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0" yWindow="3945" windowWidth="3045" windowHeight="4275" tabRatio="956"/>
  </bookViews>
  <sheets>
    <sheet name="İÇİNDEKİLER" sheetId="232" r:id="rId1"/>
    <sheet name="CONTENTS" sheetId="233" r:id="rId2"/>
    <sheet name="K1R" sheetId="216" r:id="rId3"/>
    <sheet name="B1L" sheetId="217" r:id="rId4"/>
    <sheet name="K2R" sheetId="218" r:id="rId5"/>
    <sheet name="1A" sheetId="4" r:id="rId6"/>
    <sheet name="1B" sheetId="5" r:id="rId7"/>
    <sheet name="T2A" sheetId="94" r:id="rId8"/>
    <sheet name="T2B" sheetId="95" r:id="rId9"/>
    <sheet name="T2C" sheetId="96" r:id="rId10"/>
    <sheet name="T3A" sheetId="97" r:id="rId11"/>
    <sheet name="T3B" sheetId="98" r:id="rId12"/>
    <sheet name="T4" sheetId="213" r:id="rId13"/>
    <sheet name="T5" sheetId="100" r:id="rId14"/>
    <sheet name="6A" sheetId="6" r:id="rId15"/>
    <sheet name="6B" sheetId="7" r:id="rId16"/>
    <sheet name="T7A" sheetId="101" r:id="rId17"/>
    <sheet name="T7B" sheetId="102" r:id="rId18"/>
    <sheet name="T7C" sheetId="103" r:id="rId19"/>
    <sheet name="B2L" sheetId="221" r:id="rId20"/>
    <sheet name="K3R" sheetId="220" r:id="rId21"/>
    <sheet name="T8" sheetId="108" r:id="rId22"/>
    <sheet name="T9" sheetId="109" r:id="rId23"/>
    <sheet name="T10" sheetId="137" r:id="rId24"/>
    <sheet name="T11" sheetId="138" r:id="rId25"/>
    <sheet name="T12A" sheetId="139" r:id="rId26"/>
    <sheet name="T12B" sheetId="185" r:id="rId27"/>
    <sheet name="T13" sheetId="140" r:id="rId28"/>
    <sheet name="T14" sheetId="147" r:id="rId29"/>
    <sheet name="T14A" sheetId="174" r:id="rId30"/>
    <sheet name="T15" sheetId="142" r:id="rId31"/>
    <sheet name="T16" sheetId="148" r:id="rId32"/>
    <sheet name="T17" sheetId="143" r:id="rId33"/>
    <sheet name="T18" sheetId="144" r:id="rId34"/>
    <sheet name="T19" sheetId="145" r:id="rId35"/>
    <sheet name="T20" sheetId="146" r:id="rId36"/>
    <sheet name="T20A" sheetId="184" r:id="rId37"/>
    <sheet name="T21" sheetId="150" r:id="rId38"/>
    <sheet name="T22" sheetId="154" r:id="rId39"/>
    <sheet name="T23" sheetId="153" r:id="rId40"/>
    <sheet name="T24" sheetId="151" r:id="rId41"/>
    <sheet name="T25" sheetId="152" r:id="rId42"/>
    <sheet name="T26" sheetId="195" r:id="rId43"/>
    <sheet name="T27" sheetId="52" r:id="rId44"/>
    <sheet name="T28" sheetId="53" r:id="rId45"/>
    <sheet name="T29A" sheetId="54" r:id="rId46"/>
    <sheet name="T29B" sheetId="186" r:id="rId47"/>
    <sheet name="30" sheetId="110" r:id="rId48"/>
    <sheet name="T31" sheetId="107" r:id="rId49"/>
    <sheet name="T32" sheetId="164" r:id="rId50"/>
    <sheet name="T33" sheetId="165" r:id="rId51"/>
    <sheet name="T34" sheetId="191" r:id="rId52"/>
    <sheet name="35" sheetId="188" r:id="rId53"/>
    <sheet name="36" sheetId="189" r:id="rId54"/>
    <sheet name="37" sheetId="214" r:id="rId55"/>
    <sheet name="38" sheetId="187" r:id="rId56"/>
    <sheet name="B3L" sheetId="223" r:id="rId57"/>
    <sheet name="K4R" sheetId="222" r:id="rId58"/>
    <sheet name="T39" sheetId="162" r:id="rId59"/>
    <sheet name="T40" sheetId="163" r:id="rId60"/>
    <sheet name="T41" sheetId="215" r:id="rId61"/>
    <sheet name="T42" sheetId="157" r:id="rId62"/>
    <sheet name="T43" sheetId="159" r:id="rId63"/>
    <sheet name="T44" sheetId="158" r:id="rId64"/>
    <sheet name="T45" sheetId="160" r:id="rId65"/>
    <sheet name="T46" sheetId="161" r:id="rId66"/>
    <sheet name="46A" sheetId="243" r:id="rId67"/>
    <sheet name="T47" sheetId="196" r:id="rId68"/>
    <sheet name="T48A" sheetId="197" r:id="rId69"/>
    <sheet name="T48B" sheetId="238" r:id="rId70"/>
    <sheet name="T48C" sheetId="198" r:id="rId71"/>
    <sheet name="T48D" sheetId="239" r:id="rId72"/>
    <sheet name="T49A" sheetId="200" r:id="rId73"/>
    <sheet name="T49B" sheetId="237" r:id="rId74"/>
    <sheet name="T50A" sheetId="206" r:id="rId75"/>
    <sheet name="T50B" sheetId="235" r:id="rId76"/>
    <sheet name="T51A" sheetId="209" r:id="rId77"/>
    <sheet name="T51B" sheetId="240" r:id="rId78"/>
    <sheet name="T51C" sheetId="210" r:id="rId79"/>
    <sheet name="T51D" sheetId="241" r:id="rId80"/>
    <sheet name="T52" sheetId="208" r:id="rId81"/>
    <sheet name="T53" sheetId="207" r:id="rId82"/>
    <sheet name="T54" sheetId="211" r:id="rId83"/>
    <sheet name="B4L" sheetId="225" r:id="rId84"/>
    <sheet name="K5R" sheetId="224" r:id="rId85"/>
    <sheet name="T55" sheetId="63" r:id="rId86"/>
    <sheet name="T56" sheetId="64" r:id="rId87"/>
    <sheet name="T57" sheetId="65" r:id="rId88"/>
    <sheet name="T58" sheetId="66" r:id="rId89"/>
    <sheet name="B5L" sheetId="227" r:id="rId90"/>
    <sheet name="K6R" sheetId="226" r:id="rId91"/>
    <sheet name="59A-B" sheetId="68" r:id="rId92"/>
    <sheet name="60" sheetId="70" r:id="rId93"/>
    <sheet name="B6L" sheetId="229" r:id="rId94"/>
    <sheet name="K7R" sheetId="228" r:id="rId95"/>
    <sheet name="61A-B" sheetId="73" r:id="rId96"/>
    <sheet name="62" sheetId="192" r:id="rId97"/>
    <sheet name="B7L" sheetId="231" r:id="rId98"/>
    <sheet name="K8R" sheetId="230" r:id="rId99"/>
    <sheet name="T63" sheetId="75" r:id="rId100"/>
    <sheet name="T64" sheetId="193" r:id="rId101"/>
    <sheet name="T65" sheetId="194" r:id="rId102"/>
    <sheet name="T66" sheetId="76" r:id="rId103"/>
    <sheet name="T67" sheetId="81" r:id="rId104"/>
    <sheet name="T68A" sheetId="79" r:id="rId105"/>
    <sheet name="T68B" sheetId="80" r:id="rId106"/>
    <sheet name="T69" sheetId="78" r:id="rId107"/>
    <sheet name="T70A" sheetId="77" r:id="rId108"/>
    <sheet name="T70B" sheetId="212" r:id="rId109"/>
  </sheets>
  <externalReferences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</externalReferences>
  <definedNames>
    <definedName name="b">'[5]Ek Bilgi'!$A$3:$AR$18</definedName>
    <definedName name="Bilgi" localSheetId="96">'[4]Ek Bilgi'!$A$3:$AR$18</definedName>
    <definedName name="Bilgi" localSheetId="3">'[8]Ek Bilgi'!$A$3:$AR$18</definedName>
    <definedName name="Bilgi" localSheetId="19">'[8]Ek Bilgi'!$A$3:$AR$18</definedName>
    <definedName name="Bilgi" localSheetId="56">'[8]Ek Bilgi'!$A$3:$AR$18</definedName>
    <definedName name="Bilgi" localSheetId="83">'[8]Ek Bilgi'!$A$3:$AR$18</definedName>
    <definedName name="Bilgi" localSheetId="89">'[8]Ek Bilgi'!$A$3:$AR$18</definedName>
    <definedName name="Bilgi" localSheetId="93">'[8]Ek Bilgi'!$A$3:$AR$18</definedName>
    <definedName name="Bilgi" localSheetId="97">'[8]Ek Bilgi'!$A$3:$AR$18</definedName>
    <definedName name="Bilgi" localSheetId="1">'[8]Ek Bilgi'!$A$3:$AR$18</definedName>
    <definedName name="Bilgi" localSheetId="0">'[8]Ek Bilgi'!$A$3:$AR$18</definedName>
    <definedName name="Bilgi" localSheetId="2">'[8]Ek Bilgi'!$A$3:$AR$18</definedName>
    <definedName name="Bilgi" localSheetId="20">'[8]Ek Bilgi'!$A$3:$AR$18</definedName>
    <definedName name="Bilgi" localSheetId="57">'[8]Ek Bilgi'!$A$3:$AR$18</definedName>
    <definedName name="Bilgi" localSheetId="84">'[8]Ek Bilgi'!$A$3:$AR$18</definedName>
    <definedName name="Bilgi" localSheetId="90">'[8]Ek Bilgi'!$A$3:$AR$18</definedName>
    <definedName name="Bilgi" localSheetId="94">'[8]Ek Bilgi'!$A$3:$AR$18</definedName>
    <definedName name="Bilgi" localSheetId="98">'[8]Ek Bilgi'!$A$3:$AR$18</definedName>
    <definedName name="Bilgi" localSheetId="75">'[9]Ek Bilgi'!$A$3:$AR$18</definedName>
    <definedName name="Bilgi" localSheetId="100">'[4]Ek Bilgi'!$A$3:$AR$18</definedName>
    <definedName name="Bilgi" localSheetId="101">'[4]Ek Bilgi'!$A$3:$AR$18</definedName>
    <definedName name="Bilgi">'[2]Ek Bilgi'!$A$3:$AR$18</definedName>
    <definedName name="ebru">[7]KM!$AD$3:$AK$16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t">[6]KM!$AD$3:$AK$16</definedName>
    <definedName name="turker" localSheetId="96">[3]KM!$AD$3:$AK$16</definedName>
    <definedName name="turker" localSheetId="3">[7]KM!$AD$3:$AK$16</definedName>
    <definedName name="turker" localSheetId="19">[7]KM!$AD$3:$AK$16</definedName>
    <definedName name="turker" localSheetId="56">[7]KM!$AD$3:$AK$16</definedName>
    <definedName name="turker" localSheetId="83">[7]KM!$AD$3:$AK$16</definedName>
    <definedName name="turker" localSheetId="89">[7]KM!$AD$3:$AK$16</definedName>
    <definedName name="turker" localSheetId="93">[7]KM!$AD$3:$AK$16</definedName>
    <definedName name="turker" localSheetId="97">[7]KM!$AD$3:$AK$16</definedName>
    <definedName name="turker" localSheetId="1">[7]KM!$AD$3:$AK$16</definedName>
    <definedName name="turker" localSheetId="0">[7]KM!$AD$3:$AK$16</definedName>
    <definedName name="turker" localSheetId="2">[7]KM!$AD$3:$AK$16</definedName>
    <definedName name="turker" localSheetId="20">[7]KM!$AD$3:$AK$16</definedName>
    <definedName name="turker" localSheetId="57">[7]KM!$AD$3:$AK$16</definedName>
    <definedName name="turker" localSheetId="84">[7]KM!$AD$3:$AK$16</definedName>
    <definedName name="turker" localSheetId="90">[7]KM!$AD$3:$AK$16</definedName>
    <definedName name="turker" localSheetId="94">[7]KM!$AD$3:$AK$16</definedName>
    <definedName name="turker" localSheetId="98">[7]KM!$AD$3:$AK$16</definedName>
    <definedName name="turker" localSheetId="75">[10]KM!$AD$3:$AK$16</definedName>
    <definedName name="turker" localSheetId="100">[3]KM!$AD$3:$AK$16</definedName>
    <definedName name="turker" localSheetId="101">[3]KM!$AD$3:$AK$16</definedName>
    <definedName name="turker">[1]KM!$AD$3:$AK$16</definedName>
    <definedName name="umut" localSheetId="96">[3]KM!$AD$3:$AK$16</definedName>
    <definedName name="umut" localSheetId="3">[7]KM!$AD$3:$AK$16</definedName>
    <definedName name="umut" localSheetId="19">[7]KM!$AD$3:$AK$16</definedName>
    <definedName name="umut" localSheetId="56">[7]KM!$AD$3:$AK$16</definedName>
    <definedName name="umut" localSheetId="83">[7]KM!$AD$3:$AK$16</definedName>
    <definedName name="umut" localSheetId="89">[7]KM!$AD$3:$AK$16</definedName>
    <definedName name="umut" localSheetId="93">[7]KM!$AD$3:$AK$16</definedName>
    <definedName name="umut" localSheetId="97">[7]KM!$AD$3:$AK$16</definedName>
    <definedName name="umut" localSheetId="1">[7]KM!$AD$3:$AK$16</definedName>
    <definedName name="umut" localSheetId="0">[7]KM!$AD$3:$AK$16</definedName>
    <definedName name="umut" localSheetId="2">[7]KM!$AD$3:$AK$16</definedName>
    <definedName name="umut" localSheetId="20">[7]KM!$AD$3:$AK$16</definedName>
    <definedName name="umut" localSheetId="57">[7]KM!$AD$3:$AK$16</definedName>
    <definedName name="umut" localSheetId="84">[7]KM!$AD$3:$AK$16</definedName>
    <definedName name="umut" localSheetId="90">[7]KM!$AD$3:$AK$16</definedName>
    <definedName name="umut" localSheetId="94">[7]KM!$AD$3:$AK$16</definedName>
    <definedName name="umut" localSheetId="98">[7]KM!$AD$3:$AK$16</definedName>
    <definedName name="umut" localSheetId="75">[10]KM!$AD$3:$AK$16</definedName>
    <definedName name="umut" localSheetId="100">[3]KM!$AD$3:$AK$16</definedName>
    <definedName name="umut" localSheetId="101">[3]KM!$AD$3:$AK$16</definedName>
    <definedName name="umut">[1]KM!$AD$3:$AK$16</definedName>
    <definedName name="_xlnm.Print_Area" localSheetId="5">'1A'!$A$3:$G$64</definedName>
    <definedName name="_xlnm.Print_Area" localSheetId="6">'1B'!$A$3:$G$63</definedName>
    <definedName name="_xlnm.Print_Area" localSheetId="47">'30'!$A$3:$R$60</definedName>
    <definedName name="_xlnm.Print_Area" localSheetId="52">'35'!$A$3:$AC$86</definedName>
    <definedName name="_xlnm.Print_Area" localSheetId="53">'36'!$A$3:$AF$94</definedName>
    <definedName name="_xlnm.Print_Area" localSheetId="54">'37'!$A$3:$AJ$104</definedName>
    <definedName name="_xlnm.Print_Area" localSheetId="55">'38'!$A$3:$AK$106</definedName>
    <definedName name="_xlnm.Print_Area" localSheetId="66">'46A'!$A$3:$L$53</definedName>
    <definedName name="_xlnm.Print_Area" localSheetId="91">'59A-B'!$A$3:$F$46</definedName>
    <definedName name="_xlnm.Print_Area" localSheetId="92">'60'!$A$3:$N$50</definedName>
    <definedName name="_xlnm.Print_Area" localSheetId="95">'61A-B'!$A$3:$F$57</definedName>
    <definedName name="_xlnm.Print_Area" localSheetId="96">'62'!$A$3:$N$50</definedName>
    <definedName name="_xlnm.Print_Area" localSheetId="14">'6A'!$A$3:$G$74</definedName>
    <definedName name="_xlnm.Print_Area" localSheetId="15">'6B'!$A$3:$G$74</definedName>
    <definedName name="_xlnm.Print_Area" localSheetId="1">CONTENTS!$A$1:$B$187</definedName>
    <definedName name="_xlnm.Print_Area" localSheetId="0">İÇİNDEKİLER!$A$1:$B$182</definedName>
    <definedName name="_xlnm.Print_Area" localSheetId="23">'T10'!$A$3:$AK$92</definedName>
    <definedName name="_xlnm.Print_Area" localSheetId="24">'T11'!$A$3:$AH$92</definedName>
    <definedName name="_xlnm.Print_Area" localSheetId="25">T12A!$A$3:$Z$89</definedName>
    <definedName name="_xlnm.Print_Area" localSheetId="26">T12B!$A$3:$AB$89</definedName>
    <definedName name="_xlnm.Print_Area" localSheetId="27">'T13'!$A$3:$AF$80</definedName>
    <definedName name="_xlnm.Print_Area" localSheetId="28">'T14'!$A$3:$AF$84</definedName>
    <definedName name="_xlnm.Print_Area" localSheetId="29">T14A!$A$3:$AF$84</definedName>
    <definedName name="_xlnm.Print_Area" localSheetId="30">'T15'!$A$3:$T$80</definedName>
    <definedName name="_xlnm.Print_Area" localSheetId="31">'T16'!$A$3:$S$80</definedName>
    <definedName name="_xlnm.Print_Area" localSheetId="32">'T17'!$A$3:$AI$80</definedName>
    <definedName name="_xlnm.Print_Area" localSheetId="33">'T18'!$A$3:$AF$80</definedName>
    <definedName name="_xlnm.Print_Area" localSheetId="34">'T19'!$A$3:$AG$79</definedName>
    <definedName name="_xlnm.Print_Area" localSheetId="35">'T20'!$A$3:$AG$80</definedName>
    <definedName name="_xlnm.Print_Area" localSheetId="36">T20A!$A$3:$AF$80</definedName>
    <definedName name="_xlnm.Print_Area" localSheetId="37">'T21'!$A$3:$AG$80</definedName>
    <definedName name="_xlnm.Print_Area" localSheetId="38">'T22'!$A$3:$Z$80</definedName>
    <definedName name="_xlnm.Print_Area" localSheetId="39">'T23'!$A$3:$X$80</definedName>
    <definedName name="_xlnm.Print_Area" localSheetId="40">'T24'!$A$3:$U$80</definedName>
    <definedName name="_xlnm.Print_Area" localSheetId="41">'T25'!$A$3:$V$80</definedName>
    <definedName name="_xlnm.Print_Area" localSheetId="42">'T26'!$A$3:$X$89</definedName>
    <definedName name="_xlnm.Print_Area" localSheetId="43">'T27'!$A$3:$X$88</definedName>
    <definedName name="_xlnm.Print_Area" localSheetId="44">'T28'!$A$3:$X$88</definedName>
    <definedName name="_xlnm.Print_Area" localSheetId="45">T29A!$A$3:$H$88</definedName>
    <definedName name="_xlnm.Print_Area" localSheetId="46">T29B!$A$3:$E$89</definedName>
    <definedName name="_xlnm.Print_Area" localSheetId="7">T2A!$A$3:$AB$81</definedName>
    <definedName name="_xlnm.Print_Area" localSheetId="8">T2B!$A$3:$V$81</definedName>
    <definedName name="_xlnm.Print_Area" localSheetId="9">T2C!$A$3:$Z$81</definedName>
    <definedName name="_xlnm.Print_Area" localSheetId="48">'T31'!$A$3:$V$81</definedName>
    <definedName name="_xlnm.Print_Area" localSheetId="49">'T32'!$A$3:$AK$104</definedName>
    <definedName name="_xlnm.Print_Area" localSheetId="50">'T33'!$A$3:$AK$104</definedName>
    <definedName name="_xlnm.Print_Area" localSheetId="51">'T34'!$A$3:$X$55</definedName>
    <definedName name="_xlnm.Print_Area" localSheetId="58">'T39'!$A$3:$AK$109</definedName>
    <definedName name="_xlnm.Print_Area" localSheetId="10">T3A!$A$3:$AA$81</definedName>
    <definedName name="_xlnm.Print_Area" localSheetId="11">T3B!$A$3:$AD$81</definedName>
    <definedName name="_xlnm.Print_Area" localSheetId="12">'T4'!$A$3:$R$79</definedName>
    <definedName name="_xlnm.Print_Area" localSheetId="59">'T40'!$A$3:$AK$129</definedName>
    <definedName name="_xlnm.Print_Area" localSheetId="60">'T41'!$A$3:$AE$73</definedName>
    <definedName name="_xlnm.Print_Area" localSheetId="61">'T42'!$A$3:$AG$72</definedName>
    <definedName name="_xlnm.Print_Area" localSheetId="62">'T43'!$A$3:$AK$70</definedName>
    <definedName name="_xlnm.Print_Area" localSheetId="63">'T44'!$A$3:$AH$64</definedName>
    <definedName name="_xlnm.Print_Area" localSheetId="64">'T45'!$A$3:$AF$79</definedName>
    <definedName name="_xlnm.Print_Area" localSheetId="65">'T46'!$A$3:$AF$52</definedName>
    <definedName name="_xlnm.Print_Area" localSheetId="67">'T47'!$A$3:$X$80</definedName>
    <definedName name="_xlnm.Print_Area" localSheetId="68">T48A!$A$3:$X$72</definedName>
    <definedName name="_xlnm.Print_Area" localSheetId="69">T48B!$A$3:$X$71</definedName>
    <definedName name="_xlnm.Print_Area" localSheetId="70">T48C!$A$3:$X$101</definedName>
    <definedName name="_xlnm.Print_Area" localSheetId="71">T48D!$A$3:$X$101</definedName>
    <definedName name="_xlnm.Print_Area" localSheetId="72">T49A!$A$3:$X$100</definedName>
    <definedName name="_xlnm.Print_Area" localSheetId="73">T49B!$A$3:$X$101</definedName>
    <definedName name="_xlnm.Print_Area" localSheetId="13">'T5'!$A$3:$K$81</definedName>
    <definedName name="_xlnm.Print_Area" localSheetId="74">T50A!$A$3:$V$120</definedName>
    <definedName name="_xlnm.Print_Area" localSheetId="75">T50B!$A$3:$V$109</definedName>
    <definedName name="_xlnm.Print_Area" localSheetId="76">T51A!$A$3:$X$127</definedName>
    <definedName name="_xlnm.Print_Area" localSheetId="77">T51B!$A$3:$X$127</definedName>
    <definedName name="_xlnm.Print_Area" localSheetId="78">T51C!$A$3:$X$129</definedName>
    <definedName name="_xlnm.Print_Area" localSheetId="79">T51D!$A$3:$X$129</definedName>
    <definedName name="_xlnm.Print_Area" localSheetId="80">'T52'!$A$3:$O$163</definedName>
    <definedName name="_xlnm.Print_Area" localSheetId="81">'T53'!$A$3:$X$100</definedName>
    <definedName name="_xlnm.Print_Area" localSheetId="82">'T54'!$A$3:$K$89</definedName>
    <definedName name="_xlnm.Print_Area" localSheetId="85">'T55'!$A$3:$S$79</definedName>
    <definedName name="_xlnm.Print_Area" localSheetId="86">'T56'!$A$3:$S$74</definedName>
    <definedName name="_xlnm.Print_Area" localSheetId="87">'T57'!$A$3:$X$99</definedName>
    <definedName name="_xlnm.Print_Area" localSheetId="88">'T58'!$A$3:$L$115</definedName>
    <definedName name="_xlnm.Print_Area" localSheetId="99">'T63'!$A$3:$C$397</definedName>
    <definedName name="_xlnm.Print_Area" localSheetId="100">'T64'!$A$3:$I$74</definedName>
    <definedName name="_xlnm.Print_Area" localSheetId="101">'T65'!$A$3:$AG$74</definedName>
    <definedName name="_xlnm.Print_Area" localSheetId="102">'T66'!$A$3:$E$466</definedName>
    <definedName name="_xlnm.Print_Area" localSheetId="103">'T67'!$A$3:$E$68</definedName>
    <definedName name="_xlnm.Print_Area" localSheetId="104">T68A!$A$3:$P$81</definedName>
    <definedName name="_xlnm.Print_Area" localSheetId="105">T68B!$A$3:$P$81</definedName>
    <definedName name="_xlnm.Print_Area" localSheetId="106">'T69'!$A$3:$F$95</definedName>
    <definedName name="_xlnm.Print_Area" localSheetId="107">T70A!$A$3:$I$71</definedName>
    <definedName name="_xlnm.Print_Area" localSheetId="108">T70B!$A$3:$H$114</definedName>
    <definedName name="_xlnm.Print_Area" localSheetId="16">T7A!$A$3:$AC$81</definedName>
    <definedName name="_xlnm.Print_Area" localSheetId="17">T7B!$A$3:$Y$81</definedName>
    <definedName name="_xlnm.Print_Area" localSheetId="18">T7C!$A$3:$R$81</definedName>
    <definedName name="_xlnm.Print_Area" localSheetId="21">'T8'!$A$3:$AO$79</definedName>
    <definedName name="_xlnm.Print_Area" localSheetId="22">'T9'!$A$3:$W$78</definedName>
  </definedNames>
  <calcPr calcId="145621"/>
</workbook>
</file>

<file path=xl/calcChain.xml><?xml version="1.0" encoding="utf-8"?>
<calcChain xmlns="http://schemas.openxmlformats.org/spreadsheetml/2006/main">
  <c r="U76" i="151" l="1"/>
  <c r="U77" i="151"/>
  <c r="U78" i="151"/>
  <c r="U75" i="151"/>
  <c r="G17" i="6"/>
  <c r="E17" i="6"/>
  <c r="V100" i="235"/>
  <c r="V99" i="235"/>
  <c r="V98" i="235"/>
  <c r="V97" i="235"/>
  <c r="V96" i="235"/>
  <c r="V95" i="235"/>
  <c r="V94" i="235"/>
  <c r="V93" i="235"/>
  <c r="V92" i="235"/>
  <c r="B90" i="233"/>
  <c r="B88" i="233"/>
  <c r="B86" i="233"/>
  <c r="B84" i="233"/>
  <c r="B90" i="232"/>
  <c r="B88" i="232"/>
  <c r="B86" i="232"/>
  <c r="B84" i="232"/>
  <c r="Q78" i="151"/>
  <c r="Q77" i="151"/>
  <c r="Q76" i="151"/>
  <c r="Q75" i="151"/>
  <c r="AI78" i="143"/>
  <c r="AI77" i="143"/>
  <c r="AI76" i="143"/>
  <c r="AI75" i="143"/>
  <c r="A5" i="5"/>
  <c r="A5" i="4"/>
  <c r="E87" i="186"/>
  <c r="E86" i="186"/>
  <c r="E85" i="186"/>
  <c r="E84" i="186"/>
  <c r="H87" i="54"/>
  <c r="H86" i="54"/>
  <c r="H85" i="54"/>
  <c r="H84" i="54"/>
  <c r="X87" i="53"/>
  <c r="X86" i="53"/>
  <c r="X85" i="53"/>
  <c r="X84" i="53"/>
  <c r="X86" i="195"/>
  <c r="X87" i="195"/>
  <c r="X88" i="195"/>
  <c r="X85" i="195"/>
  <c r="AC78" i="143"/>
  <c r="AC77" i="143"/>
  <c r="AC76" i="143"/>
  <c r="AC75" i="143"/>
  <c r="AF78" i="144"/>
  <c r="AF77" i="144"/>
  <c r="AF76" i="144"/>
  <c r="AF75" i="144"/>
  <c r="AG78" i="145"/>
  <c r="AG77" i="145"/>
  <c r="AG76" i="145"/>
  <c r="AG75" i="145"/>
  <c r="AG78" i="146"/>
  <c r="AG77" i="146"/>
  <c r="AG76" i="146"/>
  <c r="AG75" i="146"/>
  <c r="AF78" i="184"/>
  <c r="AF77" i="184"/>
  <c r="AF76" i="184"/>
  <c r="AF75" i="184"/>
  <c r="AG78" i="150"/>
  <c r="AG77" i="150"/>
  <c r="AG76" i="150"/>
  <c r="AG75" i="150"/>
  <c r="Z78" i="154"/>
  <c r="Z77" i="154"/>
  <c r="Z76" i="154"/>
  <c r="Z75" i="154"/>
  <c r="X78" i="153"/>
  <c r="X77" i="153"/>
  <c r="X76" i="153"/>
  <c r="X75" i="153"/>
  <c r="M78" i="151"/>
  <c r="M77" i="151"/>
  <c r="M76" i="151"/>
  <c r="M75" i="151"/>
  <c r="V78" i="152"/>
  <c r="V77" i="152"/>
  <c r="V76" i="152"/>
  <c r="V75" i="152"/>
  <c r="S78" i="148"/>
  <c r="S77" i="148"/>
  <c r="S76" i="148"/>
  <c r="S75" i="148"/>
  <c r="T78" i="142"/>
  <c r="T77" i="142"/>
  <c r="T76" i="142"/>
  <c r="T75" i="142"/>
  <c r="AF82" i="174"/>
  <c r="AF81" i="174"/>
  <c r="AF80" i="174"/>
  <c r="AF79" i="174"/>
  <c r="AF82" i="147"/>
  <c r="AF81" i="147"/>
  <c r="AF80" i="147"/>
  <c r="AF79" i="147"/>
  <c r="AF76" i="140"/>
  <c r="AF77" i="140"/>
  <c r="AF78" i="140"/>
  <c r="AF75" i="140"/>
  <c r="AB87" i="185"/>
  <c r="AB86" i="185"/>
  <c r="AB85" i="185"/>
  <c r="AB84" i="185"/>
  <c r="Z85" i="139"/>
  <c r="Z86" i="139"/>
  <c r="Z87" i="139"/>
  <c r="Z84" i="139"/>
  <c r="AH91" i="138"/>
  <c r="AH90" i="138"/>
  <c r="AH89" i="138"/>
  <c r="AH88" i="138"/>
  <c r="AK88" i="137"/>
  <c r="AK89" i="137"/>
  <c r="AK90" i="137"/>
  <c r="AK87" i="137"/>
  <c r="L10" i="243"/>
  <c r="J12" i="243"/>
  <c r="L14" i="243"/>
  <c r="L15" i="243"/>
  <c r="J15" i="243"/>
  <c r="J16" i="243"/>
  <c r="J17" i="243"/>
  <c r="L18" i="243"/>
  <c r="J20" i="243"/>
  <c r="L20" i="243"/>
  <c r="J21" i="243"/>
  <c r="L21" i="243"/>
  <c r="J22" i="243"/>
  <c r="J23" i="243"/>
  <c r="J24" i="243"/>
  <c r="L24" i="243"/>
  <c r="J25" i="243"/>
  <c r="J26" i="243"/>
  <c r="L27" i="243"/>
  <c r="J29" i="243"/>
  <c r="L30" i="243"/>
  <c r="J30" i="243"/>
  <c r="L31" i="243"/>
  <c r="J31" i="243"/>
  <c r="J32" i="243"/>
  <c r="L32" i="243"/>
  <c r="L33" i="243"/>
  <c r="L34" i="243"/>
  <c r="L35" i="243"/>
  <c r="L36" i="243"/>
  <c r="L38" i="243"/>
  <c r="L39" i="243"/>
  <c r="J41" i="243"/>
  <c r="L41" i="243"/>
  <c r="J42" i="243"/>
  <c r="L42" i="243"/>
  <c r="L43" i="243"/>
  <c r="L44" i="243"/>
  <c r="L45" i="243"/>
  <c r="J46" i="243"/>
  <c r="L46" i="243"/>
  <c r="J48" i="243"/>
  <c r="J49" i="243"/>
  <c r="L49" i="243"/>
  <c r="F25" i="243"/>
  <c r="F26" i="243"/>
  <c r="F30" i="243"/>
  <c r="F33" i="243"/>
  <c r="F34" i="243"/>
  <c r="F36" i="243"/>
  <c r="F40" i="243"/>
  <c r="F42" i="243"/>
  <c r="F43" i="243"/>
  <c r="F49" i="243"/>
  <c r="D12" i="243"/>
  <c r="D16" i="243"/>
  <c r="F18" i="243"/>
  <c r="D22" i="243"/>
  <c r="D23" i="243"/>
  <c r="D24" i="243"/>
  <c r="D26" i="243"/>
  <c r="D27" i="243"/>
  <c r="D30" i="243"/>
  <c r="D34" i="243"/>
  <c r="D36" i="243"/>
  <c r="F38" i="243"/>
  <c r="D38" i="243"/>
  <c r="D40" i="243"/>
  <c r="D42" i="243"/>
  <c r="F44" i="243"/>
  <c r="D46" i="243"/>
  <c r="F47" i="243"/>
  <c r="F48" i="243"/>
  <c r="D48" i="243"/>
  <c r="D49" i="243"/>
  <c r="L11" i="243"/>
  <c r="J11" i="243"/>
  <c r="F32" i="243"/>
  <c r="L17" i="243"/>
  <c r="J14" i="243"/>
  <c r="J38" i="243"/>
  <c r="J34" i="243"/>
  <c r="L29" i="243"/>
  <c r="L28" i="243"/>
  <c r="F16" i="243"/>
  <c r="F12" i="243"/>
  <c r="J18" i="243"/>
  <c r="L16" i="243"/>
  <c r="L22" i="243"/>
  <c r="M10" i="70"/>
  <c r="M11" i="70"/>
  <c r="M13" i="70"/>
  <c r="M14" i="70"/>
  <c r="N14" i="70"/>
  <c r="N15" i="70"/>
  <c r="N16" i="70"/>
  <c r="M16" i="70"/>
  <c r="N21" i="70"/>
  <c r="M21" i="70"/>
  <c r="M25" i="70"/>
  <c r="M26" i="70"/>
  <c r="M27" i="70"/>
  <c r="N28" i="70"/>
  <c r="M28" i="70"/>
  <c r="N29" i="70"/>
  <c r="N30" i="70"/>
  <c r="M30" i="70"/>
  <c r="M32" i="70"/>
  <c r="M35" i="70"/>
  <c r="M36" i="70"/>
  <c r="N36" i="70"/>
  <c r="M37" i="70"/>
  <c r="N38" i="70"/>
  <c r="N40" i="70"/>
  <c r="M40" i="70"/>
  <c r="N41" i="70"/>
  <c r="M41" i="70"/>
  <c r="N42" i="70"/>
  <c r="N43" i="70"/>
  <c r="N44" i="70"/>
  <c r="N45" i="70"/>
  <c r="M46" i="70"/>
  <c r="F10" i="70"/>
  <c r="G12" i="70"/>
  <c r="G13" i="70"/>
  <c r="F15" i="70"/>
  <c r="G15" i="70"/>
  <c r="F16" i="70"/>
  <c r="G17" i="70"/>
  <c r="F20" i="70"/>
  <c r="G21" i="70"/>
  <c r="F22" i="70"/>
  <c r="G24" i="70"/>
  <c r="G26" i="70"/>
  <c r="F27" i="70"/>
  <c r="F30" i="70"/>
  <c r="F31" i="70"/>
  <c r="F32" i="70"/>
  <c r="F33" i="70"/>
  <c r="F34" i="70"/>
  <c r="F35" i="70"/>
  <c r="F37" i="70"/>
  <c r="G37" i="70"/>
  <c r="F38" i="70"/>
  <c r="F39" i="70"/>
  <c r="F40" i="70"/>
  <c r="G41" i="70"/>
  <c r="F42" i="70"/>
  <c r="G43" i="70"/>
  <c r="G44" i="70"/>
  <c r="G45" i="70"/>
  <c r="F48" i="70"/>
  <c r="G49" i="70"/>
  <c r="G9" i="70"/>
  <c r="G42" i="70"/>
  <c r="N22" i="70"/>
  <c r="M12" i="70"/>
  <c r="N31" i="70"/>
  <c r="N35" i="70"/>
  <c r="G47" i="70"/>
  <c r="M47" i="70"/>
  <c r="G16" i="70"/>
  <c r="F41" i="70"/>
  <c r="F29" i="70"/>
  <c r="M34" i="70"/>
  <c r="M31" i="70"/>
  <c r="N23" i="70"/>
  <c r="M15" i="70"/>
  <c r="F17" i="70"/>
  <c r="N27" i="70"/>
  <c r="G19" i="70"/>
  <c r="N26" i="70"/>
  <c r="N18" i="70"/>
  <c r="F26" i="70"/>
  <c r="F24" i="70"/>
  <c r="N34" i="70"/>
  <c r="G35" i="70"/>
  <c r="G18" i="70"/>
  <c r="F18" i="70"/>
  <c r="N17" i="70"/>
  <c r="N37" i="70"/>
  <c r="E16" i="192"/>
  <c r="G27" i="70"/>
  <c r="G20" i="70"/>
  <c r="L34" i="192"/>
  <c r="L21" i="192"/>
  <c r="E37" i="192"/>
  <c r="E41" i="192"/>
  <c r="L36" i="192"/>
  <c r="E45" i="192"/>
  <c r="E23" i="192"/>
  <c r="L47" i="192"/>
  <c r="L39" i="192"/>
  <c r="L17" i="192"/>
  <c r="L45" i="192"/>
  <c r="L15" i="192"/>
  <c r="L27" i="192"/>
  <c r="L35" i="192"/>
  <c r="E43" i="192"/>
  <c r="L33" i="192"/>
  <c r="E17" i="192"/>
  <c r="E13" i="192"/>
  <c r="E29" i="192"/>
  <c r="L25" i="192"/>
  <c r="E33" i="192"/>
  <c r="L43" i="192"/>
  <c r="E39" i="192"/>
  <c r="E28" i="192"/>
  <c r="E19" i="192"/>
  <c r="L9" i="192"/>
  <c r="E15" i="192"/>
  <c r="E11" i="192"/>
  <c r="E48" i="192"/>
  <c r="L26" i="192"/>
  <c r="L46" i="192"/>
  <c r="E40" i="192"/>
  <c r="L30" i="192"/>
  <c r="E38" i="192"/>
  <c r="E44" i="192"/>
  <c r="E34" i="192"/>
  <c r="L14" i="192"/>
  <c r="L42" i="192"/>
  <c r="E36" i="192"/>
  <c r="F45" i="243"/>
  <c r="D45" i="243"/>
  <c r="D43" i="243"/>
  <c r="D41" i="243"/>
  <c r="F41" i="243"/>
  <c r="F37" i="243"/>
  <c r="D37" i="243"/>
  <c r="D35" i="243"/>
  <c r="F35" i="243"/>
  <c r="D33" i="243"/>
  <c r="F29" i="243"/>
  <c r="D29" i="243"/>
  <c r="D25" i="243"/>
  <c r="F21" i="243"/>
  <c r="D21" i="243"/>
  <c r="D19" i="243"/>
  <c r="F19" i="243"/>
  <c r="D17" i="243"/>
  <c r="F17" i="243"/>
  <c r="F14" i="243"/>
  <c r="L40" i="243"/>
  <c r="J40" i="243"/>
  <c r="N48" i="70"/>
  <c r="M48" i="70"/>
  <c r="G48" i="70"/>
  <c r="F46" i="70"/>
  <c r="G40" i="70"/>
  <c r="F11" i="70"/>
  <c r="M49" i="70"/>
  <c r="L24" i="192"/>
  <c r="E46" i="192"/>
  <c r="E30" i="192"/>
  <c r="E9" i="192"/>
  <c r="E21" i="192"/>
  <c r="E35" i="192"/>
  <c r="E31" i="192"/>
  <c r="L41" i="192"/>
  <c r="M44" i="70"/>
  <c r="D13" i="243"/>
  <c r="F39" i="243"/>
  <c r="F15" i="243"/>
  <c r="F21" i="70"/>
  <c r="F19" i="70"/>
  <c r="J44" i="192"/>
  <c r="J35" i="243"/>
  <c r="J47" i="243"/>
  <c r="J43" i="243"/>
  <c r="J39" i="243"/>
  <c r="G34" i="70"/>
  <c r="G31" i="70"/>
  <c r="J50" i="243"/>
  <c r="D39" i="243"/>
  <c r="D31" i="243"/>
  <c r="D15" i="243"/>
  <c r="F31" i="243"/>
  <c r="F27" i="243"/>
  <c r="F23" i="243"/>
  <c r="J44" i="243"/>
  <c r="L19" i="243"/>
  <c r="J19" i="243"/>
  <c r="C16" i="192"/>
  <c r="C20" i="192"/>
  <c r="J27" i="192"/>
  <c r="J26" i="192"/>
  <c r="C40" i="192"/>
  <c r="C11" i="192"/>
  <c r="J33" i="192"/>
  <c r="C37" i="192"/>
  <c r="J35" i="192"/>
  <c r="J31" i="192"/>
  <c r="C24" i="192"/>
  <c r="C33" i="192"/>
  <c r="J38" i="192"/>
  <c r="C39" i="192"/>
  <c r="J29" i="192"/>
  <c r="C25" i="192"/>
  <c r="C9" i="192"/>
  <c r="J9" i="192"/>
  <c r="C12" i="192"/>
  <c r="C30" i="192"/>
  <c r="C43" i="192"/>
  <c r="J21" i="192"/>
  <c r="J40" i="192"/>
  <c r="C21" i="192"/>
  <c r="C32" i="192"/>
  <c r="J45" i="192"/>
  <c r="J22" i="192"/>
  <c r="C26" i="192"/>
  <c r="J20" i="192"/>
  <c r="J18" i="192"/>
  <c r="C47" i="192"/>
  <c r="C18" i="192"/>
  <c r="J25" i="192"/>
  <c r="J48" i="192"/>
  <c r="C13" i="192"/>
  <c r="C22" i="192"/>
  <c r="C14" i="192"/>
  <c r="C46" i="192"/>
  <c r="J32" i="192"/>
  <c r="G39" i="70"/>
  <c r="G38" i="70"/>
  <c r="N46" i="70"/>
  <c r="N20" i="70"/>
  <c r="M20" i="70"/>
  <c r="F49" i="70"/>
  <c r="F10" i="243"/>
  <c r="F11" i="243"/>
  <c r="N13" i="70"/>
  <c r="F46" i="243"/>
  <c r="J37" i="243"/>
  <c r="L37" i="243"/>
  <c r="F12" i="70"/>
  <c r="M33" i="70"/>
  <c r="N33" i="70"/>
  <c r="N32" i="70"/>
  <c r="D44" i="243"/>
  <c r="D20" i="243"/>
  <c r="F20" i="243"/>
  <c r="J36" i="243"/>
  <c r="G32" i="70"/>
  <c r="N25" i="70"/>
  <c r="M19" i="70"/>
  <c r="N19" i="70"/>
  <c r="G22" i="192"/>
  <c r="N24" i="192"/>
  <c r="E49" i="192"/>
  <c r="D47" i="243"/>
  <c r="D32" i="243"/>
  <c r="L47" i="243"/>
  <c r="L23" i="243"/>
  <c r="L13" i="243"/>
  <c r="J13" i="243"/>
  <c r="L49" i="192"/>
  <c r="L13" i="192"/>
  <c r="L10" i="192"/>
  <c r="L18" i="192"/>
  <c r="E32" i="192"/>
  <c r="L38" i="192"/>
  <c r="E12" i="192"/>
  <c r="E10" i="192"/>
  <c r="E42" i="192"/>
  <c r="E26" i="192"/>
  <c r="E22" i="192"/>
  <c r="E14" i="192"/>
  <c r="L44" i="192"/>
  <c r="L32" i="192"/>
  <c r="L28" i="192"/>
  <c r="L20" i="192"/>
  <c r="L12" i="192"/>
  <c r="F50" i="243"/>
  <c r="D50" i="243"/>
  <c r="D18" i="243"/>
  <c r="L48" i="243"/>
  <c r="J45" i="243"/>
  <c r="J33" i="243"/>
  <c r="J10" i="243"/>
  <c r="G33" i="192"/>
  <c r="G44" i="192"/>
  <c r="N25" i="192"/>
  <c r="N36" i="192"/>
  <c r="G11" i="192"/>
  <c r="N40" i="192"/>
  <c r="N30" i="192"/>
  <c r="N27" i="192"/>
  <c r="N37" i="192"/>
  <c r="G39" i="192"/>
  <c r="G38" i="192"/>
  <c r="G35" i="192"/>
  <c r="N23" i="192"/>
  <c r="N31" i="192"/>
  <c r="N20" i="192"/>
  <c r="N22" i="192"/>
  <c r="N10" i="192"/>
  <c r="N28" i="192"/>
  <c r="N26" i="192"/>
  <c r="G30" i="192"/>
  <c r="N41" i="192"/>
  <c r="F42" i="6"/>
  <c r="F73" i="6"/>
  <c r="E34" i="6"/>
  <c r="G34" i="6"/>
  <c r="E19" i="6"/>
  <c r="G19" i="6"/>
  <c r="E23" i="6"/>
  <c r="G23" i="6"/>
  <c r="E28" i="4"/>
  <c r="G28" i="4"/>
  <c r="E24" i="4"/>
  <c r="G24" i="4"/>
  <c r="E22" i="6"/>
  <c r="G22" i="6"/>
  <c r="E56" i="5"/>
  <c r="G56" i="5"/>
  <c r="E25" i="4"/>
  <c r="G25" i="4"/>
  <c r="E20" i="6"/>
  <c r="G20" i="6"/>
  <c r="G58" i="6"/>
  <c r="G48" i="6"/>
  <c r="G60" i="6"/>
  <c r="E60" i="5"/>
  <c r="G60" i="5"/>
  <c r="E30" i="5"/>
  <c r="G30" i="5"/>
  <c r="E35" i="6"/>
  <c r="G35" i="6"/>
  <c r="E31" i="6"/>
  <c r="G31" i="6"/>
  <c r="E50" i="5"/>
  <c r="G50" i="5"/>
  <c r="G72" i="6"/>
  <c r="G47" i="6"/>
  <c r="E38" i="4"/>
  <c r="G38" i="4"/>
  <c r="E31" i="5"/>
  <c r="G31" i="5"/>
  <c r="G51" i="6"/>
  <c r="E40" i="4"/>
  <c r="G40" i="4"/>
  <c r="E27" i="5"/>
  <c r="G27" i="5"/>
  <c r="E34" i="4"/>
  <c r="G34" i="4"/>
  <c r="G62" i="6"/>
  <c r="E39" i="6"/>
  <c r="G39" i="6"/>
  <c r="G50" i="6"/>
  <c r="E36" i="6"/>
  <c r="G36" i="6"/>
  <c r="E32" i="6"/>
  <c r="G32" i="6"/>
  <c r="E33" i="6"/>
  <c r="G33" i="6"/>
  <c r="G59" i="6"/>
  <c r="G70" i="6"/>
  <c r="E38" i="6"/>
  <c r="G38" i="6"/>
  <c r="E30" i="4"/>
  <c r="G30" i="4"/>
  <c r="E17" i="4"/>
  <c r="G17" i="4"/>
  <c r="E30" i="6"/>
  <c r="G30" i="6"/>
  <c r="C13" i="6"/>
  <c r="G67" i="6"/>
  <c r="G71" i="6"/>
  <c r="G61" i="6"/>
  <c r="E29" i="5"/>
  <c r="G29" i="5"/>
  <c r="E46" i="4"/>
  <c r="G46" i="4"/>
  <c r="G52" i="6"/>
  <c r="E42" i="5"/>
  <c r="G42" i="5"/>
  <c r="E29" i="4"/>
  <c r="G29" i="4"/>
  <c r="E21" i="6"/>
  <c r="G21" i="6"/>
  <c r="E21" i="5"/>
  <c r="C36" i="5"/>
  <c r="F13" i="6"/>
  <c r="E55" i="4"/>
  <c r="G55" i="4"/>
  <c r="C28" i="6"/>
  <c r="C40" i="6"/>
  <c r="D28" i="6"/>
  <c r="G21" i="5"/>
  <c r="F13" i="4"/>
  <c r="F28" i="6"/>
  <c r="F40" i="6"/>
  <c r="E16" i="6"/>
  <c r="G16" i="6"/>
  <c r="G46" i="6"/>
  <c r="E31" i="4"/>
  <c r="G31" i="4"/>
  <c r="E61" i="4"/>
  <c r="G61" i="4"/>
  <c r="C13" i="5"/>
  <c r="C62" i="5"/>
  <c r="B42" i="6"/>
  <c r="E37" i="6"/>
  <c r="G37" i="6"/>
  <c r="E23" i="4"/>
  <c r="G23" i="4"/>
  <c r="E16" i="4"/>
  <c r="G16" i="4"/>
  <c r="E48" i="5"/>
  <c r="G48" i="5"/>
  <c r="G68" i="6"/>
  <c r="G44" i="6"/>
  <c r="D52" i="5"/>
  <c r="G49" i="6"/>
  <c r="E59" i="5"/>
  <c r="G59" i="5"/>
  <c r="E55" i="5"/>
  <c r="G55" i="5"/>
  <c r="G64" i="6"/>
  <c r="E33" i="5"/>
  <c r="G33" i="5"/>
  <c r="G69" i="6"/>
  <c r="E32" i="4"/>
  <c r="G32" i="4"/>
  <c r="E38" i="5"/>
  <c r="G38" i="5"/>
  <c r="E22" i="5"/>
  <c r="G22" i="5"/>
  <c r="C52" i="5"/>
  <c r="E52" i="5"/>
  <c r="G52" i="5"/>
  <c r="E57" i="4"/>
  <c r="G57" i="4"/>
  <c r="E57" i="5"/>
  <c r="G57" i="5"/>
  <c r="E18" i="4"/>
  <c r="G18" i="4"/>
  <c r="F13" i="5"/>
  <c r="G56" i="6"/>
  <c r="E24" i="6"/>
  <c r="G24" i="6"/>
  <c r="E54" i="5"/>
  <c r="G54" i="5"/>
  <c r="B52" i="5"/>
  <c r="E25" i="5"/>
  <c r="G25" i="5"/>
  <c r="E54" i="4"/>
  <c r="G54" i="4"/>
  <c r="E25" i="6"/>
  <c r="G25" i="6"/>
  <c r="E32" i="5"/>
  <c r="G32" i="5"/>
  <c r="B13" i="6"/>
  <c r="E13" i="6"/>
  <c r="G13" i="6"/>
  <c r="E15" i="6"/>
  <c r="I17" i="193"/>
  <c r="E37" i="4"/>
  <c r="G37" i="4"/>
  <c r="F52" i="5"/>
  <c r="F62" i="5"/>
  <c r="E58" i="5"/>
  <c r="G58" i="5"/>
  <c r="E15" i="5"/>
  <c r="G15" i="5"/>
  <c r="F42" i="4"/>
  <c r="E27" i="4"/>
  <c r="G27" i="4"/>
  <c r="E18" i="6"/>
  <c r="G18" i="6"/>
  <c r="E26" i="6"/>
  <c r="G26" i="6"/>
  <c r="E33" i="4"/>
  <c r="G33" i="4"/>
  <c r="E26" i="5"/>
  <c r="G26" i="5"/>
  <c r="E20" i="5"/>
  <c r="G20" i="5"/>
  <c r="D42" i="4"/>
  <c r="E19" i="5"/>
  <c r="G19" i="5"/>
  <c r="E56" i="4"/>
  <c r="G56" i="4"/>
  <c r="E23" i="5"/>
  <c r="G23" i="5"/>
  <c r="E44" i="5"/>
  <c r="G44" i="5"/>
  <c r="E35" i="4"/>
  <c r="G35" i="4"/>
  <c r="E50" i="4"/>
  <c r="G50" i="4"/>
  <c r="E43" i="5"/>
  <c r="G43" i="5"/>
  <c r="D13" i="5"/>
  <c r="D36" i="5"/>
  <c r="E18" i="5"/>
  <c r="G18" i="5"/>
  <c r="E17" i="5"/>
  <c r="G17" i="5"/>
  <c r="E19" i="4"/>
  <c r="G19" i="4"/>
  <c r="E49" i="5"/>
  <c r="G49" i="5"/>
  <c r="E28" i="5"/>
  <c r="G28" i="5"/>
  <c r="E39" i="4"/>
  <c r="G39" i="4"/>
  <c r="B28" i="6"/>
  <c r="E28" i="6"/>
  <c r="G28" i="6"/>
  <c r="E46" i="5"/>
  <c r="G46" i="5"/>
  <c r="I15" i="193"/>
  <c r="D42" i="6"/>
  <c r="E42" i="6"/>
  <c r="G42" i="6"/>
  <c r="D73" i="6"/>
  <c r="G45" i="6"/>
  <c r="C42" i="4"/>
  <c r="G23" i="70"/>
  <c r="M38" i="70"/>
  <c r="F44" i="70"/>
  <c r="M29" i="70"/>
  <c r="F45" i="70"/>
  <c r="F13" i="70"/>
  <c r="F9" i="70"/>
  <c r="F23" i="70"/>
  <c r="G14" i="70"/>
  <c r="G11" i="70"/>
  <c r="M23" i="70"/>
  <c r="M22" i="70"/>
  <c r="M18" i="70"/>
  <c r="N12" i="70"/>
  <c r="N11" i="70"/>
  <c r="G22" i="70"/>
  <c r="G10" i="70"/>
  <c r="N10" i="70"/>
  <c r="F36" i="70"/>
  <c r="G25" i="70"/>
  <c r="F14" i="70"/>
  <c r="M45" i="70"/>
  <c r="M43" i="70"/>
  <c r="M39" i="70"/>
  <c r="N39" i="70"/>
  <c r="E47" i="192"/>
  <c r="L29" i="192"/>
  <c r="L37" i="192"/>
  <c r="E20" i="192"/>
  <c r="E24" i="192"/>
  <c r="L22" i="192"/>
  <c r="E27" i="192"/>
  <c r="E18" i="192"/>
  <c r="L48" i="192"/>
  <c r="L40" i="192"/>
  <c r="L16" i="192"/>
  <c r="J15" i="192"/>
  <c r="G33" i="70"/>
  <c r="F25" i="70"/>
  <c r="N9" i="70"/>
  <c r="M9" i="70"/>
  <c r="F22" i="243"/>
  <c r="L12" i="243"/>
  <c r="J41" i="192"/>
  <c r="G30" i="70"/>
  <c r="G29" i="70"/>
  <c r="G28" i="70"/>
  <c r="F28" i="70"/>
  <c r="N47" i="70"/>
  <c r="M42" i="70"/>
  <c r="M17" i="70"/>
  <c r="J27" i="243"/>
  <c r="F28" i="243"/>
  <c r="F13" i="243"/>
  <c r="F47" i="70"/>
  <c r="G46" i="70"/>
  <c r="G36" i="70"/>
  <c r="N49" i="70"/>
  <c r="M24" i="70"/>
  <c r="N24" i="70"/>
  <c r="C36" i="192"/>
  <c r="E25" i="192"/>
  <c r="L31" i="192"/>
  <c r="L23" i="192"/>
  <c r="L19" i="192"/>
  <c r="L11" i="192"/>
  <c r="D11" i="243"/>
  <c r="D10" i="243"/>
  <c r="D28" i="243"/>
  <c r="D14" i="243"/>
  <c r="F24" i="243"/>
  <c r="J28" i="243"/>
  <c r="L26" i="243"/>
  <c r="L25" i="243"/>
  <c r="F43" i="70"/>
  <c r="E36" i="4"/>
  <c r="G36" i="4"/>
  <c r="E60" i="4"/>
  <c r="G60" i="4"/>
  <c r="I13" i="193"/>
  <c r="E24" i="5"/>
  <c r="G24" i="5"/>
  <c r="I61" i="193"/>
  <c r="G66" i="6"/>
  <c r="G65" i="6"/>
  <c r="I41" i="193"/>
  <c r="I52" i="193"/>
  <c r="I37" i="193"/>
  <c r="E16" i="5"/>
  <c r="G16" i="5"/>
  <c r="E26" i="4"/>
  <c r="G26" i="4"/>
  <c r="E14" i="6"/>
  <c r="G14" i="6"/>
  <c r="D13" i="6"/>
  <c r="E15" i="4"/>
  <c r="G15" i="4"/>
  <c r="C13" i="4"/>
  <c r="C63" i="4"/>
  <c r="F36" i="5"/>
  <c r="C42" i="6"/>
  <c r="C73" i="6"/>
  <c r="E73" i="6"/>
  <c r="G73" i="6"/>
  <c r="G43" i="6"/>
  <c r="D13" i="4"/>
  <c r="D63" i="4"/>
  <c r="E22" i="4"/>
  <c r="G22" i="4"/>
  <c r="E58" i="4"/>
  <c r="G58" i="4"/>
  <c r="E29" i="6"/>
  <c r="G29" i="6"/>
  <c r="G63" i="6"/>
  <c r="B13" i="4"/>
  <c r="E20" i="4"/>
  <c r="G20" i="4"/>
  <c r="E21" i="4"/>
  <c r="G21" i="4"/>
  <c r="E49" i="4"/>
  <c r="G49" i="4"/>
  <c r="E48" i="4"/>
  <c r="G48" i="4"/>
  <c r="E41" i="5"/>
  <c r="G41" i="5"/>
  <c r="E47" i="4"/>
  <c r="G47" i="4"/>
  <c r="E51" i="4"/>
  <c r="G51" i="4"/>
  <c r="E34" i="5"/>
  <c r="G34" i="5"/>
  <c r="B13" i="5"/>
  <c r="E13" i="5"/>
  <c r="G13" i="5"/>
  <c r="E47" i="5"/>
  <c r="G47" i="5"/>
  <c r="E45" i="5"/>
  <c r="G45" i="5"/>
  <c r="E52" i="4"/>
  <c r="G52" i="4"/>
  <c r="E53" i="4"/>
  <c r="G53" i="4"/>
  <c r="E59" i="4"/>
  <c r="G59" i="4"/>
  <c r="E45" i="4"/>
  <c r="G45" i="4"/>
  <c r="E40" i="5"/>
  <c r="G40" i="5"/>
  <c r="G57" i="6"/>
  <c r="B42" i="4"/>
  <c r="E42" i="4"/>
  <c r="G42" i="4"/>
  <c r="E44" i="4"/>
  <c r="G44" i="4"/>
  <c r="E39" i="5"/>
  <c r="G39" i="5"/>
  <c r="B36" i="5"/>
  <c r="E36" i="5"/>
  <c r="G36" i="5"/>
  <c r="G55" i="6"/>
  <c r="G54" i="6"/>
  <c r="E13" i="4"/>
  <c r="G13" i="4"/>
  <c r="F63" i="4"/>
  <c r="D40" i="6"/>
  <c r="I40" i="193"/>
  <c r="I62" i="193"/>
  <c r="I43" i="193"/>
  <c r="I30" i="193"/>
  <c r="B73" i="6"/>
  <c r="I63" i="193"/>
  <c r="I53" i="193"/>
  <c r="I10" i="193"/>
  <c r="I66" i="193"/>
  <c r="B40" i="6"/>
  <c r="E40" i="6"/>
  <c r="G40" i="6"/>
  <c r="L50" i="243"/>
  <c r="N29" i="192"/>
  <c r="G29" i="192"/>
  <c r="G48" i="192"/>
  <c r="N11" i="192"/>
  <c r="G32" i="192"/>
  <c r="G31" i="192"/>
  <c r="G14" i="192"/>
  <c r="N35" i="192"/>
  <c r="G24" i="192"/>
  <c r="G9" i="192"/>
  <c r="N17" i="192"/>
  <c r="G37" i="192"/>
  <c r="N46" i="192"/>
  <c r="N12" i="192"/>
  <c r="N15" i="192"/>
  <c r="G34" i="192"/>
  <c r="N49" i="192"/>
  <c r="N39" i="192"/>
  <c r="N42" i="192"/>
  <c r="N34" i="192"/>
  <c r="N44" i="192"/>
  <c r="G27" i="192"/>
  <c r="G26" i="192"/>
  <c r="G16" i="192"/>
  <c r="G13" i="192"/>
  <c r="N48" i="192"/>
  <c r="N32" i="192"/>
  <c r="N38" i="192"/>
  <c r="G20" i="192"/>
  <c r="G23" i="192"/>
  <c r="G43" i="192"/>
  <c r="N14" i="192"/>
  <c r="G40" i="192"/>
  <c r="N13" i="192"/>
  <c r="N33" i="192"/>
  <c r="G15" i="192"/>
  <c r="G36" i="192"/>
  <c r="G46" i="192"/>
  <c r="G12" i="192"/>
  <c r="G28" i="192"/>
  <c r="N43" i="192"/>
  <c r="G42" i="192"/>
  <c r="G25" i="192"/>
  <c r="G45" i="192"/>
  <c r="N47" i="192"/>
  <c r="G21" i="192"/>
  <c r="G10" i="192"/>
  <c r="N21" i="192"/>
  <c r="G18" i="192"/>
  <c r="G49" i="192"/>
  <c r="N19" i="192"/>
  <c r="G19" i="192"/>
  <c r="G41" i="192"/>
  <c r="N16" i="192"/>
  <c r="N45" i="192"/>
  <c r="N18" i="192"/>
  <c r="N9" i="192"/>
  <c r="G17" i="192"/>
  <c r="G47" i="192"/>
  <c r="J49" i="192"/>
  <c r="J24" i="192"/>
  <c r="C42" i="192"/>
  <c r="J12" i="192"/>
  <c r="C15" i="192"/>
  <c r="J34" i="192"/>
  <c r="J36" i="192"/>
  <c r="J28" i="192"/>
  <c r="C28" i="192"/>
  <c r="C34" i="192"/>
  <c r="C31" i="192"/>
  <c r="J42" i="192"/>
  <c r="C49" i="192"/>
  <c r="J13" i="192"/>
  <c r="C48" i="192"/>
  <c r="J14" i="192"/>
  <c r="C17" i="192"/>
  <c r="J17" i="192"/>
  <c r="J47" i="192"/>
  <c r="J11" i="192"/>
  <c r="J46" i="192"/>
  <c r="J16" i="192"/>
  <c r="C41" i="192"/>
  <c r="C23" i="192"/>
  <c r="J37" i="192"/>
  <c r="C35" i="192"/>
  <c r="C45" i="192"/>
  <c r="J39" i="192"/>
  <c r="C38" i="192"/>
  <c r="J30" i="192"/>
  <c r="C10" i="192"/>
  <c r="C19" i="192"/>
  <c r="J10" i="192"/>
  <c r="J19" i="192"/>
  <c r="C29" i="192"/>
  <c r="C44" i="192"/>
  <c r="C27" i="192"/>
  <c r="J43" i="192"/>
  <c r="J23" i="192"/>
  <c r="D62" i="5"/>
  <c r="B62" i="5"/>
  <c r="E62" i="5"/>
  <c r="G62" i="5"/>
  <c r="I68" i="193"/>
  <c r="G68" i="193"/>
  <c r="I67" i="193"/>
  <c r="G69" i="193"/>
  <c r="G71" i="193"/>
  <c r="I69" i="193"/>
  <c r="I70" i="193"/>
  <c r="G67" i="193"/>
  <c r="G70" i="193"/>
  <c r="I72" i="193"/>
  <c r="G72" i="193"/>
  <c r="I71" i="193"/>
  <c r="I50" i="193"/>
  <c r="I31" i="193"/>
  <c r="I48" i="193"/>
  <c r="I56" i="193"/>
  <c r="I55" i="193"/>
  <c r="I34" i="193"/>
  <c r="I18" i="193"/>
  <c r="I38" i="193"/>
  <c r="I32" i="193"/>
  <c r="I9" i="193"/>
  <c r="I12" i="193"/>
  <c r="I16" i="193"/>
  <c r="I19" i="193"/>
  <c r="I44" i="193"/>
  <c r="I54" i="193"/>
  <c r="I59" i="193"/>
  <c r="I24" i="193"/>
  <c r="I22" i="193"/>
  <c r="I58" i="193"/>
  <c r="I64" i="193"/>
  <c r="G15" i="6"/>
  <c r="I26" i="193"/>
  <c r="I36" i="193"/>
  <c r="I23" i="193"/>
  <c r="I49" i="193"/>
  <c r="I28" i="193"/>
  <c r="B63" i="4"/>
  <c r="E63" i="4"/>
  <c r="G63" i="4"/>
  <c r="I21" i="193"/>
  <c r="I33" i="193"/>
  <c r="I27" i="193"/>
  <c r="I47" i="193"/>
  <c r="I11" i="193"/>
  <c r="I35" i="193"/>
  <c r="I45" i="193"/>
  <c r="I60" i="193"/>
  <c r="I14" i="193"/>
  <c r="I51" i="193"/>
  <c r="I42" i="193"/>
  <c r="I25" i="193"/>
  <c r="I46" i="193"/>
  <c r="I65" i="193"/>
  <c r="I39" i="193"/>
  <c r="I57" i="193"/>
  <c r="I29" i="193"/>
  <c r="I20" i="193"/>
</calcChain>
</file>

<file path=xl/sharedStrings.xml><?xml version="1.0" encoding="utf-8"?>
<sst xmlns="http://schemas.openxmlformats.org/spreadsheetml/2006/main" count="15557" uniqueCount="4181">
  <si>
    <t>CIGNA HAYAT</t>
  </si>
  <si>
    <r>
      <t xml:space="preserve"> Sözleşmelerin Türü ve Tanzim Dönemine Göre - </t>
    </r>
    <r>
      <rPr>
        <i/>
        <sz val="10"/>
        <rFont val="Times New Roman"/>
        <family val="1"/>
        <charset val="162"/>
      </rPr>
      <t>Type and Date of Contracts</t>
    </r>
  </si>
  <si>
    <r>
      <t xml:space="preserve">    Yeni Tanzim Edilen -</t>
    </r>
    <r>
      <rPr>
        <i/>
        <sz val="10"/>
        <rFont val="Times New Roman"/>
        <family val="1"/>
        <charset val="162"/>
      </rPr>
      <t xml:space="preserve"> New Contracts</t>
    </r>
  </si>
  <si>
    <r>
      <t xml:space="preserve">    Yeni Tanzim Edilen - </t>
    </r>
    <r>
      <rPr>
        <i/>
        <sz val="10"/>
        <rFont val="Times New Roman"/>
        <family val="1"/>
        <charset val="162"/>
      </rPr>
      <t>New Contracts</t>
    </r>
  </si>
  <si>
    <r>
      <rPr>
        <b/>
        <sz val="10"/>
        <color indexed="56"/>
        <rFont val="Times New Roman"/>
        <family val="1"/>
        <charset val="162"/>
      </rPr>
      <t xml:space="preserve">Sözleşme Adedi Portföy Hareketleri </t>
    </r>
    <r>
      <rPr>
        <b/>
        <i/>
        <sz val="10"/>
        <color indexed="56"/>
        <rFont val="Times New Roman"/>
        <family val="1"/>
        <charset val="162"/>
      </rPr>
      <t>-</t>
    </r>
    <r>
      <rPr>
        <i/>
        <sz val="10"/>
        <color indexed="56"/>
        <rFont val="Times New Roman"/>
        <family val="1"/>
        <charset val="162"/>
      </rPr>
      <t xml:space="preserve"> Portfolio Movement for Contracts</t>
    </r>
  </si>
  <si>
    <r>
      <t>Ferdi Sözleşmeler -</t>
    </r>
    <r>
      <rPr>
        <i/>
        <sz val="10"/>
        <color indexed="56"/>
        <rFont val="Times New Roman"/>
        <family val="1"/>
        <charset val="162"/>
      </rPr>
      <t xml:space="preserve"> Individual Contracts </t>
    </r>
  </si>
  <si>
    <r>
      <t xml:space="preserve">  Artışlar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Increase</t>
    </r>
  </si>
  <si>
    <r>
      <t xml:space="preserve">  Azalışlar - </t>
    </r>
    <r>
      <rPr>
        <i/>
        <sz val="9"/>
        <color indexed="56"/>
        <rFont val="Times New Roman"/>
        <family val="1"/>
        <charset val="162"/>
      </rPr>
      <t>Decrease</t>
    </r>
  </si>
  <si>
    <r>
      <t xml:space="preserve">Grup Sözleşmeleri - </t>
    </r>
    <r>
      <rPr>
        <i/>
        <sz val="10"/>
        <color indexed="56"/>
        <rFont val="Times New Roman"/>
        <family val="1"/>
        <charset val="162"/>
      </rPr>
      <t xml:space="preserve">Group Contracts </t>
    </r>
  </si>
  <si>
    <r>
      <t xml:space="preserve">Yeşil Kart Hariç - </t>
    </r>
    <r>
      <rPr>
        <i/>
        <sz val="9"/>
        <rFont val="Times New Roman"/>
        <family val="1"/>
        <charset val="162"/>
      </rPr>
      <t>Excluded Green Card</t>
    </r>
  </si>
  <si>
    <r>
      <t xml:space="preserve">G- Dönem Net Kar/Zararı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Net Profit / Loss for the Financial Year</t>
    </r>
  </si>
  <si>
    <r>
      <t xml:space="preserve">Genel 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</si>
  <si>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H-Dışı Şirk.Toplam - </t>
    </r>
    <r>
      <rPr>
        <i/>
        <sz val="10"/>
        <color indexed="56"/>
        <rFont val="Times New Roman"/>
        <family val="1"/>
        <charset val="162"/>
      </rPr>
      <t>Non-life Total</t>
    </r>
  </si>
  <si>
    <r>
      <t xml:space="preserve"> -Çekici -</t>
    </r>
    <r>
      <rPr>
        <i/>
        <sz val="9"/>
        <rFont val="Times New Roman"/>
        <family val="1"/>
        <charset val="162"/>
      </rPr>
      <t xml:space="preserve"> Tow Truck</t>
    </r>
  </si>
  <si>
    <r>
      <t xml:space="preserve">Şirket Portföy Payı
</t>
    </r>
    <r>
      <rPr>
        <i/>
        <sz val="8"/>
        <rFont val="Times New Roman"/>
        <family val="1"/>
        <charset val="162"/>
      </rPr>
      <t>Share in Portfolio</t>
    </r>
    <r>
      <rPr>
        <i/>
        <sz val="9"/>
        <rFont val="Times New Roman"/>
        <family val="1"/>
        <charset val="162"/>
      </rPr>
      <t xml:space="preserve">
(%)</t>
    </r>
  </si>
  <si>
    <r>
      <t xml:space="preserve">Sektör Pazar Payı
</t>
    </r>
    <r>
      <rPr>
        <sz val="8"/>
        <rFont val="Times New Roman"/>
        <family val="1"/>
        <charset val="162"/>
      </rPr>
      <t>M</t>
    </r>
    <r>
      <rPr>
        <i/>
        <sz val="8"/>
        <rFont val="Times New Roman"/>
        <family val="1"/>
        <charset val="162"/>
      </rPr>
      <t>arket Share (%)</t>
    </r>
  </si>
  <si>
    <r>
      <t>A- Hayat Dışı Teknik Gelir</t>
    </r>
    <r>
      <rPr>
        <b/>
        <i/>
        <sz val="10"/>
        <color indexed="56"/>
        <rFont val="Times New Roman"/>
        <family val="1"/>
        <charset val="162"/>
      </rPr>
      <t xml:space="preserve"> -</t>
    </r>
    <r>
      <rPr>
        <i/>
        <sz val="10"/>
        <color indexed="56"/>
        <rFont val="Times New Roman"/>
        <family val="1"/>
        <charset val="162"/>
      </rPr>
      <t xml:space="preserve"> Revenues for Non Life Business</t>
    </r>
  </si>
  <si>
    <r>
      <t>B- Hayat Dışı Teknik Gider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- Technical Expenses for Non Life Business (-)</t>
    </r>
  </si>
  <si>
    <r>
      <t xml:space="preserve">       1.1.a- Ödenen Tazminat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Paid Losses (-)</t>
    </r>
  </si>
  <si>
    <r>
      <t xml:space="preserve">       1.2.a- Ayrılan Muallak Tazminat Karş.- </t>
    </r>
    <r>
      <rPr>
        <i/>
        <sz val="10"/>
        <rFont val="Times New Roman"/>
        <family val="1"/>
        <charset val="162"/>
      </rPr>
      <t>Gross Provisions for Outstanding Claims (-)</t>
    </r>
  </si>
  <si>
    <r>
      <t xml:space="preserve">       1.2.b- Ayrılan Muallak Tazminat Karş. Reas. Payı - </t>
    </r>
    <r>
      <rPr>
        <i/>
        <sz val="10"/>
        <rFont val="Times New Roman"/>
        <family val="1"/>
        <charset val="162"/>
      </rPr>
      <t>Prov. for Outs.Claims (Reinsurers' Share)</t>
    </r>
  </si>
  <si>
    <r>
      <t xml:space="preserve">   2- İkramiye/İndirimler Karş. Değ.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Provision for Bonuses and Rebates</t>
    </r>
  </si>
  <si>
    <r>
      <t xml:space="preserve">Hayat Dışı Teknik Denge - </t>
    </r>
    <r>
      <rPr>
        <i/>
        <sz val="11"/>
        <color indexed="56"/>
        <rFont val="Times New Roman"/>
        <family val="1"/>
        <charset val="162"/>
      </rPr>
      <t>Technical Balance for Non Life Branches</t>
    </r>
  </si>
  <si>
    <r>
      <t>C- Hayat Teknik Gelir</t>
    </r>
    <r>
      <rPr>
        <b/>
        <i/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Revenues from Life Business</t>
    </r>
  </si>
  <si>
    <r>
      <t xml:space="preserve">D- Hayat Teknik Gider </t>
    </r>
    <r>
      <rPr>
        <b/>
        <i/>
        <sz val="10"/>
        <color indexed="56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Expenses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for Life Business</t>
    </r>
  </si>
  <si>
    <r>
      <t xml:space="preserve">Hayat Teknik Denge - </t>
    </r>
    <r>
      <rPr>
        <i/>
        <sz val="11"/>
        <color indexed="56"/>
        <rFont val="Times New Roman"/>
        <family val="1"/>
        <charset val="162"/>
      </rPr>
      <t>Technical Balance for Life Branch</t>
    </r>
  </si>
  <si>
    <t>İLE EMEKLİLİK ŞİRKETLERİNİN</t>
  </si>
  <si>
    <r>
      <t xml:space="preserve">Gider Toplamı - </t>
    </r>
    <r>
      <rPr>
        <i/>
        <sz val="11"/>
        <color indexed="56"/>
        <rFont val="Times New Roman"/>
        <family val="1"/>
        <charset val="162"/>
      </rPr>
      <t>Total Expenses</t>
    </r>
  </si>
  <si>
    <r>
      <t xml:space="preserve">Teknik Denge - </t>
    </r>
    <r>
      <rPr>
        <i/>
        <sz val="11"/>
        <color indexed="56"/>
        <rFont val="Times New Roman"/>
        <family val="1"/>
        <charset val="162"/>
      </rPr>
      <t>Technical Balance</t>
    </r>
  </si>
  <si>
    <r>
      <t>A- Teknik Gelirler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Technical Revenues</t>
    </r>
  </si>
  <si>
    <r>
      <t xml:space="preserve">Direkt Prim - </t>
    </r>
    <r>
      <rPr>
        <i/>
        <sz val="11"/>
        <color indexed="56"/>
        <rFont val="Times New Roman"/>
        <family val="1"/>
        <charset val="162"/>
      </rPr>
      <t xml:space="preserve">Direct Premium </t>
    </r>
  </si>
  <si>
    <r>
      <t>Tıbbı Kötü Uyg.İlişkin ZMSS -</t>
    </r>
    <r>
      <rPr>
        <i/>
        <sz val="10"/>
        <rFont val="Times New Roman"/>
        <family val="1"/>
        <charset val="162"/>
      </rPr>
      <t xml:space="preserve"> Comp. TPL for MD</t>
    </r>
  </si>
  <si>
    <r>
      <t>Kıyı Tesisleri ZMSS -</t>
    </r>
    <r>
      <rPr>
        <i/>
        <sz val="10"/>
        <rFont val="Times New Roman"/>
        <family val="1"/>
        <charset val="162"/>
      </rPr>
      <t xml:space="preserve"> Coastal Facilities TPL</t>
    </r>
  </si>
  <si>
    <r>
      <t>Direkt İşler Tazm.-</t>
    </r>
    <r>
      <rPr>
        <i/>
        <sz val="11"/>
        <color indexed="56"/>
        <rFont val="Times New Roman"/>
        <family val="1"/>
        <charset val="162"/>
      </rPr>
      <t xml:space="preserve"> Direct Loss Payments</t>
    </r>
  </si>
  <si>
    <r>
      <t xml:space="preserve">      Bedeni (Ölüm) </t>
    </r>
    <r>
      <rPr>
        <i/>
        <sz val="9"/>
        <rFont val="Times New Roman"/>
        <family val="1"/>
        <charset val="162"/>
      </rPr>
      <t>- Physical (Death)</t>
    </r>
  </si>
  <si>
    <r>
      <t xml:space="preserve">      Bedeni (Yaralanma) </t>
    </r>
    <r>
      <rPr>
        <i/>
        <sz val="9"/>
        <rFont val="Times New Roman"/>
        <family val="1"/>
        <charset val="162"/>
      </rPr>
      <t>- Physical (Injured)</t>
    </r>
  </si>
  <si>
    <r>
      <t xml:space="preserve"> -Minibüs / Otobüs - </t>
    </r>
    <r>
      <rPr>
        <i/>
        <sz val="10"/>
        <rFont val="Times New Roman"/>
        <family val="1"/>
        <charset val="162"/>
      </rPr>
      <t xml:space="preserve">Bus </t>
    </r>
  </si>
  <si>
    <r>
      <t xml:space="preserve"> -Minibüs  / Otobüs - </t>
    </r>
    <r>
      <rPr>
        <i/>
        <sz val="10"/>
        <rFont val="Times New Roman"/>
        <family val="1"/>
        <charset val="162"/>
      </rPr>
      <t>Bus</t>
    </r>
  </si>
  <si>
    <r>
      <t xml:space="preserve">      Maddi </t>
    </r>
    <r>
      <rPr>
        <i/>
        <sz val="9"/>
        <rFont val="Times New Roman"/>
        <family val="1"/>
        <charset val="162"/>
      </rPr>
      <t>- Material</t>
    </r>
  </si>
  <si>
    <r>
      <t xml:space="preserve">      Bedeni (Ölüm)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Physical (Death)</t>
    </r>
  </si>
  <si>
    <r>
      <t xml:space="preserve">      Bedeni (Yaralanma) </t>
    </r>
    <r>
      <rPr>
        <b/>
        <i/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Physical (Injured)</t>
    </r>
  </si>
  <si>
    <r>
      <t xml:space="preserve"> -Toplam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</t>
    </r>
  </si>
  <si>
    <t xml:space="preserve">Deniz Yolu Yolcu Taş.ZMS - </t>
  </si>
  <si>
    <r>
      <t xml:space="preserve">KYTZKFK (*) - </t>
    </r>
    <r>
      <rPr>
        <i/>
        <sz val="10"/>
        <rFont val="Times New Roman"/>
        <family val="1"/>
        <charset val="162"/>
      </rPr>
      <t>Comp.Pass.Land.Transp.Pers.Acc.</t>
    </r>
  </si>
  <si>
    <t>(*) Karayolu Yolcu Taşımacılığı Zorunlu Koltuk Ferdi Kaza Sigortası</t>
  </si>
  <si>
    <r>
      <t xml:space="preserve">Cinsiyete ve Yaşa Göre Dağılım
</t>
    </r>
    <r>
      <rPr>
        <i/>
        <sz val="10"/>
        <color indexed="8"/>
        <rFont val="Times New Roman"/>
        <family val="1"/>
        <charset val="162"/>
      </rPr>
      <t>As of Gender and Age</t>
    </r>
  </si>
  <si>
    <r>
      <t xml:space="preserve">25-34 Arası - </t>
    </r>
    <r>
      <rPr>
        <i/>
        <sz val="10"/>
        <color indexed="8"/>
        <rFont val="Times New Roman"/>
        <family val="1"/>
        <charset val="162"/>
      </rPr>
      <t xml:space="preserve">Between 25-34 </t>
    </r>
  </si>
  <si>
    <r>
      <t>35-44 Arası -</t>
    </r>
    <r>
      <rPr>
        <i/>
        <sz val="10"/>
        <color indexed="8"/>
        <rFont val="Times New Roman"/>
        <family val="1"/>
        <charset val="162"/>
      </rPr>
      <t xml:space="preserve"> Between 35-44</t>
    </r>
  </si>
  <si>
    <r>
      <t xml:space="preserve">45-54 Arası - </t>
    </r>
    <r>
      <rPr>
        <i/>
        <sz val="10"/>
        <color indexed="8"/>
        <rFont val="Times New Roman"/>
        <family val="1"/>
        <charset val="162"/>
      </rPr>
      <t>Between 45-54</t>
    </r>
  </si>
  <si>
    <r>
      <t xml:space="preserve">55 Yaş Üstü - </t>
    </r>
    <r>
      <rPr>
        <i/>
        <sz val="10"/>
        <color indexed="8"/>
        <rFont val="Times New Roman"/>
        <family val="1"/>
        <charset val="162"/>
      </rPr>
      <t>Over Age 55</t>
    </r>
  </si>
  <si>
    <r>
      <t xml:space="preserve">Kadın - </t>
    </r>
    <r>
      <rPr>
        <i/>
        <sz val="10"/>
        <rFont val="Times New Roman"/>
        <family val="1"/>
        <charset val="162"/>
      </rPr>
      <t>Female</t>
    </r>
  </si>
  <si>
    <r>
      <t>Erkek -</t>
    </r>
    <r>
      <rPr>
        <i/>
        <sz val="10"/>
        <rFont val="Times New Roman"/>
        <family val="1"/>
        <charset val="162"/>
      </rPr>
      <t xml:space="preserve"> Male</t>
    </r>
  </si>
  <si>
    <r>
      <t xml:space="preserve">25 Yaş Altı - </t>
    </r>
    <r>
      <rPr>
        <i/>
        <sz val="10"/>
        <color indexed="8"/>
        <rFont val="Times New Roman"/>
        <family val="1"/>
        <charset val="162"/>
      </rPr>
      <t>Under Age 25</t>
    </r>
  </si>
  <si>
    <r>
      <t xml:space="preserve">Cinsiyete Göre </t>
    </r>
    <r>
      <rPr>
        <i/>
        <sz val="10"/>
        <color indexed="8"/>
        <rFont val="Times New Roman"/>
        <family val="1"/>
        <charset val="162"/>
      </rPr>
      <t>According to Gender</t>
    </r>
  </si>
  <si>
    <r>
      <t xml:space="preserve">Yaşa Göre </t>
    </r>
    <r>
      <rPr>
        <i/>
        <sz val="10"/>
        <color indexed="8"/>
        <rFont val="Times New Roman"/>
        <family val="1"/>
        <charset val="162"/>
      </rPr>
      <t>According to Age</t>
    </r>
  </si>
  <si>
    <t>TABLO 52A</t>
  </si>
  <si>
    <t>MATHEMATICAL RESERVES OF LIFE BRANCH</t>
  </si>
  <si>
    <r>
      <t xml:space="preserve">   3- Matematik Karşılıklar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 xml:space="preserve">Mathematical Reserves </t>
    </r>
  </si>
  <si>
    <r>
      <t xml:space="preserve"> </t>
    </r>
    <r>
      <rPr>
        <b/>
        <sz val="10"/>
        <rFont val="Times New Roman"/>
        <family val="1"/>
        <charset val="162"/>
      </rPr>
      <t xml:space="preserve">  1- Matematik Karşılıklar</t>
    </r>
    <r>
      <rPr>
        <b/>
        <i/>
        <sz val="10"/>
        <rFont val="Times New Roman"/>
        <family val="1"/>
        <charset val="162"/>
      </rPr>
      <t xml:space="preserve"> </t>
    </r>
    <r>
      <rPr>
        <b/>
        <sz val="10"/>
        <rFont val="Times New Roman"/>
        <family val="1"/>
        <charset val="162"/>
      </rPr>
      <t>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Mathematical Reserves</t>
    </r>
  </si>
  <si>
    <r>
      <t xml:space="preserve">Matematik Karşılıklar
</t>
    </r>
    <r>
      <rPr>
        <i/>
        <sz val="9"/>
        <rFont val="Times New Roman"/>
        <family val="1"/>
        <charset val="162"/>
      </rPr>
      <t>Mathematical Reserves</t>
    </r>
  </si>
  <si>
    <r>
      <t xml:space="preserve">Matematik Karşılıklar
</t>
    </r>
    <r>
      <rPr>
        <i/>
        <sz val="9"/>
        <rFont val="Times New Roman"/>
        <family val="1"/>
        <charset val="162"/>
      </rPr>
      <t>Mathematics Reserves</t>
    </r>
  </si>
  <si>
    <r>
      <t xml:space="preserve">Matematik Karş. Değişim
</t>
    </r>
    <r>
      <rPr>
        <i/>
        <sz val="9"/>
        <rFont val="Times New Roman"/>
        <family val="1"/>
        <charset val="162"/>
      </rPr>
      <t>Change in Math. Res.</t>
    </r>
  </si>
  <si>
    <r>
      <t xml:space="preserve">    Diğ. Şirketlerden Transfer - </t>
    </r>
    <r>
      <rPr>
        <i/>
        <sz val="9"/>
        <rFont val="Times New Roman"/>
        <family val="1"/>
        <charset val="162"/>
      </rPr>
      <t>Transferred from Other Companies</t>
    </r>
  </si>
  <si>
    <r>
      <t xml:space="preserve">    Diğ. Şirketlere Transfer - </t>
    </r>
    <r>
      <rPr>
        <i/>
        <sz val="9"/>
        <rFont val="Times New Roman"/>
        <family val="1"/>
        <charset val="162"/>
      </rPr>
      <t>Transferred to Other Companies</t>
    </r>
  </si>
  <si>
    <r>
      <t>1. Yıllık Vefat Sigortaları -</t>
    </r>
    <r>
      <rPr>
        <b/>
        <i/>
        <sz val="9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Term Life Insurance (Yearly)</t>
    </r>
  </si>
  <si>
    <r>
      <t xml:space="preserve">b) Diğer Yıllık Vefat Sigortaları -  </t>
    </r>
    <r>
      <rPr>
        <i/>
        <sz val="10"/>
        <rFont val="Times New Roman"/>
        <family val="1"/>
        <charset val="162"/>
      </rPr>
      <t>Other Term Life Ins. (Yearly)</t>
    </r>
  </si>
  <si>
    <r>
      <t>b) Diğer Uzun Süreli Vefat Sig. -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Other Long Term Life Ins.</t>
    </r>
  </si>
  <si>
    <r>
      <t>4. Hayatta Kalma Şartına Bağlı Sigortalar -</t>
    </r>
    <r>
      <rPr>
        <i/>
        <sz val="10"/>
        <color indexed="56"/>
        <rFont val="Times New Roman"/>
        <family val="1"/>
        <charset val="162"/>
      </rPr>
      <t xml:space="preserve"> Pure Endownment Life Insurance</t>
    </r>
  </si>
  <si>
    <r>
      <rPr>
        <b/>
        <sz val="9"/>
        <color indexed="56"/>
        <rFont val="Times New Roman"/>
        <family val="1"/>
        <charset val="162"/>
      </rPr>
      <t>5. Karma Sigortalar</t>
    </r>
    <r>
      <rPr>
        <b/>
        <i/>
        <sz val="9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Endownment Life Insurance</t>
    </r>
  </si>
  <si>
    <r>
      <t xml:space="preserve">6. Gelir Sigortaları - </t>
    </r>
    <r>
      <rPr>
        <b/>
        <i/>
        <sz val="10"/>
        <color indexed="56"/>
        <rFont val="Times New Roman"/>
        <family val="1"/>
        <charset val="162"/>
      </rPr>
      <t>Annuity</t>
    </r>
  </si>
  <si>
    <r>
      <t>3. Birikimli Sigortalar -</t>
    </r>
    <r>
      <rPr>
        <b/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W</t>
    </r>
    <r>
      <rPr>
        <i/>
        <sz val="10"/>
        <color indexed="56"/>
        <rFont val="Times New Roman"/>
        <family val="1"/>
        <charset val="162"/>
      </rPr>
      <t>hole Life Insurance</t>
    </r>
  </si>
  <si>
    <r>
      <t>a) Krediye Bağlı Vefat Sigortaları -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Related on Credit</t>
    </r>
  </si>
  <si>
    <r>
      <t xml:space="preserve">b) Diğer Vefat Sigortaları - </t>
    </r>
    <r>
      <rPr>
        <i/>
        <sz val="9"/>
        <rFont val="Times New Roman"/>
        <family val="1"/>
        <charset val="162"/>
      </rPr>
      <t>Other Life Insurance</t>
    </r>
  </si>
  <si>
    <r>
      <t>2. Uzun Süreli Vefat Sig. -</t>
    </r>
    <r>
      <rPr>
        <i/>
        <sz val="10"/>
        <color indexed="56"/>
        <rFont val="Times New Roman"/>
        <family val="1"/>
        <charset val="162"/>
      </rPr>
      <t xml:space="preserve"> Term Life Ins.(Long Term)</t>
    </r>
  </si>
  <si>
    <r>
      <t xml:space="preserve">a) Krediye Bağlı Vefat Sigortaları - </t>
    </r>
    <r>
      <rPr>
        <i/>
        <sz val="10"/>
        <rFont val="Times New Roman"/>
        <family val="1"/>
        <charset val="162"/>
      </rPr>
      <t>Related on Credit</t>
    </r>
  </si>
  <si>
    <r>
      <t>3. Birikimli Sigortalar -</t>
    </r>
    <r>
      <rPr>
        <i/>
        <sz val="10"/>
        <color indexed="56"/>
        <rFont val="Times New Roman"/>
        <family val="1"/>
        <charset val="162"/>
      </rPr>
      <t xml:space="preserve"> Whole Life Insurance</t>
    </r>
  </si>
  <si>
    <r>
      <t xml:space="preserve">5. Karma Sigortalar - </t>
    </r>
    <r>
      <rPr>
        <i/>
        <sz val="10"/>
        <color indexed="56"/>
        <rFont val="Times New Roman"/>
        <family val="1"/>
        <charset val="162"/>
      </rPr>
      <t>Endownment Life Insurance</t>
    </r>
  </si>
  <si>
    <r>
      <t>6. Gelir Sigortaları -</t>
    </r>
    <r>
      <rPr>
        <i/>
        <sz val="10"/>
        <color indexed="56"/>
        <rFont val="Times New Roman"/>
        <family val="1"/>
        <charset val="162"/>
      </rPr>
      <t xml:space="preserve"> Annuity</t>
    </r>
  </si>
  <si>
    <r>
      <t xml:space="preserve">7. Diğer - </t>
    </r>
    <r>
      <rPr>
        <i/>
        <sz val="10"/>
        <color indexed="56"/>
        <rFont val="Times New Roman"/>
        <family val="1"/>
        <charset val="162"/>
      </rPr>
      <t>Other</t>
    </r>
  </si>
  <si>
    <r>
      <t xml:space="preserve">Toplam Üretim - </t>
    </r>
    <r>
      <rPr>
        <i/>
        <sz val="10"/>
        <color indexed="56"/>
        <rFont val="Times New Roman"/>
        <family val="1"/>
        <charset val="162"/>
      </rPr>
      <t>Total Production</t>
    </r>
  </si>
  <si>
    <r>
      <t xml:space="preserve">Tehlikeli Hastalıklar
</t>
    </r>
    <r>
      <rPr>
        <i/>
        <sz val="10"/>
        <rFont val="Times New Roman"/>
        <family val="1"/>
        <charset val="162"/>
      </rPr>
      <t>Critical Illness</t>
    </r>
  </si>
  <si>
    <r>
      <t xml:space="preserve">1. Krediye Bağlı Vefat Teminatları - </t>
    </r>
    <r>
      <rPr>
        <i/>
        <sz val="10"/>
        <color indexed="56"/>
        <rFont val="Times New Roman"/>
        <family val="1"/>
        <charset val="162"/>
      </rPr>
      <t>Related on Credit Death Benefits</t>
    </r>
  </si>
  <si>
    <r>
      <t>2. Diğer Vefat Teminatları -</t>
    </r>
    <r>
      <rPr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Other Death Benefits</t>
    </r>
  </si>
  <si>
    <r>
      <t xml:space="preserve">3. Maluliyet Teminatları - </t>
    </r>
    <r>
      <rPr>
        <i/>
        <sz val="10"/>
        <color indexed="56"/>
        <rFont val="Times New Roman"/>
        <family val="1"/>
        <charset val="162"/>
      </rPr>
      <t>Disability Coverage</t>
    </r>
  </si>
  <si>
    <r>
      <t xml:space="preserve">4. Tehlikeli Hastalıklar Teminatı - </t>
    </r>
    <r>
      <rPr>
        <i/>
        <sz val="10"/>
        <color indexed="56"/>
        <rFont val="Times New Roman"/>
        <family val="1"/>
        <charset val="162"/>
      </rPr>
      <t>Critical Illness Coverage</t>
    </r>
  </si>
  <si>
    <r>
      <t xml:space="preserve">5. İşsizlik Teminatı - </t>
    </r>
    <r>
      <rPr>
        <i/>
        <sz val="10"/>
        <color indexed="56"/>
        <rFont val="Times New Roman"/>
        <family val="1"/>
        <charset val="162"/>
      </rPr>
      <t>Unemployment Coverage</t>
    </r>
  </si>
  <si>
    <r>
      <t>6. Birikim Teminatı Hariç Diğ.Tem.Top.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Total Coverage Except Permanent Cover</t>
    </r>
  </si>
  <si>
    <r>
      <t xml:space="preserve">2. Diğer Vefat Teminatları - </t>
    </r>
    <r>
      <rPr>
        <i/>
        <sz val="10"/>
        <color indexed="56"/>
        <rFont val="Times New Roman"/>
        <family val="1"/>
        <charset val="162"/>
      </rPr>
      <t>Other Death Benefits</t>
    </r>
  </si>
  <si>
    <r>
      <t xml:space="preserve">4. Tehlikeli Hastalıklar Teminatı - </t>
    </r>
    <r>
      <rPr>
        <i/>
        <sz val="10"/>
        <color indexed="56"/>
        <rFont val="Times New Roman"/>
        <family val="1"/>
        <charset val="162"/>
      </rPr>
      <t>Critical Illness</t>
    </r>
    <r>
      <rPr>
        <i/>
        <sz val="10"/>
        <color indexed="56"/>
        <rFont val="Times New Roman"/>
        <family val="1"/>
        <charset val="162"/>
      </rPr>
      <t xml:space="preserve"> Coverage</t>
    </r>
  </si>
  <si>
    <r>
      <t>6. Birikim Teminatı Hariç Diğ.Tem.Top.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Total Coverage Except Permanent Coverage</t>
    </r>
  </si>
  <si>
    <r>
      <t xml:space="preserve">Aktüeryal Mat. Karş.
</t>
    </r>
    <r>
      <rPr>
        <i/>
        <sz val="10"/>
        <color indexed="8"/>
        <rFont val="Times New Roman"/>
        <family val="1"/>
        <charset val="162"/>
      </rPr>
      <t>Actuarial Mathematical Reserves</t>
    </r>
  </si>
  <si>
    <r>
      <t xml:space="preserve">Kar Payı Karş. - </t>
    </r>
    <r>
      <rPr>
        <i/>
        <sz val="10"/>
        <color indexed="8"/>
        <rFont val="Times New Roman"/>
        <family val="1"/>
        <charset val="162"/>
      </rPr>
      <t>Bonus Reserves for Life Ins.</t>
    </r>
  </si>
  <si>
    <r>
      <t>Matematik Karşılıklar</t>
    </r>
    <r>
      <rPr>
        <i/>
        <sz val="10"/>
        <color indexed="8"/>
        <rFont val="Times New Roman"/>
        <family val="1"/>
        <charset val="162"/>
      </rPr>
      <t xml:space="preserve">
Mathematical Reserves</t>
    </r>
  </si>
  <si>
    <r>
      <t xml:space="preserve">3. Tehlikeli Hastalıklar - </t>
    </r>
    <r>
      <rPr>
        <i/>
        <sz val="10"/>
        <color indexed="56"/>
        <rFont val="Times New Roman"/>
        <family val="1"/>
        <charset val="162"/>
      </rPr>
      <t>Critical Illness</t>
    </r>
  </si>
  <si>
    <r>
      <t>1. Vefat Tazminatları -</t>
    </r>
    <r>
      <rPr>
        <i/>
        <sz val="10"/>
        <color indexed="56"/>
        <rFont val="Times New Roman"/>
        <family val="1"/>
        <charset val="162"/>
      </rPr>
      <t xml:space="preserve"> Losses Paid (Death Benefits)</t>
    </r>
  </si>
  <si>
    <r>
      <t xml:space="preserve">Verilen Teminat </t>
    </r>
    <r>
      <rPr>
        <i/>
        <sz val="9"/>
        <rFont val="Times New Roman"/>
        <family val="1"/>
        <charset val="162"/>
      </rPr>
      <t>-Ins.Coverage</t>
    </r>
  </si>
  <si>
    <r>
      <t xml:space="preserve">Prim/Teminat </t>
    </r>
    <r>
      <rPr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Pr./Coverage (‰)</t>
    </r>
  </si>
  <si>
    <r>
      <t>Verilen Teminat -</t>
    </r>
    <r>
      <rPr>
        <i/>
        <sz val="9"/>
        <rFont val="Times New Roman"/>
        <family val="1"/>
        <charset val="162"/>
      </rPr>
      <t>Ins.Coverage</t>
    </r>
  </si>
  <si>
    <r>
      <t xml:space="preserve">Ödenmiş Sermaye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Paid-in Capital</t>
    </r>
  </si>
  <si>
    <r>
      <t xml:space="preserve">2. Uzun Süreli Vefat Sigortaları - </t>
    </r>
    <r>
      <rPr>
        <i/>
        <sz val="10"/>
        <color indexed="56"/>
        <rFont val="Times New Roman"/>
        <family val="1"/>
        <charset val="162"/>
      </rPr>
      <t>Term Life Insurance (Long Term)</t>
    </r>
  </si>
  <si>
    <r>
      <t xml:space="preserve">1. Yıllık Vefat Sigortaları - </t>
    </r>
    <r>
      <rPr>
        <i/>
        <sz val="10"/>
        <color indexed="56"/>
        <rFont val="Times New Roman"/>
        <family val="1"/>
        <charset val="162"/>
      </rPr>
      <t>Term Life Insurance (Yearly)</t>
    </r>
  </si>
  <si>
    <r>
      <t xml:space="preserve">VARLIKLAR </t>
    </r>
    <r>
      <rPr>
        <b/>
        <i/>
        <sz val="10"/>
        <color indexed="56"/>
        <rFont val="Times New Roman"/>
        <family val="1"/>
        <charset val="162"/>
      </rPr>
      <t>- Assets</t>
    </r>
  </si>
  <si>
    <t>BNP PARIBAS CARDIF</t>
  </si>
  <si>
    <t>BNP PARIBAS CARDIF HAYAT</t>
  </si>
  <si>
    <t>BNP PARIBAS CARDIF EMEKLILIK</t>
  </si>
  <si>
    <t>Tenzilden Meriyete Dönen - Reactivated</t>
  </si>
  <si>
    <t>Tenzil Poliçeler - Policies Lowered</t>
  </si>
  <si>
    <r>
      <t xml:space="preserve">  Tenzilden Meriyete Dönen - </t>
    </r>
    <r>
      <rPr>
        <i/>
        <sz val="10"/>
        <rFont val="Times New Roman"/>
        <family val="1"/>
        <charset val="162"/>
      </rPr>
      <t>Reactivated</t>
    </r>
  </si>
  <si>
    <r>
      <t xml:space="preserve">  Tenzil - </t>
    </r>
    <r>
      <rPr>
        <i/>
        <sz val="10"/>
        <rFont val="Times New Roman"/>
        <family val="1"/>
        <charset val="162"/>
      </rPr>
      <t>Policies Lowered</t>
    </r>
  </si>
  <si>
    <r>
      <t xml:space="preserve">  İptal - </t>
    </r>
    <r>
      <rPr>
        <i/>
        <sz val="10"/>
        <rFont val="Times New Roman"/>
        <family val="1"/>
        <charset val="162"/>
      </rPr>
      <t>Cancelled</t>
    </r>
  </si>
  <si>
    <r>
      <t xml:space="preserve">  Diğer -</t>
    </r>
    <r>
      <rPr>
        <i/>
        <sz val="10"/>
        <rFont val="Times New Roman"/>
        <family val="1"/>
        <charset val="162"/>
      </rPr>
      <t xml:space="preserve"> Other</t>
    </r>
  </si>
  <si>
    <r>
      <t xml:space="preserve">Çalışılan Aktüerler
</t>
    </r>
    <r>
      <rPr>
        <i/>
        <sz val="10"/>
        <rFont val="Times New Roman"/>
        <family val="1"/>
        <charset val="162"/>
      </rPr>
      <t>Actuaries</t>
    </r>
  </si>
  <si>
    <r>
      <t xml:space="preserve">HD Sigorta Şirk. - </t>
    </r>
    <r>
      <rPr>
        <i/>
        <sz val="10"/>
        <color indexed="56"/>
        <rFont val="Times New Roman"/>
        <family val="1"/>
        <charset val="162"/>
      </rPr>
      <t>Non-life Ins.Co.</t>
    </r>
  </si>
  <si>
    <r>
      <t xml:space="preserve">H-Dışı Şirk.Toplam - </t>
    </r>
    <r>
      <rPr>
        <i/>
        <sz val="10"/>
        <color indexed="56"/>
        <rFont val="Times New Roman"/>
        <family val="1"/>
        <charset val="162"/>
      </rPr>
      <t>Non-life Total</t>
    </r>
  </si>
  <si>
    <r>
      <t>Hayat Sigorta Şirk.</t>
    </r>
    <r>
      <rPr>
        <i/>
        <sz val="10"/>
        <color indexed="56"/>
        <rFont val="Times New Roman"/>
        <family val="1"/>
        <charset val="162"/>
      </rPr>
      <t>-Life Ins.Co.</t>
    </r>
  </si>
  <si>
    <r>
      <t>Hayat Şirk.Toplam -</t>
    </r>
    <r>
      <rPr>
        <i/>
        <sz val="10"/>
        <color indexed="56"/>
        <rFont val="Times New Roman"/>
        <family val="1"/>
        <charset val="162"/>
      </rPr>
      <t xml:space="preserve"> Life Ins.Total</t>
    </r>
  </si>
  <si>
    <r>
      <t xml:space="preserve">H/E Şirketleri </t>
    </r>
    <r>
      <rPr>
        <i/>
        <sz val="10"/>
        <color indexed="56"/>
        <rFont val="Times New Roman"/>
        <family val="1"/>
        <charset val="162"/>
      </rPr>
      <t>- Life/Pension Co.</t>
    </r>
  </si>
  <si>
    <r>
      <t xml:space="preserve">Reas. Şirk. Toplam- </t>
    </r>
    <r>
      <rPr>
        <i/>
        <sz val="10"/>
        <color indexed="56"/>
        <rFont val="Times New Roman"/>
        <family val="1"/>
        <charset val="162"/>
      </rPr>
      <t>Reins. Comp.</t>
    </r>
  </si>
  <si>
    <r>
      <t xml:space="preserve">Genel 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</si>
  <si>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H/E Şirketleri T. - </t>
    </r>
    <r>
      <rPr>
        <i/>
        <sz val="10"/>
        <color indexed="56"/>
        <rFont val="Times New Roman"/>
        <family val="1"/>
        <charset val="162"/>
      </rPr>
      <t>Life/Pension Co.</t>
    </r>
  </si>
  <si>
    <r>
      <t xml:space="preserve">Reasürans Şirk. </t>
    </r>
    <r>
      <rPr>
        <i/>
        <sz val="10"/>
        <color indexed="56"/>
        <rFont val="Times New Roman"/>
        <family val="1"/>
        <charset val="162"/>
      </rPr>
      <t>- Reins. Comp.</t>
    </r>
  </si>
  <si>
    <r>
      <t>H/E Şirk.Toplam-</t>
    </r>
    <r>
      <rPr>
        <i/>
        <sz val="10"/>
        <color indexed="56"/>
        <rFont val="Times New Roman"/>
        <family val="1"/>
        <charset val="162"/>
      </rPr>
      <t>Life/Pension Total</t>
    </r>
  </si>
  <si>
    <r>
      <t xml:space="preserve">Reasürans Şirk. </t>
    </r>
    <r>
      <rPr>
        <i/>
        <sz val="10"/>
        <color indexed="56"/>
        <rFont val="Times New Roman"/>
        <family val="1"/>
        <charset val="162"/>
      </rPr>
      <t>- Reins. Co.</t>
    </r>
  </si>
  <si>
    <r>
      <t xml:space="preserve">Reas. Şirk. Toplam- </t>
    </r>
    <r>
      <rPr>
        <i/>
        <sz val="10"/>
        <color indexed="56"/>
        <rFont val="Times New Roman"/>
        <family val="1"/>
        <charset val="162"/>
      </rPr>
      <t>Reins. Co.</t>
    </r>
  </si>
  <si>
    <r>
      <t>Hayat Sigorta Şirk.</t>
    </r>
    <r>
      <rPr>
        <i/>
        <sz val="10"/>
        <color indexed="56"/>
        <rFont val="Times New Roman"/>
        <family val="1"/>
        <charset val="162"/>
      </rPr>
      <t>-Life Ins.Co.</t>
    </r>
  </si>
  <si>
    <r>
      <t xml:space="preserve">HD Sigorta Şirk. - </t>
    </r>
    <r>
      <rPr>
        <i/>
        <sz val="10"/>
        <color indexed="56"/>
        <rFont val="Times New Roman"/>
        <family val="1"/>
        <charset val="162"/>
      </rPr>
      <t>Non-life Co.</t>
    </r>
  </si>
  <si>
    <t>USFK</t>
  </si>
  <si>
    <r>
      <t xml:space="preserve">   5- Diğer Teknik Giderler 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Expenses</t>
    </r>
  </si>
  <si>
    <r>
      <t xml:space="preserve">   - Direkt -</t>
    </r>
    <r>
      <rPr>
        <i/>
        <sz val="10"/>
        <rFont val="Times New Roman"/>
        <family val="1"/>
        <charset val="162"/>
      </rPr>
      <t xml:space="preserve"> Direct</t>
    </r>
  </si>
  <si>
    <r>
      <t xml:space="preserve">   - Endirekt -</t>
    </r>
    <r>
      <rPr>
        <i/>
        <sz val="10"/>
        <rFont val="Times New Roman"/>
        <family val="1"/>
        <charset val="162"/>
      </rPr>
      <t xml:space="preserve"> Endirect</t>
    </r>
  </si>
  <si>
    <r>
      <t>9-Diğer Teknik Gid.</t>
    </r>
    <r>
      <rPr>
        <i/>
        <sz val="10"/>
        <rFont val="Times New Roman"/>
        <family val="1"/>
        <charset val="162"/>
      </rPr>
      <t>-Other Technical Expenses</t>
    </r>
  </si>
  <si>
    <r>
      <t xml:space="preserve">  3- Hayat Branşı Yatırım Geliri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Investment Income for Life Business</t>
    </r>
  </si>
  <si>
    <r>
      <t xml:space="preserve">  4- Diğer Teknik Gelirler (Net)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Other Technical Income</t>
    </r>
  </si>
  <si>
    <r>
      <t xml:space="preserve">3.Teknik Olmayan Bölümden Aktarılan Yatırım Gelirleri
      </t>
    </r>
    <r>
      <rPr>
        <i/>
        <sz val="9"/>
        <rFont val="Times New Roman"/>
        <family val="1"/>
        <charset val="162"/>
      </rPr>
      <t>Investment Return Transferred from Non-Techincal Accounts</t>
    </r>
  </si>
  <si>
    <r>
      <t>5.Yatırımlardaki Gerçekleşmemiş Karlar-</t>
    </r>
    <r>
      <rPr>
        <i/>
        <sz val="9"/>
        <rFont val="Times New Roman"/>
        <family val="1"/>
        <charset val="162"/>
      </rPr>
      <t>Unrealised Gains on Inv.</t>
    </r>
  </si>
  <si>
    <r>
      <t xml:space="preserve">6.Diğer Teknik Gelirler - </t>
    </r>
    <r>
      <rPr>
        <i/>
        <sz val="9"/>
        <rFont val="Times New Roman"/>
        <family val="1"/>
        <charset val="162"/>
      </rPr>
      <t>Other Technical Income</t>
    </r>
  </si>
  <si>
    <r>
      <t>1.Gerçekleşen Tazminat (Net) -</t>
    </r>
    <r>
      <rPr>
        <i/>
        <sz val="10"/>
        <rFont val="Times New Roman"/>
        <family val="1"/>
        <charset val="162"/>
      </rPr>
      <t xml:space="preserve"> Net Claims Incurred</t>
    </r>
  </si>
  <si>
    <r>
      <t xml:space="preserve">   a.Ödenen Tazminat</t>
    </r>
    <r>
      <rPr>
        <i/>
        <sz val="10"/>
        <rFont val="Times New Roman"/>
        <family val="1"/>
        <charset val="162"/>
      </rPr>
      <t xml:space="preserve"> - Paid Losses (-)</t>
    </r>
  </si>
  <si>
    <r>
      <t xml:space="preserve">   b.Ödenen Tazminatta Reasürans Payı - </t>
    </r>
    <r>
      <rPr>
        <i/>
        <sz val="10"/>
        <rFont val="Times New Roman"/>
        <family val="1"/>
        <charset val="162"/>
      </rPr>
      <t>Paid Losses (RS)</t>
    </r>
  </si>
  <si>
    <r>
      <t xml:space="preserve">   1- Gerçekleşen Tazminat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Net </t>
    </r>
    <r>
      <rPr>
        <i/>
        <sz val="9"/>
        <rFont val="Times New Roman"/>
        <family val="1"/>
        <charset val="162"/>
      </rPr>
      <t xml:space="preserve">Claims Incurred </t>
    </r>
  </si>
  <si>
    <r>
      <t xml:space="preserve">       1.1.b- Ödenen Tazminatta Reasürör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Claims Paid (Reinsurers' Share) </t>
    </r>
  </si>
  <si>
    <r>
      <t xml:space="preserve">4.Hayat Branşı Yatırım Gelirleri- </t>
    </r>
    <r>
      <rPr>
        <i/>
        <sz val="9"/>
        <rFont val="Times New Roman"/>
        <family val="1"/>
        <charset val="162"/>
      </rPr>
      <t>Inv.Income for Life Branch</t>
    </r>
  </si>
  <si>
    <r>
      <t xml:space="preserve">Zorunlu Trafik </t>
    </r>
    <r>
      <rPr>
        <i/>
        <sz val="9"/>
        <rFont val="Times New Roman"/>
        <family val="1"/>
        <charset val="162"/>
      </rPr>
      <t>- Compulsory Motor TPL</t>
    </r>
  </si>
  <si>
    <r>
      <t xml:space="preserve">Yaş Grupları
</t>
    </r>
    <r>
      <rPr>
        <i/>
        <sz val="10"/>
        <rFont val="Times New Roman"/>
        <family val="1"/>
        <charset val="162"/>
      </rPr>
      <t xml:space="preserve">Age Groups
</t>
    </r>
    <r>
      <rPr>
        <b/>
        <sz val="10"/>
        <rFont val="Times New Roman"/>
        <family val="1"/>
        <charset val="162"/>
      </rPr>
      <t>(*)</t>
    </r>
  </si>
  <si>
    <r>
      <t xml:space="preserve">Cari Dönem
</t>
    </r>
    <r>
      <rPr>
        <i/>
        <sz val="10"/>
        <rFont val="Century"/>
        <family val="1"/>
        <charset val="162"/>
      </rPr>
      <t>Current Period</t>
    </r>
  </si>
  <si>
    <r>
      <t xml:space="preserve">Önceki Dönem
</t>
    </r>
    <r>
      <rPr>
        <i/>
        <sz val="10"/>
        <rFont val="Century"/>
        <family val="1"/>
        <charset val="162"/>
      </rPr>
      <t xml:space="preserve">Previous Period </t>
    </r>
  </si>
  <si>
    <t>AFYONKARAHİSAR</t>
  </si>
  <si>
    <t>KAHRAMANMARAŞ</t>
  </si>
  <si>
    <r>
      <t xml:space="preserve">A- Nakit ve Nakit Benzeri Varlıklar </t>
    </r>
    <r>
      <rPr>
        <i/>
        <sz val="10"/>
        <rFont val="Times New Roman"/>
        <family val="1"/>
        <charset val="162"/>
      </rPr>
      <t>- Cash and Cash Equivalent</t>
    </r>
  </si>
  <si>
    <r>
      <t>G- Diğer Yükümlülükler ve Karşılıkları</t>
    </r>
    <r>
      <rPr>
        <i/>
        <sz val="10"/>
        <rFont val="Times New Roman"/>
        <family val="1"/>
        <charset val="162"/>
      </rPr>
      <t xml:space="preserve"> - Other Liabilities and Provisions</t>
    </r>
  </si>
  <si>
    <r>
      <t xml:space="preserve">B- Kar ve Sermaye Yedekleri  </t>
    </r>
    <r>
      <rPr>
        <i/>
        <sz val="10"/>
        <rFont val="Times New Roman"/>
        <family val="1"/>
        <charset val="162"/>
      </rPr>
      <t>- Earning and Capital Reserves</t>
    </r>
  </si>
  <si>
    <r>
      <t xml:space="preserve">C- Geçmiş Yıllar Kar ve Zararları </t>
    </r>
    <r>
      <rPr>
        <i/>
        <sz val="10"/>
        <rFont val="Times New Roman"/>
        <family val="1"/>
        <charset val="162"/>
      </rPr>
      <t>- Previous Years' Profits or Losses</t>
    </r>
  </si>
  <si>
    <r>
      <t xml:space="preserve">D- Dönem Net Karı veya Zararı </t>
    </r>
    <r>
      <rPr>
        <i/>
        <sz val="10"/>
        <rFont val="Times New Roman"/>
        <family val="1"/>
        <charset val="162"/>
      </rPr>
      <t>- Net Profit / Loss for The Financial Year</t>
    </r>
  </si>
  <si>
    <r>
      <rPr>
        <b/>
        <sz val="8"/>
        <rFont val="Times New Roman"/>
        <family val="1"/>
        <charset val="162"/>
      </rPr>
      <t>EMEKLİLİK</t>
    </r>
    <r>
      <rPr>
        <sz val="8"/>
        <rFont val="Times New Roman"/>
        <family val="1"/>
        <charset val="162"/>
      </rPr>
      <t xml:space="preserve">
PENSION</t>
    </r>
  </si>
  <si>
    <r>
      <t xml:space="preserve">Yönetim Gideri Kesintisi
</t>
    </r>
    <r>
      <rPr>
        <i/>
        <sz val="10"/>
        <rFont val="Times New Roman"/>
        <family val="1"/>
        <charset val="162"/>
      </rPr>
      <t xml:space="preserve">Company </t>
    </r>
    <r>
      <rPr>
        <i/>
        <sz val="9"/>
        <rFont val="Times New Roman"/>
        <family val="1"/>
        <charset val="162"/>
      </rPr>
      <t>Administration Expense Charges</t>
    </r>
  </si>
  <si>
    <t>SOMPO JAPAN INSURANCE INC.</t>
  </si>
  <si>
    <t>GROUPAMA SA</t>
  </si>
  <si>
    <t>JAPONYA</t>
  </si>
  <si>
    <t>GROUPAMA SİGORTA AŞ</t>
  </si>
  <si>
    <t>TABLE: 27</t>
  </si>
  <si>
    <t>TABLO: 28</t>
  </si>
  <si>
    <t>TABLE:28</t>
  </si>
  <si>
    <t>TABLO: 29A</t>
  </si>
  <si>
    <t>TABLE: 29A</t>
  </si>
  <si>
    <t>TABLO: 29B</t>
  </si>
  <si>
    <t>TABLE: 29B</t>
  </si>
  <si>
    <t>TABLE: 39</t>
  </si>
  <si>
    <t>TABLE: 40</t>
  </si>
  <si>
    <t>TABLO: 45</t>
  </si>
  <si>
    <t>TABLO: 50A</t>
  </si>
  <si>
    <t>TABLE: 50A</t>
  </si>
  <si>
    <t>TABLO: 50B</t>
  </si>
  <si>
    <t>TABLE: 50B</t>
  </si>
  <si>
    <t>TABLO: 57</t>
  </si>
  <si>
    <t>TABLE: 57</t>
  </si>
  <si>
    <t>TABLO: 58</t>
  </si>
  <si>
    <t>TABLO:60</t>
  </si>
  <si>
    <t>TABLE:60</t>
  </si>
  <si>
    <t>TABLE:63</t>
  </si>
  <si>
    <t>TABLO: 67</t>
  </si>
  <si>
    <t>TABLE: 67</t>
  </si>
  <si>
    <t>TABLO: 69</t>
  </si>
  <si>
    <t>TABLE: 69</t>
  </si>
  <si>
    <r>
      <t xml:space="preserve">Lisans
</t>
    </r>
    <r>
      <rPr>
        <i/>
        <sz val="10"/>
        <rFont val="Times New Roman"/>
        <family val="1"/>
        <charset val="162"/>
      </rPr>
      <t>Undergr.</t>
    </r>
  </si>
  <si>
    <t>AKSİGORTA AŞ (*)</t>
  </si>
  <si>
    <t>ALLIANZ SİGORTA AŞ (*)</t>
  </si>
  <si>
    <t>ACIBADEM SAĞLIK VE HAYAT SİGORTA AŞ(*)</t>
  </si>
  <si>
    <t>CIV HAYAT SİGORTA AŞ(*)</t>
  </si>
  <si>
    <t>DEMİR HAYAT SİGORTA AŞ(*)</t>
  </si>
  <si>
    <t>MAPFRE GENEL YAŞAM SİGORTA AŞ(*)</t>
  </si>
  <si>
    <t>ALLIANZ HAYAT VE EMEKLİLİK AŞ(*)</t>
  </si>
  <si>
    <t>ANADOLU HAYAT EMEKLİLİK AŞ(*)</t>
  </si>
  <si>
    <t>AVIVASA EMEKLİLİK VE HAYAT AŞ(*)</t>
  </si>
  <si>
    <t>ERGO EMEKLİLİK VE HAYAT AŞ(*)</t>
  </si>
  <si>
    <t>FİNANS EMEKLİLİK VE HAYAT AŞ(*)</t>
  </si>
  <si>
    <t>GROUPAMA EMEKLİLİK AŞ(*)</t>
  </si>
  <si>
    <t>HALK HAYAT VE EMEKLİLİK AŞ(*)</t>
  </si>
  <si>
    <t>VAKIF EMEKLİLİK AŞ(*)</t>
  </si>
  <si>
    <t>YAPI KREDİ EMEKLİLİK AŞ(*)</t>
  </si>
  <si>
    <t>ZİRAAT HAYAT VE EMEKLİLİK AŞ(*)</t>
  </si>
  <si>
    <r>
      <t xml:space="preserve">Fin.Varlık/
Riski Sig. Ait Fin. Yat.(*)
</t>
    </r>
    <r>
      <rPr>
        <i/>
        <sz val="9"/>
        <rFont val="Times New Roman"/>
        <family val="1"/>
        <charset val="162"/>
      </rPr>
      <t>Fin.Assets and
Fin. Inv. at Insureds' Risk</t>
    </r>
  </si>
  <si>
    <r>
      <t xml:space="preserve">Toplam Esas Faaliyet. Borçlar
</t>
    </r>
    <r>
      <rPr>
        <i/>
        <sz val="9"/>
        <rFont val="Times New Roman"/>
        <family val="1"/>
        <charset val="162"/>
      </rPr>
      <t>Total Payables from Operations</t>
    </r>
  </si>
  <si>
    <r>
      <t xml:space="preserve">Öd.Vergi
ve Benzeri
Diğer Yükümlülük ile
Karşılığı
</t>
    </r>
    <r>
      <rPr>
        <i/>
        <sz val="9"/>
        <rFont val="Times New Roman"/>
        <family val="1"/>
        <charset val="162"/>
      </rPr>
      <t xml:space="preserve">Tax and Other
Fiscal Liabilities </t>
    </r>
  </si>
  <si>
    <r>
      <t xml:space="preserve">Finansal
Varlıkların
Değerleme
</t>
    </r>
    <r>
      <rPr>
        <sz val="10"/>
        <rFont val="Times New Roman"/>
        <family val="1"/>
        <charset val="162"/>
      </rPr>
      <t>V</t>
    </r>
    <r>
      <rPr>
        <i/>
        <sz val="9"/>
        <rFont val="Times New Roman"/>
        <family val="1"/>
        <charset val="162"/>
      </rPr>
      <t>aluation
of Financial
Assets</t>
    </r>
  </si>
  <si>
    <r>
      <t xml:space="preserve">Sermaye Düzeltme Net Farkı
</t>
    </r>
    <r>
      <rPr>
        <i/>
        <sz val="9"/>
        <rFont val="Times New Roman"/>
        <family val="1"/>
        <charset val="162"/>
      </rPr>
      <t>Capital Adjustment Account</t>
    </r>
  </si>
  <si>
    <r>
      <t xml:space="preserve">HS/Diğ. Değ
Getirili FV
</t>
    </r>
    <r>
      <rPr>
        <i/>
        <sz val="9"/>
        <rFont val="Times New Roman"/>
        <family val="1"/>
        <charset val="162"/>
      </rPr>
      <t>Shares and
Other
Equity Shares</t>
    </r>
  </si>
  <si>
    <r>
      <t xml:space="preserve">HB ve DT
</t>
    </r>
    <r>
      <rPr>
        <i/>
        <sz val="9"/>
        <rFont val="Times New Roman"/>
        <family val="1"/>
        <charset val="162"/>
      </rPr>
      <t>Treasury Bills /
Government
Bonds</t>
    </r>
  </si>
  <si>
    <r>
      <t xml:space="preserve">HB ve DT
</t>
    </r>
    <r>
      <rPr>
        <i/>
        <sz val="9"/>
        <rFont val="Times New Roman"/>
        <family val="1"/>
        <charset val="162"/>
      </rPr>
      <t>Treasury Bills/
Government
Bonds</t>
    </r>
  </si>
  <si>
    <r>
      <t xml:space="preserve"> Diğer 
</t>
    </r>
    <r>
      <rPr>
        <i/>
        <sz val="9"/>
        <rFont val="Times New Roman"/>
        <family val="1"/>
        <charset val="162"/>
      </rPr>
      <t>Oth.Fin. Ass. Held for Maturity</t>
    </r>
  </si>
  <si>
    <r>
      <t xml:space="preserve">Diğer 
</t>
    </r>
    <r>
      <rPr>
        <i/>
        <sz val="9"/>
        <rFont val="Times New Roman"/>
        <family val="1"/>
        <charset val="162"/>
      </rPr>
      <t>Other Fin.Ass.
Held for
Trading</t>
    </r>
  </si>
  <si>
    <r>
      <t xml:space="preserve">HB ve DT
</t>
    </r>
    <r>
      <rPr>
        <i/>
        <sz val="9"/>
        <rFont val="Times New Roman"/>
        <family val="1"/>
        <charset val="162"/>
      </rPr>
      <t>Treasury Bills/ 
Government
Bonds</t>
    </r>
  </si>
  <si>
    <r>
      <t xml:space="preserve">Değer Düşüş Karş.
</t>
    </r>
    <r>
      <rPr>
        <i/>
        <sz val="9"/>
        <rFont val="Times New Roman"/>
        <family val="1"/>
        <charset val="162"/>
      </rPr>
      <t>Prov. for Devision</t>
    </r>
  </si>
  <si>
    <r>
      <t xml:space="preserve">Diğer 
</t>
    </r>
    <r>
      <rPr>
        <i/>
        <sz val="9"/>
        <rFont val="Times New Roman"/>
        <family val="1"/>
        <charset val="162"/>
      </rPr>
      <t>Oth.Fin Ass.
Available for Sale</t>
    </r>
  </si>
  <si>
    <r>
      <t xml:space="preserve">Teknik Olm. Böl. Akt. Yatırım Gelirleri
</t>
    </r>
    <r>
      <rPr>
        <i/>
        <sz val="9"/>
        <rFont val="Times New Roman"/>
        <family val="1"/>
        <charset val="162"/>
      </rPr>
      <t>Inv. Return Transf. to Non Tech. Account</t>
    </r>
  </si>
  <si>
    <r>
      <t xml:space="preserve">Ara Vermede Yön. Gid. Kesintisi
</t>
    </r>
    <r>
      <rPr>
        <i/>
        <sz val="9"/>
        <rFont val="Times New Roman"/>
        <family val="1"/>
        <charset val="162"/>
      </rPr>
      <t>Adm. Expenses for Contr. Holidays</t>
    </r>
  </si>
  <si>
    <r>
      <t xml:space="preserve">Ser.Tah. Av. Değ. Azalış Gid.
</t>
    </r>
    <r>
      <rPr>
        <i/>
        <sz val="9"/>
        <rFont val="Times New Roman"/>
        <family val="1"/>
        <charset val="162"/>
      </rPr>
      <t>Inv. Losses on Fund Advances</t>
    </r>
  </si>
  <si>
    <r>
      <t xml:space="preserve"> İşt. BO ve MYTO
Elde Ed. Gel.
</t>
    </r>
    <r>
      <rPr>
        <i/>
        <sz val="9"/>
        <rFont val="Times New Roman"/>
        <family val="1"/>
        <charset val="162"/>
      </rPr>
      <t xml:space="preserve"> Income from Aff. Subs. and Joint-Venture</t>
    </r>
  </si>
  <si>
    <r>
      <t xml:space="preserve"> Finansal Yat. Değ.
</t>
    </r>
    <r>
      <rPr>
        <i/>
        <sz val="9"/>
        <rFont val="Times New Roman"/>
        <family val="1"/>
        <charset val="162"/>
      </rPr>
      <t>Adjust. on Investments</t>
    </r>
  </si>
  <si>
    <r>
      <t>3.Tek.Olm.Böl.Akt.Yat.Gel.</t>
    </r>
    <r>
      <rPr>
        <i/>
        <sz val="9"/>
        <rFont val="Times New Roman"/>
        <family val="1"/>
        <charset val="162"/>
      </rPr>
      <t>-All.Inv.ReturnTransf.NTA</t>
    </r>
  </si>
  <si>
    <r>
      <t>8-Tek.Olm.Bölüme Akt.Yat.Gel.</t>
    </r>
    <r>
      <rPr>
        <i/>
        <sz val="10"/>
        <rFont val="Times New Roman"/>
        <family val="1"/>
        <charset val="162"/>
      </rPr>
      <t>-All.Inv.ReturnTransf.NTA</t>
    </r>
  </si>
  <si>
    <t>TABLOLAR</t>
  </si>
  <si>
    <t>TABLES</t>
  </si>
  <si>
    <t>gggg</t>
  </si>
  <si>
    <t>COMPANIES</t>
  </si>
  <si>
    <t>MALİ TABLOLARI</t>
  </si>
  <si>
    <t>CONSOLIDATED FINANCIAL STATEMENTS OF</t>
  </si>
  <si>
    <t>INSURANCE, REINSURANCE, AND PENSION</t>
  </si>
  <si>
    <t xml:space="preserve">SİGORTA VE REASÜRANS İLE </t>
  </si>
  <si>
    <t>EMEKLİLİK ŞİRKETLERİNİN</t>
  </si>
  <si>
    <t>TEKNİK KAR ZARAR VERİLERİ</t>
  </si>
  <si>
    <t>TECNICAL PROFIT AND LOSS ACCOUNTS OF</t>
  </si>
  <si>
    <t>SİGORTACILIĞA İLİŞKİN</t>
  </si>
  <si>
    <t>BİLANÇO DIŞI</t>
  </si>
  <si>
    <t>İSTATİSTİKİ VERİLER</t>
  </si>
  <si>
    <t>ABOUT</t>
  </si>
  <si>
    <t>OFF-BALANCE SHEET ITEMS</t>
  </si>
  <si>
    <t>BİREYSEL EMEKLİLİK</t>
  </si>
  <si>
    <t>SİSTEMİNE İLİŞKİN</t>
  </si>
  <si>
    <t>VERİLER</t>
  </si>
  <si>
    <t>INDIVIDUAL PENSION SYSTEM</t>
  </si>
  <si>
    <t>DOĞAL AFET</t>
  </si>
  <si>
    <t>SİGORTALARI KURUMU</t>
  </si>
  <si>
    <t>VERİLERİ</t>
  </si>
  <si>
    <t>TURKISH CATASTROPHE</t>
  </si>
  <si>
    <t>INSURANCE POOL'S DATA</t>
  </si>
  <si>
    <t>TARIM SİGORTALARI</t>
  </si>
  <si>
    <t>HAVUZU VERİLERİ</t>
  </si>
  <si>
    <t>AGRICULTURAL</t>
  </si>
  <si>
    <t>SİGORTA VE REASÜRANS İLE</t>
  </si>
  <si>
    <t>GENEL BİLGİLERİ</t>
  </si>
  <si>
    <t>GENERALINFORMATION ABOUT</t>
  </si>
  <si>
    <t xml:space="preserve">INSURANCE, REINSURANCE, </t>
  </si>
  <si>
    <t>AND PENSION COMPANIES</t>
  </si>
  <si>
    <t>BÖLÜM II</t>
  </si>
  <si>
    <t>SİGORTA VE REASÜRANS İLE EMEKLİLİK ŞİRKETLERİNİN MALİ TABLOLARI</t>
  </si>
  <si>
    <t>TABLO 1A</t>
  </si>
  <si>
    <t>TABLO 1B</t>
  </si>
  <si>
    <t/>
  </si>
  <si>
    <t>TABLO 2A</t>
  </si>
  <si>
    <t>TABLO 2B</t>
  </si>
  <si>
    <t>TABLO 2C</t>
  </si>
  <si>
    <t>TABLO 3A</t>
  </si>
  <si>
    <t>TABLO 3B</t>
  </si>
  <si>
    <t>TABLO 4</t>
  </si>
  <si>
    <t>TABLO 5</t>
  </si>
  <si>
    <t>TABLO 6A</t>
  </si>
  <si>
    <t>TABLO 6B</t>
  </si>
  <si>
    <t>TABLO 7A</t>
  </si>
  <si>
    <t>TABLO 7B</t>
  </si>
  <si>
    <t>TABLO 7C</t>
  </si>
  <si>
    <t>SİGORTA VE REASÜRANS İLE EMEKLİLİK ŞİRKETLERİNİN TEKNİK KAR/ZARAR VERİLERİ</t>
  </si>
  <si>
    <t>TABLO 8</t>
  </si>
  <si>
    <t>TABLO 9</t>
  </si>
  <si>
    <t>TABLO 10</t>
  </si>
  <si>
    <t>TABLO 11</t>
  </si>
  <si>
    <t>TABLO 12A</t>
  </si>
  <si>
    <t>TABLO 12B</t>
  </si>
  <si>
    <t>TABLO 13</t>
  </si>
  <si>
    <t>TABLO 14</t>
  </si>
  <si>
    <t>TABLO 14A</t>
  </si>
  <si>
    <t>TABLO 15</t>
  </si>
  <si>
    <t>TABLO 16</t>
  </si>
  <si>
    <t>TABLO 17</t>
  </si>
  <si>
    <t>TABLO 18</t>
  </si>
  <si>
    <t>TABLO 19</t>
  </si>
  <si>
    <t>TABLO 20</t>
  </si>
  <si>
    <t>TABLO 20A</t>
  </si>
  <si>
    <t>TABLO 21</t>
  </si>
  <si>
    <t>TABLO 22</t>
  </si>
  <si>
    <t>TABLO 23</t>
  </si>
  <si>
    <t>TABLO 24</t>
  </si>
  <si>
    <t>TABLO 25</t>
  </si>
  <si>
    <t>TABLO 26</t>
  </si>
  <si>
    <t>TABLO 27</t>
  </si>
  <si>
    <t>TABLO 30</t>
  </si>
  <si>
    <t>TABLO 31</t>
  </si>
  <si>
    <t>TABLO 32</t>
  </si>
  <si>
    <t>TABLO 33</t>
  </si>
  <si>
    <t>TABLO 34</t>
  </si>
  <si>
    <t>TABLO 35</t>
  </si>
  <si>
    <t>TABLO 36</t>
  </si>
  <si>
    <t>SİGORTACILIĞA İLİŞKİN BİLANÇO DIŞI İSTATİSTİKİ VERİLER</t>
  </si>
  <si>
    <t>TABLO 37</t>
  </si>
  <si>
    <t>TABLO 38</t>
  </si>
  <si>
    <t>TABLO 39</t>
  </si>
  <si>
    <t>TABLO 40</t>
  </si>
  <si>
    <t>TABLO 41</t>
  </si>
  <si>
    <t>TABLO 42</t>
  </si>
  <si>
    <t>TABLO 43</t>
  </si>
  <si>
    <t>TABLO 44</t>
  </si>
  <si>
    <t>TABLO 45</t>
  </si>
  <si>
    <t>TABLO 46</t>
  </si>
  <si>
    <t>TABLO 47</t>
  </si>
  <si>
    <t>TABLO 50A</t>
  </si>
  <si>
    <t>TABLO 50B</t>
  </si>
  <si>
    <t>BİREYSEL EMEKLİLİK SİSTEMİNE İLİŞKİN VERİLER</t>
  </si>
  <si>
    <t>TABLO 55</t>
  </si>
  <si>
    <t>TABLO 56</t>
  </si>
  <si>
    <t>TABLO 57</t>
  </si>
  <si>
    <t>DOĞAL AFET SİGORTALARI KURUMU VERİLERİ</t>
  </si>
  <si>
    <t>TARIM SİGORTALARI HAVUZU VERİLERİ</t>
  </si>
  <si>
    <t>İL BAZINDA SİGORTALILIK DAĞILIMI</t>
  </si>
  <si>
    <t>SİGORTA VE REASÜRANS İLE EMEKLİLİK ŞİRKETLERİ GENEL VERİLERİ</t>
  </si>
  <si>
    <t>TABLO 63</t>
  </si>
  <si>
    <t>TABLO 65</t>
  </si>
  <si>
    <t>TABLO 66</t>
  </si>
  <si>
    <t>SİGORTA VE REASÜRANS ŞİRKETLERİNDE ÇALIŞAN AKTÜERLER</t>
  </si>
  <si>
    <t>SİGORTA VE REASÜRANS İLE EMEKLİLİK ŞİRKETLERİNDE ÇALIŞAN SAYISI</t>
  </si>
  <si>
    <t>SİGORTA VE EMEKLİLİK ŞİRKETLERİNİN ACENTELİĞİNİ YAPAN BANKALAR VE ŞUBE SAYISI</t>
  </si>
  <si>
    <t>TABLO 69</t>
  </si>
  <si>
    <t>ŞİRKET BAZINDA ÇALIŞILAN ACENTE VE BROKER SAYISI (Bankalar Hariç)</t>
  </si>
  <si>
    <t>PART II</t>
  </si>
  <si>
    <t>CONSOLIDATED FINANCIAL STATEMENTS OF INSURACE, REINSURANCE AND PENSION COMPANIES</t>
  </si>
  <si>
    <t>TABLE 1A</t>
  </si>
  <si>
    <t>TABLE 1B</t>
  </si>
  <si>
    <t>TECHNICAL PROFIT AND LOSS ACCOUNTS OF INSURACE, REINSURANCE AND PENSION COMPANIES</t>
  </si>
  <si>
    <t>STATISTICAL INDICATORS ABOUT OFF-BALANCE SHEET ITEMS</t>
  </si>
  <si>
    <t>INDICATORS ABOUT PRIVATE PENSION SYSTEM</t>
  </si>
  <si>
    <t>INDICATORS ABOUT TURKISH CATASTROPHIC INSURANCE POOL</t>
  </si>
  <si>
    <t>INSURED RATIO BY PROVINCE FOR CATASTROPHIC INSURANCE (COMPULSORY EARTHQUAKE)</t>
  </si>
  <si>
    <t>INDICATORS ABOUT AGRICULTURAL INSURANCE POOL</t>
  </si>
  <si>
    <t>GENERAL INDICATORS ABOUT INSURANCE, REINSURANCE AND PENSION COMPANIES</t>
  </si>
  <si>
    <t>CAPITAL STRUCTURE OF INSURANCE, REINSURANCE AND PENSION COMPANIES</t>
  </si>
  <si>
    <t>TOP MANAGERS OF INSURANCE, REINSURANCE AND PENSION COMPANIES</t>
  </si>
  <si>
    <t>ACTUARIES WORKING with/in INSURANCE, PENSION AND REINSURANCE COMPANIES</t>
  </si>
  <si>
    <t>NUMBER OF STAFF EMPLOYED BY INSURANCE, REINSURANCE AND PENSION COMPANIES</t>
  </si>
  <si>
    <t>NUMBER OF MARKETING STAFF EMPLOYED BY INSURANCE, REINSURANCE AND PENSION COMPANIES</t>
  </si>
  <si>
    <t>BANKS ACTING AS INSURANCE AGENTS AND THEIR BRANCHES' NUMBER</t>
  </si>
  <si>
    <t xml:space="preserve">NUMBER OF INSURANCE COMPANIES' AGENCY (EXLUDED BANKS) AND BROKERS </t>
  </si>
  <si>
    <t>İçindekiler</t>
  </si>
  <si>
    <t>Contents</t>
  </si>
  <si>
    <t>TABLO 28</t>
  </si>
  <si>
    <t>TABLO 29A</t>
  </si>
  <si>
    <t>TABLO 29B</t>
  </si>
  <si>
    <t xml:space="preserve">HAYAT / EMEKLİLİK ŞİRKETLERİNİN KAZA VE HASTALIK/SAĞLIK BRANŞLARINDA POLİÇE, PRİM ve TEMİNAT VERİLERİ </t>
  </si>
  <si>
    <t>TABLO: 55</t>
  </si>
  <si>
    <t>TABLE: 55</t>
  </si>
  <si>
    <t>TABLO 58</t>
  </si>
  <si>
    <t>TABLO 60</t>
  </si>
  <si>
    <t>BİREYSEL EMEKLİLİK SÖZLEŞMELERİNİN KATKI PAYI TUTARI VE ÖDEME PERİYODUNA GÖRE DAĞILIMI</t>
  </si>
  <si>
    <t>ZORUNLU DEPREM SİGORTASI İL BAZINDA SİGORTALILIK ORANLARI</t>
  </si>
  <si>
    <t>TABLO 67</t>
  </si>
  <si>
    <t>SİGORTA VE REASÜRANS İLE EMEKLİLİK ŞİRKETLERİNİN ADRES VE ÜST DÜZEY YÖNETİCİLERİ</t>
  </si>
  <si>
    <t>ŞİRKET BAZINDA ÇALIŞILAN BİREYSEL EMEKLİLİK ARACI SAYISI</t>
  </si>
  <si>
    <r>
      <t xml:space="preserve">*Seyahat Sağlık Hariç - </t>
    </r>
    <r>
      <rPr>
        <i/>
        <sz val="9"/>
        <rFont val="Times New Roman"/>
        <family val="1"/>
        <charset val="162"/>
      </rPr>
      <t>Excluded Travel Health</t>
    </r>
  </si>
  <si>
    <t>INFORMATION ABOUT FUNDS OF LIFE BRANCH</t>
  </si>
  <si>
    <t>DISTRIBUTION OF PRIVATE PENSION CONTRACTS ACCORDING TO PAYMENT PERIODS AND CONTRIBUTION AMOUNTS</t>
  </si>
  <si>
    <t>SİGORTA VE REASÜRANS İLE EMEKLİLİK ŞİRKETLERİNDE ÇALIŞAN SAYISI (*)</t>
  </si>
  <si>
    <t>NUMBER of STAFF EMPLOYED by INSURANCE, REINSURANCE and PENSION COMPANIES (*)</t>
  </si>
  <si>
    <r>
      <t xml:space="preserve">(*) Pazarlama Elemanı Olarak Çalışanlar Hariç - </t>
    </r>
    <r>
      <rPr>
        <i/>
        <sz val="9"/>
        <rFont val="Times New Roman"/>
        <family val="1"/>
        <charset val="162"/>
      </rPr>
      <t>Excluded Marketing Staff</t>
    </r>
  </si>
  <si>
    <t>SİGORTA ve EMEKLİLİK ŞİRKETLERİNİN ACENTELİĞİNİ YAPAN BANKALAR ve ŞUBE SAYISI</t>
  </si>
  <si>
    <t>SİGORTA VE REASÜRANS</t>
  </si>
  <si>
    <r>
      <t>5-Diğer Teknik Gid.</t>
    </r>
    <r>
      <rPr>
        <i/>
        <sz val="10"/>
        <rFont val="Times New Roman"/>
        <family val="1"/>
        <charset val="162"/>
      </rPr>
      <t>-Other Technical Expenses</t>
    </r>
  </si>
  <si>
    <r>
      <t xml:space="preserve">Yeşil Kart - </t>
    </r>
    <r>
      <rPr>
        <i/>
        <sz val="10"/>
        <rFont val="Times New Roman"/>
        <family val="1"/>
        <charset val="162"/>
      </rPr>
      <t>Green Card</t>
    </r>
  </si>
  <si>
    <t>SÖZLEŞME ADEDİ - NUMBER of CONTRACTS</t>
  </si>
  <si>
    <r>
      <t xml:space="preserve"> -Yenileme Garantisi Verilen - </t>
    </r>
    <r>
      <rPr>
        <i/>
        <sz val="10"/>
        <rFont val="Times New Roman"/>
        <family val="1"/>
        <charset val="162"/>
      </rPr>
      <t>Guaranteed Renewed</t>
    </r>
  </si>
  <si>
    <r>
      <t xml:space="preserve">Diğer Grup Poliçeleri - </t>
    </r>
    <r>
      <rPr>
        <i/>
        <sz val="10"/>
        <rFont val="Times New Roman"/>
        <family val="1"/>
        <charset val="162"/>
      </rPr>
      <t>Other Group Policies</t>
    </r>
  </si>
  <si>
    <r>
      <t>Bireysel Poliçeler -</t>
    </r>
    <r>
      <rPr>
        <i/>
        <sz val="10"/>
        <rFont val="Times New Roman"/>
        <family val="1"/>
        <charset val="162"/>
      </rPr>
      <t xml:space="preserve"> Individual Policies</t>
    </r>
  </si>
  <si>
    <r>
      <t xml:space="preserve">a) Krediye Bağlı Vefat - </t>
    </r>
    <r>
      <rPr>
        <b/>
        <i/>
        <sz val="9"/>
        <rFont val="Times New Roman"/>
        <family val="1"/>
        <charset val="162"/>
      </rPr>
      <t>Related on Credit</t>
    </r>
  </si>
  <si>
    <t>Yeni Tanzim Edilen - New</t>
  </si>
  <si>
    <r>
      <t xml:space="preserve">  Ferdi Poliçeler - </t>
    </r>
    <r>
      <rPr>
        <i/>
        <sz val="10"/>
        <rFont val="Times New Roman"/>
        <family val="1"/>
        <charset val="162"/>
      </rPr>
      <t>Individual Policies</t>
    </r>
  </si>
  <si>
    <r>
      <t xml:space="preserve">    Sertifika Sayısı - </t>
    </r>
    <r>
      <rPr>
        <i/>
        <sz val="10"/>
        <rFont val="Times New Roman"/>
        <family val="1"/>
        <charset val="162"/>
      </rPr>
      <t>No.of Certificate</t>
    </r>
  </si>
  <si>
    <r>
      <t xml:space="preserve">  Diğer Grup Poliçeleri - </t>
    </r>
    <r>
      <rPr>
        <i/>
        <sz val="10"/>
        <rFont val="Times New Roman"/>
        <family val="1"/>
        <charset val="162"/>
      </rPr>
      <t>Other Group Policies</t>
    </r>
  </si>
  <si>
    <t>Yenilenen - Renewed</t>
  </si>
  <si>
    <t>Hareket Gören - Changed</t>
  </si>
  <si>
    <t>a) Krediye Bağlı Vefat - Related on Credit</t>
  </si>
  <si>
    <r>
      <t xml:space="preserve">  Yeni Tanzim Edilen - </t>
    </r>
    <r>
      <rPr>
        <i/>
        <sz val="10"/>
        <rFont val="Times New Roman"/>
        <family val="1"/>
        <charset val="162"/>
      </rPr>
      <t>New</t>
    </r>
  </si>
  <si>
    <r>
      <t xml:space="preserve">  Yenilenen - </t>
    </r>
    <r>
      <rPr>
        <i/>
        <sz val="10"/>
        <rFont val="Times New Roman"/>
        <family val="1"/>
        <charset val="162"/>
      </rPr>
      <t>Renewed</t>
    </r>
  </si>
  <si>
    <r>
      <t xml:space="preserve">Diğer
</t>
    </r>
    <r>
      <rPr>
        <i/>
        <sz val="10"/>
        <color indexed="8"/>
        <rFont val="Times New Roman"/>
        <family val="1"/>
        <charset val="162"/>
      </rPr>
      <t>Other</t>
    </r>
  </si>
  <si>
    <r>
      <t xml:space="preserve">Toplam
</t>
    </r>
    <r>
      <rPr>
        <i/>
        <sz val="10"/>
        <color indexed="8"/>
        <rFont val="Times New Roman"/>
        <family val="1"/>
        <charset val="162"/>
      </rPr>
      <t>Total</t>
    </r>
  </si>
  <si>
    <r>
      <t xml:space="preserve">Yeni Akdedilen - </t>
    </r>
    <r>
      <rPr>
        <i/>
        <sz val="10"/>
        <color indexed="8"/>
        <rFont val="Times New Roman"/>
        <family val="1"/>
        <charset val="162"/>
      </rPr>
      <t>New Policies</t>
    </r>
  </si>
  <si>
    <r>
      <t>Yenilenen -</t>
    </r>
    <r>
      <rPr>
        <i/>
        <sz val="10"/>
        <color indexed="8"/>
        <rFont val="Times New Roman"/>
        <family val="1"/>
        <charset val="162"/>
      </rPr>
      <t xml:space="preserve"> Renewed Policies</t>
    </r>
  </si>
  <si>
    <r>
      <t xml:space="preserve">Vefat Nedeniyle - </t>
    </r>
    <r>
      <rPr>
        <i/>
        <sz val="10"/>
        <color indexed="8"/>
        <rFont val="Times New Roman"/>
        <family val="1"/>
        <charset val="162"/>
      </rPr>
      <t>Death</t>
    </r>
  </si>
  <si>
    <r>
      <t>Vade Gelimi -</t>
    </r>
    <r>
      <rPr>
        <i/>
        <sz val="10"/>
        <color indexed="8"/>
        <rFont val="Times New Roman"/>
        <family val="1"/>
        <charset val="162"/>
      </rPr>
      <t xml:space="preserve"> Maturity</t>
    </r>
  </si>
  <si>
    <r>
      <t xml:space="preserve">İştiralar - </t>
    </r>
    <r>
      <rPr>
        <i/>
        <sz val="10"/>
        <color indexed="8"/>
        <rFont val="Times New Roman"/>
        <family val="1"/>
        <charset val="162"/>
      </rPr>
      <t>Surrenders</t>
    </r>
  </si>
  <si>
    <r>
      <t xml:space="preserve">Fesihler - </t>
    </r>
    <r>
      <rPr>
        <i/>
        <sz val="10"/>
        <color indexed="8"/>
        <rFont val="Times New Roman"/>
        <family val="1"/>
        <charset val="162"/>
      </rPr>
      <t>Cancelled</t>
    </r>
  </si>
  <si>
    <r>
      <t xml:space="preserve">Ürün Tipi
</t>
    </r>
    <r>
      <rPr>
        <i/>
        <sz val="10"/>
        <color indexed="8"/>
        <rFont val="Times New Roman"/>
        <family val="1"/>
        <charset val="162"/>
      </rPr>
      <t>Type of Insurance</t>
    </r>
  </si>
  <si>
    <r>
      <t xml:space="preserve">Ürün Tipi
</t>
    </r>
    <r>
      <rPr>
        <i/>
        <sz val="10"/>
        <color indexed="8"/>
        <rFont val="Times New Roman"/>
        <family val="1"/>
        <charset val="162"/>
      </rPr>
      <t>Type of Insurance</t>
    </r>
  </si>
  <si>
    <r>
      <t xml:space="preserve">Poliçe / Sertifika Sayısı
</t>
    </r>
    <r>
      <rPr>
        <i/>
        <sz val="10"/>
        <color indexed="8"/>
        <rFont val="Times New Roman"/>
        <family val="1"/>
        <charset val="162"/>
      </rPr>
      <t>No.of Policy / Certificate</t>
    </r>
  </si>
  <si>
    <r>
      <t xml:space="preserve">İptale Alınmış Sigortalar - </t>
    </r>
    <r>
      <rPr>
        <i/>
        <sz val="10"/>
        <color indexed="8"/>
        <rFont val="Times New Roman"/>
        <family val="1"/>
        <charset val="162"/>
      </rPr>
      <t>Cancelled Policies</t>
    </r>
  </si>
  <si>
    <r>
      <t xml:space="preserve">Banka Adı
</t>
    </r>
    <r>
      <rPr>
        <i/>
        <sz val="10"/>
        <rFont val="Times New Roman"/>
        <family val="1"/>
        <charset val="162"/>
      </rPr>
      <t>Bank Name</t>
    </r>
  </si>
  <si>
    <r>
      <t xml:space="preserve">Şube Sayısı
</t>
    </r>
    <r>
      <rPr>
        <i/>
        <sz val="10"/>
        <rFont val="Times New Roman"/>
        <family val="1"/>
        <charset val="162"/>
      </rPr>
      <t>No.of Branch</t>
    </r>
  </si>
  <si>
    <r>
      <t xml:space="preserve">Bireysel Emeklilik Aracı Sayıları
</t>
    </r>
    <r>
      <rPr>
        <i/>
        <sz val="10"/>
        <rFont val="Times New Roman"/>
        <family val="1"/>
        <charset val="162"/>
      </rPr>
      <t>No.of Private Pension Agencies</t>
    </r>
  </si>
  <si>
    <r>
      <t xml:space="preserve">Toplam - </t>
    </r>
    <r>
      <rPr>
        <i/>
        <sz val="10"/>
        <rFont val="Times New Roman"/>
        <family val="1"/>
        <charset val="162"/>
      </rPr>
      <t>Total</t>
    </r>
  </si>
  <si>
    <r>
      <t xml:space="preserve">    Fesih - </t>
    </r>
    <r>
      <rPr>
        <i/>
        <sz val="10"/>
        <rFont val="Times New Roman"/>
        <family val="1"/>
        <charset val="162"/>
      </rPr>
      <t>Cancelled</t>
    </r>
  </si>
  <si>
    <r>
      <t xml:space="preserve">Fon Adı
</t>
    </r>
    <r>
      <rPr>
        <i/>
        <sz val="10"/>
        <color indexed="8"/>
        <rFont val="Times New Roman"/>
        <family val="1"/>
        <charset val="162"/>
      </rPr>
      <t>Fund Name</t>
    </r>
  </si>
  <si>
    <r>
      <t xml:space="preserve">Fon Adedi
</t>
    </r>
    <r>
      <rPr>
        <i/>
        <sz val="10"/>
        <color indexed="8"/>
        <rFont val="Times New Roman"/>
        <family val="1"/>
        <charset val="162"/>
      </rPr>
      <t>No.of Fund</t>
    </r>
  </si>
  <si>
    <r>
      <t xml:space="preserve">Vadeli Mevduat
</t>
    </r>
    <r>
      <rPr>
        <i/>
        <sz val="10"/>
        <color indexed="8"/>
        <rFont val="Times New Roman"/>
        <family val="1"/>
        <charset val="162"/>
      </rPr>
      <t>Deferred Deposits</t>
    </r>
  </si>
  <si>
    <r>
      <t xml:space="preserve">HB / DT
</t>
    </r>
    <r>
      <rPr>
        <i/>
        <sz val="10"/>
        <color indexed="8"/>
        <rFont val="Times New Roman"/>
        <family val="1"/>
        <charset val="162"/>
      </rPr>
      <t>Bills / Goverment Bonds</t>
    </r>
  </si>
  <si>
    <r>
      <t xml:space="preserve">Hisse Senedi
</t>
    </r>
    <r>
      <rPr>
        <i/>
        <sz val="10"/>
        <color indexed="8"/>
        <rFont val="Times New Roman"/>
        <family val="1"/>
        <charset val="162"/>
      </rPr>
      <t>Stock</t>
    </r>
  </si>
  <si>
    <r>
      <t xml:space="preserve">Getiri Oranı (%)
(Net)
</t>
    </r>
    <r>
      <rPr>
        <i/>
        <sz val="10"/>
        <color indexed="8"/>
        <rFont val="Times New Roman"/>
        <family val="1"/>
        <charset val="162"/>
      </rPr>
      <t>Rate of Return</t>
    </r>
  </si>
  <si>
    <r>
      <t xml:space="preserve">     Reasürör Payı - </t>
    </r>
    <r>
      <rPr>
        <i/>
        <sz val="10"/>
        <color indexed="8"/>
        <rFont val="Times New Roman"/>
        <family val="1"/>
        <charset val="162"/>
      </rPr>
      <t>Reinsurance Share</t>
    </r>
  </si>
  <si>
    <r>
      <t xml:space="preserve">     Matematik Karşılıklar - </t>
    </r>
    <r>
      <rPr>
        <i/>
        <sz val="10"/>
        <color indexed="8"/>
        <rFont val="Times New Roman"/>
        <family val="1"/>
        <charset val="162"/>
      </rPr>
      <t>Mathematical Prov.</t>
    </r>
  </si>
  <si>
    <r>
      <t xml:space="preserve">     Ödenen Tazminat (Brüt) -</t>
    </r>
    <r>
      <rPr>
        <i/>
        <sz val="10"/>
        <color indexed="8"/>
        <rFont val="Times New Roman"/>
        <family val="1"/>
        <charset val="162"/>
      </rPr>
      <t xml:space="preserve"> Paid Loss</t>
    </r>
  </si>
  <si>
    <r>
      <t xml:space="preserve">     Dosya Adedi - </t>
    </r>
    <r>
      <rPr>
        <i/>
        <sz val="10"/>
        <color indexed="8"/>
        <rFont val="Times New Roman"/>
        <family val="1"/>
        <charset val="162"/>
      </rPr>
      <t>No.of Claims</t>
    </r>
  </si>
  <si>
    <r>
      <t xml:space="preserve"> b.Ödenen Tazm. RP- </t>
    </r>
    <r>
      <rPr>
        <i/>
        <sz val="10"/>
        <rFont val="Times New Roman"/>
        <family val="1"/>
        <charset val="162"/>
      </rPr>
      <t>Reinsurers' Share in Paid Losses</t>
    </r>
  </si>
  <si>
    <r>
      <t xml:space="preserve">(*) Hayat portföyü devam eden şirketlerin Hayat Branşı teknik kar zarar verileri dahil değildir. </t>
    </r>
    <r>
      <rPr>
        <i/>
        <sz val="9"/>
        <rFont val="Times New Roman"/>
        <family val="1"/>
        <charset val="162"/>
      </rPr>
      <t xml:space="preserve">Not included life income statement of non-life companies lasting life portfolio. </t>
    </r>
  </si>
  <si>
    <r>
      <t xml:space="preserve"> a.Ödenen Tazminat - </t>
    </r>
    <r>
      <rPr>
        <i/>
        <sz val="10"/>
        <rFont val="Times New Roman"/>
        <family val="1"/>
        <charset val="162"/>
      </rPr>
      <t>Paid Losses</t>
    </r>
    <r>
      <rPr>
        <sz val="10"/>
        <rFont val="Times New Roman"/>
        <family val="1"/>
        <charset val="162"/>
      </rPr>
      <t xml:space="preserve"> (-)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</si>
  <si>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Reinsurance</t>
    </r>
  </si>
  <si>
    <r>
      <t xml:space="preserve">1-Gerçekleşen Tazminat (Net) - Net </t>
    </r>
    <r>
      <rPr>
        <i/>
        <sz val="10"/>
        <rFont val="Times New Roman"/>
        <family val="1"/>
        <charset val="162"/>
      </rPr>
      <t>Claims Incurred</t>
    </r>
  </si>
  <si>
    <r>
      <t>İşveren Grup Poliçeleri -</t>
    </r>
    <r>
      <rPr>
        <i/>
        <sz val="10"/>
        <rFont val="Times New Roman"/>
        <family val="1"/>
        <charset val="162"/>
      </rPr>
      <t xml:space="preserve"> Employer Group Policies</t>
    </r>
  </si>
  <si>
    <r>
      <t xml:space="preserve"> -Yenileme Garantisi Verilen - </t>
    </r>
    <r>
      <rPr>
        <i/>
        <sz val="10"/>
        <rFont val="Times New Roman"/>
        <family val="1"/>
        <charset val="162"/>
      </rPr>
      <t>Guaranteed Renewing</t>
    </r>
  </si>
  <si>
    <r>
      <t xml:space="preserve">İptalden Yürürlüğe Konulanlar - </t>
    </r>
    <r>
      <rPr>
        <i/>
        <sz val="10"/>
        <color indexed="8"/>
        <rFont val="Times New Roman"/>
        <family val="1"/>
        <charset val="162"/>
      </rPr>
      <t>Re-activated Policies from Cancel</t>
    </r>
  </si>
  <si>
    <r>
      <t xml:space="preserve">Ücretsiz Sig.Yürürl.Konulanlar - </t>
    </r>
    <r>
      <rPr>
        <i/>
        <sz val="10"/>
        <color indexed="8"/>
        <rFont val="Times New Roman"/>
        <family val="1"/>
        <charset val="162"/>
      </rPr>
      <t>Re-activated Policies from Deduction</t>
    </r>
    <r>
      <rPr>
        <sz val="10"/>
        <color indexed="8"/>
        <rFont val="Times New Roman"/>
        <family val="1"/>
        <charset val="162"/>
      </rPr>
      <t xml:space="preserve"> </t>
    </r>
  </si>
  <si>
    <r>
      <t>Kapitali Arttırılan Sigortalar -</t>
    </r>
    <r>
      <rPr>
        <i/>
        <sz val="10"/>
        <color indexed="8"/>
        <rFont val="Times New Roman"/>
        <family val="1"/>
        <charset val="162"/>
      </rPr>
      <t xml:space="preserve"> Coverage Enhanced Policies</t>
    </r>
  </si>
  <si>
    <r>
      <t xml:space="preserve">Diğer Teminatlar Kaps. Riskler - </t>
    </r>
    <r>
      <rPr>
        <i/>
        <sz val="10"/>
        <color indexed="8"/>
        <rFont val="Times New Roman"/>
        <family val="1"/>
        <charset val="162"/>
      </rPr>
      <t>Risk Included Other Coverage</t>
    </r>
  </si>
  <si>
    <r>
      <t xml:space="preserve">Ücretsiz Sigortaya Çevrilenler - </t>
    </r>
    <r>
      <rPr>
        <i/>
        <sz val="10"/>
        <color indexed="8"/>
        <rFont val="Times New Roman"/>
        <family val="1"/>
        <charset val="162"/>
      </rPr>
      <t>Deducted Policies</t>
    </r>
  </si>
  <si>
    <r>
      <t xml:space="preserve">Kapitali İndirilen Sigortalar - </t>
    </r>
    <r>
      <rPr>
        <i/>
        <sz val="10"/>
        <color indexed="8"/>
        <rFont val="Times New Roman"/>
        <family val="1"/>
        <charset val="162"/>
      </rPr>
      <t>Policies Reduced Coverage</t>
    </r>
  </si>
  <si>
    <r>
      <t>Ücretsiz Sigortalar (Tenzil) -</t>
    </r>
    <r>
      <rPr>
        <sz val="10"/>
        <color indexed="8"/>
        <rFont val="Times New Roman"/>
        <family val="1"/>
        <charset val="162"/>
      </rPr>
      <t xml:space="preserve"> </t>
    </r>
    <r>
      <rPr>
        <i/>
        <sz val="10"/>
        <color indexed="8"/>
        <rFont val="Times New Roman"/>
        <family val="1"/>
        <charset val="162"/>
      </rPr>
      <t>Policies Deducted Coverage</t>
    </r>
  </si>
  <si>
    <r>
      <t xml:space="preserve">Ücretli Sigortalar - </t>
    </r>
    <r>
      <rPr>
        <i/>
        <sz val="10"/>
        <color indexed="8"/>
        <rFont val="Times New Roman"/>
        <family val="1"/>
        <charset val="162"/>
      </rPr>
      <t xml:space="preserve">Insurance Continued Premium Paying </t>
    </r>
    <r>
      <rPr>
        <b/>
        <i/>
        <sz val="10"/>
        <color indexed="8"/>
        <rFont val="Times New Roman"/>
        <family val="1"/>
        <charset val="162"/>
      </rPr>
      <t xml:space="preserve"> </t>
    </r>
  </si>
  <si>
    <r>
      <t xml:space="preserve">  Ecelen Vefat - </t>
    </r>
    <r>
      <rPr>
        <i/>
        <sz val="10"/>
        <color indexed="8"/>
        <rFont val="Times New Roman"/>
        <family val="1"/>
        <charset val="162"/>
      </rPr>
      <t>Natural Death</t>
    </r>
  </si>
  <si>
    <r>
      <t xml:space="preserve">  Kazaen Maluliyet -</t>
    </r>
    <r>
      <rPr>
        <i/>
        <sz val="10"/>
        <color indexed="8"/>
        <rFont val="Times New Roman"/>
        <family val="1"/>
        <charset val="162"/>
      </rPr>
      <t xml:space="preserve"> Accidental Disability</t>
    </r>
  </si>
  <si>
    <r>
      <t xml:space="preserve">  Kazaen Vefat - </t>
    </r>
    <r>
      <rPr>
        <i/>
        <sz val="10"/>
        <color indexed="8"/>
        <rFont val="Times New Roman"/>
        <family val="1"/>
        <charset val="162"/>
      </rPr>
      <t>Accidental Death</t>
    </r>
    <r>
      <rPr>
        <sz val="10"/>
        <color indexed="8"/>
        <rFont val="Times New Roman"/>
        <family val="1"/>
        <charset val="162"/>
      </rPr>
      <t xml:space="preserve"> </t>
    </r>
  </si>
  <si>
    <r>
      <t xml:space="preserve">     Brüt Risk Tazminatı - T</t>
    </r>
    <r>
      <rPr>
        <i/>
        <sz val="10"/>
        <color indexed="8"/>
        <rFont val="Times New Roman"/>
        <family val="1"/>
        <charset val="162"/>
      </rPr>
      <t>otal Paid Losses</t>
    </r>
  </si>
  <si>
    <r>
      <t xml:space="preserve">  Hastalık Sonucu - </t>
    </r>
    <r>
      <rPr>
        <i/>
        <sz val="10"/>
        <color indexed="8"/>
        <rFont val="Times New Roman"/>
        <family val="1"/>
        <charset val="162"/>
      </rPr>
      <t>Disability by Disease</t>
    </r>
  </si>
  <si>
    <r>
      <t xml:space="preserve">Ödeme Periyoduna Göre Sözleşmeler
</t>
    </r>
    <r>
      <rPr>
        <i/>
        <sz val="10"/>
        <rFont val="Times New Roman"/>
        <family val="1"/>
        <charset val="162"/>
      </rPr>
      <t>Contracts According to Payment Periods</t>
    </r>
  </si>
  <si>
    <r>
      <t xml:space="preserve">Özel Sektör Borçlanma Araçları </t>
    </r>
    <r>
      <rPr>
        <i/>
        <sz val="10"/>
        <rFont val="Times New Roman"/>
        <family val="1"/>
        <charset val="162"/>
      </rPr>
      <t>Private Sector Bonds</t>
    </r>
  </si>
  <si>
    <r>
      <t xml:space="preserve">    Plan Değişikliği ile Gelen - </t>
    </r>
    <r>
      <rPr>
        <i/>
        <sz val="10"/>
        <rFont val="Times New Roman"/>
        <family val="1"/>
        <charset val="162"/>
      </rPr>
      <t>Incoming with Pension Plan Change</t>
    </r>
  </si>
  <si>
    <r>
      <t xml:space="preserve">    Emeklilikten Önce Ayrılanlar -</t>
    </r>
    <r>
      <rPr>
        <i/>
        <sz val="10"/>
        <rFont val="Times New Roman"/>
        <family val="1"/>
        <charset val="162"/>
      </rPr>
      <t xml:space="preserve"> Leaving Before Maturity</t>
    </r>
  </si>
  <si>
    <r>
      <t xml:space="preserve">    Şirket İçi Hesap Birleştirme - </t>
    </r>
    <r>
      <rPr>
        <i/>
        <sz val="10"/>
        <rFont val="Times New Roman"/>
        <family val="1"/>
        <charset val="162"/>
      </rPr>
      <t>Merging to Another Plan within Company</t>
    </r>
  </si>
  <si>
    <r>
      <t xml:space="preserve">Aktif Plan Adedi - </t>
    </r>
    <r>
      <rPr>
        <i/>
        <sz val="10"/>
        <rFont val="Times New Roman"/>
        <family val="1"/>
        <charset val="162"/>
      </rPr>
      <t>Pension Plans Actively Used</t>
    </r>
  </si>
  <si>
    <r>
      <t xml:space="preserve">Pasif Plan Adedi - </t>
    </r>
    <r>
      <rPr>
        <i/>
        <sz val="10"/>
        <rFont val="Times New Roman"/>
        <family val="1"/>
        <charset val="162"/>
      </rPr>
      <t>Pension Plan Not in Use</t>
    </r>
  </si>
  <si>
    <r>
      <t xml:space="preserve"> Satışı Yapılmamış - </t>
    </r>
    <r>
      <rPr>
        <i/>
        <sz val="10"/>
        <rFont val="Times New Roman"/>
        <family val="1"/>
        <charset val="162"/>
      </rPr>
      <t>Never Used</t>
    </r>
  </si>
  <si>
    <r>
      <t xml:space="preserve"> Portföyü Devam Eden - </t>
    </r>
    <r>
      <rPr>
        <i/>
        <sz val="10"/>
        <rFont val="Times New Roman"/>
        <family val="1"/>
        <charset val="162"/>
      </rPr>
      <t>Having Portfolio</t>
    </r>
  </si>
  <si>
    <t xml:space="preserve"> Portföy Yapısına Göre - According to Portfolio Situation</t>
  </si>
  <si>
    <r>
      <t xml:space="preserve">   Aktif - </t>
    </r>
    <r>
      <rPr>
        <i/>
        <sz val="10"/>
        <rFont val="Times New Roman"/>
        <family val="1"/>
        <charset val="162"/>
      </rPr>
      <t>Active</t>
    </r>
  </si>
  <si>
    <r>
      <t xml:space="preserve">   Ara Verme Halinde - </t>
    </r>
    <r>
      <rPr>
        <i/>
        <sz val="10"/>
        <rFont val="Times New Roman"/>
        <family val="1"/>
        <charset val="162"/>
      </rPr>
      <t>Contribution Holiday</t>
    </r>
  </si>
  <si>
    <r>
      <t xml:space="preserve">   İlk Katkı Payı Ödemesi Olmayan - </t>
    </r>
    <r>
      <rPr>
        <i/>
        <sz val="10"/>
        <rFont val="Times New Roman"/>
        <family val="1"/>
        <charset val="162"/>
      </rPr>
      <t>Not Paid First Contribution</t>
    </r>
  </si>
  <si>
    <r>
      <t xml:space="preserve">   Diğer - </t>
    </r>
    <r>
      <rPr>
        <i/>
        <sz val="10"/>
        <rFont val="Times New Roman"/>
        <family val="1"/>
        <charset val="162"/>
      </rPr>
      <t>Others</t>
    </r>
  </si>
  <si>
    <t xml:space="preserve"> Sözleşmelerin Türü ve Tanzim Dönemine Göre - Type and Date of Contracts</t>
  </si>
  <si>
    <r>
      <t xml:space="preserve">  Ferdi Sözleşmeler - </t>
    </r>
    <r>
      <rPr>
        <i/>
        <sz val="10"/>
        <rFont val="Times New Roman"/>
        <family val="1"/>
        <charset val="162"/>
      </rPr>
      <t>Individual Contracts</t>
    </r>
  </si>
  <si>
    <r>
      <t xml:space="preserve">    Aktarım Yoluyla Yeni Gelen - </t>
    </r>
    <r>
      <rPr>
        <i/>
        <sz val="10"/>
        <rFont val="Times New Roman"/>
        <family val="1"/>
        <charset val="162"/>
      </rPr>
      <t>Incoming with Transfer</t>
    </r>
  </si>
  <si>
    <r>
      <t xml:space="preserve">    Önceki Dönemden Devam Eden - </t>
    </r>
    <r>
      <rPr>
        <i/>
        <sz val="10"/>
        <rFont val="Times New Roman"/>
        <family val="1"/>
        <charset val="162"/>
      </rPr>
      <t>Continioud From Previous Years</t>
    </r>
  </si>
  <si>
    <r>
      <t xml:space="preserve">  Grup Sözleşmeleri (Sertifika Sayıları) - </t>
    </r>
    <r>
      <rPr>
        <i/>
        <sz val="10"/>
        <rFont val="Times New Roman"/>
        <family val="1"/>
        <charset val="162"/>
      </rPr>
      <t>Group Contracts</t>
    </r>
  </si>
  <si>
    <r>
      <t xml:space="preserve">   Ara Verme Halinde Yönetim Gideri Kesintisi</t>
    </r>
    <r>
      <rPr>
        <i/>
        <sz val="10"/>
        <rFont val="Times New Roman"/>
        <family val="1"/>
        <charset val="162"/>
      </rPr>
      <t xml:space="preserve"> - Administrative Expense since Contribution Holiday</t>
    </r>
  </si>
  <si>
    <r>
      <t xml:space="preserve">(*) Cayma süresi dolmamış sözleşmeler dahil değildir. - </t>
    </r>
    <r>
      <rPr>
        <i/>
        <sz val="9"/>
        <rFont val="Times New Roman"/>
        <family val="1"/>
        <charset val="162"/>
      </rPr>
      <t>Not Included the Contract Withdrawal Right Not Expired</t>
    </r>
  </si>
  <si>
    <r>
      <t xml:space="preserve">(*) Birikim Teminatı Hariç - </t>
    </r>
    <r>
      <rPr>
        <i/>
        <sz val="10"/>
        <color indexed="8"/>
        <rFont val="Times New Roman"/>
        <family val="1"/>
        <charset val="162"/>
      </rPr>
      <t xml:space="preserve">Not Inculed Accumulation </t>
    </r>
  </si>
  <si>
    <r>
      <t xml:space="preserve">  İşveren Grup Poliçeleri -</t>
    </r>
    <r>
      <rPr>
        <i/>
        <sz val="10"/>
        <rFont val="Times New Roman"/>
        <family val="1"/>
        <charset val="162"/>
      </rPr>
      <t xml:space="preserve"> Employer Group Policies</t>
    </r>
  </si>
  <si>
    <r>
      <t xml:space="preserve">İşveren Grup - </t>
    </r>
    <r>
      <rPr>
        <i/>
        <sz val="10"/>
        <rFont val="Times New Roman"/>
        <family val="1"/>
        <charset val="162"/>
      </rPr>
      <t xml:space="preserve">Employer </t>
    </r>
    <r>
      <rPr>
        <i/>
        <sz val="9"/>
        <rFont val="Times New Roman"/>
        <family val="1"/>
        <charset val="162"/>
      </rPr>
      <t>Group</t>
    </r>
  </si>
  <si>
    <r>
      <t xml:space="preserve">Verilen Teminat </t>
    </r>
    <r>
      <rPr>
        <i/>
        <sz val="9"/>
        <rFont val="Times New Roman"/>
        <family val="1"/>
        <charset val="162"/>
      </rPr>
      <t>- Insurance Coverage</t>
    </r>
  </si>
  <si>
    <t>Prim / Teminat - Premium / Total Coverage (‰)</t>
  </si>
  <si>
    <r>
      <t xml:space="preserve">Sözleşme Adedi </t>
    </r>
    <r>
      <rPr>
        <i/>
        <sz val="9"/>
        <rFont val="Times New Roman"/>
        <family val="1"/>
        <charset val="162"/>
      </rPr>
      <t>- Number of Contracts</t>
    </r>
  </si>
  <si>
    <t>NUMBER of REAL PERSON PENSION AGENCIES</t>
  </si>
  <si>
    <r>
      <t xml:space="preserve">Ortalama Aracılık Süresi (Yıl)
 </t>
    </r>
    <r>
      <rPr>
        <i/>
        <sz val="10"/>
        <rFont val="Times New Roman"/>
        <family val="1"/>
        <charset val="162"/>
      </rPr>
      <t>Average Agency Term (Year)</t>
    </r>
  </si>
  <si>
    <r>
      <t xml:space="preserve">Kaza Sonucu Tedavi Masrafları
</t>
    </r>
    <r>
      <rPr>
        <i/>
        <sz val="10"/>
        <rFont val="Times New Roman"/>
        <family val="1"/>
        <charset val="162"/>
      </rPr>
      <t>Treatment Expense for Accident</t>
    </r>
    <r>
      <rPr>
        <sz val="10"/>
        <rFont val="Times New Roman"/>
        <family val="1"/>
        <charset val="162"/>
      </rPr>
      <t xml:space="preserve"> </t>
    </r>
  </si>
  <si>
    <r>
      <t xml:space="preserve">Hayatta Kalma
</t>
    </r>
    <r>
      <rPr>
        <i/>
        <sz val="10"/>
        <rFont val="Times New Roman"/>
        <family val="1"/>
        <charset val="162"/>
      </rPr>
      <t>Survival Condition</t>
    </r>
  </si>
  <si>
    <r>
      <t xml:space="preserve"> -Otobüs (31 Koltuk ve Üstü) - </t>
    </r>
    <r>
      <rPr>
        <i/>
        <sz val="9"/>
        <rFont val="Times New Roman"/>
        <family val="1"/>
        <charset val="162"/>
      </rPr>
      <t>Bus (Sats &gt; 31)</t>
    </r>
  </si>
  <si>
    <r>
      <t xml:space="preserve"> -Tanker -</t>
    </r>
    <r>
      <rPr>
        <i/>
        <sz val="9"/>
        <rFont val="Times New Roman"/>
        <family val="1"/>
        <charset val="162"/>
      </rPr>
      <t xml:space="preserve"> Tanker</t>
    </r>
  </si>
  <si>
    <r>
      <t xml:space="preserve"> -İş Makinesi - </t>
    </r>
    <r>
      <rPr>
        <i/>
        <sz val="9"/>
        <rFont val="Times New Roman"/>
        <family val="1"/>
        <charset val="162"/>
      </rPr>
      <t>Construction Equipment</t>
    </r>
  </si>
  <si>
    <r>
      <t xml:space="preserve"> -Tanker </t>
    </r>
    <r>
      <rPr>
        <i/>
        <sz val="9"/>
        <rFont val="Times New Roman"/>
        <family val="1"/>
        <charset val="162"/>
      </rPr>
      <t>- Tanker</t>
    </r>
  </si>
  <si>
    <r>
      <t xml:space="preserve"> -İş Makinesi </t>
    </r>
    <r>
      <rPr>
        <i/>
        <sz val="9"/>
        <rFont val="Times New Roman"/>
        <family val="1"/>
        <charset val="162"/>
      </rPr>
      <t>- Construction Equipment</t>
    </r>
  </si>
  <si>
    <r>
      <t>Direkt İşler Tazm.</t>
    </r>
    <r>
      <rPr>
        <i/>
        <sz val="10"/>
        <color indexed="56"/>
        <rFont val="Times New Roman"/>
        <family val="1"/>
        <charset val="162"/>
      </rPr>
      <t>-Direct Loss Payments**</t>
    </r>
  </si>
  <si>
    <r>
      <t xml:space="preserve">Direkt Primler </t>
    </r>
    <r>
      <rPr>
        <i/>
        <sz val="10"/>
        <color indexed="56"/>
        <rFont val="Times New Roman"/>
        <family val="1"/>
        <charset val="162"/>
      </rPr>
      <t>-Direct Premium Production</t>
    </r>
  </si>
  <si>
    <r>
      <t xml:space="preserve"> -İş Makinesi </t>
    </r>
    <r>
      <rPr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Construction Equipment</t>
    </r>
  </si>
  <si>
    <r>
      <t xml:space="preserve">Kaza Branşı </t>
    </r>
    <r>
      <rPr>
        <i/>
        <sz val="11"/>
        <color indexed="56"/>
        <rFont val="Times New Roman"/>
        <family val="1"/>
        <charset val="162"/>
      </rPr>
      <t>- Accident</t>
    </r>
  </si>
  <si>
    <r>
      <t>Direkt Prim -</t>
    </r>
    <r>
      <rPr>
        <i/>
        <sz val="9"/>
        <color indexed="56"/>
        <rFont val="Times New Roman"/>
        <family val="1"/>
        <charset val="162"/>
      </rPr>
      <t xml:space="preserve">Direct Premium </t>
    </r>
  </si>
  <si>
    <r>
      <t xml:space="preserve">Direkt İşler Tazm. </t>
    </r>
    <r>
      <rPr>
        <i/>
        <sz val="9"/>
        <color indexed="56"/>
        <rFont val="Times New Roman"/>
        <family val="1"/>
        <charset val="162"/>
      </rPr>
      <t>-Direct Loss Payments</t>
    </r>
  </si>
  <si>
    <r>
      <t xml:space="preserve">Kara Araçları Branşı - </t>
    </r>
    <r>
      <rPr>
        <i/>
        <sz val="11"/>
        <color indexed="56"/>
        <rFont val="Times New Roman"/>
        <family val="1"/>
        <charset val="162"/>
      </rPr>
      <t>Land Vehicles Own Damage</t>
    </r>
  </si>
  <si>
    <r>
      <t xml:space="preserve">Su Araçları Branşı </t>
    </r>
    <r>
      <rPr>
        <i/>
        <sz val="11"/>
        <color indexed="56"/>
        <rFont val="Times New Roman"/>
        <family val="1"/>
        <charset val="162"/>
      </rPr>
      <t>- Sea Vehicles</t>
    </r>
  </si>
  <si>
    <r>
      <t xml:space="preserve">Kara Araçları Sorumluluk Branşı - </t>
    </r>
    <r>
      <rPr>
        <i/>
        <sz val="11"/>
        <color indexed="56"/>
        <rFont val="Times New Roman"/>
        <family val="1"/>
        <charset val="162"/>
      </rPr>
      <t>Land Vehicle Liability</t>
    </r>
  </si>
  <si>
    <r>
      <t xml:space="preserve">Direkt İşler Tazm. </t>
    </r>
    <r>
      <rPr>
        <b/>
        <i/>
        <sz val="9"/>
        <color indexed="56"/>
        <rFont val="Times New Roman"/>
        <family val="1"/>
        <charset val="162"/>
      </rPr>
      <t>-</t>
    </r>
    <r>
      <rPr>
        <i/>
        <sz val="9"/>
        <color indexed="56"/>
        <rFont val="Times New Roman"/>
        <family val="1"/>
        <charset val="162"/>
      </rPr>
      <t>Direct Loss Payments</t>
    </r>
  </si>
  <si>
    <r>
      <t xml:space="preserve">Su Araçları Sor. Branşı </t>
    </r>
    <r>
      <rPr>
        <i/>
        <sz val="9"/>
        <color indexed="56"/>
        <rFont val="Times New Roman"/>
        <family val="1"/>
        <charset val="162"/>
      </rPr>
      <t>- Sea Vehicles Liability</t>
    </r>
  </si>
  <si>
    <r>
      <t xml:space="preserve">Genel Sorumluluk Branşı </t>
    </r>
    <r>
      <rPr>
        <i/>
        <sz val="11"/>
        <color indexed="56"/>
        <rFont val="Times New Roman"/>
        <family val="1"/>
        <charset val="162"/>
      </rPr>
      <t>- Public Liability</t>
    </r>
  </si>
  <si>
    <r>
      <t xml:space="preserve">Kredi Branşı </t>
    </r>
    <r>
      <rPr>
        <i/>
        <sz val="11"/>
        <color indexed="56"/>
        <rFont val="Times New Roman"/>
        <family val="1"/>
        <charset val="162"/>
      </rPr>
      <t>- Credit</t>
    </r>
  </si>
  <si>
    <r>
      <t>Direkt Prim -</t>
    </r>
    <r>
      <rPr>
        <i/>
        <sz val="11"/>
        <color indexed="56"/>
        <rFont val="Times New Roman"/>
        <family val="1"/>
        <charset val="162"/>
      </rPr>
      <t xml:space="preserve">Direct Premium </t>
    </r>
  </si>
  <si>
    <r>
      <t>Direkt İşler Tazm.</t>
    </r>
    <r>
      <rPr>
        <i/>
        <sz val="11"/>
        <color indexed="56"/>
        <rFont val="Times New Roman"/>
        <family val="1"/>
        <charset val="162"/>
      </rPr>
      <t>-Direct Loss Payments</t>
    </r>
  </si>
  <si>
    <r>
      <t xml:space="preserve">Finansal Kayıplar Branşı </t>
    </r>
    <r>
      <rPr>
        <i/>
        <sz val="11"/>
        <color indexed="56"/>
        <rFont val="Times New Roman"/>
        <family val="1"/>
        <charset val="162"/>
      </rPr>
      <t>- Financial Loss</t>
    </r>
  </si>
  <si>
    <r>
      <t xml:space="preserve">Genel Zararlar Branşı - </t>
    </r>
    <r>
      <rPr>
        <i/>
        <sz val="11"/>
        <color indexed="56"/>
        <rFont val="Times New Roman"/>
        <family val="1"/>
        <charset val="162"/>
      </rPr>
      <t>General  Damages</t>
    </r>
  </si>
  <si>
    <r>
      <t>Direkt Prim</t>
    </r>
    <r>
      <rPr>
        <i/>
        <sz val="11"/>
        <color indexed="56"/>
        <rFont val="Times New Roman"/>
        <family val="1"/>
        <charset val="162"/>
      </rPr>
      <t xml:space="preserve"> -Direct Premium </t>
    </r>
  </si>
  <si>
    <r>
      <t>Ödenen Tazminat</t>
    </r>
    <r>
      <rPr>
        <i/>
        <sz val="11"/>
        <color indexed="56"/>
        <rFont val="Times New Roman"/>
        <family val="1"/>
        <charset val="162"/>
      </rPr>
      <t>-Paid Losses</t>
    </r>
  </si>
  <si>
    <r>
      <t xml:space="preserve">Nakliyat Branşı </t>
    </r>
    <r>
      <rPr>
        <i/>
        <sz val="11"/>
        <color indexed="56"/>
        <rFont val="Times New Roman"/>
        <family val="1"/>
        <charset val="162"/>
      </rPr>
      <t>-Transport</t>
    </r>
  </si>
  <si>
    <r>
      <t xml:space="preserve">Sağlık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Health</t>
    </r>
  </si>
  <si>
    <r>
      <t xml:space="preserve">Hastalık </t>
    </r>
    <r>
      <rPr>
        <b/>
        <i/>
        <sz val="9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Sickness</t>
    </r>
  </si>
  <si>
    <r>
      <t xml:space="preserve">Seyahat Sağlık </t>
    </r>
    <r>
      <rPr>
        <b/>
        <i/>
        <sz val="9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Travel Health</t>
    </r>
  </si>
  <si>
    <r>
      <t xml:space="preserve">Sigortalı Adedi - </t>
    </r>
    <r>
      <rPr>
        <i/>
        <sz val="11"/>
        <color indexed="56"/>
        <rFont val="Times New Roman"/>
        <family val="1"/>
        <charset val="162"/>
      </rPr>
      <t>Number of Insured</t>
    </r>
  </si>
  <si>
    <r>
      <t>Direkt Prim</t>
    </r>
    <r>
      <rPr>
        <i/>
        <sz val="11"/>
        <color indexed="56"/>
        <rFont val="Times New Roman"/>
        <family val="1"/>
        <charset val="162"/>
      </rPr>
      <t xml:space="preserve">-Direct Premium </t>
    </r>
  </si>
  <si>
    <r>
      <t>Poliçe Adedi -</t>
    </r>
    <r>
      <rPr>
        <i/>
        <sz val="11"/>
        <color indexed="56"/>
        <rFont val="Times New Roman"/>
        <family val="1"/>
        <charset val="162"/>
      </rPr>
      <t xml:space="preserve"> No.of Policy</t>
    </r>
  </si>
  <si>
    <r>
      <t xml:space="preserve">Direkt Prim </t>
    </r>
    <r>
      <rPr>
        <i/>
        <sz val="11"/>
        <color indexed="56"/>
        <rFont val="Times New Roman"/>
        <family val="1"/>
        <charset val="162"/>
      </rPr>
      <t>-Direct Premium</t>
    </r>
  </si>
  <si>
    <r>
      <t xml:space="preserve">Ödenen Tazminat </t>
    </r>
    <r>
      <rPr>
        <i/>
        <sz val="11"/>
        <color indexed="56"/>
        <rFont val="Times New Roman"/>
        <family val="1"/>
        <charset val="162"/>
      </rPr>
      <t>-Paid Losses</t>
    </r>
  </si>
  <si>
    <r>
      <t xml:space="preserve">Kaza - </t>
    </r>
    <r>
      <rPr>
        <i/>
        <sz val="11"/>
        <color indexed="56"/>
        <rFont val="Times New Roman"/>
        <family val="1"/>
        <charset val="162"/>
      </rPr>
      <t>Casualty</t>
    </r>
  </si>
  <si>
    <r>
      <t xml:space="preserve">Hastalık / Sağlık - </t>
    </r>
    <r>
      <rPr>
        <i/>
        <sz val="11"/>
        <color indexed="56"/>
        <rFont val="Times New Roman"/>
        <family val="1"/>
        <charset val="162"/>
      </rPr>
      <t>Health</t>
    </r>
  </si>
  <si>
    <r>
      <t xml:space="preserve">Kara Araçları </t>
    </r>
    <r>
      <rPr>
        <i/>
        <sz val="11"/>
        <color indexed="56"/>
        <rFont val="Times New Roman"/>
        <family val="1"/>
        <charset val="162"/>
      </rPr>
      <t xml:space="preserve">- Land Vehicles </t>
    </r>
  </si>
  <si>
    <r>
      <t xml:space="preserve">Raylı Araçlar - </t>
    </r>
    <r>
      <rPr>
        <i/>
        <sz val="11"/>
        <color indexed="56"/>
        <rFont val="Times New Roman"/>
        <family val="1"/>
        <charset val="162"/>
      </rPr>
      <t>Railway Vehicles</t>
    </r>
  </si>
  <si>
    <r>
      <t xml:space="preserve">Hava Araçları - </t>
    </r>
    <r>
      <rPr>
        <i/>
        <sz val="11"/>
        <color indexed="56"/>
        <rFont val="Times New Roman"/>
        <family val="1"/>
        <charset val="162"/>
      </rPr>
      <t>Air Vehicles</t>
    </r>
  </si>
  <si>
    <r>
      <t xml:space="preserve">Su Araçları - </t>
    </r>
    <r>
      <rPr>
        <i/>
        <sz val="11"/>
        <color indexed="56"/>
        <rFont val="Times New Roman"/>
        <family val="1"/>
        <charset val="162"/>
      </rPr>
      <t>Sea Vehicles</t>
    </r>
  </si>
  <si>
    <r>
      <t xml:space="preserve">Nakliyat </t>
    </r>
    <r>
      <rPr>
        <i/>
        <sz val="11"/>
        <color indexed="56"/>
        <rFont val="Times New Roman"/>
        <family val="1"/>
        <charset val="162"/>
      </rPr>
      <t xml:space="preserve">- Transport </t>
    </r>
  </si>
  <si>
    <r>
      <t>Yangın ve Doğal Afetler</t>
    </r>
    <r>
      <rPr>
        <sz val="11"/>
        <color indexed="56"/>
        <rFont val="Times New Roman"/>
        <family val="1"/>
        <charset val="162"/>
      </rPr>
      <t xml:space="preserve"> -</t>
    </r>
    <r>
      <rPr>
        <i/>
        <sz val="11"/>
        <color indexed="56"/>
        <rFont val="Times New Roman"/>
        <family val="1"/>
        <charset val="162"/>
      </rPr>
      <t xml:space="preserve"> Fire</t>
    </r>
  </si>
  <si>
    <r>
      <t xml:space="preserve">Genel Zararlar - </t>
    </r>
    <r>
      <rPr>
        <i/>
        <sz val="11"/>
        <color indexed="56"/>
        <rFont val="Times New Roman"/>
        <family val="1"/>
        <charset val="162"/>
      </rPr>
      <t>General Damages</t>
    </r>
  </si>
  <si>
    <r>
      <t>Hava Araçları Sor.-</t>
    </r>
    <r>
      <rPr>
        <i/>
        <sz val="11"/>
        <color indexed="56"/>
        <rFont val="Times New Roman"/>
        <family val="1"/>
        <charset val="162"/>
      </rPr>
      <t>Air Vehicles Liability</t>
    </r>
  </si>
  <si>
    <r>
      <t>Su Araçları Sor.-</t>
    </r>
    <r>
      <rPr>
        <i/>
        <sz val="11"/>
        <color indexed="56"/>
        <rFont val="Times New Roman"/>
        <family val="1"/>
        <charset val="162"/>
      </rPr>
      <t>Sea Vehicles Liability</t>
    </r>
  </si>
  <si>
    <r>
      <t xml:space="preserve">Genel Sorumluluk - </t>
    </r>
    <r>
      <rPr>
        <i/>
        <sz val="11"/>
        <color indexed="56"/>
        <rFont val="Times New Roman"/>
        <family val="1"/>
        <charset val="162"/>
      </rPr>
      <t>Public Liability</t>
    </r>
  </si>
  <si>
    <r>
      <t>Kredi -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Credit</t>
    </r>
  </si>
  <si>
    <r>
      <t xml:space="preserve">Emn.Suistimal - </t>
    </r>
    <r>
      <rPr>
        <i/>
        <sz val="11"/>
        <color indexed="56"/>
        <rFont val="Times New Roman"/>
        <family val="1"/>
        <charset val="162"/>
      </rPr>
      <t>Fidelity Guarantee</t>
    </r>
  </si>
  <si>
    <r>
      <t xml:space="preserve">Finansal Kayıplar - </t>
    </r>
    <r>
      <rPr>
        <i/>
        <sz val="11"/>
        <color indexed="56"/>
        <rFont val="Times New Roman"/>
        <family val="1"/>
        <charset val="162"/>
      </rPr>
      <t>Financial Loss</t>
    </r>
  </si>
  <si>
    <r>
      <t xml:space="preserve">Hukuksal Koruma - </t>
    </r>
    <r>
      <rPr>
        <i/>
        <sz val="11"/>
        <color indexed="56"/>
        <rFont val="Times New Roman"/>
        <family val="1"/>
        <charset val="162"/>
      </rPr>
      <t>Legal Protection</t>
    </r>
  </si>
  <si>
    <r>
      <t xml:space="preserve">Destek - </t>
    </r>
    <r>
      <rPr>
        <i/>
        <sz val="11"/>
        <color indexed="56"/>
        <rFont val="Times New Roman"/>
        <family val="1"/>
        <charset val="162"/>
      </rPr>
      <t>Support</t>
    </r>
  </si>
  <si>
    <r>
      <t>Genel Toplam -</t>
    </r>
    <r>
      <rPr>
        <i/>
        <sz val="11"/>
        <color indexed="56"/>
        <rFont val="Times New Roman"/>
        <family val="1"/>
        <charset val="162"/>
      </rPr>
      <t xml:space="preserve"> Total</t>
    </r>
  </si>
  <si>
    <r>
      <t xml:space="preserve">Kara Araçları (Kasko) </t>
    </r>
    <r>
      <rPr>
        <sz val="11"/>
        <color indexed="56"/>
        <rFont val="Times New Roman"/>
        <family val="1"/>
        <charset val="162"/>
      </rPr>
      <t>- Land Vehicles (MOD)</t>
    </r>
  </si>
  <si>
    <r>
      <t xml:space="preserve">Kara Araçları (Diğer) </t>
    </r>
    <r>
      <rPr>
        <sz val="11"/>
        <color indexed="56"/>
        <rFont val="Times New Roman"/>
        <family val="1"/>
        <charset val="162"/>
      </rPr>
      <t>- Land Vehicles (Other)</t>
    </r>
  </si>
  <si>
    <r>
      <t>Kara Araçları Sorumluluk (Trafik)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Land Vehicles Liability (TPL)</t>
    </r>
  </si>
  <si>
    <r>
      <t>Kara Araçları Sorumluluk (Diğer)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Land Vehicles Liability (Other)</t>
    </r>
  </si>
  <si>
    <r>
      <t xml:space="preserve">Hava Araçları Sorumluluk - </t>
    </r>
    <r>
      <rPr>
        <i/>
        <sz val="11"/>
        <color indexed="56"/>
        <rFont val="Times New Roman"/>
        <family val="1"/>
        <charset val="162"/>
      </rPr>
      <t>Air Vehicles Liability</t>
    </r>
  </si>
  <si>
    <r>
      <t xml:space="preserve">Su Araçları Sorumluluk - </t>
    </r>
    <r>
      <rPr>
        <i/>
        <sz val="11"/>
        <color indexed="56"/>
        <rFont val="Times New Roman"/>
        <family val="1"/>
        <charset val="162"/>
      </rPr>
      <t>Sea Vehicles Liability</t>
    </r>
  </si>
  <si>
    <r>
      <t xml:space="preserve">Emniyeti Suistimal - </t>
    </r>
    <r>
      <rPr>
        <i/>
        <sz val="11"/>
        <color indexed="56"/>
        <rFont val="Times New Roman"/>
        <family val="1"/>
        <charset val="162"/>
      </rPr>
      <t>Fidelity Guarantee</t>
    </r>
  </si>
  <si>
    <r>
      <t xml:space="preserve">Genel Toplam </t>
    </r>
    <r>
      <rPr>
        <i/>
        <sz val="11"/>
        <color indexed="56"/>
        <rFont val="Times New Roman"/>
        <family val="1"/>
        <charset val="162"/>
      </rPr>
      <t>- Total</t>
    </r>
  </si>
  <si>
    <r>
      <t>Raylı Araçlar -</t>
    </r>
    <r>
      <rPr>
        <i/>
        <sz val="9"/>
        <rFont val="Times New Roman"/>
        <family val="1"/>
        <charset val="162"/>
      </rPr>
      <t xml:space="preserve"> Railway Vehicles</t>
    </r>
  </si>
  <si>
    <r>
      <t xml:space="preserve">Genel Zar.(Müh.) </t>
    </r>
    <r>
      <rPr>
        <i/>
        <sz val="9"/>
        <rFont val="Times New Roman"/>
        <family val="1"/>
        <charset val="162"/>
      </rPr>
      <t>- General Damages (Eng.)</t>
    </r>
  </si>
  <si>
    <r>
      <t>Prim Üretimi -</t>
    </r>
    <r>
      <rPr>
        <i/>
        <sz val="9"/>
        <color indexed="56"/>
        <rFont val="Times New Roman"/>
        <family val="1"/>
        <charset val="162"/>
      </rPr>
      <t xml:space="preserve"> Premium Production</t>
    </r>
  </si>
  <si>
    <r>
      <t>Ayrılan MTK -</t>
    </r>
    <r>
      <rPr>
        <i/>
        <sz val="9"/>
        <color indexed="56"/>
        <rFont val="Times New Roman"/>
        <family val="1"/>
        <charset val="162"/>
      </rPr>
      <t xml:space="preserve"> Prov.for Outstanding Claims</t>
    </r>
  </si>
  <si>
    <r>
      <t xml:space="preserve">Ödenen Tazminat - </t>
    </r>
    <r>
      <rPr>
        <i/>
        <sz val="9"/>
        <color indexed="56"/>
        <rFont val="Times New Roman"/>
        <family val="1"/>
        <charset val="162"/>
      </rPr>
      <t>Paid Losses</t>
    </r>
  </si>
  <si>
    <r>
      <t>Teknik K/Z -</t>
    </r>
    <r>
      <rPr>
        <i/>
        <sz val="9"/>
        <color indexed="56"/>
        <rFont val="Times New Roman"/>
        <family val="1"/>
        <charset val="162"/>
      </rPr>
      <t xml:space="preserve"> Technical Profit/Loss</t>
    </r>
  </si>
  <si>
    <r>
      <t xml:space="preserve">Yangın ve Doğ.Afetler - </t>
    </r>
    <r>
      <rPr>
        <i/>
        <sz val="9"/>
        <rFont val="Times New Roman"/>
        <family val="1"/>
        <charset val="162"/>
      </rPr>
      <t>Fire and Natural Dis.</t>
    </r>
  </si>
  <si>
    <r>
      <t xml:space="preserve">Ayrılan MTK </t>
    </r>
    <r>
      <rPr>
        <i/>
        <sz val="9"/>
        <color indexed="56"/>
        <rFont val="Times New Roman"/>
        <family val="1"/>
        <charset val="162"/>
      </rPr>
      <t>- Prov.for Outstanding Claims</t>
    </r>
  </si>
  <si>
    <r>
      <t xml:space="preserve">Teknik K/Z - </t>
    </r>
    <r>
      <rPr>
        <i/>
        <sz val="9"/>
        <color indexed="56"/>
        <rFont val="Times New Roman"/>
        <family val="1"/>
        <charset val="162"/>
      </rPr>
      <t>Technical Profit/Loss</t>
    </r>
  </si>
  <si>
    <r>
      <t xml:space="preserve">Ayrılan MTK - </t>
    </r>
    <r>
      <rPr>
        <i/>
        <sz val="9"/>
        <color indexed="56"/>
        <rFont val="Times New Roman"/>
        <family val="1"/>
        <charset val="162"/>
      </rPr>
      <t>Prov.for Outstanding Claims</t>
    </r>
  </si>
  <si>
    <r>
      <t>Direkt Prim Üretimlerinin Üretim Kanalı Bazında Dağılımı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Breakdown of Direct Premium Production as Supply Channels</t>
    </r>
  </si>
  <si>
    <r>
      <t xml:space="preserve">Hayat </t>
    </r>
    <r>
      <rPr>
        <i/>
        <sz val="11"/>
        <color indexed="56"/>
        <rFont val="Times New Roman"/>
        <family val="1"/>
        <charset val="162"/>
      </rPr>
      <t>- Life</t>
    </r>
  </si>
  <si>
    <r>
      <t xml:space="preserve">Kaza  </t>
    </r>
    <r>
      <rPr>
        <i/>
        <sz val="11"/>
        <color indexed="56"/>
        <rFont val="Times New Roman"/>
        <family val="1"/>
        <charset val="162"/>
      </rPr>
      <t>- Casualty</t>
    </r>
  </si>
  <si>
    <r>
      <t>Hastalık/Sağlık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-Health</t>
    </r>
  </si>
  <si>
    <r>
      <t xml:space="preserve">Toplam Prim Üretimi ve Bölüşmeli Reasürör Payı </t>
    </r>
    <r>
      <rPr>
        <i/>
        <sz val="11"/>
        <color indexed="56"/>
        <rFont val="Times New Roman"/>
        <family val="1"/>
        <charset val="162"/>
      </rPr>
      <t xml:space="preserve">- Total Premium Production and Proportional Reinsurance Share </t>
    </r>
  </si>
  <si>
    <r>
      <t xml:space="preserve">Hayat </t>
    </r>
    <r>
      <rPr>
        <i/>
        <sz val="9"/>
        <color indexed="56"/>
        <rFont val="Times New Roman"/>
        <family val="1"/>
        <charset val="162"/>
      </rPr>
      <t>- Life</t>
    </r>
  </si>
  <si>
    <r>
      <t xml:space="preserve">Toplam Ödenen Tazminat ve Bölüşmeli Reasürör Payı </t>
    </r>
    <r>
      <rPr>
        <i/>
        <sz val="11"/>
        <color indexed="56"/>
        <rFont val="Times New Roman"/>
        <family val="1"/>
        <charset val="162"/>
      </rPr>
      <t xml:space="preserve">- Total Paid Losses and Proportional Reinsurance Share </t>
    </r>
  </si>
  <si>
    <r>
      <t xml:space="preserve">Hastalık / Sağlık - </t>
    </r>
    <r>
      <rPr>
        <i/>
        <sz val="12"/>
        <color indexed="56"/>
        <rFont val="Times New Roman"/>
        <family val="1"/>
        <charset val="162"/>
      </rPr>
      <t>Health</t>
    </r>
  </si>
  <si>
    <r>
      <t>Kara Araçları -</t>
    </r>
    <r>
      <rPr>
        <i/>
        <sz val="11"/>
        <color indexed="56"/>
        <rFont val="Times New Roman"/>
        <family val="1"/>
        <charset val="162"/>
      </rPr>
      <t xml:space="preserve"> Land Vehicles </t>
    </r>
  </si>
  <si>
    <r>
      <t xml:space="preserve">Kara Araçları Sorumluluk </t>
    </r>
    <r>
      <rPr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Land Vehicles Liability</t>
    </r>
  </si>
  <si>
    <r>
      <t>Genel Toplam-</t>
    </r>
    <r>
      <rPr>
        <b/>
        <i/>
        <sz val="11"/>
        <color indexed="56"/>
        <rFont val="Times New Roman"/>
        <family val="1"/>
        <charset val="162"/>
      </rPr>
      <t>Total</t>
    </r>
  </si>
  <si>
    <r>
      <t>Kara Araçları -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 xml:space="preserve">Land Vehicles </t>
    </r>
  </si>
  <si>
    <r>
      <t xml:space="preserve">Prim - </t>
    </r>
    <r>
      <rPr>
        <i/>
        <sz val="10"/>
        <rFont val="Times New Roman"/>
        <family val="1"/>
        <charset val="162"/>
      </rPr>
      <t>Premium</t>
    </r>
  </si>
  <si>
    <r>
      <t xml:space="preserve">Reasürans Payı - </t>
    </r>
    <r>
      <rPr>
        <i/>
        <sz val="10"/>
        <rFont val="Times New Roman"/>
        <family val="1"/>
        <charset val="162"/>
      </rPr>
      <t>Reinsurance Share</t>
    </r>
  </si>
  <si>
    <r>
      <t>Genel Toplam-</t>
    </r>
    <r>
      <rPr>
        <i/>
        <sz val="11"/>
        <color indexed="56"/>
        <rFont val="Times New Roman"/>
        <family val="1"/>
        <charset val="162"/>
      </rPr>
      <t>Total</t>
    </r>
  </si>
  <si>
    <r>
      <t xml:space="preserve">Hayat Dışı Sigorta Şirketleri - </t>
    </r>
    <r>
      <rPr>
        <i/>
        <sz val="10"/>
        <color indexed="56"/>
        <rFont val="Times New Roman"/>
        <family val="1"/>
        <charset val="162"/>
      </rPr>
      <t>Non-life Companies</t>
    </r>
  </si>
  <si>
    <r>
      <t xml:space="preserve">Hayat Dışı Şirketler Toplam - </t>
    </r>
    <r>
      <rPr>
        <i/>
        <sz val="10"/>
        <color indexed="56"/>
        <rFont val="Times New Roman"/>
        <family val="1"/>
        <charset val="162"/>
      </rPr>
      <t>Non-life Total</t>
    </r>
  </si>
  <si>
    <r>
      <t xml:space="preserve">Hayat Şirketleri - </t>
    </r>
    <r>
      <rPr>
        <i/>
        <sz val="10"/>
        <color indexed="56"/>
        <rFont val="Times New Roman"/>
        <family val="1"/>
        <charset val="162"/>
      </rPr>
      <t>Life Companies</t>
    </r>
  </si>
  <si>
    <r>
      <t xml:space="preserve">GENEL TOPLAM </t>
    </r>
    <r>
      <rPr>
        <i/>
        <sz val="10"/>
        <color indexed="56"/>
        <rFont val="Times New Roman"/>
        <family val="1"/>
        <charset val="162"/>
      </rPr>
      <t>-Total</t>
    </r>
  </si>
  <si>
    <r>
      <t xml:space="preserve">Bölüşmeli 
</t>
    </r>
    <r>
      <rPr>
        <i/>
        <sz val="10"/>
        <rFont val="Times New Roman"/>
        <family val="1"/>
        <charset val="162"/>
      </rPr>
      <t>Proportional Reinsurance Treaties</t>
    </r>
  </si>
  <si>
    <r>
      <t xml:space="preserve">Bölüşmesiz 
</t>
    </r>
    <r>
      <rPr>
        <i/>
        <sz val="10"/>
        <rFont val="Times New Roman"/>
        <family val="1"/>
        <charset val="162"/>
      </rPr>
      <t>Nonproportional Reinsurance Treaties</t>
    </r>
  </si>
  <si>
    <r>
      <t>Toplam</t>
    </r>
    <r>
      <rPr>
        <b/>
        <i/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Total</t>
    </r>
  </si>
  <si>
    <r>
      <t xml:space="preserve">Kot - Par
</t>
    </r>
    <r>
      <rPr>
        <i/>
        <sz val="10"/>
        <rFont val="Times New Roman"/>
        <family val="1"/>
        <charset val="162"/>
      </rPr>
      <t>Quata Share</t>
    </r>
  </si>
  <si>
    <r>
      <t xml:space="preserve">Eksedan
</t>
    </r>
    <r>
      <rPr>
        <i/>
        <sz val="10"/>
        <rFont val="Times New Roman"/>
        <family val="1"/>
        <charset val="162"/>
      </rPr>
      <t>Surplus</t>
    </r>
    <r>
      <rPr>
        <b/>
        <sz val="10"/>
        <rFont val="Times New Roman"/>
        <family val="1"/>
        <charset val="162"/>
      </rPr>
      <t xml:space="preserve">         </t>
    </r>
  </si>
  <si>
    <r>
      <t xml:space="preserve">Diğer 
</t>
    </r>
    <r>
      <rPr>
        <i/>
        <sz val="10"/>
        <rFont val="Times New Roman"/>
        <family val="1"/>
        <charset val="162"/>
      </rPr>
      <t>Other</t>
    </r>
  </si>
  <si>
    <r>
      <t>Excess of Loss</t>
    </r>
    <r>
      <rPr>
        <i/>
        <sz val="10"/>
        <rFont val="Times New Roman"/>
        <family val="1"/>
        <charset val="162"/>
      </rPr>
      <t xml:space="preserve"> </t>
    </r>
  </si>
  <si>
    <r>
      <t>Stop Loss</t>
    </r>
    <r>
      <rPr>
        <i/>
        <sz val="10"/>
        <rFont val="Times New Roman"/>
        <family val="1"/>
        <charset val="162"/>
      </rPr>
      <t xml:space="preserve">   </t>
    </r>
    <r>
      <rPr>
        <sz val="10"/>
        <rFont val="Times New Roman"/>
        <family val="1"/>
        <charset val="162"/>
      </rPr>
      <t xml:space="preserve">   </t>
    </r>
    <r>
      <rPr>
        <b/>
        <sz val="10"/>
        <rFont val="Times New Roman"/>
        <family val="1"/>
        <charset val="162"/>
      </rPr>
      <t xml:space="preserve">            </t>
    </r>
  </si>
  <si>
    <r>
      <t>Gelir Toplamı -</t>
    </r>
    <r>
      <rPr>
        <i/>
        <sz val="11"/>
        <color indexed="56"/>
        <rFont val="Times New Roman"/>
        <family val="1"/>
        <charset val="162"/>
      </rPr>
      <t>Total Revenues</t>
    </r>
  </si>
  <si>
    <r>
      <t xml:space="preserve">Gider Toplamı - </t>
    </r>
    <r>
      <rPr>
        <i/>
        <sz val="11"/>
        <color indexed="56"/>
        <rFont val="Times New Roman"/>
        <family val="1"/>
        <charset val="162"/>
      </rPr>
      <t>Total Expenses</t>
    </r>
  </si>
  <si>
    <r>
      <t xml:space="preserve">Teknik Denge - </t>
    </r>
    <r>
      <rPr>
        <i/>
        <sz val="11"/>
        <color indexed="56"/>
        <rFont val="Times New Roman"/>
        <family val="1"/>
        <charset val="162"/>
      </rPr>
      <t>Technical Balance</t>
    </r>
  </si>
  <si>
    <r>
      <t xml:space="preserve">A- Teknik Gelirler - </t>
    </r>
    <r>
      <rPr>
        <i/>
        <sz val="11"/>
        <color indexed="56"/>
        <rFont val="Times New Roman"/>
        <family val="1"/>
        <charset val="162"/>
      </rPr>
      <t>Technical Revenues</t>
    </r>
  </si>
  <si>
    <r>
      <t xml:space="preserve">B- Teknik Giderler - </t>
    </r>
    <r>
      <rPr>
        <i/>
        <sz val="11"/>
        <color indexed="56"/>
        <rFont val="Times New Roman"/>
        <family val="1"/>
        <charset val="162"/>
      </rPr>
      <t>Technical Expenses</t>
    </r>
  </si>
  <si>
    <r>
      <t xml:space="preserve">Gider Toplamı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Total Expenses</t>
    </r>
  </si>
  <si>
    <r>
      <t xml:space="preserve">B- Teknik Giderler </t>
    </r>
    <r>
      <rPr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Technical Expenses</t>
    </r>
  </si>
  <si>
    <r>
      <t>Gider Toplamı -</t>
    </r>
    <r>
      <rPr>
        <i/>
        <sz val="11"/>
        <color indexed="56"/>
        <rFont val="Times New Roman"/>
        <family val="1"/>
        <charset val="162"/>
      </rPr>
      <t>Total Expenses</t>
    </r>
  </si>
  <si>
    <r>
      <t>Teknik Denge-</t>
    </r>
    <r>
      <rPr>
        <i/>
        <sz val="11"/>
        <color indexed="56"/>
        <rFont val="Times New Roman"/>
        <family val="1"/>
        <charset val="162"/>
      </rPr>
      <t>Technical Balance</t>
    </r>
  </si>
  <si>
    <r>
      <t>Gelir Toplamı -</t>
    </r>
    <r>
      <rPr>
        <i/>
        <sz val="11"/>
        <color indexed="56"/>
        <rFont val="Times New Roman"/>
        <family val="1"/>
        <charset val="162"/>
      </rPr>
      <t>Total Income</t>
    </r>
  </si>
  <si>
    <r>
      <t xml:space="preserve">Gider Toplamı </t>
    </r>
    <r>
      <rPr>
        <b/>
        <i/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>Total Expenses</t>
    </r>
  </si>
  <si>
    <r>
      <t>Teknik Denge -</t>
    </r>
    <r>
      <rPr>
        <i/>
        <sz val="11"/>
        <color indexed="56"/>
        <rFont val="Times New Roman"/>
        <family val="1"/>
        <charset val="162"/>
      </rPr>
      <t>Technical Balance</t>
    </r>
  </si>
  <si>
    <r>
      <t xml:space="preserve">HD Sigorta Şirketleri - </t>
    </r>
    <r>
      <rPr>
        <i/>
        <sz val="8"/>
        <color indexed="56"/>
        <rFont val="Times New Roman"/>
        <family val="1"/>
        <charset val="162"/>
      </rPr>
      <t>Non-life Companies</t>
    </r>
  </si>
  <si>
    <r>
      <t xml:space="preserve">H-Dışı Şirk.T. - </t>
    </r>
    <r>
      <rPr>
        <i/>
        <sz val="8"/>
        <color indexed="56"/>
        <rFont val="Times New Roman"/>
        <family val="1"/>
        <charset val="162"/>
      </rPr>
      <t>Non-life Total</t>
    </r>
  </si>
  <si>
    <r>
      <t xml:space="preserve">Hayat Sigorta Şirketleri - </t>
    </r>
    <r>
      <rPr>
        <i/>
        <sz val="10"/>
        <color indexed="56"/>
        <rFont val="Times New Roman"/>
        <family val="1"/>
        <charset val="162"/>
      </rPr>
      <t>Life Companies</t>
    </r>
  </si>
  <si>
    <r>
      <t>Hayat Şirk.Toplam -</t>
    </r>
    <r>
      <rPr>
        <i/>
        <sz val="8"/>
        <color indexed="56"/>
        <rFont val="Times New Roman"/>
        <family val="1"/>
        <charset val="162"/>
      </rPr>
      <t xml:space="preserve"> Life Total</t>
    </r>
  </si>
  <si>
    <r>
      <t xml:space="preserve">GENEL TOPLAM </t>
    </r>
    <r>
      <rPr>
        <i/>
        <sz val="8"/>
        <color indexed="56"/>
        <rFont val="Times New Roman"/>
        <family val="1"/>
        <charset val="162"/>
      </rPr>
      <t>-Total</t>
    </r>
  </si>
  <si>
    <r>
      <t>H-Dışı Şirk.T.-</t>
    </r>
    <r>
      <rPr>
        <i/>
        <sz val="8"/>
        <color indexed="56"/>
        <rFont val="Times New Roman"/>
        <family val="1"/>
        <charset val="162"/>
      </rPr>
      <t>Non-life Total</t>
    </r>
  </si>
  <si>
    <r>
      <t xml:space="preserve">H-Dışı Şirk.Toplam - </t>
    </r>
    <r>
      <rPr>
        <i/>
        <sz val="8"/>
        <color indexed="56"/>
        <rFont val="Times New Roman"/>
        <family val="1"/>
        <charset val="162"/>
      </rPr>
      <t>Non-life Total</t>
    </r>
  </si>
  <si>
    <r>
      <t xml:space="preserve">H-Dışı Şirk. Toplamı - </t>
    </r>
    <r>
      <rPr>
        <i/>
        <sz val="9"/>
        <color indexed="56"/>
        <rFont val="Times New Roman"/>
        <family val="1"/>
        <charset val="162"/>
      </rPr>
      <t>Non-Life Total</t>
    </r>
  </si>
  <si>
    <r>
      <t>Hayat Şirk. Toplam -</t>
    </r>
    <r>
      <rPr>
        <i/>
        <sz val="9"/>
        <color indexed="56"/>
        <rFont val="Times New Roman"/>
        <family val="1"/>
        <charset val="162"/>
      </rPr>
      <t xml:space="preserve"> Life Total</t>
    </r>
  </si>
  <si>
    <r>
      <t xml:space="preserve">Reas.Şirk.Toplam - </t>
    </r>
    <r>
      <rPr>
        <i/>
        <sz val="8"/>
        <color indexed="56"/>
        <rFont val="Times New Roman"/>
        <family val="1"/>
        <charset val="162"/>
      </rPr>
      <t>Reinsurance Total</t>
    </r>
  </si>
  <si>
    <r>
      <t xml:space="preserve">Reas.Şirk.Toplam - </t>
    </r>
    <r>
      <rPr>
        <i/>
        <sz val="8"/>
        <color indexed="56"/>
        <rFont val="Times New Roman"/>
        <family val="1"/>
        <charset val="162"/>
      </rPr>
      <t>Reins. Total</t>
    </r>
  </si>
  <si>
    <r>
      <t xml:space="preserve"> I- Teknik Bölüm </t>
    </r>
    <r>
      <rPr>
        <i/>
        <sz val="12"/>
        <color indexed="56"/>
        <rFont val="Times New Roman"/>
        <family val="1"/>
        <charset val="162"/>
      </rPr>
      <t>- Technical Account</t>
    </r>
  </si>
  <si>
    <r>
      <t>E- Emeklilik Teknik Gelir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Revenues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from Pension Account</t>
    </r>
  </si>
  <si>
    <r>
      <t xml:space="preserve">   1- Fon İşletim Gelirleri </t>
    </r>
    <r>
      <rPr>
        <b/>
        <i/>
        <sz val="10"/>
        <color indexed="56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Fund Administration Charges</t>
    </r>
  </si>
  <si>
    <r>
      <t>F- Emeklilik Teknik Gideri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Expenses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for Pension Account</t>
    </r>
  </si>
  <si>
    <r>
      <t xml:space="preserve">Emeklilik Teknik Denge - </t>
    </r>
    <r>
      <rPr>
        <i/>
        <sz val="12"/>
        <color indexed="56"/>
        <rFont val="Times New Roman"/>
        <family val="1"/>
        <charset val="162"/>
      </rPr>
      <t>Technical Balance for Pension Activities</t>
    </r>
  </si>
  <si>
    <r>
      <t xml:space="preserve">Genel Teknik Denge - </t>
    </r>
    <r>
      <rPr>
        <i/>
        <sz val="12"/>
        <color indexed="56"/>
        <rFont val="Times New Roman"/>
        <family val="1"/>
        <charset val="162"/>
      </rPr>
      <t>General Technical Balance</t>
    </r>
  </si>
  <si>
    <r>
      <t xml:space="preserve">II.Teknik Olmayan Bölüm </t>
    </r>
    <r>
      <rPr>
        <b/>
        <i/>
        <sz val="12"/>
        <color indexed="56"/>
        <rFont val="Times New Roman"/>
        <family val="1"/>
        <charset val="162"/>
      </rPr>
      <t xml:space="preserve">- </t>
    </r>
    <r>
      <rPr>
        <i/>
        <sz val="12"/>
        <color indexed="56"/>
        <rFont val="Times New Roman"/>
        <family val="1"/>
        <charset val="162"/>
      </rPr>
      <t>Non Technical Account</t>
    </r>
  </si>
  <si>
    <r>
      <t>G- Yatırım Gelirleri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- Investment Renevues</t>
    </r>
  </si>
  <si>
    <r>
      <t>3- Finansal Yatırımların Değerlemesi</t>
    </r>
    <r>
      <rPr>
        <b/>
        <i/>
        <sz val="10"/>
        <color indexed="56"/>
        <rFont val="Times New Roman"/>
        <family val="1"/>
        <charset val="162"/>
      </rPr>
      <t xml:space="preserve"> -</t>
    </r>
    <r>
      <rPr>
        <b/>
        <i/>
        <sz val="10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 xml:space="preserve">Gains from </t>
    </r>
    <r>
      <rPr>
        <i/>
        <sz val="9"/>
        <rFont val="Times New Roman"/>
        <family val="1"/>
        <charset val="162"/>
      </rPr>
      <t>Valuation of Financial Investments</t>
    </r>
  </si>
  <si>
    <r>
      <t xml:space="preserve">5- İştiraklerden Gelirler </t>
    </r>
    <r>
      <rPr>
        <b/>
        <i/>
        <sz val="10"/>
        <color indexed="56"/>
        <rFont val="Times New Roman"/>
        <family val="1"/>
        <charset val="162"/>
      </rPr>
      <t>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Affiliates</t>
    </r>
  </si>
  <si>
    <r>
      <t>H.Yatırım Giderleri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Investment Expenses (-)</t>
    </r>
  </si>
  <si>
    <r>
      <t xml:space="preserve">4- HD Tek. Böl. Akt.Yat. Gelirleri </t>
    </r>
    <r>
      <rPr>
        <b/>
        <i/>
        <sz val="10"/>
        <color indexed="56"/>
        <rFont val="Times New Roman"/>
        <family val="1"/>
        <charset val="162"/>
      </rPr>
      <t>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Inv. Income Transf. to Non Life Tech. Account</t>
    </r>
  </si>
  <si>
    <r>
      <t>I-Diğ. Olağand. Faal.Gelir/Gider.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b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Prof. and Loss. from Extraord. Act.</t>
    </r>
  </si>
  <si>
    <r>
      <t>Dönem Net Kar / Zararı -</t>
    </r>
    <r>
      <rPr>
        <i/>
        <sz val="12"/>
        <color indexed="56"/>
        <rFont val="Times New Roman"/>
        <family val="1"/>
        <charset val="162"/>
      </rPr>
      <t xml:space="preserve"> Profit or Loss for the Financial Year </t>
    </r>
  </si>
  <si>
    <r>
      <t>I- Cari Varlıklar</t>
    </r>
    <r>
      <rPr>
        <i/>
        <sz val="11"/>
        <color indexed="56"/>
        <rFont val="Times New Roman"/>
        <family val="1"/>
        <charset val="162"/>
      </rPr>
      <t xml:space="preserve"> - Current Assets</t>
    </r>
  </si>
  <si>
    <r>
      <t>II- Cari Olmayan Varlıklar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 xml:space="preserve">- Long Term Assets </t>
    </r>
  </si>
  <si>
    <r>
      <t xml:space="preserve">Varlık Toplamı </t>
    </r>
    <r>
      <rPr>
        <i/>
        <sz val="11"/>
        <color indexed="56"/>
        <rFont val="Times New Roman"/>
        <family val="1"/>
        <charset val="162"/>
      </rPr>
      <t>- Total Assets</t>
    </r>
  </si>
  <si>
    <r>
      <t xml:space="preserve">III-Kısa Vadeli Yükümlülükler </t>
    </r>
    <r>
      <rPr>
        <i/>
        <sz val="11"/>
        <color indexed="56"/>
        <rFont val="Times New Roman"/>
        <family val="1"/>
        <charset val="162"/>
      </rPr>
      <t>- Short Term Liabilities</t>
    </r>
  </si>
  <si>
    <r>
      <t xml:space="preserve">IV- Uzun Vadeli Yükümlülükler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Long Term Liabilities</t>
    </r>
  </si>
  <si>
    <r>
      <t>V- Özsermaye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Shareholders' Equity</t>
    </r>
  </si>
  <si>
    <r>
      <t xml:space="preserve">Pasif Toplamı </t>
    </r>
    <r>
      <rPr>
        <i/>
        <sz val="11"/>
        <color indexed="56"/>
        <rFont val="Times New Roman"/>
        <family val="1"/>
        <charset val="162"/>
      </rPr>
      <t>- Total Liabilities</t>
    </r>
  </si>
  <si>
    <r>
      <rPr>
        <b/>
        <sz val="10"/>
        <color indexed="56"/>
        <rFont val="Times New Roman"/>
        <family val="1"/>
        <charset val="162"/>
      </rPr>
      <t>Azalışlar</t>
    </r>
    <r>
      <rPr>
        <b/>
        <i/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Decrease</t>
    </r>
  </si>
  <si>
    <r>
      <t>Azalışlar</t>
    </r>
    <r>
      <rPr>
        <b/>
        <i/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Decrease</t>
    </r>
  </si>
  <si>
    <r>
      <t xml:space="preserve">Artışlar - </t>
    </r>
    <r>
      <rPr>
        <i/>
        <sz val="9"/>
        <color indexed="56"/>
        <rFont val="Times New Roman"/>
        <family val="1"/>
        <charset val="162"/>
      </rPr>
      <t>Increase</t>
    </r>
  </si>
  <si>
    <r>
      <t xml:space="preserve">Tarife Sayısı
</t>
    </r>
    <r>
      <rPr>
        <i/>
        <sz val="10"/>
        <color indexed="8"/>
        <rFont val="Times New Roman"/>
        <family val="1"/>
        <charset val="162"/>
      </rPr>
      <t>Number of Tariffs</t>
    </r>
  </si>
  <si>
    <r>
      <t xml:space="preserve">2. Maluliyet Tazminatları - </t>
    </r>
    <r>
      <rPr>
        <i/>
        <sz val="10"/>
        <color indexed="56"/>
        <rFont val="Times New Roman"/>
        <family val="1"/>
        <charset val="162"/>
      </rPr>
      <t>Disability Losses</t>
    </r>
  </si>
  <si>
    <r>
      <t xml:space="preserve">4. İşsizlik - </t>
    </r>
    <r>
      <rPr>
        <i/>
        <sz val="10"/>
        <color indexed="56"/>
        <rFont val="Times New Roman"/>
        <family val="1"/>
        <charset val="162"/>
      </rPr>
      <t>Unemployment</t>
    </r>
  </si>
  <si>
    <r>
      <t xml:space="preserve">5. Geçici İş Göremezlik - </t>
    </r>
    <r>
      <rPr>
        <i/>
        <sz val="10"/>
        <color indexed="56"/>
        <rFont val="Times New Roman"/>
        <family val="1"/>
        <charset val="162"/>
      </rPr>
      <t>Temporary Disability</t>
    </r>
  </si>
  <si>
    <r>
      <t xml:space="preserve">6. Hastane Gündelik Tazminat - </t>
    </r>
    <r>
      <rPr>
        <i/>
        <sz val="10"/>
        <color indexed="56"/>
        <rFont val="Times New Roman"/>
        <family val="1"/>
        <charset val="162"/>
      </rPr>
      <t>Daily Benefits During Hospitalization</t>
    </r>
  </si>
  <si>
    <r>
      <t xml:space="preserve">7. Tedavi Masrafları Tazminatı - </t>
    </r>
    <r>
      <rPr>
        <i/>
        <sz val="10"/>
        <color indexed="56"/>
        <rFont val="Times New Roman"/>
        <family val="1"/>
        <charset val="162"/>
      </rPr>
      <t>Treatment Expense</t>
    </r>
  </si>
  <si>
    <r>
      <t xml:space="preserve">8. Vade Gelimi - </t>
    </r>
    <r>
      <rPr>
        <i/>
        <sz val="10"/>
        <color indexed="56"/>
        <rFont val="Times New Roman"/>
        <family val="1"/>
        <charset val="162"/>
      </rPr>
      <t>Maturity</t>
    </r>
  </si>
  <si>
    <r>
      <t xml:space="preserve">9. İrat - </t>
    </r>
    <r>
      <rPr>
        <i/>
        <sz val="10"/>
        <color indexed="56"/>
        <rFont val="Times New Roman"/>
        <family val="1"/>
        <charset val="162"/>
      </rPr>
      <t>Annuity</t>
    </r>
  </si>
  <si>
    <r>
      <t xml:space="preserve">10. İştira - </t>
    </r>
    <r>
      <rPr>
        <i/>
        <sz val="10"/>
        <color indexed="56"/>
        <rFont val="Times New Roman"/>
        <family val="1"/>
        <charset val="162"/>
      </rPr>
      <t>Surrenders</t>
    </r>
  </si>
  <si>
    <r>
      <t xml:space="preserve">11. Fesih - </t>
    </r>
    <r>
      <rPr>
        <i/>
        <sz val="10"/>
        <color indexed="56"/>
        <rFont val="Times New Roman"/>
        <family val="1"/>
        <charset val="162"/>
      </rPr>
      <t>Cancelation</t>
    </r>
  </si>
  <si>
    <r>
      <t xml:space="preserve">12. Diğer - </t>
    </r>
    <r>
      <rPr>
        <i/>
        <sz val="10"/>
        <color indexed="56"/>
        <rFont val="Times New Roman"/>
        <family val="1"/>
        <charset val="162"/>
      </rPr>
      <t>Others</t>
    </r>
  </si>
  <si>
    <r>
      <t xml:space="preserve">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</si>
  <si>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Yatırım Fonu
</t>
    </r>
    <r>
      <rPr>
        <i/>
        <sz val="10"/>
        <color indexed="8"/>
        <rFont val="Times New Roman"/>
        <family val="1"/>
        <charset val="162"/>
      </rPr>
      <t>Mutual Fund</t>
    </r>
  </si>
  <si>
    <r>
      <t>1. Plan Bilgileri -</t>
    </r>
    <r>
      <rPr>
        <i/>
        <sz val="10"/>
        <color indexed="56"/>
        <rFont val="Times New Roman"/>
        <family val="1"/>
        <charset val="162"/>
      </rPr>
      <t xml:space="preserve"> Information About Pension Plans</t>
    </r>
  </si>
  <si>
    <r>
      <t xml:space="preserve">2. Katılımcı Sayısı - </t>
    </r>
    <r>
      <rPr>
        <i/>
        <sz val="10"/>
        <color indexed="56"/>
        <rFont val="Times New Roman"/>
        <family val="1"/>
        <charset val="162"/>
      </rPr>
      <t>Number of Participants</t>
    </r>
    <r>
      <rPr>
        <sz val="10"/>
        <color indexed="56"/>
        <rFont val="Times New Roman"/>
        <family val="1"/>
        <charset val="162"/>
      </rPr>
      <t xml:space="preserve"> (*)</t>
    </r>
  </si>
  <si>
    <r>
      <t xml:space="preserve">3. Sözleşme / Sertifika Sayıları - </t>
    </r>
    <r>
      <rPr>
        <i/>
        <sz val="10"/>
        <color indexed="56"/>
        <rFont val="Times New Roman"/>
        <family val="1"/>
        <charset val="162"/>
      </rPr>
      <t>Number of Contracts</t>
    </r>
  </si>
  <si>
    <r>
      <t xml:space="preserve">   Giriş Aidatı - </t>
    </r>
    <r>
      <rPr>
        <i/>
        <sz val="9"/>
        <rFont val="Times New Roman"/>
        <family val="1"/>
        <charset val="162"/>
      </rPr>
      <t xml:space="preserve">Contribution Charge </t>
    </r>
  </si>
  <si>
    <r>
      <t xml:space="preserve">   Yönetim Gideri Kesintisi -</t>
    </r>
    <r>
      <rPr>
        <i/>
        <sz val="10"/>
        <rFont val="Times New Roman"/>
        <family val="1"/>
        <charset val="162"/>
      </rPr>
      <t xml:space="preserve"> Administrative Cost</t>
    </r>
  </si>
  <si>
    <r>
      <t xml:space="preserve">   Özel Hizmet Kesintisi -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Private Service Cost</t>
    </r>
  </si>
  <si>
    <r>
      <t xml:space="preserve"> Ferdi Sözleşmeler -</t>
    </r>
    <r>
      <rPr>
        <i/>
        <sz val="9"/>
        <rFont val="Times New Roman"/>
        <family val="1"/>
        <charset val="162"/>
      </rPr>
      <t xml:space="preserve"> Individual Contracts</t>
    </r>
  </si>
  <si>
    <r>
      <t xml:space="preserve"> İşveren Grup Sözleşmeleri - </t>
    </r>
    <r>
      <rPr>
        <i/>
        <sz val="10"/>
        <rFont val="Times New Roman"/>
        <family val="1"/>
        <charset val="162"/>
      </rPr>
      <t>Employer Group Contracts</t>
    </r>
  </si>
  <si>
    <r>
      <t xml:space="preserve"> Bireysel Grup Sözleşmeleri - </t>
    </r>
    <r>
      <rPr>
        <i/>
        <sz val="10"/>
        <rFont val="Times New Roman"/>
        <family val="1"/>
        <charset val="162"/>
      </rPr>
      <t xml:space="preserve">Individual Group Conracts </t>
    </r>
  </si>
  <si>
    <r>
      <t xml:space="preserve"> Portföy Yapısına Göre - </t>
    </r>
    <r>
      <rPr>
        <i/>
        <sz val="10"/>
        <rFont val="Times New Roman"/>
        <family val="1"/>
        <charset val="162"/>
      </rPr>
      <t>According to Portfolio Situation</t>
    </r>
  </si>
  <si>
    <r>
      <t xml:space="preserve">Genel Giderler </t>
    </r>
    <r>
      <rPr>
        <i/>
        <sz val="9"/>
        <rFont val="Times New Roman"/>
        <family val="1"/>
        <charset val="162"/>
      </rPr>
      <t>- General Expenses</t>
    </r>
  </si>
  <si>
    <r>
      <t xml:space="preserve">Diğer
Teknik
Karş.
</t>
    </r>
    <r>
      <rPr>
        <i/>
        <sz val="9"/>
        <rFont val="Times New Roman"/>
        <family val="1"/>
        <charset val="162"/>
      </rPr>
      <t>Other
Technical
Provisions</t>
    </r>
  </si>
  <si>
    <t>Eurobond</t>
  </si>
  <si>
    <t>BAYBURT</t>
  </si>
  <si>
    <r>
      <t xml:space="preserve">Yatırımlardaki Gerçekleşmemiş Zararlar
</t>
    </r>
    <r>
      <rPr>
        <i/>
        <sz val="9"/>
        <rFont val="Times New Roman"/>
        <family val="1"/>
        <charset val="162"/>
      </rPr>
      <t>Unrealised Loss on Investments</t>
    </r>
  </si>
  <si>
    <t>ALLIANZ SE</t>
  </si>
  <si>
    <r>
      <t xml:space="preserve">E- Sigortacılık Teknik Karşılıkları </t>
    </r>
    <r>
      <rPr>
        <i/>
        <sz val="10"/>
        <rFont val="Times New Roman"/>
        <family val="1"/>
        <charset val="162"/>
      </rPr>
      <t>- Technical Provisions (Net)</t>
    </r>
  </si>
  <si>
    <r>
      <t>F- Diğer Risklere İlişkin Karşılıklar</t>
    </r>
    <r>
      <rPr>
        <i/>
        <sz val="10"/>
        <rFont val="Times New Roman"/>
        <family val="1"/>
        <charset val="162"/>
      </rPr>
      <t xml:space="preserve"> - Provisions for Other Risks </t>
    </r>
  </si>
  <si>
    <r>
      <t xml:space="preserve">H- GelecekYıllara Ait Gelirler/Gid.Tah. </t>
    </r>
    <r>
      <rPr>
        <i/>
        <sz val="10"/>
        <rFont val="Times New Roman"/>
        <family val="1"/>
        <charset val="162"/>
      </rPr>
      <t>- Income/Expense Accruals for Future Years</t>
    </r>
  </si>
  <si>
    <r>
      <t xml:space="preserve">    Yeni Akdolunan Sözleş. - </t>
    </r>
    <r>
      <rPr>
        <i/>
        <sz val="9"/>
        <rFont val="Times New Roman"/>
        <family val="1"/>
        <charset val="162"/>
      </rPr>
      <t>New Policies</t>
    </r>
  </si>
  <si>
    <r>
      <t xml:space="preserve">Emtea </t>
    </r>
    <r>
      <rPr>
        <i/>
        <sz val="9"/>
        <rFont val="Times New Roman"/>
        <family val="1"/>
        <charset val="162"/>
      </rPr>
      <t>- Cargo</t>
    </r>
  </si>
  <si>
    <r>
      <t>Birikim Tutarı Portföy Hareketleri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Portfolio Movement for Total Accumulation</t>
    </r>
  </si>
  <si>
    <r>
      <t>(</t>
    </r>
    <r>
      <rPr>
        <b/>
        <sz val="10"/>
        <color indexed="56"/>
        <rFont val="Times New Roman"/>
        <family val="1"/>
        <charset val="162"/>
      </rPr>
      <t>Adet</t>
    </r>
    <r>
      <rPr>
        <sz val="10"/>
        <color indexed="56"/>
        <rFont val="Times New Roman"/>
        <family val="1"/>
        <charset val="162"/>
      </rPr>
      <t xml:space="preserve"> - </t>
    </r>
    <r>
      <rPr>
        <i/>
        <sz val="9"/>
        <color indexed="56"/>
        <rFont val="Times New Roman"/>
        <family val="1"/>
        <charset val="162"/>
      </rPr>
      <t>Number</t>
    </r>
    <r>
      <rPr>
        <sz val="10"/>
        <color indexed="56"/>
        <rFont val="Times New Roman"/>
        <family val="1"/>
        <charset val="162"/>
      </rPr>
      <t>)</t>
    </r>
  </si>
  <si>
    <r>
      <t xml:space="preserve">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</si>
  <si>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I- Teknik Bölüm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Technical Account</t>
    </r>
  </si>
  <si>
    <r>
      <t xml:space="preserve">A- Teknik Gelir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Technical Revenue</t>
    </r>
  </si>
  <si>
    <r>
      <t xml:space="preserve">I- CARİ VARLIKLAR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Current Assets</t>
    </r>
  </si>
  <si>
    <r>
      <t xml:space="preserve">II- CARİ OLMAYAN VARLIKLAR 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 xml:space="preserve">Long Term Assets </t>
    </r>
  </si>
  <si>
    <r>
      <t xml:space="preserve">YÜKÜMLÜLÜK ve ÖZSERMAYE </t>
    </r>
    <r>
      <rPr>
        <b/>
        <i/>
        <sz val="10"/>
        <color indexed="56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Liabilities and Shareholders' Equity</t>
    </r>
  </si>
  <si>
    <r>
      <t xml:space="preserve">III-KISA VADELİ YÜKÜMLÜLÜKLER 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Short Term Liabilities</t>
    </r>
  </si>
  <si>
    <r>
      <t xml:space="preserve">IV- UZUN VADELİ YÜKÜMLÜLÜKLER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Long Term Liabilities</t>
    </r>
  </si>
  <si>
    <r>
      <t xml:space="preserve">V- ÖZSERMAYE </t>
    </r>
    <r>
      <rPr>
        <b/>
        <i/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 xml:space="preserve"> Shareholders' Equity</t>
    </r>
  </si>
  <si>
    <r>
      <t xml:space="preserve">B- Teknik Gider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Technical Expenses</t>
    </r>
  </si>
  <si>
    <r>
      <t xml:space="preserve">C- Teknik Denge - </t>
    </r>
    <r>
      <rPr>
        <i/>
        <sz val="11"/>
        <color indexed="56"/>
        <rFont val="Times New Roman"/>
        <family val="1"/>
        <charset val="162"/>
      </rPr>
      <t xml:space="preserve">Balance on The Technical Account </t>
    </r>
  </si>
  <si>
    <r>
      <t xml:space="preserve">II- Teknik Olmayan Bölüm - </t>
    </r>
    <r>
      <rPr>
        <i/>
        <sz val="11"/>
        <color indexed="56"/>
        <rFont val="Times New Roman"/>
        <family val="1"/>
      </rPr>
      <t>Non Technical Account</t>
    </r>
  </si>
  <si>
    <r>
      <t>E- Sigortacılık Teknik Karşılıkları (Net)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Provisions (Net)</t>
    </r>
  </si>
  <si>
    <t>TABLE: 10</t>
  </si>
  <si>
    <t>TABLO: 11</t>
  </si>
  <si>
    <r>
      <t xml:space="preserve">Diğer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Receivables</t>
    </r>
  </si>
  <si>
    <r>
      <t>Genel Toplam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General Total</t>
    </r>
  </si>
  <si>
    <r>
      <t xml:space="preserve">Hayat / Emeklilik
</t>
    </r>
    <r>
      <rPr>
        <i/>
        <sz val="9"/>
        <rFont val="Times New Roman"/>
        <family val="1"/>
        <charset val="162"/>
      </rPr>
      <t>Life / Pension</t>
    </r>
  </si>
  <si>
    <r>
      <t xml:space="preserve">Toplam
</t>
    </r>
    <r>
      <rPr>
        <i/>
        <sz val="9"/>
        <rFont val="Times New Roman"/>
        <family val="1"/>
        <charset val="162"/>
      </rPr>
      <t>Total</t>
    </r>
  </si>
  <si>
    <r>
      <t xml:space="preserve">Diğer 
Alac. ve
Cari  Varlıklar
</t>
    </r>
    <r>
      <rPr>
        <i/>
        <sz val="9"/>
        <rFont val="Times New Roman"/>
        <family val="1"/>
        <charset val="162"/>
      </rPr>
      <t>Other
Receivables 
and Assets</t>
    </r>
  </si>
  <si>
    <r>
      <t xml:space="preserve">Toplam Cari Varlıklar
</t>
    </r>
    <r>
      <rPr>
        <i/>
        <sz val="9"/>
        <rFont val="Times New Roman"/>
        <family val="1"/>
        <charset val="162"/>
      </rPr>
      <t>Total Current Assets</t>
    </r>
  </si>
  <si>
    <r>
      <t xml:space="preserve">Diğer
Alacaklar
</t>
    </r>
    <r>
      <rPr>
        <i/>
        <sz val="9"/>
        <rFont val="Times New Roman"/>
        <family val="1"/>
        <charset val="162"/>
      </rPr>
      <t>Other
Receivables</t>
    </r>
  </si>
  <si>
    <r>
      <t xml:space="preserve">Finansal
Varlıklar
</t>
    </r>
    <r>
      <rPr>
        <i/>
        <sz val="9"/>
        <rFont val="Times New Roman"/>
        <family val="1"/>
        <charset val="162"/>
      </rPr>
      <t xml:space="preserve">Financial
Assets </t>
    </r>
  </si>
  <si>
    <r>
      <t xml:space="preserve">Zrn. Sertifika MS </t>
    </r>
    <r>
      <rPr>
        <i/>
        <sz val="9"/>
        <rFont val="Times New Roman"/>
        <family val="1"/>
        <charset val="162"/>
      </rPr>
      <t>- Mandatory Certificate L.</t>
    </r>
  </si>
  <si>
    <r>
      <t xml:space="preserve">Mesleki Sor.Sig. </t>
    </r>
    <r>
      <rPr>
        <i/>
        <sz val="9"/>
        <rFont val="Times New Roman"/>
        <family val="1"/>
        <charset val="162"/>
      </rPr>
      <t>- TPL for Professionals</t>
    </r>
  </si>
  <si>
    <r>
      <t xml:space="preserve">Özel Güvenlik MS </t>
    </r>
    <r>
      <rPr>
        <i/>
        <sz val="9"/>
        <rFont val="Times New Roman"/>
        <family val="1"/>
        <charset val="162"/>
      </rPr>
      <t>- Personal Security Liability</t>
    </r>
  </si>
  <si>
    <r>
      <t xml:space="preserve">Diğer Teknik Karş. Değişim
</t>
    </r>
    <r>
      <rPr>
        <i/>
        <sz val="9"/>
        <rFont val="Times New Roman"/>
        <family val="1"/>
        <charset val="162"/>
      </rPr>
      <t>Change in Other Technical Prov.</t>
    </r>
  </si>
  <si>
    <r>
      <t xml:space="preserve">Taksitli Kredi </t>
    </r>
    <r>
      <rPr>
        <i/>
        <sz val="9"/>
        <rFont val="Times New Roman"/>
        <family val="1"/>
        <charset val="162"/>
      </rPr>
      <t>- Hire Purchase Credit</t>
    </r>
  </si>
  <si>
    <r>
      <t xml:space="preserve">Uzun Vadeli Konut Kredisi </t>
    </r>
    <r>
      <rPr>
        <i/>
        <sz val="9"/>
        <rFont val="Times New Roman"/>
        <family val="1"/>
        <charset val="162"/>
      </rPr>
      <t>- Mortgage</t>
    </r>
  </si>
  <si>
    <r>
      <t xml:space="preserve">Finansal Kayıplar - </t>
    </r>
    <r>
      <rPr>
        <i/>
        <sz val="9"/>
        <rFont val="Times New Roman"/>
        <family val="1"/>
        <charset val="162"/>
      </rPr>
      <t>Financial Loss</t>
    </r>
  </si>
  <si>
    <t>TABLE: 34</t>
  </si>
  <si>
    <t>TABLO: 37</t>
  </si>
  <si>
    <r>
      <t xml:space="preserve">Şirket Adı
</t>
    </r>
    <r>
      <rPr>
        <i/>
        <sz val="10"/>
        <rFont val="Times New Roman"/>
        <family val="1"/>
        <charset val="162"/>
      </rPr>
      <t>Company Name</t>
    </r>
  </si>
  <si>
    <r>
      <t xml:space="preserve">Alınan Prim </t>
    </r>
    <r>
      <rPr>
        <i/>
        <sz val="9"/>
        <rFont val="Times New Roman"/>
        <family val="1"/>
        <charset val="162"/>
      </rPr>
      <t>-Premiums Received</t>
    </r>
  </si>
  <si>
    <t>TABLO: 23</t>
  </si>
  <si>
    <r>
      <t xml:space="preserve">Ters
Repo                       
</t>
    </r>
    <r>
      <rPr>
        <i/>
        <sz val="9"/>
        <rFont val="Times New Roman"/>
        <family val="1"/>
        <charset val="162"/>
      </rPr>
      <t>Reverse
Repo</t>
    </r>
  </si>
  <si>
    <r>
      <t xml:space="preserve">Hisse Senedi                         
</t>
    </r>
    <r>
      <rPr>
        <i/>
        <sz val="9"/>
        <rFont val="Times New Roman"/>
        <family val="1"/>
        <charset val="162"/>
      </rPr>
      <t>Stock</t>
    </r>
  </si>
  <si>
    <r>
      <t xml:space="preserve">Diğer      
</t>
    </r>
    <r>
      <rPr>
        <i/>
        <sz val="9"/>
        <rFont val="Times New Roman"/>
        <family val="1"/>
        <charset val="162"/>
      </rPr>
      <t>Others</t>
    </r>
  </si>
  <si>
    <t>TABLO: 35</t>
  </si>
  <si>
    <r>
      <t xml:space="preserve">Maddi Varlıklara İlişkin Verilen Avanslar
</t>
    </r>
    <r>
      <rPr>
        <i/>
        <sz val="9"/>
        <rFont val="Times New Roman"/>
        <family val="1"/>
        <charset val="162"/>
      </rPr>
      <t>Advances on Fixed Assets</t>
    </r>
  </si>
  <si>
    <r>
      <t xml:space="preserve">Emeklilik Şirketleri
</t>
    </r>
    <r>
      <rPr>
        <i/>
        <sz val="9"/>
        <rFont val="Times New Roman"/>
        <family val="1"/>
        <charset val="162"/>
      </rPr>
      <t>Pension Companies</t>
    </r>
  </si>
  <si>
    <t>TABLO: 3B</t>
  </si>
  <si>
    <t>TABLE: 3B</t>
  </si>
  <si>
    <t>SİGORTA ve REASÜRANS ŞİRKETLERİNDE ÇALIŞAN AKTÜERLER</t>
  </si>
  <si>
    <r>
      <t xml:space="preserve">Toplam Cari
Olmayan
Varlıklar
</t>
    </r>
    <r>
      <rPr>
        <i/>
        <sz val="9"/>
        <rFont val="Times New Roman"/>
        <family val="1"/>
        <charset val="162"/>
      </rPr>
      <t>Total Long
Term Assets</t>
    </r>
  </si>
  <si>
    <r>
      <t xml:space="preserve">İl - </t>
    </r>
    <r>
      <rPr>
        <i/>
        <sz val="9"/>
        <rFont val="Times New Roman"/>
        <family val="1"/>
        <charset val="162"/>
      </rPr>
      <t>Province</t>
    </r>
  </si>
  <si>
    <r>
      <t xml:space="preserve">Hastalık / Sağlık - </t>
    </r>
    <r>
      <rPr>
        <i/>
        <sz val="9"/>
        <rFont val="Times New Roman"/>
        <family val="1"/>
        <charset val="162"/>
      </rPr>
      <t>Health</t>
    </r>
  </si>
  <si>
    <r>
      <t xml:space="preserve">    4.a- Üretim Komisyon - </t>
    </r>
    <r>
      <rPr>
        <i/>
        <sz val="10"/>
        <rFont val="Times New Roman"/>
        <family val="1"/>
      </rPr>
      <t>Acquisition Commission</t>
    </r>
  </si>
  <si>
    <r>
      <t xml:space="preserve">    4.d- Diğer Giderler - </t>
    </r>
    <r>
      <rPr>
        <i/>
        <sz val="10"/>
        <rFont val="Times New Roman"/>
        <family val="1"/>
      </rPr>
      <t>Other Expenses</t>
    </r>
  </si>
  <si>
    <t>√</t>
  </si>
  <si>
    <r>
      <t>E- Sigortacılık Teknik Karşılıkları</t>
    </r>
    <r>
      <rPr>
        <i/>
        <sz val="10"/>
        <rFont val="Times New Roman"/>
        <family val="1"/>
        <charset val="162"/>
      </rPr>
      <t xml:space="preserve"> - Technical Provisions (Net)</t>
    </r>
  </si>
  <si>
    <r>
      <t xml:space="preserve">G- Diğer Risklere İlişkin Karşılıklar  </t>
    </r>
    <r>
      <rPr>
        <i/>
        <sz val="10"/>
        <rFont val="Times New Roman"/>
        <family val="1"/>
        <charset val="162"/>
      </rPr>
      <t>- Provisions for Other Risks</t>
    </r>
  </si>
  <si>
    <r>
      <t>I- Diğer Kısa Vadeli Yükümlülükler</t>
    </r>
    <r>
      <rPr>
        <i/>
        <sz val="10"/>
        <rFont val="Times New Roman"/>
        <family val="1"/>
        <charset val="162"/>
      </rPr>
      <t xml:space="preserve"> - Other Short Term Liabilities </t>
    </r>
  </si>
  <si>
    <r>
      <t xml:space="preserve">Diğer
Borçlar
</t>
    </r>
    <r>
      <rPr>
        <i/>
        <sz val="9"/>
        <rFont val="Times New Roman"/>
        <family val="1"/>
        <charset val="162"/>
      </rPr>
      <t>Other
Payables</t>
    </r>
  </si>
  <si>
    <r>
      <t xml:space="preserve">Hakim Ortak
</t>
    </r>
    <r>
      <rPr>
        <i/>
        <sz val="10"/>
        <rFont val="Times New Roman"/>
        <family val="1"/>
        <charset val="162"/>
      </rPr>
      <t>Controlling Shareholder</t>
    </r>
  </si>
  <si>
    <r>
      <t xml:space="preserve">Ülke 
</t>
    </r>
    <r>
      <rPr>
        <i/>
        <sz val="10"/>
        <rFont val="Times New Roman"/>
        <family val="1"/>
        <charset val="162"/>
      </rPr>
      <t>Country</t>
    </r>
  </si>
  <si>
    <r>
      <t xml:space="preserve">Hakim Ortağın Payı
</t>
    </r>
    <r>
      <rPr>
        <i/>
        <sz val="9"/>
        <rFont val="Times New Roman"/>
        <family val="1"/>
        <charset val="162"/>
      </rPr>
      <t>Dominant's Share (%)</t>
    </r>
  </si>
  <si>
    <r>
      <t xml:space="preserve">Sektör Pazar Payı (*)
</t>
    </r>
    <r>
      <rPr>
        <i/>
        <sz val="10"/>
        <rFont val="Times New Roman"/>
        <family val="1"/>
        <charset val="162"/>
      </rPr>
      <t>Market Share (%)</t>
    </r>
  </si>
  <si>
    <r>
      <t xml:space="preserve">Hava Araçları Sorumluluk
</t>
    </r>
    <r>
      <rPr>
        <i/>
        <sz val="9"/>
        <rFont val="Times New Roman"/>
        <family val="1"/>
        <charset val="162"/>
      </rPr>
      <t>Air Vehicles Liability</t>
    </r>
  </si>
  <si>
    <r>
      <t xml:space="preserve">Su Araçları Sorumluluk
</t>
    </r>
    <r>
      <rPr>
        <i/>
        <sz val="9"/>
        <rFont val="Times New Roman"/>
        <family val="1"/>
        <charset val="162"/>
      </rPr>
      <t>Sea Vehicles Liability</t>
    </r>
  </si>
  <si>
    <t>TABLO: 36</t>
  </si>
  <si>
    <r>
      <t xml:space="preserve">SİGORTA, REASÜRANS VE EMEKLİLİK ŞİRKETLERİ
</t>
    </r>
    <r>
      <rPr>
        <i/>
        <sz val="8"/>
        <rFont val="Times New Roman"/>
        <family val="1"/>
        <charset val="162"/>
      </rPr>
      <t>COMPANY NAME</t>
    </r>
  </si>
  <si>
    <r>
      <t xml:space="preserve">KARA ARAÇLARI SOR.
</t>
    </r>
    <r>
      <rPr>
        <i/>
        <sz val="8"/>
        <rFont val="Times New Roman"/>
        <family val="1"/>
        <charset val="162"/>
      </rPr>
      <t>LAND VEHICLE LIABILITY</t>
    </r>
  </si>
  <si>
    <r>
      <t xml:space="preserve">Yangın ve Doğal Afetler
</t>
    </r>
    <r>
      <rPr>
        <i/>
        <sz val="9"/>
        <rFont val="Times New Roman"/>
        <family val="1"/>
        <charset val="162"/>
      </rPr>
      <t>Fire</t>
    </r>
  </si>
  <si>
    <t>TABLO:1B</t>
  </si>
  <si>
    <t>TABLE: 1B</t>
  </si>
  <si>
    <t>TABLO: 2A</t>
  </si>
  <si>
    <t>TABLE: 2A</t>
  </si>
  <si>
    <t>TABLO: 2B</t>
  </si>
  <si>
    <t>TABLE: 2B</t>
  </si>
  <si>
    <r>
      <t xml:space="preserve">B- Esas Faaliyetlerden Borçlar </t>
    </r>
    <r>
      <rPr>
        <i/>
        <sz val="10"/>
        <rFont val="Times New Roman"/>
        <family val="1"/>
        <charset val="162"/>
      </rPr>
      <t>- Payables on Operations</t>
    </r>
  </si>
  <si>
    <r>
      <t xml:space="preserve">C- İlişkili Taraflara Borçlar  </t>
    </r>
    <r>
      <rPr>
        <i/>
        <sz val="10"/>
        <rFont val="Times New Roman"/>
        <family val="1"/>
        <charset val="162"/>
      </rPr>
      <t xml:space="preserve">- Payables to Related Parties </t>
    </r>
  </si>
  <si>
    <r>
      <t xml:space="preserve">Yatırım Amaçlı Gayrimenkuller
</t>
    </r>
    <r>
      <rPr>
        <i/>
        <sz val="9"/>
        <rFont val="Times New Roman"/>
        <family val="1"/>
        <charset val="162"/>
      </rPr>
      <t>Fixed Assets Held for Investment</t>
    </r>
  </si>
  <si>
    <r>
      <t>Olağan ve Olağan Dışı Faaliyetler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Other Charges and Extrordinary Income and Charges</t>
    </r>
  </si>
  <si>
    <r>
      <t xml:space="preserve">Diğer Cari
Olmayan
Varlıklar
</t>
    </r>
    <r>
      <rPr>
        <i/>
        <sz val="9"/>
        <rFont val="Times New Roman"/>
        <family val="1"/>
        <charset val="162"/>
      </rPr>
      <t>Other Long
Term Assets</t>
    </r>
  </si>
  <si>
    <t>TABLO: 34</t>
  </si>
  <si>
    <r>
      <t xml:space="preserve">Toplam             </t>
    </r>
    <r>
      <rPr>
        <sz val="10"/>
        <rFont val="Times New Roman"/>
        <family val="1"/>
        <charset val="162"/>
      </rPr>
      <t xml:space="preserve">  
</t>
    </r>
    <r>
      <rPr>
        <i/>
        <sz val="9"/>
        <rFont val="Times New Roman"/>
        <family val="1"/>
        <charset val="162"/>
      </rPr>
      <t>Total</t>
    </r>
  </si>
  <si>
    <r>
      <t xml:space="preserve">Aylık               
</t>
    </r>
    <r>
      <rPr>
        <i/>
        <sz val="9"/>
        <rFont val="Times New Roman"/>
        <family val="1"/>
        <charset val="162"/>
      </rPr>
      <t>Monthly</t>
    </r>
  </si>
  <si>
    <t>TABLO: 43</t>
  </si>
  <si>
    <t>TABLO: 47</t>
  </si>
  <si>
    <t>TABLE: 47</t>
  </si>
  <si>
    <t>TABLE: 35</t>
  </si>
  <si>
    <r>
      <t xml:space="preserve">Önceki Dönem
</t>
    </r>
    <r>
      <rPr>
        <i/>
        <sz val="9"/>
        <rFont val="Times New Roman"/>
        <family val="1"/>
        <charset val="162"/>
      </rPr>
      <t xml:space="preserve">Previous Period </t>
    </r>
  </si>
  <si>
    <t>TABLE: 33</t>
  </si>
  <si>
    <r>
      <t>4. Yat.Gerçekleşmemiş Kar -</t>
    </r>
    <r>
      <rPr>
        <i/>
        <sz val="10"/>
        <rFont val="Times New Roman"/>
        <family val="1"/>
        <charset val="162"/>
      </rPr>
      <t>Unrealised Gains on Inv.</t>
    </r>
  </si>
  <si>
    <t>TABLO: 44</t>
  </si>
  <si>
    <t>TABLO: 13</t>
  </si>
  <si>
    <r>
      <t xml:space="preserve">        Eksedan - </t>
    </r>
    <r>
      <rPr>
        <i/>
        <sz val="10"/>
        <rFont val="Times New Roman"/>
        <family val="1"/>
        <charset val="162"/>
      </rPr>
      <t>Surplus</t>
    </r>
  </si>
  <si>
    <t>TABLO: 18</t>
  </si>
  <si>
    <t>TABLO: 22</t>
  </si>
  <si>
    <r>
      <t xml:space="preserve">Fon Adı                                                                                                                 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Name of the Fund</t>
    </r>
  </si>
  <si>
    <t>TABLO: 38</t>
  </si>
  <si>
    <t>TABLE: 38</t>
  </si>
  <si>
    <r>
      <t xml:space="preserve">  c.Personel -</t>
    </r>
    <r>
      <rPr>
        <i/>
        <sz val="10"/>
        <rFont val="Times New Roman"/>
        <family val="1"/>
        <charset val="162"/>
      </rPr>
      <t>Personnal</t>
    </r>
  </si>
  <si>
    <r>
      <t xml:space="preserve">  d.Yönetim -</t>
    </r>
    <r>
      <rPr>
        <i/>
        <sz val="10"/>
        <rFont val="Times New Roman"/>
        <family val="1"/>
        <charset val="162"/>
      </rPr>
      <t>General Managem.</t>
    </r>
  </si>
  <si>
    <r>
      <t xml:space="preserve">  e.Pazarlama/Reklam-</t>
    </r>
    <r>
      <rPr>
        <i/>
        <sz val="10"/>
        <rFont val="Times New Roman"/>
        <family val="1"/>
        <charset val="162"/>
      </rPr>
      <t>Mark./Advert.</t>
    </r>
  </si>
  <si>
    <r>
      <t xml:space="preserve">  f.Ar-Ge -</t>
    </r>
    <r>
      <rPr>
        <i/>
        <sz val="10"/>
        <rFont val="Times New Roman"/>
        <family val="1"/>
        <charset val="162"/>
      </rPr>
      <t>Research/Advance</t>
    </r>
  </si>
  <si>
    <r>
      <t>Reasürans Şirketleri</t>
    </r>
    <r>
      <rPr>
        <b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Reinsurance Companies</t>
    </r>
  </si>
  <si>
    <r>
      <t xml:space="preserve">        Diğer - </t>
    </r>
    <r>
      <rPr>
        <i/>
        <sz val="10"/>
        <rFont val="Times New Roman"/>
        <family val="1"/>
        <charset val="162"/>
      </rPr>
      <t>Other</t>
    </r>
  </si>
  <si>
    <t xml:space="preserve">        Excess of Loss</t>
  </si>
  <si>
    <t xml:space="preserve">        Stop Loss</t>
  </si>
  <si>
    <r>
      <t xml:space="preserve">Genel Toplam
</t>
    </r>
    <r>
      <rPr>
        <i/>
        <sz val="9"/>
        <rFont val="Times New Roman"/>
        <family val="1"/>
        <charset val="162"/>
      </rPr>
      <t>Grand Total</t>
    </r>
  </si>
  <si>
    <r>
      <t xml:space="preserve">Hayat Dışı
</t>
    </r>
    <r>
      <rPr>
        <i/>
        <sz val="9"/>
        <rFont val="Times New Roman"/>
        <family val="1"/>
        <charset val="162"/>
      </rPr>
      <t>Non Life</t>
    </r>
  </si>
  <si>
    <r>
      <t xml:space="preserve">Sigortalılardan Alacaklar (SA)
</t>
    </r>
    <r>
      <rPr>
        <i/>
        <sz val="9"/>
        <rFont val="Times New Roman"/>
        <family val="1"/>
        <charset val="162"/>
      </rPr>
      <t>Receivables from Insureds</t>
    </r>
  </si>
  <si>
    <r>
      <t xml:space="preserve">1-Kazanılmış Prim - </t>
    </r>
    <r>
      <rPr>
        <i/>
        <sz val="10"/>
        <rFont val="Times New Roman"/>
        <family val="1"/>
        <charset val="162"/>
      </rPr>
      <t>Earned Premium</t>
    </r>
  </si>
  <si>
    <r>
      <t xml:space="preserve"> a.Alınan Prim -</t>
    </r>
    <r>
      <rPr>
        <i/>
        <sz val="10"/>
        <rFont val="Times New Roman"/>
        <family val="1"/>
        <charset val="162"/>
      </rPr>
      <t>Gross Written Premium</t>
    </r>
  </si>
  <si>
    <r>
      <t xml:space="preserve">Diğer Teknik Giderler
</t>
    </r>
    <r>
      <rPr>
        <i/>
        <sz val="9"/>
        <rFont val="Times New Roman"/>
        <family val="1"/>
        <charset val="162"/>
      </rPr>
      <t>Other Technical Expenses</t>
    </r>
  </si>
  <si>
    <t>ZURICH</t>
  </si>
  <si>
    <r>
      <t xml:space="preserve">4- Faaliyet Giderleri - </t>
    </r>
    <r>
      <rPr>
        <i/>
        <sz val="10"/>
        <rFont val="Times New Roman"/>
        <family val="1"/>
      </rPr>
      <t>Operating Expenses</t>
    </r>
  </si>
  <si>
    <t>FİNANSBANK AŞ</t>
  </si>
  <si>
    <r>
      <t xml:space="preserve">Kredi-Borcun Ödenmemesi </t>
    </r>
    <r>
      <rPr>
        <i/>
        <sz val="9"/>
        <rFont val="Times New Roman"/>
        <family val="1"/>
        <charset val="162"/>
      </rPr>
      <t>- Credit</t>
    </r>
  </si>
  <si>
    <r>
      <t>Esas Faaliyetlerden Borçlar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Payables on Operations</t>
    </r>
  </si>
  <si>
    <r>
      <t xml:space="preserve">Diğer
Risklere
İlişkin
Karş.
</t>
    </r>
    <r>
      <rPr>
        <i/>
        <sz val="9"/>
        <rFont val="Times New Roman"/>
        <family val="1"/>
        <charset val="162"/>
      </rPr>
      <t>Provisions
for Other
Risks</t>
    </r>
  </si>
  <si>
    <t>GUNES</t>
  </si>
  <si>
    <t>YAPI KREDI</t>
  </si>
  <si>
    <t>GUVEN</t>
  </si>
  <si>
    <t>ISIK</t>
  </si>
  <si>
    <t>HUR</t>
  </si>
  <si>
    <t>ANADOLU</t>
  </si>
  <si>
    <r>
      <t xml:space="preserve">Genel Zararlar
</t>
    </r>
    <r>
      <rPr>
        <i/>
        <sz val="9"/>
        <rFont val="Times New Roman"/>
        <family val="1"/>
        <charset val="162"/>
      </rPr>
      <t>General Damages</t>
    </r>
  </si>
  <si>
    <r>
      <t xml:space="preserve">Kara Araçları Sorumluluk
</t>
    </r>
    <r>
      <rPr>
        <i/>
        <sz val="9"/>
        <rFont val="Times New Roman"/>
        <family val="1"/>
        <charset val="162"/>
      </rPr>
      <t>Land Vehicles Liability</t>
    </r>
  </si>
  <si>
    <r>
      <t xml:space="preserve">C- İlişkili Taraflara Borçlar </t>
    </r>
    <r>
      <rPr>
        <i/>
        <sz val="10"/>
        <rFont val="Times New Roman"/>
        <family val="1"/>
        <charset val="162"/>
      </rPr>
      <t>- Payables to Related Parties</t>
    </r>
  </si>
  <si>
    <r>
      <t xml:space="preserve">Sigorta/Emeklilik Şirketleri
</t>
    </r>
    <r>
      <rPr>
        <i/>
        <sz val="9"/>
        <rFont val="Times New Roman"/>
        <family val="1"/>
        <charset val="162"/>
      </rPr>
      <t>Insurance/Pension Companies</t>
    </r>
  </si>
  <si>
    <t>TABLO: 19</t>
  </si>
  <si>
    <t>TABLO: 21</t>
  </si>
  <si>
    <r>
      <t xml:space="preserve">1- Finansal Yatırımlardan Elde Edilen Gelirler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Investment Income</t>
    </r>
  </si>
  <si>
    <r>
      <t xml:space="preserve">1- Yazılan Primler (Net) - </t>
    </r>
    <r>
      <rPr>
        <i/>
        <sz val="10"/>
        <rFont val="Times New Roman"/>
        <family val="1"/>
      </rPr>
      <t>Gross Written Premium</t>
    </r>
  </si>
  <si>
    <r>
      <t xml:space="preserve">    </t>
    </r>
    <r>
      <rPr>
        <sz val="10"/>
        <rFont val="Times New Roman"/>
        <family val="1"/>
      </rPr>
      <t>1.a- Yazılan Primler</t>
    </r>
    <r>
      <rPr>
        <i/>
        <sz val="10"/>
        <rFont val="Times New Roman"/>
        <family val="1"/>
      </rPr>
      <t xml:space="preserve"> </t>
    </r>
    <r>
      <rPr>
        <b/>
        <i/>
        <sz val="10"/>
        <rFont val="Times New Roman"/>
        <family val="1"/>
      </rPr>
      <t xml:space="preserve">- </t>
    </r>
    <r>
      <rPr>
        <i/>
        <sz val="10"/>
        <rFont val="Times New Roman"/>
        <family val="1"/>
      </rPr>
      <t>Gross Written Premiums</t>
    </r>
  </si>
  <si>
    <r>
      <t xml:space="preserve">Giriş Aidatı Gelirleri
</t>
    </r>
    <r>
      <rPr>
        <i/>
        <sz val="9"/>
        <rFont val="Times New Roman"/>
        <family val="1"/>
        <charset val="162"/>
      </rPr>
      <t>Entry Fees</t>
    </r>
  </si>
  <si>
    <r>
      <t xml:space="preserve">Kaza
</t>
    </r>
    <r>
      <rPr>
        <i/>
        <sz val="9"/>
        <rFont val="Times New Roman"/>
        <family val="1"/>
        <charset val="162"/>
      </rPr>
      <t>Casualty</t>
    </r>
  </si>
  <si>
    <r>
      <t xml:space="preserve">Şirket Adı
</t>
    </r>
    <r>
      <rPr>
        <i/>
        <sz val="9"/>
        <rFont val="Times New Roman"/>
        <family val="1"/>
        <charset val="162"/>
      </rPr>
      <t>Company Name</t>
    </r>
  </si>
  <si>
    <r>
      <t xml:space="preserve">FONLARIN YÖNETİMİ İŞLEMİ
</t>
    </r>
    <r>
      <rPr>
        <i/>
        <sz val="8"/>
        <rFont val="Times New Roman"/>
        <family val="1"/>
        <charset val="162"/>
      </rPr>
      <t>MANAGEMENT OF FUNDS</t>
    </r>
  </si>
  <si>
    <t>TABLO: 15</t>
  </si>
  <si>
    <t>TABLO: 24</t>
  </si>
  <si>
    <t>TABLO: 25</t>
  </si>
  <si>
    <t>TABLO: 26</t>
  </si>
  <si>
    <t>TABLO: 27</t>
  </si>
  <si>
    <r>
      <t xml:space="preserve">Diğer - </t>
    </r>
    <r>
      <rPr>
        <i/>
        <sz val="9"/>
        <rFont val="Times New Roman"/>
        <family val="1"/>
        <charset val="162"/>
      </rPr>
      <t>Other</t>
    </r>
  </si>
  <si>
    <r>
      <t>Diğer -</t>
    </r>
    <r>
      <rPr>
        <i/>
        <sz val="9"/>
        <rFont val="Times New Roman"/>
        <family val="1"/>
        <charset val="162"/>
      </rPr>
      <t xml:space="preserve"> Other</t>
    </r>
  </si>
  <si>
    <r>
      <t xml:space="preserve">Toplam Alım Satım Amaçlı Finansal Varlıklar 
</t>
    </r>
    <r>
      <rPr>
        <i/>
        <sz val="9"/>
        <rFont val="Times New Roman"/>
        <family val="1"/>
        <charset val="162"/>
      </rPr>
      <t>Total Financial Assets Held for Trading</t>
    </r>
  </si>
  <si>
    <r>
      <t xml:space="preserve">Toplam </t>
    </r>
    <r>
      <rPr>
        <i/>
        <sz val="9"/>
        <rFont val="Times New Roman"/>
        <family val="1"/>
        <charset val="162"/>
      </rPr>
      <t>Total</t>
    </r>
  </si>
  <si>
    <r>
      <t xml:space="preserve">Toplam Vadeye Kadar Elde Tutulacak Varlıklar
</t>
    </r>
    <r>
      <rPr>
        <i/>
        <sz val="9"/>
        <rFont val="Times New Roman"/>
        <family val="1"/>
        <charset val="162"/>
      </rPr>
      <t>Total Financial Assets Held for Maturity</t>
    </r>
  </si>
  <si>
    <r>
      <t xml:space="preserve">Toplam Satılmaya Hazır Finansal Varlıklar 
</t>
    </r>
    <r>
      <rPr>
        <i/>
        <sz val="9"/>
        <rFont val="Times New Roman"/>
        <family val="1"/>
        <charset val="162"/>
      </rPr>
      <t>Total Financial Assets Available for Sale</t>
    </r>
  </si>
  <si>
    <r>
      <t xml:space="preserve">Nehir Araçları </t>
    </r>
    <r>
      <rPr>
        <i/>
        <sz val="9"/>
        <rFont val="Times New Roman"/>
        <family val="1"/>
        <charset val="162"/>
      </rPr>
      <t>- River Vehicles</t>
    </r>
  </si>
  <si>
    <r>
      <t xml:space="preserve">Göl Araçları </t>
    </r>
    <r>
      <rPr>
        <i/>
        <sz val="9"/>
        <rFont val="Times New Roman"/>
        <family val="1"/>
        <charset val="162"/>
      </rPr>
      <t>- Lake Vehicles</t>
    </r>
  </si>
  <si>
    <t>VAN</t>
  </si>
  <si>
    <t>HATAY</t>
  </si>
  <si>
    <t>YALOVA</t>
  </si>
  <si>
    <t>YOZGAT</t>
  </si>
  <si>
    <t>ZONGULDAK</t>
  </si>
  <si>
    <t>ISPARTA</t>
  </si>
  <si>
    <r>
      <t xml:space="preserve">Genel Toplam
</t>
    </r>
    <r>
      <rPr>
        <sz val="9"/>
        <rFont val="Times New Roman"/>
        <family val="1"/>
        <charset val="162"/>
      </rPr>
      <t>Total</t>
    </r>
  </si>
  <si>
    <r>
      <t xml:space="preserve">1.Kazanılmış Prim - </t>
    </r>
    <r>
      <rPr>
        <i/>
        <sz val="9"/>
        <rFont val="Times New Roman"/>
        <family val="1"/>
        <charset val="162"/>
      </rPr>
      <t>Earned Premium</t>
    </r>
  </si>
  <si>
    <t>ALLIANZ H/E</t>
  </si>
  <si>
    <t>SBN</t>
  </si>
  <si>
    <t>ALLIANZ</t>
  </si>
  <si>
    <r>
      <t xml:space="preserve">(*) Doğal Afet Sigortaları Kurumunun verisidir. - </t>
    </r>
    <r>
      <rPr>
        <i/>
        <sz val="9"/>
        <rFont val="Times New Roman"/>
        <family val="1"/>
        <charset val="162"/>
      </rPr>
      <t>Figures of Turkish Catastrophic Insurance Pool</t>
    </r>
  </si>
  <si>
    <t>EUREKO</t>
  </si>
  <si>
    <t>HDI</t>
  </si>
  <si>
    <r>
      <t xml:space="preserve">Hazine Bonosu ve
Devlet Tahvili
</t>
    </r>
    <r>
      <rPr>
        <i/>
        <sz val="9"/>
        <rFont val="Times New Roman"/>
        <family val="1"/>
        <charset val="162"/>
      </rPr>
      <t>Treasury Bills and
Government Bonds</t>
    </r>
  </si>
  <si>
    <r>
      <t xml:space="preserve">Yatırım Gelirleri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Income</t>
    </r>
  </si>
  <si>
    <t>TABLO: 5</t>
  </si>
  <si>
    <t>TABLE: 5</t>
  </si>
  <si>
    <r>
      <t xml:space="preserve">Sağlık </t>
    </r>
    <r>
      <rPr>
        <b/>
        <i/>
        <sz val="9"/>
        <rFont val="Times New Roman"/>
        <family val="1"/>
        <charset val="162"/>
      </rPr>
      <t>- Health</t>
    </r>
  </si>
  <si>
    <r>
      <t xml:space="preserve">Hastalık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Sickness</t>
    </r>
  </si>
  <si>
    <r>
      <t xml:space="preserve">Seyahat Sağlık </t>
    </r>
    <r>
      <rPr>
        <b/>
        <i/>
        <sz val="9"/>
        <rFont val="Times New Roman"/>
        <family val="1"/>
        <charset val="162"/>
      </rPr>
      <t>- Travel Health</t>
    </r>
  </si>
  <si>
    <r>
      <t xml:space="preserve">Satılmaya Hazır Finansal Varlıklar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Assets Available for Sale</t>
    </r>
  </si>
  <si>
    <r>
      <t xml:space="preserve">     2- Banka - </t>
    </r>
    <r>
      <rPr>
        <i/>
        <sz val="10"/>
        <rFont val="Times New Roman"/>
        <family val="1"/>
        <charset val="162"/>
      </rPr>
      <t>Bank</t>
    </r>
  </si>
  <si>
    <r>
      <t>ACENTE</t>
    </r>
    <r>
      <rPr>
        <i/>
        <sz val="10"/>
        <rFont val="Times New Roman"/>
        <family val="1"/>
        <charset val="162"/>
      </rPr>
      <t xml:space="preserve"> - Insurance Agency</t>
    </r>
  </si>
  <si>
    <r>
      <t xml:space="preserve">YATIRIM FONLU
</t>
    </r>
    <r>
      <rPr>
        <i/>
        <sz val="8"/>
        <rFont val="Times New Roman"/>
        <family val="1"/>
        <charset val="162"/>
      </rPr>
      <t>INVESTMENT FUND</t>
    </r>
  </si>
  <si>
    <r>
      <t>I- Diğer Uzun Vadeli Yükümlülükler</t>
    </r>
    <r>
      <rPr>
        <i/>
        <sz val="10"/>
        <rFont val="Times New Roman"/>
        <family val="1"/>
        <charset val="162"/>
      </rPr>
      <t xml:space="preserve"> - Other Long Term Liabilities</t>
    </r>
  </si>
  <si>
    <r>
      <t xml:space="preserve">A- Ödenmiş Sermaye </t>
    </r>
    <r>
      <rPr>
        <i/>
        <sz val="10"/>
        <rFont val="Times New Roman"/>
        <family val="1"/>
        <charset val="162"/>
      </rPr>
      <t xml:space="preserve"> - Paid - in Capital</t>
    </r>
  </si>
  <si>
    <t>AXA</t>
  </si>
  <si>
    <r>
      <t xml:space="preserve">Emniyeti Suistimal
</t>
    </r>
    <r>
      <rPr>
        <i/>
        <sz val="9"/>
        <rFont val="Times New Roman"/>
        <family val="1"/>
        <charset val="162"/>
      </rPr>
      <t>Fideltity Guarantee</t>
    </r>
  </si>
  <si>
    <r>
      <t xml:space="preserve">Hayat 
</t>
    </r>
    <r>
      <rPr>
        <i/>
        <sz val="9"/>
        <rFont val="Times New Roman"/>
        <family val="1"/>
        <charset val="162"/>
      </rPr>
      <t>Lİfe</t>
    </r>
  </si>
  <si>
    <r>
      <t xml:space="preserve">Aracılardan Alacaklar
</t>
    </r>
    <r>
      <rPr>
        <i/>
        <sz val="9"/>
        <rFont val="Times New Roman"/>
        <family val="1"/>
        <charset val="162"/>
      </rPr>
      <t>Receivables from
Intermediaries</t>
    </r>
  </si>
  <si>
    <r>
      <t xml:space="preserve">Üç Aylık           
</t>
    </r>
    <r>
      <rPr>
        <i/>
        <sz val="9"/>
        <rFont val="Times New Roman"/>
        <family val="1"/>
        <charset val="162"/>
      </rPr>
      <t>Quarterly</t>
    </r>
  </si>
  <si>
    <r>
      <t xml:space="preserve">Altı Aylık               </t>
    </r>
    <r>
      <rPr>
        <sz val="10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Semi Annually</t>
    </r>
  </si>
  <si>
    <r>
      <t xml:space="preserve">Yıllık                
</t>
    </r>
    <r>
      <rPr>
        <i/>
        <sz val="9"/>
        <rFont val="Times New Roman"/>
        <family val="1"/>
        <charset val="162"/>
      </rPr>
      <t>Annually</t>
    </r>
  </si>
  <si>
    <r>
      <t xml:space="preserve">Aracılardan Alacaklar (AA)
</t>
    </r>
    <r>
      <rPr>
        <i/>
        <sz val="9"/>
        <rFont val="Times New Roman"/>
        <family val="1"/>
        <charset val="162"/>
      </rPr>
      <t>Receivables from Intermediaries</t>
    </r>
  </si>
  <si>
    <r>
      <t xml:space="preserve">Acenteler </t>
    </r>
    <r>
      <rPr>
        <i/>
        <sz val="9"/>
        <rFont val="Times New Roman"/>
        <family val="1"/>
        <charset val="162"/>
      </rPr>
      <t>-Agencies</t>
    </r>
  </si>
  <si>
    <r>
      <t xml:space="preserve">Bankalar </t>
    </r>
    <r>
      <rPr>
        <i/>
        <sz val="9"/>
        <rFont val="Times New Roman"/>
        <family val="1"/>
        <charset val="162"/>
      </rPr>
      <t>-Banks</t>
    </r>
  </si>
  <si>
    <r>
      <t>Diğer</t>
    </r>
    <r>
      <rPr>
        <i/>
        <sz val="9"/>
        <rFont val="Times New Roman"/>
        <family val="1"/>
        <charset val="162"/>
      </rPr>
      <t xml:space="preserve"> -Other</t>
    </r>
  </si>
  <si>
    <t>RAY</t>
  </si>
  <si>
    <t>LIBERTY</t>
  </si>
  <si>
    <t>EURO</t>
  </si>
  <si>
    <t>ANADOLU H/E</t>
  </si>
  <si>
    <t>CIV HAYAT</t>
  </si>
  <si>
    <r>
      <t xml:space="preserve">Esas Faaliyetlerden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Operations</t>
    </r>
  </si>
  <si>
    <t>ING EMEKLİLİK AŞ</t>
  </si>
  <si>
    <r>
      <t xml:space="preserve">Sermaye Yedekleri 
</t>
    </r>
    <r>
      <rPr>
        <i/>
        <sz val="9"/>
        <rFont val="Times New Roman"/>
        <family val="1"/>
        <charset val="162"/>
      </rPr>
      <t>Capital Reserves</t>
    </r>
  </si>
  <si>
    <r>
      <t>*</t>
    </r>
    <r>
      <rPr>
        <sz val="9"/>
        <rFont val="Times New Roman"/>
        <family val="1"/>
        <charset val="162"/>
      </rPr>
      <t>Motorsiklet ve Üç Tekerlekli Araçlar</t>
    </r>
    <r>
      <rPr>
        <i/>
        <sz val="9"/>
        <rFont val="Times New Roman"/>
        <family val="1"/>
        <charset val="162"/>
      </rPr>
      <t xml:space="preserve"> -Motorcycles and Tricycles</t>
    </r>
  </si>
  <si>
    <r>
      <t xml:space="preserve">      Maddi </t>
    </r>
    <r>
      <rPr>
        <i/>
        <sz val="9"/>
        <rFont val="Times New Roman"/>
        <family val="1"/>
        <charset val="162"/>
      </rPr>
      <t>-Material</t>
    </r>
  </si>
  <si>
    <t>AVIVA SİGORTA AŞ</t>
  </si>
  <si>
    <r>
      <t xml:space="preserve">Cari Dönem
</t>
    </r>
    <r>
      <rPr>
        <i/>
        <sz val="9"/>
        <rFont val="Times New Roman"/>
        <family val="1"/>
        <charset val="162"/>
      </rPr>
      <t>Current Period</t>
    </r>
  </si>
  <si>
    <r>
      <t xml:space="preserve">Piy. Değer. Kayıp </t>
    </r>
    <r>
      <rPr>
        <i/>
        <sz val="9"/>
        <rFont val="Times New Roman"/>
        <family val="1"/>
        <charset val="162"/>
      </rPr>
      <t>- Loss of Market Value</t>
    </r>
  </si>
  <si>
    <r>
      <t xml:space="preserve">Kira ve Gelir Kaybı </t>
    </r>
    <r>
      <rPr>
        <i/>
        <sz val="9"/>
        <rFont val="Times New Roman"/>
        <family val="1"/>
        <charset val="162"/>
      </rPr>
      <t>- Loss of Rent&amp;Income</t>
    </r>
  </si>
  <si>
    <r>
      <t xml:space="preserve">Diğer Finansal Kayıplar </t>
    </r>
    <r>
      <rPr>
        <i/>
        <sz val="9"/>
        <rFont val="Times New Roman"/>
        <family val="1"/>
        <charset val="162"/>
      </rPr>
      <t>- Other Fin. Losses</t>
    </r>
  </si>
  <si>
    <r>
      <t xml:space="preserve">Hukuksal Koruma - </t>
    </r>
    <r>
      <rPr>
        <i/>
        <sz val="9"/>
        <rFont val="Times New Roman"/>
        <family val="1"/>
        <charset val="162"/>
      </rPr>
      <t>Legal Protection</t>
    </r>
  </si>
  <si>
    <r>
      <t xml:space="preserve">Beklenmeyen Tic.Gid. - </t>
    </r>
    <r>
      <rPr>
        <i/>
        <sz val="9"/>
        <rFont val="Times New Roman"/>
        <family val="1"/>
        <charset val="162"/>
      </rPr>
      <t>Unexp. Comm. Exp.</t>
    </r>
  </si>
  <si>
    <t>TABLO: 66</t>
  </si>
  <si>
    <t>TABLO: 3A</t>
  </si>
  <si>
    <t>TABLE: 36</t>
  </si>
  <si>
    <t>TABLO: 42</t>
  </si>
  <si>
    <t>TABLE: 37</t>
  </si>
  <si>
    <t xml:space="preserve">   </t>
  </si>
  <si>
    <t>TABLO: 14</t>
  </si>
  <si>
    <r>
      <t xml:space="preserve">Genel Toplam
</t>
    </r>
    <r>
      <rPr>
        <i/>
        <sz val="9"/>
        <rFont val="Times New Roman"/>
        <family val="1"/>
        <charset val="162"/>
      </rPr>
      <t>Total</t>
    </r>
  </si>
  <si>
    <r>
      <t xml:space="preserve">Hukuksal Koruma
</t>
    </r>
    <r>
      <rPr>
        <i/>
        <sz val="9"/>
        <rFont val="Times New Roman"/>
        <family val="1"/>
        <charset val="162"/>
      </rPr>
      <t>Legal Protectioan</t>
    </r>
  </si>
  <si>
    <t>DEMIR</t>
  </si>
  <si>
    <r>
      <t>A- Finansal Borçlar</t>
    </r>
    <r>
      <rPr>
        <i/>
        <sz val="10"/>
        <rFont val="Times New Roman"/>
        <family val="1"/>
        <charset val="162"/>
      </rPr>
      <t xml:space="preserve"> - Financial Payables </t>
    </r>
  </si>
  <si>
    <r>
      <t>B- Esas Faaliyetlerden Borçlar</t>
    </r>
    <r>
      <rPr>
        <i/>
        <sz val="10"/>
        <rFont val="Times New Roman"/>
        <family val="1"/>
        <charset val="162"/>
      </rPr>
      <t xml:space="preserve"> - Payables on Operations</t>
    </r>
  </si>
  <si>
    <r>
      <t xml:space="preserve">Diğer Grup - </t>
    </r>
    <r>
      <rPr>
        <i/>
        <sz val="10"/>
        <rFont val="Times New Roman"/>
        <family val="1"/>
        <charset val="162"/>
      </rPr>
      <t>Other Group</t>
    </r>
  </si>
  <si>
    <r>
      <t xml:space="preserve">Bireysel - </t>
    </r>
    <r>
      <rPr>
        <i/>
        <sz val="10"/>
        <rFont val="Times New Roman"/>
        <family val="1"/>
        <charset val="162"/>
      </rPr>
      <t>Indivudual</t>
    </r>
  </si>
  <si>
    <t>TABLO: 33</t>
  </si>
  <si>
    <r>
      <t>YANGIN/DOĞAL AFETLER</t>
    </r>
    <r>
      <rPr>
        <i/>
        <sz val="8"/>
        <rFont val="Times New Roman"/>
        <family val="1"/>
        <charset val="162"/>
      </rPr>
      <t xml:space="preserve">
FIRE / NATUREL CAT.</t>
    </r>
  </si>
  <si>
    <r>
      <t xml:space="preserve">NAKLİYAT
</t>
    </r>
    <r>
      <rPr>
        <i/>
        <sz val="8"/>
        <rFont val="Times New Roman"/>
        <family val="1"/>
        <charset val="162"/>
      </rPr>
      <t>TRANSPORTATION</t>
    </r>
  </si>
  <si>
    <r>
      <t xml:space="preserve">KAZA
</t>
    </r>
    <r>
      <rPr>
        <i/>
        <sz val="8"/>
        <rFont val="Times New Roman"/>
        <family val="1"/>
        <charset val="162"/>
      </rPr>
      <t>CASUALTY</t>
    </r>
  </si>
  <si>
    <r>
      <t xml:space="preserve">HASTALIK / SAĞLIK
</t>
    </r>
    <r>
      <rPr>
        <i/>
        <sz val="8"/>
        <rFont val="Times New Roman"/>
        <family val="1"/>
        <charset val="162"/>
      </rPr>
      <t>HEALTH</t>
    </r>
  </si>
  <si>
    <r>
      <t xml:space="preserve">GENEL ZARARLAR
</t>
    </r>
    <r>
      <rPr>
        <i/>
        <sz val="8"/>
        <rFont val="Times New Roman"/>
        <family val="1"/>
        <charset val="162"/>
      </rPr>
      <t>GENERAL DAMAGES</t>
    </r>
  </si>
  <si>
    <r>
      <t xml:space="preserve">GENEL ZARARLAR II
</t>
    </r>
    <r>
      <rPr>
        <i/>
        <sz val="8"/>
        <rFont val="Times New Roman"/>
        <family val="1"/>
        <charset val="162"/>
      </rPr>
      <t>GENERAL DAMAGES II</t>
    </r>
  </si>
  <si>
    <r>
      <t xml:space="preserve">GENEL SORUMLULUK
</t>
    </r>
    <r>
      <rPr>
        <i/>
        <sz val="8"/>
        <rFont val="Times New Roman"/>
        <family val="1"/>
        <charset val="162"/>
      </rPr>
      <t>GENERAL LIABILITY</t>
    </r>
  </si>
  <si>
    <r>
      <t xml:space="preserve">KREDİ
</t>
    </r>
    <r>
      <rPr>
        <i/>
        <sz val="8"/>
        <rFont val="Times New Roman"/>
        <family val="1"/>
        <charset val="162"/>
      </rPr>
      <t xml:space="preserve">CREDIT </t>
    </r>
  </si>
  <si>
    <r>
      <t xml:space="preserve">HUKUKSAL KORUMA
</t>
    </r>
    <r>
      <rPr>
        <i/>
        <sz val="8"/>
        <rFont val="Times New Roman"/>
        <family val="1"/>
        <charset val="162"/>
      </rPr>
      <t>LEGAL PROTECTION</t>
    </r>
  </si>
  <si>
    <r>
      <t xml:space="preserve">RAYLI ARAÇLAR
</t>
    </r>
    <r>
      <rPr>
        <i/>
        <sz val="8"/>
        <rFont val="Times New Roman"/>
        <family val="1"/>
        <charset val="162"/>
      </rPr>
      <t>RAILWAY VEHICLES</t>
    </r>
  </si>
  <si>
    <r>
      <t xml:space="preserve">SU ARAÇLARI
</t>
    </r>
    <r>
      <rPr>
        <i/>
        <sz val="8"/>
        <rFont val="Times New Roman"/>
        <family val="1"/>
        <charset val="162"/>
      </rPr>
      <t>SEA VEHICLES</t>
    </r>
  </si>
  <si>
    <r>
      <t xml:space="preserve">SU ARAÇLARI SOR.
</t>
    </r>
    <r>
      <rPr>
        <i/>
        <sz val="8"/>
        <rFont val="Times New Roman"/>
        <family val="1"/>
        <charset val="162"/>
      </rPr>
      <t>SEA VEHICLES LIABILITY</t>
    </r>
  </si>
  <si>
    <r>
      <t xml:space="preserve">HAVA ARAÇLARI
</t>
    </r>
    <r>
      <rPr>
        <i/>
        <sz val="8"/>
        <rFont val="Times New Roman"/>
        <family val="1"/>
        <charset val="162"/>
      </rPr>
      <t>AIR VEHICLES</t>
    </r>
  </si>
  <si>
    <r>
      <t xml:space="preserve">HAVA ARAÇLARI SORUMLULUK
</t>
    </r>
    <r>
      <rPr>
        <i/>
        <sz val="8"/>
        <rFont val="Times New Roman"/>
        <family val="1"/>
        <charset val="162"/>
      </rPr>
      <t>AIR VEHICLES LIABILITY</t>
    </r>
  </si>
  <si>
    <r>
      <t xml:space="preserve">FİNANSAL KAYIPLAR
</t>
    </r>
    <r>
      <rPr>
        <i/>
        <sz val="8"/>
        <rFont val="Times New Roman"/>
        <family val="1"/>
        <charset val="162"/>
      </rPr>
      <t>FINANCIAL LOSS</t>
    </r>
  </si>
  <si>
    <r>
      <t xml:space="preserve">FİNANSAL KAYIPLAR IV
</t>
    </r>
    <r>
      <rPr>
        <i/>
        <sz val="8"/>
        <rFont val="Times New Roman"/>
        <family val="1"/>
        <charset val="162"/>
      </rPr>
      <t>FINANCIAL LOSS IV</t>
    </r>
  </si>
  <si>
    <r>
      <t xml:space="preserve">FİNANSAL KAYIPLAR VII
</t>
    </r>
    <r>
      <rPr>
        <i/>
        <sz val="8"/>
        <rFont val="Times New Roman"/>
        <family val="1"/>
        <charset val="162"/>
      </rPr>
      <t>FINANCIAL LOSS VII</t>
    </r>
  </si>
  <si>
    <r>
      <t xml:space="preserve">FİNANSAL KAYIPLAR IX
</t>
    </r>
    <r>
      <rPr>
        <i/>
        <sz val="8"/>
        <rFont val="Times New Roman"/>
        <family val="1"/>
        <charset val="162"/>
      </rPr>
      <t>FINANCIAL LOSS IX</t>
    </r>
  </si>
  <si>
    <r>
      <t xml:space="preserve">EMNİYETİ SUİSTİMAL
</t>
    </r>
    <r>
      <rPr>
        <i/>
        <sz val="8"/>
        <rFont val="Times New Roman"/>
        <family val="1"/>
        <charset val="162"/>
      </rPr>
      <t>FIDELITY GUARANTEE</t>
    </r>
  </si>
  <si>
    <r>
      <t xml:space="preserve">DESTEK
</t>
    </r>
    <r>
      <rPr>
        <i/>
        <sz val="8"/>
        <rFont val="Times New Roman"/>
        <family val="1"/>
        <charset val="162"/>
      </rPr>
      <t>SUPPORT</t>
    </r>
  </si>
  <si>
    <r>
      <t xml:space="preserve">HAYAT
</t>
    </r>
    <r>
      <rPr>
        <i/>
        <sz val="8"/>
        <rFont val="Times New Roman"/>
        <family val="1"/>
        <charset val="162"/>
      </rPr>
      <t>LIFE</t>
    </r>
  </si>
  <si>
    <r>
      <t xml:space="preserve">HASTALIK/SAĞLIK
</t>
    </r>
    <r>
      <rPr>
        <i/>
        <sz val="8"/>
        <rFont val="Times New Roman"/>
        <family val="1"/>
        <charset val="162"/>
      </rPr>
      <t>HEALTH</t>
    </r>
  </si>
  <si>
    <r>
      <t xml:space="preserve">EVLİLİK/DOĞUM
</t>
    </r>
    <r>
      <rPr>
        <i/>
        <sz val="8"/>
        <rFont val="Times New Roman"/>
        <family val="1"/>
        <charset val="162"/>
      </rPr>
      <t>MARRIAGE / BIRTH</t>
    </r>
  </si>
  <si>
    <r>
      <t xml:space="preserve">SERMAYE İTFA
</t>
    </r>
    <r>
      <rPr>
        <i/>
        <sz val="8"/>
        <rFont val="Times New Roman"/>
        <family val="1"/>
        <charset val="162"/>
      </rPr>
      <t>CAPITAL REDEMPTION</t>
    </r>
  </si>
  <si>
    <r>
      <t xml:space="preserve">Değer Düşüş Karşılığı
</t>
    </r>
    <r>
      <rPr>
        <i/>
        <sz val="9"/>
        <rFont val="Times New Roman"/>
        <family val="1"/>
        <charset val="162"/>
      </rPr>
      <t>Provision for Devision</t>
    </r>
  </si>
  <si>
    <r>
      <t xml:space="preserve">Tutar
</t>
    </r>
    <r>
      <rPr>
        <i/>
        <sz val="9"/>
        <rFont val="Times New Roman"/>
        <family val="1"/>
        <charset val="162"/>
      </rPr>
      <t>Amount</t>
    </r>
  </si>
  <si>
    <t>TRABZON</t>
  </si>
  <si>
    <r>
      <t xml:space="preserve"> -Muhtelif </t>
    </r>
    <r>
      <rPr>
        <sz val="9"/>
        <rFont val="Times New Roman"/>
        <family val="1"/>
        <charset val="162"/>
      </rPr>
      <t>-Others</t>
    </r>
  </si>
  <si>
    <r>
      <t xml:space="preserve">Toplam Özsermaye
</t>
    </r>
    <r>
      <rPr>
        <i/>
        <sz val="9"/>
        <rFont val="Times New Roman"/>
        <family val="1"/>
        <charset val="162"/>
      </rPr>
      <t>Total Shareholders' Equity</t>
    </r>
  </si>
  <si>
    <t>TABLO: 31</t>
  </si>
  <si>
    <r>
      <t xml:space="preserve">200 TL Üstü               
</t>
    </r>
    <r>
      <rPr>
        <i/>
        <sz val="9"/>
        <rFont val="Times New Roman"/>
        <family val="1"/>
        <charset val="162"/>
      </rPr>
      <t>More Than 200 TL</t>
    </r>
  </si>
  <si>
    <r>
      <t xml:space="preserve"> İl - </t>
    </r>
    <r>
      <rPr>
        <i/>
        <sz val="9"/>
        <rFont val="Times New Roman"/>
        <family val="1"/>
        <charset val="162"/>
      </rPr>
      <t>Province</t>
    </r>
  </si>
  <si>
    <r>
      <t xml:space="preserve">Hastalık / Sağlık
</t>
    </r>
    <r>
      <rPr>
        <i/>
        <sz val="9"/>
        <rFont val="Times New Roman"/>
        <family val="1"/>
        <charset val="162"/>
      </rPr>
      <t>Health</t>
    </r>
  </si>
  <si>
    <r>
      <t xml:space="preserve">Kara Araçları
</t>
    </r>
    <r>
      <rPr>
        <i/>
        <sz val="9"/>
        <rFont val="Times New Roman"/>
        <family val="1"/>
        <charset val="162"/>
      </rPr>
      <t>Land</t>
    </r>
    <r>
      <rPr>
        <b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Vehicles</t>
    </r>
  </si>
  <si>
    <r>
      <t xml:space="preserve">Raylı Araçlar
</t>
    </r>
    <r>
      <rPr>
        <i/>
        <sz val="9"/>
        <rFont val="Times New Roman"/>
        <family val="1"/>
        <charset val="162"/>
      </rPr>
      <t>Railway Vehicles</t>
    </r>
  </si>
  <si>
    <r>
      <t xml:space="preserve">Hava Araçları
</t>
    </r>
    <r>
      <rPr>
        <i/>
        <sz val="9"/>
        <rFont val="Times New Roman"/>
        <family val="1"/>
        <charset val="162"/>
      </rPr>
      <t>Air Vehicles</t>
    </r>
  </si>
  <si>
    <r>
      <t xml:space="preserve">Su Araçları
</t>
    </r>
    <r>
      <rPr>
        <i/>
        <sz val="9"/>
        <rFont val="Times New Roman"/>
        <family val="1"/>
        <charset val="162"/>
      </rPr>
      <t>Sea Vehicles</t>
    </r>
  </si>
  <si>
    <r>
      <t xml:space="preserve">Kaza
</t>
    </r>
    <r>
      <rPr>
        <i/>
        <sz val="9"/>
        <rFont val="Times New Roman"/>
        <family val="1"/>
        <charset val="162"/>
      </rPr>
      <t>Accident</t>
    </r>
  </si>
  <si>
    <r>
      <t>Merkez -</t>
    </r>
    <r>
      <rPr>
        <i/>
        <sz val="9"/>
        <rFont val="Times New Roman"/>
        <family val="1"/>
        <charset val="162"/>
      </rPr>
      <t>Direct</t>
    </r>
  </si>
  <si>
    <r>
      <t>Acente</t>
    </r>
    <r>
      <rPr>
        <i/>
        <sz val="9"/>
        <rFont val="Times New Roman"/>
        <family val="1"/>
        <charset val="162"/>
      </rPr>
      <t xml:space="preserve"> -Agencies</t>
    </r>
  </si>
  <si>
    <r>
      <t>Banka</t>
    </r>
    <r>
      <rPr>
        <i/>
        <sz val="9"/>
        <rFont val="Times New Roman"/>
        <family val="1"/>
        <charset val="162"/>
      </rPr>
      <t xml:space="preserve"> -Banks</t>
    </r>
  </si>
  <si>
    <r>
      <t>Broker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-Brokers</t>
    </r>
  </si>
  <si>
    <r>
      <t xml:space="preserve"> a.Alınan Prim - </t>
    </r>
    <r>
      <rPr>
        <i/>
        <sz val="10"/>
        <rFont val="Times New Roman"/>
        <family val="1"/>
        <charset val="162"/>
      </rPr>
      <t>Gross Written Premium</t>
    </r>
  </si>
  <si>
    <t>NİĞDE</t>
  </si>
  <si>
    <t>INSURED DISTRIBUTION BY PROVINCE</t>
  </si>
  <si>
    <r>
      <rPr>
        <b/>
        <sz val="10"/>
        <rFont val="Times New Roman"/>
        <family val="1"/>
        <charset val="162"/>
      </rPr>
      <t>Sigortalı Çiftçi Sayısı</t>
    </r>
    <r>
      <rPr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No. of Insured Farmer</t>
    </r>
  </si>
  <si>
    <r>
      <t xml:space="preserve">Yüzde Dağılım 
</t>
    </r>
    <r>
      <rPr>
        <i/>
        <sz val="10"/>
        <rFont val="Times New Roman"/>
        <family val="1"/>
        <charset val="162"/>
      </rPr>
      <t>% Share</t>
    </r>
  </si>
  <si>
    <r>
      <rPr>
        <b/>
        <sz val="10"/>
        <rFont val="Times New Roman"/>
        <family val="1"/>
        <charset val="162"/>
      </rPr>
      <t>Sigortalı Tarım Alanı(da.)</t>
    </r>
    <r>
      <rPr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Insured Agricultural Land</t>
    </r>
  </si>
  <si>
    <r>
      <rPr>
        <b/>
        <sz val="10"/>
        <rFont val="Times New Roman"/>
        <family val="1"/>
        <charset val="162"/>
      </rPr>
      <t>Sigortalı Hayvan Sayısı</t>
    </r>
    <r>
      <rPr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Insured No. of Animal</t>
    </r>
  </si>
  <si>
    <r>
      <t xml:space="preserve">(*) TARSİM verisidir - </t>
    </r>
    <r>
      <rPr>
        <i/>
        <sz val="9"/>
        <rFont val="Times New Roman"/>
        <family val="1"/>
        <charset val="162"/>
      </rPr>
      <t>Figures of Agricultural Information Pool</t>
    </r>
  </si>
  <si>
    <t>COMPANIES OWNED OR SHARED BY FOREIGNERS</t>
  </si>
  <si>
    <t>İNGİLTERE</t>
  </si>
  <si>
    <t>HOLLANDA</t>
  </si>
  <si>
    <t>FRANSA</t>
  </si>
  <si>
    <t>ABD</t>
  </si>
  <si>
    <t>ALMANYA</t>
  </si>
  <si>
    <t>İTALYA</t>
  </si>
  <si>
    <t>İSVİÇRE</t>
  </si>
  <si>
    <t>DENİZBANK AŞ</t>
  </si>
  <si>
    <t>İSRAİL</t>
  </si>
  <si>
    <t>ALLIANZ SİGORTA AŞ</t>
  </si>
  <si>
    <t>İSPANYA</t>
  </si>
  <si>
    <t>AVUSTURYA</t>
  </si>
  <si>
    <t>TÜRKİYE</t>
  </si>
  <si>
    <t>YAPI KREDİ SİGORTA AŞ</t>
  </si>
  <si>
    <t>AKSARAY</t>
  </si>
  <si>
    <t>KASTAMONU</t>
  </si>
  <si>
    <t>AMASYA</t>
  </si>
  <si>
    <t>ANTALYA</t>
  </si>
  <si>
    <t>KIRIKKALE</t>
  </si>
  <si>
    <t>ARDAHAN</t>
  </si>
  <si>
    <t>AYDIN</t>
  </si>
  <si>
    <t>KONYA</t>
  </si>
  <si>
    <t>BARTIN</t>
  </si>
  <si>
    <t>KÜTAHYA</t>
  </si>
  <si>
    <t>BATMAN</t>
  </si>
  <si>
    <t>MALATYA</t>
  </si>
  <si>
    <t>PREMIUM, PAID AND OUTSTANDING LOSSES AND TECHNICAL RESULTS 0F 2008 AT NON LIFE BRANCHES</t>
  </si>
  <si>
    <r>
      <t xml:space="preserve">Hastalık / Sağlık </t>
    </r>
    <r>
      <rPr>
        <i/>
        <sz val="9"/>
        <rFont val="Times New Roman"/>
        <family val="1"/>
        <charset val="162"/>
      </rPr>
      <t>- Health</t>
    </r>
  </si>
  <si>
    <r>
      <t xml:space="preserve">Seyahat Sağlık </t>
    </r>
    <r>
      <rPr>
        <i/>
        <sz val="9"/>
        <rFont val="Times New Roman"/>
        <family val="1"/>
        <charset val="162"/>
      </rPr>
      <t xml:space="preserve">- Travel Health </t>
    </r>
  </si>
  <si>
    <t>Kaza - Casualty</t>
  </si>
  <si>
    <r>
      <t xml:space="preserve">Kara Ar.(Kasko) </t>
    </r>
    <r>
      <rPr>
        <i/>
        <sz val="9"/>
        <rFont val="Times New Roman"/>
        <family val="1"/>
        <charset val="162"/>
      </rPr>
      <t>- Land Vehicles (Motor Own)</t>
    </r>
  </si>
  <si>
    <r>
      <t xml:space="preserve">Hava Araçları </t>
    </r>
    <r>
      <rPr>
        <i/>
        <sz val="9"/>
        <rFont val="Times New Roman"/>
        <family val="1"/>
        <charset val="162"/>
      </rPr>
      <t>- Air Vehicles</t>
    </r>
  </si>
  <si>
    <r>
      <t xml:space="preserve">Su Araçları </t>
    </r>
    <r>
      <rPr>
        <i/>
        <sz val="9"/>
        <rFont val="Times New Roman"/>
        <family val="1"/>
        <charset val="162"/>
      </rPr>
      <t>- Sea Vehicles</t>
    </r>
  </si>
  <si>
    <r>
      <t>Yangın ve Doğal Afetler</t>
    </r>
    <r>
      <rPr>
        <i/>
        <sz val="9"/>
        <rFont val="Times New Roman"/>
        <family val="1"/>
        <charset val="162"/>
      </rPr>
      <t xml:space="preserve"> - Fire</t>
    </r>
  </si>
  <si>
    <r>
      <t xml:space="preserve">Genel Zar.(Diğ.) </t>
    </r>
    <r>
      <rPr>
        <i/>
        <sz val="9"/>
        <rFont val="Times New Roman"/>
        <family val="1"/>
        <charset val="162"/>
      </rPr>
      <t>- General Damages (Oth.)</t>
    </r>
  </si>
  <si>
    <r>
      <t>Kara Araç.Sor. (Trafik)</t>
    </r>
    <r>
      <rPr>
        <i/>
        <sz val="9"/>
        <rFont val="Times New Roman"/>
        <family val="1"/>
        <charset val="162"/>
      </rPr>
      <t xml:space="preserve"> - Land Veh.Liab.(TPL)</t>
    </r>
  </si>
  <si>
    <r>
      <t xml:space="preserve">Kara Araç.Sor.(Diğer) - </t>
    </r>
    <r>
      <rPr>
        <i/>
        <sz val="9"/>
        <rFont val="Times New Roman"/>
        <family val="1"/>
        <charset val="162"/>
      </rPr>
      <t>Land Veh.Liab.(Other)</t>
    </r>
  </si>
  <si>
    <r>
      <t>2-İkr./İnd.Karş.Değ.-</t>
    </r>
    <r>
      <rPr>
        <i/>
        <sz val="10"/>
        <rFont val="Times New Roman"/>
        <family val="1"/>
        <charset val="162"/>
      </rPr>
      <t>Ch. in Prov.Bonus/Rebates</t>
    </r>
  </si>
  <si>
    <r>
      <t>3. Matematik Karş.Değ.-</t>
    </r>
    <r>
      <rPr>
        <i/>
        <sz val="10"/>
        <rFont val="Times New Roman"/>
        <family val="1"/>
        <charset val="162"/>
      </rPr>
      <t>Change Math.Reserves</t>
    </r>
  </si>
  <si>
    <r>
      <t xml:space="preserve">  c. Devr.Mat.Karş.- </t>
    </r>
    <r>
      <rPr>
        <i/>
        <sz val="10"/>
        <rFont val="Times New Roman"/>
        <family val="1"/>
        <charset val="162"/>
      </rPr>
      <t>Brought Forward MR</t>
    </r>
  </si>
  <si>
    <r>
      <t>5-Faaliyet Gid.-</t>
    </r>
    <r>
      <rPr>
        <i/>
        <sz val="10"/>
        <rFont val="Times New Roman"/>
        <family val="1"/>
        <charset val="162"/>
      </rPr>
      <t>Operating Expenses</t>
    </r>
  </si>
  <si>
    <r>
      <t xml:space="preserve">  b.Reaüsrans Kom.-</t>
    </r>
    <r>
      <rPr>
        <i/>
        <sz val="10"/>
        <rFont val="Times New Roman"/>
        <family val="1"/>
        <charset val="162"/>
      </rPr>
      <t>Reins.Comm.</t>
    </r>
  </si>
  <si>
    <r>
      <t xml:space="preserve">Hırsızlık </t>
    </r>
    <r>
      <rPr>
        <i/>
        <sz val="9"/>
        <rFont val="Times New Roman"/>
        <family val="1"/>
        <charset val="162"/>
      </rPr>
      <t>- Burglary</t>
    </r>
  </si>
  <si>
    <r>
      <t xml:space="preserve">İnşaat </t>
    </r>
    <r>
      <rPr>
        <i/>
        <sz val="9"/>
        <rFont val="Times New Roman"/>
        <family val="1"/>
        <charset val="162"/>
      </rPr>
      <t>- Construction All Risk</t>
    </r>
  </si>
  <si>
    <r>
      <t>4-Diğ.Tek.Krş.Dğ.-</t>
    </r>
    <r>
      <rPr>
        <i/>
        <sz val="10"/>
        <rFont val="Times New Roman"/>
        <family val="1"/>
        <charset val="162"/>
      </rPr>
      <t>Change in Other Tech.Prov</t>
    </r>
  </si>
  <si>
    <t>TABLO: 46</t>
  </si>
  <si>
    <t>TABLE: 46</t>
  </si>
  <si>
    <t>GROUPAMA EMEKLILIK</t>
  </si>
  <si>
    <t>TABLO: 2C</t>
  </si>
  <si>
    <t>TABLE: 2C</t>
  </si>
  <si>
    <t>TABLO: 4</t>
  </si>
  <si>
    <t>TABLE: 4</t>
  </si>
  <si>
    <t>TABLO: 6A</t>
  </si>
  <si>
    <t>TABLE: 6A</t>
  </si>
  <si>
    <t>TABLO: 6B</t>
  </si>
  <si>
    <t>TABLE: 6B</t>
  </si>
  <si>
    <t>TABLO: 8</t>
  </si>
  <si>
    <t>TABLE: 8</t>
  </si>
  <si>
    <t>TABLE: 30</t>
  </si>
  <si>
    <t>TABLO: 12A</t>
  </si>
  <si>
    <t>TABLE: 12A</t>
  </si>
  <si>
    <t>TABLO: 12B</t>
  </si>
  <si>
    <t>TABLE: 12B</t>
  </si>
  <si>
    <t>TABLO: 14A</t>
  </si>
  <si>
    <t>TABLO: 16</t>
  </si>
  <si>
    <t>TABLO:17</t>
  </si>
  <si>
    <t>TABLO: 20</t>
  </si>
  <si>
    <t>TABLO: 20A</t>
  </si>
  <si>
    <t>TABLE: 26</t>
  </si>
  <si>
    <t>TABLE: 31</t>
  </si>
  <si>
    <t>TABLE: 32</t>
  </si>
  <si>
    <t>TABLO: 40</t>
  </si>
  <si>
    <r>
      <t xml:space="preserve">Merkez </t>
    </r>
    <r>
      <rPr>
        <i/>
        <sz val="9"/>
        <rFont val="Times New Roman"/>
        <family val="1"/>
        <charset val="162"/>
      </rPr>
      <t>-Direct</t>
    </r>
  </si>
  <si>
    <r>
      <t xml:space="preserve">Brokerlar </t>
    </r>
    <r>
      <rPr>
        <i/>
        <sz val="9"/>
        <rFont val="Times New Roman"/>
        <family val="1"/>
        <charset val="162"/>
      </rPr>
      <t>-Brokers</t>
    </r>
  </si>
  <si>
    <r>
      <t>Brokerlar -</t>
    </r>
    <r>
      <rPr>
        <i/>
        <sz val="9"/>
        <rFont val="Times New Roman"/>
        <family val="1"/>
        <charset val="162"/>
      </rPr>
      <t>Brokers</t>
    </r>
  </si>
  <si>
    <t>TABLO: 56</t>
  </si>
  <si>
    <t>TABLE: 56</t>
  </si>
  <si>
    <t>İL BAZINDA SİGORTALILIK ORANLARI
(ZORUNLU DEPREM SİGORTASI)</t>
  </si>
  <si>
    <t>INSURED RATIO by PROVINCE for CATASTROPHIC INSURANCE 
(COMPULSORY EARTHQUAKE)</t>
  </si>
  <si>
    <r>
      <t xml:space="preserve">Makine ve Techizatlar
</t>
    </r>
    <r>
      <rPr>
        <i/>
        <sz val="9"/>
        <rFont val="Times New Roman"/>
        <family val="1"/>
        <charset val="162"/>
      </rPr>
      <t>Machinery and Equipment</t>
    </r>
  </si>
  <si>
    <r>
      <t xml:space="preserve">Karşılıklar Hesabı
</t>
    </r>
    <r>
      <rPr>
        <i/>
        <sz val="9"/>
        <rFont val="Times New Roman"/>
        <family val="1"/>
        <charset val="162"/>
      </rPr>
      <t>Provisions</t>
    </r>
  </si>
  <si>
    <r>
      <t xml:space="preserve">Reeskont Hesabı
</t>
    </r>
    <r>
      <rPr>
        <i/>
        <sz val="9"/>
        <rFont val="Times New Roman"/>
        <family val="1"/>
        <charset val="162"/>
      </rPr>
      <t>Rediscount</t>
    </r>
  </si>
  <si>
    <r>
      <t xml:space="preserve">Diğer Gelir ve Karlar
</t>
    </r>
    <r>
      <rPr>
        <i/>
        <sz val="9"/>
        <rFont val="Times New Roman"/>
        <family val="1"/>
        <charset val="162"/>
      </rPr>
      <t>Other Income and Profit</t>
    </r>
  </si>
  <si>
    <r>
      <t>5-Diğ.Tek.Gelirler (Net) -</t>
    </r>
    <r>
      <rPr>
        <i/>
        <sz val="10"/>
        <rFont val="Times New Roman"/>
        <family val="1"/>
        <charset val="162"/>
      </rPr>
      <t>Oth.Tech.Income(Net)</t>
    </r>
  </si>
  <si>
    <r>
      <t xml:space="preserve">  h.Diğer -</t>
    </r>
    <r>
      <rPr>
        <i/>
        <sz val="10"/>
        <rFont val="Times New Roman"/>
        <family val="1"/>
        <charset val="162"/>
      </rPr>
      <t>Other</t>
    </r>
  </si>
  <si>
    <r>
      <t xml:space="preserve">     Direkt - </t>
    </r>
    <r>
      <rPr>
        <i/>
        <sz val="10"/>
        <rFont val="Times New Roman"/>
        <family val="1"/>
        <charset val="162"/>
      </rPr>
      <t>Direct</t>
    </r>
  </si>
  <si>
    <r>
      <t xml:space="preserve">     Endirekt - </t>
    </r>
    <r>
      <rPr>
        <i/>
        <sz val="10"/>
        <rFont val="Times New Roman"/>
        <family val="1"/>
        <charset val="162"/>
      </rPr>
      <t>Endirect</t>
    </r>
  </si>
  <si>
    <r>
      <t xml:space="preserve"> b.Devredilen Prim - Ceded </t>
    </r>
    <r>
      <rPr>
        <i/>
        <sz val="10"/>
        <rFont val="Times New Roman"/>
        <family val="1"/>
        <charset val="162"/>
      </rPr>
      <t>Premium (-)</t>
    </r>
  </si>
  <si>
    <r>
      <t xml:space="preserve">     Bölüşmeli Reasürans -</t>
    </r>
    <r>
      <rPr>
        <i/>
        <sz val="10"/>
        <rFont val="Times New Roman"/>
        <family val="1"/>
        <charset val="162"/>
      </rPr>
      <t xml:space="preserve"> Proportional Reins.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</si>
  <si>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Non-Proport. Reins.</t>
    </r>
  </si>
  <si>
    <r>
      <t xml:space="preserve">3.Tek.Olm.Böl. Akt.YG </t>
    </r>
    <r>
      <rPr>
        <i/>
        <sz val="9"/>
        <rFont val="Times New Roman"/>
        <family val="1"/>
        <charset val="162"/>
      </rPr>
      <t>- Inv.Returns Trans. from NTA</t>
    </r>
  </si>
  <si>
    <r>
      <t xml:space="preserve">4-Faaliyet Giderleri - </t>
    </r>
    <r>
      <rPr>
        <i/>
        <sz val="9"/>
        <rFont val="Times New Roman"/>
        <family val="1"/>
        <charset val="162"/>
      </rPr>
      <t>Operating Expenses</t>
    </r>
  </si>
  <si>
    <r>
      <t xml:space="preserve">(*) Zorunlu Deprem Dahil - </t>
    </r>
    <r>
      <rPr>
        <i/>
        <sz val="9"/>
        <rFont val="Times New Roman"/>
        <family val="1"/>
        <charset val="162"/>
      </rPr>
      <t>Included Compulsory Earthquake</t>
    </r>
  </si>
  <si>
    <r>
      <t xml:space="preserve">4-Diğ.Tekn.Gelirler(Net) - </t>
    </r>
    <r>
      <rPr>
        <i/>
        <sz val="10"/>
        <rFont val="Times New Roman"/>
        <family val="1"/>
        <charset val="162"/>
      </rPr>
      <t>Other Technical Income(Net)</t>
    </r>
  </si>
  <si>
    <r>
      <t xml:space="preserve">3-Diğ.Tek. Karş. Değ.(Net) - </t>
    </r>
    <r>
      <rPr>
        <i/>
        <sz val="9"/>
        <rFont val="Times New Roman"/>
        <family val="1"/>
        <charset val="162"/>
      </rPr>
      <t>Change in Oth.Tech.Provisions (Net)</t>
    </r>
  </si>
  <si>
    <r>
      <t xml:space="preserve">5.Tek.Olm.Bl.Akt.Yat.Gelirleri </t>
    </r>
    <r>
      <rPr>
        <i/>
        <sz val="10"/>
        <rFont val="Times New Roman"/>
        <family val="1"/>
        <charset val="162"/>
      </rPr>
      <t>- Allocated Inv.Return Tfr.NTA</t>
    </r>
  </si>
  <si>
    <r>
      <t xml:space="preserve"> b.Devr.Prim - </t>
    </r>
    <r>
      <rPr>
        <i/>
        <sz val="10"/>
        <rFont val="Times New Roman"/>
        <family val="1"/>
        <charset val="162"/>
      </rPr>
      <t xml:space="preserve">Ceded Premium to Reinsurers </t>
    </r>
    <r>
      <rPr>
        <i/>
        <sz val="9"/>
        <rFont val="Times New Roman"/>
        <family val="1"/>
        <charset val="162"/>
      </rPr>
      <t>(-)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</si>
  <si>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Reinsurance</t>
    </r>
  </si>
  <si>
    <r>
      <t xml:space="preserve">3. Hayat Branşı Yat.Geliri - </t>
    </r>
    <r>
      <rPr>
        <i/>
        <sz val="10"/>
        <rFont val="Times New Roman"/>
        <family val="1"/>
        <charset val="162"/>
      </rPr>
      <t>Inv.Income from Life Business</t>
    </r>
  </si>
  <si>
    <r>
      <t xml:space="preserve">2-İkr. İnd.Karş.Değ. - </t>
    </r>
    <r>
      <rPr>
        <i/>
        <sz val="10"/>
        <rFont val="Times New Roman"/>
        <family val="1"/>
        <charset val="162"/>
      </rPr>
      <t>Change in Prov. for Bonuses/Rebates</t>
    </r>
  </si>
  <si>
    <r>
      <t xml:space="preserve">3. Matematik Karş. Değişim - </t>
    </r>
    <r>
      <rPr>
        <i/>
        <sz val="10"/>
        <rFont val="Times New Roman"/>
        <family val="1"/>
        <charset val="162"/>
      </rPr>
      <t>Change Mathematical Reserves</t>
    </r>
  </si>
  <si>
    <r>
      <t xml:space="preserve">  a. Ayrılan Matematik Karş. - </t>
    </r>
    <r>
      <rPr>
        <i/>
        <sz val="10"/>
        <rFont val="Times New Roman"/>
        <family val="1"/>
        <charset val="162"/>
      </rPr>
      <t>Mathematical Reserves (-)</t>
    </r>
  </si>
  <si>
    <r>
      <t xml:space="preserve">  b. Ayr. Mat.Karş. Reas.Payı - </t>
    </r>
    <r>
      <rPr>
        <i/>
        <sz val="10"/>
        <rFont val="Times New Roman"/>
        <family val="1"/>
        <charset val="162"/>
      </rPr>
      <t>Mat. Res. (Reinsurers' Share)</t>
    </r>
  </si>
  <si>
    <r>
      <t xml:space="preserve">  c. Devr. Mat. Karş.- </t>
    </r>
    <r>
      <rPr>
        <i/>
        <sz val="10"/>
        <rFont val="Times New Roman"/>
        <family val="1"/>
        <charset val="162"/>
      </rPr>
      <t>Math. Reserves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Brought Forward</t>
    </r>
  </si>
  <si>
    <r>
      <t xml:space="preserve">  d. Devr.MK Rea.P - </t>
    </r>
    <r>
      <rPr>
        <i/>
        <sz val="10"/>
        <rFont val="Times New Roman"/>
        <family val="1"/>
        <charset val="162"/>
      </rPr>
      <t>Mat. Res. Brought Forward (Reins.Sh.)(-)</t>
    </r>
  </si>
  <si>
    <r>
      <t xml:space="preserve">5. Diğer Teknik Karş.Değişim - </t>
    </r>
    <r>
      <rPr>
        <i/>
        <sz val="9"/>
        <rFont val="Times New Roman"/>
        <family val="1"/>
        <charset val="162"/>
      </rPr>
      <t>Change in Other Techn. Provisions</t>
    </r>
  </si>
  <si>
    <r>
      <t xml:space="preserve">  c.Personel Giderleri - </t>
    </r>
    <r>
      <rPr>
        <i/>
        <sz val="9"/>
        <rFont val="Times New Roman"/>
        <family val="1"/>
        <charset val="162"/>
      </rPr>
      <t>Personnal Expenses</t>
    </r>
  </si>
  <si>
    <r>
      <t xml:space="preserve">  d.Yönetim Giderleri - </t>
    </r>
    <r>
      <rPr>
        <i/>
        <sz val="9"/>
        <rFont val="Times New Roman"/>
        <family val="1"/>
        <charset val="162"/>
      </rPr>
      <t>General Management Expenses</t>
    </r>
  </si>
  <si>
    <r>
      <t xml:space="preserve">  e.Pazarlama / Reklam Giderleri - </t>
    </r>
    <r>
      <rPr>
        <i/>
        <sz val="9"/>
        <rFont val="Times New Roman"/>
        <family val="1"/>
        <charset val="162"/>
      </rPr>
      <t>Marketing / Advertisement Expenses</t>
    </r>
  </si>
  <si>
    <r>
      <t xml:space="preserve">  f.Ar-Ge Giderleri - </t>
    </r>
    <r>
      <rPr>
        <i/>
        <sz val="9"/>
        <rFont val="Times New Roman"/>
        <family val="1"/>
        <charset val="162"/>
      </rPr>
      <t>Research / Advance Expenses</t>
    </r>
  </si>
  <si>
    <r>
      <t xml:space="preserve">  h.Diğer Faaliyet Giderleri - </t>
    </r>
    <r>
      <rPr>
        <i/>
        <sz val="9"/>
        <rFont val="Times New Roman"/>
        <family val="1"/>
        <charset val="162"/>
      </rPr>
      <t>Other Operating Expenses</t>
    </r>
  </si>
  <si>
    <r>
      <t xml:space="preserve">7. Yatırım Giderleri - </t>
    </r>
    <r>
      <rPr>
        <i/>
        <sz val="9"/>
        <rFont val="Times New Roman"/>
        <family val="1"/>
        <charset val="162"/>
      </rPr>
      <t>Investment Charges (-)</t>
    </r>
  </si>
  <si>
    <r>
      <t xml:space="preserve">8. Yat. Gerçekleşmemiş Zararlar - </t>
    </r>
    <r>
      <rPr>
        <i/>
        <sz val="9"/>
        <rFont val="Times New Roman"/>
        <family val="1"/>
        <charset val="162"/>
      </rPr>
      <t>Unrealised Losses on Invest.(-)</t>
    </r>
  </si>
  <si>
    <r>
      <t xml:space="preserve">9. Tek.Olm.Böl.Akt.YG - </t>
    </r>
    <r>
      <rPr>
        <i/>
        <sz val="9"/>
        <rFont val="Times New Roman"/>
        <family val="1"/>
        <charset val="162"/>
      </rPr>
      <t>Inv.Return Trans.to Non Tech. Acc.(-)</t>
    </r>
  </si>
  <si>
    <r>
      <rPr>
        <b/>
        <i/>
        <sz val="10"/>
        <rFont val="Times New Roman"/>
        <family val="1"/>
        <charset val="162"/>
      </rP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sz val="9"/>
        <rFont val="Times New Roman"/>
        <family val="1"/>
        <charset val="162"/>
      </rPr>
      <t>TOTAL</t>
    </r>
  </si>
  <si>
    <r>
      <t>6. Diğer Teknik Gelirler (Net) -</t>
    </r>
    <r>
      <rPr>
        <i/>
        <sz val="10"/>
        <rFont val="Times New Roman"/>
        <family val="1"/>
        <charset val="162"/>
      </rPr>
      <t>Other Technical Income (Net)</t>
    </r>
  </si>
  <si>
    <r>
      <t>5. Diğer Teknik Gelirler (Net) -</t>
    </r>
    <r>
      <rPr>
        <i/>
        <sz val="10"/>
        <rFont val="Times New Roman"/>
        <family val="1"/>
        <charset val="162"/>
      </rPr>
      <t>Other Technical Income (Net)</t>
    </r>
  </si>
  <si>
    <r>
      <t xml:space="preserve">   Direkt - </t>
    </r>
    <r>
      <rPr>
        <i/>
        <sz val="10"/>
        <rFont val="Times New Roman"/>
        <family val="1"/>
        <charset val="162"/>
      </rPr>
      <t>Direct</t>
    </r>
  </si>
  <si>
    <r>
      <t xml:space="preserve">   Endirekt - </t>
    </r>
    <r>
      <rPr>
        <i/>
        <sz val="10"/>
        <rFont val="Times New Roman"/>
        <family val="1"/>
        <charset val="162"/>
      </rPr>
      <t>Endirect</t>
    </r>
  </si>
  <si>
    <r>
      <t xml:space="preserve"> b.Devredilen Prim - </t>
    </r>
    <r>
      <rPr>
        <i/>
        <sz val="10"/>
        <rFont val="Times New Roman"/>
        <family val="1"/>
        <charset val="162"/>
      </rPr>
      <t>Ceded Premium (-)</t>
    </r>
  </si>
  <si>
    <r>
      <t>3.Tek.Olm.Böl.Akt.Yat.Gel.</t>
    </r>
    <r>
      <rPr>
        <i/>
        <sz val="10"/>
        <rFont val="Times New Roman"/>
        <family val="1"/>
        <charset val="162"/>
      </rPr>
      <t>- Inv. Return Transferred from NTA</t>
    </r>
  </si>
  <si>
    <r>
      <t xml:space="preserve">4.Yat.Gerçekleşmemiş Karlar </t>
    </r>
    <r>
      <rPr>
        <i/>
        <sz val="10"/>
        <rFont val="Times New Roman"/>
        <family val="1"/>
        <charset val="162"/>
      </rPr>
      <t>- Unrealised Gains on Invenstment</t>
    </r>
  </si>
  <si>
    <r>
      <t xml:space="preserve">2-İkr./İnd. Karş. Değ. - </t>
    </r>
    <r>
      <rPr>
        <i/>
        <sz val="10"/>
        <rFont val="Times New Roman"/>
        <family val="1"/>
        <charset val="162"/>
      </rPr>
      <t>Change in Prov. for Bonuses/Rebates</t>
    </r>
  </si>
  <si>
    <r>
      <t xml:space="preserve">3. Matematik Karş.Değ. - </t>
    </r>
    <r>
      <rPr>
        <i/>
        <sz val="10"/>
        <rFont val="Times New Roman"/>
        <family val="1"/>
        <charset val="162"/>
      </rPr>
      <t>Change in Mathematical Reserves (MR)</t>
    </r>
  </si>
  <si>
    <r>
      <t xml:space="preserve">  b. Ayrılan MK Reas.Payı - </t>
    </r>
    <r>
      <rPr>
        <i/>
        <sz val="10"/>
        <rFont val="Times New Roman"/>
        <family val="1"/>
        <charset val="162"/>
      </rPr>
      <t>Math. Res. (Reinsurers' Share)</t>
    </r>
  </si>
  <si>
    <r>
      <t xml:space="preserve">  c. Devreden Mat.Karş.- </t>
    </r>
    <r>
      <rPr>
        <i/>
        <sz val="10"/>
        <rFont val="Times New Roman"/>
        <family val="1"/>
        <charset val="162"/>
      </rPr>
      <t>MR Brought Forward</t>
    </r>
  </si>
  <si>
    <r>
      <t xml:space="preserve">  d. Devr.MK Rea.P - </t>
    </r>
    <r>
      <rPr>
        <i/>
        <sz val="10"/>
        <rFont val="Times New Roman"/>
        <family val="1"/>
        <charset val="162"/>
      </rPr>
      <t>Brought Forward Reins.Sh.(-)</t>
    </r>
  </si>
  <si>
    <r>
      <t xml:space="preserve">4-Diğer Teknik Karş. Değ. - </t>
    </r>
    <r>
      <rPr>
        <i/>
        <sz val="10"/>
        <rFont val="Times New Roman"/>
        <family val="1"/>
        <charset val="162"/>
      </rPr>
      <t>Change in Other Tech. Provisions</t>
    </r>
  </si>
  <si>
    <r>
      <t xml:space="preserve">(*) Seyahat Sağlık Hariç - </t>
    </r>
    <r>
      <rPr>
        <i/>
        <sz val="9"/>
        <rFont val="Times New Roman"/>
        <family val="1"/>
        <charset val="162"/>
      </rPr>
      <t>Excluded Travel Health Insurance</t>
    </r>
  </si>
  <si>
    <t>7-Yat.Gerçekleşmemiş Zararlar.-</t>
  </si>
  <si>
    <r>
      <t xml:space="preserve">6. Yatırım Giderleri - </t>
    </r>
    <r>
      <rPr>
        <i/>
        <sz val="9"/>
        <rFont val="Times New Roman"/>
        <family val="1"/>
        <charset val="162"/>
      </rPr>
      <t>Investment Charges (-)</t>
    </r>
  </si>
  <si>
    <r>
      <t xml:space="preserve">5-Diğer Teknik Gelirler (Net)- </t>
    </r>
    <r>
      <rPr>
        <i/>
        <sz val="10"/>
        <rFont val="Times New Roman"/>
        <family val="1"/>
        <charset val="162"/>
      </rPr>
      <t>Other Technical Income (Net)</t>
    </r>
  </si>
  <si>
    <r>
      <t xml:space="preserve">7. Yat. Gerçekleşmemiş Zararlar - </t>
    </r>
    <r>
      <rPr>
        <i/>
        <sz val="9"/>
        <rFont val="Times New Roman"/>
        <family val="1"/>
        <charset val="162"/>
      </rPr>
      <t>Unrealised Losses on Invest.(-)</t>
    </r>
  </si>
  <si>
    <r>
      <t xml:space="preserve">8. Tek.Olm.Böl.Akt.YG - </t>
    </r>
    <r>
      <rPr>
        <i/>
        <sz val="9"/>
        <rFont val="Times New Roman"/>
        <family val="1"/>
        <charset val="162"/>
      </rPr>
      <t>Inv.Return Trans.to Non Tech. Acc.(-)</t>
    </r>
  </si>
  <si>
    <r>
      <t xml:space="preserve">(*) Milli Reasürans TAŞ verilerini İçermektedir. </t>
    </r>
    <r>
      <rPr>
        <sz val="8"/>
        <rFont val="Times New Roman"/>
        <family val="1"/>
        <charset val="162"/>
      </rPr>
      <t xml:space="preserve">- </t>
    </r>
    <r>
      <rPr>
        <i/>
        <sz val="8"/>
        <rFont val="Times New Roman"/>
        <family val="1"/>
        <charset val="162"/>
      </rPr>
      <t xml:space="preserve">Only Included Profit and Loss Accounts of Milli Re TAŞ </t>
    </r>
  </si>
  <si>
    <r>
      <t xml:space="preserve">Nakliyat
</t>
    </r>
    <r>
      <rPr>
        <i/>
        <sz val="9"/>
        <rFont val="Times New Roman"/>
        <family val="1"/>
        <charset val="162"/>
      </rPr>
      <t>Transportation</t>
    </r>
  </si>
  <si>
    <r>
      <t xml:space="preserve">Yangın ve Doğal Afetler
</t>
    </r>
    <r>
      <rPr>
        <i/>
        <sz val="9"/>
        <rFont val="Times New Roman"/>
        <family val="1"/>
        <charset val="162"/>
      </rPr>
      <t>Fire and Natural Disasters</t>
    </r>
  </si>
  <si>
    <r>
      <t xml:space="preserve">Teknik Gelir ve Giderler </t>
    </r>
    <r>
      <rPr>
        <i/>
        <sz val="10"/>
        <rFont val="Times New Roman"/>
        <family val="1"/>
        <charset val="162"/>
      </rPr>
      <t>- Technical Revenues and Expenses</t>
    </r>
  </si>
  <si>
    <r>
      <t xml:space="preserve">   a.Alınan Prim - </t>
    </r>
    <r>
      <rPr>
        <i/>
        <sz val="9"/>
        <rFont val="Times New Roman"/>
        <family val="1"/>
        <charset val="162"/>
      </rPr>
      <t>Gross Written Premium</t>
    </r>
  </si>
  <si>
    <r>
      <t xml:space="preserve">   b.Reasürans Komisyon Gelirleri - </t>
    </r>
    <r>
      <rPr>
        <i/>
        <sz val="9"/>
        <rFont val="Times New Roman"/>
        <family val="1"/>
        <charset val="162"/>
      </rPr>
      <t>Reins.Commisssion Income</t>
    </r>
  </si>
  <si>
    <r>
      <t xml:space="preserve">   c.Personel - </t>
    </r>
    <r>
      <rPr>
        <i/>
        <sz val="9"/>
        <rFont val="Times New Roman"/>
        <family val="1"/>
        <charset val="162"/>
      </rPr>
      <t>Personnal Expenses</t>
    </r>
  </si>
  <si>
    <r>
      <t xml:space="preserve">   d.Yönetim - </t>
    </r>
    <r>
      <rPr>
        <i/>
        <sz val="9"/>
        <rFont val="Times New Roman"/>
        <family val="1"/>
        <charset val="162"/>
      </rPr>
      <t>General Management Expenses</t>
    </r>
  </si>
  <si>
    <r>
      <t xml:space="preserve">   e.Pazarlama / Reklam - </t>
    </r>
    <r>
      <rPr>
        <i/>
        <sz val="9"/>
        <rFont val="Times New Roman"/>
        <family val="1"/>
        <charset val="162"/>
      </rPr>
      <t>Marketing / Advertisement Expenses</t>
    </r>
  </si>
  <si>
    <r>
      <t xml:space="preserve">   f.Ar-Ge Giderleri- </t>
    </r>
    <r>
      <rPr>
        <i/>
        <sz val="9"/>
        <rFont val="Times New Roman"/>
        <family val="1"/>
        <charset val="162"/>
      </rPr>
      <t>Research / Advance Expenses</t>
    </r>
  </si>
  <si>
    <r>
      <t xml:space="preserve">Reasürans Payı - </t>
    </r>
    <r>
      <rPr>
        <i/>
        <sz val="9"/>
        <rFont val="Times New Roman"/>
        <family val="1"/>
        <charset val="162"/>
      </rPr>
      <t>Reinsurance Share</t>
    </r>
  </si>
  <si>
    <r>
      <t>Prim Kons.-</t>
    </r>
    <r>
      <rPr>
        <i/>
        <sz val="10"/>
        <rFont val="Times New Roman"/>
        <family val="1"/>
        <charset val="162"/>
      </rPr>
      <t xml:space="preserve"> Retention Ratio (%)</t>
    </r>
  </si>
  <si>
    <r>
      <t xml:space="preserve">Ödenen Tazminat - </t>
    </r>
    <r>
      <rPr>
        <i/>
        <sz val="10"/>
        <rFont val="Times New Roman"/>
        <family val="1"/>
        <charset val="162"/>
      </rPr>
      <t>Paid Losses</t>
    </r>
  </si>
  <si>
    <r>
      <t xml:space="preserve">Tazminat Kons. Oranı - </t>
    </r>
    <r>
      <rPr>
        <i/>
        <sz val="10"/>
        <rFont val="Times New Roman"/>
        <family val="1"/>
        <charset val="162"/>
      </rPr>
      <t>Loss Retention (%)</t>
    </r>
  </si>
  <si>
    <r>
      <t>Seyahat Sağlık -</t>
    </r>
    <r>
      <rPr>
        <i/>
        <sz val="9"/>
        <rFont val="Times New Roman"/>
        <family val="1"/>
        <charset val="162"/>
      </rPr>
      <t xml:space="preserve"> Travel Health</t>
    </r>
    <r>
      <rPr>
        <sz val="9"/>
        <rFont val="Times New Roman"/>
        <family val="1"/>
        <charset val="162"/>
      </rPr>
      <t xml:space="preserve"> </t>
    </r>
  </si>
  <si>
    <r>
      <t>Kaza</t>
    </r>
    <r>
      <rPr>
        <i/>
        <sz val="9"/>
        <rFont val="Times New Roman"/>
        <family val="1"/>
        <charset val="162"/>
      </rPr>
      <t xml:space="preserve"> - Casualty</t>
    </r>
  </si>
  <si>
    <r>
      <t xml:space="preserve">Kara Ar.(Kasko) </t>
    </r>
    <r>
      <rPr>
        <i/>
        <sz val="9"/>
        <rFont val="Times New Roman"/>
        <family val="1"/>
        <charset val="162"/>
      </rPr>
      <t>- Land Vehicles (Motor Own)</t>
    </r>
    <r>
      <rPr>
        <sz val="9"/>
        <rFont val="Times New Roman"/>
        <family val="1"/>
        <charset val="162"/>
      </rPr>
      <t xml:space="preserve"> </t>
    </r>
  </si>
  <si>
    <r>
      <t xml:space="preserve">Yangın ve Doğal Afetler - </t>
    </r>
    <r>
      <rPr>
        <i/>
        <sz val="9"/>
        <rFont val="Times New Roman"/>
        <family val="1"/>
        <charset val="162"/>
      </rPr>
      <t>Fire and Natural Dis.</t>
    </r>
  </si>
  <si>
    <r>
      <t xml:space="preserve">Hava Araçları Sor.- </t>
    </r>
    <r>
      <rPr>
        <i/>
        <sz val="9"/>
        <rFont val="Times New Roman"/>
        <family val="1"/>
        <charset val="162"/>
      </rPr>
      <t>Air Vehicle Liability</t>
    </r>
  </si>
  <si>
    <r>
      <t>Finansal Kayıplar -</t>
    </r>
    <r>
      <rPr>
        <i/>
        <sz val="9"/>
        <rFont val="Times New Roman"/>
        <family val="1"/>
        <charset val="162"/>
      </rPr>
      <t xml:space="preserve"> Financial Loss</t>
    </r>
  </si>
  <si>
    <r>
      <t>Zorunlu Deprem</t>
    </r>
    <r>
      <rPr>
        <i/>
        <sz val="9"/>
        <rFont val="Times New Roman"/>
        <family val="1"/>
        <charset val="162"/>
      </rPr>
      <t xml:space="preserve"> - Compulsory Earthquake</t>
    </r>
  </si>
  <si>
    <r>
      <t xml:space="preserve">Yeşil Kart - </t>
    </r>
    <r>
      <rPr>
        <i/>
        <sz val="9"/>
        <rFont val="Times New Roman"/>
        <family val="1"/>
        <charset val="162"/>
      </rPr>
      <t>Green Card</t>
    </r>
  </si>
  <si>
    <r>
      <t>Kaza -</t>
    </r>
    <r>
      <rPr>
        <i/>
        <sz val="9"/>
        <rFont val="Times New Roman"/>
        <family val="1"/>
        <charset val="162"/>
      </rPr>
      <t xml:space="preserve"> Casualty</t>
    </r>
  </si>
  <si>
    <r>
      <t>Yangın ve Doğal Afetler -</t>
    </r>
    <r>
      <rPr>
        <i/>
        <sz val="9"/>
        <rFont val="Times New Roman"/>
        <family val="1"/>
        <charset val="162"/>
      </rPr>
      <t xml:space="preserve"> Fire and Natural Dis.</t>
    </r>
  </si>
  <si>
    <r>
      <t>Hava Araçları Sor.-</t>
    </r>
    <r>
      <rPr>
        <i/>
        <sz val="9"/>
        <rFont val="Times New Roman"/>
        <family val="1"/>
        <charset val="162"/>
      </rPr>
      <t xml:space="preserve"> Air Veh.Liab.</t>
    </r>
  </si>
  <si>
    <r>
      <t>Kredi -</t>
    </r>
    <r>
      <rPr>
        <i/>
        <sz val="9"/>
        <rFont val="Times New Roman"/>
        <family val="1"/>
        <charset val="162"/>
      </rPr>
      <t xml:space="preserve"> Credit</t>
    </r>
  </si>
  <si>
    <r>
      <t xml:space="preserve">Yangın ve Doğal Afetler </t>
    </r>
    <r>
      <rPr>
        <i/>
        <sz val="9"/>
        <rFont val="Times New Roman"/>
        <family val="1"/>
        <charset val="162"/>
      </rPr>
      <t>- Fire and Natural Dis.</t>
    </r>
  </si>
  <si>
    <r>
      <rPr>
        <sz val="9"/>
        <rFont val="Times New Roman"/>
        <family val="1"/>
        <charset val="162"/>
      </rPr>
      <t>Zorunlu Deprem</t>
    </r>
    <r>
      <rPr>
        <i/>
        <sz val="9"/>
        <rFont val="Times New Roman"/>
        <family val="1"/>
        <charset val="162"/>
      </rPr>
      <t xml:space="preserve"> - Compulsory Earthquake</t>
    </r>
  </si>
  <si>
    <r>
      <rPr>
        <sz val="9"/>
        <rFont val="Times New Roman"/>
        <family val="1"/>
        <charset val="162"/>
      </rPr>
      <t xml:space="preserve">DD Tarım </t>
    </r>
    <r>
      <rPr>
        <i/>
        <sz val="9"/>
        <rFont val="Times New Roman"/>
        <family val="1"/>
        <charset val="162"/>
      </rPr>
      <t>- Subsidized Agriculture</t>
    </r>
  </si>
  <si>
    <r>
      <t xml:space="preserve">Sivil </t>
    </r>
    <r>
      <rPr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Civil</t>
    </r>
  </si>
  <si>
    <r>
      <t xml:space="preserve">Ticari </t>
    </r>
    <r>
      <rPr>
        <i/>
        <sz val="9"/>
        <rFont val="Times New Roman"/>
        <family val="1"/>
        <charset val="162"/>
      </rPr>
      <t>- Commercials</t>
    </r>
  </si>
  <si>
    <r>
      <t xml:space="preserve">Sinai </t>
    </r>
    <r>
      <rPr>
        <i/>
        <sz val="9"/>
        <rFont val="Times New Roman"/>
        <family val="1"/>
        <charset val="162"/>
      </rPr>
      <t>- Industrials</t>
    </r>
  </si>
  <si>
    <r>
      <t xml:space="preserve">Makine Kırılması </t>
    </r>
    <r>
      <rPr>
        <i/>
        <sz val="9"/>
        <rFont val="Times New Roman"/>
        <family val="1"/>
        <charset val="162"/>
      </rPr>
      <t>- Machinery Brokedown</t>
    </r>
  </si>
  <si>
    <r>
      <t xml:space="preserve">Montaj - </t>
    </r>
    <r>
      <rPr>
        <i/>
        <sz val="9"/>
        <rFont val="Times New Roman"/>
        <family val="1"/>
        <charset val="162"/>
      </rPr>
      <t>Engineering All Risks</t>
    </r>
  </si>
  <si>
    <r>
      <t xml:space="preserve">TOPLAM
</t>
    </r>
    <r>
      <rPr>
        <i/>
        <sz val="9"/>
        <rFont val="Times New Roman"/>
        <family val="1"/>
        <charset val="162"/>
      </rPr>
      <t>TOTAL</t>
    </r>
  </si>
  <si>
    <r>
      <t xml:space="preserve">Asansör Kaza 3.Kş. Kar. MS </t>
    </r>
    <r>
      <rPr>
        <i/>
        <sz val="9"/>
        <rFont val="Times New Roman"/>
        <family val="1"/>
        <charset val="162"/>
      </rPr>
      <t>- Elevator Liability</t>
    </r>
  </si>
  <si>
    <r>
      <t>Tüpgaz Zorun.Sor.</t>
    </r>
    <r>
      <rPr>
        <i/>
        <sz val="9"/>
        <rFont val="Times New Roman"/>
        <family val="1"/>
        <charset val="162"/>
      </rPr>
      <t xml:space="preserve"> - Comp. TPL for LPG's</t>
    </r>
  </si>
  <si>
    <r>
      <t xml:space="preserve">Teh. Mad. Zrn.Sor. </t>
    </r>
    <r>
      <rPr>
        <i/>
        <sz val="9"/>
        <rFont val="Times New Roman"/>
        <family val="1"/>
        <charset val="162"/>
      </rPr>
      <t>- Comp.TPL for Haz. Sub.</t>
    </r>
  </si>
  <si>
    <r>
      <t>Yapı Denetimi ZMSS</t>
    </r>
    <r>
      <rPr>
        <i/>
        <sz val="9"/>
        <rFont val="Times New Roman"/>
        <family val="1"/>
        <charset val="162"/>
      </rPr>
      <t xml:space="preserve"> - Construction Control TPL</t>
    </r>
  </si>
  <si>
    <r>
      <t xml:space="preserve">Teh. Mad. Zrn.Sor. </t>
    </r>
    <r>
      <rPr>
        <i/>
        <sz val="9"/>
        <rFont val="Times New Roman"/>
        <family val="1"/>
        <charset val="162"/>
      </rPr>
      <t>- Comp. TPL for Haz.Sub.</t>
    </r>
  </si>
  <si>
    <r>
      <t xml:space="preserve">Mot. Kara Taşıtları (KASKO) </t>
    </r>
    <r>
      <rPr>
        <i/>
        <sz val="9"/>
        <rFont val="Times New Roman"/>
        <family val="1"/>
        <charset val="162"/>
      </rPr>
      <t>- Motor Own Dam.</t>
    </r>
  </si>
  <si>
    <r>
      <t xml:space="preserve">Zrn.K.Yolu Taş. MS </t>
    </r>
    <r>
      <rPr>
        <i/>
        <sz val="9"/>
        <rFont val="Times New Roman"/>
        <family val="1"/>
        <charset val="162"/>
      </rPr>
      <t>- Comp.Land Trans. Liability</t>
    </r>
  </si>
  <si>
    <r>
      <t xml:space="preserve">Zrn.K.Yolu Taş. MS </t>
    </r>
    <r>
      <rPr>
        <i/>
        <sz val="9"/>
        <rFont val="Times New Roman"/>
        <family val="1"/>
        <charset val="162"/>
      </rPr>
      <t>- Man. Land Trans. Liability</t>
    </r>
  </si>
  <si>
    <r>
      <t>Su Araçları Sorumluluk -</t>
    </r>
    <r>
      <rPr>
        <i/>
        <sz val="9"/>
        <rFont val="Times New Roman"/>
        <family val="1"/>
        <charset val="162"/>
      </rPr>
      <t xml:space="preserve">Sea Vehicles Liability </t>
    </r>
  </si>
  <si>
    <r>
      <t xml:space="preserve"> -Motorsiklet (*)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 Motorcycles </t>
    </r>
  </si>
  <si>
    <r>
      <t xml:space="preserve"> -Hususi Otolar </t>
    </r>
    <r>
      <rPr>
        <i/>
        <sz val="9"/>
        <rFont val="Times New Roman"/>
        <family val="1"/>
        <charset val="162"/>
      </rPr>
      <t>- Private Cars</t>
    </r>
  </si>
  <si>
    <r>
      <t xml:space="preserve"> -Taksiler </t>
    </r>
    <r>
      <rPr>
        <i/>
        <sz val="9"/>
        <rFont val="Times New Roman"/>
        <family val="1"/>
        <charset val="162"/>
      </rPr>
      <t>- Taxies</t>
    </r>
  </si>
  <si>
    <r>
      <t xml:space="preserve"> -Muhtelif </t>
    </r>
    <r>
      <rPr>
        <sz val="9"/>
        <rFont val="Times New Roman"/>
        <family val="1"/>
        <charset val="162"/>
      </rPr>
      <t>- Others</t>
    </r>
  </si>
  <si>
    <r>
      <rPr>
        <b/>
        <sz val="9"/>
        <rFont val="Times New Roman"/>
        <family val="1"/>
        <charset val="162"/>
      </rP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</si>
  <si>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r>
      <t xml:space="preserve"> -Kamyonetler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 Vans</t>
    </r>
  </si>
  <si>
    <r>
      <t xml:space="preserve"> -Kamyonlar </t>
    </r>
    <r>
      <rPr>
        <i/>
        <sz val="9"/>
        <rFont val="Times New Roman"/>
        <family val="1"/>
        <charset val="162"/>
      </rPr>
      <t>- Trucks</t>
    </r>
  </si>
  <si>
    <r>
      <t xml:space="preserve"> -Traktörler </t>
    </r>
    <r>
      <rPr>
        <i/>
        <sz val="9"/>
        <rFont val="Times New Roman"/>
        <family val="1"/>
        <charset val="162"/>
      </rPr>
      <t>- Agricultural Tractors</t>
    </r>
  </si>
  <si>
    <r>
      <t xml:space="preserve"> -Motorsiklet*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 Motorcycles </t>
    </r>
  </si>
  <si>
    <t>ŞİRKET BAZINDA ÇALIŞILAN ACENTE ve BROKER SAYISI (Bankalar Hariç)</t>
  </si>
  <si>
    <t xml:space="preserve">NUMBER of INSURANCE COMPANIES' AGENCY (EXLUDED BANKS) and BROKERS </t>
  </si>
  <si>
    <t>BANKS ACTING as INSURANCE AGENTS and THEIR BRANCHES' NUMBER</t>
  </si>
  <si>
    <t>SİGORTA VE REASÜRANS İLE EMEKLİLİK ŞİRKETLERİNDE ÇALIŞAN PAZARLAMA ELEMANI SAYISI</t>
  </si>
  <si>
    <t>NUMBER of MARKETING STAFF EMPLOYED by INSURANCE, REINSURANCE and PENSION COMPANIES</t>
  </si>
  <si>
    <r>
      <t xml:space="preserve">Şirket Çalışanlarının Öğrenim Durumu </t>
    </r>
    <r>
      <rPr>
        <i/>
        <sz val="9"/>
        <rFont val="Times New Roman"/>
        <family val="1"/>
        <charset val="162"/>
      </rPr>
      <t>- Level of Education</t>
    </r>
  </si>
  <si>
    <r>
      <t xml:space="preserve">Lise 
</t>
    </r>
    <r>
      <rPr>
        <i/>
        <sz val="9"/>
        <rFont val="Times New Roman"/>
        <family val="1"/>
        <charset val="162"/>
      </rPr>
      <t>High 
School</t>
    </r>
  </si>
  <si>
    <r>
      <t xml:space="preserve">Yüksek Lisans 
</t>
    </r>
    <r>
      <rPr>
        <i/>
        <sz val="10"/>
        <rFont val="Times New Roman"/>
        <family val="1"/>
        <charset val="162"/>
      </rPr>
      <t>Graduate</t>
    </r>
  </si>
  <si>
    <r>
      <t xml:space="preserve">İlköğretim
</t>
    </r>
    <r>
      <rPr>
        <i/>
        <sz val="10"/>
        <rFont val="Times New Roman"/>
        <family val="1"/>
        <charset val="162"/>
      </rPr>
      <t>Pri</t>
    </r>
    <r>
      <rPr>
        <i/>
        <sz val="9"/>
        <rFont val="Times New Roman"/>
        <family val="1"/>
        <charset val="162"/>
      </rPr>
      <t>mary School</t>
    </r>
  </si>
  <si>
    <r>
      <t xml:space="preserve">Doktora
</t>
    </r>
    <r>
      <rPr>
        <i/>
        <sz val="9"/>
        <rFont val="Times New Roman"/>
        <family val="1"/>
        <charset val="162"/>
      </rPr>
      <t>Doctorate</t>
    </r>
  </si>
  <si>
    <t>ACTUARIES WORKING with/in INSURANCE, PENSION and REINSURANCE COMPANIES</t>
  </si>
  <si>
    <t>SİGORTA VE REASÜRANS İLE EMEKLİLİK ŞİRKETLERİNİN ÜST DÜZEY YÖNETİCİLERİ</t>
  </si>
  <si>
    <t>TOP MANAGERS of INSURANCE, REINSURANCE and PENSION COMPANIES</t>
  </si>
  <si>
    <r>
      <t xml:space="preserve">Şirket Adı, Adresi, Telefon-Faks No.
Internet Adresi
</t>
    </r>
    <r>
      <rPr>
        <i/>
        <sz val="9"/>
        <rFont val="Times New Roman"/>
        <family val="1"/>
        <charset val="162"/>
      </rPr>
      <t>Name of Company, Address, Phone, Fax No, Internet Address</t>
    </r>
  </si>
  <si>
    <t>SİGORTA VE REASÜRANS İLE EMEKLİLİK ŞİRKETLERİNİN ORTAKLIK YAPISI</t>
  </si>
  <si>
    <t>CAPITAL STRUCTURE of INSURANCE, REINSURANCE and PENSION COMPANIES</t>
  </si>
  <si>
    <r>
      <t xml:space="preserve">ŞİRKET ADI / PAY SAHİPLERİ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COMPANY AND S</t>
    </r>
    <r>
      <rPr>
        <i/>
        <sz val="10"/>
        <rFont val="Times New Roman"/>
        <family val="1"/>
        <charset val="162"/>
      </rPr>
      <t>HAREHOLDERS</t>
    </r>
  </si>
  <si>
    <r>
      <t xml:space="preserve">Sermaye Payı
</t>
    </r>
    <r>
      <rPr>
        <i/>
        <sz val="9"/>
        <rFont val="Times New Roman"/>
        <family val="1"/>
        <charset val="162"/>
      </rPr>
      <t>Capital Share (%)</t>
    </r>
  </si>
  <si>
    <r>
      <t xml:space="preserve">    1.b- Devredilen Primler </t>
    </r>
    <r>
      <rPr>
        <i/>
        <sz val="10"/>
        <rFont val="Times New Roman"/>
        <family val="1"/>
      </rPr>
      <t>- Ceded Premium to Reinsurers (-)</t>
    </r>
  </si>
  <si>
    <r>
      <t xml:space="preserve">2- Kazanılmamış Prim Karşılıklarda Değişim - </t>
    </r>
    <r>
      <rPr>
        <i/>
        <sz val="10"/>
        <rFont val="Times New Roman"/>
        <family val="1"/>
      </rPr>
      <t>Change in Prov. for Unearned Premiums</t>
    </r>
  </si>
  <si>
    <r>
      <t xml:space="preserve">    2.a- Ayr. Kazanılmamış Prim Karş. </t>
    </r>
    <r>
      <rPr>
        <i/>
        <sz val="10"/>
        <rFont val="Times New Roman"/>
        <family val="1"/>
      </rPr>
      <t>- Prov. for Unearned Prem. Gross Amount (-)</t>
    </r>
  </si>
  <si>
    <r>
      <t xml:space="preserve">    2.b- Ayr. Kazanılmamış Prim Karş. Reas. P.</t>
    </r>
    <r>
      <rPr>
        <i/>
        <sz val="10"/>
        <rFont val="Times New Roman"/>
        <family val="1"/>
      </rPr>
      <t>- Prov.for Unearned Prem. (Reins.Share)</t>
    </r>
  </si>
  <si>
    <r>
      <t xml:space="preserve">    2.c- Devr. Kazanılmamış Prim Karş. </t>
    </r>
    <r>
      <rPr>
        <i/>
        <sz val="10"/>
        <rFont val="Times New Roman"/>
        <family val="1"/>
      </rPr>
      <t>- Prov. Brought Forw for UP Gross Amount</t>
    </r>
  </si>
  <si>
    <r>
      <t xml:space="preserve">    2.d- Devreden KPK Reas. Payı </t>
    </r>
    <r>
      <rPr>
        <i/>
        <sz val="10"/>
        <rFont val="Times New Roman"/>
        <family val="1"/>
      </rPr>
      <t>- Prov. Brought Forw. for UP (Reins.Share) (-)</t>
    </r>
  </si>
  <si>
    <r>
      <t xml:space="preserve">    2.e- Devam Eden Riskler Karşılığı - </t>
    </r>
    <r>
      <rPr>
        <i/>
        <sz val="10"/>
        <rFont val="Times New Roman"/>
        <family val="1"/>
        <charset val="162"/>
      </rPr>
      <t>Provisions for Unexpired Risks</t>
    </r>
  </si>
  <si>
    <r>
      <t>3- Diğer Teknik Gelirler -</t>
    </r>
    <r>
      <rPr>
        <i/>
        <sz val="10"/>
        <rFont val="Times New Roman"/>
        <family val="1"/>
      </rPr>
      <t xml:space="preserve"> Net Other Technical Income</t>
    </r>
  </si>
  <si>
    <r>
      <t xml:space="preserve">    1.a- Ödenen Hasarlar </t>
    </r>
    <r>
      <rPr>
        <i/>
        <sz val="10"/>
        <rFont val="Times New Roman"/>
        <family val="1"/>
      </rPr>
      <t>- Paid Losses, Gross Amount (-)</t>
    </r>
  </si>
  <si>
    <r>
      <t xml:space="preserve">    1.b- Ödenen Hasarda Reasürör Payı </t>
    </r>
    <r>
      <rPr>
        <i/>
        <sz val="10"/>
        <rFont val="Times New Roman"/>
        <family val="1"/>
      </rPr>
      <t>- Paid Losses, (Reinsurers' Share)</t>
    </r>
  </si>
  <si>
    <r>
      <t xml:space="preserve">2- Muallak Hasar Karş. Değişim - </t>
    </r>
    <r>
      <rPr>
        <i/>
        <sz val="10"/>
        <rFont val="Times New Roman"/>
        <family val="1"/>
      </rPr>
      <t>Change in Prov. for Outstanding Claims</t>
    </r>
  </si>
  <si>
    <r>
      <t xml:space="preserve">    2.a- Ayrılan Muallak Hasar Karş. </t>
    </r>
    <r>
      <rPr>
        <i/>
        <sz val="10"/>
        <rFont val="Times New Roman"/>
        <family val="1"/>
      </rPr>
      <t>- Provisions for Outst. Claims, Gross Amount (-)</t>
    </r>
  </si>
  <si>
    <r>
      <t xml:space="preserve">    2.b- Ayr. Mual. Hasar Karş. Reas. P. </t>
    </r>
    <r>
      <rPr>
        <i/>
        <sz val="10"/>
        <rFont val="Times New Roman"/>
        <family val="1"/>
      </rPr>
      <t>- Prov. for Outst. Claims, (Reinsurers' Share)</t>
    </r>
  </si>
  <si>
    <r>
      <t xml:space="preserve">    2.c- Devr. Mual. Hasar Karş.</t>
    </r>
    <r>
      <rPr>
        <i/>
        <sz val="10"/>
        <rFont val="Times New Roman"/>
        <family val="1"/>
      </rPr>
      <t>- Prov. Brought Forw. for Outst. Claims, Gross Amount</t>
    </r>
  </si>
  <si>
    <r>
      <t xml:space="preserve">    2.d- Devr.Mual.Hasar Karş.R.P. -</t>
    </r>
    <r>
      <rPr>
        <i/>
        <sz val="10"/>
        <rFont val="Times New Roman"/>
        <family val="1"/>
      </rPr>
      <t xml:space="preserve"> Prov.Brought Forw.for Outst.Claims, (Re.Share) (-)</t>
    </r>
  </si>
  <si>
    <r>
      <t xml:space="preserve">Direkt İşler Tazminatı </t>
    </r>
    <r>
      <rPr>
        <i/>
        <sz val="10"/>
        <color indexed="18"/>
        <rFont val="Times New Roman"/>
        <family val="1"/>
        <charset val="162"/>
      </rPr>
      <t>-Direct Paid Losses**</t>
    </r>
  </si>
  <si>
    <r>
      <t>Cari Varlıklar</t>
    </r>
    <r>
      <rPr>
        <b/>
        <i/>
        <sz val="11"/>
        <color indexed="18"/>
        <rFont val="Times New Roman"/>
        <family val="1"/>
        <charset val="162"/>
      </rPr>
      <t xml:space="preserve"> - </t>
    </r>
    <r>
      <rPr>
        <i/>
        <sz val="11"/>
        <color indexed="18"/>
        <rFont val="Times New Roman"/>
        <family val="1"/>
        <charset val="162"/>
      </rPr>
      <t>Current Assets</t>
    </r>
  </si>
  <si>
    <r>
      <t xml:space="preserve">Kısa Vadeli Yükümlülükler </t>
    </r>
    <r>
      <rPr>
        <b/>
        <i/>
        <sz val="11"/>
        <color indexed="18"/>
        <rFont val="Times New Roman"/>
        <family val="1"/>
        <charset val="162"/>
      </rPr>
      <t xml:space="preserve">- </t>
    </r>
    <r>
      <rPr>
        <i/>
        <sz val="11"/>
        <color indexed="18"/>
        <rFont val="Times New Roman"/>
        <family val="1"/>
        <charset val="162"/>
      </rPr>
      <t>Current Liabilities</t>
    </r>
  </si>
  <si>
    <r>
      <t xml:space="preserve">Uzun Vadeli Yükümlülükler </t>
    </r>
    <r>
      <rPr>
        <b/>
        <i/>
        <sz val="11"/>
        <color indexed="18"/>
        <rFont val="Times New Roman"/>
        <family val="1"/>
        <charset val="162"/>
      </rPr>
      <t xml:space="preserve">- </t>
    </r>
    <r>
      <rPr>
        <i/>
        <sz val="11"/>
        <color indexed="18"/>
        <rFont val="Times New Roman"/>
        <family val="1"/>
        <charset val="162"/>
      </rPr>
      <t>Long Term Liabilities</t>
    </r>
  </si>
  <si>
    <r>
      <t xml:space="preserve">(Adet - </t>
    </r>
    <r>
      <rPr>
        <b/>
        <i/>
        <sz val="9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>)</t>
    </r>
  </si>
  <si>
    <r>
      <t xml:space="preserve">TOPLAM
</t>
    </r>
    <r>
      <rPr>
        <i/>
        <sz val="8"/>
        <rFont val="Times New Roman"/>
        <family val="1"/>
        <charset val="162"/>
      </rPr>
      <t>TOTAL</t>
    </r>
  </si>
  <si>
    <r>
      <t xml:space="preserve">     Ferdi Plan Adedi - </t>
    </r>
    <r>
      <rPr>
        <i/>
        <sz val="9"/>
        <rFont val="Times New Roman"/>
        <family val="1"/>
        <charset val="162"/>
      </rPr>
      <t>No of Individual Plan</t>
    </r>
  </si>
  <si>
    <r>
      <t xml:space="preserve">     Grup Plan Adedi - </t>
    </r>
    <r>
      <rPr>
        <i/>
        <sz val="9"/>
        <rFont val="Times New Roman"/>
        <family val="1"/>
        <charset val="162"/>
      </rPr>
      <t>No of Group Plan</t>
    </r>
  </si>
  <si>
    <t xml:space="preserve"> Sözleşmelerin Tanzim Dönemine Göre</t>
  </si>
  <si>
    <t xml:space="preserve">   Yeni Sözleşmeler</t>
  </si>
  <si>
    <t xml:space="preserve">   Önceki Dönemden Devam Eden Sözleşmeler</t>
  </si>
  <si>
    <t xml:space="preserve"> İçeriğine Göre</t>
  </si>
  <si>
    <t xml:space="preserve">   Başlangıç Katkı Payı</t>
  </si>
  <si>
    <r>
      <t xml:space="preserve">   Düzenli </t>
    </r>
    <r>
      <rPr>
        <sz val="10"/>
        <color indexed="8"/>
        <rFont val="Times New Roman"/>
        <family val="1"/>
        <charset val="162"/>
      </rPr>
      <t>Katkı Payı</t>
    </r>
  </si>
  <si>
    <t xml:space="preserve">   Ek/Ara Katkı Payı</t>
  </si>
  <si>
    <t xml:space="preserve">   Diğ. Şrk.den Aktarım</t>
  </si>
  <si>
    <t xml:space="preserve">   Dernek, Vakıf vb Krşl.dan Aktarım</t>
  </si>
  <si>
    <t xml:space="preserve">   Puan, Ödül, Ceza vb Şekillerde Gelen</t>
  </si>
  <si>
    <r>
      <t xml:space="preserve">100-200 TL              
</t>
    </r>
    <r>
      <rPr>
        <i/>
        <sz val="9"/>
        <rFont val="Times New Roman"/>
        <family val="1"/>
        <charset val="162"/>
      </rPr>
      <t>Between 100-200 TL</t>
    </r>
  </si>
  <si>
    <t>ÖDEME PERİYODUNA ve ÖDENEN KATKI PAYI TUTARINA GÖRE BİREYSEL EMEKLİLİK SÖZLEŞMELERİNİN DAĞILIMI</t>
  </si>
  <si>
    <t>DISTRIBUTION of PRIVATE PENSION CONTRACTS ACCORDING TO PAYMENT PERIODS and CONTRIBUTION AMOUNTS</t>
  </si>
  <si>
    <r>
      <t xml:space="preserve">Cinsiyete Göre
</t>
    </r>
    <r>
      <rPr>
        <i/>
        <sz val="10"/>
        <rFont val="Times New Roman"/>
        <family val="1"/>
        <charset val="162"/>
      </rPr>
      <t>According to Gender</t>
    </r>
  </si>
  <si>
    <r>
      <t xml:space="preserve">Kadın
</t>
    </r>
    <r>
      <rPr>
        <i/>
        <sz val="10"/>
        <rFont val="Times New Roman"/>
        <family val="1"/>
        <charset val="162"/>
      </rPr>
      <t>Female</t>
    </r>
  </si>
  <si>
    <r>
      <t xml:space="preserve">Erkek
</t>
    </r>
    <r>
      <rPr>
        <i/>
        <sz val="10"/>
        <rFont val="Times New Roman"/>
        <family val="1"/>
        <charset val="162"/>
      </rPr>
      <t>Male</t>
    </r>
  </si>
  <si>
    <t>ŞİRKET BAZINDA ÇALIŞILAN BİREYSEL EMEKLİLİK ARACILARI</t>
  </si>
  <si>
    <t>NUMBER of PENSION COMPANIES' AGENCY</t>
  </si>
  <si>
    <r>
      <t xml:space="preserve">Hastalık </t>
    </r>
    <r>
      <rPr>
        <b/>
        <i/>
        <sz val="9"/>
        <rFont val="Times New Roman"/>
        <family val="1"/>
        <charset val="162"/>
      </rPr>
      <t>- Sickness</t>
    </r>
  </si>
  <si>
    <r>
      <t xml:space="preserve">KAZA </t>
    </r>
    <r>
      <rPr>
        <b/>
        <i/>
        <sz val="9"/>
        <rFont val="Times New Roman"/>
        <family val="1"/>
        <charset val="162"/>
      </rPr>
      <t>- CASUALTY</t>
    </r>
  </si>
  <si>
    <r>
      <t xml:space="preserve">HASTALIK / SAĞLIK  </t>
    </r>
    <r>
      <rPr>
        <b/>
        <i/>
        <sz val="10"/>
        <rFont val="Times New Roman"/>
        <family val="1"/>
        <charset val="162"/>
      </rPr>
      <t>- HEALTH</t>
    </r>
  </si>
  <si>
    <t>SİGORTALI ADEDİ - NUMBER of INSURED</t>
  </si>
  <si>
    <t>DİREKT PRİM - DIRECT PREMIUM</t>
  </si>
  <si>
    <t>ÖDENEN TAZMİNAT - PAID LOSS</t>
  </si>
  <si>
    <t>PREMIUM, PAID AND OUTSTANDING LOSSES AND TECHNICAL RESULTS 0F 2009 AT NON LIFE BRANCHES</t>
  </si>
  <si>
    <r>
      <rPr>
        <b/>
        <sz val="10"/>
        <rFont val="Times New Roman"/>
        <family val="1"/>
        <charset val="162"/>
      </rPr>
      <t>TOPLAM</t>
    </r>
    <r>
      <rPr>
        <b/>
        <i/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TOTAL</t>
    </r>
  </si>
  <si>
    <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</si>
  <si>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r>
      <rPr>
        <b/>
        <sz val="10"/>
        <rFont val="Times New Roman"/>
        <family val="1"/>
        <charset val="162"/>
      </rP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</si>
  <si>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r>
      <rPr>
        <b/>
        <sz val="9"/>
        <rFont val="Times New Roman"/>
        <family val="1"/>
        <charset val="162"/>
      </rPr>
      <t xml:space="preserve">TOPLAM
</t>
    </r>
    <r>
      <rPr>
        <i/>
        <sz val="8"/>
        <rFont val="Times New Roman"/>
        <family val="1"/>
        <charset val="162"/>
      </rPr>
      <t>TOTAL</t>
    </r>
  </si>
  <si>
    <t>SOMPO JAPAN</t>
  </si>
  <si>
    <t>25 Yaş Altı - Under Age 25</t>
  </si>
  <si>
    <t>25-34 Arası - Between 25-34</t>
  </si>
  <si>
    <t>35-44 Arası - Between 35-44</t>
  </si>
  <si>
    <t>45-54 Arası - Between 45-54</t>
  </si>
  <si>
    <t>55 Yaş Üstü - Over Age 55</t>
  </si>
  <si>
    <t>Toplam - Total</t>
  </si>
  <si>
    <r>
      <t xml:space="preserve">TOPLAM
</t>
    </r>
    <r>
      <rPr>
        <b/>
        <i/>
        <sz val="8"/>
        <rFont val="Times New Roman"/>
        <family val="1"/>
        <charset val="162"/>
      </rPr>
      <t>TOTAL</t>
    </r>
  </si>
  <si>
    <r>
      <t xml:space="preserve">Şirket Adı
</t>
    </r>
    <r>
      <rPr>
        <i/>
        <sz val="10"/>
        <color indexed="8"/>
        <rFont val="Times New Roman"/>
        <family val="1"/>
        <charset val="162"/>
      </rPr>
      <t>Company Name</t>
    </r>
  </si>
  <si>
    <r>
      <t xml:space="preserve">Şirket Adı
</t>
    </r>
    <r>
      <rPr>
        <i/>
        <sz val="10"/>
        <color indexed="8"/>
        <rFont val="Times New Roman"/>
        <family val="1"/>
        <charset val="162"/>
      </rPr>
      <t>Company Name</t>
    </r>
  </si>
  <si>
    <r>
      <t xml:space="preserve">   3- Teknik Olm. Böl. Akt.Yat.Gel.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Invenstment Returns Transf. from Non Techical Account</t>
    </r>
  </si>
  <si>
    <r>
      <t xml:space="preserve">   4- DiğerTeknik Gelirler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Net Technical Income</t>
    </r>
  </si>
  <si>
    <r>
      <t xml:space="preserve">  1- Kazanılmış Primler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Earned Premiums (Net)</t>
    </r>
  </si>
  <si>
    <r>
      <t xml:space="preserve">Kıymet </t>
    </r>
    <r>
      <rPr>
        <i/>
        <sz val="9"/>
        <rFont val="Times New Roman"/>
        <family val="1"/>
        <charset val="162"/>
      </rPr>
      <t>- Specie</t>
    </r>
  </si>
  <si>
    <r>
      <t xml:space="preserve">İhracat Kredi </t>
    </r>
    <r>
      <rPr>
        <i/>
        <sz val="9"/>
        <rFont val="Times New Roman"/>
        <family val="1"/>
        <charset val="162"/>
      </rPr>
      <t>- Export Credit</t>
    </r>
  </si>
  <si>
    <r>
      <t>HAYAT GRUBU BRANŞLARI -</t>
    </r>
    <r>
      <rPr>
        <i/>
        <sz val="9"/>
        <rFont val="Times New Roman"/>
        <family val="1"/>
        <charset val="162"/>
      </rPr>
      <t xml:space="preserve"> LIFE BRANCHES</t>
    </r>
  </si>
  <si>
    <r>
      <t xml:space="preserve">HAYAT DIŞI BRANŞLAR - </t>
    </r>
    <r>
      <rPr>
        <i/>
        <sz val="9"/>
        <rFont val="Times New Roman"/>
        <family val="1"/>
        <charset val="162"/>
      </rPr>
      <t>NON - LIFE BRANCHES</t>
    </r>
  </si>
  <si>
    <r>
      <t xml:space="preserve">KARA ARAÇLARI 
</t>
    </r>
    <r>
      <rPr>
        <i/>
        <sz val="8"/>
        <rFont val="Times New Roman"/>
        <family val="1"/>
        <charset val="162"/>
      </rPr>
      <t>LAND VEHICLES</t>
    </r>
  </si>
  <si>
    <r>
      <t xml:space="preserve">Şirket Adı  </t>
    </r>
    <r>
      <rPr>
        <b/>
        <sz val="12"/>
        <rFont val="Times New Roman"/>
        <family val="1"/>
        <charset val="162"/>
      </rPr>
      <t xml:space="preserve">             
</t>
    </r>
    <r>
      <rPr>
        <i/>
        <sz val="9"/>
        <rFont val="Times New Roman"/>
        <family val="1"/>
        <charset val="162"/>
      </rPr>
      <t>Company Name</t>
    </r>
  </si>
  <si>
    <r>
      <t xml:space="preserve">Tekne Deniz Araçları </t>
    </r>
    <r>
      <rPr>
        <i/>
        <sz val="9"/>
        <rFont val="Times New Roman"/>
        <family val="1"/>
        <charset val="162"/>
      </rPr>
      <t>- Hull Sea Vehicles</t>
    </r>
  </si>
  <si>
    <r>
      <t xml:space="preserve">Genel Sorumluluk
</t>
    </r>
    <r>
      <rPr>
        <i/>
        <sz val="9"/>
        <rFont val="Times New Roman"/>
        <family val="1"/>
        <charset val="162"/>
      </rPr>
      <t>General Liability</t>
    </r>
  </si>
  <si>
    <r>
      <t xml:space="preserve">Kredi
</t>
    </r>
    <r>
      <rPr>
        <i/>
        <sz val="9"/>
        <rFont val="Times New Roman"/>
        <family val="1"/>
        <charset val="162"/>
      </rPr>
      <t>Credit</t>
    </r>
  </si>
  <si>
    <r>
      <t xml:space="preserve">Emniyeti Suistimal
</t>
    </r>
    <r>
      <rPr>
        <i/>
        <sz val="9"/>
        <rFont val="Times New Roman"/>
        <family val="1"/>
        <charset val="162"/>
      </rPr>
      <t>Fidelity Guarantee</t>
    </r>
  </si>
  <si>
    <r>
      <t xml:space="preserve">Finansal Kayıplar
</t>
    </r>
    <r>
      <rPr>
        <i/>
        <sz val="9"/>
        <rFont val="Times New Roman"/>
        <family val="1"/>
        <charset val="162"/>
      </rPr>
      <t>Financial Loss</t>
    </r>
  </si>
  <si>
    <r>
      <t xml:space="preserve">Hukuksal Koruma
</t>
    </r>
    <r>
      <rPr>
        <i/>
        <sz val="9"/>
        <rFont val="Times New Roman"/>
        <family val="1"/>
        <charset val="162"/>
      </rPr>
      <t>Legal Protection</t>
    </r>
  </si>
  <si>
    <r>
      <t xml:space="preserve">Destek
</t>
    </r>
    <r>
      <rPr>
        <i/>
        <sz val="9"/>
        <rFont val="Times New Roman"/>
        <family val="1"/>
        <charset val="162"/>
      </rPr>
      <t>Support</t>
    </r>
  </si>
  <si>
    <r>
      <t xml:space="preserve">Ödenen Tazminat </t>
    </r>
    <r>
      <rPr>
        <i/>
        <sz val="9"/>
        <rFont val="Times New Roman"/>
        <family val="1"/>
        <charset val="162"/>
      </rPr>
      <t>-Paid Losses</t>
    </r>
  </si>
  <si>
    <r>
      <t>Hasar Kons.Oranı</t>
    </r>
    <r>
      <rPr>
        <i/>
        <sz val="9"/>
        <rFont val="Times New Roman"/>
        <family val="1"/>
        <charset val="162"/>
      </rPr>
      <t xml:space="preserve"> -Loss Ret.(%)</t>
    </r>
  </si>
  <si>
    <r>
      <t xml:space="preserve">    Ölüm ve Maluliyet - </t>
    </r>
    <r>
      <rPr>
        <i/>
        <sz val="9"/>
        <rFont val="Times New Roman"/>
        <family val="1"/>
        <charset val="162"/>
      </rPr>
      <t>Death and Disability</t>
    </r>
  </si>
  <si>
    <r>
      <t xml:space="preserve">(*) Zorunlu Deprem Hariç - </t>
    </r>
    <r>
      <rPr>
        <i/>
        <sz val="9"/>
        <rFont val="Times New Roman"/>
        <family val="1"/>
        <charset val="162"/>
      </rPr>
      <t>Excluded Compulsory Earthquake</t>
    </r>
  </si>
  <si>
    <r>
      <t xml:space="preserve">Direkt Prim </t>
    </r>
    <r>
      <rPr>
        <i/>
        <sz val="9"/>
        <rFont val="Times New Roman"/>
        <family val="1"/>
        <charset val="162"/>
      </rPr>
      <t>- Direct Premium</t>
    </r>
  </si>
  <si>
    <r>
      <t xml:space="preserve">Sigortalılardan
Alacaklar
</t>
    </r>
    <r>
      <rPr>
        <i/>
        <sz val="9"/>
        <rFont val="Times New Roman"/>
        <family val="1"/>
        <charset val="162"/>
      </rPr>
      <t>Receivables
from Insureds</t>
    </r>
  </si>
  <si>
    <r>
      <t xml:space="preserve">Diğer Yüküm.
ve Karş.
</t>
    </r>
    <r>
      <rPr>
        <i/>
        <sz val="9"/>
        <rFont val="Times New Roman"/>
        <family val="1"/>
        <charset val="162"/>
      </rPr>
      <t xml:space="preserve">Other
Liabilities
and Provisions </t>
    </r>
  </si>
  <si>
    <r>
      <t xml:space="preserve">Hazine Bonosu
ve Devlet Tahvili
</t>
    </r>
    <r>
      <rPr>
        <i/>
        <sz val="9"/>
        <rFont val="Times New Roman"/>
        <family val="1"/>
        <charset val="162"/>
      </rPr>
      <t>Treasury Bills and
Government Bonds</t>
    </r>
  </si>
  <si>
    <r>
      <t xml:space="preserve">Yatırım Fonu
Katılma Belgeleri
</t>
    </r>
    <r>
      <rPr>
        <i/>
        <sz val="9"/>
        <rFont val="Times New Roman"/>
        <family val="1"/>
        <charset val="162"/>
      </rPr>
      <t>Mutual Funds</t>
    </r>
  </si>
  <si>
    <r>
      <t xml:space="preserve">İstihdam </t>
    </r>
    <r>
      <rPr>
        <i/>
        <sz val="9"/>
        <rFont val="Times New Roman"/>
        <family val="1"/>
        <charset val="162"/>
      </rPr>
      <t>- Employment</t>
    </r>
  </si>
  <si>
    <r>
      <t xml:space="preserve">Nakliyat </t>
    </r>
    <r>
      <rPr>
        <i/>
        <sz val="9"/>
        <rFont val="Times New Roman"/>
        <family val="1"/>
        <charset val="162"/>
      </rPr>
      <t xml:space="preserve">- Transport </t>
    </r>
  </si>
  <si>
    <r>
      <t>Yangın ve Doğal Afetler -</t>
    </r>
    <r>
      <rPr>
        <i/>
        <sz val="9"/>
        <rFont val="Times New Roman"/>
        <family val="1"/>
        <charset val="162"/>
      </rPr>
      <t xml:space="preserve"> Fire</t>
    </r>
  </si>
  <si>
    <r>
      <t xml:space="preserve"> -Motorsiklet*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-Motorcycles </t>
    </r>
  </si>
  <si>
    <r>
      <t xml:space="preserve"> -Hususi Otolar </t>
    </r>
    <r>
      <rPr>
        <i/>
        <sz val="9"/>
        <rFont val="Times New Roman"/>
        <family val="1"/>
        <charset val="162"/>
      </rPr>
      <t>-Private Cars</t>
    </r>
  </si>
  <si>
    <r>
      <t xml:space="preserve"> -Taksiler </t>
    </r>
    <r>
      <rPr>
        <i/>
        <sz val="9"/>
        <rFont val="Times New Roman"/>
        <family val="1"/>
        <charset val="162"/>
      </rPr>
      <t>-Taxies</t>
    </r>
  </si>
  <si>
    <r>
      <t xml:space="preserve"> -Kamyonetler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-Vans</t>
    </r>
  </si>
  <si>
    <r>
      <t xml:space="preserve"> -Kamyonlar </t>
    </r>
    <r>
      <rPr>
        <i/>
        <sz val="9"/>
        <rFont val="Times New Roman"/>
        <family val="1"/>
        <charset val="162"/>
      </rPr>
      <t>-Trucks</t>
    </r>
  </si>
  <si>
    <r>
      <t xml:space="preserve"> -Traktörler </t>
    </r>
    <r>
      <rPr>
        <i/>
        <sz val="9"/>
        <rFont val="Times New Roman"/>
        <family val="1"/>
        <charset val="162"/>
      </rPr>
      <t>-Agricultural Tractors</t>
    </r>
  </si>
  <si>
    <r>
      <t xml:space="preserve">Şirket Adı                
</t>
    </r>
    <r>
      <rPr>
        <i/>
        <sz val="10"/>
        <rFont val="Times New Roman"/>
        <family val="1"/>
        <charset val="162"/>
      </rPr>
      <t>Company Name</t>
    </r>
  </si>
  <si>
    <r>
      <t xml:space="preserve">Şirket Adı               
</t>
    </r>
    <r>
      <rPr>
        <i/>
        <sz val="10"/>
        <rFont val="Times New Roman"/>
        <family val="1"/>
        <charset val="162"/>
      </rPr>
      <t>Company Name</t>
    </r>
  </si>
  <si>
    <r>
      <t>*</t>
    </r>
    <r>
      <rPr>
        <sz val="9"/>
        <rFont val="Times New Roman"/>
        <family val="1"/>
      </rPr>
      <t>Motorsiklet ve Üç Tekerlekli Araçlar</t>
    </r>
    <r>
      <rPr>
        <i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</rPr>
      <t>Motorcycles and Tricycles</t>
    </r>
  </si>
  <si>
    <t>ADANA</t>
  </si>
  <si>
    <t>ADIYAMAN</t>
  </si>
  <si>
    <t>KARABÜK</t>
  </si>
  <si>
    <t>KARAMAN</t>
  </si>
  <si>
    <t>KARS</t>
  </si>
  <si>
    <t>AKSIGORTA</t>
  </si>
  <si>
    <r>
      <t>3- Dengeleme Karşılığı -</t>
    </r>
    <r>
      <rPr>
        <i/>
        <sz val="10"/>
        <rFont val="Times New Roman"/>
        <family val="1"/>
        <charset val="162"/>
      </rPr>
      <t xml:space="preserve"> Other Provisions</t>
    </r>
  </si>
  <si>
    <r>
      <t xml:space="preserve">    4.b-Reaüsrans Komisyon Gelirleri - </t>
    </r>
    <r>
      <rPr>
        <i/>
        <sz val="10"/>
        <rFont val="Times New Roman"/>
        <family val="1"/>
      </rPr>
      <t>Reinsurance Commisssion Income</t>
    </r>
  </si>
  <si>
    <r>
      <t xml:space="preserve">    4.c- Personel ve Genel Yönetim Giderleri - </t>
    </r>
    <r>
      <rPr>
        <i/>
        <sz val="10"/>
        <rFont val="Times New Roman"/>
        <family val="1"/>
      </rPr>
      <t>Personnal and General Management Exp.</t>
    </r>
  </si>
  <si>
    <r>
      <t xml:space="preserve">B- FV ile Riski Sig.Ait Finansal Yatırımlar </t>
    </r>
    <r>
      <rPr>
        <i/>
        <sz val="10"/>
        <rFont val="Times New Roman"/>
        <family val="1"/>
        <charset val="162"/>
      </rPr>
      <t>- Fin.Ass.and Fin.Investment at Insureds' Risk</t>
    </r>
  </si>
  <si>
    <r>
      <t xml:space="preserve">E- Gelecek Aylara Ait Gid. ve Gelir Tah. </t>
    </r>
    <r>
      <rPr>
        <i/>
        <sz val="10"/>
        <rFont val="Times New Roman"/>
        <family val="1"/>
        <charset val="162"/>
      </rPr>
      <t>- Prep. Exp. and Income Accruals for Future Months</t>
    </r>
  </si>
  <si>
    <r>
      <t xml:space="preserve">G- Gelecek Yıllara Ait Gid./Gel.Tahakkukları </t>
    </r>
    <r>
      <rPr>
        <i/>
        <sz val="10"/>
        <rFont val="Times New Roman"/>
        <family val="1"/>
        <charset val="162"/>
      </rPr>
      <t>- Prep. Exp.and Income Accruals for Future Years</t>
    </r>
  </si>
  <si>
    <r>
      <t xml:space="preserve">F- Ödenecek Vergi ve Benzeri Diğer Yüküm. ile Karşılıklar </t>
    </r>
    <r>
      <rPr>
        <i/>
        <sz val="10"/>
        <rFont val="Times New Roman"/>
        <family val="1"/>
        <charset val="162"/>
      </rPr>
      <t xml:space="preserve">- Tax Payable and Other Liabilities  </t>
    </r>
  </si>
  <si>
    <r>
      <t xml:space="preserve">H- Gelecek Aylara Ait Gelirler/Gider Tahak. </t>
    </r>
    <r>
      <rPr>
        <i/>
        <sz val="10"/>
        <rFont val="Times New Roman"/>
        <family val="1"/>
        <charset val="162"/>
      </rPr>
      <t xml:space="preserve"> - Income/Expense Accruals for Future Months</t>
    </r>
  </si>
  <si>
    <r>
      <t xml:space="preserve">   4- Diğer Teknik Giderler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Expenses</t>
    </r>
  </si>
  <si>
    <r>
      <t>1- Karşılıklar Hesabı -</t>
    </r>
    <r>
      <rPr>
        <i/>
        <sz val="9"/>
        <rFont val="Times New Roman"/>
        <family val="1"/>
        <charset val="162"/>
      </rPr>
      <t xml:space="preserve"> Provision Account (+/-)</t>
    </r>
  </si>
  <si>
    <r>
      <t xml:space="preserve">2- Reeskont Hesabı - </t>
    </r>
    <r>
      <rPr>
        <i/>
        <sz val="9"/>
        <rFont val="Times New Roman"/>
        <family val="1"/>
        <charset val="162"/>
      </rPr>
      <t>Rediscount Account (+/-)</t>
    </r>
  </si>
  <si>
    <r>
      <t xml:space="preserve">3- Özellikli Sigortalar Hesabı </t>
    </r>
    <r>
      <rPr>
        <b/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Speciality Insurance Account (+/-)</t>
    </r>
  </si>
  <si>
    <r>
      <t xml:space="preserve">4- Enflasyon Düzeltmesi Hesabı </t>
    </r>
    <r>
      <rPr>
        <i/>
        <sz val="9"/>
        <rFont val="Times New Roman"/>
        <family val="1"/>
        <charset val="162"/>
      </rPr>
      <t>- Inflation Adjustment Account (+/-)</t>
    </r>
  </si>
  <si>
    <r>
      <t xml:space="preserve">5- Ertelenmiş Vergi Varlığı Hesabı </t>
    </r>
    <r>
      <rPr>
        <i/>
        <sz val="9"/>
        <rFont val="Times New Roman"/>
        <family val="1"/>
        <charset val="162"/>
      </rPr>
      <t>- Deferred Tax Asset Account (+/-)</t>
    </r>
  </si>
  <si>
    <r>
      <t xml:space="preserve">6- Ertelenmiş Vergi Yükümlülüğü Gideri </t>
    </r>
    <r>
      <rPr>
        <b/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Deferred Tax Liability (-)</t>
    </r>
  </si>
  <si>
    <r>
      <t>7- Diğer Gelir ve Karlar -</t>
    </r>
    <r>
      <rPr>
        <i/>
        <sz val="9"/>
        <rFont val="Times New Roman"/>
        <family val="1"/>
        <charset val="162"/>
      </rPr>
      <t xml:space="preserve"> Other Income and Profits </t>
    </r>
  </si>
  <si>
    <r>
      <t xml:space="preserve">8- Diğer Gider ve Zararlar - </t>
    </r>
    <r>
      <rPr>
        <i/>
        <sz val="9"/>
        <rFont val="Times New Roman"/>
        <family val="1"/>
        <charset val="162"/>
      </rPr>
      <t>Other Losses and Expenditures</t>
    </r>
  </si>
  <si>
    <r>
      <t>9- Önceki Yıl Gelir ve Karları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Prior Years' Income and Profits</t>
    </r>
  </si>
  <si>
    <r>
      <t>10- Önceki Yıl Gider ve Zararları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Prior Years' Losses and Expenses</t>
    </r>
  </si>
  <si>
    <r>
      <t>1- Vergi Öncesi Dönem Karı veya Zararı</t>
    </r>
    <r>
      <rPr>
        <sz val="10"/>
        <rFont val="Times New Roman"/>
        <family val="1"/>
        <charset val="162"/>
      </rPr>
      <t xml:space="preserve"> -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Profit Before Tax</t>
    </r>
  </si>
  <si>
    <r>
      <t xml:space="preserve">2- Vergi ve Diğer Yasal Yüküm. Karş. - </t>
    </r>
    <r>
      <rPr>
        <i/>
        <sz val="9"/>
        <rFont val="Times New Roman"/>
        <family val="1"/>
        <charset val="162"/>
      </rPr>
      <t>Provisions for Tax and Other Legal Liabilities</t>
    </r>
  </si>
  <si>
    <r>
      <t xml:space="preserve">3- Dönem Net Karı veya Zararı - </t>
    </r>
    <r>
      <rPr>
        <i/>
        <sz val="9"/>
        <rFont val="Times New Roman"/>
        <family val="1"/>
        <charset val="162"/>
      </rPr>
      <t>Net Profit or Loss for the Period</t>
    </r>
  </si>
  <si>
    <r>
      <t xml:space="preserve">Hayat Dışı Teknik Gelirler
</t>
    </r>
    <r>
      <rPr>
        <i/>
        <sz val="9"/>
        <rFont val="Times New Roman"/>
        <family val="1"/>
        <charset val="162"/>
      </rPr>
      <t>Technical Revenue for Non Life Business</t>
    </r>
  </si>
  <si>
    <r>
      <t xml:space="preserve">Hayat Dışı Teknik Giderler
</t>
    </r>
    <r>
      <rPr>
        <i/>
        <sz val="9"/>
        <rFont val="Times New Roman"/>
        <family val="1"/>
        <charset val="162"/>
      </rPr>
      <t>Technical Expenses for Non Life Business</t>
    </r>
  </si>
  <si>
    <r>
      <t xml:space="preserve">Hayat Dışı Teknik Denge
</t>
    </r>
    <r>
      <rPr>
        <i/>
        <sz val="10"/>
        <rFont val="Times New Roman"/>
        <family val="1"/>
        <charset val="162"/>
      </rPr>
      <t>B</t>
    </r>
    <r>
      <rPr>
        <i/>
        <sz val="9"/>
        <rFont val="Times New Roman"/>
        <family val="1"/>
        <charset val="162"/>
      </rPr>
      <t>alance on Technical Account for Non Life Business</t>
    </r>
  </si>
  <si>
    <r>
      <t xml:space="preserve">Hayat Teknik Gelir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Revenue for Life Business</t>
    </r>
  </si>
  <si>
    <r>
      <t xml:space="preserve">Hayat Teknik Gider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Expenses for Life Business</t>
    </r>
  </si>
  <si>
    <r>
      <t xml:space="preserve">Hayat Teknik Denge
</t>
    </r>
    <r>
      <rPr>
        <i/>
        <sz val="9"/>
        <rFont val="Times New Roman"/>
        <family val="1"/>
        <charset val="162"/>
      </rPr>
      <t>Balance on Technical Account for Life Business</t>
    </r>
  </si>
  <si>
    <r>
      <t xml:space="preserve">Teknik Olmayan Böl. Akt. Gelirler
</t>
    </r>
    <r>
      <rPr>
        <i/>
        <sz val="9"/>
        <rFont val="Times New Roman"/>
        <family val="1"/>
        <charset val="162"/>
      </rPr>
      <t>Invest. Return Transf. From Non Tech. Acc.</t>
    </r>
  </si>
  <si>
    <r>
      <t xml:space="preserve"> Ödenen Tazminat
</t>
    </r>
    <r>
      <rPr>
        <i/>
        <sz val="9"/>
        <rFont val="Times New Roman"/>
        <family val="1"/>
        <charset val="162"/>
      </rPr>
      <t>Paid Losses (Net)</t>
    </r>
  </si>
  <si>
    <r>
      <t xml:space="preserve">Muallak Tazminat Karş. Değişim
</t>
    </r>
    <r>
      <rPr>
        <sz val="9"/>
        <rFont val="Times New Roman"/>
        <family val="1"/>
        <charset val="162"/>
      </rPr>
      <t>C</t>
    </r>
    <r>
      <rPr>
        <i/>
        <sz val="9"/>
        <rFont val="Times New Roman"/>
        <family val="1"/>
        <charset val="162"/>
      </rPr>
      <t>hange in Prov. for Outstanding Claims</t>
    </r>
  </si>
  <si>
    <r>
      <t xml:space="preserve">İkramiye / İndirimler Karş.Değ.
</t>
    </r>
    <r>
      <rPr>
        <i/>
        <sz val="9"/>
        <rFont val="Times New Roman"/>
        <family val="1"/>
        <charset val="162"/>
      </rPr>
      <t>Change in Prov. for Bonuses / Rebates</t>
    </r>
  </si>
  <si>
    <r>
      <t xml:space="preserve">Faaliyet Giderleri
</t>
    </r>
    <r>
      <rPr>
        <i/>
        <sz val="9"/>
        <rFont val="Times New Roman"/>
        <family val="1"/>
        <charset val="162"/>
      </rPr>
      <t>Operating Expenses</t>
    </r>
  </si>
  <si>
    <r>
      <t xml:space="preserve">Hayat Branşı Yatırım Geliri
</t>
    </r>
    <r>
      <rPr>
        <i/>
        <sz val="9"/>
        <rFont val="Times New Roman"/>
        <family val="1"/>
        <charset val="162"/>
      </rPr>
      <t>Investment Revenue from Life Business</t>
    </r>
  </si>
  <si>
    <r>
      <t xml:space="preserve">Yatırımlardaki Gerçekleşmemiş Karlar
</t>
    </r>
    <r>
      <rPr>
        <i/>
        <sz val="9"/>
        <rFont val="Times New Roman"/>
        <family val="1"/>
        <charset val="162"/>
      </rPr>
      <t>Unrealized Gains on Investment</t>
    </r>
  </si>
  <si>
    <r>
      <t xml:space="preserve">Diğer Teknik Gelirler (Net)
</t>
    </r>
    <r>
      <rPr>
        <i/>
        <sz val="9"/>
        <rFont val="Times New Roman"/>
        <family val="1"/>
        <charset val="162"/>
      </rPr>
      <t>Other Technical Income</t>
    </r>
  </si>
  <si>
    <r>
      <t xml:space="preserve"> Ödenen Tazminat
(Net)
</t>
    </r>
    <r>
      <rPr>
        <i/>
        <sz val="9"/>
        <rFont val="Times New Roman"/>
        <family val="1"/>
        <charset val="162"/>
      </rPr>
      <t>Paid Losses</t>
    </r>
  </si>
  <si>
    <r>
      <t xml:space="preserve">Muallak Tazminat Karş. Değişim
</t>
    </r>
    <r>
      <rPr>
        <i/>
        <sz val="9"/>
        <rFont val="Times New Roman"/>
        <family val="1"/>
        <charset val="162"/>
      </rPr>
      <t>Change in Provisions for Outstanding Claims</t>
    </r>
  </si>
  <si>
    <r>
      <t xml:space="preserve">Yazılan Primler
</t>
    </r>
    <r>
      <rPr>
        <i/>
        <sz val="9"/>
        <rFont val="Times New Roman"/>
        <family val="1"/>
        <charset val="162"/>
      </rPr>
      <t>Written Premium (Net)</t>
    </r>
  </si>
  <si>
    <r>
      <t xml:space="preserve">       1.1.a- Yazılan Primler</t>
    </r>
    <r>
      <rPr>
        <b/>
        <i/>
        <sz val="9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Gross Written Premiums</t>
    </r>
  </si>
  <si>
    <r>
      <t xml:space="preserve">Diğer Teknik Gelirler 
</t>
    </r>
    <r>
      <rPr>
        <sz val="10"/>
        <rFont val="Times New Roman"/>
        <family val="1"/>
        <charset val="162"/>
      </rPr>
      <t>Other Technical Income (Net)</t>
    </r>
  </si>
  <si>
    <r>
      <t xml:space="preserve">Emeklilik Teknik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Revenues for Pension</t>
    </r>
  </si>
  <si>
    <r>
      <t xml:space="preserve">Emeklilik Teknik Gider 
</t>
    </r>
    <r>
      <rPr>
        <i/>
        <sz val="9"/>
        <rFont val="Times New Roman"/>
        <family val="1"/>
        <charset val="162"/>
      </rPr>
      <t>Pension Technical Expenses</t>
    </r>
  </si>
  <si>
    <r>
      <t xml:space="preserve">Emeklilik Teknik Denge
</t>
    </r>
    <r>
      <rPr>
        <i/>
        <sz val="9"/>
        <rFont val="Times New Roman"/>
        <family val="1"/>
        <charset val="162"/>
      </rPr>
      <t xml:space="preserve">Balance on Technical Account for Pension </t>
    </r>
  </si>
  <si>
    <r>
      <t xml:space="preserve">Fon İşletim Gelirleri
</t>
    </r>
    <r>
      <rPr>
        <i/>
        <sz val="9"/>
        <rFont val="Times New Roman"/>
        <family val="1"/>
        <charset val="162"/>
      </rPr>
      <t>Fund Administration Charges</t>
    </r>
  </si>
  <si>
    <r>
      <t xml:space="preserve">Ser.Tah. Av. Değ. Artış Gel.
</t>
    </r>
    <r>
      <rPr>
        <i/>
        <sz val="9"/>
        <rFont val="Times New Roman"/>
        <family val="1"/>
        <charset val="162"/>
      </rPr>
      <t>Invest. Income on Fund Advances</t>
    </r>
  </si>
  <si>
    <r>
      <t xml:space="preserve">Finansal Yat. Elde Edilen Gelir ve Karlar
</t>
    </r>
    <r>
      <rPr>
        <i/>
        <sz val="9"/>
        <rFont val="Times New Roman"/>
        <family val="1"/>
        <charset val="162"/>
      </rPr>
      <t>Income from Financial Investment</t>
    </r>
  </si>
  <si>
    <r>
      <t xml:space="preserve">Finansal Yatırımların Değerlemesi
</t>
    </r>
    <r>
      <rPr>
        <i/>
        <sz val="10"/>
        <rFont val="Times New Roman"/>
        <family val="1"/>
        <charset val="162"/>
      </rPr>
      <t>A</t>
    </r>
    <r>
      <rPr>
        <i/>
        <sz val="9"/>
        <rFont val="Times New Roman"/>
        <family val="1"/>
        <charset val="162"/>
      </rPr>
      <t>djustment on Investments</t>
    </r>
  </si>
  <si>
    <r>
      <t xml:space="preserve">Kambiyo Karları
</t>
    </r>
    <r>
      <rPr>
        <i/>
        <sz val="9"/>
        <rFont val="Times New Roman"/>
        <family val="1"/>
        <charset val="162"/>
      </rPr>
      <t>Currency Translation</t>
    </r>
    <r>
      <rPr>
        <sz val="9"/>
        <rFont val="Times New Roman"/>
        <family val="1"/>
        <charset val="162"/>
      </rPr>
      <t xml:space="preserve"> Gains</t>
    </r>
  </si>
  <si>
    <r>
      <t xml:space="preserve">İştirakler, BO ve MYTO Elde Edilen Gelirler
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Affiliates, Subsidiaries and Joint-Venture</t>
    </r>
  </si>
  <si>
    <r>
      <t xml:space="preserve">Hayat Teknik Bölümden Aktarılan Yatırım Gelirleri </t>
    </r>
    <r>
      <rPr>
        <i/>
        <sz val="9"/>
        <rFont val="Times New Roman"/>
        <family val="1"/>
        <charset val="162"/>
      </rPr>
      <t>- Investment Return Transferred from Life Technical Account</t>
    </r>
  </si>
  <si>
    <r>
      <t xml:space="preserve"> Kambiyo Karları
</t>
    </r>
    <r>
      <rPr>
        <i/>
        <sz val="9"/>
        <rFont val="Times New Roman"/>
        <family val="1"/>
        <charset val="162"/>
      </rPr>
      <t>Currency Translation Gains</t>
    </r>
  </si>
  <si>
    <r>
      <t>Yatırım Giderleri</t>
    </r>
    <r>
      <rPr>
        <i/>
        <sz val="9"/>
        <rFont val="Times New Roman"/>
        <family val="1"/>
        <charset val="162"/>
      </rPr>
      <t xml:space="preserve"> - Investments Expenses</t>
    </r>
  </si>
  <si>
    <r>
      <t xml:space="preserve">Yatırım Yönetim Gideri ve Nakde Çevirim Zararları
</t>
    </r>
    <r>
      <rPr>
        <i/>
        <sz val="9"/>
        <rFont val="Times New Roman"/>
        <family val="1"/>
        <charset val="162"/>
      </rPr>
      <t>Inv. Management Expenses and Losses on Realization of Investment</t>
    </r>
  </si>
  <si>
    <r>
      <t xml:space="preserve">HD Teknik Bölüme Akt. Yat.Gelirleri
</t>
    </r>
    <r>
      <rPr>
        <i/>
        <sz val="9"/>
        <rFont val="Times New Roman"/>
        <family val="1"/>
        <charset val="162"/>
      </rPr>
      <t>Invensment Return Transf. to Non Life Tech. Account</t>
    </r>
  </si>
  <si>
    <r>
      <t xml:space="preserve">Kambiyo Zararları
</t>
    </r>
    <r>
      <rPr>
        <i/>
        <sz val="9"/>
        <rFont val="Times New Roman"/>
        <family val="1"/>
        <charset val="162"/>
      </rPr>
      <t>Currency Translation</t>
    </r>
    <r>
      <rPr>
        <b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Losses </t>
    </r>
  </si>
  <si>
    <r>
      <t xml:space="preserve">Yatırım Giderleri Toplamı
</t>
    </r>
    <r>
      <rPr>
        <i/>
        <sz val="9"/>
        <rFont val="Times New Roman"/>
        <family val="1"/>
        <charset val="162"/>
      </rPr>
      <t>Total Investments Expenses</t>
    </r>
  </si>
  <si>
    <r>
      <t>Özellikli Sigortalar Hesabı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Speality Insurance Account</t>
    </r>
  </si>
  <si>
    <r>
      <t xml:space="preserve">Diğer Gider ve Zararlar
</t>
    </r>
    <r>
      <rPr>
        <i/>
        <sz val="9"/>
        <rFont val="Times New Roman"/>
        <family val="1"/>
        <charset val="162"/>
      </rPr>
      <t>Other Expenses and Losses</t>
    </r>
  </si>
  <si>
    <r>
      <t xml:space="preserve">Önceki Yıl Gelir /Gider veya K/Z
</t>
    </r>
    <r>
      <rPr>
        <i/>
        <sz val="9"/>
        <rFont val="Times New Roman"/>
        <family val="1"/>
        <charset val="162"/>
      </rPr>
      <t>Income/Expenses or Profit/Loss for the Previous Year</t>
    </r>
  </si>
  <si>
    <r>
      <t xml:space="preserve">Dönem K/Z
</t>
    </r>
    <r>
      <rPr>
        <i/>
        <sz val="9"/>
        <rFont val="Times New Roman"/>
        <family val="1"/>
        <charset val="162"/>
      </rPr>
      <t>Profit or Loss for the Financial Year</t>
    </r>
  </si>
  <si>
    <r>
      <t xml:space="preserve">Dönem Net K/Z
</t>
    </r>
    <r>
      <rPr>
        <i/>
        <sz val="9"/>
        <rFont val="Times New Roman"/>
        <family val="1"/>
        <charset val="162"/>
      </rPr>
      <t>Net Profit or Loss for the Financial Year</t>
    </r>
  </si>
  <si>
    <r>
      <t xml:space="preserve">Genel Toplam
</t>
    </r>
    <r>
      <rPr>
        <i/>
        <sz val="9"/>
        <rFont val="Times New Roman"/>
        <family val="1"/>
        <charset val="162"/>
      </rPr>
      <t>Gross Total</t>
    </r>
  </si>
  <si>
    <r>
      <t xml:space="preserve">4.Yat.Gerçekleşmemiş Kar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Unrealised Gains on Inv.</t>
    </r>
  </si>
  <si>
    <r>
      <t xml:space="preserve">       Direkt - </t>
    </r>
    <r>
      <rPr>
        <i/>
        <sz val="10"/>
        <rFont val="Times New Roman"/>
        <family val="1"/>
        <charset val="162"/>
      </rPr>
      <t>Direct</t>
    </r>
  </si>
  <si>
    <r>
      <t xml:space="preserve">       Endirekt - </t>
    </r>
    <r>
      <rPr>
        <i/>
        <sz val="10"/>
        <rFont val="Times New Roman"/>
        <family val="1"/>
        <charset val="162"/>
      </rPr>
      <t>Endirect</t>
    </r>
  </si>
  <si>
    <r>
      <t xml:space="preserve"> b.Devredilen Prim -</t>
    </r>
    <r>
      <rPr>
        <i/>
        <sz val="10"/>
        <rFont val="Times New Roman"/>
        <family val="1"/>
        <charset val="162"/>
      </rPr>
      <t xml:space="preserve"> Ceded Premium (-)</t>
    </r>
  </si>
  <si>
    <r>
      <t xml:space="preserve">     Bölüşmeli Reasürans -</t>
    </r>
    <r>
      <rPr>
        <i/>
        <sz val="10"/>
        <rFont val="Times New Roman"/>
        <family val="1"/>
        <charset val="162"/>
      </rPr>
      <t xml:space="preserve"> Proportional Reinsurance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</si>
  <si>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Reins.</t>
    </r>
  </si>
  <si>
    <r>
      <t xml:space="preserve">Hayat
</t>
    </r>
    <r>
      <rPr>
        <i/>
        <sz val="9"/>
        <rFont val="Times New Roman"/>
        <family val="1"/>
        <charset val="162"/>
      </rPr>
      <t>Life</t>
    </r>
  </si>
  <si>
    <r>
      <t>1-Kazanılmış Prim -</t>
    </r>
    <r>
      <rPr>
        <i/>
        <sz val="9"/>
        <rFont val="Times New Roman"/>
        <family val="1"/>
        <charset val="162"/>
      </rPr>
      <t>Earned Premium</t>
    </r>
  </si>
  <si>
    <r>
      <t xml:space="preserve"> -Dolmuş/Hatlı Minibüs - Otobüs </t>
    </r>
    <r>
      <rPr>
        <i/>
        <sz val="10"/>
        <rFont val="Times New Roman"/>
        <family val="1"/>
        <charset val="162"/>
      </rPr>
      <t>- Commercial Buses</t>
    </r>
  </si>
  <si>
    <r>
      <t xml:space="preserve">   9-16 Oturaklı </t>
    </r>
    <r>
      <rPr>
        <i/>
        <sz val="9"/>
        <rFont val="Times New Roman"/>
        <family val="1"/>
        <charset val="162"/>
      </rPr>
      <t>-Seats 9-16</t>
    </r>
  </si>
  <si>
    <r>
      <t xml:space="preserve">Varlıklar </t>
    </r>
    <r>
      <rPr>
        <i/>
        <sz val="11"/>
        <rFont val="Times New Roman"/>
        <family val="1"/>
        <charset val="162"/>
      </rPr>
      <t>- Assets</t>
    </r>
  </si>
  <si>
    <r>
      <t xml:space="preserve">A- Nakit ve Nakit Benzeri Varlıklar </t>
    </r>
    <r>
      <rPr>
        <i/>
        <sz val="10"/>
        <rFont val="Times New Roman"/>
        <family val="1"/>
        <charset val="162"/>
      </rPr>
      <t>- Cash and Cash Equivalents</t>
    </r>
  </si>
  <si>
    <r>
      <t xml:space="preserve">     1- Kasa -</t>
    </r>
    <r>
      <rPr>
        <i/>
        <sz val="10"/>
        <rFont val="Times New Roman"/>
        <family val="1"/>
        <charset val="162"/>
      </rPr>
      <t xml:space="preserve"> Cash</t>
    </r>
  </si>
  <si>
    <r>
      <t xml:space="preserve">     3- Diğer -</t>
    </r>
    <r>
      <rPr>
        <i/>
        <sz val="10"/>
        <rFont val="Times New Roman"/>
        <family val="1"/>
        <charset val="162"/>
      </rPr>
      <t xml:space="preserve"> Other</t>
    </r>
  </si>
  <si>
    <r>
      <t xml:space="preserve">B- Fin.Varl. ve Riski Sig. Ait Fin. Yat. </t>
    </r>
    <r>
      <rPr>
        <i/>
        <sz val="10"/>
        <rFont val="Times New Roman"/>
        <family val="1"/>
        <charset val="162"/>
      </rPr>
      <t>- Fin. Assets and Fin.Invest. at Insureds' Risk</t>
    </r>
  </si>
  <si>
    <r>
      <t>C- Esas Faaliyetlerden Alacaklar</t>
    </r>
    <r>
      <rPr>
        <i/>
        <sz val="10"/>
        <rFont val="Times New Roman"/>
        <family val="1"/>
        <charset val="162"/>
      </rPr>
      <t xml:space="preserve"> - Receivables from Technical Operations</t>
    </r>
  </si>
  <si>
    <r>
      <t xml:space="preserve">  </t>
    </r>
    <r>
      <rPr>
        <b/>
        <sz val="10"/>
        <rFont val="Times New Roman"/>
        <family val="1"/>
        <charset val="162"/>
      </rPr>
      <t xml:space="preserve">  1- Sigortacılık Faaliyetl.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Insurance Operations</t>
    </r>
  </si>
  <si>
    <r>
      <t xml:space="preserve">        a) Sigortalılardan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Insureds (Net)</t>
    </r>
  </si>
  <si>
    <r>
      <t xml:space="preserve">              Sigortalılardan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Gross Receivables from Insureds</t>
    </r>
  </si>
  <si>
    <r>
      <t xml:space="preserve">              Sig. Alacaklar Alacak Sen. Rees.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Discounts of Receivable from Insureds (-)</t>
    </r>
  </si>
  <si>
    <r>
      <t xml:space="preserve">              Sigortalılardan Alacaklar Karşılıklar</t>
    </r>
    <r>
      <rPr>
        <i/>
        <sz val="10"/>
        <rFont val="Times New Roman"/>
        <family val="1"/>
        <charset val="162"/>
      </rPr>
      <t xml:space="preserve"> - Prov. for Receivables from Insureds (-)</t>
    </r>
  </si>
  <si>
    <r>
      <t xml:space="preserve">      </t>
    </r>
    <r>
      <rPr>
        <b/>
        <sz val="10"/>
        <rFont val="Times New Roman"/>
        <family val="1"/>
        <charset val="162"/>
      </rPr>
      <t xml:space="preserve"> b) Aracılardan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Intermediaries</t>
    </r>
  </si>
  <si>
    <r>
      <t xml:space="preserve">       </t>
    </r>
    <r>
      <rPr>
        <b/>
        <sz val="10"/>
        <rFont val="Times New Roman"/>
        <family val="1"/>
        <charset val="162"/>
      </rPr>
      <t xml:space="preserve">      Acentelerden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Insurance Agents</t>
    </r>
  </si>
  <si>
    <r>
      <t xml:space="preserve">              Diğer Aracılardan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Other Intermediaries</t>
    </r>
  </si>
  <si>
    <r>
      <t xml:space="preserve">              Aracılardan Alac. Alacak Sen. Rees.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Disc. of Receiv. from Intermediaries (-)</t>
    </r>
  </si>
  <si>
    <r>
      <t xml:space="preserve">              Aracılardan Alacaklar Karş.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Provisions for Receivables from Intermediaries (-)</t>
    </r>
  </si>
  <si>
    <r>
      <t xml:space="preserve">    </t>
    </r>
    <r>
      <rPr>
        <b/>
        <sz val="10"/>
        <rFont val="Times New Roman"/>
        <family val="1"/>
        <charset val="162"/>
      </rPr>
      <t xml:space="preserve">   c) Diğer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Other Receivables (Net)</t>
    </r>
  </si>
  <si>
    <r>
      <t xml:space="preserve">    </t>
    </r>
    <r>
      <rPr>
        <b/>
        <sz val="10"/>
        <rFont val="Times New Roman"/>
        <family val="1"/>
        <charset val="162"/>
      </rPr>
      <t>2- Reasürans Faaliyetlerinden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Reinsurance Operations</t>
    </r>
  </si>
  <si>
    <r>
      <t xml:space="preserve">     3- Sigorta ve Reas. Şirk. Nezd. Depolar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Deposits on Ins.and Reinsurance Comp.</t>
    </r>
  </si>
  <si>
    <r>
      <t xml:space="preserve">     4- Sigortalılara Krediler (İkrazlar)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Loans to Insureds</t>
    </r>
  </si>
  <si>
    <r>
      <t xml:space="preserve">    </t>
    </r>
    <r>
      <rPr>
        <b/>
        <sz val="10"/>
        <rFont val="Times New Roman"/>
        <family val="1"/>
        <charset val="162"/>
      </rPr>
      <t>5- Bireysel Emeklilik Faal.Alacaklar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Pension Operations</t>
    </r>
  </si>
  <si>
    <r>
      <t xml:space="preserve">     6- Esas Faal. Kaynaklanan Şüpheli Alac. </t>
    </r>
    <r>
      <rPr>
        <i/>
        <sz val="10"/>
        <rFont val="Times New Roman"/>
        <family val="1"/>
        <charset val="162"/>
      </rPr>
      <t>- Doubtful Receivables from Operations</t>
    </r>
  </si>
  <si>
    <r>
      <t xml:space="preserve">D- İlişkili Taraflardan Alacaklar </t>
    </r>
    <r>
      <rPr>
        <i/>
        <sz val="10"/>
        <rFont val="Times New Roman"/>
        <family val="1"/>
        <charset val="162"/>
      </rPr>
      <t>- Receivables from Related Parties</t>
    </r>
  </si>
  <si>
    <r>
      <t xml:space="preserve">E- Diğer Alacaklar </t>
    </r>
    <r>
      <rPr>
        <i/>
        <sz val="10"/>
        <rFont val="Times New Roman"/>
        <family val="1"/>
        <charset val="162"/>
      </rPr>
      <t>- Other Receivables</t>
    </r>
  </si>
  <si>
    <r>
      <t xml:space="preserve">F- Gelecek Aylara Ait Gid/Gelir Tah. </t>
    </r>
    <r>
      <rPr>
        <i/>
        <sz val="10"/>
        <rFont val="Times New Roman"/>
        <family val="1"/>
        <charset val="162"/>
      </rPr>
      <t>- Prepaid Expenses and Income Accruals</t>
    </r>
  </si>
  <si>
    <r>
      <t xml:space="preserve">G- Diğer Cari Varlıklar </t>
    </r>
    <r>
      <rPr>
        <i/>
        <sz val="10"/>
        <rFont val="Times New Roman"/>
        <family val="1"/>
        <charset val="162"/>
      </rPr>
      <t>- Other Current Assets</t>
    </r>
  </si>
  <si>
    <r>
      <t xml:space="preserve">A- Esas Faaliyetlerden Alacaklar </t>
    </r>
    <r>
      <rPr>
        <i/>
        <sz val="10"/>
        <rFont val="Times New Roman"/>
        <family val="1"/>
        <charset val="162"/>
      </rPr>
      <t>- Receivables from Technical Operations</t>
    </r>
  </si>
  <si>
    <r>
      <t xml:space="preserve">    </t>
    </r>
    <r>
      <rPr>
        <b/>
        <sz val="10"/>
        <rFont val="Times New Roman"/>
        <family val="1"/>
        <charset val="162"/>
      </rPr>
      <t>1- Sig. ve Reas. Faaliyetlerinden Alacaklar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Receiv. from Ins. / Reins.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</si>
  <si>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 2- Sigortalılara Krediler (İkrazlar)</t>
    </r>
    <r>
      <rPr>
        <i/>
        <sz val="10"/>
        <rFont val="Times New Roman"/>
        <family val="1"/>
        <charset val="162"/>
      </rPr>
      <t xml:space="preserve"> - Loans to Insureds</t>
    </r>
  </si>
  <si>
    <r>
      <t xml:space="preserve"> </t>
    </r>
    <r>
      <rPr>
        <b/>
        <sz val="10"/>
        <rFont val="Times New Roman"/>
        <family val="1"/>
        <charset val="162"/>
      </rPr>
      <t xml:space="preserve">   4- Esas Faal. Kaynaklanan Şüpheli Alac</t>
    </r>
    <r>
      <rPr>
        <b/>
        <i/>
        <sz val="10"/>
        <rFont val="Times New Roman"/>
        <family val="1"/>
        <charset val="162"/>
      </rPr>
      <t>.</t>
    </r>
    <r>
      <rPr>
        <i/>
        <sz val="10"/>
        <rFont val="Times New Roman"/>
        <family val="1"/>
        <charset val="162"/>
      </rPr>
      <t>- Doubtful Receivables from Operations</t>
    </r>
  </si>
  <si>
    <r>
      <t xml:space="preserve">B- İlişkili Taraflardan Alacaklar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Receivables from Related Parties</t>
    </r>
  </si>
  <si>
    <r>
      <t xml:space="preserve">C- Diğer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Receivables</t>
    </r>
  </si>
  <si>
    <r>
      <t>D- Finansal Varlıklar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Finansial Assets</t>
    </r>
  </si>
  <si>
    <r>
      <t xml:space="preserve">E- Maddi Varlıklar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Fixed Assets (Net)</t>
    </r>
  </si>
  <si>
    <r>
      <t xml:space="preserve">     1- Yatırım Amaçlı Gayrimenkuller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Land and Buildings Held for Investment</t>
    </r>
  </si>
  <si>
    <r>
      <t xml:space="preserve">     2- Kullanım Amaçlı Gayrimenkuller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Land and Buildings Held for Utilisation</t>
    </r>
  </si>
  <si>
    <r>
      <t xml:space="preserve">     3- Makine ve Teçhizatlar </t>
    </r>
    <r>
      <rPr>
        <i/>
        <sz val="10"/>
        <rFont val="Times New Roman"/>
        <family val="1"/>
        <charset val="162"/>
      </rPr>
      <t>- Machinery and Equipment</t>
    </r>
  </si>
  <si>
    <r>
      <t xml:space="preserve">   </t>
    </r>
    <r>
      <rPr>
        <b/>
        <sz val="10"/>
        <rFont val="Times New Roman"/>
        <family val="1"/>
        <charset val="162"/>
      </rPr>
      <t xml:space="preserve"> 4- Demirbaş ve Tesisatlar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Fixtures and Furniture</t>
    </r>
  </si>
  <si>
    <r>
      <t xml:space="preserve">    </t>
    </r>
    <r>
      <rPr>
        <b/>
        <sz val="10"/>
        <rFont val="Times New Roman"/>
        <family val="1"/>
        <charset val="162"/>
      </rPr>
      <t>5- Motorlu Taşıtlar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Motor Vehicles</t>
    </r>
  </si>
  <si>
    <r>
      <t xml:space="preserve">   </t>
    </r>
    <r>
      <rPr>
        <b/>
        <sz val="10"/>
        <rFont val="Times New Roman"/>
        <family val="1"/>
        <charset val="162"/>
      </rPr>
      <t xml:space="preserve"> 6- Diğer Maddi Varlıklar (ÖMB Dahil)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Other Fixed Assets (Inc. Leasehold Impr.)</t>
    </r>
  </si>
  <si>
    <r>
      <t>F- Maddi Olmayan Varlıklar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10"/>
        <rFont val="Times New Roman"/>
        <family val="1"/>
        <charset val="162"/>
      </rPr>
      <t xml:space="preserve"> Intangible Assets</t>
    </r>
  </si>
  <si>
    <r>
      <t xml:space="preserve">G- Gelecek Yıllara Ait Gid/Gelir Tah. </t>
    </r>
    <r>
      <rPr>
        <i/>
        <sz val="10"/>
        <rFont val="Times New Roman"/>
        <family val="1"/>
        <charset val="162"/>
      </rPr>
      <t>- Prepaid Expenses and Income Accruals</t>
    </r>
  </si>
  <si>
    <r>
      <t>H- Diğer Cari Olmayan Varlıklar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Other Long Term Assets</t>
    </r>
  </si>
  <si>
    <r>
      <t xml:space="preserve">Yükümlülük ve Özsermaye </t>
    </r>
    <r>
      <rPr>
        <i/>
        <sz val="11"/>
        <rFont val="Times New Roman"/>
        <family val="1"/>
        <charset val="162"/>
      </rPr>
      <t>-Liabilities and Shareholders' Equity</t>
    </r>
  </si>
  <si>
    <r>
      <t xml:space="preserve">A- Finansal Borçlar </t>
    </r>
    <r>
      <rPr>
        <i/>
        <sz val="10"/>
        <rFont val="Times New Roman"/>
        <family val="1"/>
        <charset val="162"/>
      </rPr>
      <t>- Financial Liabilities</t>
    </r>
  </si>
  <si>
    <r>
      <t>B- Esas Faaliyetlerden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Payables from Operations</t>
    </r>
  </si>
  <si>
    <r>
      <t xml:space="preserve">    1- Sigortacılık Faaliyetlerinden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Payables from Ins. Operations</t>
    </r>
  </si>
  <si>
    <r>
      <t xml:space="preserve">    2- Reasürans Faaliyetlerinden Borçlar</t>
    </r>
    <r>
      <rPr>
        <i/>
        <sz val="10"/>
        <rFont val="Times New Roman"/>
        <family val="1"/>
        <charset val="162"/>
      </rPr>
      <t xml:space="preserve"> - Payables from Reins.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</si>
  <si>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3- Sig./Reas.Şirk.Alınan Depolar </t>
    </r>
    <r>
      <rPr>
        <i/>
        <sz val="10"/>
        <rFont val="Times New Roman"/>
        <family val="1"/>
        <charset val="162"/>
      </rPr>
      <t>- Deposits of Ins.and Reins.Companies</t>
    </r>
  </si>
  <si>
    <r>
      <t xml:space="preserve"> </t>
    </r>
    <r>
      <rPr>
        <b/>
        <sz val="10"/>
        <rFont val="Times New Roman"/>
        <family val="1"/>
        <charset val="162"/>
      </rPr>
      <t xml:space="preserve">  4- Emeklilik Faaliyetlerinden Borçlar </t>
    </r>
    <r>
      <rPr>
        <i/>
        <sz val="10"/>
        <rFont val="Times New Roman"/>
        <family val="1"/>
        <charset val="162"/>
      </rPr>
      <t>- Payables from Pension Operations</t>
    </r>
  </si>
  <si>
    <r>
      <t xml:space="preserve">    5- Diğer Esas Faaliyetlerden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Other Payables from Operations</t>
    </r>
  </si>
  <si>
    <r>
      <t>C- İlişkili Taraflara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Due to Related Parties</t>
    </r>
  </si>
  <si>
    <r>
      <t xml:space="preserve">D- Diğer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Payables</t>
    </r>
  </si>
  <si>
    <r>
      <t>E- Sigortacılık Teknik Karşılıkları (Net)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Technical Provisions (Net)</t>
    </r>
  </si>
  <si>
    <r>
      <t>F- Öden. Vergi ve Benzeri Diğer Yük.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Tax and Other Fiscal Liabilities</t>
    </r>
  </si>
  <si>
    <r>
      <t>G- Diğer Risklere İlişkin Karşılıklar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10"/>
        <rFont val="Times New Roman"/>
        <family val="1"/>
        <charset val="162"/>
      </rPr>
      <t xml:space="preserve"> Provisions for Other Risks</t>
    </r>
  </si>
  <si>
    <r>
      <t xml:space="preserve">H- Gelecek Aylar Gelir/Gid.Tah.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Income/Expense Accruals for Future Months</t>
    </r>
  </si>
  <si>
    <r>
      <t xml:space="preserve">I-  Diğ.Kısa Vadeli Yükümlülükler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Short Term Liabilities</t>
    </r>
  </si>
  <si>
    <r>
      <t xml:space="preserve">A- Finansal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Financial Liabilities</t>
    </r>
  </si>
  <si>
    <r>
      <t xml:space="preserve">B- Esas Faaliyetlerden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Payables from Operations</t>
    </r>
  </si>
  <si>
    <r>
      <t xml:space="preserve">   </t>
    </r>
    <r>
      <rPr>
        <b/>
        <sz val="10"/>
        <rFont val="Times New Roman"/>
        <family val="1"/>
        <charset val="162"/>
      </rPr>
      <t xml:space="preserve"> 1- Sig. ve Reas. Faaliyetl.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Payables from Ins / Reins.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</si>
  <si>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 2- Emeklilik Faaliyetlerinden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Payables from Pension Operations</t>
    </r>
  </si>
  <si>
    <r>
      <t xml:space="preserve">    </t>
    </r>
    <r>
      <rPr>
        <b/>
        <sz val="10"/>
        <rFont val="Times New Roman"/>
        <family val="1"/>
        <charset val="162"/>
      </rPr>
      <t>3- Diğer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Other Payables from Operations</t>
    </r>
  </si>
  <si>
    <r>
      <t>A- Ödenmiş Sermaye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Paid in Capital</t>
    </r>
  </si>
  <si>
    <r>
      <t>B- Sermaye Yedekleri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Capital Reserves</t>
    </r>
  </si>
  <si>
    <r>
      <t xml:space="preserve">C- Kar Yedekleri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Profit Reserves</t>
    </r>
  </si>
  <si>
    <r>
      <t>D- Geçmiş Yıllar Karları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Retained Earnings</t>
    </r>
  </si>
  <si>
    <r>
      <t xml:space="preserve">E- Geçmiş Yıllar Zararları </t>
    </r>
    <r>
      <rPr>
        <i/>
        <sz val="10"/>
        <rFont val="Times New Roman"/>
        <family val="1"/>
        <charset val="162"/>
      </rPr>
      <t>- Accumulated Losses (-)</t>
    </r>
  </si>
  <si>
    <r>
      <t xml:space="preserve">F- Dönem Net Kar/Zararı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Net Profit / Loss for the Financial Year</t>
    </r>
  </si>
  <si>
    <r>
      <t xml:space="preserve">G- Dağıtıma Konu Olmayan Kar </t>
    </r>
    <r>
      <rPr>
        <i/>
        <sz val="10"/>
        <rFont val="Times New Roman"/>
        <family val="1"/>
        <charset val="162"/>
      </rPr>
      <t>- Non Distributable Profits</t>
    </r>
  </si>
  <si>
    <r>
      <t>F- Diğer Risklere İlişkin Yük. ve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Provisions and Liabilities for Other Risks </t>
    </r>
  </si>
  <si>
    <r>
      <t xml:space="preserve">G- Gelecek Yıllar Gelir/Gid.Tah.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Income/Expense Accruals for Future Years</t>
    </r>
  </si>
  <si>
    <r>
      <t>H-  Diğ.Uzun Vadeli Yükümlülükler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Other Long Term Liabilities</t>
    </r>
  </si>
  <si>
    <r>
      <t xml:space="preserve">Nakit ve Nakit Benzeri Varlıklar
</t>
    </r>
    <r>
      <rPr>
        <i/>
        <sz val="10"/>
        <rFont val="Times New Roman"/>
        <family val="1"/>
        <charset val="162"/>
      </rPr>
      <t>Cash and Cash Equivalents</t>
    </r>
  </si>
  <si>
    <r>
      <t xml:space="preserve">İlişkili
Taraf.
Alacak.
</t>
    </r>
    <r>
      <rPr>
        <i/>
        <sz val="9"/>
        <rFont val="Times New Roman"/>
        <family val="1"/>
        <charset val="162"/>
      </rPr>
      <t>Rec.from 
Related
Parties</t>
    </r>
  </si>
  <si>
    <r>
      <t xml:space="preserve">Gelecek Aylara Ait Gider ve Gelir Tahak.
</t>
    </r>
    <r>
      <rPr>
        <i/>
        <sz val="9"/>
        <rFont val="Times New Roman"/>
        <family val="1"/>
        <charset val="162"/>
      </rPr>
      <t>Income Accruals and Prepaid Expenses</t>
    </r>
  </si>
  <si>
    <r>
      <t xml:space="preserve">Sigorta. Krediler (İkrazlar)
</t>
    </r>
    <r>
      <rPr>
        <i/>
        <sz val="9"/>
        <rFont val="Times New Roman"/>
        <family val="1"/>
        <charset val="162"/>
      </rPr>
      <t>Loans to Insureds</t>
    </r>
  </si>
  <si>
    <r>
      <t xml:space="preserve">Bireysel Emeklilik Faaliyet. Alacaklar
</t>
    </r>
    <r>
      <rPr>
        <i/>
        <sz val="9"/>
        <rFont val="Times New Roman"/>
        <family val="1"/>
        <charset val="162"/>
      </rPr>
      <t>Receivables from Pension Activities</t>
    </r>
  </si>
  <si>
    <r>
      <t xml:space="preserve">İlişkili
Taraf.
Alacaklar
</t>
    </r>
    <r>
      <rPr>
        <i/>
        <sz val="9"/>
        <rFont val="Times New Roman"/>
        <family val="1"/>
        <charset val="162"/>
      </rPr>
      <t>Receivables
from Related
Parties</t>
    </r>
  </si>
  <si>
    <r>
      <t>Maddi
Varlıklar</t>
    </r>
    <r>
      <rPr>
        <sz val="9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Fixed
Assets</t>
    </r>
  </si>
  <si>
    <r>
      <t xml:space="preserve">Gelecek
Yıllara Ait
Gid./Gelir
Tah.
</t>
    </r>
    <r>
      <rPr>
        <i/>
        <sz val="9"/>
        <rFont val="Times New Roman"/>
        <family val="1"/>
        <charset val="162"/>
      </rPr>
      <t>Prepaid Expenses and Income Accruals</t>
    </r>
  </si>
  <si>
    <r>
      <t xml:space="preserve">Varlık Toplamı
</t>
    </r>
    <r>
      <rPr>
        <i/>
        <sz val="9"/>
        <rFont val="Times New Roman"/>
        <family val="1"/>
        <charset val="162"/>
      </rPr>
      <t>Total Assets</t>
    </r>
  </si>
  <si>
    <r>
      <t xml:space="preserve">Sig./Reas.
Faal.
Alacaklar 
</t>
    </r>
    <r>
      <rPr>
        <i/>
        <sz val="9"/>
        <rFont val="Times New Roman"/>
        <family val="1"/>
        <charset val="162"/>
      </rPr>
      <t>Receivables
from Ins./Reins.
Operational Activities</t>
    </r>
  </si>
  <si>
    <r>
      <t xml:space="preserve">Sig./Reas.
Şirk. Nezd.
Depolar
</t>
    </r>
    <r>
      <rPr>
        <i/>
        <sz val="9"/>
        <rFont val="Times New Roman"/>
        <family val="1"/>
        <charset val="162"/>
      </rPr>
      <t>Deposits on
Ins./Reins.
Companies</t>
    </r>
  </si>
  <si>
    <r>
      <t xml:space="preserve">Esas
Faal.Kayn.
Şüpheli Alac.
</t>
    </r>
    <r>
      <rPr>
        <i/>
        <sz val="9"/>
        <rFont val="Times New Roman"/>
        <family val="1"/>
        <charset val="162"/>
      </rPr>
      <t>Doubtful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Receivables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from
Operations</t>
    </r>
  </si>
  <si>
    <r>
      <t xml:space="preserve">Finansal Borçlar
</t>
    </r>
    <r>
      <rPr>
        <i/>
        <sz val="9"/>
        <rFont val="Times New Roman"/>
        <family val="1"/>
        <charset val="162"/>
      </rPr>
      <t>Financial Debts</t>
    </r>
  </si>
  <si>
    <r>
      <t xml:space="preserve">İlişkili
Taraflara
Borçlar
</t>
    </r>
    <r>
      <rPr>
        <i/>
        <sz val="9"/>
        <rFont val="Times New Roman"/>
        <family val="1"/>
        <charset val="162"/>
      </rPr>
      <t>Due to Related
Parties</t>
    </r>
  </si>
  <si>
    <r>
      <t xml:space="preserve">Sigortacılık Teknik Karşılıkları - </t>
    </r>
    <r>
      <rPr>
        <i/>
        <sz val="10"/>
        <rFont val="Times New Roman"/>
        <family val="1"/>
        <charset val="162"/>
      </rPr>
      <t>Technical Provisions (Net)</t>
    </r>
  </si>
  <si>
    <r>
      <t xml:space="preserve">Gelecek
Aylara
Ait Gelirler
ve Gider Tah.
</t>
    </r>
    <r>
      <rPr>
        <i/>
        <sz val="9"/>
        <rFont val="Times New Roman"/>
        <family val="1"/>
        <charset val="162"/>
      </rPr>
      <t>Income Accruals and Prepaid Expenses</t>
    </r>
  </si>
  <si>
    <r>
      <t xml:space="preserve">Diğer
Kısa
Vadeli
Yüküml.
</t>
    </r>
    <r>
      <rPr>
        <i/>
        <sz val="9"/>
        <rFont val="Times New Roman"/>
        <family val="1"/>
        <charset val="162"/>
      </rPr>
      <t>Other
Short
Term
Liabilities</t>
    </r>
  </si>
  <si>
    <r>
      <t xml:space="preserve">Toplam
Kısa
Vadeli
Yüküml.
</t>
    </r>
    <r>
      <rPr>
        <i/>
        <sz val="9"/>
        <rFont val="Times New Roman"/>
        <family val="1"/>
        <charset val="162"/>
      </rPr>
      <t>Total
Short
Term
Liabilities</t>
    </r>
  </si>
  <si>
    <r>
      <t xml:space="preserve">Sigortacılık Faaliyetler. Borçlar
</t>
    </r>
    <r>
      <rPr>
        <i/>
        <sz val="9"/>
        <rFont val="Times New Roman"/>
        <family val="1"/>
        <charset val="162"/>
      </rPr>
      <t>Payables from Insurance Operations</t>
    </r>
  </si>
  <si>
    <r>
      <t xml:space="preserve">Reasürans
Faaliyet.
Borçlar
</t>
    </r>
    <r>
      <rPr>
        <i/>
        <sz val="9"/>
        <rFont val="Times New Roman"/>
        <family val="1"/>
        <charset val="162"/>
      </rPr>
      <t>Payables
from
Reinsurance
Operations</t>
    </r>
  </si>
  <si>
    <r>
      <t xml:space="preserve">Emeklilik
Faal.
Borçlar
</t>
    </r>
    <r>
      <rPr>
        <i/>
        <sz val="9"/>
        <rFont val="Times New Roman"/>
        <family val="1"/>
        <charset val="162"/>
      </rPr>
      <t>Payables
from Pension
Operations</t>
    </r>
  </si>
  <si>
    <r>
      <t xml:space="preserve">Diğer
Esas Faal.
Borçlar
</t>
    </r>
    <r>
      <rPr>
        <i/>
        <sz val="9"/>
        <rFont val="Times New Roman"/>
        <family val="1"/>
        <charset val="162"/>
      </rPr>
      <t>Other
Payables
from
Operations</t>
    </r>
  </si>
  <si>
    <r>
      <t xml:space="preserve">İkramiye ve İndirimler Karşılığı
</t>
    </r>
    <r>
      <rPr>
        <i/>
        <sz val="9"/>
        <rFont val="Times New Roman"/>
        <family val="1"/>
        <charset val="162"/>
      </rPr>
      <t>Provisions for Bonuses and Rebates</t>
    </r>
  </si>
  <si>
    <r>
      <t xml:space="preserve">Diğer
Teknik
Karşılıklar -
</t>
    </r>
    <r>
      <rPr>
        <i/>
        <sz val="9"/>
        <rFont val="Times New Roman"/>
        <family val="1"/>
        <charset val="162"/>
      </rPr>
      <t>Other
Technical
Provisions</t>
    </r>
  </si>
  <si>
    <r>
      <t>Özsermaye</t>
    </r>
    <r>
      <rPr>
        <b/>
        <i/>
        <sz val="11"/>
        <color indexed="18"/>
        <rFont val="Times New Roman"/>
        <family val="1"/>
        <charset val="162"/>
      </rPr>
      <t xml:space="preserve"> - </t>
    </r>
    <r>
      <rPr>
        <i/>
        <sz val="11"/>
        <color indexed="18"/>
        <rFont val="Times New Roman"/>
        <family val="1"/>
        <charset val="162"/>
      </rPr>
      <t>Shareholders' Equity</t>
    </r>
  </si>
  <si>
    <r>
      <t xml:space="preserve">Finansal Borçlar
</t>
    </r>
    <r>
      <rPr>
        <i/>
        <sz val="9"/>
        <rFont val="Times New Roman"/>
        <family val="1"/>
        <charset val="162"/>
      </rPr>
      <t>Financial Payables</t>
    </r>
  </si>
  <si>
    <r>
      <t xml:space="preserve">Esas Faal. Borçlar
</t>
    </r>
    <r>
      <rPr>
        <i/>
        <sz val="9"/>
        <rFont val="Times New Roman"/>
        <family val="1"/>
        <charset val="162"/>
      </rPr>
      <t>Payables from Operations</t>
    </r>
  </si>
  <si>
    <r>
      <t xml:space="preserve">Gelecek
Yıllara Ait
Gelir /Gider
Tah.
</t>
    </r>
    <r>
      <rPr>
        <i/>
        <sz val="9"/>
        <rFont val="Times New Roman"/>
        <family val="1"/>
        <charset val="162"/>
      </rPr>
      <t xml:space="preserve">Income Acruals and Prepaid Expenses </t>
    </r>
  </si>
  <si>
    <r>
      <t xml:space="preserve">Diğer Uzun Vadeli Yüküml.
</t>
    </r>
    <r>
      <rPr>
        <i/>
        <sz val="9"/>
        <rFont val="Times New Roman"/>
        <family val="1"/>
        <charset val="162"/>
      </rPr>
      <t>Other Long Term Liabilities</t>
    </r>
  </si>
  <si>
    <r>
      <t xml:space="preserve">Toplam Uzun Vadeli Yüküml.
</t>
    </r>
    <r>
      <rPr>
        <i/>
        <sz val="9"/>
        <rFont val="Times New Roman"/>
        <family val="1"/>
        <charset val="162"/>
      </rPr>
      <t>Total Long Term Liabilities</t>
    </r>
  </si>
  <si>
    <r>
      <t>Kar Yedekleri -</t>
    </r>
    <r>
      <rPr>
        <b/>
        <i/>
        <sz val="10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>Earning Reserves</t>
    </r>
  </si>
  <si>
    <r>
      <t xml:space="preserve">Geçmiş Yıllar
K / Z 
</t>
    </r>
    <r>
      <rPr>
        <i/>
        <sz val="9"/>
        <rFont val="Times New Roman"/>
        <family val="1"/>
        <charset val="162"/>
      </rPr>
      <t>Retained Earnings / Accumulated Losses</t>
    </r>
  </si>
  <si>
    <r>
      <t xml:space="preserve">Dönem Net
K / Z 
</t>
    </r>
    <r>
      <rPr>
        <i/>
        <sz val="9"/>
        <rFont val="Times New Roman"/>
        <family val="1"/>
        <charset val="162"/>
      </rPr>
      <t>Net
Profit / Loss
for
Financial Year</t>
    </r>
  </si>
  <si>
    <r>
      <t xml:space="preserve">Nominal Sermaye
</t>
    </r>
    <r>
      <rPr>
        <i/>
        <sz val="9"/>
        <rFont val="Times New Roman"/>
        <family val="1"/>
        <charset val="162"/>
      </rPr>
      <t>Nominal Capital</t>
    </r>
  </si>
  <si>
    <r>
      <t xml:space="preserve">Ödenmemiş Sermaye
</t>
    </r>
    <r>
      <rPr>
        <i/>
        <sz val="9"/>
        <rFont val="Times New Roman"/>
        <family val="1"/>
        <charset val="162"/>
      </rPr>
      <t>Unpaid Capital (-)</t>
    </r>
  </si>
  <si>
    <r>
      <t xml:space="preserve">Toplam Ödenmiş Sermaye
</t>
    </r>
    <r>
      <rPr>
        <i/>
        <sz val="9"/>
        <rFont val="Times New Roman"/>
        <family val="1"/>
        <charset val="162"/>
      </rPr>
      <t>Total Paid in Capital</t>
    </r>
  </si>
  <si>
    <r>
      <t xml:space="preserve">Yasal Yedekler
</t>
    </r>
    <r>
      <rPr>
        <i/>
        <sz val="9"/>
        <rFont val="Times New Roman"/>
        <family val="1"/>
        <charset val="162"/>
      </rPr>
      <t>Legal Reserves</t>
    </r>
  </si>
  <si>
    <r>
      <t xml:space="preserve">Statü ve
Olağanüstü
Yedekler 
</t>
    </r>
    <r>
      <rPr>
        <i/>
        <sz val="9"/>
        <rFont val="Times New Roman"/>
        <family val="1"/>
        <charset val="162"/>
      </rPr>
      <t>Statutory and
Extraordinary
Reserves</t>
    </r>
  </si>
  <si>
    <r>
      <t xml:space="preserve">Diğer Kar Yedekleri
</t>
    </r>
    <r>
      <rPr>
        <i/>
        <sz val="9"/>
        <rFont val="Times New Roman"/>
        <family val="1"/>
        <charset val="162"/>
      </rPr>
      <t>Other Earning Reserves</t>
    </r>
  </si>
  <si>
    <r>
      <t xml:space="preserve">Toplam Kar Yedekleri
</t>
    </r>
    <r>
      <rPr>
        <i/>
        <sz val="9"/>
        <rFont val="Times New Roman"/>
        <family val="1"/>
        <charset val="162"/>
      </rPr>
      <t>Total Profit Reserves</t>
    </r>
  </si>
  <si>
    <r>
      <t xml:space="preserve">Sigorta ve Reas. Şirk. Alınan Depolar
</t>
    </r>
    <r>
      <rPr>
        <i/>
        <sz val="9"/>
        <rFont val="Times New Roman"/>
        <family val="1"/>
        <charset val="162"/>
      </rPr>
      <t xml:space="preserve">Deposits of Ins./Reins. Companies </t>
    </r>
  </si>
  <si>
    <r>
      <t xml:space="preserve">Alım Satım Amaçlı Finansal Varlıklar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Assets Held for Trading</t>
    </r>
  </si>
  <si>
    <r>
      <t xml:space="preserve">Hisse Senetleri Diğer Değişken Getirili FV
</t>
    </r>
    <r>
      <rPr>
        <i/>
        <sz val="9"/>
        <rFont val="Times New Roman"/>
        <family val="1"/>
        <charset val="162"/>
      </rPr>
      <t>Shares and Other Equity Shares</t>
    </r>
  </si>
  <si>
    <r>
      <t xml:space="preserve">Bloke
</t>
    </r>
    <r>
      <rPr>
        <i/>
        <sz val="9"/>
        <rFont val="Times New Roman"/>
        <family val="1"/>
        <charset val="162"/>
      </rPr>
      <t>Blocked</t>
    </r>
  </si>
  <si>
    <r>
      <t xml:space="preserve">Diğer Alım Satım Amaçlı FV
</t>
    </r>
    <r>
      <rPr>
        <i/>
        <sz val="9"/>
        <rFont val="Times New Roman"/>
        <family val="1"/>
        <charset val="162"/>
      </rPr>
      <t>Other Fin. Assets Held for Trading</t>
    </r>
  </si>
  <si>
    <r>
      <t>Hisse Senetleri / Diğer Değişken Getirili FV</t>
    </r>
    <r>
      <rPr>
        <i/>
        <sz val="9"/>
        <rFont val="Times New Roman"/>
        <family val="1"/>
        <charset val="162"/>
      </rPr>
      <t xml:space="preserve">
Shares and Other Equity Shares</t>
    </r>
  </si>
  <si>
    <r>
      <t xml:space="preserve">Hisse Senetleri / Diğer Değişken Getirili FV
</t>
    </r>
    <r>
      <rPr>
        <i/>
        <sz val="9"/>
        <rFont val="Times New Roman"/>
        <family val="1"/>
        <charset val="162"/>
      </rPr>
      <t>Shares and Other Equity Shares</t>
    </r>
  </si>
  <si>
    <r>
      <t xml:space="preserve">Riski Hayat Poliçesi Sahiplerine Ait Finansal Yatırımlar - </t>
    </r>
    <r>
      <rPr>
        <i/>
        <sz val="10"/>
        <rFont val="Times New Roman"/>
        <family val="1"/>
        <charset val="162"/>
      </rPr>
      <t>Financial Investments at Insureds' Risk</t>
    </r>
  </si>
  <si>
    <r>
      <t xml:space="preserve">Alım Satım Amaçlı Finansal Varlıklar
</t>
    </r>
    <r>
      <rPr>
        <i/>
        <sz val="9"/>
        <rFont val="Times New Roman"/>
        <family val="1"/>
        <charset val="162"/>
      </rPr>
      <t>Financial Assets Held for Trading</t>
    </r>
  </si>
  <si>
    <r>
      <t xml:space="preserve">Vadeye Kadar Elde Tutulacak FV
</t>
    </r>
    <r>
      <rPr>
        <i/>
        <sz val="9"/>
        <rFont val="Times New Roman"/>
        <family val="1"/>
        <charset val="162"/>
      </rPr>
      <t>Financial Assets Held for Maturity</t>
    </r>
  </si>
  <si>
    <r>
      <t xml:space="preserve">Satılmaya Hazır FV
</t>
    </r>
    <r>
      <rPr>
        <i/>
        <sz val="9"/>
        <rFont val="Times New Roman"/>
        <family val="1"/>
        <charset val="162"/>
      </rPr>
      <t>Financial Assets Available for Sale</t>
    </r>
  </si>
  <si>
    <t>HALK</t>
  </si>
  <si>
    <t>HALK H/E</t>
  </si>
  <si>
    <t>AEGON E/H</t>
  </si>
  <si>
    <t>ERGO E/H</t>
  </si>
  <si>
    <t>ZIRAAT H/E</t>
  </si>
  <si>
    <t>EULER HERMES</t>
  </si>
  <si>
    <r>
      <t xml:space="preserve">Sigorta ve Reasürans Şirketlerinden Alacaklar (SRŞA)
</t>
    </r>
    <r>
      <rPr>
        <i/>
        <sz val="9"/>
        <rFont val="Times New Roman"/>
        <family val="1"/>
        <charset val="162"/>
      </rPr>
      <t>Receivables from Insurance and Reinsurance Companies</t>
    </r>
  </si>
  <si>
    <r>
      <t xml:space="preserve">SA Alacak
Senedi Reeskontu
</t>
    </r>
    <r>
      <rPr>
        <i/>
        <sz val="9"/>
        <rFont val="Times New Roman"/>
        <family val="1"/>
        <charset val="162"/>
      </rPr>
      <t>Discounts
of Receivable from Insureds (-)</t>
    </r>
  </si>
  <si>
    <r>
      <t xml:space="preserve">Sigortalılardan
Alacaklar Karşılığı
</t>
    </r>
    <r>
      <rPr>
        <i/>
        <sz val="9"/>
        <rFont val="Times New Roman"/>
        <family val="1"/>
        <charset val="162"/>
      </rPr>
      <t>Prov.for Receivables
from Insureds (-)</t>
    </r>
  </si>
  <si>
    <r>
      <t xml:space="preserve">AA Alacak
Senedi Reeskontu 
</t>
    </r>
    <r>
      <rPr>
        <i/>
        <sz val="9"/>
        <rFont val="Times New Roman"/>
        <family val="1"/>
        <charset val="162"/>
      </rPr>
      <t>Discounts of 
Receivable from 
Interm. (-)</t>
    </r>
  </si>
  <si>
    <r>
      <t xml:space="preserve">Aracılardan
Alacak Karşılığı
</t>
    </r>
    <r>
      <rPr>
        <i/>
        <sz val="9"/>
        <rFont val="Times New Roman"/>
        <family val="1"/>
        <charset val="162"/>
      </rPr>
      <t>Prov. for Receiv.
from Interm. (-)</t>
    </r>
  </si>
  <si>
    <r>
      <t xml:space="preserve">Sigorta ve
Reas. Şirketlerinden
Alacaklar
</t>
    </r>
    <r>
      <rPr>
        <i/>
        <sz val="9"/>
        <rFont val="Times New Roman"/>
        <family val="1"/>
        <charset val="162"/>
      </rPr>
      <t>Receivables
from Ins. / Reins.
Companies</t>
    </r>
  </si>
  <si>
    <r>
      <t xml:space="preserve">SRŞA
Alacak Senedi
Reeskontu
</t>
    </r>
    <r>
      <rPr>
        <i/>
        <sz val="9"/>
        <rFont val="Times New Roman"/>
        <family val="1"/>
        <charset val="162"/>
      </rPr>
      <t>Discounts of 
Rec. Bonds from
Ins./Reins.Comp. (-)</t>
    </r>
  </si>
  <si>
    <r>
      <t xml:space="preserve">Sigorta ve Reas. Şirk. Alacak Karşılığı
</t>
    </r>
    <r>
      <rPr>
        <i/>
        <sz val="9"/>
        <rFont val="Times New Roman"/>
        <family val="1"/>
        <charset val="162"/>
      </rPr>
      <t>Prov. For 
Receivables from
Ins./Reins. Comp. (-)</t>
    </r>
  </si>
  <si>
    <r>
      <t>Diğer
Alacaklar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Other
Receivables</t>
    </r>
  </si>
  <si>
    <r>
      <t xml:space="preserve">Diğer Alacaklar Alacak
Senedi Rees.
</t>
    </r>
    <r>
      <rPr>
        <i/>
        <sz val="9"/>
        <rFont val="Times New Roman"/>
        <family val="1"/>
        <charset val="162"/>
      </rPr>
      <t>Discounts
of Other Receivable (-)</t>
    </r>
  </si>
  <si>
    <r>
      <t xml:space="preserve">Diğer Alacaklar
Karşılığı
</t>
    </r>
    <r>
      <rPr>
        <i/>
        <sz val="9"/>
        <rFont val="Times New Roman"/>
        <family val="1"/>
        <charset val="162"/>
      </rPr>
      <t>Provisions for
Other Receivables (-)</t>
    </r>
  </si>
  <si>
    <r>
      <t xml:space="preserve">Kullanım Amaçlı
Gayrimenkuller
</t>
    </r>
    <r>
      <rPr>
        <i/>
        <sz val="10"/>
        <rFont val="Times New Roman"/>
        <family val="1"/>
        <charset val="162"/>
      </rPr>
      <t xml:space="preserve">Land and Buildings </t>
    </r>
    <r>
      <rPr>
        <i/>
        <sz val="9"/>
        <rFont val="Times New Roman"/>
        <family val="1"/>
        <charset val="162"/>
      </rPr>
      <t>Held for Utilisation</t>
    </r>
  </si>
  <si>
    <r>
      <t xml:space="preserve">Kiralama Yoluyla Edinilmiş Maddi Varlıklar
</t>
    </r>
    <r>
      <rPr>
        <i/>
        <sz val="9"/>
        <rFont val="Times New Roman"/>
        <family val="1"/>
        <charset val="162"/>
      </rPr>
      <t>Fixed Assets Acquired by Leasing</t>
    </r>
  </si>
  <si>
    <r>
      <t xml:space="preserve">YAGM Değer
Düşüş Karşılığı
</t>
    </r>
    <r>
      <rPr>
        <i/>
        <sz val="9"/>
        <rFont val="Times New Roman"/>
        <family val="1"/>
        <charset val="162"/>
      </rPr>
      <t>Prov.for Devaluation of Fixed Assets Held for Inv.</t>
    </r>
  </si>
  <si>
    <r>
      <t>(*) Amortismanlar düşülmüş tutar -</t>
    </r>
    <r>
      <rPr>
        <i/>
        <sz val="9"/>
        <rFont val="Times New Roman"/>
        <family val="1"/>
        <charset val="162"/>
      </rPr>
      <t xml:space="preserve"> Included Accumulated Depreciation</t>
    </r>
  </si>
  <si>
    <r>
      <t xml:space="preserve">Yatırım Amaçlı Gayrimenkuller (YAGM)
</t>
    </r>
    <r>
      <rPr>
        <i/>
        <sz val="10"/>
        <rFont val="Times New Roman"/>
        <family val="1"/>
        <charset val="162"/>
      </rPr>
      <t>Fixed Assets Held for Investment</t>
    </r>
  </si>
  <si>
    <r>
      <t xml:space="preserve">Hayat
</t>
    </r>
    <r>
      <rPr>
        <i/>
        <sz val="10"/>
        <rFont val="Times New Roman"/>
        <family val="1"/>
        <charset val="162"/>
      </rPr>
      <t>L</t>
    </r>
    <r>
      <rPr>
        <i/>
        <sz val="9"/>
        <rFont val="Times New Roman"/>
        <family val="1"/>
        <charset val="162"/>
      </rPr>
      <t>ife</t>
    </r>
  </si>
  <si>
    <r>
      <t xml:space="preserve">   1- Kazanılmış Primler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Earned Premiums (Net)</t>
    </r>
  </si>
  <si>
    <r>
      <t xml:space="preserve">   4- Faaliyet Giderleri 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</si>
  <si>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r>
      <t xml:space="preserve">    1.1.a- Yazılan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Written Premiums (*)</t>
    </r>
  </si>
  <si>
    <r>
      <t xml:space="preserve">    1.1.b- Devredilen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Ceded Premiums to Reinsurers (-)</t>
    </r>
  </si>
  <si>
    <r>
      <t xml:space="preserve">   1- Gerçekleşen Tazminatlar (Net)</t>
    </r>
    <r>
      <rPr>
        <i/>
        <sz val="9"/>
        <rFont val="Times New Roman"/>
        <family val="1"/>
        <charset val="162"/>
      </rPr>
      <t xml:space="preserve"> - Net Claims Incurred</t>
    </r>
  </si>
  <si>
    <r>
      <t xml:space="preserve">       1.1.a- Ödenen Tazminatlar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Paid Losses (-)</t>
    </r>
  </si>
  <si>
    <r>
      <t xml:space="preserve">       1.1.b- Ödenen Tazm.Reasürör Payı </t>
    </r>
    <r>
      <rPr>
        <b/>
        <i/>
        <sz val="10"/>
        <rFont val="Times New Roman"/>
        <family val="1"/>
        <charset val="162"/>
      </rPr>
      <t>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Paid Losses (Reinsurers' Share)</t>
    </r>
  </si>
  <si>
    <r>
      <t xml:space="preserve">   2- Yönetim Gideri Kesintisi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Company Administration Charges</t>
    </r>
  </si>
  <si>
    <r>
      <t xml:space="preserve">   3- Giriş Aidatı Gelirleri</t>
    </r>
    <r>
      <rPr>
        <b/>
        <i/>
        <sz val="10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Entrance Fees</t>
    </r>
  </si>
  <si>
    <r>
      <t xml:space="preserve">   4- Ara Verme Halinde Yön.Gid.Kesintisi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Admin. Expense for Premium Holidays</t>
    </r>
  </si>
  <si>
    <r>
      <t xml:space="preserve">   5- Özel Hizmet Gideri Kesintisi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Revenues for Special Services</t>
    </r>
  </si>
  <si>
    <r>
      <t xml:space="preserve">   6- Sermaye Tahsis Avansı Değ. Artış Gel.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Investment Income on Fund Advances</t>
    </r>
  </si>
  <si>
    <r>
      <t xml:space="preserve">   7- Diğer Teknik Gelirler -</t>
    </r>
    <r>
      <rPr>
        <i/>
        <sz val="9"/>
        <rFont val="Times New Roman"/>
        <family val="1"/>
        <charset val="162"/>
      </rPr>
      <t xml:space="preserve"> Other Technical Income</t>
    </r>
  </si>
  <si>
    <r>
      <t xml:space="preserve">   2- Sermaye Tahsis Avans. Değ. Azalış Gideri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Losses on Fund Advances</t>
    </r>
  </si>
  <si>
    <r>
      <t xml:space="preserve">   3- Faaliyet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</si>
  <si>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r>
      <t xml:space="preserve">2- Fin. Yatırımların Nakde Çevr. Elde Edilen Karlar - </t>
    </r>
    <r>
      <rPr>
        <i/>
        <sz val="9"/>
        <rFont val="Times New Roman"/>
        <family val="1"/>
        <charset val="162"/>
      </rPr>
      <t xml:space="preserve">Gains from Realiz. of Invest. </t>
    </r>
  </si>
  <si>
    <r>
      <t xml:space="preserve">4- Kambiyo Karları </t>
    </r>
    <r>
      <rPr>
        <b/>
        <i/>
        <sz val="10"/>
        <rFont val="Times New Roman"/>
        <family val="1"/>
        <charset val="162"/>
      </rPr>
      <t xml:space="preserve">- Currency Translation </t>
    </r>
    <r>
      <rPr>
        <i/>
        <sz val="9"/>
        <rFont val="Times New Roman"/>
        <family val="1"/>
        <charset val="162"/>
      </rPr>
      <t>Gains</t>
    </r>
  </si>
  <si>
    <r>
      <t xml:space="preserve">6- Bağlı Ort./Müşt. Yön. Tabi Teş. Gel.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Subsidiaries and Joint-Ventures</t>
    </r>
  </si>
  <si>
    <r>
      <t xml:space="preserve">7- Arazi, Arsa ile Binalardan Elde Edilen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Land and Buildings</t>
    </r>
  </si>
  <si>
    <r>
      <t>8- Türev Ürünlerden Gelirle</t>
    </r>
    <r>
      <rPr>
        <b/>
        <sz val="9"/>
        <rFont val="Times New Roman"/>
        <family val="1"/>
        <charset val="162"/>
      </rPr>
      <t xml:space="preserve">r </t>
    </r>
    <r>
      <rPr>
        <b/>
        <i/>
        <sz val="10"/>
        <rFont val="Times New Roman"/>
        <family val="1"/>
        <charset val="162"/>
      </rPr>
      <t>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Derivatives</t>
    </r>
  </si>
  <si>
    <r>
      <t xml:space="preserve">9- Diğer Yatırımlardan Elde Edilen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Other Investment</t>
    </r>
  </si>
  <si>
    <r>
      <t xml:space="preserve">10-Hayat Tekn. Böl. Akt. Yatırım Gel. - </t>
    </r>
    <r>
      <rPr>
        <i/>
        <sz val="9"/>
        <rFont val="Times New Roman"/>
        <family val="1"/>
        <charset val="162"/>
      </rPr>
      <t>Inv. Income Transf. from Life Tech. Account</t>
    </r>
  </si>
  <si>
    <r>
      <t xml:space="preserve">1- Yatırım Yönetim Giderleri- Faiz Dahil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Inv. Management Expenses - Inc.Interest</t>
    </r>
  </si>
  <si>
    <r>
      <t xml:space="preserve">2- Yatırımlardaki Değer Azalışları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Decrease in Value of Investments</t>
    </r>
  </si>
  <si>
    <r>
      <t>3- Yatırımların Nakte Çevr. Zararları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Losses from Realisation of Investments</t>
    </r>
  </si>
  <si>
    <r>
      <t xml:space="preserve">5- Türev Ürünler Sonucu Oluşan Zararlar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Losses from Derivatives</t>
    </r>
  </si>
  <si>
    <r>
      <t xml:space="preserve">6- Kambiyo Zararları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Currency Translation Losses</t>
    </r>
  </si>
  <si>
    <r>
      <t xml:space="preserve">7- Amortisman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Depreciation Expense</t>
    </r>
  </si>
  <si>
    <r>
      <t xml:space="preserve">8- Diğer Yatırım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Investment Expenses</t>
    </r>
  </si>
  <si>
    <r>
      <t xml:space="preserve">Vadeli Mevduat                                 
</t>
    </r>
    <r>
      <rPr>
        <i/>
        <sz val="9"/>
        <rFont val="Times New Roman"/>
        <family val="1"/>
        <charset val="162"/>
      </rPr>
      <t>Deferred Deposits</t>
    </r>
  </si>
  <si>
    <t>AĞRI</t>
  </si>
  <si>
    <t>ARTVİN</t>
  </si>
  <si>
    <t>BALIKESİR</t>
  </si>
  <si>
    <t>BİLECİK</t>
  </si>
  <si>
    <t>BİNGÖL</t>
  </si>
  <si>
    <t>BİTLİS</t>
  </si>
  <si>
    <t>DENİZLİ</t>
  </si>
  <si>
    <t>DİYARBAKIR</t>
  </si>
  <si>
    <t>EDİRNE</t>
  </si>
  <si>
    <t>ELAZIĞ</t>
  </si>
  <si>
    <t>ERZİNCAN</t>
  </si>
  <si>
    <t>ESKİŞEHİR</t>
  </si>
  <si>
    <t>GAZİANTEP</t>
  </si>
  <si>
    <t>GİRESUN</t>
  </si>
  <si>
    <t>GÜMÜŞHANE</t>
  </si>
  <si>
    <t>HAKKARİ</t>
  </si>
  <si>
    <t>IĞDIR</t>
  </si>
  <si>
    <t>İSTANBUL</t>
  </si>
  <si>
    <t>İZMİR</t>
  </si>
  <si>
    <t>KAYSERİ</t>
  </si>
  <si>
    <t>KIRKLARELİ</t>
  </si>
  <si>
    <t>KIRŞEHİR</t>
  </si>
  <si>
    <t>KİLİS</t>
  </si>
  <si>
    <t>KOCAELİ</t>
  </si>
  <si>
    <t>MANİSA</t>
  </si>
  <si>
    <t>MARDİN</t>
  </si>
  <si>
    <t>MUĞLA</t>
  </si>
  <si>
    <t>MUŞ</t>
  </si>
  <si>
    <t>NEVŞEHİR</t>
  </si>
  <si>
    <t>OSMANİYE</t>
  </si>
  <si>
    <t>RİZE</t>
  </si>
  <si>
    <t>SİİRT</t>
  </si>
  <si>
    <t>SİNOP</t>
  </si>
  <si>
    <t>SİVAS</t>
  </si>
  <si>
    <r>
      <t xml:space="preserve">Direkt Prim - </t>
    </r>
    <r>
      <rPr>
        <i/>
        <sz val="10"/>
        <rFont val="Times New Roman"/>
        <family val="1"/>
        <charset val="162"/>
      </rPr>
      <t xml:space="preserve">Direct </t>
    </r>
    <r>
      <rPr>
        <i/>
        <sz val="9"/>
        <rFont val="Times New Roman"/>
        <family val="1"/>
        <charset val="162"/>
      </rPr>
      <t xml:space="preserve">Premium </t>
    </r>
  </si>
  <si>
    <r>
      <t xml:space="preserve">6-Faaliyet Giderleri - </t>
    </r>
    <r>
      <rPr>
        <i/>
        <sz val="9"/>
        <rFont val="Times New Roman"/>
        <family val="1"/>
        <charset val="162"/>
      </rPr>
      <t>Operating Expenses</t>
    </r>
  </si>
  <si>
    <r>
      <t xml:space="preserve">  b.Reaüsrans Komisyonu - </t>
    </r>
    <r>
      <rPr>
        <i/>
        <sz val="9"/>
        <rFont val="Times New Roman"/>
        <family val="1"/>
        <charset val="162"/>
      </rPr>
      <t>Reinsurance Commission</t>
    </r>
  </si>
  <si>
    <r>
      <t xml:space="preserve">Kümes Hayvan Hayat </t>
    </r>
    <r>
      <rPr>
        <i/>
        <sz val="9"/>
        <rFont val="Times New Roman"/>
        <family val="1"/>
        <charset val="162"/>
      </rPr>
      <t>- Poultry</t>
    </r>
  </si>
  <si>
    <r>
      <t xml:space="preserve">Gelir Yetersizliği </t>
    </r>
    <r>
      <rPr>
        <i/>
        <sz val="9"/>
        <rFont val="Times New Roman"/>
        <family val="1"/>
        <charset val="162"/>
      </rPr>
      <t>- Income Protection</t>
    </r>
  </si>
  <si>
    <r>
      <t xml:space="preserve">Hava Şartları </t>
    </r>
    <r>
      <rPr>
        <i/>
        <sz val="9"/>
        <rFont val="Times New Roman"/>
        <family val="1"/>
        <charset val="162"/>
      </rPr>
      <t>- Weather</t>
    </r>
  </si>
  <si>
    <t>Rücu ve Sovtaj Gelirleri</t>
  </si>
  <si>
    <t>BOLU</t>
  </si>
  <si>
    <t>BURDUR</t>
  </si>
  <si>
    <t>BURSA</t>
  </si>
  <si>
    <t>ORDU</t>
  </si>
  <si>
    <t>ÇANAKKALE</t>
  </si>
  <si>
    <t>ÇANKIRI</t>
  </si>
  <si>
    <t>ÇORUM</t>
  </si>
  <si>
    <t>SAKARYA</t>
  </si>
  <si>
    <t>SAMSUN</t>
  </si>
  <si>
    <t>DÜZCE</t>
  </si>
  <si>
    <t>ERZURUM</t>
  </si>
  <si>
    <t>TOKAT</t>
  </si>
  <si>
    <t>AEGON EMEKLİLİK AŞ</t>
  </si>
  <si>
    <r>
      <t>C- İlişkili Taraflara Borçlar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Payables to Related Parties</t>
    </r>
    <r>
      <rPr>
        <sz val="9"/>
        <rFont val="Times New Roman"/>
        <family val="1"/>
        <charset val="162"/>
      </rPr>
      <t xml:space="preserve"> </t>
    </r>
  </si>
  <si>
    <t>ACE</t>
  </si>
  <si>
    <t>NEOVA</t>
  </si>
  <si>
    <t>ZIRAAT</t>
  </si>
  <si>
    <t>ACIBADEM</t>
  </si>
  <si>
    <t>GROUPAMA</t>
  </si>
  <si>
    <t>DEMIR HAYAT</t>
  </si>
  <si>
    <t>GARANTI E/H</t>
  </si>
  <si>
    <t>ING EMEKLILIK</t>
  </si>
  <si>
    <t>MAPFRE GENEL YASAM</t>
  </si>
  <si>
    <t>TURK NIPPON</t>
  </si>
  <si>
    <t>VAKIF EMEKLILIK</t>
  </si>
  <si>
    <t>YAPI KREDI EMEKLILIK</t>
  </si>
  <si>
    <r>
      <t xml:space="preserve">Fin.Yatırım Gelir/Karlar
</t>
    </r>
    <r>
      <rPr>
        <i/>
        <sz val="9"/>
        <rFont val="Times New Roman"/>
        <family val="1"/>
        <charset val="162"/>
      </rPr>
      <t>Income and Profit from Financial Inv.</t>
    </r>
  </si>
  <si>
    <r>
      <t xml:space="preserve">Şirket Çalışanlarının Öğrenim Durumu </t>
    </r>
    <r>
      <rPr>
        <i/>
        <sz val="9"/>
        <rFont val="Times New Roman"/>
        <family val="1"/>
        <charset val="162"/>
      </rPr>
      <t>- Level Of Education</t>
    </r>
  </si>
  <si>
    <r>
      <t xml:space="preserve">Genel Toplam
</t>
    </r>
    <r>
      <rPr>
        <i/>
        <sz val="10"/>
        <rFont val="Times New Roman"/>
        <family val="1"/>
        <charset val="162"/>
      </rPr>
      <t xml:space="preserve">Total </t>
    </r>
  </si>
  <si>
    <r>
      <t xml:space="preserve">    Emeklilik - </t>
    </r>
    <r>
      <rPr>
        <i/>
        <sz val="9"/>
        <rFont val="Times New Roman"/>
        <family val="1"/>
        <charset val="162"/>
      </rPr>
      <t>Retired</t>
    </r>
  </si>
  <si>
    <t>AVIVASA E/H</t>
  </si>
  <si>
    <r>
      <t xml:space="preserve">Sigortalılara
Krediler
(İkrazlar)
</t>
    </r>
    <r>
      <rPr>
        <i/>
        <sz val="9"/>
        <rFont val="Times New Roman"/>
        <family val="1"/>
        <charset val="162"/>
      </rPr>
      <t>Loans</t>
    </r>
  </si>
  <si>
    <r>
      <t xml:space="preserve">Bireysel
Emeklilik
Faal.
Alacaklar
</t>
    </r>
    <r>
      <rPr>
        <i/>
        <sz val="9"/>
        <rFont val="Times New Roman"/>
        <family val="1"/>
        <charset val="162"/>
      </rPr>
      <t>Receivables
from Pension
Operations</t>
    </r>
  </si>
  <si>
    <r>
      <t xml:space="preserve">Kasa
</t>
    </r>
    <r>
      <rPr>
        <i/>
        <sz val="9"/>
        <rFont val="Times New Roman"/>
        <family val="1"/>
        <charset val="162"/>
      </rPr>
      <t>Cash</t>
    </r>
  </si>
  <si>
    <r>
      <t xml:space="preserve">Banka
</t>
    </r>
    <r>
      <rPr>
        <i/>
        <sz val="9"/>
        <rFont val="Times New Roman"/>
        <family val="1"/>
        <charset val="162"/>
      </rPr>
      <t>Banks</t>
    </r>
  </si>
  <si>
    <r>
      <t xml:space="preserve">Diğer
</t>
    </r>
    <r>
      <rPr>
        <i/>
        <sz val="9"/>
        <rFont val="Times New Roman"/>
        <family val="1"/>
        <charset val="162"/>
      </rPr>
      <t>Other</t>
    </r>
  </si>
  <si>
    <t>ANKARA</t>
  </si>
  <si>
    <t>AVIVA</t>
  </si>
  <si>
    <t>ATRADIUS</t>
  </si>
  <si>
    <t>COFACE</t>
  </si>
  <si>
    <r>
      <t xml:space="preserve">Kar Kaybı </t>
    </r>
    <r>
      <rPr>
        <i/>
        <sz val="9"/>
        <rFont val="Times New Roman"/>
        <family val="1"/>
        <charset val="162"/>
      </rPr>
      <t>- Loss of Profit</t>
    </r>
  </si>
  <si>
    <t>TABLO: 7B</t>
  </si>
  <si>
    <t>TABLE: 7B</t>
  </si>
  <si>
    <t>TABLO: 7C</t>
  </si>
  <si>
    <t>TABLE: 7C</t>
  </si>
  <si>
    <t>ERGO</t>
  </si>
  <si>
    <r>
      <t xml:space="preserve">Seyahat Sağlık - </t>
    </r>
    <r>
      <rPr>
        <i/>
        <sz val="9"/>
        <rFont val="Times New Roman"/>
        <family val="1"/>
        <charset val="162"/>
      </rPr>
      <t xml:space="preserve">Travel Health </t>
    </r>
  </si>
  <si>
    <r>
      <t xml:space="preserve">Vadeye Kadar Elde Tutulacak Finansal Varlıklar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Financial Assets Held for Maturity</t>
    </r>
  </si>
  <si>
    <t>TABLE: 7A</t>
  </si>
  <si>
    <t>TABLE: 3A</t>
  </si>
  <si>
    <r>
      <t xml:space="preserve">Sigorta / Emeklilik Şirketleri
</t>
    </r>
    <r>
      <rPr>
        <i/>
        <sz val="9"/>
        <rFont val="Times New Roman"/>
        <family val="1"/>
        <charset val="162"/>
      </rPr>
      <t>Insurance / Pension Companies</t>
    </r>
  </si>
  <si>
    <r>
      <t xml:space="preserve">Kredi - </t>
    </r>
    <r>
      <rPr>
        <i/>
        <sz val="9"/>
        <rFont val="Times New Roman"/>
        <family val="1"/>
        <charset val="162"/>
      </rPr>
      <t>Credit</t>
    </r>
  </si>
  <si>
    <t>Zorunlu Deprem - Compulsory Earthquake</t>
  </si>
  <si>
    <r>
      <t xml:space="preserve">DD Tarım - </t>
    </r>
    <r>
      <rPr>
        <i/>
        <sz val="9"/>
        <rFont val="Times New Roman"/>
        <family val="1"/>
        <charset val="162"/>
      </rPr>
      <t>Subsidized Agriculture</t>
    </r>
  </si>
  <si>
    <t>AXA H/E</t>
  </si>
  <si>
    <t>FINANS E/H</t>
  </si>
  <si>
    <r>
      <t xml:space="preserve">
Emeklilik
Şirketleri
</t>
    </r>
    <r>
      <rPr>
        <i/>
        <sz val="9"/>
        <rFont val="Times New Roman"/>
        <family val="1"/>
        <charset val="162"/>
      </rPr>
      <t>Pension Companies</t>
    </r>
  </si>
  <si>
    <t>TABLO: 39</t>
  </si>
  <si>
    <r>
      <t xml:space="preserve">        Kot-Par - </t>
    </r>
    <r>
      <rPr>
        <i/>
        <sz val="10"/>
        <rFont val="Times New Roman"/>
        <family val="1"/>
        <charset val="162"/>
      </rPr>
      <t>Quato Share</t>
    </r>
  </si>
  <si>
    <r>
      <t xml:space="preserve">Dolu Sera </t>
    </r>
    <r>
      <rPr>
        <i/>
        <sz val="9"/>
        <rFont val="Times New Roman"/>
        <family val="1"/>
        <charset val="162"/>
      </rPr>
      <t>- Hail&amp;Green House</t>
    </r>
  </si>
  <si>
    <r>
      <t xml:space="preserve">Tarım Kredisi </t>
    </r>
    <r>
      <rPr>
        <i/>
        <sz val="9"/>
        <rFont val="Times New Roman"/>
        <family val="1"/>
        <charset val="162"/>
      </rPr>
      <t>- Agricultural Credit</t>
    </r>
  </si>
  <si>
    <r>
      <t xml:space="preserve">Hava Araçları - </t>
    </r>
    <r>
      <rPr>
        <i/>
        <sz val="9"/>
        <rFont val="Times New Roman"/>
        <family val="1"/>
        <charset val="162"/>
      </rPr>
      <t>Air Vehicles</t>
    </r>
  </si>
  <si>
    <r>
      <t xml:space="preserve">3.Şahıslara Karşı MS </t>
    </r>
    <r>
      <rPr>
        <i/>
        <sz val="9"/>
        <rFont val="Times New Roman"/>
        <family val="1"/>
        <charset val="162"/>
      </rPr>
      <t>- Third Party Liability</t>
    </r>
  </si>
  <si>
    <r>
      <t xml:space="preserve">Asansör Kaza 3.Kş. Kar. MS </t>
    </r>
    <r>
      <rPr>
        <i/>
        <sz val="9"/>
        <rFont val="Times New Roman"/>
        <family val="1"/>
        <charset val="162"/>
      </rPr>
      <t>- Elev. Liability</t>
    </r>
  </si>
  <si>
    <r>
      <t>Tüpgaz Zrn.Sor.</t>
    </r>
    <r>
      <rPr>
        <i/>
        <sz val="9"/>
        <rFont val="Times New Roman"/>
        <family val="1"/>
        <charset val="162"/>
      </rPr>
      <t xml:space="preserve"> - Comp. TPL for LPG's</t>
    </r>
  </si>
  <si>
    <r>
      <t xml:space="preserve">Özel Güvenlik MS </t>
    </r>
    <r>
      <rPr>
        <i/>
        <sz val="9"/>
        <rFont val="Times New Roman"/>
        <family val="1"/>
        <charset val="162"/>
      </rPr>
      <t>- Per. Security Liability</t>
    </r>
  </si>
  <si>
    <r>
      <t xml:space="preserve">Faaliyet Giderleri
 </t>
    </r>
    <r>
      <rPr>
        <i/>
        <sz val="9"/>
        <rFont val="Times New Roman"/>
        <family val="1"/>
        <charset val="162"/>
      </rPr>
      <t>Operating Expenses</t>
    </r>
  </si>
  <si>
    <r>
      <t xml:space="preserve">Yatırım Giderler
</t>
    </r>
    <r>
      <rPr>
        <i/>
        <sz val="9"/>
        <rFont val="Times New Roman"/>
        <family val="1"/>
        <charset val="162"/>
      </rPr>
      <t>Investment Charges</t>
    </r>
  </si>
  <si>
    <t>-</t>
  </si>
  <si>
    <t>MAPFRE GENEL</t>
  </si>
  <si>
    <t>TABLO: 32</t>
  </si>
  <si>
    <t>TABLO: 7A</t>
  </si>
  <si>
    <r>
      <t xml:space="preserve">Genel Toplam
</t>
    </r>
    <r>
      <rPr>
        <i/>
        <sz val="9"/>
        <rFont val="Times New Roman"/>
        <family val="1"/>
        <charset val="162"/>
      </rPr>
      <t>General Total</t>
    </r>
  </si>
  <si>
    <r>
      <t xml:space="preserve">Amortisman Giderleri
</t>
    </r>
    <r>
      <rPr>
        <i/>
        <sz val="9"/>
        <rFont val="Times New Roman"/>
        <family val="1"/>
        <charset val="162"/>
      </rPr>
      <t>Depriciation Expense</t>
    </r>
  </si>
  <si>
    <r>
      <t xml:space="preserve">Diğer Yatırım Giderleri
</t>
    </r>
    <r>
      <rPr>
        <i/>
        <sz val="9"/>
        <rFont val="Times New Roman"/>
        <family val="1"/>
        <charset val="162"/>
      </rPr>
      <t>Other Investment Charges</t>
    </r>
  </si>
  <si>
    <r>
      <t xml:space="preserve">Demirbaş ve Tesisatlar
</t>
    </r>
    <r>
      <rPr>
        <i/>
        <sz val="9"/>
        <rFont val="Times New Roman"/>
        <family val="1"/>
        <charset val="162"/>
      </rPr>
      <t>Fixtures and Furniture</t>
    </r>
  </si>
  <si>
    <r>
      <t xml:space="preserve">Motorlu Taşıtlar
</t>
    </r>
    <r>
      <rPr>
        <i/>
        <sz val="9"/>
        <rFont val="Times New Roman"/>
        <family val="1"/>
        <charset val="162"/>
      </rPr>
      <t>Motor Vehicles</t>
    </r>
  </si>
  <si>
    <r>
      <t xml:space="preserve">Diğer Maddi Varlıklar
</t>
    </r>
    <r>
      <rPr>
        <i/>
        <sz val="9"/>
        <rFont val="Times New Roman"/>
        <family val="1"/>
        <charset val="162"/>
      </rPr>
      <t>Other Fixed Assets</t>
    </r>
  </si>
  <si>
    <r>
      <t xml:space="preserve">Sigortalılık
Artış Oranı
</t>
    </r>
    <r>
      <rPr>
        <i/>
        <sz val="9"/>
        <rFont val="Times New Roman"/>
        <family val="1"/>
        <charset val="162"/>
      </rPr>
      <t>Insured Increasing Ratio
%</t>
    </r>
  </si>
  <si>
    <r>
      <t xml:space="preserve">Diğer Yatırım Gelirler
</t>
    </r>
    <r>
      <rPr>
        <i/>
        <sz val="9"/>
        <rFont val="Times New Roman"/>
        <family val="1"/>
        <charset val="162"/>
      </rPr>
      <t>Income from Other Investments</t>
    </r>
  </si>
  <si>
    <r>
      <t xml:space="preserve">Yatırım Gelirleri Toplamı
</t>
    </r>
    <r>
      <rPr>
        <i/>
        <sz val="9"/>
        <rFont val="Times New Roman"/>
        <family val="1"/>
        <charset val="162"/>
      </rPr>
      <t>Investment Income Total</t>
    </r>
  </si>
  <si>
    <r>
      <t xml:space="preserve">  a. Ayrılan MK - </t>
    </r>
    <r>
      <rPr>
        <i/>
        <sz val="10"/>
        <rFont val="Times New Roman"/>
        <family val="1"/>
        <charset val="162"/>
      </rPr>
      <t>Mathematical Reserves (-)</t>
    </r>
  </si>
  <si>
    <r>
      <t xml:space="preserve">  b.Reaüsrans Komisyonu - </t>
    </r>
    <r>
      <rPr>
        <i/>
        <sz val="10"/>
        <rFont val="Times New Roman"/>
        <family val="1"/>
        <charset val="162"/>
      </rPr>
      <t>Reinsurance Commission</t>
    </r>
  </si>
  <si>
    <r>
      <t xml:space="preserve">D- İlişkili Taraflardan Alacaklar  </t>
    </r>
    <r>
      <rPr>
        <i/>
        <sz val="10"/>
        <rFont val="Times New Roman"/>
        <family val="1"/>
        <charset val="162"/>
      </rPr>
      <t>- Receivables from Related Parties</t>
    </r>
  </si>
  <si>
    <r>
      <t xml:space="preserve">F- Diğer Alacaklar ve Cari  Varlıklar </t>
    </r>
    <r>
      <rPr>
        <i/>
        <sz val="10"/>
        <rFont val="Times New Roman"/>
        <family val="1"/>
        <charset val="162"/>
      </rPr>
      <t xml:space="preserve"> - Other Receivables and Current Assets</t>
    </r>
  </si>
  <si>
    <r>
      <t xml:space="preserve">Diğer Kara Taşıtları </t>
    </r>
    <r>
      <rPr>
        <i/>
        <sz val="9"/>
        <rFont val="Times New Roman"/>
        <family val="1"/>
        <charset val="162"/>
      </rPr>
      <t>- Other Land Vehicles</t>
    </r>
  </si>
  <si>
    <r>
      <t xml:space="preserve">Esas Faal.
Kayn.
Şüpheli
Alacaklar
</t>
    </r>
    <r>
      <rPr>
        <i/>
        <sz val="9"/>
        <rFont val="Times New Roman"/>
        <family val="1"/>
        <charset val="162"/>
      </rPr>
      <t>Doubtful
Receivables
from Operations</t>
    </r>
  </si>
  <si>
    <r>
      <t xml:space="preserve">Elektronik Cihaz - </t>
    </r>
    <r>
      <rPr>
        <i/>
        <sz val="9"/>
        <rFont val="Times New Roman"/>
        <family val="1"/>
        <charset val="162"/>
      </rPr>
      <t>Electronic Equipment</t>
    </r>
  </si>
  <si>
    <t>TABLO: 30</t>
  </si>
  <si>
    <r>
      <t xml:space="preserve">5-Faaliyet Giderleri - </t>
    </r>
    <r>
      <rPr>
        <i/>
        <sz val="10"/>
        <rFont val="Times New Roman"/>
        <family val="1"/>
        <charset val="162"/>
      </rPr>
      <t>Operating Expenses</t>
    </r>
  </si>
  <si>
    <r>
      <t xml:space="preserve">Kara Araçları
</t>
    </r>
    <r>
      <rPr>
        <i/>
        <sz val="9"/>
        <rFont val="Times New Roman"/>
        <family val="1"/>
        <charset val="162"/>
      </rPr>
      <t>Land Vehicles</t>
    </r>
  </si>
  <si>
    <r>
      <t xml:space="preserve">Raylı Araçlar
</t>
    </r>
    <r>
      <rPr>
        <i/>
        <sz val="10"/>
        <rFont val="Times New Roman"/>
        <family val="1"/>
        <charset val="162"/>
      </rPr>
      <t>Railway Vehicles</t>
    </r>
  </si>
  <si>
    <r>
      <t xml:space="preserve">Nakliyat
</t>
    </r>
    <r>
      <rPr>
        <i/>
        <sz val="9"/>
        <rFont val="Times New Roman"/>
        <family val="1"/>
        <charset val="162"/>
      </rPr>
      <t>Transport</t>
    </r>
  </si>
  <si>
    <r>
      <t xml:space="preserve">Sig. / Reas.
Faal. Alacaklar
</t>
    </r>
    <r>
      <rPr>
        <i/>
        <sz val="9"/>
        <rFont val="Times New Roman"/>
        <family val="1"/>
        <charset val="162"/>
      </rPr>
      <t>Receivables
from Ins./Reins.
Operations</t>
    </r>
  </si>
  <si>
    <r>
      <t xml:space="preserve">BROKER </t>
    </r>
    <r>
      <rPr>
        <i/>
        <sz val="10"/>
        <rFont val="Times New Roman"/>
        <family val="1"/>
        <charset val="162"/>
      </rPr>
      <t>- Broker</t>
    </r>
  </si>
  <si>
    <r>
      <t xml:space="preserve">Dönem Karı - </t>
    </r>
    <r>
      <rPr>
        <i/>
        <sz val="9"/>
        <rFont val="Times New Roman"/>
        <family val="1"/>
        <charset val="162"/>
      </rPr>
      <t>Profit of The Financial Year</t>
    </r>
  </si>
  <si>
    <r>
      <t xml:space="preserve">D- Diğer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Payables</t>
    </r>
  </si>
  <si>
    <r>
      <t xml:space="preserve">Uçak Yolcu Kaza </t>
    </r>
    <r>
      <rPr>
        <i/>
        <sz val="9"/>
        <rFont val="Times New Roman"/>
        <family val="1"/>
        <charset val="162"/>
      </rPr>
      <t>- Pass. Bodily Injured Liability</t>
    </r>
  </si>
  <si>
    <r>
      <t xml:space="preserve">Ferdi Kaza </t>
    </r>
    <r>
      <rPr>
        <i/>
        <sz val="9"/>
        <rFont val="Times New Roman"/>
        <family val="1"/>
        <charset val="162"/>
      </rPr>
      <t>- Personal Accident</t>
    </r>
  </si>
  <si>
    <r>
      <t xml:space="preserve">Hayat Dışı Grubu Toplam
</t>
    </r>
    <r>
      <rPr>
        <i/>
        <sz val="9"/>
        <rFont val="Times New Roman"/>
        <family val="1"/>
        <charset val="162"/>
      </rPr>
      <t>Non Life Total</t>
    </r>
  </si>
  <si>
    <r>
      <t xml:space="preserve">Emeklilik
</t>
    </r>
    <r>
      <rPr>
        <i/>
        <sz val="9"/>
        <rFont val="Times New Roman"/>
        <family val="1"/>
        <charset val="162"/>
      </rPr>
      <t>Pension</t>
    </r>
  </si>
  <si>
    <r>
      <t xml:space="preserve">C- Esas Faaliyetlerden Alacaklar  </t>
    </r>
    <r>
      <rPr>
        <i/>
        <sz val="10"/>
        <rFont val="Times New Roman"/>
        <family val="1"/>
        <charset val="162"/>
      </rPr>
      <t>- Receivables from Operations</t>
    </r>
  </si>
  <si>
    <r>
      <t xml:space="preserve">E- Maddi Varlıklar  </t>
    </r>
    <r>
      <rPr>
        <i/>
        <sz val="10"/>
        <rFont val="Times New Roman"/>
        <family val="1"/>
        <charset val="162"/>
      </rPr>
      <t>- Fixed Assets</t>
    </r>
  </si>
  <si>
    <r>
      <t xml:space="preserve">Maddi
Olmayan
Varlıklar
</t>
    </r>
    <r>
      <rPr>
        <i/>
        <sz val="9"/>
        <rFont val="Times New Roman"/>
        <family val="1"/>
        <charset val="162"/>
      </rPr>
      <t>Intangible
 Assets</t>
    </r>
  </si>
  <si>
    <r>
      <t xml:space="preserve">Mot. Kara Taş. İht.MS </t>
    </r>
    <r>
      <rPr>
        <i/>
        <sz val="9"/>
        <rFont val="Times New Roman"/>
        <family val="1"/>
        <charset val="162"/>
      </rPr>
      <t>- Facultative Motor TPL</t>
    </r>
  </si>
  <si>
    <r>
      <t xml:space="preserve">100 TL Altı                   
</t>
    </r>
    <r>
      <rPr>
        <i/>
        <sz val="9"/>
        <rFont val="Times New Roman"/>
        <family val="1"/>
        <charset val="162"/>
      </rPr>
      <t>Less Than 100 TL</t>
    </r>
  </si>
  <si>
    <r>
      <t xml:space="preserve">Ticari </t>
    </r>
    <r>
      <rPr>
        <i/>
        <sz val="9"/>
        <rFont val="Times New Roman"/>
        <family val="1"/>
        <charset val="162"/>
      </rPr>
      <t>-Commercials</t>
    </r>
  </si>
  <si>
    <r>
      <t>Cam Kırılması -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Plate Glass</t>
    </r>
  </si>
  <si>
    <r>
      <t xml:space="preserve">Diğer Vadeye Kadar
Elde Tutulacak FV
</t>
    </r>
    <r>
      <rPr>
        <i/>
        <sz val="9"/>
        <rFont val="Times New Roman"/>
        <family val="1"/>
        <charset val="162"/>
      </rPr>
      <t>Other Fin. Ass.
Held for Maturity</t>
    </r>
  </si>
  <si>
    <r>
      <t xml:space="preserve">Serbest
</t>
    </r>
    <r>
      <rPr>
        <i/>
        <sz val="9"/>
        <rFont val="Times New Roman"/>
        <family val="1"/>
        <charset val="162"/>
      </rPr>
      <t>Free</t>
    </r>
  </si>
  <si>
    <t>TABLO:1A</t>
  </si>
  <si>
    <r>
      <t xml:space="preserve"> -Otobüs (16-30 Koltuk) - </t>
    </r>
    <r>
      <rPr>
        <i/>
        <sz val="10"/>
        <rFont val="Times New Roman"/>
        <family val="1"/>
        <charset val="162"/>
      </rPr>
      <t>Bus (16-30 Seats)</t>
    </r>
  </si>
  <si>
    <r>
      <t xml:space="preserve"> -Minibüs (9-15 Koltuk) - </t>
    </r>
    <r>
      <rPr>
        <i/>
        <sz val="10"/>
        <rFont val="Times New Roman"/>
        <family val="1"/>
        <charset val="162"/>
      </rPr>
      <t>Bus (9-15 Seats)</t>
    </r>
  </si>
  <si>
    <r>
      <t xml:space="preserve"> -Hatlı Dolmuş </t>
    </r>
    <r>
      <rPr>
        <i/>
        <sz val="10"/>
        <rFont val="Times New Roman"/>
        <family val="1"/>
        <charset val="162"/>
      </rPr>
      <t>- Commercial Buses</t>
    </r>
  </si>
  <si>
    <r>
      <t xml:space="preserve">   5-8 Oturaklı </t>
    </r>
    <r>
      <rPr>
        <i/>
        <sz val="9"/>
        <rFont val="Times New Roman"/>
        <family val="1"/>
        <charset val="162"/>
      </rPr>
      <t>-Seats 5-8</t>
    </r>
  </si>
  <si>
    <r>
      <t xml:space="preserve">   16-30 Oturaklı </t>
    </r>
    <r>
      <rPr>
        <i/>
        <sz val="9"/>
        <rFont val="Times New Roman"/>
        <family val="1"/>
        <charset val="162"/>
      </rPr>
      <t>-Seats 16-30</t>
    </r>
  </si>
  <si>
    <r>
      <t xml:space="preserve">   31'den Fazla Oturaklı </t>
    </r>
    <r>
      <rPr>
        <i/>
        <sz val="9"/>
        <rFont val="Times New Roman"/>
        <family val="1"/>
        <charset val="162"/>
      </rPr>
      <t>-Seats &gt; 31</t>
    </r>
  </si>
  <si>
    <r>
      <t xml:space="preserve">SIRA NO - </t>
    </r>
    <r>
      <rPr>
        <i/>
        <sz val="8"/>
        <rFont val="Times New Roman"/>
        <family val="1"/>
        <charset val="162"/>
      </rPr>
      <t>NUMBER</t>
    </r>
  </si>
  <si>
    <r>
      <t xml:space="preserve">F- Maddi Olmayan Varlıklar </t>
    </r>
    <r>
      <rPr>
        <i/>
        <sz val="10"/>
        <rFont val="Times New Roman"/>
        <family val="1"/>
        <charset val="162"/>
      </rPr>
      <t xml:space="preserve"> - Intangible Assets</t>
    </r>
  </si>
  <si>
    <r>
      <t xml:space="preserve">H- Diğer Cari Olmayan Varlıklar </t>
    </r>
    <r>
      <rPr>
        <i/>
        <sz val="10"/>
        <rFont val="Times New Roman"/>
        <family val="1"/>
        <charset val="162"/>
      </rPr>
      <t>- Other Long Term Assets</t>
    </r>
  </si>
  <si>
    <t>TABLO: 9</t>
  </si>
  <si>
    <t>TABLE: 9</t>
  </si>
  <si>
    <t>TABLO: 10</t>
  </si>
  <si>
    <r>
      <t xml:space="preserve">Devredilen Prim </t>
    </r>
    <r>
      <rPr>
        <i/>
        <sz val="9"/>
        <rFont val="Times New Roman"/>
        <family val="1"/>
        <charset val="162"/>
      </rPr>
      <t>-Premiums Ceded</t>
    </r>
  </si>
  <si>
    <r>
      <t xml:space="preserve">Prim Kons.Oranı </t>
    </r>
    <r>
      <rPr>
        <i/>
        <sz val="9"/>
        <rFont val="Times New Roman"/>
        <family val="1"/>
        <charset val="162"/>
      </rPr>
      <t>-Premium Ret.(%)</t>
    </r>
  </si>
  <si>
    <r>
      <t xml:space="preserve">Reasürör Payı </t>
    </r>
    <r>
      <rPr>
        <i/>
        <sz val="9"/>
        <rFont val="Times New Roman"/>
        <family val="1"/>
        <charset val="162"/>
      </rPr>
      <t>-Reinsurers' Share</t>
    </r>
  </si>
  <si>
    <r>
      <t>1- Ödenen Tazminat -</t>
    </r>
    <r>
      <rPr>
        <i/>
        <sz val="10"/>
        <rFont val="Times New Roman"/>
        <family val="1"/>
      </rPr>
      <t xml:space="preserve"> Net Paid Claims</t>
    </r>
  </si>
  <si>
    <r>
      <t xml:space="preserve">B- İlişkili Taraflardan Alacaklar </t>
    </r>
    <r>
      <rPr>
        <i/>
        <sz val="10"/>
        <rFont val="Times New Roman"/>
        <family val="1"/>
        <charset val="162"/>
      </rPr>
      <t>- Receivables from Related Parties</t>
    </r>
  </si>
  <si>
    <t>C- Diğer Alacaklar - Other Receivables</t>
  </si>
  <si>
    <r>
      <t>D- Finansal Varlıklar</t>
    </r>
    <r>
      <rPr>
        <i/>
        <sz val="10"/>
        <rFont val="Times New Roman"/>
        <family val="1"/>
        <charset val="162"/>
      </rPr>
      <t xml:space="preserve"> - Finansial Assets</t>
    </r>
  </si>
  <si>
    <r>
      <t xml:space="preserve">D- Diğer Borçlar </t>
    </r>
    <r>
      <rPr>
        <i/>
        <sz val="10"/>
        <rFont val="Times New Roman"/>
        <family val="1"/>
        <charset val="162"/>
      </rPr>
      <t>- Other Payables</t>
    </r>
  </si>
  <si>
    <r>
      <t xml:space="preserve">Diğer Teknik Gelirler
</t>
    </r>
    <r>
      <rPr>
        <i/>
        <sz val="9"/>
        <rFont val="Times New Roman"/>
        <family val="1"/>
        <charset val="162"/>
      </rPr>
      <t>Other Technical Income</t>
    </r>
  </si>
  <si>
    <t>GENERALI</t>
  </si>
  <si>
    <r>
      <t xml:space="preserve">A- Esas Faaliyetlerden Alacaklar  </t>
    </r>
    <r>
      <rPr>
        <i/>
        <sz val="10"/>
        <rFont val="Times New Roman"/>
        <family val="1"/>
        <charset val="162"/>
      </rPr>
      <t>- Receivables from Operations</t>
    </r>
  </si>
  <si>
    <r>
      <t>Hava Araçları Sor.</t>
    </r>
    <r>
      <rPr>
        <i/>
        <sz val="9"/>
        <rFont val="Times New Roman"/>
        <family val="1"/>
        <charset val="162"/>
      </rPr>
      <t>- Air Vehicle Liability</t>
    </r>
  </si>
  <si>
    <r>
      <t>Su Araçları Sorumluluk -</t>
    </r>
    <r>
      <rPr>
        <i/>
        <sz val="9"/>
        <rFont val="Times New Roman"/>
        <family val="1"/>
        <charset val="162"/>
      </rPr>
      <t xml:space="preserve"> Sea Vehicle Liability</t>
    </r>
  </si>
  <si>
    <r>
      <t xml:space="preserve">Genel Sorumluluk </t>
    </r>
    <r>
      <rPr>
        <i/>
        <sz val="9"/>
        <rFont val="Times New Roman"/>
        <family val="1"/>
        <charset val="162"/>
      </rPr>
      <t>- Public Liability</t>
    </r>
  </si>
  <si>
    <r>
      <t xml:space="preserve">Kredi </t>
    </r>
    <r>
      <rPr>
        <i/>
        <sz val="9"/>
        <rFont val="Times New Roman"/>
        <family val="1"/>
        <charset val="162"/>
      </rPr>
      <t>- Credit</t>
    </r>
  </si>
  <si>
    <r>
      <t>Finansal Kayıplar</t>
    </r>
    <r>
      <rPr>
        <i/>
        <sz val="9"/>
        <rFont val="Times New Roman"/>
        <family val="1"/>
        <charset val="162"/>
      </rPr>
      <t xml:space="preserve"> - Financial Loss</t>
    </r>
  </si>
  <si>
    <r>
      <t xml:space="preserve">Hukuksal Koruma </t>
    </r>
    <r>
      <rPr>
        <i/>
        <sz val="9"/>
        <rFont val="Times New Roman"/>
        <family val="1"/>
        <charset val="162"/>
      </rPr>
      <t>- Legal Protection</t>
    </r>
  </si>
  <si>
    <r>
      <t xml:space="preserve">DD Tarım </t>
    </r>
    <r>
      <rPr>
        <i/>
        <sz val="9"/>
        <rFont val="Times New Roman"/>
        <family val="1"/>
        <charset val="162"/>
      </rPr>
      <t>- Subsidized Agriculture</t>
    </r>
  </si>
  <si>
    <r>
      <t xml:space="preserve">Yeşil Kart </t>
    </r>
    <r>
      <rPr>
        <i/>
        <sz val="9"/>
        <rFont val="Times New Roman"/>
        <family val="1"/>
        <charset val="162"/>
      </rPr>
      <t>- Green Card</t>
    </r>
  </si>
  <si>
    <r>
      <t>Seyahat Sağlık</t>
    </r>
    <r>
      <rPr>
        <i/>
        <sz val="9"/>
        <rFont val="Times New Roman"/>
        <family val="1"/>
        <charset val="162"/>
      </rPr>
      <t xml:space="preserve"> - Travel Health </t>
    </r>
  </si>
  <si>
    <r>
      <t xml:space="preserve">Kaza </t>
    </r>
    <r>
      <rPr>
        <i/>
        <sz val="9"/>
        <rFont val="Times New Roman"/>
        <family val="1"/>
        <charset val="162"/>
      </rPr>
      <t>- Casualty</t>
    </r>
  </si>
  <si>
    <r>
      <t xml:space="preserve">Hava Araçları - </t>
    </r>
    <r>
      <rPr>
        <i/>
        <sz val="10"/>
        <rFont val="Times New Roman"/>
        <family val="1"/>
        <charset val="162"/>
      </rPr>
      <t>Air Vehicles</t>
    </r>
  </si>
  <si>
    <r>
      <t xml:space="preserve">Nakliyat - </t>
    </r>
    <r>
      <rPr>
        <i/>
        <sz val="9"/>
        <rFont val="Times New Roman"/>
        <family val="1"/>
        <charset val="162"/>
      </rPr>
      <t xml:space="preserve">Transport </t>
    </r>
  </si>
  <si>
    <r>
      <t>Hava Araçları Sor.</t>
    </r>
    <r>
      <rPr>
        <i/>
        <sz val="9"/>
        <rFont val="Times New Roman"/>
        <family val="1"/>
        <charset val="162"/>
      </rPr>
      <t>- Air Veh.Liab.</t>
    </r>
  </si>
  <si>
    <r>
      <t>Genel Sorumluluk -</t>
    </r>
    <r>
      <rPr>
        <i/>
        <sz val="9"/>
        <rFont val="Times New Roman"/>
        <family val="1"/>
        <charset val="162"/>
      </rPr>
      <t xml:space="preserve"> Public Liability</t>
    </r>
  </si>
  <si>
    <t>Kredi - Credit</t>
  </si>
  <si>
    <r>
      <t xml:space="preserve">Finansal Kayıplar </t>
    </r>
    <r>
      <rPr>
        <i/>
        <sz val="9"/>
        <rFont val="Times New Roman"/>
        <family val="1"/>
        <charset val="162"/>
      </rPr>
      <t>- Financial Losses</t>
    </r>
  </si>
  <si>
    <r>
      <t>Hukuksal Koruma -</t>
    </r>
    <r>
      <rPr>
        <i/>
        <sz val="9"/>
        <rFont val="Times New Roman"/>
        <family val="1"/>
        <charset val="162"/>
      </rPr>
      <t xml:space="preserve"> Legal Protection</t>
    </r>
  </si>
  <si>
    <r>
      <t xml:space="preserve">Seyahat Sağlık </t>
    </r>
    <r>
      <rPr>
        <i/>
        <sz val="9"/>
        <rFont val="Times New Roman"/>
        <family val="1"/>
        <charset val="162"/>
      </rPr>
      <t>- Travel Health</t>
    </r>
    <r>
      <rPr>
        <sz val="9"/>
        <rFont val="Times New Roman"/>
        <family val="1"/>
        <charset val="162"/>
      </rPr>
      <t xml:space="preserve"> </t>
    </r>
  </si>
  <si>
    <r>
      <t>Su Araçları -</t>
    </r>
    <r>
      <rPr>
        <i/>
        <sz val="9"/>
        <rFont val="Times New Roman"/>
        <family val="1"/>
        <charset val="162"/>
      </rPr>
      <t xml:space="preserve"> Sea Vehicles</t>
    </r>
  </si>
  <si>
    <r>
      <t xml:space="preserve">Yangın ve Doğal Afetler </t>
    </r>
    <r>
      <rPr>
        <i/>
        <sz val="9"/>
        <rFont val="Times New Roman"/>
        <family val="1"/>
        <charset val="162"/>
      </rPr>
      <t>- Fire</t>
    </r>
  </si>
  <si>
    <r>
      <t xml:space="preserve">Hava Araçları Sor.- </t>
    </r>
    <r>
      <rPr>
        <i/>
        <sz val="9"/>
        <rFont val="Times New Roman"/>
        <family val="1"/>
        <charset val="162"/>
      </rPr>
      <t>Air Veh. Liability</t>
    </r>
  </si>
  <si>
    <r>
      <t>Hukuksal Koruma</t>
    </r>
    <r>
      <rPr>
        <i/>
        <sz val="9"/>
        <rFont val="Times New Roman"/>
        <family val="1"/>
        <charset val="162"/>
      </rPr>
      <t xml:space="preserve"> - Legal Protection</t>
    </r>
  </si>
  <si>
    <r>
      <t>Yeşil Kart</t>
    </r>
    <r>
      <rPr>
        <i/>
        <sz val="9"/>
        <rFont val="Times New Roman"/>
        <family val="1"/>
        <charset val="162"/>
      </rPr>
      <t xml:space="preserve"> - Green Card</t>
    </r>
  </si>
  <si>
    <t>ŞANLIURFA</t>
  </si>
  <si>
    <t>ŞIRNAK</t>
  </si>
  <si>
    <t>TEKİRDAĞ</t>
  </si>
  <si>
    <t>TUNCELİ</t>
  </si>
  <si>
    <t>UŞAK</t>
  </si>
  <si>
    <r>
      <t xml:space="preserve">Su Araçları - </t>
    </r>
    <r>
      <rPr>
        <i/>
        <sz val="9"/>
        <rFont val="Times New Roman"/>
        <family val="1"/>
        <charset val="162"/>
      </rPr>
      <t>Sea Vehicles</t>
    </r>
  </si>
  <si>
    <r>
      <t xml:space="preserve">Genel Sorumluluk - </t>
    </r>
    <r>
      <rPr>
        <i/>
        <sz val="9"/>
        <rFont val="Times New Roman"/>
        <family val="1"/>
        <charset val="162"/>
      </rPr>
      <t>Public Liability</t>
    </r>
  </si>
  <si>
    <t>TABLE: 1A</t>
  </si>
  <si>
    <t>TABLE: 11</t>
  </si>
  <si>
    <t>GARANTİ EMEKLİLİK VE HAYAT AŞ</t>
  </si>
  <si>
    <r>
      <t xml:space="preserve">Hayat Grubu Toplam
</t>
    </r>
    <r>
      <rPr>
        <i/>
        <sz val="9"/>
        <rFont val="Times New Roman"/>
        <family val="1"/>
        <charset val="162"/>
      </rPr>
      <t>Life Group Total</t>
    </r>
  </si>
  <si>
    <r>
      <t>Kredi</t>
    </r>
    <r>
      <rPr>
        <i/>
        <sz val="9"/>
        <rFont val="Times New Roman"/>
        <family val="1"/>
        <charset val="162"/>
      </rPr>
      <t xml:space="preserve">
Credit</t>
    </r>
  </si>
  <si>
    <r>
      <t xml:space="preserve">Diğer Teknik Giderler
</t>
    </r>
    <r>
      <rPr>
        <i/>
        <sz val="10"/>
        <rFont val="Times New Roman"/>
        <family val="1"/>
        <charset val="162"/>
      </rPr>
      <t>Other Tech. Expenses</t>
    </r>
  </si>
  <si>
    <r>
      <t xml:space="preserve">     Üretim Komisyonu - </t>
    </r>
    <r>
      <rPr>
        <i/>
        <sz val="10"/>
        <rFont val="Times New Roman"/>
        <family val="1"/>
        <charset val="162"/>
      </rPr>
      <t>Acquisition Comm.</t>
    </r>
  </si>
  <si>
    <r>
      <t xml:space="preserve">     Diğer Üretim Gid. - </t>
    </r>
    <r>
      <rPr>
        <i/>
        <sz val="10"/>
        <rFont val="Times New Roman"/>
        <family val="1"/>
        <charset val="162"/>
      </rPr>
      <t>Other Acquisition Expenses</t>
    </r>
  </si>
  <si>
    <r>
      <t xml:space="preserve">  a.Üretim Giderleri - </t>
    </r>
    <r>
      <rPr>
        <i/>
        <sz val="10"/>
        <rFont val="Times New Roman"/>
        <family val="1"/>
        <charset val="162"/>
      </rPr>
      <t>Acquisition Expenses</t>
    </r>
  </si>
  <si>
    <r>
      <t xml:space="preserve">  a. Üretim Giderleri - </t>
    </r>
    <r>
      <rPr>
        <i/>
        <sz val="10"/>
        <rFont val="Times New Roman"/>
        <family val="1"/>
        <charset val="162"/>
      </rPr>
      <t>Acquisition Expenses</t>
    </r>
  </si>
  <si>
    <r>
      <t xml:space="preserve">     Diğer Üretim Giderleri -</t>
    </r>
    <r>
      <rPr>
        <i/>
        <sz val="10"/>
        <rFont val="Times New Roman"/>
        <family val="1"/>
        <charset val="162"/>
      </rPr>
      <t xml:space="preserve"> Other Acquisition</t>
    </r>
  </si>
  <si>
    <r>
      <t xml:space="preserve">Kadın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Female Staff</t>
    </r>
  </si>
  <si>
    <r>
      <t xml:space="preserve">Erkek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Male Staff</t>
    </r>
  </si>
  <si>
    <t>TABLO: 51A</t>
  </si>
  <si>
    <t>TABLE: 51A</t>
  </si>
  <si>
    <t>TABLO: 51B</t>
  </si>
  <si>
    <t>TABLE: 51B</t>
  </si>
  <si>
    <t>HAYAT / EMEKLİLİK ŞİRKETLERİNİN HAYAT BRANŞINDA ÜRÜN TİPİ BAZINDA PRİM ÜRETİMLERİ (GRUP SİGORTALARI)</t>
  </si>
  <si>
    <t>HAYAT / EMEKLİLİK ŞİRKETLERİNİN HAYAT BRANŞINDA ÜRÜN TİPİ BAZINDA PRİM ÜRETİMLERİ (FERDİ SİGORTALAR)</t>
  </si>
  <si>
    <r>
      <t xml:space="preserve">Toplam Poliçe Sayıları - </t>
    </r>
    <r>
      <rPr>
        <b/>
        <i/>
        <sz val="10"/>
        <color indexed="56"/>
        <rFont val="Times New Roman"/>
        <family val="1"/>
        <charset val="162"/>
      </rPr>
      <t>Total Number of Policies</t>
    </r>
  </si>
  <si>
    <t>TABLO 51A</t>
  </si>
  <si>
    <t>TABLO 51B</t>
  </si>
  <si>
    <t>HAYAT / EMEKLİLİK ŞİRKETLERİNİN HAYAT BRANŞINDA POLİÇE SAYILARI</t>
  </si>
  <si>
    <t>TABLO 54</t>
  </si>
  <si>
    <t>TABLE: 54</t>
  </si>
  <si>
    <t>TABLE 2A</t>
  </si>
  <si>
    <t>TABLE 2B</t>
  </si>
  <si>
    <t>TABLE 2C</t>
  </si>
  <si>
    <t>TABLE 3A</t>
  </si>
  <si>
    <t>TABLE 3B</t>
  </si>
  <si>
    <t>TABLE 4</t>
  </si>
  <si>
    <t>TABLE 5</t>
  </si>
  <si>
    <t>TABLE 6A</t>
  </si>
  <si>
    <t>TABLE 6B</t>
  </si>
  <si>
    <t>TABLE 7A</t>
  </si>
  <si>
    <t>TABLE 7B</t>
  </si>
  <si>
    <t>TABLE 7C</t>
  </si>
  <si>
    <t>TABLE 8</t>
  </si>
  <si>
    <t>TABLE 9</t>
  </si>
  <si>
    <t>TABLE 10</t>
  </si>
  <si>
    <t>TABLE 11</t>
  </si>
  <si>
    <t>TABLE 12A</t>
  </si>
  <si>
    <t>TABLE 12B</t>
  </si>
  <si>
    <t>TABLE 13</t>
  </si>
  <si>
    <t>TABLE 14</t>
  </si>
  <si>
    <t>TABLE 14A</t>
  </si>
  <si>
    <t>TABLE 15</t>
  </si>
  <si>
    <t>TABLE 16</t>
  </si>
  <si>
    <t>TABLE 17</t>
  </si>
  <si>
    <t>TABLE 18</t>
  </si>
  <si>
    <t>TABLE 19</t>
  </si>
  <si>
    <t>TABLE 20</t>
  </si>
  <si>
    <t>TABLE 20A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</si>
  <si>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</si>
  <si>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</si>
  <si>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</si>
  <si>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</si>
  <si>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</si>
  <si>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</si>
  <si>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</si>
  <si>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</si>
  <si>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29A</t>
  </si>
  <si>
    <t>TABLE 29B</t>
  </si>
  <si>
    <t>TABLE 30</t>
  </si>
  <si>
    <t>TABLE 31</t>
  </si>
  <si>
    <t>TABLE 32</t>
  </si>
  <si>
    <t>TABLE 33</t>
  </si>
  <si>
    <t>TABLE 34</t>
  </si>
  <si>
    <t>TABLE 35</t>
  </si>
  <si>
    <t>TABLE 36</t>
  </si>
  <si>
    <t>TABLE 37</t>
  </si>
  <si>
    <t>TABLE 38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</si>
  <si>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</si>
  <si>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</si>
  <si>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</si>
  <si>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</si>
  <si>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</si>
  <si>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</si>
  <si>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</si>
  <si>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</si>
  <si>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</si>
  <si>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50A</t>
  </si>
  <si>
    <t>TABLE 50B</t>
  </si>
  <si>
    <t>TABLE 51A</t>
  </si>
  <si>
    <t>TABLE 51B</t>
  </si>
  <si>
    <t>TABLE 55</t>
  </si>
  <si>
    <t>TABLE 56</t>
  </si>
  <si>
    <t>TABLE 57</t>
  </si>
  <si>
    <t>TABLE 58</t>
  </si>
  <si>
    <t>TABLE 60</t>
  </si>
  <si>
    <t>TABLE 63</t>
  </si>
  <si>
    <t>TABLE 65</t>
  </si>
  <si>
    <t>TABLE 66</t>
  </si>
  <si>
    <t>TABLE 67</t>
  </si>
  <si>
    <t>TABLE 69</t>
  </si>
  <si>
    <t>TABLE 54</t>
  </si>
  <si>
    <t>TABLO: 51C</t>
  </si>
  <si>
    <t>TABLE: 51C</t>
  </si>
  <si>
    <t>TABLO 51C</t>
  </si>
  <si>
    <t>TABLE 51C</t>
  </si>
  <si>
    <r>
      <t xml:space="preserve">5. Kümülatif Katkı Payı - </t>
    </r>
    <r>
      <rPr>
        <i/>
        <sz val="10"/>
        <color indexed="56"/>
        <rFont val="Times New Roman"/>
        <family val="1"/>
        <charset val="162"/>
      </rPr>
      <t>Total Contribution</t>
    </r>
  </si>
  <si>
    <r>
      <t xml:space="preserve">6. Kümülatif Fon Tutarı - </t>
    </r>
    <r>
      <rPr>
        <i/>
        <sz val="10"/>
        <color indexed="56"/>
        <rFont val="Times New Roman"/>
        <family val="1"/>
        <charset val="162"/>
      </rPr>
      <t>Total Accumulated Funds</t>
    </r>
  </si>
  <si>
    <t>PREMIUM, PAID AND OUTSTANDING LOSSES AND TECHNICAL RESULTS 0F 2010 AT NON LIFE BRANCHES</t>
  </si>
  <si>
    <r>
      <t>Raylı Araçlar -</t>
    </r>
    <r>
      <rPr>
        <i/>
        <sz val="9"/>
        <rFont val="Times New Roman"/>
        <family val="1"/>
        <charset val="162"/>
      </rPr>
      <t xml:space="preserve"> Railway Vehicle</t>
    </r>
  </si>
  <si>
    <r>
      <t xml:space="preserve">Su Araçları Sor.- </t>
    </r>
    <r>
      <rPr>
        <i/>
        <sz val="9"/>
        <rFont val="Times New Roman"/>
        <family val="1"/>
        <charset val="162"/>
      </rPr>
      <t>Sea Vehicle Liability</t>
    </r>
  </si>
  <si>
    <r>
      <t xml:space="preserve">Destek - </t>
    </r>
    <r>
      <rPr>
        <i/>
        <sz val="9"/>
        <rFont val="Times New Roman"/>
        <family val="1"/>
        <charset val="162"/>
      </rPr>
      <t>Support</t>
    </r>
  </si>
  <si>
    <r>
      <t xml:space="preserve">Emniyeti Suistimal </t>
    </r>
    <r>
      <rPr>
        <i/>
        <sz val="9"/>
        <rFont val="Times New Roman"/>
        <family val="1"/>
        <charset val="162"/>
      </rPr>
      <t>- Fidelity Guarantee</t>
    </r>
  </si>
  <si>
    <r>
      <t xml:space="preserve">   a.Üretim Giderleri - </t>
    </r>
    <r>
      <rPr>
        <i/>
        <sz val="9"/>
        <rFont val="Times New Roman"/>
        <family val="1"/>
        <charset val="162"/>
      </rPr>
      <t>Acquisition Commission</t>
    </r>
  </si>
  <si>
    <t>MILLI RE</t>
  </si>
  <si>
    <r>
      <t xml:space="preserve">Sigortacılık Teknik Karş. 
</t>
    </r>
    <r>
      <rPr>
        <i/>
        <sz val="9"/>
        <rFont val="Times New Roman"/>
        <family val="1"/>
        <charset val="162"/>
      </rPr>
      <t>Technical Prov. (Net)</t>
    </r>
  </si>
  <si>
    <r>
      <t xml:space="preserve">   6- Diğer Teknik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Technical Provisions</t>
    </r>
  </si>
  <si>
    <r>
      <t xml:space="preserve">   5- Faaliyet Giderleri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Operating Expenses</t>
    </r>
  </si>
  <si>
    <r>
      <t xml:space="preserve">   6- Yatırım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Expenses</t>
    </r>
  </si>
  <si>
    <r>
      <t xml:space="preserve">   7- Yatırımlardaki Gerçekleşmemiş Zararlar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Unrealised Losses on Investments</t>
    </r>
  </si>
  <si>
    <r>
      <t xml:space="preserve">   8- Teknik Olm. Böl. Akt. Yat. Gelirleri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Inv.Return Transferred to Non Tech. Account</t>
    </r>
  </si>
  <si>
    <r>
      <t xml:space="preserve">10. Diğer Teknik Giderler - </t>
    </r>
    <r>
      <rPr>
        <i/>
        <sz val="9"/>
        <rFont val="Times New Roman"/>
        <family val="1"/>
        <charset val="162"/>
      </rPr>
      <t>Other Technical Expenses</t>
    </r>
  </si>
  <si>
    <r>
      <t>Poliçe Adedi -</t>
    </r>
    <r>
      <rPr>
        <i/>
        <sz val="10"/>
        <rFont val="Times New Roman"/>
        <family val="1"/>
        <charset val="162"/>
      </rPr>
      <t xml:space="preserve"> No of Policies</t>
    </r>
  </si>
  <si>
    <r>
      <t xml:space="preserve">Poliçe Adedi - </t>
    </r>
    <r>
      <rPr>
        <i/>
        <sz val="10"/>
        <rFont val="Times New Roman"/>
        <family val="1"/>
        <charset val="162"/>
      </rPr>
      <t>No of Policies</t>
    </r>
  </si>
  <si>
    <r>
      <t>Yangın ve Doğal Afetler Branşı</t>
    </r>
    <r>
      <rPr>
        <i/>
        <sz val="11"/>
        <color indexed="56"/>
        <rFont val="Times New Roman"/>
        <family val="1"/>
        <charset val="162"/>
      </rPr>
      <t xml:space="preserve"> - Fire And Natural Disasters (*)</t>
    </r>
  </si>
  <si>
    <r>
      <t xml:space="preserve">3.İkramiye/İnd.Karş.Değ.- </t>
    </r>
    <r>
      <rPr>
        <i/>
        <sz val="9"/>
        <rFont val="Times New Roman"/>
        <family val="1"/>
        <charset val="162"/>
      </rPr>
      <t>Change in Prov.for Bonuses/Rebates</t>
    </r>
  </si>
  <si>
    <r>
      <t xml:space="preserve">4.Diğer Teknik Karş.Değ.- </t>
    </r>
    <r>
      <rPr>
        <i/>
        <sz val="9"/>
        <rFont val="Times New Roman"/>
        <family val="1"/>
        <charset val="162"/>
      </rPr>
      <t>Change in Other Tech.Prov.</t>
    </r>
  </si>
  <si>
    <r>
      <t xml:space="preserve">5.Yat. Gerçekleşmemiş Zararlar - </t>
    </r>
    <r>
      <rPr>
        <i/>
        <sz val="9"/>
        <rFont val="Times New Roman"/>
        <family val="1"/>
        <charset val="162"/>
      </rPr>
      <t>Unrealised Loss on Inv.</t>
    </r>
  </si>
  <si>
    <r>
      <t xml:space="preserve">6.Faaliyet Giderleri - </t>
    </r>
    <r>
      <rPr>
        <i/>
        <sz val="9"/>
        <rFont val="Times New Roman"/>
        <family val="1"/>
        <charset val="162"/>
      </rPr>
      <t>Operating Expenditures</t>
    </r>
  </si>
  <si>
    <r>
      <t xml:space="preserve">   h.Diğer Faaliyet Giderleri - </t>
    </r>
    <r>
      <rPr>
        <i/>
        <sz val="9"/>
        <rFont val="Times New Roman"/>
        <family val="1"/>
        <charset val="162"/>
      </rPr>
      <t>Other Operating Expenses</t>
    </r>
  </si>
  <si>
    <r>
      <t xml:space="preserve">7.Yatırım Giderleri - </t>
    </r>
    <r>
      <rPr>
        <i/>
        <sz val="9"/>
        <rFont val="Times New Roman"/>
        <family val="1"/>
        <charset val="162"/>
      </rPr>
      <t>Investment Charges</t>
    </r>
  </si>
  <si>
    <r>
      <t>8.Tek.Olm.Böl.Akt.YG -</t>
    </r>
    <r>
      <rPr>
        <i/>
        <sz val="10"/>
        <rFont val="Times New Roman"/>
        <family val="1"/>
        <charset val="162"/>
      </rPr>
      <t xml:space="preserve"> Inv.Return Trans.to Non Tech. Acc.(-)</t>
    </r>
  </si>
  <si>
    <r>
      <t xml:space="preserve">9. Diğer Teknik Giderler - </t>
    </r>
    <r>
      <rPr>
        <i/>
        <sz val="10"/>
        <rFont val="Times New Roman"/>
        <family val="1"/>
        <charset val="162"/>
      </rPr>
      <t>Other Technical Expenses</t>
    </r>
  </si>
  <si>
    <r>
      <t>Uzun Süreli Ferdi Kaza -</t>
    </r>
    <r>
      <rPr>
        <i/>
        <sz val="10"/>
        <rFont val="Times New Roman"/>
        <family val="1"/>
        <charset val="162"/>
      </rPr>
      <t xml:space="preserve"> Long Term Personal Accident</t>
    </r>
  </si>
  <si>
    <r>
      <t xml:space="preserve">Önlisans
</t>
    </r>
    <r>
      <rPr>
        <i/>
        <sz val="10"/>
        <rFont val="Times New Roman"/>
        <family val="1"/>
        <charset val="162"/>
      </rPr>
      <t>Pre Undergr.</t>
    </r>
  </si>
  <si>
    <t>AGEAS INSURANCE INTERNATIONAL NV</t>
  </si>
  <si>
    <r>
      <t xml:space="preserve">Birikim Teminatı
(Kar Payı Dahil) 
</t>
    </r>
    <r>
      <rPr>
        <i/>
        <sz val="10"/>
        <rFont val="Times New Roman"/>
        <family val="1"/>
        <charset val="162"/>
      </rPr>
      <t>Accumulation Fund</t>
    </r>
  </si>
  <si>
    <r>
      <t xml:space="preserve">       SGK'ya Aktarılmak Üzere Alınan Pr.-</t>
    </r>
    <r>
      <rPr>
        <i/>
        <sz val="10"/>
        <rFont val="Times New Roman"/>
        <family val="1"/>
        <charset val="162"/>
      </rPr>
      <t>Share of SGK Pr.</t>
    </r>
  </si>
  <si>
    <t>TABLO: 41</t>
  </si>
  <si>
    <t>TABLE: 43</t>
  </si>
  <si>
    <t>TABLE: 45</t>
  </si>
  <si>
    <t>TABLO: 48A</t>
  </si>
  <si>
    <t>TABLE: 48A</t>
  </si>
  <si>
    <t>TABLO: 48B</t>
  </si>
  <si>
    <t>TABLE: 48B</t>
  </si>
  <si>
    <t>TABLO: 48C</t>
  </si>
  <si>
    <t>TABLE: 48C</t>
  </si>
  <si>
    <t>TABLO: 48D</t>
  </si>
  <si>
    <t>TABLE: 48D</t>
  </si>
  <si>
    <t>TABLO: 49A</t>
  </si>
  <si>
    <t>TABLE: 49A</t>
  </si>
  <si>
    <t>TABLO: 49B</t>
  </si>
  <si>
    <t>TABLE: 49B</t>
  </si>
  <si>
    <t>TABLO: 51D</t>
  </si>
  <si>
    <t>TABLE: 51D</t>
  </si>
  <si>
    <t>TABLO:52</t>
  </si>
  <si>
    <t>TABLE: 52</t>
  </si>
  <si>
    <t>TABLO: 53</t>
  </si>
  <si>
    <t>TABLE: 53</t>
  </si>
  <si>
    <t>TABLO: 54</t>
  </si>
  <si>
    <t>TABLE:58</t>
  </si>
  <si>
    <t>TABLO:59A</t>
  </si>
  <si>
    <t>TABLE:59B</t>
  </si>
  <si>
    <t>TABLO:61A</t>
  </si>
  <si>
    <t>TABLE:61B</t>
  </si>
  <si>
    <t>TABLO:62</t>
  </si>
  <si>
    <t>TABLE:62</t>
  </si>
  <si>
    <t>TABLO: 63</t>
  </si>
  <si>
    <t>TABLO: 64</t>
  </si>
  <si>
    <t>TABLE: 64</t>
  </si>
  <si>
    <t>TABLO: 65</t>
  </si>
  <si>
    <t>TABLE: 65</t>
  </si>
  <si>
    <t>TABLE: 66</t>
  </si>
  <si>
    <t>TABLO: 68A</t>
  </si>
  <si>
    <t>TABLE: 68A</t>
  </si>
  <si>
    <t>TABLO: 68B</t>
  </si>
  <si>
    <t>TABLE: 68B</t>
  </si>
  <si>
    <t>TABLO: 70A</t>
  </si>
  <si>
    <t>TABLE: 70A</t>
  </si>
  <si>
    <t>TABLO: 70B</t>
  </si>
  <si>
    <t>TABLE: 70B</t>
  </si>
  <si>
    <t>TABLO 51D</t>
  </si>
  <si>
    <t>TABLO 53</t>
  </si>
  <si>
    <t>TABLO 61A-B</t>
  </si>
  <si>
    <t>TABLO 59A-B</t>
  </si>
  <si>
    <t>TABLO 62</t>
  </si>
  <si>
    <t>TABLO 64</t>
  </si>
  <si>
    <t>TABLO 68A</t>
  </si>
  <si>
    <t>TABLO 68B</t>
  </si>
  <si>
    <t>TABLO 70A</t>
  </si>
  <si>
    <t>TABLO 70B</t>
  </si>
  <si>
    <t>TABLE 48A</t>
  </si>
  <si>
    <t>TABLE 48B</t>
  </si>
  <si>
    <t>TABLE 48C</t>
  </si>
  <si>
    <t>TABLE 48D</t>
  </si>
  <si>
    <t>TABLE 51D</t>
  </si>
  <si>
    <t>TABLE 49A</t>
  </si>
  <si>
    <t>TABLE 49B</t>
  </si>
  <si>
    <t>TABLE 52</t>
  </si>
  <si>
    <t>TABLE 53</t>
  </si>
  <si>
    <t>TABLE 59A-B</t>
  </si>
  <si>
    <t>TABLE 61A-B</t>
  </si>
  <si>
    <t>TABLE 62</t>
  </si>
  <si>
    <t>TABLE 64</t>
  </si>
  <si>
    <t>TABLE 68A</t>
  </si>
  <si>
    <t>TABLE 68B</t>
  </si>
  <si>
    <t>TABLE 70A</t>
  </si>
  <si>
    <t>TABLE 70B</t>
  </si>
  <si>
    <t>TABLO 49A</t>
  </si>
  <si>
    <t>TABLO 49B</t>
  </si>
  <si>
    <t>TABLO 48A</t>
  </si>
  <si>
    <t>TABLO 48B</t>
  </si>
  <si>
    <t>TABLO 48C</t>
  </si>
  <si>
    <t>TABLO 48D</t>
  </si>
  <si>
    <t>TABLE:59A</t>
  </si>
  <si>
    <t>TABLO: 59B</t>
  </si>
  <si>
    <t>TABLE:61A</t>
  </si>
  <si>
    <t>TABLO:61B</t>
  </si>
  <si>
    <r>
      <t xml:space="preserve">Gelir Toplamı - </t>
    </r>
    <r>
      <rPr>
        <i/>
        <sz val="11"/>
        <color indexed="56"/>
        <rFont val="Times New Roman"/>
        <family val="1"/>
        <charset val="162"/>
      </rPr>
      <t>Total Revenues</t>
    </r>
  </si>
  <si>
    <r>
      <t xml:space="preserve">     SGK'ya Aktarılmak Üzere Alınan Pr.-</t>
    </r>
    <r>
      <rPr>
        <i/>
        <sz val="10"/>
        <rFont val="Times New Roman"/>
        <family val="1"/>
        <charset val="162"/>
      </rPr>
      <t>Share of SSA Pr.</t>
    </r>
  </si>
  <si>
    <r>
      <t xml:space="preserve"> c.SGK'ya Aktarılan Prim -</t>
    </r>
    <r>
      <rPr>
        <i/>
        <sz val="10"/>
        <rFont val="Times New Roman"/>
        <family val="1"/>
        <charset val="162"/>
      </rPr>
      <t xml:space="preserve"> Ceded Premium to SSA (-)</t>
    </r>
  </si>
  <si>
    <t>Genel Paylar (%)</t>
  </si>
  <si>
    <r>
      <t xml:space="preserve">(*) SGK prim payı hariç - </t>
    </r>
    <r>
      <rPr>
        <i/>
        <sz val="10"/>
        <rFont val="Times New Roman"/>
        <family val="1"/>
        <charset val="162"/>
      </rPr>
      <t>Excluded Premium of Social Security Administration's Share</t>
    </r>
  </si>
  <si>
    <t>AXA HAYAT VE EMEKLİLİK AŞ(*)</t>
  </si>
  <si>
    <t>CIGNA HAYAT SİGORTA AŞ</t>
  </si>
  <si>
    <t>ASYA EMEKLİLİK VE HAYAT AŞ</t>
  </si>
  <si>
    <t>S.S KORU SİGORTA KOOPERATİFİ</t>
  </si>
  <si>
    <t>ACE EUROPEAN GROUP LIMITED Türkiye Şubesi (*)</t>
  </si>
  <si>
    <t>ANADOLU ANONİM TÜRK SİGORTA ŞİRKETİ (*)</t>
  </si>
  <si>
    <t>ANKARA ANONİM TÜRK SİGORTA ŞİRKETİ (*)</t>
  </si>
  <si>
    <t>ATRADIUS CREDIT INSURANCE NV Türkiye Şubesi</t>
  </si>
  <si>
    <t>AXA SİGORTA AŞ (*)</t>
  </si>
  <si>
    <t>BNP PARIBAS CARDIF SİGORTA AŞ (*)</t>
  </si>
  <si>
    <t>COFACE SİGORTA AŞ (*)</t>
  </si>
  <si>
    <t>DEMİR SİGORTA AŞ (*)</t>
  </si>
  <si>
    <t>ERGO SİGORTA AŞ (*)</t>
  </si>
  <si>
    <t>EULER HERMES SİGORTA AŞ</t>
  </si>
  <si>
    <t>EUREKO SİGORTA AŞ (*)</t>
  </si>
  <si>
    <t>EURO SİGORTA AŞ (*)</t>
  </si>
  <si>
    <t>GENERALI SİGORTA AŞ (*)</t>
  </si>
  <si>
    <t>GROUPAMA SİGORTA AŞ (*)</t>
  </si>
  <si>
    <t>GÜNEŞ SİGORTA AŞ (*)</t>
  </si>
  <si>
    <t>HALK SİGORTA AŞ (*)</t>
  </si>
  <si>
    <t>HDI SİGORTA AŞ (*)</t>
  </si>
  <si>
    <t>HÜR SİGORTA AŞ (*)</t>
  </si>
  <si>
    <t>IŞIK SİGORTA AŞ (*)</t>
  </si>
  <si>
    <t>LIBERTY SİGORTA AŞ (*)</t>
  </si>
  <si>
    <t>MAPFRE GENEL SİGORTA AŞ (*)</t>
  </si>
  <si>
    <t>NEOVA SİGORTA AŞ (*)</t>
  </si>
  <si>
    <t>RAY SİGORTA AŞ (*)</t>
  </si>
  <si>
    <t>SBN SİGORTA AŞ  (*)</t>
  </si>
  <si>
    <t>SOMPO JAPAN SİGORTA AŞ (*)</t>
  </si>
  <si>
    <t>TURK NIPPON SİGORTA AŞ (*)</t>
  </si>
  <si>
    <t>YAPI KREDİ SİGORTA AŞ (*)</t>
  </si>
  <si>
    <t>ZİRAAT SİGORTA AŞ (*)</t>
  </si>
  <si>
    <t>ZURICH SİGORTA AŞ (*)</t>
  </si>
  <si>
    <t>ASYA E/H</t>
  </si>
  <si>
    <t>METLIFE E/H</t>
  </si>
  <si>
    <r>
      <t xml:space="preserve">Hayat Şirketler Toplam - </t>
    </r>
    <r>
      <rPr>
        <i/>
        <sz val="10"/>
        <color indexed="56"/>
        <rFont val="Times New Roman"/>
        <family val="1"/>
        <charset val="162"/>
      </rPr>
      <t>Life Total</t>
    </r>
  </si>
  <si>
    <r>
      <t>Emeklilik Şirketleri -</t>
    </r>
    <r>
      <rPr>
        <i/>
        <sz val="10"/>
        <color indexed="56"/>
        <rFont val="Times New Roman"/>
        <family val="1"/>
        <charset val="162"/>
      </rPr>
      <t xml:space="preserve"> Pension Companies</t>
    </r>
  </si>
  <si>
    <r>
      <t xml:space="preserve">Vefat Teminatları
</t>
    </r>
    <r>
      <rPr>
        <i/>
        <sz val="10"/>
        <rFont val="Times New Roman"/>
        <family val="1"/>
        <charset val="162"/>
      </rPr>
      <t>Death Coverage</t>
    </r>
  </si>
  <si>
    <r>
      <t xml:space="preserve">Maluliyet Teminatları
</t>
    </r>
    <r>
      <rPr>
        <i/>
        <sz val="10"/>
        <rFont val="Times New Roman"/>
        <family val="1"/>
        <charset val="162"/>
      </rPr>
      <t>Disability Coverage</t>
    </r>
  </si>
  <si>
    <t>Şirkette Çalışan Aracı Sayısı - Working in The Company</t>
  </si>
  <si>
    <t>Bankada Çalışan Aracı Sayısı - Working in Bank Agency</t>
  </si>
  <si>
    <t>Acentede Çalışan Aracı Sayısı - Working in Private Agency</t>
  </si>
  <si>
    <t>Brokerde Çalışan Aracı Sayısı - Working in Brokers</t>
  </si>
  <si>
    <t>Diğer - Other</t>
  </si>
  <si>
    <t>Başkan - President</t>
  </si>
  <si>
    <t>Başkan Yrd. - Vice President</t>
  </si>
  <si>
    <t>Üye - Member</t>
  </si>
  <si>
    <t>Üye (GM) - Member (GM)</t>
  </si>
  <si>
    <r>
      <t xml:space="preserve">2012 Yılı Getiri Oranı   </t>
    </r>
    <r>
      <rPr>
        <sz val="10"/>
        <rFont val="Times New Roman"/>
        <family val="1"/>
        <charset val="162"/>
      </rPr>
      <t xml:space="preserve">   R</t>
    </r>
    <r>
      <rPr>
        <i/>
        <sz val="9"/>
        <rFont val="Times New Roman"/>
        <family val="1"/>
        <charset val="162"/>
      </rPr>
      <t xml:space="preserve">ate of Return in Value
of the Fund </t>
    </r>
    <r>
      <rPr>
        <b/>
        <sz val="9"/>
        <rFont val="Times New Roman"/>
        <family val="1"/>
        <charset val="162"/>
      </rPr>
      <t>(%)</t>
    </r>
  </si>
  <si>
    <t>PREMIUM PRODUCTION for LIFE INSURERS as of 2012 (GROUP POLICIES)</t>
  </si>
  <si>
    <t>PREMIUM PRODUCTION for LIFE INSURERS as of 2012 (INDIVIDUAL POLICIES)</t>
  </si>
  <si>
    <t>No of LIFE POLICIES of LIFE INSURERS as of 2012 - II</t>
  </si>
  <si>
    <t>No of LIFE POLICIES of LIFE INSURERS as of 2012 - I</t>
  </si>
  <si>
    <t>TECHNICAL RESULTS of PROFIT and LOSS ACCOUNTS as of 2012 for AIR VEHICLES BRANCH</t>
  </si>
  <si>
    <t>SİGORTA VE REASÜRANS İLE EMEKLİLİK ŞİRKETLERİNİN 31.12.2012 TARİHLİ KONSOLİDE BİLANÇOLARI</t>
  </si>
  <si>
    <t xml:space="preserve">SİGORTA VE REASÜRANS İLE EMEKLİLİK ŞİRKETLERİNİN 31.12.2012 TARİHLİ BİLANÇOLARI </t>
  </si>
  <si>
    <t>SİGORTA VE REASÜRANS İLE EMEKLİLİK ŞİRKETLERİNİN 31.12.2012 TARİHLİ FİNANSAL VARLIKLARI</t>
  </si>
  <si>
    <t>SİGORTA VE EMEKLİLİK ŞİRKETLERİNİN 31.12.2012 TARİHLİ SİGORTACILIK FAALİYETLERİNDEN ALACAKLARI</t>
  </si>
  <si>
    <t>SİGORTA VE REASÜRANS İLE EMEKLİLİK ŞİRKETLERİNİN 31.12.2012 TARİHLİ MADDİ VARLIKLARI - NET</t>
  </si>
  <si>
    <t>SİGORTA VE REASÜRANS İLE EMEKLİLİK ŞİRKETLERİNİN 01.01.2012 - 31.12.2012 DÖNEMİ KONSOLİDE GELİR TABLOLARI</t>
  </si>
  <si>
    <t>SİGORTA VE REASÜRANS İLE EMEKLİLİK ŞİRKETLERİNİN 2012 YILI GELİR TABLOLARI</t>
  </si>
  <si>
    <t xml:space="preserve">SİGORTA VE EMEKLİLİK ŞİRKETLERİNİN 2012 YILI BRANŞ BAZINDA PRİM ÜRETİMLERİ </t>
  </si>
  <si>
    <t>SİGORTA VE EMEKLİLİK ŞİRKETLERİNİN BRANŞ BAZINDA 2012 YILI TEKNİK SONUÇLARI</t>
  </si>
  <si>
    <t>HAYAT DIŞI BRANŞLAR 2012 YILI KONSOLİDE KAR VE ZARAR HESABI (HAYAT DIŞI ŞİRKETLER)</t>
  </si>
  <si>
    <t>HAYAT DIŞI ŞİRKETLER KAZA BRANŞI 2012 YILI TEKNİK KAR VE ZARAR HESABI</t>
  </si>
  <si>
    <t>HAYAT DIŞI ŞİRKETLER HASTALIK/SAĞLIK SİGORTASI 2012 YILI TEKNİK KAR VE ZARAR HESABI (SEYAHAT SAĞLIK HARİÇ)</t>
  </si>
  <si>
    <t xml:space="preserve">HAYAT DIŞI ŞİRKETLER SEYAHAT SAĞLIK SİGORTASI 2012 YILI TEKNİK KAR VE ZARAR HESABI </t>
  </si>
  <si>
    <t>KARA ARAÇLARI (KASKO) BRANŞI 2012 YILI TEKNİK KAR VE ZARAR HESABI</t>
  </si>
  <si>
    <t>KARA ARAÇLARI SORUMLULUK BRANŞI 2012 YILI TEKNİK KAR VE ZARAR HESABI (KTK ZORUNLU MALİ SORUMLULUK DAHİL)</t>
  </si>
  <si>
    <t>HAVA ARAÇLARI BRANŞI 2012 YILI TEKNİK KAR VE ZARAR HESABI</t>
  </si>
  <si>
    <t>HAVA ARAÇLARI SORUMLULUK BRANŞI 
2012 YILI TEKNİK KAR VE ZARAR HESABI</t>
  </si>
  <si>
    <t>NAKLİYAT BRANŞI 2012 YILI TEKNİK KAR VE ZARAR HESABI</t>
  </si>
  <si>
    <t xml:space="preserve">YANGIN VE DOĞAL AFETLER BRANŞI 2012 YILI TEKNİK KAR ZARAR HESABI </t>
  </si>
  <si>
    <t>GENEL ZARARLAR BRANŞI 2012 YILI TEKNİK KAR VE ZARAR HESABI (MÜHENDİSLİK SİGORTALARI DAHİL)</t>
  </si>
  <si>
    <t>MÜHENDİSLİK SİGORTALARI 2012 YILI TEKNİK KAR VE ZARAR HESABI</t>
  </si>
  <si>
    <t>GENEL SORUMLULUK BRANŞI 2012 YILI TEKNİK KAR VE ZARAR HESABI</t>
  </si>
  <si>
    <t>HUKUKSAL KORUMA BRANŞI 2012 YILI TEKNİK KAR VE ZARAR HESABI</t>
  </si>
  <si>
    <t>FİNANSAL KAYIPLAR BRANŞI 2012 YILI TEKNİK KAR VE ZARAR HESABI</t>
  </si>
  <si>
    <t>EMNİYETİ SUİSTİMAL BRANŞI 2012 YILI TEKNİK KAR VE ZARAR HESABI</t>
  </si>
  <si>
    <t>HAYAT / EMEKLİLİK ŞİRKETLERİ 2012 YILI KONSOLİDE TEKNİK KAR ZARAR HESABI</t>
  </si>
  <si>
    <t>HAYAT / EMEKLİLİK ŞİRKETLERİ HAYAT BRANŞI 2012 YILI TEKNİK KAR ZARAR HESABI</t>
  </si>
  <si>
    <t>HAYAT / EMEKLİLİK ŞİRKETLERİ KAZA BRANŞI 2012 YILI TEKNİK KAR ZARAR HESABI</t>
  </si>
  <si>
    <t>HAYAT SİGORTA ŞİRKETLERİ HASTALIK / SAĞLIK SİGORTASI 2012 YILI TEKNİK KAR ZARAR HESABI (SEYAHAT SAĞLIK DAHİL)</t>
  </si>
  <si>
    <t>HAYAT SİGORTA ŞİRKETLERİ SEYAHAT SAĞLIK SİGORTASI 2012 YILI TEKNİK KAR VE ZARAR HESABI</t>
  </si>
  <si>
    <t xml:space="preserve">REASÜRANS ŞİRKETLERİNİN BRANŞLAR İTİBARİYLE 2012 YILI TEKNİK KAR VE ZARAR HESABI  </t>
  </si>
  <si>
    <t xml:space="preserve">2012 YILINDA REASÜRÖRLERE DEVREDİLEN PRİMLERİN TRETE DAĞILIMI                                                                                                                                               </t>
  </si>
  <si>
    <t>2012 YILI HAYAT DIŞI BRANŞLAR PRİM ÜRETİMLERİ VE BÖLÜŞMELİ REASÜRANS PAYI</t>
  </si>
  <si>
    <t>2012 YILI HAYAT DIŞI BRANŞ BAZINDA ÖDENEN TAZMİNAT VE BÖLÜŞMELİ REASÜRANS PAYI</t>
  </si>
  <si>
    <t xml:space="preserve">HAYAT SİGORTA ŞİRKETLERİNİN BRANŞ BAZINDA 2012 YILI DİREKT PRİM ÜRETİMLERİ VE BÖLÜŞMELİ REASÜRANS DEVİRLERİ </t>
  </si>
  <si>
    <t>HAYAT DIŞI BRANŞLAR 2012 YILI POLİÇE, PRİM VE TEMİNAT BİLGİLERİ</t>
  </si>
  <si>
    <t>2012 YILI HAYAT DIŞI BRANŞLAR DİREKT PRİM ÜRETİMLERİNİN DAĞITIM KANALI BAZINDA DAĞILIMI</t>
  </si>
  <si>
    <t>HAYAT DIŞI SİGORTA ŞİRKETLERİNİN 2012 YILI PRİM VE HASAR VERİLERİ (HASTALIK/SAĞLIK BRANŞI)</t>
  </si>
  <si>
    <t>HAYAT DIŞI SİGORTA ŞİRKETLERİNİN 2012 YILI PRİM VE HASAR VERİLERİ (YANGIN VE DOĞAL AFETLER - GENEL ZARARLAR - NAKLİYAT BRANŞLARI)</t>
  </si>
  <si>
    <t>HAYAT DIŞI SİGORTA ŞİRKETLERİNİN 2012 YILI PRİM VE HASAR VERİLERİ (GENEL SORUMLULUK - KREDİ - FİNANSAL KAYIPLAR BRANŞI)</t>
  </si>
  <si>
    <t>HAYAT DIŞI SİGORTA ŞİRKETLERİNİN 2012 YILI PRİM VE HASAR VERİLERİ
(KAZA - KARA / SU ARAÇLARI - KARA ARAÇLARI SORUMLULUK BRANŞLARI)</t>
  </si>
  <si>
    <t>2012 YILI TRAFİK SİGORTASI PRİMLERİNİN VE HASARLARININ VASITA TÜRLERİNE GÖRE DAĞILIMI (YEŞİL KART HARİÇ)</t>
  </si>
  <si>
    <t xml:space="preserve">2012 YILI MOTORLU KARA TAŞITLARI (KASKO) SİGORTASI PRİM VE HASARLARININ VASITA TÜRLERİNE GÖRE DAĞILIMI </t>
  </si>
  <si>
    <t>HAYAT / EMEKLİLİK ŞİRKETLERİNİN 31/12/2012 TARİHİ İTİBARİYLE HAYAT BRANŞI TEMİNAT TUTARLARI</t>
  </si>
  <si>
    <t>HAYAT / EMEKLİLİK ŞİRKETLERİNİN 31/12/2012 TARİHİ İTİBARİYLE HAYAT BRANŞI TEMİNATLARININ CİNSİYETE VE YAŞA GÖRE DAĞILIMI</t>
  </si>
  <si>
    <t>HAYAT / EMEKLİLİK ŞİRKETLERİNİN HAYAT BRANŞI 2012 YILI TEMİNAT HAREKETLERİ (Ferdi Poliçeler / Adet)</t>
  </si>
  <si>
    <t>HAYAT / EMEKLİLİK ŞİRKETLERİNİN HAYAT BRANŞI 2012 YILI TEMİNAT HAREKETLERİ (Grup Poliçeleri / Adet)</t>
  </si>
  <si>
    <t>HAYAT / EMEKLİLİK ŞİRKETLERİNİN HAYAT BRANŞI 2012 YILI TEMİNAT HAREKETLERİ (Ferdi Poliçeler / Tutar)</t>
  </si>
  <si>
    <t>HAYAT / EMEKLİLİK ŞİRKETLERİNİN HAYAT BRANŞI 2012 YILI TEMİNAT HAREKETLERİ (Grup Poliçeleri / Tutar)</t>
  </si>
  <si>
    <t>HAYAT / EMEKLİLİK ŞİRKETLERİNİN 31/12/2012 TARİHİ İTİBARİYLE MATEMATİK KARŞILIKLARI</t>
  </si>
  <si>
    <t>HAYAT / EMEKLİLİK ŞİRKETLERİNİN HAYAT BRANŞI 2012 YILI ÖDENEN TAZMİNATLARI</t>
  </si>
  <si>
    <t>HAYAT / EMEKLİLİK ŞİRKETLERİNİN 31/12/2012 TARİHİ İTİBARİYLE FONLARINA İLİŞKİN BIİLGİLER</t>
  </si>
  <si>
    <t>BİREYSEL EMEKLİLİK SÖZLEŞMELERİNE İLİŞKİN 2012 YILI VERİLERİ</t>
  </si>
  <si>
    <t>BİREYSEL EMEKLİLİK SÖZLEŞMELERİ 2012 YILI PORTFÖY HAREKETLERİ</t>
  </si>
  <si>
    <t>EMEKLİLİK ŞİRKETLERİNİN YATIRIM FONLARINA İLİŞKİN 31/12/2012 TARİHLİ VERİLER</t>
  </si>
  <si>
    <t>DOĞAL AFET SİGORTALARI KURUMU 31.12.2012 TARİHLİ BİLANÇOSU VE 2012 YILI GELİR TABLOSU</t>
  </si>
  <si>
    <t>TARIM SİGORTALARI HAVUZU 31.12.2012 TARİHLİ BİLANÇOSU VE 2012 YILI GELİR TABLOSU</t>
  </si>
  <si>
    <t>31.12.2012 TARİHİ İTİBARİYLE FAAL SİGORTA VE EMEKLİLİK ŞİRKETLERİNİN RUHSAT TABLOSU</t>
  </si>
  <si>
    <t>CONSOLIDATED BALANCE SHEETS OF INSURANCE, REINSURANCE, AND PENSION COMPANIES AS OF 12.31.2012</t>
  </si>
  <si>
    <t>BALANCE SHEETS OF INSURANCE, REINSURANCE, AND PENSION COMPANIES AS OF 12.31.2012</t>
  </si>
  <si>
    <t>SECURITIES PORTFOLIO OF INSURANCE, REINSURANCE AND PENSION COMPANIES AS OF 12.31.2012</t>
  </si>
  <si>
    <t>RECEIVABLES FROM OPERATIONS OF INSURANCE AND PENSION COMPANIES AS OF 12.31.2012</t>
  </si>
  <si>
    <t xml:space="preserve">FIXED ASSETS OF INSURANCE, REINSURANCE, AND PENSION COMPANIES AS OF 12.31.2012 - NET     </t>
  </si>
  <si>
    <t>CONSOLIDATED INCOME STATEMENTS OF INSURANCE, REINSURANCE AND PENSION COMPANIES AS OF 01.01.2012-12.31.2012</t>
  </si>
  <si>
    <t>PROFIT AND LOSS ACCOUNTS OF INSURANCE, REINSURANCE, AND PENSION COMPANIES AS OF 01.01.2012-12.31.2012</t>
  </si>
  <si>
    <t>PREMIUM PRODUCTION OF INSURANCE AND PENSION COMPANIES PER  BRANCH AT 2012</t>
  </si>
  <si>
    <t xml:space="preserve">TECHNICAL BALANCE OF INSURANCE AND PENSION COMPANIES PER BRANCH AT 2012 </t>
  </si>
  <si>
    <t>TECHNICAL RESULTS OF PROFIT AND LOSS ACCOUNTS AS OF 2012 FOR NON LIFE BRANCHES (NON LIFE COMPANIES)</t>
  </si>
  <si>
    <t xml:space="preserve">TECHNICAL RESULTS OF PROFIT AND LOSS ACCOUNTS AS OF 2012 FOR CASUALTY BRANCH </t>
  </si>
  <si>
    <t>TECHNICAL RESULTS OF PROFIT AND LOSS ACCOUNTS AS OF 2012 FOR HEALTH INSURANCE (EXCLUDED TRAVEL HEALTH)</t>
  </si>
  <si>
    <t>TECHNICAL RESULTS OF PROFIT AND LOSS ACCOUNTS AS OF 2012 FOR TRAVEL HEALTH INSURANCE</t>
  </si>
  <si>
    <t xml:space="preserve">TECHNICAL RESULTS OF PROFIT AND LOSS ACCOUNTS AS OF 2012 FOR MOTOR OWN DAMAGE BRANCH </t>
  </si>
  <si>
    <t>TECHNICAL RESULTS OF PROFIT AND LOSS ACCOUNTS AS OF 2012 FOR LAND VEHICLES LIABILITY BRANCH (INCLUDED MOTOR TPL)</t>
  </si>
  <si>
    <t xml:space="preserve">TECHNICAL RESULTS OF PROFIT AND LOSS ACCOUNTS AS OF 2012 FOR MOTOR TPL BRANCH </t>
  </si>
  <si>
    <t xml:space="preserve"> TECHNICAL RESULTS OF PROFIT AND LOSS ACCOUNTS AS OF 2012 FOR AIR VEHICLES BRANCH</t>
  </si>
  <si>
    <t>TECHNICAL RESULTS OF PROFIT AND LOSS ACCOUNTS AS OF 2012 FOR AIR VEHICLES LIABILITY BRANCH</t>
  </si>
  <si>
    <t xml:space="preserve">TECHNICAL RESULTS OF PROFIT AND LOSS ACCOUNTS AS OF 2012 FOR TRANSPORT BRANCH </t>
  </si>
  <si>
    <t>TECHNICAL RESULTS  OF PROFIT AND LOSS ACCOUNTS AS OF 2012 FOR FIRE BRANCH (INCLUDED COMPULSORY EARTHQUAKE)</t>
  </si>
  <si>
    <t>TECHNICAL RESULTS OF PROFIT AND LOSS ACCOUNTS AS OF 2012 FOR GENERAL DAMAGES BRANCH (INCLUDED ENGINERING INSURANCE)</t>
  </si>
  <si>
    <t xml:space="preserve">TECHNICAL RESULTS OF PROFIT AND LOSS ACCOUNTS AS OF 2012 FOR ENGINEERING BRANCH </t>
  </si>
  <si>
    <t xml:space="preserve">TECHNICAL RESULTS OF PROFIT AND LOSS ACCOUNTS AS OF 2012 FOR GENERAL LIABILITY BRANCH  </t>
  </si>
  <si>
    <t xml:space="preserve">TECHNICAL RESULTS OF PROFIT AND LOSS ACCOUNTS AS OF 2012 FOR LEGAL PROTECTION BRANCH </t>
  </si>
  <si>
    <t xml:space="preserve">TECHNICAL RESULTS OF PROFIT AND LOSS ACCOUNTS AS OF 2012 for FINANCIAL LOSS BRANCH </t>
  </si>
  <si>
    <t xml:space="preserve">TECHNICAL RESULTS OF PROFIT AND LOSS ACCOUNTS AS OF 2012 FOR FIDELITY GUARANTEE BRANCH </t>
  </si>
  <si>
    <t>CONSOLIDATED TECHNICAL RESULTS of PROFIT and LOSS ACCOUNTS as of 2012 for LIFE / PENSION COMPANIES</t>
  </si>
  <si>
    <t>PROFIT AND LOSS ACCOUNTS  FOR LIFE BRANCH AS OF 2012 OF LIFE / PENSION COMPANIES</t>
  </si>
  <si>
    <t>PROFIT AND LOSS ACCOUNTS FOR CASUALTY BRANCH AS OF 2012 OF LIFE / PENSION COMPANIES</t>
  </si>
  <si>
    <t>PROFIT AND LOSS ACCOUNTS FOR HEALTH INSURANCE AS OF 2012 OF LIFE COMPANIES (EXCLUDED TRAVEL HEALTH)</t>
  </si>
  <si>
    <t>PROFIT AND LOSS ACCOUNTS FOR TRAVEL HEALTH INSURANCE os OF 2012 OF LIFE COMPANIES</t>
  </si>
  <si>
    <t>PROFIT AND LOSS ACCOUNTS OF REINSURANCE COMPANIES PER BRANCH AS OF 2012</t>
  </si>
  <si>
    <t xml:space="preserve">DISTRIBUTION OF PREMIUMS CEDED BY TYPE OF TREATY IN 2012 </t>
  </si>
  <si>
    <t>DIRECT PREMIUM PRODUCTION OF 2012 AND PROPORTIONAL REINSURANCE SHARE</t>
  </si>
  <si>
    <t xml:space="preserve">DIRECT PAID LOSSES AND PROPORTIONAL REINSURANCE SHARE AS OF  2012 AT NON LIFE BRANCHES </t>
  </si>
  <si>
    <t>DIRECT PREMIUM INCOME AND PROPORTIONAL REINSURANCE SHARE PER BRANCHES OF LIFE / PENSION COMPANIES AS OF 2012</t>
  </si>
  <si>
    <t>FIGURES OF POLICY, COVERAGE AND PREMIUMS FOR NON - LIFE BRANCHES AS OF 2012</t>
  </si>
  <si>
    <t>BREAKDOWN OF NON LIFE DIRECT PREMIUM PRODUCTION AS OF 2012 BY DISTRIBUTION CHANNELS</t>
  </si>
  <si>
    <t>PREMIUM AND LOSS FIGURES OF NON LIFE INSURANCE COMPANIES AS OF 2012 (HEALTH BRANCH)</t>
  </si>
  <si>
    <t>PREMIUM AND LOSS FIGURES OF NON LIFE INSURANCE COMPANIES AS OF 2012 (FIRE AND NATURAL DISSTERS, GENERAL DAMAGES, AND TRANSPORT BRANCHES)</t>
  </si>
  <si>
    <t>PREMIUM AND LOSS FIGURES OF NON LIFE INSURANCE COMPANIES AS OF 2012 (GENERAL LIABILITY - CREDIT AND FINANCIAL LOSS BRANCHES)</t>
  </si>
  <si>
    <t>PREMIUM AND LOSS FIGURES OF NON LIFE INSURANCE COMPANIES AS OF 2012 (CASUALTY - LAND / SEA VEHICLES AND LAND VEHICLES LIABILITY)</t>
  </si>
  <si>
    <t>BREAKDOWN OF PREMIUM AND LOSS PAYMENTS OF TPL BRANCH AS OF 2012 TO TYPE OF VEHICLES (Green Card Excluded)</t>
  </si>
  <si>
    <t>BREAKDOWN OF PREMIUM AND LOSS PAYMENTS OF MOTOR OWN DAMAGE BRANCH AS OF 2012  TO TYPE OF VEHICLES</t>
  </si>
  <si>
    <t>FIGURES OF POLICIES, PREMIUMS, AND COVERAGE FOR CASUALTY AND HEALTH BRANCHES OF LIFE / PENSION COMPANIES AS OF 2012</t>
  </si>
  <si>
    <t>NUMBER OF POLICIES FOR LIFE BRANCH OF LIFE / PENSION COMPANIES AS OF 2012</t>
  </si>
  <si>
    <t>PREMIUM PRODUCTION OF LIFE BRANCH IN 2012 (INDIVIDUAL POLICIES)</t>
  </si>
  <si>
    <t>PREMIUM PRODUCTION OF LIFE BRANCH IN 2012 (GROUP POLICIES)</t>
  </si>
  <si>
    <t>COVERS OF LIFE BRANCH IN 2012</t>
  </si>
  <si>
    <t>COVERS OF LIFE BRANCH IN 2012 SACCORDING TO GENDER AND AGE</t>
  </si>
  <si>
    <t>COVERS PORTFOLIO MOVEMENTS IN LIFE BRANCH IN 2012 (Individual Policies / Number)</t>
  </si>
  <si>
    <t>COVERS PORTFOLIO MOVEMENTS IN LIFE BRANCH IN 2012 (Group Policies / Number)</t>
  </si>
  <si>
    <t>COVERS PORTFOLIO MOVEMENTS IN LIFE BRANCH IN 2012 (Individual Policies / Amount)</t>
  </si>
  <si>
    <t>COVERS PORTFOLIO MOVEMENTS IN LIFE BRANCH IN 2012 (Group Policies / Amount)</t>
  </si>
  <si>
    <t>PAID LOSS OF LIFE BRANCH IN 2012</t>
  </si>
  <si>
    <t>GENERAL FIGURES OF PENSION CONTRACTS AS OF 2012</t>
  </si>
  <si>
    <t>PORTFOLIO MOVEMENT OF PENSION CONTRACTS IN 2012</t>
  </si>
  <si>
    <t>INFORMATION ABOUT FUNDS IN PRIVATE PENSION SYSTEM AS OF 12.31.2012</t>
  </si>
  <si>
    <t>BALANCE SHEET AND INCOME STATEMENT OF TURKISH CATASTROPHIC INSURANCE POOL AS OF 12.31.2012</t>
  </si>
  <si>
    <t>BALANCE SHEET AND INCOME STATEMENT OF AGRICULTURAL INSURANCE POOL AS OF 12.31.2012</t>
  </si>
  <si>
    <t>LICENCES OF INSURANCE AND PENSIONS COMPANIES ACTIVE AT 12.31.2012</t>
  </si>
  <si>
    <r>
      <t xml:space="preserve">Olağan ve Olağandışı Faaliyetler Toplamı
</t>
    </r>
    <r>
      <rPr>
        <i/>
        <sz val="9"/>
        <rFont val="Times New Roman"/>
        <family val="1"/>
        <charset val="162"/>
      </rPr>
      <t>Total Extraordinary Income and Expenses</t>
    </r>
  </si>
  <si>
    <r>
      <t xml:space="preserve">Vergi ve Diğer Yasal Yük. Karş.
</t>
    </r>
    <r>
      <rPr>
        <i/>
        <sz val="9"/>
        <rFont val="Times New Roman"/>
        <family val="1"/>
        <charset val="162"/>
      </rPr>
      <t>Provision for Tax and Other Legal Liabilities</t>
    </r>
  </si>
  <si>
    <r>
      <t xml:space="preserve">  31.12.2011 Tarihi İtibariyle -</t>
    </r>
    <r>
      <rPr>
        <b/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As at 31.12.2011</t>
    </r>
  </si>
  <si>
    <r>
      <t xml:space="preserve">  31.12.2012 Tarihi İtibariyle - </t>
    </r>
    <r>
      <rPr>
        <i/>
        <sz val="9"/>
        <color indexed="56"/>
        <rFont val="Times New Roman"/>
        <family val="1"/>
        <charset val="162"/>
      </rPr>
      <t>As at 12.31.2012</t>
    </r>
  </si>
  <si>
    <t>AIG</t>
  </si>
  <si>
    <r>
      <t>(</t>
    </r>
    <r>
      <rPr>
        <b/>
        <sz val="9"/>
        <color indexed="18"/>
        <rFont val="Times New Roman"/>
        <family val="1"/>
        <charset val="162"/>
      </rPr>
      <t>1000</t>
    </r>
    <r>
      <rPr>
        <b/>
        <sz val="9"/>
        <color indexed="18"/>
        <rFont val="AbakuTLSymSans"/>
        <charset val="162"/>
      </rPr>
      <t xml:space="preserve"> ¨)</t>
    </r>
  </si>
  <si>
    <r>
      <t xml:space="preserve">(Adet - </t>
    </r>
    <r>
      <rPr>
        <b/>
        <i/>
        <sz val="9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 xml:space="preserve"> / 1000 </t>
    </r>
    <r>
      <rPr>
        <b/>
        <sz val="10"/>
        <color indexed="18"/>
        <rFont val="AbakuTLSymSans"/>
        <charset val="162"/>
      </rPr>
      <t>¨</t>
    </r>
    <r>
      <rPr>
        <b/>
        <sz val="10"/>
        <color indexed="18"/>
        <rFont val="Times New Roman"/>
        <family val="1"/>
        <charset val="162"/>
      </rPr>
      <t>)</t>
    </r>
  </si>
  <si>
    <r>
      <t xml:space="preserve">(Adet - </t>
    </r>
    <r>
      <rPr>
        <i/>
        <sz val="9"/>
        <color indexed="18"/>
        <rFont val="Times New Roman"/>
        <family val="1"/>
        <charset val="162"/>
      </rPr>
      <t>Number</t>
    </r>
    <r>
      <rPr>
        <b/>
        <sz val="9"/>
        <color indexed="18"/>
        <rFont val="Times New Roman"/>
        <family val="1"/>
        <charset val="162"/>
      </rPr>
      <t xml:space="preserve"> / 1000 </t>
    </r>
    <r>
      <rPr>
        <b/>
        <sz val="9"/>
        <color indexed="18"/>
        <rFont val="AbakuTLSymSans"/>
        <charset val="162"/>
      </rPr>
      <t>¨</t>
    </r>
    <r>
      <rPr>
        <b/>
        <sz val="9"/>
        <color indexed="18"/>
        <rFont val="Times New Roman"/>
        <family val="1"/>
        <charset val="162"/>
      </rPr>
      <t>)</t>
    </r>
  </si>
  <si>
    <r>
      <t xml:space="preserve">(Adet - </t>
    </r>
    <r>
      <rPr>
        <b/>
        <i/>
        <sz val="9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 xml:space="preserve"> / 1000 </t>
    </r>
    <r>
      <rPr>
        <b/>
        <sz val="10"/>
        <color indexed="18"/>
        <rFont val="AbakuTLSymSans"/>
        <charset val="162"/>
      </rPr>
      <t>¨</t>
    </r>
    <r>
      <rPr>
        <b/>
        <sz val="10"/>
        <color indexed="18"/>
        <rFont val="Times New Roman"/>
        <family val="1"/>
        <charset val="162"/>
      </rPr>
      <t>)</t>
    </r>
  </si>
  <si>
    <r>
      <t xml:space="preserve">Değeri 
(1000 </t>
    </r>
    <r>
      <rPr>
        <b/>
        <sz val="10"/>
        <color indexed="8"/>
        <rFont val="AbakuTLSymSans"/>
        <charset val="162"/>
      </rPr>
      <t>¨</t>
    </r>
    <r>
      <rPr>
        <b/>
        <sz val="10"/>
        <color indexed="8"/>
        <rFont val="Times New Roman"/>
        <family val="1"/>
        <charset val="162"/>
      </rPr>
      <t xml:space="preserve">)
</t>
    </r>
    <r>
      <rPr>
        <i/>
        <sz val="10"/>
        <color indexed="8"/>
        <rFont val="Times New Roman"/>
        <family val="1"/>
        <charset val="162"/>
      </rPr>
      <t>Amount</t>
    </r>
  </si>
  <si>
    <r>
      <t xml:space="preserve"> Fonlardaki Enstrümanların Tutar Dağılımı
</t>
    </r>
    <r>
      <rPr>
        <i/>
        <sz val="10"/>
        <color indexed="8"/>
        <rFont val="Times New Roman"/>
        <family val="1"/>
        <charset val="162"/>
      </rPr>
      <t>Total Amount Invested</t>
    </r>
    <r>
      <rPr>
        <b/>
        <sz val="10"/>
        <color indexed="8"/>
        <rFont val="Times New Roman"/>
        <family val="1"/>
        <charset val="162"/>
      </rPr>
      <t xml:space="preserve"> (1000 </t>
    </r>
    <r>
      <rPr>
        <b/>
        <sz val="10"/>
        <color indexed="8"/>
        <rFont val="AbakuTLSymSans"/>
        <charset val="162"/>
      </rPr>
      <t>¨</t>
    </r>
    <r>
      <rPr>
        <b/>
        <sz val="10"/>
        <color indexed="8"/>
        <rFont val="Times New Roman"/>
        <family val="1"/>
        <charset val="162"/>
      </rPr>
      <t>)</t>
    </r>
  </si>
  <si>
    <r>
      <t>(</t>
    </r>
    <r>
      <rPr>
        <b/>
        <sz val="10"/>
        <color indexed="18"/>
        <rFont val="Times New Roman"/>
        <family val="1"/>
        <charset val="162"/>
      </rPr>
      <t>Adet</t>
    </r>
    <r>
      <rPr>
        <sz val="10"/>
        <color indexed="18"/>
        <rFont val="Times New Roman"/>
        <family val="1"/>
        <charset val="162"/>
      </rPr>
      <t xml:space="preserve"> - </t>
    </r>
    <r>
      <rPr>
        <i/>
        <sz val="9"/>
        <color indexed="18"/>
        <rFont val="Times New Roman"/>
        <family val="1"/>
      </rPr>
      <t>Number</t>
    </r>
    <r>
      <rPr>
        <b/>
        <sz val="10"/>
        <color indexed="18"/>
        <rFont val="Times New Roman"/>
        <family val="1"/>
        <charset val="162"/>
      </rPr>
      <t xml:space="preserve"> / 1000 </t>
    </r>
    <r>
      <rPr>
        <b/>
        <sz val="10"/>
        <color indexed="18"/>
        <rFont val="AbakuTLSymSans"/>
        <charset val="162"/>
      </rPr>
      <t>¨</t>
    </r>
    <r>
      <rPr>
        <b/>
        <sz val="10"/>
        <color indexed="18"/>
        <rFont val="Times New Roman"/>
        <family val="1"/>
        <charset val="162"/>
      </rPr>
      <t>)</t>
    </r>
  </si>
  <si>
    <r>
      <t xml:space="preserve">Fonlardaki Enstrümanların Payları - </t>
    </r>
    <r>
      <rPr>
        <i/>
        <sz val="10"/>
        <rFont val="Times New Roman"/>
        <family val="1"/>
        <charset val="162"/>
      </rPr>
      <t xml:space="preserve">Invested Amount </t>
    </r>
    <r>
      <rPr>
        <i/>
        <sz val="9"/>
        <rFont val="Times New Roman"/>
        <family val="1"/>
        <charset val="162"/>
      </rPr>
      <t xml:space="preserve">of the Instruments in Fund </t>
    </r>
    <r>
      <rPr>
        <b/>
        <sz val="9"/>
        <rFont val="Times New Roman"/>
        <family val="1"/>
        <charset val="162"/>
      </rPr>
      <t>(</t>
    </r>
    <r>
      <rPr>
        <b/>
        <sz val="9"/>
        <rFont val="AbakuTLSymSans"/>
        <charset val="162"/>
      </rPr>
      <t>¨</t>
    </r>
    <r>
      <rPr>
        <b/>
        <sz val="9"/>
        <rFont val="Times New Roman"/>
        <family val="1"/>
        <charset val="162"/>
      </rPr>
      <t>)</t>
    </r>
  </si>
  <si>
    <r>
      <t xml:space="preserve">Yıllık Fon İşletim
Gideri 
</t>
    </r>
    <r>
      <rPr>
        <i/>
        <sz val="9"/>
        <rFont val="Times New Roman"/>
        <family val="1"/>
        <charset val="162"/>
      </rPr>
      <t xml:space="preserve">Fund Management Fee per Year
</t>
    </r>
    <r>
      <rPr>
        <i/>
        <sz val="9"/>
        <rFont val="AbakuTLSymSans"/>
        <charset val="162"/>
      </rPr>
      <t>(¨)</t>
    </r>
  </si>
  <si>
    <t>(¨)</t>
  </si>
  <si>
    <r>
      <t xml:space="preserve">Sermaye Tutarı 
</t>
    </r>
    <r>
      <rPr>
        <i/>
        <sz val="9"/>
        <rFont val="Times New Roman"/>
        <family val="1"/>
        <charset val="162"/>
      </rPr>
      <t xml:space="preserve">Capital </t>
    </r>
    <r>
      <rPr>
        <sz val="9"/>
        <rFont val="Times New Roman"/>
        <family val="1"/>
        <charset val="162"/>
      </rPr>
      <t>Am</t>
    </r>
    <r>
      <rPr>
        <i/>
        <sz val="10"/>
        <rFont val="Times New Roman"/>
        <family val="1"/>
        <charset val="162"/>
      </rPr>
      <t xml:space="preserve">ount </t>
    </r>
    <r>
      <rPr>
        <i/>
        <sz val="10"/>
        <rFont val="AbakuTLSymSans"/>
        <charset val="162"/>
      </rPr>
      <t>(¨)</t>
    </r>
  </si>
  <si>
    <r>
      <t xml:space="preserve">Sermaye Tutarı
</t>
    </r>
    <r>
      <rPr>
        <i/>
        <sz val="10"/>
        <rFont val="Times New Roman"/>
        <family val="1"/>
        <charset val="162"/>
      </rPr>
      <t>Capital (1000</t>
    </r>
    <r>
      <rPr>
        <i/>
        <sz val="10"/>
        <rFont val="AbakuTLSymSans"/>
        <charset val="162"/>
      </rPr>
      <t xml:space="preserve"> ¨</t>
    </r>
    <r>
      <rPr>
        <i/>
        <sz val="10"/>
        <rFont val="Times New Roman"/>
        <family val="1"/>
        <charset val="162"/>
      </rPr>
      <t>)</t>
    </r>
  </si>
  <si>
    <r>
      <t xml:space="preserve">Prim Tutarı
</t>
    </r>
    <r>
      <rPr>
        <i/>
        <sz val="10"/>
        <rFont val="Times New Roman"/>
        <family val="1"/>
        <charset val="162"/>
      </rPr>
      <t xml:space="preserve">Premium (000 </t>
    </r>
    <r>
      <rPr>
        <i/>
        <sz val="10"/>
        <rFont val="AbakuTLSymSans"/>
        <charset val="162"/>
      </rPr>
      <t>¨</t>
    </r>
    <r>
      <rPr>
        <i/>
        <sz val="10"/>
        <rFont val="Times New Roman"/>
        <family val="1"/>
        <charset val="162"/>
      </rPr>
      <t>)</t>
    </r>
  </si>
  <si>
    <t>PREMIUM, PAID AND OUTSTANDING LOSSES AND TECHNICAL RESULTS 0F 2011 AT NON LIFE BRANCHES</t>
  </si>
  <si>
    <r>
      <t xml:space="preserve">Yerli Sermayeli HD Şirketler Toplamı - </t>
    </r>
    <r>
      <rPr>
        <i/>
        <sz val="10"/>
        <rFont val="Times New Roman"/>
        <family val="1"/>
        <charset val="162"/>
      </rPr>
      <t xml:space="preserve">Total Domestic Partners Non Life Ins.Co (*) </t>
    </r>
  </si>
  <si>
    <r>
      <t xml:space="preserve">Yerli Sermayeli H/E Şirketleri Toplamı - </t>
    </r>
    <r>
      <rPr>
        <i/>
        <sz val="10"/>
        <rFont val="Times New Roman"/>
        <family val="1"/>
        <charset val="162"/>
      </rPr>
      <t>Total Domestic Partners Life / Pension Co (*)</t>
    </r>
  </si>
  <si>
    <r>
      <t xml:space="preserve">Yerli Sermayeli Şirketler Toplamı - </t>
    </r>
    <r>
      <rPr>
        <i/>
        <sz val="10"/>
        <rFont val="Times New Roman"/>
        <family val="1"/>
        <charset val="162"/>
      </rPr>
      <t>Total Domestic Partners Co (*)</t>
    </r>
  </si>
  <si>
    <t>KORU</t>
  </si>
  <si>
    <t>AIG SİGORTA AŞ (*)</t>
  </si>
  <si>
    <r>
      <t xml:space="preserve">RUHSAT SAHİBİ HAYAT DIŞI ŞİRKET SAYISI
</t>
    </r>
    <r>
      <rPr>
        <i/>
        <sz val="10"/>
        <color indexed="18"/>
        <rFont val="Times New Roman"/>
        <family val="1"/>
        <charset val="162"/>
      </rPr>
      <t>NUMBER of NON LIFE COMPANIES HAVING LICENCE</t>
    </r>
  </si>
  <si>
    <t>BNP PARIBAS CARDIF HAYAT SİGORTA AŞ</t>
  </si>
  <si>
    <r>
      <t>RUHSAT SAHİBİ HAYAT ŞİRKETİ SAYISI</t>
    </r>
    <r>
      <rPr>
        <i/>
        <sz val="10"/>
        <color indexed="18"/>
        <rFont val="Times New Roman"/>
        <family val="1"/>
        <charset val="162"/>
      </rPr>
      <t xml:space="preserve"> 
NUMBER of LIFE COMPANIES HAVING LICENCE</t>
    </r>
  </si>
  <si>
    <t>BNP PARIBAS CARDIF EMEKLILIK AŞ(*)</t>
  </si>
  <si>
    <t>METLIFE EMEKLİLİK VE HAYAT AŞ(*)</t>
  </si>
  <si>
    <r>
      <t xml:space="preserve">RUHSATLI HAYAT/EMEKLİLİK ŞİRKETİ SAYISI 
</t>
    </r>
    <r>
      <rPr>
        <i/>
        <sz val="10"/>
        <color indexed="18"/>
        <rFont val="Times New Roman"/>
        <family val="1"/>
        <charset val="162"/>
      </rPr>
      <t>NUMBER of PENSION COMPANIES HAVING LICENCE</t>
    </r>
  </si>
  <si>
    <r>
      <t xml:space="preserve">(*) Sigorta Tahkim Komisyonuna Üye - </t>
    </r>
    <r>
      <rPr>
        <i/>
        <sz val="10"/>
        <rFont val="Times New Roman"/>
        <family val="1"/>
        <charset val="162"/>
      </rPr>
      <t>Member of Insurance Arbitration Commission</t>
    </r>
  </si>
  <si>
    <r>
      <t>SGK Payı -</t>
    </r>
    <r>
      <rPr>
        <i/>
        <sz val="9"/>
        <rFont val="Times New Roman"/>
        <family val="1"/>
        <charset val="162"/>
      </rPr>
      <t xml:space="preserve"> Social Security Adm. Premium</t>
    </r>
  </si>
  <si>
    <r>
      <t xml:space="preserve">TONTİN
</t>
    </r>
    <r>
      <rPr>
        <i/>
        <sz val="8"/>
        <rFont val="Times New Roman"/>
        <family val="1"/>
        <charset val="162"/>
      </rPr>
      <t>TONTINE</t>
    </r>
  </si>
  <si>
    <r>
      <t xml:space="preserve">(**) Yalnızca Devlet Destekli Tarım Sigortası -  </t>
    </r>
    <r>
      <rPr>
        <i/>
        <sz val="10"/>
        <rFont val="Times New Roman"/>
        <family val="1"/>
        <charset val="162"/>
      </rPr>
      <t>Only Subsidized Agriculture</t>
    </r>
  </si>
  <si>
    <t>√ (**)</t>
  </si>
  <si>
    <r>
      <t>A- Sigortacılık Teknik Gelir -</t>
    </r>
    <r>
      <rPr>
        <i/>
        <sz val="11"/>
        <color indexed="56"/>
        <rFont val="Times New Roman"/>
        <family val="1"/>
        <charset val="162"/>
      </rPr>
      <t>Technical Revenues for Insurance Business</t>
    </r>
  </si>
  <si>
    <r>
      <t xml:space="preserve">B- Sigortacılık Teknik Gider - </t>
    </r>
    <r>
      <rPr>
        <i/>
        <sz val="11"/>
        <color indexed="56"/>
        <rFont val="Times New Roman"/>
        <family val="1"/>
        <charset val="162"/>
      </rPr>
      <t>Technical Expenses for Insurance Business</t>
    </r>
  </si>
  <si>
    <r>
      <t xml:space="preserve">B- Hayat Grubu Sigortalar Teknik Gider - </t>
    </r>
    <r>
      <rPr>
        <i/>
        <sz val="11"/>
        <color indexed="56"/>
        <rFont val="Times New Roman"/>
        <family val="1"/>
        <charset val="162"/>
      </rPr>
      <t>Technical Expenses for Life Group Insurance</t>
    </r>
  </si>
  <si>
    <r>
      <t>A- Hayat Grubu Sigortalar Teknik Gelir -</t>
    </r>
    <r>
      <rPr>
        <i/>
        <sz val="11"/>
        <color indexed="56"/>
        <rFont val="Times New Roman"/>
        <family val="1"/>
        <charset val="162"/>
      </rPr>
      <t>Technical Revenues for Life Group Insurance</t>
    </r>
  </si>
  <si>
    <r>
      <t xml:space="preserve">4. Diğer Teknik Karş.Değişim - </t>
    </r>
    <r>
      <rPr>
        <i/>
        <sz val="9"/>
        <rFont val="Times New Roman"/>
        <family val="1"/>
        <charset val="162"/>
      </rPr>
      <t>Change in Other Techn. Provisions</t>
    </r>
  </si>
  <si>
    <r>
      <t xml:space="preserve">5-Faaliyet Giderleri - </t>
    </r>
    <r>
      <rPr>
        <i/>
        <sz val="9"/>
        <rFont val="Times New Roman"/>
        <family val="1"/>
        <charset val="162"/>
      </rPr>
      <t>Operating Expenses</t>
    </r>
  </si>
  <si>
    <t>Önceki Yıllardan Gelen - Continous from Previous Years</t>
  </si>
  <si>
    <r>
      <t xml:space="preserve">  Devam Eden - </t>
    </r>
    <r>
      <rPr>
        <i/>
        <sz val="10"/>
        <rFont val="Times New Roman"/>
        <family val="1"/>
        <charset val="162"/>
      </rPr>
      <t>Continous from Previous Years</t>
    </r>
  </si>
  <si>
    <r>
      <t xml:space="preserve">7. Diğer - </t>
    </r>
    <r>
      <rPr>
        <b/>
        <i/>
        <sz val="10"/>
        <color indexed="56"/>
        <rFont val="Times New Roman"/>
        <family val="1"/>
        <charset val="162"/>
      </rPr>
      <t>Other</t>
    </r>
  </si>
  <si>
    <r>
      <t xml:space="preserve">Konut Sayısı
</t>
    </r>
    <r>
      <rPr>
        <i/>
        <sz val="9"/>
        <rFont val="Times New Roman"/>
        <family val="1"/>
        <charset val="162"/>
      </rPr>
      <t>Number of Dwellings
(2012)</t>
    </r>
  </si>
  <si>
    <r>
      <t xml:space="preserve">Sigortalı Konut Sayısı
</t>
    </r>
    <r>
      <rPr>
        <i/>
        <sz val="9"/>
        <rFont val="Times New Roman"/>
        <family val="1"/>
        <charset val="162"/>
      </rPr>
      <t>No.of Insured Dwellings
(31/12/2012)</t>
    </r>
  </si>
  <si>
    <r>
      <t xml:space="preserve">Teminat </t>
    </r>
    <r>
      <rPr>
        <b/>
        <sz val="10"/>
        <rFont val="AbakuTLSymSans"/>
        <charset val="162"/>
      </rPr>
      <t>(¨)</t>
    </r>
    <r>
      <rPr>
        <b/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 xml:space="preserve">Total </t>
    </r>
    <r>
      <rPr>
        <i/>
        <sz val="9"/>
        <rFont val="Times New Roman"/>
        <family val="1"/>
        <charset val="162"/>
      </rPr>
      <t xml:space="preserve">Coverage
(31.12.2012) </t>
    </r>
  </si>
  <si>
    <r>
      <t xml:space="preserve">Sigortalı Konut Sayısı
</t>
    </r>
    <r>
      <rPr>
        <i/>
        <sz val="9"/>
        <rFont val="Times New Roman"/>
        <family val="1"/>
        <charset val="162"/>
      </rPr>
      <t>No.of Insured Dwellings
(31.12.2011)</t>
    </r>
  </si>
  <si>
    <r>
      <t xml:space="preserve">Sigortalılık Oranı
</t>
    </r>
    <r>
      <rPr>
        <i/>
        <sz val="9"/>
        <rFont val="Times New Roman"/>
        <family val="1"/>
        <charset val="162"/>
      </rPr>
      <t>Insured Ratio
(31/12/2012)</t>
    </r>
  </si>
  <si>
    <t>İÇEL</t>
  </si>
  <si>
    <r>
      <t xml:space="preserve">D- Yatırım Gelirleri </t>
    </r>
    <r>
      <rPr>
        <b/>
        <i/>
        <sz val="11"/>
        <color indexed="18"/>
        <rFont val="Times New Roman"/>
        <family val="1"/>
        <charset val="162"/>
      </rPr>
      <t xml:space="preserve">- </t>
    </r>
    <r>
      <rPr>
        <i/>
        <sz val="11"/>
        <color indexed="18"/>
        <rFont val="Times New Roman"/>
        <family val="1"/>
        <charset val="162"/>
      </rPr>
      <t>Investment Income</t>
    </r>
  </si>
  <si>
    <r>
      <t xml:space="preserve">E- Yatırım Giderleri </t>
    </r>
    <r>
      <rPr>
        <b/>
        <i/>
        <sz val="10"/>
        <color indexed="18"/>
        <rFont val="Times New Roman"/>
        <family val="1"/>
      </rPr>
      <t xml:space="preserve">- </t>
    </r>
    <r>
      <rPr>
        <i/>
        <sz val="11"/>
        <color indexed="18"/>
        <rFont val="Times New Roman"/>
        <family val="1"/>
        <charset val="162"/>
      </rPr>
      <t>Investment Expenses</t>
    </r>
  </si>
  <si>
    <r>
      <t xml:space="preserve">F- Vergi ve Diğer Yasal Yük. Karş. </t>
    </r>
    <r>
      <rPr>
        <b/>
        <i/>
        <sz val="10"/>
        <color indexed="18"/>
        <rFont val="Times New Roman"/>
        <family val="1"/>
      </rPr>
      <t xml:space="preserve">- </t>
    </r>
    <r>
      <rPr>
        <i/>
        <sz val="10"/>
        <color indexed="18"/>
        <rFont val="Times New Roman"/>
        <family val="1"/>
        <charset val="162"/>
      </rPr>
      <t xml:space="preserve"> Provisions for Tax and Other Legal Liabilities</t>
    </r>
  </si>
  <si>
    <r>
      <t>İşveren Mali Sor.</t>
    </r>
    <r>
      <rPr>
        <i/>
        <sz val="9"/>
        <rFont val="Times New Roman"/>
        <family val="1"/>
        <charset val="162"/>
      </rPr>
      <t>- Employer's Liability</t>
    </r>
  </si>
  <si>
    <r>
      <t xml:space="preserve">(Adet - </t>
    </r>
    <r>
      <rPr>
        <b/>
        <i/>
        <sz val="10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>)</t>
    </r>
  </si>
  <si>
    <r>
      <t xml:space="preserve">İl - </t>
    </r>
    <r>
      <rPr>
        <i/>
        <sz val="10"/>
        <rFont val="Times New Roman"/>
        <family val="1"/>
        <charset val="162"/>
      </rPr>
      <t>Province</t>
    </r>
  </si>
  <si>
    <r>
      <t xml:space="preserve">TRAFİK - </t>
    </r>
    <r>
      <rPr>
        <i/>
        <sz val="10"/>
        <rFont val="Times New Roman"/>
        <family val="1"/>
        <charset val="162"/>
      </rPr>
      <t>THIRD PARTY LIABILITY</t>
    </r>
  </si>
  <si>
    <r>
      <t>KASKO -</t>
    </r>
    <r>
      <rPr>
        <i/>
        <sz val="10"/>
        <rFont val="Times New Roman"/>
        <family val="1"/>
        <charset val="162"/>
      </rPr>
      <t xml:space="preserve"> MOTOR OWN DAMAGE</t>
    </r>
  </si>
  <si>
    <r>
      <t xml:space="preserve">Sigortalılık Oranı
</t>
    </r>
    <r>
      <rPr>
        <i/>
        <sz val="10"/>
        <rFont val="Times New Roman"/>
        <family val="1"/>
        <charset val="162"/>
      </rPr>
      <t>Insured Ratio
(%)</t>
    </r>
  </si>
  <si>
    <t>GENEL TOPLAM</t>
  </si>
  <si>
    <r>
      <t xml:space="preserve">Araç Sayısı
</t>
    </r>
    <r>
      <rPr>
        <i/>
        <sz val="10"/>
        <rFont val="Times New Roman"/>
        <family val="1"/>
        <charset val="162"/>
      </rPr>
      <t xml:space="preserve">Number of Vehicle
(31.12.2012) </t>
    </r>
  </si>
  <si>
    <r>
      <t xml:space="preserve">Yürürlükteki Poliçe Adedi
</t>
    </r>
    <r>
      <rPr>
        <i/>
        <sz val="10"/>
        <rFont val="Times New Roman"/>
        <family val="1"/>
        <charset val="162"/>
      </rPr>
      <t>Current Policies
(31.12.2012)</t>
    </r>
  </si>
  <si>
    <t>İL BAZINDA SİGORTALILIK ORANI (TRAFİK ve KASKO) (*)</t>
  </si>
  <si>
    <t xml:space="preserve">INSURED RATIO by PROVINCE for THIRD PARTY LIABILITY AND MOTOR OWN DAMAGE (*)
</t>
  </si>
  <si>
    <r>
      <t xml:space="preserve">(*) Sigorta Bilgi ve Gözetim Merkezinin verisidir - </t>
    </r>
    <r>
      <rPr>
        <i/>
        <sz val="10"/>
        <rFont val="Times New Roman"/>
        <family val="1"/>
        <charset val="162"/>
      </rPr>
      <t>Figures of Insurance Information and Surveillance Center</t>
    </r>
  </si>
  <si>
    <t>DUBAI STARR SİGORTA AŞ (*)</t>
  </si>
  <si>
    <t>DUBAI STARR</t>
  </si>
  <si>
    <t>SİGORTA VE REASÜRANS İLE EMEKLİLİK ŞİRKETLERİNİN 31.12.2012 TARİHLİ BİLANÇOLARI</t>
  </si>
  <si>
    <t>BALANCE SHEETS of INSURANCE, REINSURANCE, and PENSION COMPANIES as of 12.31.2012</t>
  </si>
  <si>
    <t xml:space="preserve"> </t>
  </si>
  <si>
    <t>ACE EUROPEAN GROUP LTD. Türkiye Şubesi</t>
  </si>
  <si>
    <t>AIG SİGORTA AŞ</t>
  </si>
  <si>
    <t>334</t>
  </si>
  <si>
    <t>37</t>
  </si>
  <si>
    <t>1</t>
  </si>
  <si>
    <t>8</t>
  </si>
  <si>
    <t>AKSİGORTA AŞ</t>
  </si>
  <si>
    <t xml:space="preserve">AKBANK TAŞ </t>
  </si>
  <si>
    <t>961</t>
  </si>
  <si>
    <t>INGBANK AŞ</t>
  </si>
  <si>
    <t>321</t>
  </si>
  <si>
    <t>HSBC BANK AŞ</t>
  </si>
  <si>
    <t>333</t>
  </si>
  <si>
    <t>AL BARAKA TÜRK KATILIM BANKASI AŞ</t>
  </si>
  <si>
    <t>136</t>
  </si>
  <si>
    <t>261</t>
  </si>
  <si>
    <t>AKTİFBANK AŞ</t>
  </si>
  <si>
    <t>ANADOLU ANONİM TÜRK SİGORTA ŞİRKETİ</t>
  </si>
  <si>
    <t>TÜRKİYE İŞ BANKASI AŞ</t>
  </si>
  <si>
    <t>1243</t>
  </si>
  <si>
    <t>ARAP TÜRK BANKASI AŞ</t>
  </si>
  <si>
    <t>ALTERNATİFBANK AŞ (ABANK AŞ)</t>
  </si>
  <si>
    <t>65</t>
  </si>
  <si>
    <t>2</t>
  </si>
  <si>
    <t>VİYABANK LTD.</t>
  </si>
  <si>
    <t>ANKARA ANONİM TÜRK SİGORTA ŞİRKETİ</t>
  </si>
  <si>
    <t>7</t>
  </si>
  <si>
    <t>138</t>
  </si>
  <si>
    <t>ATRADIUS CREDIT INSURANCE N.V. Türkiye İstanbul Şubesi</t>
  </si>
  <si>
    <t>6</t>
  </si>
  <si>
    <t>327</t>
  </si>
  <si>
    <t>BANK POZİTİF AŞ</t>
  </si>
  <si>
    <t>22</t>
  </si>
  <si>
    <t>TEKSTİL BANKASI AŞ</t>
  </si>
  <si>
    <t>45</t>
  </si>
  <si>
    <t>ANADOLUBANK AŞ</t>
  </si>
  <si>
    <t>92</t>
  </si>
  <si>
    <t>134</t>
  </si>
  <si>
    <t xml:space="preserve">TÜRKİYE FİNANS KATILIM BANKASI AŞ </t>
  </si>
  <si>
    <t>197</t>
  </si>
  <si>
    <t>AXA SİGORTA AŞ</t>
  </si>
  <si>
    <t>589</t>
  </si>
  <si>
    <t>64</t>
  </si>
  <si>
    <t>FİBABANKA AŞ</t>
  </si>
  <si>
    <t>29</t>
  </si>
  <si>
    <t>525</t>
  </si>
  <si>
    <t>EUROBANK TEKFEN AŞ</t>
  </si>
  <si>
    <t>61</t>
  </si>
  <si>
    <t>311</t>
  </si>
  <si>
    <t>336</t>
  </si>
  <si>
    <t>TURKLAND BANK AŞ</t>
  </si>
  <si>
    <t>27</t>
  </si>
  <si>
    <t>BNP PARIBAS CARDIF SİGORTA AŞ</t>
  </si>
  <si>
    <t>TÜRK EKONOMİ BANKASI AŞ</t>
  </si>
  <si>
    <t>504</t>
  </si>
  <si>
    <t>COFACE SİGORTA AŞ</t>
  </si>
  <si>
    <t>TEB</t>
  </si>
  <si>
    <t>YAPI KREDİ BANKASI</t>
  </si>
  <si>
    <t>HSBC BANK</t>
  </si>
  <si>
    <t>AKTİF YATIRIM BANKASI</t>
  </si>
  <si>
    <t>FİNANSBANK</t>
  </si>
  <si>
    <t>DEMİR SİGORTA AŞ</t>
  </si>
  <si>
    <t>DUBAİ STARR SİGORTA AŞ</t>
  </si>
  <si>
    <t>ERGO SİGORTA AŞ</t>
  </si>
  <si>
    <t>TURKİSH BANK AŞ</t>
  </si>
  <si>
    <t>32</t>
  </si>
  <si>
    <t>60</t>
  </si>
  <si>
    <t>338</t>
  </si>
  <si>
    <t>EUREKO SİGORTA AŞ</t>
  </si>
  <si>
    <t xml:space="preserve">TÜRKİYE GARANTİ BANKASI AŞ </t>
  </si>
  <si>
    <t>904</t>
  </si>
  <si>
    <t>220</t>
  </si>
  <si>
    <t>38</t>
  </si>
  <si>
    <t>EURO SİGORTA AŞ</t>
  </si>
  <si>
    <t>BİRLEŞİK FON BANKASI</t>
  </si>
  <si>
    <t>GENERALİ SİGORTA AŞ</t>
  </si>
  <si>
    <t xml:space="preserve">EUROBANK TEKFEN </t>
  </si>
  <si>
    <t>20</t>
  </si>
  <si>
    <t>137</t>
  </si>
  <si>
    <t>91</t>
  </si>
  <si>
    <t>295</t>
  </si>
  <si>
    <t>BİRLEŞİK FON BANKASI AŞ</t>
  </si>
  <si>
    <t>İLLER BANKASI</t>
  </si>
  <si>
    <t>19</t>
  </si>
  <si>
    <t>TASFİYE HALİNDEKİ EMLAKBANK</t>
  </si>
  <si>
    <t>GÜNEŞ SİGORTA AŞ</t>
  </si>
  <si>
    <t>TÜRKİYE VAKIFLAR BANKASI TAO</t>
  </si>
  <si>
    <t>651</t>
  </si>
  <si>
    <t>135</t>
  </si>
  <si>
    <t>26</t>
  </si>
  <si>
    <t>280</t>
  </si>
  <si>
    <t>HALK SİGORTA AŞ</t>
  </si>
  <si>
    <t>TÜRKİYE HALK BANKASI AŞ</t>
  </si>
  <si>
    <t>820</t>
  </si>
  <si>
    <t>HDI SİGORTA AŞ</t>
  </si>
  <si>
    <t>T.C. POSTA VE TELG. TEŞ. GNL. MDL.</t>
  </si>
  <si>
    <t>1002</t>
  </si>
  <si>
    <t>30</t>
  </si>
  <si>
    <t>100</t>
  </si>
  <si>
    <t>340</t>
  </si>
  <si>
    <t>221</t>
  </si>
  <si>
    <t>SOCİETE GENERALE (SA) PARİS MERKEZİ</t>
  </si>
  <si>
    <t>18</t>
  </si>
  <si>
    <t>HÜR SİGORTA AŞ</t>
  </si>
  <si>
    <t>IŞIK SİGORTA AŞ</t>
  </si>
  <si>
    <t>256</t>
  </si>
  <si>
    <t>0</t>
  </si>
  <si>
    <t>LIBERTY SİGORTA AŞ</t>
  </si>
  <si>
    <t>MAPFRE GENEL SİGORTA AŞ</t>
  </si>
  <si>
    <t>326</t>
  </si>
  <si>
    <t>NEOVA SİGORTA AŞ</t>
  </si>
  <si>
    <t xml:space="preserve">KUVEYT TÜRK KATILIM BANKASI AŞ </t>
  </si>
  <si>
    <t>219</t>
  </si>
  <si>
    <t>216</t>
  </si>
  <si>
    <t>RAY SİGORTA AŞ</t>
  </si>
  <si>
    <t>SBN SİGORTA AŞ</t>
  </si>
  <si>
    <t>ŞEKERBANK TAŞ</t>
  </si>
  <si>
    <t>272</t>
  </si>
  <si>
    <t>SOMPO JAPAN SİGORTA AŞ</t>
  </si>
  <si>
    <t>561</t>
  </si>
  <si>
    <t>FİBABANKA</t>
  </si>
  <si>
    <t>28</t>
  </si>
  <si>
    <t>TEKSTİLBANK</t>
  </si>
  <si>
    <t>44</t>
  </si>
  <si>
    <t>INGBANK</t>
  </si>
  <si>
    <t>FORTİSBANK</t>
  </si>
  <si>
    <t>SS KORU SİGORTA KOOPERATİFİ</t>
  </si>
  <si>
    <t>TÜRK NIPPON SİGORTA AŞ</t>
  </si>
  <si>
    <t>YAPI VE KREDİ BANKASI AŞ</t>
  </si>
  <si>
    <t>927</t>
  </si>
  <si>
    <t>ZİRAAT SİGORTA AŞ</t>
  </si>
  <si>
    <t xml:space="preserve">T.C. ZİRAAT BANKASI AŞ </t>
  </si>
  <si>
    <t>1442</t>
  </si>
  <si>
    <t>ZURICH SİGORTA AŞ</t>
  </si>
  <si>
    <t>342</t>
  </si>
  <si>
    <t>519</t>
  </si>
  <si>
    <t>ALBARAKA TÜRK</t>
  </si>
  <si>
    <t>ACIBADEM SAĞLIK VE HAYAT SİGORTA AŞ</t>
  </si>
  <si>
    <t>509</t>
  </si>
  <si>
    <t>CIV HAYAT SİGORTA AŞ</t>
  </si>
  <si>
    <t>CİTİBANK AŞ</t>
  </si>
  <si>
    <t>25</t>
  </si>
  <si>
    <t>DEMİR HAYAT SİGORTA AŞ</t>
  </si>
  <si>
    <t>MAPFRE GENEL YAŞAM SİGORTA AŞ</t>
  </si>
  <si>
    <t>AEGON EMEKLİLİK VE HAYAT AŞ</t>
  </si>
  <si>
    <t>ALLIANZ HAYAT VE EMEKLİLİK AŞ</t>
  </si>
  <si>
    <t>322</t>
  </si>
  <si>
    <t>88</t>
  </si>
  <si>
    <t>ANADOLU HAYAT EMEKLİLİK AŞ</t>
  </si>
  <si>
    <t>1249</t>
  </si>
  <si>
    <t>339</t>
  </si>
  <si>
    <t>87</t>
  </si>
  <si>
    <t>3</t>
  </si>
  <si>
    <t>BANK POZİTİF</t>
  </si>
  <si>
    <t>ASYA KATILIM BANKASI AŞ</t>
  </si>
  <si>
    <t>249</t>
  </si>
  <si>
    <t>AVIVASA EMEKLİLİK VE HAYAT AŞ</t>
  </si>
  <si>
    <t>930</t>
  </si>
  <si>
    <t>24</t>
  </si>
  <si>
    <t>16</t>
  </si>
  <si>
    <t>5</t>
  </si>
  <si>
    <t>59</t>
  </si>
  <si>
    <t>AXA HAYAT VE EMEKLİLİK AŞ</t>
  </si>
  <si>
    <t>BNP PARIBAS CARDIF EMEKLİLİK AŞ</t>
  </si>
  <si>
    <t>TÜRK EKONOMİ BANKASI</t>
  </si>
  <si>
    <t>ALTERNATİFBANK</t>
  </si>
  <si>
    <t>66</t>
  </si>
  <si>
    <t>FİBA BANK</t>
  </si>
  <si>
    <t>ERGO EMEKLİLİK VE HAYAT AŞ</t>
  </si>
  <si>
    <t xml:space="preserve">T.C.POSTA VE TELGRAF GENEL MÜDÜRLÜĞÜ </t>
  </si>
  <si>
    <t>1136</t>
  </si>
  <si>
    <t xml:space="preserve">ŞEKERBANK T.A.Ş. </t>
  </si>
  <si>
    <t>269</t>
  </si>
  <si>
    <t>FİNANS EMEKLİLİK VE HAYAT AŞ</t>
  </si>
  <si>
    <t>581</t>
  </si>
  <si>
    <t>902</t>
  </si>
  <si>
    <t>609</t>
  </si>
  <si>
    <t>EUROBANK TEKFEN</t>
  </si>
  <si>
    <t>T.FİNANS KATILIM BANKASI</t>
  </si>
  <si>
    <t>208</t>
  </si>
  <si>
    <t>GROUPAMA EMEKLİLİK AŞ</t>
  </si>
  <si>
    <t>63</t>
  </si>
  <si>
    <t>SOCIETE GENERALE S.A.</t>
  </si>
  <si>
    <t>HALK HAYAT VE EMEKLİLİK AŞ</t>
  </si>
  <si>
    <t>786</t>
  </si>
  <si>
    <t>308</t>
  </si>
  <si>
    <t>METLIFE EMEKLİLİK VE HAYAT AŞ</t>
  </si>
  <si>
    <t>576</t>
  </si>
  <si>
    <t>VAKIF EMEKLİLİK AŞ</t>
  </si>
  <si>
    <t>747</t>
  </si>
  <si>
    <t>46</t>
  </si>
  <si>
    <t>317</t>
  </si>
  <si>
    <t>228</t>
  </si>
  <si>
    <t>YAPI KREDİ EMEKLİLİK AŞ</t>
  </si>
  <si>
    <t>928</t>
  </si>
  <si>
    <t>ZİRAAT HAYAT VE EMEKLİLİK AŞ</t>
  </si>
  <si>
    <t>1487</t>
  </si>
  <si>
    <t>ORHUN EMRE ÇELİK</t>
  </si>
  <si>
    <t>TAYLAN MATKAP</t>
  </si>
  <si>
    <t>VOLKAN DURSUNOĞLU</t>
  </si>
  <si>
    <t>İNANÇ DUYAR</t>
  </si>
  <si>
    <t>GÜLÇİN DİNÇER</t>
  </si>
  <si>
    <t>AHMET KORHAN AKÇÖL</t>
  </si>
  <si>
    <t>ÖZGÜN GÜVENER</t>
  </si>
  <si>
    <t>ERTAN TAN</t>
  </si>
  <si>
    <t>AYLİN AKINLI</t>
  </si>
  <si>
    <t>SENAY ŞAHİN</t>
  </si>
  <si>
    <t>ŞİRZAT ÇETİNKAYA</t>
  </si>
  <si>
    <t>M.HAZIM TÜMTÜRK</t>
  </si>
  <si>
    <t>A.KORHAN AKÇÖL</t>
  </si>
  <si>
    <t>HAKAN BULUT</t>
  </si>
  <si>
    <t>BELKIS SEMA ERŞEN</t>
  </si>
  <si>
    <t>BANU GÖNENÇ</t>
  </si>
  <si>
    <t>KEREM ÖZDAĞ</t>
  </si>
  <si>
    <t>DURMUŞ GÖDE</t>
  </si>
  <si>
    <t>AYŞE TÜRKÖLMEZ</t>
  </si>
  <si>
    <t>FİLİZ ÖZTAŞ</t>
  </si>
  <si>
    <t>SELEN MUTLU</t>
  </si>
  <si>
    <t>MARION BERYL JAMES</t>
  </si>
  <si>
    <t>ALPER ÜNLENEN</t>
  </si>
  <si>
    <t>GÖZDE TUĞLU</t>
  </si>
  <si>
    <t>İSMAİL AYDEMİR</t>
  </si>
  <si>
    <t>DEVRİM ALÇIN</t>
  </si>
  <si>
    <t>S.BELKIS ERŞEN</t>
  </si>
  <si>
    <t>BURAK SAYIN</t>
  </si>
  <si>
    <t>UTKU BİRDAL</t>
  </si>
  <si>
    <t>34394 ESENTEPE ISTANBUL</t>
  </si>
  <si>
    <t>90 212 306 39 00</t>
  </si>
  <si>
    <t>90 212 306 39 03</t>
  </si>
  <si>
    <t>90 212 306 39 01</t>
  </si>
  <si>
    <t>www.aceeurope.com.tr</t>
  </si>
  <si>
    <t>0212 2364949</t>
  </si>
  <si>
    <t>0212 3104949</t>
  </si>
  <si>
    <t>0212 2364950</t>
  </si>
  <si>
    <t>www.aig.com.tr</t>
  </si>
  <si>
    <t>HALUK DİNÇER</t>
  </si>
  <si>
    <t>ŞERAFETTİN KARAKIŞ</t>
  </si>
  <si>
    <t>ÇETİN KOLUKISA</t>
  </si>
  <si>
    <t xml:space="preserve">MECLİS-İ MEBUSAN CAD. NO:67 </t>
  </si>
  <si>
    <t>BART KAREL A DE SMET</t>
  </si>
  <si>
    <t>İLKER YILDIRIM</t>
  </si>
  <si>
    <t>ALİ DOĞDU</t>
  </si>
  <si>
    <t>34427 FINDIKLI/İSTANBUL</t>
  </si>
  <si>
    <t>SEYFETTİN ATA KÖSEOĞLU</t>
  </si>
  <si>
    <t>ERKAN ŞAHİNLER</t>
  </si>
  <si>
    <t>0212 393 43 00</t>
  </si>
  <si>
    <t>HAYRİ ÇULHACI</t>
  </si>
  <si>
    <t>FAHRİ ALTINGÖZ</t>
  </si>
  <si>
    <t>ŞENOL TEMEL</t>
  </si>
  <si>
    <t>0212 245 16 67</t>
  </si>
  <si>
    <t>MUHTEREM KAAN TERZİOĞLU</t>
  </si>
  <si>
    <t>AYHAN DAYOĞLU</t>
  </si>
  <si>
    <t>www.aksigorta.com.tr</t>
  </si>
  <si>
    <t>NOYAN TURUNÇ</t>
  </si>
  <si>
    <t>ÖMER KARA</t>
  </si>
  <si>
    <t>UĞUR GÜLEN</t>
  </si>
  <si>
    <t xml:space="preserve">(0216) 556 66 66 </t>
  </si>
  <si>
    <t xml:space="preserve">(0216) 556 67 77 </t>
  </si>
  <si>
    <t>www.allianz.com.tr</t>
  </si>
  <si>
    <t>CANER ÇİMENBİÇER</t>
  </si>
  <si>
    <t>KUBİLAY AYKOL</t>
  </si>
  <si>
    <t>MUSA ÜLKEN</t>
  </si>
  <si>
    <t>AHMET DOĞAN ARIKAN</t>
  </si>
  <si>
    <t>ETHEM ELİAÇIK</t>
  </si>
  <si>
    <t>M.METİN OĞUZ</t>
  </si>
  <si>
    <t>KAYHAN SÖYLER</t>
  </si>
  <si>
    <t>CANAN YILMAZ</t>
  </si>
  <si>
    <t>FİLİZ TİRYAKİOĞLU</t>
  </si>
  <si>
    <t>212 350 03 50</t>
  </si>
  <si>
    <t>HAKAN ARAN</t>
  </si>
  <si>
    <t>M.LEVENT SÖNMEZ</t>
  </si>
  <si>
    <t>HASAN HULKİ YALÇIN</t>
  </si>
  <si>
    <t>ERDİNÇ GÖKALP</t>
  </si>
  <si>
    <t>212 350 03 55</t>
  </si>
  <si>
    <t>RECAİ SEMİH NABİOĞLU</t>
  </si>
  <si>
    <t>FATİH GÖREN</t>
  </si>
  <si>
    <t>www.anadolusigorta.com.tr</t>
  </si>
  <si>
    <t>PROF.DR.TURKAY BERKSOY</t>
  </si>
  <si>
    <t>MEHMET ABACI</t>
  </si>
  <si>
    <t>MEHMET RASGELENER</t>
  </si>
  <si>
    <t>Şişli / İSTANBUL</t>
  </si>
  <si>
    <t>0212 373 86 00</t>
  </si>
  <si>
    <t>0212 310 46 46</t>
  </si>
  <si>
    <t>www.ankarasigorta.com.tr</t>
  </si>
  <si>
    <t>DR. THOMAS LANGEN</t>
  </si>
  <si>
    <t>0212 3862800</t>
  </si>
  <si>
    <t>MICHAEL KARRENBERG</t>
  </si>
  <si>
    <t>DR OLIVER SCHULTE</t>
  </si>
  <si>
    <t>0212 2722694</t>
  </si>
  <si>
    <t>www.atradius.com.tr</t>
  </si>
  <si>
    <t>SELMİN ÇAĞATAY</t>
  </si>
  <si>
    <t>ALİ AKŞENER</t>
  </si>
  <si>
    <t xml:space="preserve">0216 547 75 75 </t>
  </si>
  <si>
    <t>0216 326 94 52</t>
  </si>
  <si>
    <t>avivasigorta@avivasigorta.com.tr</t>
  </si>
  <si>
    <t>FAHRETTİN DOĞAN</t>
  </si>
  <si>
    <t>H.CEMAL ERERDİ</t>
  </si>
  <si>
    <t>AYŞE IŞIL AKYOL</t>
  </si>
  <si>
    <t>YAVUZ ÖLKEN</t>
  </si>
  <si>
    <t>0212 334 24 24</t>
  </si>
  <si>
    <t>CELALETTİN ALİ ERLAT</t>
  </si>
  <si>
    <t>AYŞEGÜL DENLİ</t>
  </si>
  <si>
    <t>0212 251 15 15</t>
  </si>
  <si>
    <t>İBRAHİM OLGUN KÜNTAY</t>
  </si>
  <si>
    <t>axasigorta.com.tr</t>
  </si>
  <si>
    <t>ŞAHİN NEJAT KAÇEL</t>
  </si>
  <si>
    <t>CEVDET ALTUĞ</t>
  </si>
  <si>
    <t>CAN DOĞU</t>
  </si>
  <si>
    <t>EMİNE SEBİLÇİOĞLU</t>
  </si>
  <si>
    <t xml:space="preserve">UĞUR ÇAĞLAR </t>
  </si>
  <si>
    <t>0 212 393 30 00</t>
  </si>
  <si>
    <t>EBRU TAŞÇI FİRUZBAY</t>
  </si>
  <si>
    <t>PATRİCE MICHEL VOLLE</t>
  </si>
  <si>
    <t>0 212 252 42 38</t>
  </si>
  <si>
    <t>www.bnpparibascardif.com.tr</t>
  </si>
  <si>
    <t>İZZET CEMAL KİŞMİR</t>
  </si>
  <si>
    <t>RICARDO CARRADORI</t>
  </si>
  <si>
    <t>HÜSEYİN ERGİN</t>
  </si>
  <si>
    <t>EMRE ÖZER</t>
  </si>
  <si>
    <t>ERNESTO DE MARTINIS</t>
  </si>
  <si>
    <t>CAFER COŞKUN AĞIRGÖL</t>
  </si>
  <si>
    <t>BELGİN TAVİL</t>
  </si>
  <si>
    <t>34330, LEVENT / İSTANBUL</t>
  </si>
  <si>
    <t>SERGIO NAPOLI</t>
  </si>
  <si>
    <t>(212) 385 99 00</t>
  </si>
  <si>
    <t>MASSIMO COLETTI</t>
  </si>
  <si>
    <t>(212) 269 33 95</t>
  </si>
  <si>
    <t>www.coface.com.tr</t>
  </si>
  <si>
    <t>BELKIS ALPERGUN</t>
  </si>
  <si>
    <t>SEMA CINGILLIOĞLU</t>
  </si>
  <si>
    <t>NALAN ATAÇ</t>
  </si>
  <si>
    <t>ÖZER TUNCAY</t>
  </si>
  <si>
    <t xml:space="preserve">ALİ ERSOY </t>
  </si>
  <si>
    <t>0212 288 68 44</t>
  </si>
  <si>
    <t xml:space="preserve">YUSUF ALİ VAHDET TULUN </t>
  </si>
  <si>
    <t>0212 296 16 96</t>
  </si>
  <si>
    <t>BEGÜM ERENGÜL</t>
  </si>
  <si>
    <t>0212 217 23 00</t>
  </si>
  <si>
    <t>www@demirsigorta.com.tr</t>
  </si>
  <si>
    <t>216 559 19 00</t>
  </si>
  <si>
    <t>216 559 19 90</t>
  </si>
  <si>
    <t>www.dubaigroup.com.tr</t>
  </si>
  <si>
    <t>THEODOROS KOKKALAS</t>
  </si>
  <si>
    <t>DİDEM BALABAN</t>
  </si>
  <si>
    <t>ÖZLEM GÜRSOY</t>
  </si>
  <si>
    <t>STEFAN PASTERNAK</t>
  </si>
  <si>
    <t>HAŞİM KILIÇ</t>
  </si>
  <si>
    <t>BİNNUR GEZMİŞOĞLU</t>
  </si>
  <si>
    <t>34768 ÜMRANİYE/İSTANBUL</t>
  </si>
  <si>
    <t>TURGAY ÖZBEK</t>
  </si>
  <si>
    <t>CENGİZ KARATAŞ</t>
  </si>
  <si>
    <t>0216 666 71 00</t>
  </si>
  <si>
    <t>ŞÜKRÜ MERT EKİTMEN</t>
  </si>
  <si>
    <t>CEM KÖYLÜOĞLU</t>
  </si>
  <si>
    <t>DİMİTRİOS CHRİSTAKOS</t>
  </si>
  <si>
    <t>SANEM ÇINGAY OĞUZ</t>
  </si>
  <si>
    <t>0216 666 77 77</t>
  </si>
  <si>
    <t>SONER ŞAHİN</t>
  </si>
  <si>
    <t>www.ergoturkiye.com</t>
  </si>
  <si>
    <t>ZEYNEP BERNA TÖREN</t>
  </si>
  <si>
    <t>KORKUT ÇIRAK</t>
  </si>
  <si>
    <t>ŞEBNEM SEZER</t>
  </si>
  <si>
    <t>ÖZLEM YILMAZ</t>
  </si>
  <si>
    <t>BÜLENT DAĞ</t>
  </si>
  <si>
    <t>HAKAN GÖKÇE AYGÜN</t>
  </si>
  <si>
    <t>212 290 76 10</t>
  </si>
  <si>
    <t>212 290 76 11</t>
  </si>
  <si>
    <t>www.eulerhermes.com.tr</t>
  </si>
  <si>
    <t>DAVID PETER SANDERSE</t>
  </si>
  <si>
    <t>EGEMEN KARADUMAN</t>
  </si>
  <si>
    <t>MEHMET EMİN ALKAN</t>
  </si>
  <si>
    <t>JACOBUS MARIA BUCKENS</t>
  </si>
  <si>
    <t>SERKAN YİĞİT</t>
  </si>
  <si>
    <t>İSMET GÜNGÖR</t>
  </si>
  <si>
    <t>34662 Üsküdar / İstanbul</t>
  </si>
  <si>
    <t>WIEGER WAGENAAR</t>
  </si>
  <si>
    <t>0216 400 10 00</t>
  </si>
  <si>
    <t>PETRUS JOZEF LOUTER</t>
  </si>
  <si>
    <t>ÖZLEM ODAR</t>
  </si>
  <si>
    <t>İBRAHİM SÜHA ÇELE</t>
  </si>
  <si>
    <t>0216 474 22 90</t>
  </si>
  <si>
    <t>http://www.eurekosigorta.com.tr/</t>
  </si>
  <si>
    <t>HASAN OKAN UTKUERİ</t>
  </si>
  <si>
    <t>MUSTAFA ŞAHİN</t>
  </si>
  <si>
    <t>ELİF ŞAHİN</t>
  </si>
  <si>
    <t>OSMAN PAKUKÇU</t>
  </si>
  <si>
    <t>YILDIZPOSTA CD. CERRAHOĞULLARI İŞ MRK. NO:17/2 Esentepe</t>
  </si>
  <si>
    <t>GÜRKAN ATEŞ</t>
  </si>
  <si>
    <t>İSMAİL GÜNER</t>
  </si>
  <si>
    <t>EROL BEKTAŞ</t>
  </si>
  <si>
    <t>TOLGA ATILGAN</t>
  </si>
  <si>
    <t>DENİZ KAYA</t>
  </si>
  <si>
    <t>MUSA GÜNAYDIN</t>
  </si>
  <si>
    <t>ABDÜLKADİR ŞİMŞEK</t>
  </si>
  <si>
    <t>212 274 87 67</t>
  </si>
  <si>
    <t>www.eurosigorta.com.tr</t>
  </si>
  <si>
    <t>0212 705 45 45</t>
  </si>
  <si>
    <t>0212  252 18 38</t>
  </si>
  <si>
    <t>www.generali.com.tr</t>
  </si>
  <si>
    <t xml:space="preserve">212 367 67 67 </t>
  </si>
  <si>
    <t>212 367 68 68</t>
  </si>
  <si>
    <t>www.groupama.com.tr</t>
  </si>
  <si>
    <t>SÜLEYMAN KALKAN</t>
  </si>
  <si>
    <t>KEMAL ŞAHİN</t>
  </si>
  <si>
    <t>HASAN ALTANER</t>
  </si>
  <si>
    <t>GÜNEŞ PLAZA BÜYÜKDERE CAD.</t>
  </si>
  <si>
    <t>İSMAİL ALPTEKİN</t>
  </si>
  <si>
    <t>YÜKSEL AKDOĞAN</t>
  </si>
  <si>
    <t>MURAT TANER SENSEVEN</t>
  </si>
  <si>
    <t>NO:110  34894 ESENTEPE/İSTANBUL</t>
  </si>
  <si>
    <t>FEYZİ ÖZCAN</t>
  </si>
  <si>
    <t>MURAT LEVENT ÖZER</t>
  </si>
  <si>
    <t>444 19 57</t>
  </si>
  <si>
    <t>METİN RECEP ZAFER</t>
  </si>
  <si>
    <t>DENİZ KANİJALİ</t>
  </si>
  <si>
    <t>FUAT OKTAY</t>
  </si>
  <si>
    <t>ERGİN İÇENLİ</t>
  </si>
  <si>
    <t>0212 355 64 64</t>
  </si>
  <si>
    <t>BİRGÜL DENLİ</t>
  </si>
  <si>
    <t>www.gunessigorta.com.tr</t>
  </si>
  <si>
    <t>SERHAT SÜREYYA ÇETİN</t>
  </si>
  <si>
    <t>MUSTAFA SAVAŞ</t>
  </si>
  <si>
    <t>DENİZ TEKCİ</t>
  </si>
  <si>
    <t>BÜLENT KARAN</t>
  </si>
  <si>
    <t>EROL GÖNCÜ</t>
  </si>
  <si>
    <t>ÖMER ÖNAL</t>
  </si>
  <si>
    <t>AHMET EROĞLU</t>
  </si>
  <si>
    <t>ŞİŞLİ/İSTANBUL</t>
  </si>
  <si>
    <t>YUSUF DURAN OCAK</t>
  </si>
  <si>
    <t>AHMET ŞADAN YEŞİLKAYA</t>
  </si>
  <si>
    <t xml:space="preserve">TANER AKSEL </t>
  </si>
  <si>
    <t>PINAR ECE ÖÇAL</t>
  </si>
  <si>
    <t>RECEP GÜLEÇ</t>
  </si>
  <si>
    <t>NURHAN KÜÇÜKKAYALAR</t>
  </si>
  <si>
    <t>www.halksigorta.org</t>
  </si>
  <si>
    <t>BÜLENT SOMUNCU</t>
  </si>
  <si>
    <t>TATLISU MAH.ARİF AY SOK. NO.6</t>
  </si>
  <si>
    <t>34773 ÜMRANİYE/İSTANBUL</t>
  </si>
  <si>
    <t xml:space="preserve">0216-600 60 00 </t>
  </si>
  <si>
    <t>0216 - 600 6010</t>
  </si>
  <si>
    <t>www.hdisigorta.com.tr</t>
  </si>
  <si>
    <t xml:space="preserve">YAŞAR EROĞLU </t>
  </si>
  <si>
    <t>HÜLYA BÜYÜKOĞLU</t>
  </si>
  <si>
    <t>OYA YILDIZ</t>
  </si>
  <si>
    <t>MUSTAFA İLKER ERKAN</t>
  </si>
  <si>
    <t>AYŞE SERBÜLENT ELVEREN</t>
  </si>
  <si>
    <t>212 232 20 10</t>
  </si>
  <si>
    <t>REŞAT EMRAH TANYEL</t>
  </si>
  <si>
    <t>212 246 36 73</t>
  </si>
  <si>
    <t>TUNCAY GÖKÇE</t>
  </si>
  <si>
    <t>www.hursigorta.com.tr</t>
  </si>
  <si>
    <t>KEMAL GÜL</t>
  </si>
  <si>
    <t>FARUK İLK</t>
  </si>
  <si>
    <t>ERCÜMENT GÜLER</t>
  </si>
  <si>
    <t>MUHSİN ŞEN</t>
  </si>
  <si>
    <t>ÖMER FARUK BERKSAN</t>
  </si>
  <si>
    <t>MEHMET ARSLAN</t>
  </si>
  <si>
    <t>ABDULLAH ÇELİK</t>
  </si>
  <si>
    <t>0216 - 633 71 00</t>
  </si>
  <si>
    <t>AHMET BEYAZ</t>
  </si>
  <si>
    <t>REFİK YAVUZ KALKAVAN</t>
  </si>
  <si>
    <t>0216 - 631 84 48</t>
  </si>
  <si>
    <t>İRFAN HACIOSMANOĞLU</t>
  </si>
  <si>
    <t>www.isiksigorta.com.</t>
  </si>
  <si>
    <t>RECEP KOÇAK</t>
  </si>
  <si>
    <t>34768 ÜMRANİYE İSTANBUL</t>
  </si>
  <si>
    <t>0 216 636 57 57</t>
  </si>
  <si>
    <t>0 216 586  60 16</t>
  </si>
  <si>
    <t>www.libertysigorta.com.tr</t>
  </si>
  <si>
    <t>PEDRO LOPEZ SOLANES</t>
  </si>
  <si>
    <t>İBRAHİM CEMAL FENERCİOĞLU</t>
  </si>
  <si>
    <t>SERDAR GÜL</t>
  </si>
  <si>
    <t>AHMET ÇINAR</t>
  </si>
  <si>
    <t>İBRAHİM ALPAY DEMİRTAŞ</t>
  </si>
  <si>
    <t>(0 212) 334 90 00</t>
  </si>
  <si>
    <t>ALFREDO ARAN IGLESIA</t>
  </si>
  <si>
    <t>ALİ GÜVEN AYKAÇ</t>
  </si>
  <si>
    <t>(0 212) 334 90 19</t>
  </si>
  <si>
    <t>www.mapfregenelsigorta.com</t>
  </si>
  <si>
    <t>FAWAZ KH. E.ALSALEH</t>
  </si>
  <si>
    <t>ALİ AKAY</t>
  </si>
  <si>
    <t>LEVENT ORUÇ</t>
  </si>
  <si>
    <t>TUFAN KARAMUK</t>
  </si>
  <si>
    <t>OĞUZ KARAHANÇER</t>
  </si>
  <si>
    <t>HUSSAIN A.M.I.N.ALATTAL</t>
  </si>
  <si>
    <t>0212 665 55 55</t>
  </si>
  <si>
    <t>KAMİL YALÇINKAYA</t>
  </si>
  <si>
    <t>CENGİZ ÇOLAK</t>
  </si>
  <si>
    <t>0212 665 55 99</t>
  </si>
  <si>
    <t>MUSTAFA DERECİ</t>
  </si>
  <si>
    <t>www.neova.com.tr</t>
  </si>
  <si>
    <t>ÖZGÜR BÜLENT KOÇ</t>
  </si>
  <si>
    <t>KARL FINK</t>
  </si>
  <si>
    <t>SUAT KAYAHAN</t>
  </si>
  <si>
    <t>METİN AKGÜN</t>
  </si>
  <si>
    <t>HAYDAR ALİYEV CAD.</t>
  </si>
  <si>
    <t>MEHMET EFENDİ</t>
  </si>
  <si>
    <t>FERİDUN ART</t>
  </si>
  <si>
    <t>NO:28 SARIYER-İSTANBUL</t>
  </si>
  <si>
    <t>VLADIMIR MRAZ</t>
  </si>
  <si>
    <t>E.KEMAL DALDAL</t>
  </si>
  <si>
    <t>0212 363 2500</t>
  </si>
  <si>
    <t>MEHMET LEVENT ŞİŞMANOĞLU</t>
  </si>
  <si>
    <t>KORAY ERDOĞAN</t>
  </si>
  <si>
    <t>DR. HILMAR KROAT-REDER L.L.M.</t>
  </si>
  <si>
    <t>ANIL RASİH GÜLCEN</t>
  </si>
  <si>
    <t>0212 299 4854</t>
  </si>
  <si>
    <t>İSMAİL HAKKI ERGENER</t>
  </si>
  <si>
    <t>www.raysigorta.com.tr</t>
  </si>
  <si>
    <t>YUSUF YEŞİLIRMAK</t>
  </si>
  <si>
    <t>LÜTFİYE ACAR</t>
  </si>
  <si>
    <t>RECEP DURAY</t>
  </si>
  <si>
    <t>TEŞVİKİYE CAD.NO:37</t>
  </si>
  <si>
    <t>AHMET KUTLU</t>
  </si>
  <si>
    <t>CEMAL OKUMUŞ</t>
  </si>
  <si>
    <t>34367,NİŞANTAŞI/ŞİŞLİ/İSTANBUL</t>
  </si>
  <si>
    <t>CAHİT DEMİR</t>
  </si>
  <si>
    <t>0212 373 83 00</t>
  </si>
  <si>
    <t>SERPİL YILDIRIM SEFEROĞLU</t>
  </si>
  <si>
    <t>0212 373 83 10</t>
  </si>
  <si>
    <t>0212 373 83 83</t>
  </si>
  <si>
    <t>info@sbnsigorta.com.tr</t>
  </si>
  <si>
    <t>TOSHİYUKİ HANAZAWA</t>
  </si>
  <si>
    <t>MESUT YETİŞKUL</t>
  </si>
  <si>
    <t>ŞENOL ORTAÇ</t>
  </si>
  <si>
    <t>MANABU TSUCHİMURA</t>
  </si>
  <si>
    <t>MEHMET NİHAT TAVŞANLI</t>
  </si>
  <si>
    <t>BESİM ERGÜN</t>
  </si>
  <si>
    <t>SHINOBU ARİMOTO</t>
  </si>
  <si>
    <t>KEMAL BECEREN</t>
  </si>
  <si>
    <t>0216-538 60 00</t>
  </si>
  <si>
    <t>JOON YOUNG PARK</t>
  </si>
  <si>
    <t>MEHMET TAHA TÜRKKAN</t>
  </si>
  <si>
    <t>0216-538 62 99</t>
  </si>
  <si>
    <t>www.sompojapan.com.tr</t>
  </si>
  <si>
    <t>RECAİ DALAŞ</t>
  </si>
  <si>
    <t>SEDAT GÜRKAN</t>
  </si>
  <si>
    <t>GÖKSU EVLERİ IHLAMUR CAD.A15A-B</t>
  </si>
  <si>
    <t>SAFA GÜRKAN</t>
  </si>
  <si>
    <t>BURAK REİS ÖZEN</t>
  </si>
  <si>
    <t>ANADOLU HİSARI BEYKOZ / İSTANBUL</t>
  </si>
  <si>
    <t>AYŞE ŞAHİKA ÖZBOZDOĞANLI</t>
  </si>
  <si>
    <t>ÖMER GÜZEL</t>
  </si>
  <si>
    <t>MEHMET RUŞEN SÖKELİ</t>
  </si>
  <si>
    <t>www.korusigorta.com.tr</t>
  </si>
  <si>
    <t>0216 554 11 00</t>
  </si>
  <si>
    <t>0216 554 11 11</t>
  </si>
  <si>
    <t>www.turknippon.com</t>
  </si>
  <si>
    <t>HÜSEYİN FAİK AÇIKALIN</t>
  </si>
  <si>
    <t xml:space="preserve">ABDULLAH GEÇER </t>
  </si>
  <si>
    <t>BANU DARCAN</t>
  </si>
  <si>
    <t>CARLO VIVALDI</t>
  </si>
  <si>
    <t>DEMİR KARAASLAN</t>
  </si>
  <si>
    <t>MEHMET MURAT BEKÖZ</t>
  </si>
  <si>
    <t>AHMET FADIL ASHABOĞLU</t>
  </si>
  <si>
    <t>İLKAY ÖZEL</t>
  </si>
  <si>
    <t>0212 336 06 06</t>
  </si>
  <si>
    <t>MARCO CRAVARIO</t>
  </si>
  <si>
    <t>COŞKUN GÖLPINAR</t>
  </si>
  <si>
    <t>EMİN SELİM FENERCİOĞLU</t>
  </si>
  <si>
    <t>0212 336 08 08</t>
  </si>
  <si>
    <t>MELİKE DEMİREL</t>
  </si>
  <si>
    <t>http://www.yksigorta.com/</t>
  </si>
  <si>
    <t>SEZAİ GİRAY VELİOĞLU</t>
  </si>
  <si>
    <t>ERHAN BOZKURT</t>
  </si>
  <si>
    <t xml:space="preserve">TURGUT ÖZAL MİLLET CAD. NO:7 </t>
  </si>
  <si>
    <t>GÜLAY ÖZÇARIKÇI</t>
  </si>
  <si>
    <t>34096 AKSARAY/FATİH/İSTANBUL</t>
  </si>
  <si>
    <t>KEREM KÜÇÜKKORUCU</t>
  </si>
  <si>
    <t>SERDAR  İSHAKOĞLU</t>
  </si>
  <si>
    <t>İRFAN YÖRÜK</t>
  </si>
  <si>
    <t>www.ziraatsigorta.com.tr</t>
  </si>
  <si>
    <t>SAAD MERED</t>
  </si>
  <si>
    <t>ERDAL ÇALIKOĞLU</t>
  </si>
  <si>
    <t>RAUF ORKUN GÜCÜK</t>
  </si>
  <si>
    <t xml:space="preserve">MECLİS-İ MEBUSAN CAD. NO:47/6 FINDIKLI </t>
  </si>
  <si>
    <t xml:space="preserve">IAIN CAMPBELL HOWIE </t>
  </si>
  <si>
    <t>ABDÜLKADİR KAHRAMAN</t>
  </si>
  <si>
    <t>TOLGA OKAN TEZBAŞARAN</t>
  </si>
  <si>
    <t>BEYOĞLU / İSTANBUL</t>
  </si>
  <si>
    <t>BİRKAN KAYMAKÇI</t>
  </si>
  <si>
    <t>212 393 16 00</t>
  </si>
  <si>
    <t>KRİSTOF FRANS ROSA TERRYN</t>
  </si>
  <si>
    <t>ÖZKAN OKUMUŞ</t>
  </si>
  <si>
    <t>ESRA BOZKURT</t>
  </si>
  <si>
    <t>212 292 87 61</t>
  </si>
  <si>
    <t>ALPER KARAYAZGAN</t>
  </si>
  <si>
    <t>www.zurichsigorta.com.tr</t>
  </si>
  <si>
    <t>ALİ YILMAZ YILDIZ</t>
  </si>
  <si>
    <t>MEHMET ALİ AYDINLAR</t>
  </si>
  <si>
    <t>OZAN YAZICI</t>
  </si>
  <si>
    <t>ESRA IŞIL İLTER</t>
  </si>
  <si>
    <t>SELÇUK YORGANCIOĞLU</t>
  </si>
  <si>
    <t>ERDOĞAN ÖCAL</t>
  </si>
  <si>
    <t>EMEL VAROL</t>
  </si>
  <si>
    <t>MATTEO STEFANEL</t>
  </si>
  <si>
    <t>ERCÜMENT KEPKEP</t>
  </si>
  <si>
    <t>(0216) 571 55 55</t>
  </si>
  <si>
    <t>ASHİSH BHRUGU DAVE</t>
  </si>
  <si>
    <t>ABDULLAH YÜKSEL</t>
  </si>
  <si>
    <t>ÖMER ZÜHTÜ TOPBAŞ</t>
  </si>
  <si>
    <t>ELÇİN YILMAZ</t>
  </si>
  <si>
    <t>(0216) 571 55 56</t>
  </si>
  <si>
    <t>AYŞENUR KAYMAK</t>
  </si>
  <si>
    <t>www.acibademsigorta.com.tr</t>
  </si>
  <si>
    <t>HALİL ALAEDDİNOĞLU</t>
  </si>
  <si>
    <t>GÖKHAN GÜRCAN</t>
  </si>
  <si>
    <t>JEAN-BERTRAND MARİE LAROCHE</t>
  </si>
  <si>
    <t>GERARD CHRISTIAN BINET</t>
  </si>
  <si>
    <t>PHILIPPE MARCEL ANTOINE ALLEMAND</t>
  </si>
  <si>
    <t>PASCAL RAYMOND PERRIER</t>
  </si>
  <si>
    <t>www.cardif.com</t>
  </si>
  <si>
    <t>www.cigna.com.tr</t>
  </si>
  <si>
    <t xml:space="preserve">34768 ÜMRANİYE / İSTANBUL  </t>
  </si>
  <si>
    <t>0216 633 17 00</t>
  </si>
  <si>
    <t>0216 633 17 09</t>
  </si>
  <si>
    <t>www.civhayat.com.tr</t>
  </si>
  <si>
    <t>0212 288 68 51 (pbx)</t>
  </si>
  <si>
    <t>0212 216 63 53</t>
  </si>
  <si>
    <t>0212 274 65 85 - 0212 211 47 93</t>
  </si>
  <si>
    <t>www.demirhayat.com.tr</t>
  </si>
  <si>
    <t>PEDRO LOPEZ SOLANEZ</t>
  </si>
  <si>
    <t>ERDİNÇ YURTSEVEN</t>
  </si>
  <si>
    <t>Yenişehir Mah. Irmak Cad. No: 11  Kat 3</t>
  </si>
  <si>
    <t>CEMAL FENERCİOĞLU</t>
  </si>
  <si>
    <t>MEHMET EMİN ENGİN CANIDAR</t>
  </si>
  <si>
    <t>34435 Beyoğlu-Dolapdere / İstanbul</t>
  </si>
  <si>
    <t>OSMAN TOLGA DAĞLIER</t>
  </si>
  <si>
    <t>0212 334 62 00</t>
  </si>
  <si>
    <t>0212 334 62 60</t>
  </si>
  <si>
    <t>ZEKA BİRMAN</t>
  </si>
  <si>
    <t>İBRAHİM TANKUT EREN</t>
  </si>
  <si>
    <t>İBRAHİM CENK GÜRER</t>
  </si>
  <si>
    <t>0212 368 17 00</t>
  </si>
  <si>
    <t>ÖZGE BÜYÜKUĞURLU</t>
  </si>
  <si>
    <t>0212 291 06 22</t>
  </si>
  <si>
    <t>www.aegon.com.tr</t>
  </si>
  <si>
    <t>www.allianzemeklilik.com</t>
  </si>
  <si>
    <t>MAHMUT MAGEMİZOĞLU</t>
  </si>
  <si>
    <t>FULYA ETİ</t>
  </si>
  <si>
    <t>M.UĞUR ERKAN</t>
  </si>
  <si>
    <t>İŞ KULELERİ KULE 2 KAT 16,18,19,20</t>
  </si>
  <si>
    <t xml:space="preserve">SALİH KURTULUŞ </t>
  </si>
  <si>
    <t>E.MURAT YÜKSEL</t>
  </si>
  <si>
    <t>34330 LEVENT/İSTANBUL</t>
  </si>
  <si>
    <t xml:space="preserve">DR.A.YAVUZ EGE </t>
  </si>
  <si>
    <t>O.HALUK SOLAK</t>
  </si>
  <si>
    <t>(0212) 317 70 70</t>
  </si>
  <si>
    <t>PROF.DR.MEHMET BAHA KARAN</t>
  </si>
  <si>
    <t>ORHAN BOZKURT</t>
  </si>
  <si>
    <t>DOÇ.DR.ATAKAN YALÇIN</t>
  </si>
  <si>
    <t>AYHAN SİNCEK</t>
  </si>
  <si>
    <t>(0212) 317 70 77</t>
  </si>
  <si>
    <t>TUNCAY ERCENK</t>
  </si>
  <si>
    <t>HALDUN AYDOĞDU</t>
  </si>
  <si>
    <t>www.anadoluhayat.com.tr</t>
  </si>
  <si>
    <t>MURAT ATALAY</t>
  </si>
  <si>
    <t>METE UĞURLU</t>
  </si>
  <si>
    <t>http://www.asyaemeklilik.com.tr/</t>
  </si>
  <si>
    <t>www.avivasa.com.tr</t>
  </si>
  <si>
    <t>212 319 32 00</t>
  </si>
  <si>
    <t>212 319 32 51</t>
  </si>
  <si>
    <t xml:space="preserve">212 252 47 22 </t>
  </si>
  <si>
    <t>www.cardif.com.tr</t>
  </si>
  <si>
    <t>ÖZGÜR BULUTÇU</t>
  </si>
  <si>
    <t>İ.SABRİ ERDEM</t>
  </si>
  <si>
    <t>BAŞAK BİLAN ÜLKER</t>
  </si>
  <si>
    <t>0 216 666 77 00</t>
  </si>
  <si>
    <t>RECEP AKKAYA</t>
  </si>
  <si>
    <t>0 216 666 77 77</t>
  </si>
  <si>
    <t>0216 468 03 00</t>
  </si>
  <si>
    <t>0216 411 28 48</t>
  </si>
  <si>
    <t>www.finansemeklilik.com.tr</t>
  </si>
  <si>
    <t>METE CD. NO:30</t>
  </si>
  <si>
    <t>0212 334 70 00</t>
  </si>
  <si>
    <t>0212 334 63 00</t>
  </si>
  <si>
    <t>www.garantiemeklilik.com.tr</t>
  </si>
  <si>
    <t>212 367 67 67</t>
  </si>
  <si>
    <t>www.halkemeklilik.com.tr</t>
  </si>
  <si>
    <t>MEHMET MÜDERRİSOĞLU</t>
  </si>
  <si>
    <t>İHSAN ÇEVİK</t>
  </si>
  <si>
    <t>SARPER VOLKAN ÖZTEN</t>
  </si>
  <si>
    <t>SÜLEYMAN SARPER EVREN</t>
  </si>
  <si>
    <t>WIL OLSTHOORN</t>
  </si>
  <si>
    <t>SUJOY GHOSH</t>
  </si>
  <si>
    <t>www.ingemeklilik.com.tr</t>
  </si>
  <si>
    <t>JETSE FREDERIK DE VRIES</t>
  </si>
  <si>
    <t>FATİH ÇELİK</t>
  </si>
  <si>
    <t>METLİFE EMEKLİLİK VE HAYAT A.Ş.</t>
  </si>
  <si>
    <t>BÖKE KAAN SİPAHİ</t>
  </si>
  <si>
    <t>KAAN GÜRSOY</t>
  </si>
  <si>
    <t>SEMA GÖKDEMİR</t>
  </si>
  <si>
    <t>RENGİN UTKU</t>
  </si>
  <si>
    <t xml:space="preserve">AYDIN ÇAĞLAN </t>
  </si>
  <si>
    <t>www.metlifeemeklilik.com.tr</t>
  </si>
  <si>
    <t xml:space="preserve">METİN GÜL </t>
  </si>
  <si>
    <t>www.vakifemeklilik.com.tr</t>
  </si>
  <si>
    <t>H. FAİK AÇIKALIN</t>
  </si>
  <si>
    <t>ABDULLAH GEÇER</t>
  </si>
  <si>
    <t>UMUR ÇULLU</t>
  </si>
  <si>
    <t>S. BÜLENT ERİŞ</t>
  </si>
  <si>
    <t>34330 LEVENT-İSTANBUL</t>
  </si>
  <si>
    <t>S. GİRAY VELİOĞLU (MURAHHAS AZA)</t>
  </si>
  <si>
    <t>0212 336 76 00</t>
  </si>
  <si>
    <t>UĞUR ÖZKAN</t>
  </si>
  <si>
    <t>ALİ CAN</t>
  </si>
  <si>
    <t>0212 336 79 79</t>
  </si>
  <si>
    <t>HANDE OSMA</t>
  </si>
  <si>
    <t>www.ykemeklilik.com</t>
  </si>
  <si>
    <t>TAYLAN TÜRKÖLMEZ</t>
  </si>
  <si>
    <t xml:space="preserve">0212 459 85 85 </t>
  </si>
  <si>
    <t>0212 587 67 00</t>
  </si>
  <si>
    <t>www.ziraatemeklilik.com.tr</t>
  </si>
  <si>
    <t>MİLLİ REASÜRANS TAŞ</t>
  </si>
  <si>
    <t>ERDAL AKGÜL</t>
  </si>
  <si>
    <t>BARBAROS YALÇIN</t>
  </si>
  <si>
    <t xml:space="preserve">MAÇKA CAD.NO:35 </t>
  </si>
  <si>
    <t>MEHMET CAHİT NAMİ NOMER</t>
  </si>
  <si>
    <t>HÜSEYİN YUNAK</t>
  </si>
  <si>
    <t>34367 TEŞVİKİYE ŞİŞLİ İSTANBUL</t>
  </si>
  <si>
    <t>KEMAL ÇUHACI</t>
  </si>
  <si>
    <t>0 212 231 47 30</t>
  </si>
  <si>
    <t>AV. NAİL GÜRMAN</t>
  </si>
  <si>
    <t xml:space="preserve">ÖZLEM CİVAN </t>
  </si>
  <si>
    <t>HÜLYA ALTAY</t>
  </si>
  <si>
    <t>ŞULE SOYLU</t>
  </si>
  <si>
    <t>0 212 230 86 08</t>
  </si>
  <si>
    <t>İSMET ATALAY</t>
  </si>
  <si>
    <t>KAAN ACUN</t>
  </si>
  <si>
    <t>www.millire.com.tr</t>
  </si>
  <si>
    <t>LICENCES OF INSURANCE AND PENSIONS COMPANIES ACTIVE at 12.31.2012</t>
  </si>
  <si>
    <t>ACE EUROPEAN GROUP LİMİTED</t>
  </si>
  <si>
    <t>HALKA ARZ</t>
  </si>
  <si>
    <t>TOPLAM:</t>
  </si>
  <si>
    <t>CHARTIS MEMSA</t>
  </si>
  <si>
    <t>M. SÜLEYMAN SAĞIROĞLU</t>
  </si>
  <si>
    <t>MUHARREM GÜVEN</t>
  </si>
  <si>
    <t>MİCHAEL JOHN WHİTWELL</t>
  </si>
  <si>
    <t>ASİF IQBAL</t>
  </si>
  <si>
    <t>SEMA BULUTLU(TÜFEKÇİLER)</t>
  </si>
  <si>
    <t>EMİNE OYA ÇETİNKAYA(ÖZARSLAN)</t>
  </si>
  <si>
    <t>WAYNE ALAN ABRAHAM</t>
  </si>
  <si>
    <t>HAKAN ALKIŞ</t>
  </si>
  <si>
    <t>DİĞER GERÇEK VE TÜZEL KİŞİLER</t>
  </si>
  <si>
    <t>ALLİANZ EUROPE B.V.</t>
  </si>
  <si>
    <t>TOKIO MARINE AND NICHIDO FIRE INSURANCE CO.LTD.</t>
  </si>
  <si>
    <t>DİĞER ( 13 KİŞİ + 1 ŞİRKET )</t>
  </si>
  <si>
    <t>ÖMER TEKTAŞ</t>
  </si>
  <si>
    <t>SUZANNE AMRAM</t>
  </si>
  <si>
    <t>AYDIN SİLİVRİLİ</t>
  </si>
  <si>
    <t>RENGİN AVUNDUK</t>
  </si>
  <si>
    <t>GÖNÜL BAKAY</t>
  </si>
  <si>
    <t>SERVET GÜRKAN</t>
  </si>
  <si>
    <t>OGUZ KARAKUŞ</t>
  </si>
  <si>
    <t>METİN BÜYÜKÇETİN</t>
  </si>
  <si>
    <t>ATRADİUS CREDİT INSURANCE NV HOLLANDA</t>
  </si>
  <si>
    <t>DİĞER</t>
  </si>
  <si>
    <t>CARDİF ASSURANCE VİE</t>
  </si>
  <si>
    <t>C.ASSURANCE RİSGUES DİVERS</t>
  </si>
  <si>
    <t>GERARD CHRİSTİAN BİNET</t>
  </si>
  <si>
    <t>COFACE SA</t>
  </si>
  <si>
    <t>COFINPAR</t>
  </si>
  <si>
    <t>ALİ ERSOY</t>
  </si>
  <si>
    <t>OMAN INSURANCE COMPANY</t>
  </si>
  <si>
    <t>STARR INSURANCE &amp; REİNSURANCE LİMİTED</t>
  </si>
  <si>
    <t>STARR INTERNATİONAL INVESTMENT LİMİTED</t>
  </si>
  <si>
    <t>ABDUL AZİZ AL GHURAİR</t>
  </si>
  <si>
    <t>PATRİCK CLAUDE FRANKLİN CHOFFEL</t>
  </si>
  <si>
    <t>ERGO GRUBU HOLDİNG A.Ş.</t>
  </si>
  <si>
    <t>EULER HERMS SFAC-FRANSA</t>
  </si>
  <si>
    <t>MİCHELE PİGNOTTİ-FRANSA</t>
  </si>
  <si>
    <t>LOEİZ PİERRE MARİE FRANÇOİS LİMON DUPARCMEUR-FRANSA</t>
  </si>
  <si>
    <t>PAOLO CİONİ-FRANSA</t>
  </si>
  <si>
    <t>PASCAL FREDERİC PERSONNE-FRANSA</t>
  </si>
  <si>
    <t>ACHMEA BV</t>
  </si>
  <si>
    <t>ACHMEA SERVICES NV</t>
  </si>
  <si>
    <t>ACHMEA ZORGVERZEKERINGEN NV</t>
  </si>
  <si>
    <t>ACHMEA SCHADEVERZEKERINGEN NV</t>
  </si>
  <si>
    <t>ACHMEA INTENE DIENSTEN NV</t>
  </si>
  <si>
    <t>GENERALI TURKEY HOLDING B.V.</t>
  </si>
  <si>
    <t>MITSUI SUMITOMO INSURANCE CO.LTD.</t>
  </si>
  <si>
    <t>MEHMET KADRİ ÜLKER</t>
  </si>
  <si>
    <t>ALTAN İKİZ</t>
  </si>
  <si>
    <t>HAŞİM EKENER</t>
  </si>
  <si>
    <t>ZEYNEP EKENER</t>
  </si>
  <si>
    <t>MARMARA ZEYTİN TARIM SATIŞ KOOP.BİRL.BURSA</t>
  </si>
  <si>
    <t>T.VAKIFLAR BANKASI T.A.O</t>
  </si>
  <si>
    <t>GROUPAMA INTERNATIONAL</t>
  </si>
  <si>
    <t>VAKIFBANK PERS.ÖZEL SOS.GÜV.HİZM.VAKFI</t>
  </si>
  <si>
    <t>T.V.B MEMUR EMEKLİ VE YARD.SANDIĞI VAKFI</t>
  </si>
  <si>
    <t xml:space="preserve">DİĞER </t>
  </si>
  <si>
    <t>TALANX INTERNATİONAL  AG</t>
  </si>
  <si>
    <t>TORSTEN STEPHAN GÜNTER LEUE</t>
  </si>
  <si>
    <t>SVEN FOKKEMA</t>
  </si>
  <si>
    <t>OLİVER WİLLİ SCHMİD</t>
  </si>
  <si>
    <t>ORHAN ARIKÇI</t>
  </si>
  <si>
    <t>SEDAT SİMAVİ</t>
  </si>
  <si>
    <t>YAŞAR  EROĞLU</t>
  </si>
  <si>
    <t>DİĞER(5 KİŞİ)</t>
  </si>
  <si>
    <t>ERHAN SİMAVİ</t>
  </si>
  <si>
    <t>M.İHSAN KALKAVAN</t>
  </si>
  <si>
    <t>DİĞER (57 KİŞİ)</t>
  </si>
  <si>
    <t>GÜLSÜM BETÜL KARAGÖZ</t>
  </si>
  <si>
    <t>AYŞE TÜLİN BERKSAN</t>
  </si>
  <si>
    <t>LİBERTY SEGUROS COMPANİA DE SEGUROS Y REASEGUROS S.A.</t>
  </si>
  <si>
    <t>DİĞERLERİ</t>
  </si>
  <si>
    <t>PANKOBİRLİK VE PANCAR KOOP. TOPLAMI</t>
  </si>
  <si>
    <t>MAPFRE INTERNATIONAL S.A.</t>
  </si>
  <si>
    <t>TURKAPİTAL HOLDING B.S.C.C.</t>
  </si>
  <si>
    <t>FIRST TAKAFUL INS.CO.K.S.C</t>
  </si>
  <si>
    <t>AL MUTHANNA INVESTMENT CO.K.S.C.C.</t>
  </si>
  <si>
    <t>TBIH FINANCIAL SERVICES GROUP N.V.</t>
  </si>
  <si>
    <t>VİENNA INSURANCE GROUP (V.I.G)</t>
  </si>
  <si>
    <t xml:space="preserve">TC.SOSYAL GÜVENLİK KURUMU </t>
  </si>
  <si>
    <t>AS REKLAM YAYIN TİCARET LTD.ŞTİ.</t>
  </si>
  <si>
    <t>EUROPEAN BANK FOR RECONSTRUCTION AND DEVELOPMENT</t>
  </si>
  <si>
    <t>SOMPO JAPAN ASIA HOLDINGS PTE. LTD.</t>
  </si>
  <si>
    <t>SOMPO JAPAN INSURANCE (SINGAPORE) PTE. LTD.</t>
  </si>
  <si>
    <t>SOMPO JAPAN INSURANCE COMPANY OF AMERICA</t>
  </si>
  <si>
    <t>SOMPO JAPAN INSURANCE COMPANY OF EUROPE LIMITED</t>
  </si>
  <si>
    <t>KOOPERATİF ORTAKLARI</t>
  </si>
  <si>
    <t>HAREL INSURANCE INVESTMENTS AND FİNANCİAL SERVİCES LTD</t>
  </si>
  <si>
    <t>HÜSEYİN DERNEK</t>
  </si>
  <si>
    <t>STANDART INSURANCE</t>
  </si>
  <si>
    <t xml:space="preserve">ZURICH INSURANCE COMPANY </t>
  </si>
  <si>
    <t>ZURICH RÜCKVERSİCHERUNGS-GESELLSCHAFT AG</t>
  </si>
  <si>
    <t>ZURICH INVEST LTD</t>
  </si>
  <si>
    <t>ZURICH LIFE INSURANCE COMPANY LTD.</t>
  </si>
  <si>
    <t>ZURICH FINANZ-GESELLSCHAFT AG</t>
  </si>
  <si>
    <t>WALNUT HOLDİNG COOPERAİTE U.A.</t>
  </si>
  <si>
    <t>ZEYNEP AYDINLAR</t>
  </si>
  <si>
    <t>HATİCE SEHER AYDINLAR</t>
  </si>
  <si>
    <t>BNP PARIBAS ASSURANCE</t>
  </si>
  <si>
    <t>CİGNA HOLDİNGS OVERSEAS, INC.</t>
  </si>
  <si>
    <t>CİGNA GLOBAL HOLDİNGS, INC.</t>
  </si>
  <si>
    <t>CİGNA INTEGRATED CARE, INC.</t>
  </si>
  <si>
    <t>CİGNA INTERNATİONAL CORPORATİON</t>
  </si>
  <si>
    <t>CİGNA INTERNATİONAL SERVİCES INC.</t>
  </si>
  <si>
    <t xml:space="preserve">TALANX INTERNATİONAL AG </t>
  </si>
  <si>
    <t>HANNOVER BETEİLİGUNGSGESELLSCHAFT MBH</t>
  </si>
  <si>
    <t>TALANX BETEİLİGUNGS-GMBH &amp; CO. KG</t>
  </si>
  <si>
    <t>DR.MARTİN SCHWİERZİ</t>
  </si>
  <si>
    <t>DR. HANS MARTİN ADOLF WİENKE</t>
  </si>
  <si>
    <t>DİGER</t>
  </si>
  <si>
    <t>ÇUKUROVA HOLDİNĞ</t>
  </si>
  <si>
    <t>ENDÜSTRİ HOLDİNĞ</t>
  </si>
  <si>
    <t>AEGON TURKEY HOLDİNG B. V.</t>
  </si>
  <si>
    <t>AEGON TSJECHIE HOLDİNG B. V.</t>
  </si>
  <si>
    <t>AEGON İNTERNATİONAL B. V.</t>
  </si>
  <si>
    <t>AEGON WONINGEN NOVA B. V.</t>
  </si>
  <si>
    <t xml:space="preserve">USFH - NEZAM B. V. </t>
  </si>
  <si>
    <t>TOKIO MARINE AND NICHIDO FIRE INSURANCE CO. LTD.</t>
  </si>
  <si>
    <t>RB VITA S.P.A.</t>
  </si>
  <si>
    <t>ALLIANZ EUROPE LIMITED</t>
  </si>
  <si>
    <t>MEHMET SİNAN BERKSAN</t>
  </si>
  <si>
    <t>ZAFER ERTAN</t>
  </si>
  <si>
    <t>AHMET AKAR</t>
  </si>
  <si>
    <t>AVİVA EUROPE SE</t>
  </si>
  <si>
    <t>BNP PARİBAS CARDİF</t>
  </si>
  <si>
    <t>CARDİF ASSURANCES RİSQUES DIVERS</t>
  </si>
  <si>
    <t>CARDIF ASSURANCE VİE</t>
  </si>
  <si>
    <t>JEAN -BERTRAND MARIE LAROCHE</t>
  </si>
  <si>
    <t>GÉRARD CHRİSTİAN BİNET</t>
  </si>
  <si>
    <t>CİGNA NEDERLAND GAMMA B.V.</t>
  </si>
  <si>
    <t>FİNANS YATIRIM MENKUL DEĞERLER</t>
  </si>
  <si>
    <t>IBTECH</t>
  </si>
  <si>
    <t>ACHMEA B.V.</t>
  </si>
  <si>
    <t>GARANTİ ÖDEME SİSTEMLERİ</t>
  </si>
  <si>
    <t>T.C. ZİRAAT BANKASI PERSONELİ VAKFI</t>
  </si>
  <si>
    <t>M.EMİN ATASAGUN</t>
  </si>
  <si>
    <t xml:space="preserve">HALK BANKA A.D., SKOPJE  </t>
  </si>
  <si>
    <t>ING CONTINENTAL EUROPE HOLDINGS B.V.</t>
  </si>
  <si>
    <t>ING VERZEKERINGEN INTERTRUST II BV</t>
  </si>
  <si>
    <t>ING VERZEKERINGEN INTERTRUST III BV</t>
  </si>
  <si>
    <t>ING VERZEKERINGEN INTERTRUST IV BV</t>
  </si>
  <si>
    <t>ING VERZEKERINGEN INTERTRUST V BV</t>
  </si>
  <si>
    <t>AMERİCAN LİFE INSURANCE COMPANY</t>
  </si>
  <si>
    <t>AYLA TOPRAK</t>
  </si>
  <si>
    <t>YEŞİM TOPRAK</t>
  </si>
  <si>
    <t>SEVGİ TOPRAK TUNGA</t>
  </si>
  <si>
    <t>T.VAKIFLAR BANKASI T.A.O.</t>
  </si>
  <si>
    <t>TC BAŞBAKANLIK HAZİNE MÜSTEŞARLIĞI</t>
  </si>
  <si>
    <t>TC ZİRAAT BANKASI</t>
  </si>
  <si>
    <t>TARIM SİGORTALARI HAVUZU 31.12.2012 TARİHLİ BİLANÇOSU</t>
  </si>
  <si>
    <t>TARIM SİGORTALARI HAVUZU 2012 YILI GELİR TABLOSU</t>
  </si>
  <si>
    <t>BALANCE SHEET OF AGRICULTURAL INSURANCE POOL as of 12.31.2012</t>
  </si>
  <si>
    <t xml:space="preserve"> INCOME STATEMENT of AGRICULTURAL INSURANCE POOL as of 2012</t>
  </si>
  <si>
    <t>DOĞAL AFET SİGORTALARI KURUMU 31.12.2012 TARİHLİ BİLANÇOSU</t>
  </si>
  <si>
    <t>DOĞAL AFET SİGORTALARI KURUMU 2012 YILI GELİR TABLOSU</t>
  </si>
  <si>
    <t>BALANCE SHEET OF TURKISH CATASTROPHIC INSURANCE POOL as of 12.31.2012</t>
  </si>
  <si>
    <t>INCOME STATEMENTS OF TURKISH CATASTROPHIC INSURANCE POOL of 2012</t>
  </si>
  <si>
    <t>INFORMATION ABOUT FUNDS of PENSION COMPANIES as of 12.31.2012</t>
  </si>
  <si>
    <t>DENGELİ EYF</t>
  </si>
  <si>
    <t>PARA PİYASASI LİKİT KAMU EYF</t>
  </si>
  <si>
    <t>GELİR AMAÇLI HİSSE SENEDİ EYF</t>
  </si>
  <si>
    <t>ESNEK EYF</t>
  </si>
  <si>
    <t>PARA PİYASASI EMANET LİKİT KAMU EYF</t>
  </si>
  <si>
    <t>BÜYÜME AMAÇLI ESNEK EYF</t>
  </si>
  <si>
    <t>BÜYÜME AMAÇLI HİSSE SENEDİ EYF</t>
  </si>
  <si>
    <t>GELİR AMAÇLI ULUSLARARASI ESNEK EYF</t>
  </si>
  <si>
    <t>GRUPLARA YÖNELİK BÜYÜME AMAÇLI ESNEK EYF</t>
  </si>
  <si>
    <t>PARA PİYASASI LİKİT KAMU</t>
  </si>
  <si>
    <t>BÜYÜME AMAÇLI HİSSE SENEDİ</t>
  </si>
  <si>
    <t>BÜYÜME AMAÇLI ESNEK</t>
  </si>
  <si>
    <t>GRUPLARA YÖNELİK ESNEK</t>
  </si>
  <si>
    <t>GELİR AMAÇLI ESNEK</t>
  </si>
  <si>
    <t>BÜYÜME AMAÇ.HİSSE SEN.E.Y.F.</t>
  </si>
  <si>
    <t>PARA PİYASASI LİKİT KAMU E.Y.F.</t>
  </si>
  <si>
    <t>GELİR AMAÇLI KAMU BORÇ.AR.E.Y.F.</t>
  </si>
  <si>
    <t>GELİR AM. ULUSLARARASI BOR. ARAÇ.E.Y.F.</t>
  </si>
  <si>
    <t>GELİR AM. ULUSLARARASI KARMA.E.Y.F.</t>
  </si>
  <si>
    <t>GELİR AMAÇLI TÜRK EUROBOND E.Y.F.</t>
  </si>
  <si>
    <t>GELİR AMAÇLI GRUP DEVLET İÇ BORÇ.SEN.E.Y.F.</t>
  </si>
  <si>
    <t>GELİR AMAÇLI GRUP ESNEK E.Y.F.</t>
  </si>
  <si>
    <t>GRUP LİKİT E.Y.F.</t>
  </si>
  <si>
    <t>GELİR AMAÇLI GELİRE ENDEKSLİ SEN.E.Y.F.</t>
  </si>
  <si>
    <t>BÜYÜME AMAÇLI KATILIM ESNEK E.Y.F.</t>
  </si>
  <si>
    <t>BÜYÜME AMAÇLI GRUP KATILIM ESNEK E.Y.F.</t>
  </si>
  <si>
    <t>GELİR AMAÇLI GRUP ESNEK ALTERNATİF E.Y.F.</t>
  </si>
  <si>
    <t>GRUP ESNEK BEYAZ E.Y.F.</t>
  </si>
  <si>
    <t>PORTFOLIO MOVEMENT of PENSION CONTRACTS in 2012</t>
  </si>
  <si>
    <t>BİREYSEL EMEKLİLİK SÖZLEŞMELERİNE İLİŞKİN 2012 YILI VERİLERİ (*)</t>
  </si>
  <si>
    <t>GENERAL FIGURES of PENSION CONTRACTS as of 2012 (*)</t>
  </si>
  <si>
    <t>4. 2012 Yılı Katkı Payı - Contribution</t>
  </si>
  <si>
    <t>7. 2012 Yılı Kesintileri - Deduction</t>
  </si>
  <si>
    <t>BH1</t>
  </si>
  <si>
    <t>BH2</t>
  </si>
  <si>
    <t>BH3</t>
  </si>
  <si>
    <t>BH4</t>
  </si>
  <si>
    <t>TL</t>
  </si>
  <si>
    <t>USD</t>
  </si>
  <si>
    <t>SİGORTALI TL PORTFÖY</t>
  </si>
  <si>
    <t>SİGORTALI USD PORTFÖY</t>
  </si>
  <si>
    <t>SİGORTALI EURO PORTFÖY</t>
  </si>
  <si>
    <t>ROL PORTFÖYÜ</t>
  </si>
  <si>
    <t>EĞİTİM SİG. PORTFÖYÜ</t>
  </si>
  <si>
    <t>TL HAYAT TEMİNAT PORT.</t>
  </si>
  <si>
    <t>USD'YE END.TEMİNAT PORT.</t>
  </si>
  <si>
    <t>SABANCI ÜNİV. USD END. TEM.PORT.</t>
  </si>
  <si>
    <t>EURO'YA END.TEMİNAT PORT.</t>
  </si>
  <si>
    <t>GBP'YE END.TEMİNAT PORT.</t>
  </si>
  <si>
    <t>DHDEM</t>
  </si>
  <si>
    <t>DHTRL</t>
  </si>
  <si>
    <t>DHUSD</t>
  </si>
  <si>
    <t>IBHEUR</t>
  </si>
  <si>
    <t>IBHUSD</t>
  </si>
  <si>
    <t>IBHYTL</t>
  </si>
  <si>
    <t>RFDEM</t>
  </si>
  <si>
    <t>RFTRL</t>
  </si>
  <si>
    <t>RFUSD</t>
  </si>
  <si>
    <t>TL %5</t>
  </si>
  <si>
    <t>TL %6</t>
  </si>
  <si>
    <t>TL %8</t>
  </si>
  <si>
    <t>TL %9</t>
  </si>
  <si>
    <t>USD %2</t>
  </si>
  <si>
    <t>USD %3</t>
  </si>
  <si>
    <t>USD %3,5</t>
  </si>
  <si>
    <t>EUR %2</t>
  </si>
  <si>
    <t>EUR %3</t>
  </si>
  <si>
    <t>EUR %3,5</t>
  </si>
  <si>
    <t>CHF %3,5</t>
  </si>
  <si>
    <t>FN1</t>
  </si>
  <si>
    <t>FN2</t>
  </si>
  <si>
    <t>FN4</t>
  </si>
  <si>
    <t>FN5</t>
  </si>
  <si>
    <t>FN6</t>
  </si>
  <si>
    <t>FN8</t>
  </si>
  <si>
    <t>F10</t>
  </si>
  <si>
    <t>F11</t>
  </si>
  <si>
    <t>F12</t>
  </si>
  <si>
    <t>F13</t>
  </si>
  <si>
    <t>F14</t>
  </si>
  <si>
    <t>F15</t>
  </si>
  <si>
    <t>F16</t>
  </si>
  <si>
    <t>F17</t>
  </si>
  <si>
    <t>BİRLİK YAŞAM</t>
  </si>
  <si>
    <t>TL2</t>
  </si>
  <si>
    <t>TL3</t>
  </si>
  <si>
    <t>PAID LOSS in LIFE BRANCH in 2012</t>
  </si>
  <si>
    <t>HAYAT / EMEKLİLİK ŞİRKETLERİNİN 31.12.2012 TARİHİ İTİBARİYLE 
MATEMATİK KARŞILIKLARI</t>
  </si>
  <si>
    <t>MATHEMATICAL RESERVES in LIFE BRANCH in 2012</t>
  </si>
  <si>
    <t>HAYAT / EMEKLİLİK ŞİRKETLERİNİN HAYAT BRANŞI 2012 YILI TEMİNAT HAREKETLERİ (Grup Sigortaları / Tutar) (*)</t>
  </si>
  <si>
    <t>PORTFOLIO MOVEMENTS in LIFE BRANCH in 2012 (Group Policies / Amount)</t>
  </si>
  <si>
    <t>31.12.2011 Tarihi İtibariyle - As at 12.31.2011</t>
  </si>
  <si>
    <t>31.12.2012 Tarihi İtibariyle - As at 12.31.2012</t>
  </si>
  <si>
    <t>HAYAT / EMEKLİLİK ŞİRKETLERİNİN HAYAT BRANŞI 2012 YILI TEMİNAT HAREKETLERİ (Ferdi Sigortalar / Tutar) (*)</t>
  </si>
  <si>
    <t>HAYAT / EMEKLİLİK ŞİRKETLERİNİN HAYAT BRANŞI 2012 YILI TEMİNAT HAREKETLERİ (Grup Sigortaları / Adet)</t>
  </si>
  <si>
    <t>PORTFOLIO MOVEMENTS in LIFE BRANCH in 2012 (Group Policies / Number)</t>
  </si>
  <si>
    <t>HAYAT / EMEKLİLİK ŞİRKETLERİNİN HAYAT BRANŞI 2012 YILI TEMİNAT HAREKETLERİ (Ferdi Sigortalar / Adet)</t>
  </si>
  <si>
    <t>PORTFOLIO MOVEMENTS in LIFE BRANCH in 2012 (Individual Policies / Number)</t>
  </si>
  <si>
    <t>HAYAT / EMEKLİLİK ŞİRKETLERİNİN 31.12.2012 TARİHİ İTİBARİYLE
HAYAT BRANŞI TEMİNATLARININ CİNSİYETE VE YAŞA GÖRE DAĞILIMI</t>
  </si>
  <si>
    <t>COVERAGE OF LIFE BRANCH IN 2012 ACCORDING TO GENDER AND AGE</t>
  </si>
  <si>
    <t>HAYAT / EMEKLİLİK ŞİRKETLERİNİN 31.12.2012 TARİHİ İTİBARİYLE HAYAT BRANŞI TEMİNAT TUTARLARI</t>
  </si>
  <si>
    <t>2012 YILI MOTORLU KARA TAŞITLARI (KASKO) SİGORTASI 
DİREKT PRİM ve HASARLARININ VASITA TÜRLERİNE GÖRE DAĞILIMI</t>
  </si>
  <si>
    <t>BREAKDOWN of DIRECT PREMIUM and LOSS PAYMENTS of 
MOTOR OWN DAMAGE BRANCH as of 2012  to TYPE of VEHICLES</t>
  </si>
  <si>
    <t>2012 YILI TRAFİK SİGORTASI DİREKT PRİMLERİNİN ve HASARLARININ
VASITA TÜRLERİNE GÖRE DAĞILIMI (Yeşil Kart Hariç)</t>
  </si>
  <si>
    <t>BREAKDOWN of DIRECT PREMIUM and LOSS PAYMENTS of TPL BRANCH as of 2012 
to TYPE of VEHICLES (Green Card Excluded)</t>
  </si>
  <si>
    <t>TABLE: 44</t>
  </si>
  <si>
    <t>HAYAT DIŞI SİGORTA ŞİRKETLERİNİN 2012 YILI DİREKT PRİM ve HASAR VERİLERİ 
(KAZA - KARA / SU ARAÇLARI - KARA ARAÇLARI SORUMLULUK BRANŞLARI)</t>
  </si>
  <si>
    <t>DIRECT PREMIUM and LOSS FIGURES of NON LIFE INSURANCE COMPANIES as of 2012
(CASUALTY - LAND / SEA VEHICLES AND LAND VEHICLES LIABILITY BRANCHES )</t>
  </si>
  <si>
    <t>HAYAT DIŞI SİGORTA ŞİRKETLERİNİN 2012 YILI DİREKT PRİM ve HASAR VERİLERİ 
(GENEL SORUMLULUK - KREDİ - FİNANSAL KAYIPLAR BRANŞLARI)</t>
  </si>
  <si>
    <t>DIRECT PREMIUM and LOSS FIGURES of NON LIFE INSURANCE COMPANIES as of 2012
(GENERAL LIABILITY - CREDIT AND FINANCIAL LOSS BRANCHES)</t>
  </si>
  <si>
    <t>TABLE:  42</t>
  </si>
  <si>
    <t>HAYAT DIŞI SİGORTA ŞİRKETLERİNİN 2012 YILI DİREKT PRİM ve HASAR VERİLERİ
(YANGIN VE DOĞAL AFETLER - GENEL ZARARLAR - NAKLİYAT)</t>
  </si>
  <si>
    <t>DIRECT PREMIUM and LOSS FIGURES of NON LIFE INSURANCE COMPANIES as of 2012
(FIRE AND NATURAL DISASTER - GENERAL DAMAGES - TRANSPORT)</t>
  </si>
  <si>
    <t>TABLE:  41</t>
  </si>
  <si>
    <t>HAYAT DIŞI SİGORTA ŞİRKETLERİNİN 2012 YILI DİREKT PRİM ÜRETİMİ ve HASAR VERİLERİ
(HASTALIK/SAĞLIK)</t>
  </si>
  <si>
    <t>DIRECT PREMIUM and LOSS FIGURES of NON LIFE INSURANCE COMPANIES as of 2012
(HEALTH BRANCH)</t>
  </si>
  <si>
    <t>2012 YILI HAYAT DIŞI BRANŞLAR DİREKT PRİM ÜRETİMLERİNİN ÜRETİM KANALI BAZINDA DAĞILIMI</t>
  </si>
  <si>
    <t>BREAKDOWN of NON LIFE DIRECT PREMIUM PRODUCTION as of 2012 as SUPPLY CHANNELS</t>
  </si>
  <si>
    <t>HAYAT DIŞI ŞİRKETLER 2012 YILI POLİÇE, PRİM VE TEMİNAT BİLGİLERİ (*)</t>
  </si>
  <si>
    <t>FIGURES OF POLICY, COVERAGE AND PREMIUMS for NON - LIFE COMPANIES as of 2012 (*)</t>
  </si>
  <si>
    <t>HAYAT / EMEKLİLİK ŞİRKETLERİNİN BRANŞ BAZINDA 2012 YILI PRİM VE TAZMİNAT BİLGİLERİ</t>
  </si>
  <si>
    <t>PREMIUM INCOME AND PAID LOSS of LIFE / PENSION COMPANIES as of 2012</t>
  </si>
  <si>
    <t>2012 YILI HAYAT DIŞI BRANŞLAR PRİM ÜRETİMLERİ ve BÖLÜŞMELİ REASÜRANS PAYI</t>
  </si>
  <si>
    <t>PREMIUM PRODUCTION of 2012 and PROPORTIONAL REINSURANCE SHARE</t>
  </si>
  <si>
    <t>2012 YILINDA REASÜRÖRLERE DEVREDİLEN PRİMLERİN TRETE DAĞILIMI</t>
  </si>
  <si>
    <t>DISTRIBUTION of PREMIUMS CEDED by TYPE of TREATY in 2012</t>
  </si>
  <si>
    <t>REASÜRANS ŞİRKETLERİNİN BRANŞLAR İTİBARİYLE 01.01.2012 -  31.12.2012 DÖNEMİ TEKNİK KAR VE ZARAR HESABI (*)</t>
  </si>
  <si>
    <t>PROFIT and LOSS ACCOUNTS of REINSURANCE COMPANIES PER BRANCH as of 01.01.2012 - 12.31.2012 (*)</t>
  </si>
  <si>
    <t>HAYAT SİGORTA ŞİRKETLERİ SEYAHAT SAĞLIK SİGORTASI 2012 YILI TEKNİK KAR ve ZARAR HESABI</t>
  </si>
  <si>
    <t>PROFIT and LOSS ACCOUNTS for TRAVEL HEALTH INSURANCE as of 2012 of LIFE COMPANIES</t>
  </si>
  <si>
    <t>2011 Teknik Denge-Technical Balance</t>
  </si>
  <si>
    <t>2010 Teknik Denge-Technical Balance</t>
  </si>
  <si>
    <t>2009 Teknik Denge-Technical Balance</t>
  </si>
  <si>
    <t>2008 Teknik Denge-Technical Balance</t>
  </si>
  <si>
    <t>HAYAT SİGORTA ŞİRKETLERİ HASTALIK / SAĞLIK SİGORTASI 2012 YILI TEKNİK KAR ZARAR HESABI (*)</t>
  </si>
  <si>
    <t>PROFIT and LOSS ACCOUNTS for CASUALTY BRANCH as of 2012 of LIFE / PENSION COMPANIES</t>
  </si>
  <si>
    <t>2012 YILI HAYAT GRUBU SİGORTALAR TEKNİK KAR ZARAR HESABI</t>
  </si>
  <si>
    <t>PROFIT and LOSS ACCOUNTS  for LIFE GROUP INSURANCE as of 2012 of LIFE / PENSION COMPANIES</t>
  </si>
  <si>
    <t>HAYAT / EMEKLİLİK ŞİRKETLERİ 2012 YILI KONSOLİDE TEKNİK KAR ve ZARAR HESABI</t>
  </si>
  <si>
    <t>TABLE:  25</t>
  </si>
  <si>
    <t>EMNİYETİ SUİSTİMAL BRANŞI 2012 YILI TEKNİK KAR ve ZARAR HESABI</t>
  </si>
  <si>
    <t>TECHNICAL RESULTS of PROFIT and LOSS ACCOUNTS as of 2012 for FIDELITY GUARANTEE BRANCH</t>
  </si>
  <si>
    <t>TABLE: 24</t>
  </si>
  <si>
    <t>KREDİ BRANŞI 2012 YILI TEKNİK KAR ve ZARAR HESABI</t>
  </si>
  <si>
    <t>TECHNICAL RESULTS of PROFIT and LOSS ACCOUNTS as of 2012 for CREDIT BRANCH</t>
  </si>
  <si>
    <t>TABLE: 23</t>
  </si>
  <si>
    <t>FİNANSAL KAYIPLAR BRANŞI 2012 YILI TEKNİK KAR ve ZARAR HESABI</t>
  </si>
  <si>
    <t>TECHNICAL RESULTS of PROFIT and LOSS ACCOUNTS as of 2012 for FINANCIAL LOSS BRANCH</t>
  </si>
  <si>
    <t>TABLE: 22</t>
  </si>
  <si>
    <t>HUKUKSAL KORUMA BRANŞI 2012 YILI TEKNİK KAR ve ZARAR HESABI</t>
  </si>
  <si>
    <t>TECHNICAL RESULTS of PROFIT and LOSS ACCOUNTS as of 2012 for LEGAL PROTECTION BRANCH</t>
  </si>
  <si>
    <t>TABLE: 21</t>
  </si>
  <si>
    <t>GENEL SORUMLULUK BRANŞI 2012 YILI TEKNİK KAR ve ZARAR HESABI</t>
  </si>
  <si>
    <t>TECHNICAL RESULTS of PROFIT and LOSS ACCOUNTS as of 2012 for GENERAL LIABILITY BRANCH</t>
  </si>
  <si>
    <t>TABLE: 20A</t>
  </si>
  <si>
    <t>MÜHENDİSLİK SİGORTALARI 2012 YILI TEKNİK KAR ve ZARAR HESABI</t>
  </si>
  <si>
    <t>TECHNICAL RESULTS of PROFIT and LOSS ACCOUNTS as of 2012 for ENGINEERING BRANCH</t>
  </si>
  <si>
    <t>TABLE:  20</t>
  </si>
  <si>
    <t>GENEL ZARARLAR BRANŞI 2012 YILI TEKNİK KAR ve ZARAR HESABI(*)</t>
  </si>
  <si>
    <t>TECHNICAL RESULTS of PROFIT and LOSS ACCOUNTS as of 2012 for GENERAL DAMAGES BRANCH(*)</t>
  </si>
  <si>
    <t>TABLE: 19</t>
  </si>
  <si>
    <t>YANGIN ve DOĞAL AFETLER BRANŞI 2012 YILI TEKNİK KAR ZARAR HESABI (*)</t>
  </si>
  <si>
    <t>TECHNICAL RESULTS  of PROFIT and LOSS ACCOUNTS as of 2012 for FIRE BRANCH (*)</t>
  </si>
  <si>
    <t>TABLE: 18</t>
  </si>
  <si>
    <t>NAKLİYAT BRANŞI 2012 YILI TEKNİK KAR ve ZARAR HESABI</t>
  </si>
  <si>
    <t>TECHNICAL RESULTS of PROFIT and LOSS ACCOUNTS as of 2012 for TRANSPORT BRANCH</t>
  </si>
  <si>
    <t>SU ARAÇLARI BRANŞI 2012 YILI TEKNİK KAR ve ZARAR HESABI</t>
  </si>
  <si>
    <t>TECHNICAL RESULTS of PROFIT and LOSS ACCOUNTS as of 2012 
for SEA VEHICLES BRANCH</t>
  </si>
  <si>
    <t>TABLE: 16</t>
  </si>
  <si>
    <t>HAVA ARAÇLARI SORUMLULUK BRANŞI 
2012 YILI TEKNİK KAR ve ZARAR HESABI</t>
  </si>
  <si>
    <t>TECHNICAL RESULTS of PROFIT and LOSS ACCOUNTS as of 2012 
for AIR VEHICLES LIABILITY BRANCH</t>
  </si>
  <si>
    <t>TABLE:  15</t>
  </si>
  <si>
    <t>HAVA ARAÇLARI BRANŞI 2012 YILI TEKNİK KAR ve ZARAR HESABI</t>
  </si>
  <si>
    <t>TABLE: 14A</t>
  </si>
  <si>
    <t>TECHNICAL RESULTS of PROFIT and LOSS ACCOUNTS as of 2012 for MOTOR TPL BRANCH</t>
  </si>
  <si>
    <t>TABLE:  14</t>
  </si>
  <si>
    <t>KARA ARAÇLARI SORUMLULUK BRANŞI 2012 YILI TEKNİK KAR ve ZARAR HESABI (*)</t>
  </si>
  <si>
    <t>TECHNICAL RESULTS of PROFIT and LOSS ACCOUNTS as of 2012 for LAND VEHICLES LIABILITY BRANCH (*)</t>
  </si>
  <si>
    <t>TABLE: 13</t>
  </si>
  <si>
    <t>KARA ARAÇLARI (KASKO) BRANŞI 01.01.2012 - 31.12.2012 DÖNEMİ KAR / ZARAR HESABI</t>
  </si>
  <si>
    <t>TECHNICAL RESULTS of PROFIT and LOSS ACCOUNTS  as of 01.01.2012 - 12.31.2012 for MOTOR OWN DAMAGE BRANCH</t>
  </si>
  <si>
    <t>HAYAT DIŞI ŞİRKETLER SEYAHAT SAĞLIK SİGORTASI 01.01.2012 - 31.12.2012 DÖNEMİ TEKNİK KAR / ZARAR HESABI</t>
  </si>
  <si>
    <t>TECHNICAL RESULTS of PROFIT and LOSS ACCOUNTS  as of 01.01.2012 - 12.31.2012 for TRAVEL HEALTH INSURANCE</t>
  </si>
  <si>
    <t>HAYAT DIŞI ŞİRKETLER HASTALIK / SAĞLIK SİGORTASI 01.01.2012 - 31.12.2012 DÖNEMİ TEKNİK KAR / ZARAR HESABI (*)</t>
  </si>
  <si>
    <t>TECHNICAL RESULTS of PROFIT and LOSS ACCOUNTS  as of 01.01.2012 - 12.31.2012 for HEALTH INSURANCE (*)</t>
  </si>
  <si>
    <t>HAYAT DIŞI ŞİRKETLER KAZA BRANŞI 01.01.2012 - 31.12.2012 DÖNEMİ TEKNİK KAR / ZARAR HESABI</t>
  </si>
  <si>
    <t>TECHNICAL RESULTS of PROFIT and LOSS ACCOUNTS  as of 01.01.2012 - 12.31.2012 for CASUALTY BRANCH</t>
  </si>
  <si>
    <t>HAYAT DIŞI ŞİRKETLER 01.01.2012 - 31.12.2012 DÖNEMİ KONSOLİDE TEKNİK KAR / ZARAR HESABI (*)</t>
  </si>
  <si>
    <t>TECHNICAL RESULTS of PROFIT and LOSS ACCOUNTS  as of 01.01.2012 - 12.31.2012 for NON LIFE COMPANIES (*)</t>
  </si>
  <si>
    <t>SİGORTA VE EMEKLİLİK ŞİRKETLERİNİN BRANŞ BAZINDA 01.01.2012 - 31.12.2012 DÖNEMİ TEKNİK SONUÇLARI</t>
  </si>
  <si>
    <t>TECHNICAL BALANCE of INSURANCE and PENSION COMPANIES PER BRANCH  as of 01.01.2012 - 12.31.2012</t>
  </si>
  <si>
    <t>SİGORTA VE EMEKLİLİK ŞİRKETLERİNİN 01.01.2012 - 31.12.2012 DÖNEMİ BRANŞ BAZINDA PRİM ÜRETİMLERİ</t>
  </si>
  <si>
    <t>PREMIUM PRODUCTION of INSURANCE and PENSION COMPANIES PER BRANCH  as of 01.01.2012 - 12.31.2012</t>
  </si>
  <si>
    <t>SİGORTA VE REASÜRANS İLE EMEKLİLİK ŞİRKETLERİNİN 01.01.2012 - 31.12.2012 DÖNEMİ GELİR TABLOLARI</t>
  </si>
  <si>
    <t>SİGORTA VE REASÜRANS İLE EMEKLİLİK ŞİRKETLERİNİN 
31.12.2012 TARİHLİ MADDİ VARLIKLARI - NET (*)</t>
  </si>
  <si>
    <t>SİGORTA VE EMEKLİLİK ŞİRKETLERİNİN
31.12.2012 TARİHLİ SİGORTACILIK FAALİYETLERİNDEN ALACAKLARI</t>
  </si>
  <si>
    <t>SECURITIES PORTFOLIO of INSURANCE, REINSURANCE and PENSION COMPANIES as of 12.31.2012</t>
  </si>
  <si>
    <t xml:space="preserve">ALMANYA </t>
  </si>
  <si>
    <t>AMERİKA</t>
  </si>
  <si>
    <t>KUVEYT</t>
  </si>
  <si>
    <t>CONSOLIDATED INCOME STATEMENTS of INSURANCE, REINSURANCE and PENSION COMPANIES as of 01.01.2012 - 12.31.2012</t>
  </si>
  <si>
    <r>
      <t xml:space="preserve">  g.Dış.Sağ.Fayda/Hizm. - </t>
    </r>
    <r>
      <rPr>
        <i/>
        <sz val="10"/>
        <rFont val="Times New Roman"/>
        <family val="1"/>
        <charset val="162"/>
      </rPr>
      <t>Outsourcing Services</t>
    </r>
  </si>
  <si>
    <r>
      <t xml:space="preserve">Reasürans Şirketleri - </t>
    </r>
    <r>
      <rPr>
        <i/>
        <sz val="10"/>
        <color indexed="56"/>
        <rFont val="Times New Roman"/>
        <family val="1"/>
        <charset val="162"/>
      </rPr>
      <t>Reinsurance Company</t>
    </r>
  </si>
  <si>
    <r>
      <t xml:space="preserve">Emeklilik Şirketleri </t>
    </r>
    <r>
      <rPr>
        <i/>
        <sz val="10"/>
        <color indexed="56"/>
        <rFont val="Times New Roman"/>
        <family val="1"/>
        <charset val="162"/>
      </rPr>
      <t>- Pension Companies</t>
    </r>
  </si>
  <si>
    <r>
      <t xml:space="preserve">Emeklilik Şirk.Toplamı - </t>
    </r>
    <r>
      <rPr>
        <i/>
        <sz val="9"/>
        <color indexed="56"/>
        <rFont val="Times New Roman"/>
        <family val="1"/>
        <charset val="162"/>
      </rPr>
      <t>Pension Co.Total</t>
    </r>
  </si>
  <si>
    <r>
      <t>Emeklilik Şirk.Toplamı -</t>
    </r>
    <r>
      <rPr>
        <i/>
        <sz val="10"/>
        <color indexed="56"/>
        <rFont val="Times New Roman"/>
        <family val="1"/>
        <charset val="162"/>
      </rPr>
      <t xml:space="preserve"> Pension Co. Total</t>
    </r>
  </si>
  <si>
    <r>
      <t xml:space="preserve">Reasürans Şirketleri Toplam - </t>
    </r>
    <r>
      <rPr>
        <i/>
        <sz val="10"/>
        <color indexed="56"/>
        <rFont val="Times New Roman"/>
        <family val="1"/>
        <charset val="162"/>
      </rPr>
      <t>Reins. Co. Total</t>
    </r>
  </si>
  <si>
    <r>
      <t xml:space="preserve">DD Küçükbaş Hayvan Hayat </t>
    </r>
    <r>
      <rPr>
        <i/>
        <sz val="9"/>
        <rFont val="Times New Roman"/>
        <family val="1"/>
        <charset val="162"/>
      </rPr>
      <t>- Subs. Livestock Ins.(Sheep &amp; Goat)</t>
    </r>
  </si>
  <si>
    <r>
      <t xml:space="preserve">Su Ürünleri - </t>
    </r>
    <r>
      <rPr>
        <i/>
        <sz val="10"/>
        <rFont val="Times New Roman"/>
        <family val="1"/>
        <charset val="162"/>
      </rPr>
      <t>Aquaculture Insurance</t>
    </r>
  </si>
  <si>
    <r>
      <t xml:space="preserve">Hayvan Hayat </t>
    </r>
    <r>
      <rPr>
        <i/>
        <sz val="9"/>
        <rFont val="Times New Roman"/>
        <family val="1"/>
        <charset val="162"/>
      </rPr>
      <t>- Livestock Insurance</t>
    </r>
  </si>
  <si>
    <r>
      <t xml:space="preserve">DD Sera </t>
    </r>
    <r>
      <rPr>
        <i/>
        <sz val="9"/>
        <rFont val="Times New Roman"/>
        <family val="1"/>
        <charset val="162"/>
      </rPr>
      <t>- Subsidized Green house</t>
    </r>
  </si>
  <si>
    <r>
      <t xml:space="preserve">DD Büyükbaş Hayvan Hayat </t>
    </r>
    <r>
      <rPr>
        <i/>
        <sz val="9"/>
        <rFont val="Times New Roman"/>
        <family val="1"/>
        <charset val="162"/>
      </rPr>
      <t>- Subs.Livestock Ins.(Cattle)</t>
    </r>
  </si>
  <si>
    <r>
      <t xml:space="preserve">DD Bitkisel Ürün </t>
    </r>
    <r>
      <rPr>
        <i/>
        <sz val="9"/>
        <rFont val="Times New Roman"/>
        <family val="1"/>
        <charset val="162"/>
      </rPr>
      <t>- Subsidized Crop Insurance</t>
    </r>
  </si>
  <si>
    <r>
      <t xml:space="preserve">DD Su Ürünleri </t>
    </r>
    <r>
      <rPr>
        <i/>
        <sz val="9"/>
        <rFont val="Times New Roman"/>
        <family val="1"/>
        <charset val="162"/>
      </rPr>
      <t>- Subsidized Aquaculture Ins.</t>
    </r>
  </si>
  <si>
    <r>
      <t xml:space="preserve">DD Kümes Hay. Hayat </t>
    </r>
    <r>
      <rPr>
        <i/>
        <sz val="9"/>
        <rFont val="Times New Roman"/>
        <family val="1"/>
        <charset val="162"/>
      </rPr>
      <t>- Subsidized Poultry</t>
    </r>
  </si>
  <si>
    <r>
      <t xml:space="preserve">Toplam </t>
    </r>
    <r>
      <rPr>
        <b/>
        <i/>
        <sz val="9"/>
        <rFont val="Times New Roman"/>
        <family val="1"/>
        <charset val="162"/>
      </rPr>
      <t>- Total</t>
    </r>
  </si>
  <si>
    <r>
      <t xml:space="preserve">Toplam </t>
    </r>
    <r>
      <rPr>
        <b/>
        <i/>
        <sz val="9"/>
        <rFont val="Times New Roman"/>
        <family val="1"/>
        <charset val="162"/>
      </rPr>
      <t>-Total</t>
    </r>
  </si>
  <si>
    <r>
      <t>Direkt Prim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 xml:space="preserve">Direct Premium </t>
    </r>
  </si>
  <si>
    <r>
      <t xml:space="preserve">Ödenen Tazminat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Paid Losses</t>
    </r>
  </si>
  <si>
    <r>
      <t xml:space="preserve">7-Yat.Gerçekleşmemiş Zararlar.- </t>
    </r>
    <r>
      <rPr>
        <i/>
        <sz val="10"/>
        <rFont val="Times New Roman"/>
        <family val="1"/>
        <charset val="162"/>
      </rPr>
      <t>Unrealised Losses on Inv.(-)</t>
    </r>
  </si>
  <si>
    <r>
      <t xml:space="preserve">Reasurance Şirketleri - </t>
    </r>
    <r>
      <rPr>
        <i/>
        <sz val="10"/>
        <color indexed="56"/>
        <rFont val="Times New Roman"/>
        <family val="1"/>
        <charset val="162"/>
      </rPr>
      <t>Reinsurance Companies</t>
    </r>
  </si>
  <si>
    <r>
      <t xml:space="preserve">31.12.2012 İtibariyle
</t>
    </r>
    <r>
      <rPr>
        <i/>
        <sz val="10"/>
        <color indexed="8"/>
        <rFont val="Times New Roman"/>
        <family val="1"/>
        <charset val="162"/>
      </rPr>
      <t>As at 12.31.2012</t>
    </r>
  </si>
  <si>
    <t>TL HAYAT SİGORTA FONU</t>
  </si>
  <si>
    <t>USD HAYAT SİGORTA FONU</t>
  </si>
  <si>
    <t>EUR HAYAT SİGORTA FONU</t>
  </si>
  <si>
    <t>YENİ TL HAYAT SİGORTA FONU</t>
  </si>
  <si>
    <t>YENİ USD HAYAT SİGORTA FONU</t>
  </si>
  <si>
    <t>YENİ EUR HAYAT SİGORTA FONU</t>
  </si>
  <si>
    <t>AVİVASA HAYAT BİRİM FİYATLI FONU_TL</t>
  </si>
  <si>
    <t>AVİVASA HAYAT BİRİM FİYATLI FONU_USD</t>
  </si>
  <si>
    <t>AVİVASA HAYAT KARPAYLI FONU_TL</t>
  </si>
  <si>
    <t>AVİVASA HAYAT KARPAYLI FONU_USD</t>
  </si>
  <si>
    <t>AVİVASA HAYAT KARPAYLI FONU_EURO</t>
  </si>
  <si>
    <t>FON 1</t>
  </si>
  <si>
    <t>FON 2</t>
  </si>
  <si>
    <r>
      <t xml:space="preserve">Devlet Tahvili / Hazine Bonosu                        
</t>
    </r>
    <r>
      <rPr>
        <i/>
        <sz val="9"/>
        <rFont val="Times New Roman"/>
        <family val="1"/>
        <charset val="162"/>
      </rPr>
      <t xml:space="preserve">Government Bonds </t>
    </r>
  </si>
  <si>
    <t xml:space="preserve"> BÜYÜME AMAÇLI KATILIM ESNEK EYF</t>
  </si>
  <si>
    <t xml:space="preserve"> BÜYÜME AMAÇLI KATILIM HİSSE SENEDİ EYF</t>
  </si>
  <si>
    <t xml:space="preserve"> BÜYÜME AMAÇLI GRUP KATILIM ESNEK EYF</t>
  </si>
  <si>
    <t xml:space="preserve"> MUHAFAZAKAR KATILIM ESNEK</t>
  </si>
  <si>
    <t>PARA PİYASASI EMANET LİKİT-KARMA EYF</t>
  </si>
  <si>
    <t xml:space="preserve">BÜYÜME AMAÇLI HİSSE SENEDİ  EYF </t>
  </si>
  <si>
    <t xml:space="preserve">ESNEK EYF </t>
  </si>
  <si>
    <t xml:space="preserve">PARA PİYASASI LİKİT KAMU EYF </t>
  </si>
  <si>
    <t>LİKİT EYF</t>
  </si>
  <si>
    <t>B.A. HİSSE SENEDİ EYF</t>
  </si>
  <si>
    <t>GRUPLARA YÖNELİK ESNEK EYF</t>
  </si>
  <si>
    <t>LİKİT- KAMU E.Y.F.</t>
  </si>
  <si>
    <t>ESNEK E.Y.F.</t>
  </si>
  <si>
    <t>BÜYÜME AMAÇLI HİSSE SENEDİ E.Y.F.</t>
  </si>
  <si>
    <t>ALTERNATİF ESNEK E.Y.F.</t>
  </si>
  <si>
    <t>PARAPİYASASILİKİT(KARMA)</t>
  </si>
  <si>
    <t>BÜYÜMEAMAÇLIHİSSESENEDİ</t>
  </si>
  <si>
    <t>BÜYÜMEAMAÇLIULUSLARARASIKARMA</t>
  </si>
  <si>
    <t>GELİRAMAÇLIESNEK</t>
  </si>
  <si>
    <t>ESNEK</t>
  </si>
  <si>
    <t>BÜYÜMEAMAÇLIESNEK</t>
  </si>
  <si>
    <t>GELİRAMAÇLIALTERNATİFESNEK</t>
  </si>
  <si>
    <t>BÜYÜMEAMAÇLIYÜKSELENÜLKELERESNEK</t>
  </si>
  <si>
    <t>GRUPLARAYÖNELİKBÜYÜMEAMAÇLIHİSSESENEDİ</t>
  </si>
  <si>
    <t>GRUPLARAYÖNELİKGELİRAMAÇLIESNEK</t>
  </si>
  <si>
    <t>BÜYÜMEAMAÇLIHİSSESENEDİBEYAZ</t>
  </si>
  <si>
    <t>BÜYÜMEAMAÇLIESNEKTURUNCU</t>
  </si>
  <si>
    <t>DİNAMİKESNEK</t>
  </si>
  <si>
    <t xml:space="preserve">PARA PİYASASI LİKİT-KAMU </t>
  </si>
  <si>
    <t xml:space="preserve">BÜYÜME AMAÇLI ESNEK </t>
  </si>
  <si>
    <t xml:space="preserve">GELİR AMAÇLI ULUSLARARASI KARMA </t>
  </si>
  <si>
    <t xml:space="preserve">BÜYÜME AMAÇLI HİSSE SENEDİ GRUP </t>
  </si>
  <si>
    <t xml:space="preserve">GELİR AMAÇLI ESNEK </t>
  </si>
  <si>
    <t xml:space="preserve">HİSSE SENEDİ </t>
  </si>
  <si>
    <t xml:space="preserve">DENGELİ </t>
  </si>
  <si>
    <t xml:space="preserve">ESNEK </t>
  </si>
  <si>
    <t xml:space="preserve">BÜYÜME AMAÇLI HİSSE SENEDİ </t>
  </si>
  <si>
    <t xml:space="preserve">KAMU LİKİT </t>
  </si>
  <si>
    <t xml:space="preserve">BÜYÜME AMAÇLI ESNEK GRUP </t>
  </si>
  <si>
    <t xml:space="preserve">BÜYÜME PERFORMANS ESNEK </t>
  </si>
  <si>
    <t xml:space="preserve">GRUPLARA YÖNELİK ESNEK </t>
  </si>
  <si>
    <t xml:space="preserve">ESNEK ALTERNATİF </t>
  </si>
  <si>
    <t xml:space="preserve">ESNEK (TL) </t>
  </si>
  <si>
    <t xml:space="preserve">LİKİT-KAMU </t>
  </si>
  <si>
    <t xml:space="preserve">GRUPLARA YÖNELİK HİSSE SENEDİ </t>
  </si>
  <si>
    <t xml:space="preserve">LİKİT - KAMU </t>
  </si>
  <si>
    <t xml:space="preserve">GRUPLARA YÖNELİK BÜYÜME AMAÇLI HİSSE SENEDİ </t>
  </si>
  <si>
    <t xml:space="preserve">BÜYÜME AMAÇLI KARMA </t>
  </si>
  <si>
    <t xml:space="preserve">LİKİT </t>
  </si>
  <si>
    <t xml:space="preserve">ESNEK                                                                         </t>
  </si>
  <si>
    <t xml:space="preserve">BÜYÜME AMAÇLI HİSSE SENEDİ                                                    </t>
  </si>
  <si>
    <t xml:space="preserve">PARA PİYASASI EMANET LİKİT KARMA                                              </t>
  </si>
  <si>
    <t xml:space="preserve">PARA PİYASASI LİKİT - KAMU                                                    </t>
  </si>
  <si>
    <t xml:space="preserve">ULUSLARARASI TEKNOLOJİ HİSSE SENEDİ                                               </t>
  </si>
  <si>
    <t xml:space="preserve">ESNEK (DÖVİZ) GRUP                                                            </t>
  </si>
  <si>
    <t xml:space="preserve">ESNEK (TL) GRUP                                                               </t>
  </si>
  <si>
    <t xml:space="preserve">PERA A ESNEK GRUP </t>
  </si>
  <si>
    <t xml:space="preserve">PERA H ESNEK GRUP </t>
  </si>
  <si>
    <t xml:space="preserve">PERA Y ESNEK GRUP </t>
  </si>
  <si>
    <t xml:space="preserve">KOÇ İŞTİRAK ENDEKSİ </t>
  </si>
  <si>
    <t xml:space="preserve">IMKB TEMETTU ENDEKSİ </t>
  </si>
  <si>
    <t xml:space="preserve">ALTERNATİF ESNEK </t>
  </si>
  <si>
    <t>PARAPİYASASILİKİTKARMAFONU</t>
  </si>
  <si>
    <t>BÜYÜMEAMAÇLIESNEKFON</t>
  </si>
  <si>
    <t>BÜYÜMEAMAÇLIHİSSESENEDİFONU</t>
  </si>
  <si>
    <t>GRUPLARA YÖNELİK GELİR AMAÇLI KAMU BORÇ.AR.EYF</t>
  </si>
  <si>
    <t xml:space="preserve">GELİR AMAÇLI KAMU DIŞ BORÇ.AR.(EUROBOND) </t>
  </si>
  <si>
    <t xml:space="preserve">GRUPLARA YÖNELİK GELİR AMAÇLI KAMU BORÇ.AR. </t>
  </si>
  <si>
    <t>GELİR AMAÇLI KAMU BORÇ.AR. EYF</t>
  </si>
  <si>
    <t>GELİR AMAÇLI ULUSLARARASI BORÇ.AR. EYF</t>
  </si>
  <si>
    <t>GELİR AMAÇLI KAMU DIŞ BORÇ.AR.(EURO) EYF</t>
  </si>
  <si>
    <t>GELİR AMAÇLI KAMU DIŞ BORÇ.AR. EYF</t>
  </si>
  <si>
    <t>GRUPLARA YÖNELİK GELİR AMAÇLI KAMU BORÇ.AR. EYF</t>
  </si>
  <si>
    <t xml:space="preserve">GELİR AMAÇLI KAMU BORÇ.AR. </t>
  </si>
  <si>
    <t>KAMU BORÇ.AR. -GRUP</t>
  </si>
  <si>
    <t xml:space="preserve">GELİR AMAÇLI KAMU DIŞ BORÇ.AR. GRUP </t>
  </si>
  <si>
    <t xml:space="preserve">GELİR AMAÇLI KAMU DIŞ BORÇ.AR. </t>
  </si>
  <si>
    <t xml:space="preserve">KAMU BORÇ.AR. </t>
  </si>
  <si>
    <t xml:space="preserve">GELİR AMAÇLI ULUSLARARASI BORÇ.AR. </t>
  </si>
  <si>
    <t>GELİR AMAÇLI KARMA BORÇ.AR. DÖVİZ EYF</t>
  </si>
  <si>
    <t>GELİR AMAÇLI KARMA BORÇ.AR. USD EYF</t>
  </si>
  <si>
    <t>GELİR AMAÇLI KAMU BORÇ.AR. TL</t>
  </si>
  <si>
    <t>GELİR AMAÇLI KAMU BORÇ.AR. USD</t>
  </si>
  <si>
    <t>GELİR AMAÇLI KAMU BORÇ.AR. EURO</t>
  </si>
  <si>
    <t xml:space="preserve">GELİR AMAÇLI DEVLET İÇ BORÇ.AR. </t>
  </si>
  <si>
    <t xml:space="preserve">GELİR AMAÇLI KAMU DIŞ BORÇ.AR.  </t>
  </si>
  <si>
    <t xml:space="preserve">GELİR AMAÇLI KAMU BORÇ.AR.  </t>
  </si>
  <si>
    <t xml:space="preserve">GRUPLARA YÖNELİK GELİR AMAÇLI KAMU BORÇ.AR.  </t>
  </si>
  <si>
    <t xml:space="preserve">KAMU BORÇ.AR.  </t>
  </si>
  <si>
    <t>G.A. KAMU BORÇ.AR. EYF</t>
  </si>
  <si>
    <t>G.A. KAMU DIŞ BORÇ.AR. EYF</t>
  </si>
  <si>
    <t>GRUPLARA YÖNELİK G.A. KAMU BORÇ.AR. EYF</t>
  </si>
  <si>
    <t xml:space="preserve">GELİR AMAÇLI DÖVİZ CİNSİNDEN KAMU BORÇ.AR.                          </t>
  </si>
  <si>
    <t xml:space="preserve">GELİR AMAÇLI KAMU BORÇ.AR.                                          </t>
  </si>
  <si>
    <t xml:space="preserve">GELİR AMAÇLI KAMU DIŞ BORÇ.AR.  (EURO)                              </t>
  </si>
  <si>
    <t xml:space="preserve">GELİR AMAÇLI KAMU BORÇ.AR. GRUP                                     </t>
  </si>
  <si>
    <t>GELİR AMAÇLI KAMU BORÇ.AR. E.Y.F.</t>
  </si>
  <si>
    <t>BÜYÜMEAMAÇLIHİSSESENEDİEYF</t>
  </si>
  <si>
    <t>GELİRAMAÇLIKAMUBORÇ.AR.EYF</t>
  </si>
  <si>
    <t>PARAPİYASASILİKİTKAMUEYF</t>
  </si>
  <si>
    <t>BÜYÜMEAMAÇLIULUSLARARASIKARMAEYF</t>
  </si>
  <si>
    <t>GRUPLARAYÖNELİKESNEKEYF</t>
  </si>
  <si>
    <t>GRUPLARAYÖNELİKGELİRAMAÇLIKAMUBORÇ.AR.EYF</t>
  </si>
  <si>
    <t xml:space="preserve">GR.YÖN.GELİR AMAÇLI KAMU DIŞ BORÇ.AR. (EUROBOND) </t>
  </si>
  <si>
    <t>GELİR AMAÇLI GRUP KAMU BORÇ.AR. MAVİ E.Y.F.</t>
  </si>
  <si>
    <t>GELİR AMAÇLI KARMA BORÇ.AR. DÖVİZ E.Y.F.</t>
  </si>
  <si>
    <t xml:space="preserve">GELİR AMAÇLI KAMU BORÇ.AR. EYF </t>
  </si>
  <si>
    <t xml:space="preserve">GELİR AMAÇLI KARMA BORÇ.AR.DÖVİZ  EYF </t>
  </si>
  <si>
    <t xml:space="preserve">GR.YÖNELİK GELİR AMAÇLI KAMU DIŞ BORÇ.AR.  </t>
  </si>
  <si>
    <t>GELİRAMAÇLIKAMUBORÇ.AR.</t>
  </si>
  <si>
    <t>GELİRAMAÇLIKARMABORÇ.AR.-DOLAR</t>
  </si>
  <si>
    <t>GELİRAMAÇLIKARMABORÇ.AR.-EURO</t>
  </si>
  <si>
    <t>GRUPLARAYÖNELİKGELİRAMAÇLIKAMUBORÇ.AR.</t>
  </si>
  <si>
    <t>GRUPLARAYÖNELİKGELİRAMAÇLIKARMABORÇ.AR.</t>
  </si>
  <si>
    <t>GELİRAMAÇLIKAMUBORÇ.AR.BEYAZ</t>
  </si>
  <si>
    <t>GELİRAMAÇLIKAMUBORÇ.AR.TURUNCU</t>
  </si>
  <si>
    <t>GELİRAMAÇLIKARMABORÇ.AR.(TL)</t>
  </si>
  <si>
    <t>GELİRAMAÇLIKAMUBORÇ.AR.FONU</t>
  </si>
  <si>
    <t>GELİRAMAÇLIKARMADIŞBORÇ.AR.FONU</t>
  </si>
  <si>
    <t>GR.YÖN.GELİR AMAÇLI DÖVİZLİ KARMA BORÇ.AR.EYF</t>
  </si>
  <si>
    <r>
      <t xml:space="preserve">31.12.2012
Tarihi İtibariyle 
Fon Toplamı
</t>
    </r>
    <r>
      <rPr>
        <i/>
        <sz val="10"/>
        <rFont val="Times New Roman"/>
        <family val="1"/>
        <charset val="162"/>
      </rPr>
      <t>Value
of Fund at
12.31.2012</t>
    </r>
  </si>
  <si>
    <t>EMEKLİLİK ŞİRKETLERİNİN YATIRIM FONLARINA İLİŞKİN 31.12.2012 TARİHLİ VERİLERİ</t>
  </si>
  <si>
    <t xml:space="preserve">(*) The number of contracts according to gender means participats' ages when the contracts drew and other contracts' numbers mean participats' ages as of 12/31/2012.  </t>
  </si>
  <si>
    <t>(*) Cinsiyete Göre Sözleşme / Sert.Sayısı sözleşmenin düzenlendiği sıradaki yaşı, diğer bölümlerdeki Sözleşme / Sert.Sayısı ise 31/12/2012 tarihi itibariyle güncel yaşı ifade etmektedir.</t>
  </si>
  <si>
    <r>
      <t xml:space="preserve">Ödenen Katkı Payına Göre Sözleşmeler
</t>
    </r>
    <r>
      <rPr>
        <i/>
        <sz val="10"/>
        <rFont val="Times New Roman"/>
        <family val="1"/>
        <charset val="162"/>
      </rPr>
      <t>Contracts According to Contribution Amount</t>
    </r>
  </si>
  <si>
    <t>ATRADIUS CREDIT INSURANCE NV HOLLANDA</t>
  </si>
  <si>
    <t>AVIVA INTERNATIONAL HOLDINGS LIMITED</t>
  </si>
  <si>
    <t>TİBAŞ MENSUPLARI MUNZAM SOSYAL GÜVENLİK VE YARD.SAND.VAKFI</t>
  </si>
  <si>
    <t>HACI ÖMER SABANCI HOLDİNG AŞ</t>
  </si>
  <si>
    <t>MİLLİ REASÜRANS T.AŞ</t>
  </si>
  <si>
    <t>DEMİR FİNANSAL GRUP  HOLDİNG AŞ</t>
  </si>
  <si>
    <t>ERGO GRUBU HOLDİNG AŞ</t>
  </si>
  <si>
    <t>GROUPAMA INVESTMENT BOSPHORUS HOLDING  AŞ</t>
  </si>
  <si>
    <t>TAREKS AŞ-ANKARA</t>
  </si>
  <si>
    <t>TARNET AŞ-ANKARA</t>
  </si>
  <si>
    <t>T.HALKBANKASI AŞ</t>
  </si>
  <si>
    <t>KAYSERİ ŞEKER FABRİKASI AŞ</t>
  </si>
  <si>
    <t>T.GEN.SİG.AŞ MEMUR VE HİZMETLİLERİ EMEKLİLİK VE YARDIM SAN.VAKFI</t>
  </si>
  <si>
    <t>KUVEYT TÜRK KATILIM BANKASI AŞ</t>
  </si>
  <si>
    <t>AUTOLAND OTOMOTİV SAN.TİC. AŞ</t>
  </si>
  <si>
    <t>ŞEKERBANK T.AŞPERSONELİ MUNZ.SOSY.GVN.YARD.SAN.VAKFI</t>
  </si>
  <si>
    <t>GENTAŞ GENEL METAL AŞ</t>
  </si>
  <si>
    <t>YENİSAN YENİLEME SANAYİ AŞ</t>
  </si>
  <si>
    <t>YAPI VE KREDİ FAKTORİNG AŞ</t>
  </si>
  <si>
    <t>YAPI KREDİ YATIRIM MENKUL DEĞERLER AŞ</t>
  </si>
  <si>
    <t xml:space="preserve">ZİRAAT FİNANSAL KİRALAMA AŞ </t>
  </si>
  <si>
    <t xml:space="preserve">ZİRAAT YATIRIM MENKUL DEĞERLER AŞ </t>
  </si>
  <si>
    <t xml:space="preserve">BİLEŞİM ALTERNATİF DAĞITIM KANALLARI VE ÖDEME SİSTEMLERİ AŞ </t>
  </si>
  <si>
    <t xml:space="preserve">FİNTEK FİNANSAL TEKNOLOJİ HİZMETLERİ AŞ </t>
  </si>
  <si>
    <t>SZA GAYRİMENKUL YATIRIM İNŞAAT VE TİC. AŞ</t>
  </si>
  <si>
    <t>DEMİR FİNANSAL GRUP HOLDİNG AŞ</t>
  </si>
  <si>
    <t>DEMİR TOPRAK AŞ</t>
  </si>
  <si>
    <t>SINAİ VE MALİ YATIRIMLAR HOLDİNG AŞ</t>
  </si>
  <si>
    <t>ALLİANZ SİGORTA AŞ</t>
  </si>
  <si>
    <t>HACI ÖMER SABANCİ HOLDİNG AŞ</t>
  </si>
  <si>
    <t>AXA HOLDİNG AŞ</t>
  </si>
  <si>
    <t>FİNANS FİNANSAL KİRALAMA AŞ</t>
  </si>
  <si>
    <t>GROUPAMA INVESTMENT BOSPHORUS HOLDING AŞ</t>
  </si>
  <si>
    <t>TAREKS-TARIM ÜRÜNLERİ ARAÇ GEREÇ İTHALAT VE İHRACAAT AŞ</t>
  </si>
  <si>
    <t>T.HALK BANKASI AŞ</t>
  </si>
  <si>
    <t>HALK YATIRIM AŞ</t>
  </si>
  <si>
    <t>HALK FİNANSAL KİRALAMA AŞ</t>
  </si>
  <si>
    <t>VAKIF YATIRIM MENKUL DEĞERLER AŞ</t>
  </si>
  <si>
    <t>GÜNEŞ TUR.OTOMOTİV END.VE TİC.AŞ</t>
  </si>
  <si>
    <t>YAPI KREDİ FAKTORİNG AŞ</t>
  </si>
  <si>
    <t>YAPI KREDİ YATIRIM AŞ</t>
  </si>
  <si>
    <t>YAPI KREDİ BANKASI AŞ</t>
  </si>
  <si>
    <t>T.C. ZİRAAT BANKASI AŞ</t>
  </si>
  <si>
    <t>ZİRAAT FİNANSAL KİRALAMA AŞ</t>
  </si>
  <si>
    <t>ZİRAAT YATIRIM MENKUL DEĞERLER AŞ</t>
  </si>
  <si>
    <t>FİNTEK FİNANSAL TEKNOLOJİ HİZMETLERİ AŞ</t>
  </si>
  <si>
    <t>BİLEŞİM ALTERNATİF DAĞITIM KANALLARI VE ÖDEME SİSTEMLERİ AŞ</t>
  </si>
  <si>
    <t>MİLLİ REASÜRANS T.AŞ MENSUPLARI YARDIMLAŞMA SANDIĞI VAKFI</t>
  </si>
  <si>
    <t>AVİVASA EMEKLİLİK VE HAYAT AŞ</t>
  </si>
  <si>
    <t>VAKIFBANK PERS.ÖZEL SOS.GÜV.HİZ.</t>
  </si>
  <si>
    <t>SEKOYA ENERJİ ELEKTRİK ÜRETİM AŞ</t>
  </si>
  <si>
    <t>T.GARANTİ BANKASI AŞ</t>
  </si>
  <si>
    <t>GARANTİ HİZMET YÖNETİMİ AŞ</t>
  </si>
  <si>
    <t>GARANTİ KÜLTÜR AŞ</t>
  </si>
  <si>
    <t>EURO YATIRIM MENKUL DEĞERLER AŞ</t>
  </si>
  <si>
    <t>HİT YAYIN YÖNETİM  DANIŞMANLIK AŞ</t>
  </si>
  <si>
    <t>SİMPA TİCARET SANAYİ PAZARLAMA İMALAT AŞ</t>
  </si>
  <si>
    <t>MAKS MAKSİMUM SERVİS AŞ</t>
  </si>
  <si>
    <t>FİNANS PORTFÖY YÖNETİMİ AŞ</t>
  </si>
  <si>
    <t>TÜRKİYE/İNGİLTERE</t>
  </si>
  <si>
    <t>T.VAKIFLAR BANKASI TAO</t>
  </si>
  <si>
    <t>ŞEKERBANK TAŞ PERS.MUNZ.SOSY.YARD.SAN.VAKFI</t>
  </si>
  <si>
    <t>T.C. EMNİYET GM POLİS BKM.YARD.SAN</t>
  </si>
  <si>
    <t>HAREL INS.INV. AND FINANCIAL SERVICES LTD</t>
  </si>
  <si>
    <t>LIBERTY SEGUROS CO.DE SEGUROS Y REASEGUROS S.A.</t>
  </si>
  <si>
    <t>BAE</t>
  </si>
  <si>
    <t>CIGNA HOLDINGS OVERSEAS, INC.</t>
  </si>
  <si>
    <t xml:space="preserve">TALANX INTERNATIONAL AG </t>
  </si>
  <si>
    <t>AEGON TURKEY HOLDING B.V.</t>
  </si>
  <si>
    <t>TALANX INTERNATIONAL  AG</t>
  </si>
  <si>
    <t>AMERICAN LIFE INSURANCE COMPANY</t>
  </si>
  <si>
    <t>CIGNA NEDERLAND GAMMA B.V.</t>
  </si>
  <si>
    <t>ALLIANZ EUROPE B.V.</t>
  </si>
  <si>
    <t>TURKAPITAL HOLDING B.S.C.C.</t>
  </si>
  <si>
    <t>WALNUT HOLDING COOPERAITE U.A.</t>
  </si>
  <si>
    <t>HALİL KOLBAŞI</t>
  </si>
  <si>
    <t>ÜMİT NALAN ÖNEY</t>
  </si>
  <si>
    <t>MEHMET PIRILDAK</t>
  </si>
  <si>
    <t> EDA ÖZKAN</t>
  </si>
  <si>
    <t>YASEMİN SOYSAL</t>
  </si>
  <si>
    <t>ESAT BAYRAM BURAK UYGUN</t>
  </si>
  <si>
    <t>F.FERAL ÖZGÜÇ</t>
  </si>
  <si>
    <t>ERSİN PAK</t>
  </si>
  <si>
    <t xml:space="preserve">FATMA DEMET IŞIKSAÇAN </t>
  </si>
  <si>
    <t>BİRSEN ÖZTÜRK</t>
  </si>
  <si>
    <t>SİBEL YAMAÇ</t>
  </si>
  <si>
    <t xml:space="preserve">DİDEM SAYIM </t>
  </si>
  <si>
    <t>ANDAÇ YILMAZ</t>
  </si>
  <si>
    <t>GÖKYAY YAVAN</t>
  </si>
  <si>
    <t>NEŞE UĞURKAN</t>
  </si>
  <si>
    <t>NEVİN MERMER</t>
  </si>
  <si>
    <t>AYLİN YALÇIN</t>
  </si>
  <si>
    <t>ATRADIUS CREDIT INSURANCE N.V.
Türkiye İstanbul Şubesi</t>
  </si>
  <si>
    <r>
      <t xml:space="preserve">31.12.2011
Acente Sayısı 
</t>
    </r>
    <r>
      <rPr>
        <i/>
        <sz val="10"/>
        <rFont val="Times New Roman"/>
        <family val="1"/>
        <charset val="162"/>
      </rPr>
      <t>Number of Agencies
 as at 12.31.2011</t>
    </r>
  </si>
  <si>
    <r>
      <t xml:space="preserve">2012 Yılı İçinde
Tayin Olunanlar 
</t>
    </r>
    <r>
      <rPr>
        <i/>
        <sz val="10"/>
        <rFont val="Times New Roman"/>
        <family val="1"/>
        <charset val="162"/>
      </rPr>
      <t>Established
in 2012</t>
    </r>
  </si>
  <si>
    <r>
      <t xml:space="preserve">2012 Yılı İçinde
Fesh Olunanlar 
</t>
    </r>
    <r>
      <rPr>
        <i/>
        <sz val="10"/>
        <rFont val="Times New Roman"/>
        <family val="1"/>
        <charset val="162"/>
      </rPr>
      <t>Cancelled
in 2012</t>
    </r>
  </si>
  <si>
    <r>
      <t xml:space="preserve">31.12.2012 
Acente Sayısı 
</t>
    </r>
    <r>
      <rPr>
        <i/>
        <sz val="10"/>
        <rFont val="Times New Roman"/>
        <family val="1"/>
        <charset val="162"/>
      </rPr>
      <t>Number of Agencies
 as at 12.31.2012</t>
    </r>
  </si>
  <si>
    <r>
      <t xml:space="preserve">31.12.2011
Broker Sayısı 
</t>
    </r>
    <r>
      <rPr>
        <i/>
        <sz val="10"/>
        <rFont val="Times New Roman"/>
        <family val="1"/>
        <charset val="162"/>
      </rPr>
      <t>Number of Brokers
 as at 12.31.2011</t>
    </r>
  </si>
  <si>
    <r>
      <t xml:space="preserve">31.12.2012 
Broker Sayısı 
</t>
    </r>
    <r>
      <rPr>
        <i/>
        <sz val="10"/>
        <rFont val="Times New Roman"/>
        <family val="1"/>
        <charset val="162"/>
      </rPr>
      <t>Number of Brokers
 as at 12.31.2012</t>
    </r>
  </si>
  <si>
    <r>
      <t xml:space="preserve">31.12.2011
Aracı Sayısı 
</t>
    </r>
    <r>
      <rPr>
        <i/>
        <sz val="10"/>
        <rFont val="Times New Roman"/>
        <family val="1"/>
        <charset val="162"/>
      </rPr>
      <t>Number of Agencies
 as at 12.31.2011</t>
    </r>
  </si>
  <si>
    <r>
      <t xml:space="preserve">2012 Yılı İçinde
Lisansı İptal Edilen
</t>
    </r>
    <r>
      <rPr>
        <i/>
        <sz val="10"/>
        <rFont val="Times New Roman"/>
        <family val="1"/>
        <charset val="162"/>
      </rPr>
      <t>Cancelled Lisance
in 2012</t>
    </r>
  </si>
  <si>
    <r>
      <t xml:space="preserve">2012 Yılı İçinde
Ayrılanlar 
</t>
    </r>
    <r>
      <rPr>
        <i/>
        <sz val="10"/>
        <rFont val="Times New Roman"/>
        <family val="1"/>
        <charset val="162"/>
      </rPr>
      <t>Outcoming
in 2012</t>
    </r>
  </si>
  <si>
    <r>
      <t xml:space="preserve">2012 Yılı İçinde
Tayin Olunanlar 
</t>
    </r>
    <r>
      <rPr>
        <i/>
        <sz val="10"/>
        <rFont val="Times New Roman"/>
        <family val="1"/>
        <charset val="162"/>
      </rPr>
      <t>Incoming in 2012</t>
    </r>
  </si>
  <si>
    <r>
      <t xml:space="preserve">31.12.2012
Aracı Sayısı 
</t>
    </r>
    <r>
      <rPr>
        <i/>
        <sz val="10"/>
        <rFont val="Times New Roman"/>
        <family val="1"/>
        <charset val="162"/>
      </rPr>
      <t>Number of Agencies
 as at 12.31.2012</t>
    </r>
  </si>
  <si>
    <t>ANDREW KENDRICK</t>
  </si>
  <si>
    <t>ATİLLA ZAİMOĞLU</t>
  </si>
  <si>
    <t>EBRU GÜRTAN</t>
  </si>
  <si>
    <t>DAVİD FURBY</t>
  </si>
  <si>
    <t>CEMAL ÖZTÜRK</t>
  </si>
  <si>
    <t>SERGE OSOUF</t>
  </si>
  <si>
    <t>ANDREAS WANIA</t>
  </si>
  <si>
    <t>EMİRHAN CAD. NO:109 ATAKULE KAT:1-7-8-13</t>
  </si>
  <si>
    <t>34349 DİKİLİTAŞ/BEŞİKTAŞ/İSTANBUL</t>
  </si>
  <si>
    <t>MUSTAFA BİLGUTAY YAŞAR</t>
  </si>
  <si>
    <t>SEMA BULUTLU (TÜFEKÇİLER)</t>
  </si>
  <si>
    <t>YEŞİM BAŞARAN</t>
  </si>
  <si>
    <t>CELAL PEKDEMİR</t>
  </si>
  <si>
    <t>DR. RÜŞDÜ SARAÇOĞLU</t>
  </si>
  <si>
    <t>İZZET TÜMAY</t>
  </si>
  <si>
    <t>ARZU GÜLER</t>
  </si>
  <si>
    <t>DR. DİETER WEMMER</t>
  </si>
  <si>
    <t>HÜSEYİN ÇAKIR</t>
  </si>
  <si>
    <t>AYŞEGÜL OKTAY</t>
  </si>
  <si>
    <t>M. KEMAL OLGAÇ</t>
  </si>
  <si>
    <t>MELDA ŞUAYİPOĞLU</t>
  </si>
  <si>
    <t>KLAUS DUEHRKOP</t>
  </si>
  <si>
    <t>TOLGA GÜRKAN</t>
  </si>
  <si>
    <t>SOLMAZ ALTIN</t>
  </si>
  <si>
    <t>AHMET TURUL</t>
  </si>
  <si>
    <t>ÖMÜR ŞENGÜN</t>
  </si>
  <si>
    <t>YUSUKE OTSUKA</t>
  </si>
  <si>
    <t>DR. JÖRG WEBER</t>
  </si>
  <si>
    <t>ARİF AYTEKİN</t>
  </si>
  <si>
    <t>MUSTAFA ÇANKAL</t>
  </si>
  <si>
    <t>OĞUZ KARAKUŞ</t>
  </si>
  <si>
    <t>TANSEL US</t>
  </si>
  <si>
    <t>YAVUZ ÖZDEMİR</t>
  </si>
  <si>
    <t>FERİDUN TAŞCI</t>
  </si>
  <si>
    <t xml:space="preserve">DR.MUAMMER BUÇAK </t>
  </si>
  <si>
    <t>HÜSEYİN PUTUR</t>
  </si>
  <si>
    <t xml:space="preserve">HÜSEYİN BAŞAK </t>
  </si>
  <si>
    <t xml:space="preserve">SELAT AK </t>
  </si>
  <si>
    <t>METİN VAROL</t>
  </si>
  <si>
    <t>NİYAZİ KOÇAK</t>
  </si>
  <si>
    <t>BADAHAN CANATAN</t>
  </si>
  <si>
    <t>ÖZGÜR DURGUN</t>
  </si>
  <si>
    <t>GÜLAY ESENTÜRK</t>
  </si>
  <si>
    <t>YALÇIN İNAN</t>
  </si>
  <si>
    <t>TANER IŞIK</t>
  </si>
  <si>
    <t>ERTAN FIRAT</t>
  </si>
  <si>
    <t>M. FIRAT KURUCA</t>
  </si>
  <si>
    <t>ADAM JACEK USZPOLEWİCZ</t>
  </si>
  <si>
    <t>FEMSİ IŞIK</t>
  </si>
  <si>
    <t>DAVİD ANGULO RUBİO</t>
  </si>
  <si>
    <t>JÜRG WEBER</t>
  </si>
  <si>
    <t>LÜTFİYE YEŞİM UÇTUM</t>
  </si>
  <si>
    <t>ALTUĞ ACAR</t>
  </si>
  <si>
    <t>CEMİL YALÇINKAYA</t>
  </si>
  <si>
    <t>ELİE HARARİ</t>
  </si>
  <si>
    <t>ALİ HÜSREV BOZER</t>
  </si>
  <si>
    <t>MARC BERNARDIN</t>
  </si>
  <si>
    <t>RONALD GRUNBERG</t>
  </si>
  <si>
    <t xml:space="preserve">PEKİN BARAN </t>
  </si>
  <si>
    <t>GéRARD CRİSTİAN BİNET</t>
  </si>
  <si>
    <t>PASCAL RAYMOND PERİER</t>
  </si>
  <si>
    <t>GÖKTUĞ GÜR</t>
  </si>
  <si>
    <t>MAURİCE GREENBERG</t>
  </si>
  <si>
    <t>FARUK ÖMRÜUZAK</t>
  </si>
  <si>
    <t>CENGİZ ERTEN</t>
  </si>
  <si>
    <t>EDWARD NAVARRO</t>
  </si>
  <si>
    <t>KORHAN GÜRAKAN</t>
  </si>
  <si>
    <t>AYŞE BOTAN BERKER</t>
  </si>
  <si>
    <t>NAZMİ SEDAT ÖZATALAY</t>
  </si>
  <si>
    <t>MURAT CEM ÇAĞLAYAN</t>
  </si>
  <si>
    <t>MİCHELE PİGNOTTİ</t>
  </si>
  <si>
    <t>MURAT ECE</t>
  </si>
  <si>
    <t>YASEMİN YÜCEL</t>
  </si>
  <si>
    <t xml:space="preserve">HÜSEYİN DİKİNCİ </t>
  </si>
  <si>
    <t>AHMET ALİ BUGAY</t>
  </si>
  <si>
    <t>DEMET ÇAPAR</t>
  </si>
  <si>
    <t>PASCAL FREDERİC PERSONNE</t>
  </si>
  <si>
    <t>MEHMET UMUT FIRAT</t>
  </si>
  <si>
    <t>ÖZLEM ÖZÜNER</t>
  </si>
  <si>
    <t>MUSTAFA ERSOYLU</t>
  </si>
  <si>
    <t>ÖZLEM GÜNEL</t>
  </si>
  <si>
    <t>MEHMET MÜNİR ÖZCENGİZ</t>
  </si>
  <si>
    <t>BURAK KAPKIN</t>
  </si>
  <si>
    <t>UĞUR ÖZER</t>
  </si>
  <si>
    <t>MİNE AYHAN</t>
  </si>
  <si>
    <t>BÜLENT ÖZDİREKCAN</t>
  </si>
  <si>
    <t>ELİSABETH TERRA GEHRİNGER</t>
  </si>
  <si>
    <t>ABDULLAH KUTLU</t>
  </si>
  <si>
    <t>ANIL TANSU TILHASLI</t>
  </si>
  <si>
    <t>ŞEBNEM ULUSOY</t>
  </si>
  <si>
    <t>CEM SARIBAYRAKTAR</t>
  </si>
  <si>
    <t>İBRAHİM HAKAN MUŞTU</t>
  </si>
  <si>
    <t>TAŞKIN KAYIKÇIOĞLU</t>
  </si>
  <si>
    <t>CHRISTOPHE ARMAND HENRI BUISSET</t>
  </si>
  <si>
    <t>CÜNEYT GENÇ</t>
  </si>
  <si>
    <t>RAMAZAN ÜLGER</t>
  </si>
  <si>
    <t>OSMAN NİHAT YILMAZ (BAĞIMSIZ ÜYE)</t>
  </si>
  <si>
    <t>SALİH MEHMET YAŞ (BAĞIMSIZ ÜYE)</t>
  </si>
  <si>
    <t>BÜLENT YILDIRIM</t>
  </si>
  <si>
    <t>AHMET YAŞAR</t>
  </si>
  <si>
    <t>EMİN ENSARİ</t>
  </si>
  <si>
    <t>AHMET CEYHAN HANCIOĞLU</t>
  </si>
  <si>
    <t>TEVFİK SOMER</t>
  </si>
  <si>
    <t>TANER MİRZA</t>
  </si>
  <si>
    <t>SAADETTİN ÖZBEZEYEN</t>
  </si>
  <si>
    <t>SAİME DEFNE TÜRKEŞ</t>
  </si>
  <si>
    <t>MUSTAFA OKTAY KARAARSLAN</t>
  </si>
  <si>
    <t>AYŞE ARIŞAN</t>
  </si>
  <si>
    <t>ERKAN AYDOĞAN</t>
  </si>
  <si>
    <t>İBRAHİM GÖKHAN SÜDERBAY</t>
  </si>
  <si>
    <t>ZAFER ŞENLER</t>
  </si>
  <si>
    <t>HANZADE AYTAÇLI</t>
  </si>
  <si>
    <t>SELEN EGELİ SEMİZ</t>
  </si>
  <si>
    <t>İSMAİL RAGIP YERGİN</t>
  </si>
  <si>
    <t>VOLKAN NEVZAT BABÜR</t>
  </si>
  <si>
    <t>İLKER SIRTIKIRMIZI</t>
  </si>
  <si>
    <t>SHMUEL BASSAT</t>
  </si>
  <si>
    <t>ALİ ÖNDER</t>
  </si>
  <si>
    <t>ETHEM BATURALP PAMUKÇU</t>
  </si>
  <si>
    <t>BAHRİ BİROL BAYRAK</t>
  </si>
  <si>
    <t>CEM EKİZ</t>
  </si>
  <si>
    <t>RONEN AGASSI</t>
  </si>
  <si>
    <t>MENACHE CARMON</t>
  </si>
  <si>
    <t>YUSUF CEMİL SATOĞLU</t>
  </si>
  <si>
    <t>ADİL GİRAY ÖZTOPRAK (BAĞIMSIZ ÜYE)</t>
  </si>
  <si>
    <t>LORENZO GIANOTTI (BAĞIMSIZ ÜYE)</t>
  </si>
  <si>
    <t>OSMAN ARSLAN</t>
  </si>
  <si>
    <t>ALİ İHSAN TÜRKMEN</t>
  </si>
  <si>
    <t>MEHMET CENGİZ GÖĞEBAKAN</t>
  </si>
  <si>
    <t>MUSTAFA AKIN</t>
  </si>
  <si>
    <t>MUSA ARDA</t>
  </si>
  <si>
    <t>ERHAN USTA</t>
  </si>
  <si>
    <t>MEHMET AKİF EROĞLU</t>
  </si>
  <si>
    <t>MEHMET ERDOĞAN ÖCAL</t>
  </si>
  <si>
    <t>DAVİD ANTHONY TOBİN</t>
  </si>
  <si>
    <t>MEHMET SAHAN</t>
  </si>
  <si>
    <t>TORSTEN STEPHEN GÜNTER LEUE</t>
  </si>
  <si>
    <t>ALİ MURAT ŞANCI</t>
  </si>
  <si>
    <t xml:space="preserve">EMİN ENSARİ </t>
  </si>
  <si>
    <t>NORBERT PETER KOX</t>
  </si>
  <si>
    <t>FERİHA BURCU ÇAKICI</t>
  </si>
  <si>
    <t>HARALD ANTON SCHUMACHER</t>
  </si>
  <si>
    <t>SVEN ANDRE PAUL FOKKEMA</t>
  </si>
  <si>
    <t>DR.SEMA CINGILLIOĞLU</t>
  </si>
  <si>
    <t>DR.HAKAN ÖZCAN</t>
  </si>
  <si>
    <t>HAKAN TAN</t>
  </si>
  <si>
    <t>DR.BÜLENT NADİR EREN</t>
  </si>
  <si>
    <t>ÖZBEK GÜRGÜN</t>
  </si>
  <si>
    <t xml:space="preserve">İSMAİL ERGUN SOYTÜRK </t>
  </si>
  <si>
    <t>SİNAN ŞAHİN</t>
  </si>
  <si>
    <t>PERVİN TANSEL</t>
  </si>
  <si>
    <t>PETER ZOLTAN  MAHIG</t>
  </si>
  <si>
    <t>GABOR ANDRAS HAVAS</t>
  </si>
  <si>
    <t>JUDİT KOVACS</t>
  </si>
  <si>
    <t>UĞUR TOZŞEKERLİ</t>
  </si>
  <si>
    <t xml:space="preserve">DR. VOLKER STUEVEN </t>
  </si>
  <si>
    <t>BEHÇET AKYAR</t>
  </si>
  <si>
    <t>AHMET DENİZ</t>
  </si>
  <si>
    <t>CÜNEYT CEM ÇİÇEK</t>
  </si>
  <si>
    <t>KAMİL YILMAZ</t>
  </si>
  <si>
    <t>BALKAN AKBAŞ</t>
  </si>
  <si>
    <t>KORAY PİŞİRİCİ</t>
  </si>
  <si>
    <t>ERCÜMENT KORKUT</t>
  </si>
  <si>
    <t>EMRE GÜNERMAN</t>
  </si>
  <si>
    <t>BERKANT DİŞÇİGİL</t>
  </si>
  <si>
    <t>MUSTAFA FIRAT KURUCA</t>
  </si>
  <si>
    <t>ALİ  ÖNDER LÜLÜ</t>
  </si>
  <si>
    <t>SELİM  AVŞAR</t>
  </si>
  <si>
    <t>BÜLENT BOZDOĞAN</t>
  </si>
  <si>
    <t>MEHMET MURAT BAYBURTLUOĞLU</t>
  </si>
  <si>
    <t>ABDULLAH NİHAT ÜNALACAK</t>
  </si>
  <si>
    <t>MERAL EREDENK</t>
  </si>
  <si>
    <t>HÜSEYİN ALPER ERDİNÇ</t>
  </si>
  <si>
    <t>EMİNE SEBİLCİOĞLU</t>
  </si>
  <si>
    <t>UĞUR ÇAĞLAR</t>
  </si>
  <si>
    <t>PATRİCE MİCHEL VOLLE</t>
  </si>
  <si>
    <t>ABİDİN ONUR AKDOĞAN</t>
  </si>
  <si>
    <t>YILDIRIM TÜRE</t>
  </si>
  <si>
    <t> MEHMET ÖMER ARİF ARAS</t>
  </si>
  <si>
    <t>ÜMİT SÖNMEZ</t>
  </si>
  <si>
    <t>AJLAN SÖZÜTEK</t>
  </si>
  <si>
    <t>BERRAN GÜNDOĞU</t>
  </si>
  <si>
    <t>AŞKIN DÜŞÜNDERE</t>
  </si>
  <si>
    <t>AYFER SALTAN OLADİ</t>
  </si>
  <si>
    <t> ERKİN AYDIN</t>
  </si>
  <si>
    <t>SAİT ERGUN ÖZEN</t>
  </si>
  <si>
    <t>EMRE ÖZBEK</t>
  </si>
  <si>
    <t>ESRA YASEMEN KÖNE</t>
  </si>
  <si>
    <t>GÖKHAN ERÜN</t>
  </si>
  <si>
    <t>OSMAN BAHRİ TURGUT</t>
  </si>
  <si>
    <t>ÇAĞLAYAN BAKAÇHAN</t>
  </si>
  <si>
    <t>JOHANNES ANTONİUS NİJSSEN</t>
  </si>
  <si>
    <t>CEMŞİT TÜRKER</t>
  </si>
  <si>
    <t>PALAMO PİQUERAS</t>
  </si>
  <si>
    <t>AHMET KARAMAN</t>
  </si>
  <si>
    <t>FARUK NAFİZ KARADERE</t>
  </si>
  <si>
    <t>MUAMMER CÜNEYT SEZGİN</t>
  </si>
  <si>
    <t>HAYRULLAH MURAT AKA</t>
  </si>
  <si>
    <t>CEMAL ONARAN</t>
  </si>
  <si>
    <t> BÜLENT ÖZDİREKCAN</t>
  </si>
  <si>
    <t> ELİSABETH TERRA GEHRİNGER</t>
  </si>
  <si>
    <t> ABDULLAH KUTLU</t>
  </si>
  <si>
    <t> ANIL TANSU TILHASLI</t>
  </si>
  <si>
    <t> ŞEBNEM ULUSOY</t>
  </si>
  <si>
    <t> CEM SARIBAYRAKTAR</t>
  </si>
  <si>
    <t> İBRAHİM HAKAN MUŞTU</t>
  </si>
  <si>
    <t> CHRISTOPHE ARMAND HENRI BUISSET</t>
  </si>
  <si>
    <t> TAŞKIN KAYIKÇIOĞLU</t>
  </si>
  <si>
    <t> CÜNEYT GENÇ</t>
  </si>
  <si>
    <t> RAMAZAN ÜLGER</t>
  </si>
  <si>
    <t>SÜLEYMAN ASLAN</t>
  </si>
  <si>
    <t>COŞKUN ÇABUK</t>
  </si>
  <si>
    <t>ORHAN AZİZOĞLU</t>
  </si>
  <si>
    <t>AHMET KAHRAMAN</t>
  </si>
  <si>
    <t>AHMET DİNÇEL</t>
  </si>
  <si>
    <t>HİKMET AYDIN SİMİT</t>
  </si>
  <si>
    <t>SELAHATTİN SÜLEYMANOĞLU</t>
  </si>
  <si>
    <t>YAKUP DEMİRCİ</t>
  </si>
  <si>
    <t>NURULLAH OKUR</t>
  </si>
  <si>
    <t xml:space="preserve">JOHN THOMAS MCCARTHY                                      </t>
  </si>
  <si>
    <t>BRAM BOON</t>
  </si>
  <si>
    <t xml:space="preserve">TANKUT TANER ÇELİK                                                </t>
  </si>
  <si>
    <t>HALİT ŞEHİRLİOĞLU</t>
  </si>
  <si>
    <t>M. ERDOĞAN ÖCAL</t>
  </si>
  <si>
    <t>PAUL F. STEPHEN</t>
  </si>
  <si>
    <t>HAKAN ATEŞ</t>
  </si>
  <si>
    <t>RAİF DENİZ YURTSEVEN</t>
  </si>
  <si>
    <t>DR.ADNAN ERTEM</t>
  </si>
  <si>
    <t>MUHAMMET LÜTFİ ÇELEBİ</t>
  </si>
  <si>
    <t>TÜRKER GÜRSOY</t>
  </si>
  <si>
    <t>HALİM KANATCI</t>
  </si>
  <si>
    <t>REYHAN ESTİ</t>
  </si>
  <si>
    <t>ÖZGÜR OBALI</t>
  </si>
  <si>
    <t>MEHMET CANTEKİN</t>
  </si>
  <si>
    <t>AYNUR EKE</t>
  </si>
  <si>
    <t>GÖKÇE AZAKLI</t>
  </si>
  <si>
    <t>MEHMET İLKER AYCI</t>
  </si>
  <si>
    <t>ARİF DÜLGER</t>
  </si>
  <si>
    <t>MEHMET BOSTAN</t>
  </si>
  <si>
    <t>PEYAMİ ÖMER ÖZDİLEK</t>
  </si>
  <si>
    <t>ENDER ŞENOL</t>
  </si>
  <si>
    <t>BİLGEHAN KURU</t>
  </si>
  <si>
    <t>HÜSEYİN ÖZUYSAL</t>
  </si>
  <si>
    <t>CENK KURT</t>
  </si>
  <si>
    <t>CEM İNAL</t>
  </si>
  <si>
    <t>ŞEREF AKSAÇ</t>
  </si>
  <si>
    <t>FİKRETTİN AKSU</t>
  </si>
  <si>
    <t>HAYRİYE ELİF KILIÇ</t>
  </si>
  <si>
    <t>BAĞLARBAŞI KISIKLI CAD. NO:13</t>
  </si>
  <si>
    <t xml:space="preserve"> ALTUNİZADE 34662 İSTANBUL</t>
  </si>
  <si>
    <t xml:space="preserve"> 4.LEVENT/İST</t>
  </si>
  <si>
    <t>BÜYÜKDERE CAD. İŞ KULELERİ 2 KAT:17/22-26</t>
  </si>
  <si>
    <t>MERKEZ MAH. ABİDE-İ HÜRRİYET CAD.NO:211</t>
  </si>
  <si>
    <t xml:space="preserve"> BOLKAN CENTER 211/A BLOK KAT:3-4-6</t>
  </si>
  <si>
    <t xml:space="preserve"> KAT 15, 34330 LEVENT/ ISTANBUL</t>
  </si>
  <si>
    <t>METROCİTY, BÜYÜKDERE CAD. NO. 171 A BLOK</t>
  </si>
  <si>
    <t>34662 KÜÇÜKÇAMLICA / ÜSKÜDAR / İSTANBUL</t>
  </si>
  <si>
    <t>MECLİSİ MEBUSAN CAD.NO:15 SALIPAZARI/İST</t>
  </si>
  <si>
    <t xml:space="preserve">MECLİS-İ MEBUSAN CADDESİ NO:57 </t>
  </si>
  <si>
    <t>FINDIKLI - BEYOĞLU / İSTANBUL</t>
  </si>
  <si>
    <t>B BLOK KAT 11 ESENTEPE-ŞİŞLİ</t>
  </si>
  <si>
    <t>BÜYÜKDERE CAD.ÖZSEZEN İŞ MERKEZİ NO.122</t>
  </si>
  <si>
    <t>MAHİR İZ CAD. NO:23</t>
  </si>
  <si>
    <t>34662 ALTUNİZADE/ÜSKÜDAR/İSTANBUL</t>
  </si>
  <si>
    <t>SARAY MAH. DR.ADNAN BÜYÜKDENİZ CAD.</t>
  </si>
  <si>
    <t xml:space="preserve">NO:4 AKKOM OFİS PARK 2.BLOK KAT:10-14 </t>
  </si>
  <si>
    <t>BÜYÜKDERE CAD.MAYA AKAR CENTER</t>
  </si>
  <si>
    <t>B BLOK KAT:7 34394 ESENTEPE/İSTANBUL</t>
  </si>
  <si>
    <t>ALTUNİZADE MAH. F.KERİM GÖKAY CAD. NO:20</t>
  </si>
  <si>
    <t>212 288 38 68</t>
  </si>
  <si>
    <t>34349 DİKİLİTAŞ / BEŞİKTAŞ / İSTANBUL</t>
  </si>
  <si>
    <t>BARBAROS PLAZA EMİRHAN CAD.</t>
  </si>
  <si>
    <t>NO: 113 KAT: 12-13-14</t>
  </si>
  <si>
    <t>34398 MASLAK – İSTANBUL</t>
  </si>
  <si>
    <t xml:space="preserve">GROUPAMA PLAZA ESKİ BÜYÜKDERE CAD.NO: 2 </t>
  </si>
  <si>
    <t>CAD.NO:23 ŞİŞLİ / İSTANBUL</t>
  </si>
  <si>
    <t>HALİDE EDİP ADIVAR MAH.DARÜLACEZE</t>
  </si>
  <si>
    <t xml:space="preserve">BÜYÜKDERE CD. NO:15/A HÜR HAN </t>
  </si>
  <si>
    <t>34381 ŞİŞLİ - İSTANBUL</t>
  </si>
  <si>
    <t>SARAY MH. DR.ADNAN BÜYÜKDENİZ CD. NO:10</t>
  </si>
  <si>
    <t>34768, ÜMRANİYE / İSTANBUL</t>
  </si>
  <si>
    <t>SARAY MAH.DR.ADNAN BÜYÜKDENİZ CD. NO:13</t>
  </si>
  <si>
    <t>YENİŞEHİR MAH. IRMAK CAD. NO:11</t>
  </si>
  <si>
    <t>34435 - BEYOĞLU / İSTANBUL</t>
  </si>
  <si>
    <t xml:space="preserve">MAHİR İZ CADDESİ NO:24 </t>
  </si>
  <si>
    <t>ALTUNİZADE ÜSKÜDAR İSTANBUL</t>
  </si>
  <si>
    <t>34330 / LEVENT / İSTANBUL</t>
  </si>
  <si>
    <t>YAPI KREDİ PLAZA A BLOK BÜYÜKDERE CAD.</t>
  </si>
  <si>
    <t>A.HÜSAMETTİN DOĞRAMACI</t>
  </si>
  <si>
    <t>Üye (GM) - Member (GM V.)</t>
  </si>
  <si>
    <t>KÜÇÜKBAKKALKÖY MAH. 2. BAYRAKTAR SK. NO: 22</t>
  </si>
  <si>
    <t>212 496 38 00</t>
  </si>
  <si>
    <t>212 213 68 22</t>
  </si>
  <si>
    <t>BÜYÜKDERE CAD.MAYA AKAR CENTER NO:100 KAT:9</t>
  </si>
  <si>
    <t xml:space="preserve"> 34394 ESENTEPE / İSTANBUL</t>
  </si>
  <si>
    <t>SARAY MAH. Ö. FAİK ATAKAN CAD.YILMAZ PLZ NO:3</t>
  </si>
  <si>
    <t>VIKTOR HODARA</t>
  </si>
  <si>
    <t>BÜYÜKDERE CAD.ÖZSEZEN İŞ MERKEZİ 122/B</t>
  </si>
  <si>
    <t>34394 ESENTEPE/ŞİŞLİ/İSTANBUL</t>
  </si>
  <si>
    <t>www.mapfregenelyasam.com</t>
  </si>
  <si>
    <t xml:space="preserve">ABİDE-İ HÜRRİYET CD. BOLKAN CENTER NO:211 K:2/3 </t>
  </si>
  <si>
    <t>ADNAN BÜYÜKDENİZ CD. NO:8</t>
  </si>
  <si>
    <t>34768 KÜÇÜKSU / ÜMRANİYE / İSTANBUL</t>
  </si>
  <si>
    <t>216 635 44 44</t>
  </si>
  <si>
    <t>216 635 44 12</t>
  </si>
  <si>
    <t>216 633 33 33</t>
  </si>
  <si>
    <t>216 634 38 88</t>
  </si>
  <si>
    <t>SARAY MAH. DR. ADNAN BÜYÜKDENİZ CAD. NO:12</t>
  </si>
  <si>
    <t>MECLİSİ MEBUSAN CD. NO:15</t>
  </si>
  <si>
    <t xml:space="preserve"> SALIPAZARI / ISTANBUL</t>
  </si>
  <si>
    <t>212 334 24 24</t>
  </si>
  <si>
    <t>212 252 15 15</t>
  </si>
  <si>
    <t xml:space="preserve">MECLİSİ MEBUSAN CD. N.57 </t>
  </si>
  <si>
    <t>FINDIKLI BEYOĞLU/İSTANBUL</t>
  </si>
  <si>
    <t xml:space="preserve"> AKKOM OFİS PARK 2.BLOK KAT:10-14 </t>
  </si>
  <si>
    <t>SARAY MH.DR.ADNAN BÜYÜKDENİZ CD.</t>
  </si>
  <si>
    <t>SAHRAYICEDİT MAH. HALK SOK. NO:48,</t>
  </si>
  <si>
    <t>34734  KOZYATAĞI, İSTANBUL</t>
  </si>
  <si>
    <t>34437 TAKSİM / BEYOĞLU / İSTANBUL</t>
  </si>
  <si>
    <t xml:space="preserve">GROUPAMA PLAZA ESKİ BÜYÜKDERE CADDESİ NO: 2 </t>
  </si>
  <si>
    <t>HALİDE EDİP ADIVAR MAH.</t>
  </si>
  <si>
    <t>DARÜLACEZE CAD.NO:20 KAT:2-3</t>
  </si>
  <si>
    <t>MASLAK MAH. AHİ EVRAN CAD. OLİVE PLAZA NO:11</t>
  </si>
  <si>
    <t>34398 MASLAK / ŞİŞLİ / İSTANBUL</t>
  </si>
  <si>
    <t>34805 KAVACIK / BEYKOZ / İSTANBUL</t>
  </si>
  <si>
    <t xml:space="preserve">MUALLİM NACİ CAD. NO:22 </t>
  </si>
  <si>
    <t>34347 ORTAKÖY / BEŞİKTAŞ / İSTANBUL</t>
  </si>
  <si>
    <t>212 310 37 00</t>
  </si>
  <si>
    <t>212 310 39 99</t>
  </si>
  <si>
    <t>216 538 91 00</t>
  </si>
  <si>
    <t>216 538 94 98</t>
  </si>
  <si>
    <t>YAPI KREDİ PLAZA A BLOK BÜYÜKDERE CD.</t>
  </si>
  <si>
    <t xml:space="preserve">TURGUT ÖZAL MİLLET CAD.NO:7 </t>
  </si>
  <si>
    <t>34096 AKSARAY / İSTANBUL</t>
  </si>
  <si>
    <t>BÜYÜKDERE CD.NO:100 MAYA AKAR CENTER B BL.K:5</t>
  </si>
  <si>
    <t>MICHAEL JOHN WHITWELL</t>
  </si>
  <si>
    <t>ASIF IQBAL</t>
  </si>
  <si>
    <t>E.OYA ÇETİNKAYA(ÖZARSLAN)</t>
  </si>
  <si>
    <t>S. İNAN ÖZCAN DANYAL</t>
  </si>
  <si>
    <t>S.GEORGES LEON BRAEKEVELDT</t>
  </si>
  <si>
    <t>C. ALEXANDER IOANNIS ANKEL</t>
  </si>
  <si>
    <t>JEAN-LAURENT R.MARİE GRANIER</t>
  </si>
  <si>
    <t>P.MARCEL ANTOİNE ALLEMAND</t>
  </si>
  <si>
    <t>P.JEAN M.DE PORTIER DE VILLENEUVE</t>
  </si>
  <si>
    <t>BÜYÜKDERE CAD.YAPI KREDİ PLAZA B-BLOK KAT:6</t>
  </si>
  <si>
    <t>SERDAR SONÜSTÜN</t>
  </si>
  <si>
    <t>PATRİCK C.FRANKLİN CHOFFEL</t>
  </si>
  <si>
    <t>L.PIERRE MARIE F.LIMON DUPARCMEUR</t>
  </si>
  <si>
    <t>PAOLO CIONI</t>
  </si>
  <si>
    <t>ALESSANDRO CORSI</t>
  </si>
  <si>
    <t>LUISA COLONI</t>
  </si>
  <si>
    <t>LUCIANO CAGNATO</t>
  </si>
  <si>
    <t>MICHAELA SCOTELLARO</t>
  </si>
  <si>
    <t>DOMINIQUE JEAN MARIE UZEL</t>
  </si>
  <si>
    <t>JEAN-LOUIS HENRI JULES LAFFRAT</t>
  </si>
  <si>
    <t>GéRARD JEAN HENRI MICHEL JOALLAND</t>
  </si>
  <si>
    <t>CHRISTIAN LOUIS COCHENNEC</t>
  </si>
  <si>
    <t>DANIEL JEAN MICHEL GABORIAU</t>
  </si>
  <si>
    <t>OLIVER WILLI SCHMID</t>
  </si>
  <si>
    <t>ADAM FORNALIK</t>
  </si>
  <si>
    <t>LUIS BONELL GOYTISOLO</t>
  </si>
  <si>
    <t>JOE HENRY HAMILTON</t>
  </si>
  <si>
    <t>EDMUND CAMPION KENEALY</t>
  </si>
  <si>
    <t>NIGEL JAMES  DAVENPORT</t>
  </si>
  <si>
    <t>JONATHAN ANDREW WISMER</t>
  </si>
  <si>
    <t>ROBERTO LUIS SALAS ROMERO</t>
  </si>
  <si>
    <t xml:space="preserve"> NO:6 K:3 KOZYATAĞI KADİKÖY İST</t>
  </si>
  <si>
    <t>SANAYİ ERMUTLU SOK. E-5 YAN YOL ŞAŞMAZ PLAZA</t>
  </si>
  <si>
    <t>KHALIL I.M.ALSHAMİ</t>
  </si>
  <si>
    <t>DR. MARTIN SIMHANDL</t>
  </si>
  <si>
    <t>34805, KAVACIK/BEYKOZ/İSTANBUL</t>
  </si>
  <si>
    <t>CUMHURİYET CD.RÜZGARBAHÇE MAH.ACARLAR MRK</t>
  </si>
  <si>
    <t>YONA YAIR HAMBURGER</t>
  </si>
  <si>
    <t>ANAT EILON GANOR</t>
  </si>
  <si>
    <t>THORSTEN KOCHERSCHEIT</t>
  </si>
  <si>
    <t>34750 KÜÇÜKBAKKALKÖY / ATAŞEHİR / İSTANBUL</t>
  </si>
  <si>
    <t>P.JEAN MARIE DE PORTIER DE VILLENEUVE</t>
  </si>
  <si>
    <t>JASON DOMINIC SADLER</t>
  </si>
  <si>
    <t>JEFFREY TEMPLE RIGG</t>
  </si>
  <si>
    <t>TERRENCE JAMES DILLON</t>
  </si>
  <si>
    <t>DAVID SAWYER SCHEIBE</t>
  </si>
  <si>
    <t>DAVID ANTHONY TOBIN</t>
  </si>
  <si>
    <t>DR. GABOR TIBOR KEPECS</t>
  </si>
  <si>
    <t>MICHAL KAZIMIERZ BIEDZKI</t>
  </si>
  <si>
    <t>DR. DIETER WEMMER</t>
  </si>
  <si>
    <t>CORNELIUS ALEXANDER IOANNIS ANKEL</t>
  </si>
  <si>
    <t>ADAM JACEK USZPOLEWICZ</t>
  </si>
  <si>
    <t>DAVID ANGULO RUBIO</t>
  </si>
  <si>
    <t>JEAN-LAURENT RAYMOND MARIE GRANIER</t>
  </si>
  <si>
    <t>JEAN-BERTRAND  MARIE LAROCHE</t>
  </si>
  <si>
    <t>GéRARD CRISTIAN BINET</t>
  </si>
  <si>
    <t>PASCAL RAYMOND PERIER</t>
  </si>
  <si>
    <t>DIMITRIOS CHRISTAKOS</t>
  </si>
  <si>
    <t>CHRISTOS PAPPAS</t>
  </si>
  <si>
    <t> JASON DOMINIC SADLER</t>
  </si>
  <si>
    <t> BRIAN CASE EVANKO</t>
  </si>
  <si>
    <t xml:space="preserve"> DAVID JERRY FIKE</t>
  </si>
  <si>
    <t>M.PEDRO G. SANCHEZ HARGUİNDEY</t>
  </si>
  <si>
    <t> GéRARD JEAN HENRI MICHEL JOALLAND</t>
  </si>
  <si>
    <t> JEAN-LOUIS HENRI JULES LAFFRAT</t>
  </si>
  <si>
    <t> DANIEL JEAN MICHEL GABORIAU</t>
  </si>
  <si>
    <t>DAVID ENGEL KNIBBE</t>
  </si>
  <si>
    <t>MICHEL KHALAF</t>
  </si>
  <si>
    <t>JULIO GARCIA VILLALON PORRERO</t>
  </si>
  <si>
    <t>CARLO VIVALDI (BAŞKAN VEKİLİ)</t>
  </si>
  <si>
    <t>SEA VEHICLES LIABILITY BRANCH</t>
  </si>
  <si>
    <t>SU ARAÇLARI SORUMLULUK</t>
  </si>
  <si>
    <t>TABLE: 17</t>
  </si>
  <si>
    <t>RAYLI ARAÇLAR</t>
  </si>
  <si>
    <t>RAILWAY VEHICLES</t>
  </si>
  <si>
    <t xml:space="preserve">SU ARAÇLARI / SU ARAÇLARI SORUMLULUK BRANŞLARI 2012 YILI TEKNİK KAR VE ZARAR HESABI </t>
  </si>
  <si>
    <t>TECHNICAL RESULTS OF PROFIT AND LOSS ACCOUNTS AS OF 2012 FOR SEA VEHICLES AND SEA VEHICLES LIABILITY BRANCHES</t>
  </si>
  <si>
    <t>DESTEK</t>
  </si>
  <si>
    <t>SUPPORT</t>
  </si>
  <si>
    <t>TECHNICAL RESULTS OF PROFIT AND LOSS ACCOUNTS AS OF 2012 FOR CREDIT / RAİLWAY VEHICLES / SUPPORT BRANCHES</t>
  </si>
  <si>
    <t>KREDİ / RAYLI ARAÇLAR / DESTEK BRANŞLARI 2012 YILI TEKNİK KAR VE ZARAR HESABI</t>
  </si>
  <si>
    <r>
      <t xml:space="preserve">Kara Araçları Sorumluluk
</t>
    </r>
    <r>
      <rPr>
        <i/>
        <sz val="9"/>
        <rFont val="Times New Roman"/>
        <family val="1"/>
        <charset val="162"/>
      </rPr>
      <t>Motor Third Party Liability</t>
    </r>
  </si>
  <si>
    <t>TABLE: 46A</t>
  </si>
  <si>
    <t>TABLO: 46A</t>
  </si>
  <si>
    <t>TABLO 46A</t>
  </si>
  <si>
    <t>INSURED RATIO by PROVINCE for THIRD PARTY LIABILITY AND MOTOR OWN DAMAGE (*)</t>
  </si>
  <si>
    <t>TABLE 46A</t>
  </si>
  <si>
    <r>
      <t xml:space="preserve">Cinsiyete Göre
</t>
    </r>
    <r>
      <rPr>
        <i/>
        <sz val="10"/>
        <color indexed="8"/>
        <rFont val="Times New Roman"/>
        <family val="1"/>
        <charset val="162"/>
      </rPr>
      <t>According to Gender</t>
    </r>
  </si>
  <si>
    <r>
      <t xml:space="preserve">Yaşa Göre
</t>
    </r>
    <r>
      <rPr>
        <i/>
        <sz val="10"/>
        <color indexed="8"/>
        <rFont val="Times New Roman"/>
        <family val="1"/>
        <charset val="162"/>
      </rPr>
      <t xml:space="preserve"> According to Age</t>
    </r>
  </si>
  <si>
    <r>
      <t xml:space="preserve">Birikim
(Kar Payı Dahil) 
</t>
    </r>
    <r>
      <rPr>
        <i/>
        <sz val="9"/>
        <rFont val="Times New Roman"/>
        <family val="1"/>
        <charset val="162"/>
      </rPr>
      <t>Accumulation Fund</t>
    </r>
  </si>
  <si>
    <r>
      <t xml:space="preserve">Hayatta Kalma
</t>
    </r>
    <r>
      <rPr>
        <i/>
        <sz val="9"/>
        <rFont val="Times New Roman"/>
        <family val="1"/>
        <charset val="162"/>
      </rPr>
      <t>Survival Condition</t>
    </r>
  </si>
  <si>
    <r>
      <t xml:space="preserve">Vefat Teminatları
</t>
    </r>
    <r>
      <rPr>
        <i/>
        <sz val="9"/>
        <rFont val="Times New Roman"/>
        <family val="1"/>
        <charset val="162"/>
      </rPr>
      <t>Death Coverage</t>
    </r>
  </si>
  <si>
    <r>
      <t xml:space="preserve">Tedavi Masrafları
</t>
    </r>
    <r>
      <rPr>
        <i/>
        <sz val="9"/>
        <rFont val="Times New Roman"/>
        <family val="1"/>
        <charset val="162"/>
      </rPr>
      <t>Treatment Expense</t>
    </r>
  </si>
  <si>
    <r>
      <t xml:space="preserve">Tehlikeli Hastalıklar
</t>
    </r>
    <r>
      <rPr>
        <i/>
        <sz val="9"/>
        <rFont val="Times New Roman"/>
        <family val="1"/>
        <charset val="162"/>
      </rPr>
      <t>Critical Illness</t>
    </r>
  </si>
  <si>
    <r>
      <t xml:space="preserve">Maluliyet Teminatları
</t>
    </r>
    <r>
      <rPr>
        <i/>
        <sz val="9"/>
        <rFont val="Times New Roman"/>
        <family val="1"/>
        <charset val="162"/>
      </rPr>
      <t>Disability Coverage</t>
    </r>
  </si>
  <si>
    <r>
      <t xml:space="preserve">Diğer
</t>
    </r>
    <r>
      <rPr>
        <i/>
        <sz val="9"/>
        <color indexed="8"/>
        <rFont val="Times New Roman"/>
        <family val="1"/>
        <charset val="162"/>
      </rPr>
      <t>Other</t>
    </r>
  </si>
  <si>
    <r>
      <t xml:space="preserve">Toplam
</t>
    </r>
    <r>
      <rPr>
        <i/>
        <sz val="9"/>
        <color indexed="8"/>
        <rFont val="Times New Roman"/>
        <family val="1"/>
        <charset val="162"/>
      </rPr>
      <t>Total</t>
    </r>
  </si>
  <si>
    <r>
      <t xml:space="preserve">YÖNETİM KURULU ÜYELERİ
</t>
    </r>
    <r>
      <rPr>
        <i/>
        <sz val="9"/>
        <rFont val="Times New Roman"/>
        <family val="1"/>
        <charset val="162"/>
      </rPr>
      <t>Executive Comittee Members</t>
    </r>
  </si>
  <si>
    <r>
      <t xml:space="preserve">DENETÇİLER 
</t>
    </r>
    <r>
      <rPr>
        <i/>
        <sz val="9"/>
        <rFont val="Times New Roman"/>
        <family val="1"/>
        <charset val="162"/>
      </rPr>
      <t>Auditors</t>
    </r>
  </si>
  <si>
    <r>
      <t xml:space="preserve">ÜST DÜZEY YÖNETİCİLER
</t>
    </r>
    <r>
      <rPr>
        <i/>
        <sz val="9"/>
        <rFont val="Times New Roman"/>
        <family val="1"/>
        <charset val="162"/>
      </rPr>
      <t>Top Managers</t>
    </r>
  </si>
  <si>
    <r>
      <t xml:space="preserve">   2- Diğer Teknik Karşılıklar - </t>
    </r>
    <r>
      <rPr>
        <i/>
        <sz val="9"/>
        <rFont val="Times New Roman"/>
        <family val="1"/>
        <charset val="162"/>
      </rPr>
      <t>Other Technical Provisions(*)</t>
    </r>
  </si>
  <si>
    <r>
      <t xml:space="preserve">Yatırımlardaki Değer Azalışları
</t>
    </r>
    <r>
      <rPr>
        <i/>
        <sz val="9"/>
        <rFont val="Times New Roman"/>
        <family val="1"/>
        <charset val="162"/>
      </rPr>
      <t xml:space="preserve"> Decrease in Value of Investments</t>
    </r>
  </si>
  <si>
    <r>
      <t xml:space="preserve">    </t>
    </r>
    <r>
      <rPr>
        <b/>
        <sz val="10"/>
        <rFont val="Times New Roman"/>
        <family val="1"/>
        <charset val="162"/>
      </rPr>
      <t xml:space="preserve">3- Emeklilik Faaliyetlerden Alacaklar </t>
    </r>
    <r>
      <rPr>
        <i/>
        <sz val="10"/>
        <rFont val="Times New Roman"/>
        <family val="1"/>
        <charset val="162"/>
      </rPr>
      <t>- Receivables from Pension Operations</t>
    </r>
  </si>
  <si>
    <r>
      <t xml:space="preserve">   1- Fon İşletim Giderleri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Fund Management Charges</t>
    </r>
  </si>
  <si>
    <r>
      <t xml:space="preserve">Fon İşletim Giderleri
</t>
    </r>
    <r>
      <rPr>
        <i/>
        <sz val="9"/>
        <rFont val="Times New Roman"/>
        <family val="1"/>
        <charset val="162"/>
      </rPr>
      <t>Fund Administration Charges</t>
    </r>
  </si>
  <si>
    <r>
      <t xml:space="preserve">(*) </t>
    </r>
    <r>
      <rPr>
        <sz val="9"/>
        <rFont val="Times New Roman"/>
        <family val="1"/>
        <charset val="162"/>
      </rPr>
      <t>Zorunlu Deprem, Devlet Destekli Tarım, SGK, Yeşil Kart Hariç</t>
    </r>
    <r>
      <rPr>
        <i/>
        <sz val="9"/>
        <rFont val="Times New Roman"/>
        <family val="1"/>
        <charset val="162"/>
      </rPr>
      <t xml:space="preserve"> - Compulsory Earthquake, Subsidized Agriculture, SSA, Green Card are excluded </t>
    </r>
  </si>
  <si>
    <r>
      <t xml:space="preserve">4. Sadece Yaşam Teminatlı Sig. - </t>
    </r>
    <r>
      <rPr>
        <i/>
        <sz val="10"/>
        <color indexed="56"/>
        <rFont val="Times New Roman"/>
        <family val="1"/>
        <charset val="162"/>
      </rPr>
      <t>Pure Endownment Life Ins.</t>
    </r>
  </si>
  <si>
    <r>
      <t xml:space="preserve">4. Sadece Yaşam Teminatlı Sig. - </t>
    </r>
    <r>
      <rPr>
        <i/>
        <sz val="10"/>
        <color indexed="56"/>
        <rFont val="Times New Roman"/>
        <family val="1"/>
        <charset val="162"/>
      </rPr>
      <t>Pure End. Life Ins.</t>
    </r>
  </si>
  <si>
    <r>
      <t xml:space="preserve">Krediye Bağlı USV - </t>
    </r>
    <r>
      <rPr>
        <i/>
        <sz val="10"/>
        <color indexed="8"/>
        <rFont val="Times New Roman"/>
        <family val="1"/>
        <charset val="162"/>
      </rPr>
      <t>Related on Credit Long Term Life Ins.</t>
    </r>
  </si>
  <si>
    <r>
      <t xml:space="preserve">Diğer Uzun Süreli Vefat - </t>
    </r>
    <r>
      <rPr>
        <i/>
        <sz val="10"/>
        <color indexed="8"/>
        <rFont val="Times New Roman"/>
        <family val="1"/>
        <charset val="162"/>
      </rPr>
      <t>Other Term Life Ins. (Long Term)</t>
    </r>
  </si>
  <si>
    <r>
      <t xml:space="preserve">Birikimli Sigortalar - </t>
    </r>
    <r>
      <rPr>
        <i/>
        <sz val="10"/>
        <color indexed="8"/>
        <rFont val="Times New Roman"/>
        <family val="1"/>
        <charset val="162"/>
      </rPr>
      <t>Whole Life Insurance</t>
    </r>
  </si>
  <si>
    <r>
      <t xml:space="preserve">Sadece Yaşam Teminatlı Sig. - </t>
    </r>
    <r>
      <rPr>
        <i/>
        <sz val="10"/>
        <color indexed="8"/>
        <rFont val="Times New Roman"/>
        <family val="1"/>
        <charset val="162"/>
      </rPr>
      <t>Pure Endownment Life Ins.</t>
    </r>
  </si>
  <si>
    <r>
      <t xml:space="preserve">Karma Sigortalar - </t>
    </r>
    <r>
      <rPr>
        <i/>
        <sz val="10"/>
        <color indexed="8"/>
        <rFont val="Times New Roman"/>
        <family val="1"/>
        <charset val="162"/>
      </rPr>
      <t>Endownment Life Insurance</t>
    </r>
  </si>
  <si>
    <r>
      <t xml:space="preserve">Gelir Sigortaları - </t>
    </r>
    <r>
      <rPr>
        <i/>
        <sz val="10"/>
        <color indexed="8"/>
        <rFont val="Times New Roman"/>
        <family val="1"/>
        <charset val="162"/>
      </rPr>
      <t>Annuity</t>
    </r>
  </si>
  <si>
    <r>
      <t xml:space="preserve">Toplam - </t>
    </r>
    <r>
      <rPr>
        <b/>
        <i/>
        <sz val="10"/>
        <color indexed="8"/>
        <rFont val="Times New Roman"/>
        <family val="1"/>
        <charset val="162"/>
      </rPr>
      <t>Total</t>
    </r>
  </si>
  <si>
    <r>
      <t xml:space="preserve">Geçici İş Göremezlik
</t>
    </r>
    <r>
      <rPr>
        <i/>
        <sz val="10"/>
        <rFont val="Times New Roman"/>
        <family val="1"/>
        <charset val="162"/>
      </rPr>
      <t>Temporary Disability</t>
    </r>
    <r>
      <rPr>
        <b/>
        <sz val="10"/>
        <rFont val="Times New Roman"/>
        <family val="1"/>
        <charset val="162"/>
      </rPr>
      <t xml:space="preserve">
</t>
    </r>
  </si>
  <si>
    <r>
      <t xml:space="preserve">Cari Dönem
</t>
    </r>
    <r>
      <rPr>
        <i/>
        <sz val="10"/>
        <rFont val="Times New Roman"/>
        <family val="1"/>
        <charset val="162"/>
      </rPr>
      <t>Current Period</t>
    </r>
  </si>
  <si>
    <r>
      <t xml:space="preserve">Önceki Dönem
</t>
    </r>
    <r>
      <rPr>
        <i/>
        <sz val="10"/>
        <rFont val="Times New Roman"/>
        <family val="1"/>
        <charset val="162"/>
      </rPr>
      <t xml:space="preserve">Previous Period </t>
    </r>
  </si>
  <si>
    <r>
      <t>A. Hazır Değerler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Cash and Banks</t>
    </r>
  </si>
  <si>
    <r>
      <t xml:space="preserve">A. Faaliyet Gelirleri - </t>
    </r>
    <r>
      <rPr>
        <i/>
        <sz val="10"/>
        <color indexed="56"/>
        <rFont val="Times New Roman"/>
        <family val="1"/>
        <charset val="162"/>
      </rPr>
      <t>Operating Revenues</t>
    </r>
  </si>
  <si>
    <r>
      <t xml:space="preserve">1.Kasa - </t>
    </r>
    <r>
      <rPr>
        <i/>
        <sz val="10"/>
        <rFont val="Times New Roman"/>
        <family val="1"/>
        <charset val="162"/>
      </rPr>
      <t>Cash</t>
    </r>
  </si>
  <si>
    <r>
      <t xml:space="preserve"> 1- Alınan Primler - </t>
    </r>
    <r>
      <rPr>
        <i/>
        <sz val="10"/>
        <rFont val="Times New Roman"/>
        <family val="1"/>
        <charset val="162"/>
      </rPr>
      <t xml:space="preserve">Premiums Received </t>
    </r>
  </si>
  <si>
    <r>
      <t xml:space="preserve">2.Bankalar - </t>
    </r>
    <r>
      <rPr>
        <i/>
        <sz val="10"/>
        <rFont val="Times New Roman"/>
        <family val="1"/>
        <charset val="162"/>
      </rPr>
      <t>Banks</t>
    </r>
  </si>
  <si>
    <r>
      <t xml:space="preserve"> 2- Devreden KPK - Provisions for </t>
    </r>
    <r>
      <rPr>
        <i/>
        <sz val="10"/>
        <rFont val="Times New Roman"/>
        <family val="1"/>
        <charset val="162"/>
      </rPr>
      <t>Unearned Premium Brought Forward</t>
    </r>
  </si>
  <si>
    <r>
      <t xml:space="preserve">B. Menkul Değerler - </t>
    </r>
    <r>
      <rPr>
        <i/>
        <sz val="10"/>
        <color indexed="56"/>
        <rFont val="Times New Roman"/>
        <family val="1"/>
        <charset val="162"/>
      </rPr>
      <t>Securities</t>
    </r>
  </si>
  <si>
    <r>
      <t xml:space="preserve"> 3- Ödenen Tazminatta Reasürör Payı - </t>
    </r>
    <r>
      <rPr>
        <i/>
        <sz val="10"/>
        <rFont val="Times New Roman"/>
        <family val="1"/>
        <charset val="162"/>
      </rPr>
      <t>Reinsurers' Share in Paid Claims</t>
    </r>
  </si>
  <si>
    <r>
      <t xml:space="preserve">1.Kamu Kesimi Tahvil, Senet ve Bono - </t>
    </r>
    <r>
      <rPr>
        <i/>
        <sz val="10"/>
        <rFont val="Times New Roman"/>
        <family val="1"/>
        <charset val="162"/>
      </rPr>
      <t>Treasury Bills / Gov.Bonds</t>
    </r>
  </si>
  <si>
    <r>
      <t xml:space="preserve"> 4- Devreden MTK - Provisions for </t>
    </r>
    <r>
      <rPr>
        <i/>
        <sz val="10"/>
        <rFont val="Times New Roman"/>
        <family val="1"/>
        <charset val="162"/>
      </rPr>
      <t>Outstanding Losses Brought Forward</t>
    </r>
  </si>
  <si>
    <r>
      <t>2.Diğer Menkul Değerler -</t>
    </r>
    <r>
      <rPr>
        <i/>
        <sz val="10"/>
        <rFont val="Times New Roman"/>
        <family val="1"/>
        <charset val="162"/>
      </rPr>
      <t xml:space="preserve"> Other Securities</t>
    </r>
  </si>
  <si>
    <r>
      <t xml:space="preserve"> 5- MTK Reasürör Payı - </t>
    </r>
    <r>
      <rPr>
        <i/>
        <sz val="10"/>
        <rFont val="Times New Roman"/>
        <family val="1"/>
        <charset val="162"/>
      </rPr>
      <t>Reinsurers' Share in Provisions for Outstanding Losses</t>
    </r>
  </si>
  <si>
    <r>
      <t xml:space="preserve">C. Alacaklar - </t>
    </r>
    <r>
      <rPr>
        <i/>
        <sz val="10"/>
        <color indexed="56"/>
        <rFont val="Times New Roman"/>
        <family val="1"/>
        <charset val="162"/>
      </rPr>
      <t>Receivables</t>
    </r>
  </si>
  <si>
    <r>
      <t xml:space="preserve">1.Sigorta Şirketleri - </t>
    </r>
    <r>
      <rPr>
        <i/>
        <sz val="10"/>
        <rFont val="Times New Roman"/>
        <family val="1"/>
        <charset val="162"/>
      </rPr>
      <t>Insurance Companies</t>
    </r>
  </si>
  <si>
    <r>
      <t xml:space="preserve">B. Faaliyet Giderleri - </t>
    </r>
    <r>
      <rPr>
        <i/>
        <sz val="10"/>
        <color indexed="56"/>
        <rFont val="Times New Roman"/>
        <family val="1"/>
        <charset val="162"/>
      </rPr>
      <t>Operations Expenses (-)</t>
    </r>
  </si>
  <si>
    <r>
      <t xml:space="preserve">2.Reasürans Şirketleri - </t>
    </r>
    <r>
      <rPr>
        <i/>
        <sz val="10"/>
        <rFont val="Times New Roman"/>
        <family val="1"/>
        <charset val="162"/>
      </rPr>
      <t>Reinsurance Companies</t>
    </r>
  </si>
  <si>
    <r>
      <t xml:space="preserve"> 1- Ödenen Tazminatlar - </t>
    </r>
    <r>
      <rPr>
        <i/>
        <sz val="10"/>
        <rFont val="Times New Roman"/>
        <family val="1"/>
        <charset val="162"/>
      </rPr>
      <t>Paid Losses</t>
    </r>
  </si>
  <si>
    <r>
      <t xml:space="preserve">3. Diğer Alacaklar - </t>
    </r>
    <r>
      <rPr>
        <i/>
        <sz val="10"/>
        <rFont val="Times New Roman"/>
        <family val="1"/>
        <charset val="162"/>
      </rPr>
      <t>Other Receivables</t>
    </r>
  </si>
  <si>
    <r>
      <t xml:space="preserve"> 2- Ayrılan MTK -</t>
    </r>
    <r>
      <rPr>
        <i/>
        <sz val="10"/>
        <rFont val="Times New Roman"/>
        <family val="1"/>
        <charset val="162"/>
      </rPr>
      <t xml:space="preserve"> Provisions for Outstanding Losses </t>
    </r>
  </si>
  <si>
    <r>
      <t xml:space="preserve">4.Gelecek Aya Ait Giderler - </t>
    </r>
    <r>
      <rPr>
        <i/>
        <sz val="10"/>
        <rFont val="Times New Roman"/>
        <family val="1"/>
        <charset val="162"/>
      </rPr>
      <t>Prepaid Expenses for Future Months</t>
    </r>
  </si>
  <si>
    <r>
      <t xml:space="preserve"> 3- Ayrılan KPK - </t>
    </r>
    <r>
      <rPr>
        <i/>
        <sz val="10"/>
        <rFont val="Times New Roman"/>
        <family val="1"/>
        <charset val="162"/>
      </rPr>
      <t>Provisions for Unearned Premium</t>
    </r>
  </si>
  <si>
    <r>
      <t>D. Diğer Borçlu Hesaplar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Other Debtor Accounts</t>
    </r>
  </si>
  <si>
    <r>
      <t xml:space="preserve"> 4- Reas. vb.Piyasalardan Alınan Koruma Gid. - Expenses for </t>
    </r>
    <r>
      <rPr>
        <i/>
        <sz val="10"/>
        <rFont val="Times New Roman"/>
        <family val="1"/>
        <charset val="162"/>
      </rPr>
      <t>Reins.Protection</t>
    </r>
  </si>
  <si>
    <r>
      <t xml:space="preserve">1.Diğer Borçlu Hesaplar - </t>
    </r>
    <r>
      <rPr>
        <i/>
        <sz val="10"/>
        <rFont val="Times New Roman"/>
        <family val="1"/>
        <charset val="162"/>
      </rPr>
      <t>Other Debtor Accounts</t>
    </r>
  </si>
  <si>
    <r>
      <t xml:space="preserve"> 5- Hasar Tespit Ödemeleri - </t>
    </r>
    <r>
      <rPr>
        <i/>
        <sz val="10"/>
        <rFont val="Times New Roman"/>
        <family val="1"/>
        <charset val="162"/>
      </rPr>
      <t>Loss Adjustment Expenses</t>
    </r>
  </si>
  <si>
    <r>
      <t>2.Gelecek Yıllara Ait Giderler -</t>
    </r>
    <r>
      <rPr>
        <i/>
        <sz val="10"/>
        <rFont val="Times New Roman"/>
        <family val="1"/>
        <charset val="162"/>
      </rPr>
      <t xml:space="preserve"> Prepaid Expenses for Future Years</t>
    </r>
  </si>
  <si>
    <r>
      <t xml:space="preserve"> 6- Genel Yönetim Giderleri -</t>
    </r>
    <r>
      <rPr>
        <i/>
        <sz val="10"/>
        <rFont val="Times New Roman"/>
        <family val="1"/>
        <charset val="162"/>
      </rPr>
      <t xml:space="preserve"> General Administration Expenses</t>
    </r>
  </si>
  <si>
    <r>
      <t>E. Maddi Duran Varlıklar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Tangible Fixed Assets</t>
    </r>
  </si>
  <si>
    <r>
      <t xml:space="preserve"> 7- Kurum Yöneticisine ve Sig.Şirketine Ödenen Komisyon - </t>
    </r>
    <r>
      <rPr>
        <i/>
        <sz val="10"/>
        <rFont val="Times New Roman"/>
        <family val="1"/>
        <charset val="162"/>
      </rPr>
      <t>Paid Commission</t>
    </r>
  </si>
  <si>
    <r>
      <t xml:space="preserve">1.Demirbaşlar - </t>
    </r>
    <r>
      <rPr>
        <i/>
        <sz val="10"/>
        <rFont val="Times New Roman"/>
        <family val="1"/>
        <charset val="162"/>
      </rPr>
      <t>Fixtures</t>
    </r>
  </si>
  <si>
    <r>
      <t xml:space="preserve"> 8- Halkla İlişkiler ve Tanıtım Giderleri - </t>
    </r>
    <r>
      <rPr>
        <i/>
        <sz val="10"/>
        <rFont val="Times New Roman"/>
        <family val="1"/>
        <charset val="162"/>
      </rPr>
      <t>Advertisement Expenses</t>
    </r>
  </si>
  <si>
    <r>
      <t xml:space="preserve">2.Demirbaş Amortismanları - </t>
    </r>
    <r>
      <rPr>
        <i/>
        <sz val="10"/>
        <rFont val="Times New Roman"/>
        <family val="1"/>
        <charset val="162"/>
      </rPr>
      <t>Fixture Depreciations</t>
    </r>
  </si>
  <si>
    <r>
      <t xml:space="preserve">Aktif Toplamı - </t>
    </r>
    <r>
      <rPr>
        <i/>
        <sz val="10"/>
        <color indexed="18"/>
        <rFont val="Times New Roman"/>
        <family val="1"/>
        <charset val="162"/>
      </rPr>
      <t>Total Assets</t>
    </r>
  </si>
  <si>
    <r>
      <t xml:space="preserve">10- Diğer Faaliyet Giderleri - </t>
    </r>
    <r>
      <rPr>
        <i/>
        <sz val="10"/>
        <rFont val="Times New Roman"/>
        <family val="1"/>
        <charset val="162"/>
      </rPr>
      <t>Other Operations Expenses</t>
    </r>
  </si>
  <si>
    <r>
      <t>A. Mali Borçlar -</t>
    </r>
    <r>
      <rPr>
        <i/>
        <sz val="10"/>
        <color indexed="56"/>
        <rFont val="Times New Roman"/>
        <family val="1"/>
        <charset val="162"/>
      </rPr>
      <t xml:space="preserve"> Financial Credits</t>
    </r>
  </si>
  <si>
    <r>
      <t xml:space="preserve">11-Ödenen Vergi, Resim ve Fonlar - </t>
    </r>
    <r>
      <rPr>
        <i/>
        <sz val="10"/>
        <rFont val="Times New Roman"/>
        <family val="1"/>
        <charset val="162"/>
      </rPr>
      <t>Tax and Other Liabilities Payment</t>
    </r>
  </si>
  <si>
    <r>
      <t xml:space="preserve">1.Banka Kredileri - </t>
    </r>
    <r>
      <rPr>
        <i/>
        <sz val="10"/>
        <rFont val="Times New Roman"/>
        <family val="1"/>
        <charset val="162"/>
      </rPr>
      <t>Bank Credits</t>
    </r>
  </si>
  <si>
    <r>
      <t xml:space="preserve">B. Teknik Karşılıklar - </t>
    </r>
    <r>
      <rPr>
        <i/>
        <sz val="10"/>
        <color indexed="56"/>
        <rFont val="Times New Roman"/>
        <family val="1"/>
        <charset val="162"/>
      </rPr>
      <t>Technical Provisions</t>
    </r>
  </si>
  <si>
    <r>
      <t xml:space="preserve">Faaliyet Hasılatı - </t>
    </r>
    <r>
      <rPr>
        <i/>
        <sz val="10"/>
        <color indexed="18"/>
        <rFont val="Times New Roman"/>
        <family val="1"/>
        <charset val="162"/>
      </rPr>
      <t>Operating Results</t>
    </r>
  </si>
  <si>
    <r>
      <t xml:space="preserve">1.Muallak Tazminat Karşılığı - </t>
    </r>
    <r>
      <rPr>
        <i/>
        <sz val="10"/>
        <rFont val="Times New Roman"/>
        <family val="1"/>
        <charset val="162"/>
      </rPr>
      <t>Provisions For Outstanding Claims</t>
    </r>
  </si>
  <si>
    <r>
      <t>2.Kazanılmamış Primler Karşılığı -</t>
    </r>
    <r>
      <rPr>
        <i/>
        <sz val="10"/>
        <rFont val="Times New Roman"/>
        <family val="1"/>
        <charset val="162"/>
      </rPr>
      <t xml:space="preserve"> Provisions for Unearnd Premium</t>
    </r>
  </si>
  <si>
    <r>
      <t xml:space="preserve">C. Diğer Faaliyetlerden Gelir ve Karlar - </t>
    </r>
    <r>
      <rPr>
        <i/>
        <sz val="10"/>
        <color indexed="56"/>
        <rFont val="Times New Roman"/>
        <family val="1"/>
        <charset val="162"/>
      </rPr>
      <t>Other Income</t>
    </r>
  </si>
  <si>
    <r>
      <t>C. Diğer Borçlar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Other Credits</t>
    </r>
  </si>
  <si>
    <r>
      <t xml:space="preserve"> 1- Faiz Gelirleri - </t>
    </r>
    <r>
      <rPr>
        <i/>
        <sz val="10"/>
        <rFont val="Times New Roman"/>
        <family val="1"/>
        <charset val="162"/>
      </rPr>
      <t>Interest Revenue</t>
    </r>
  </si>
  <si>
    <r>
      <t>1.Sigorta Şirketleri -</t>
    </r>
    <r>
      <rPr>
        <i/>
        <sz val="10"/>
        <rFont val="Times New Roman"/>
        <family val="1"/>
        <charset val="162"/>
      </rPr>
      <t xml:space="preserve"> Insurance Companies</t>
    </r>
  </si>
  <si>
    <r>
      <t xml:space="preserve"> 2- Menkul Değer Satış Karları - </t>
    </r>
    <r>
      <rPr>
        <i/>
        <sz val="10"/>
        <rFont val="Times New Roman"/>
        <family val="1"/>
        <charset val="162"/>
      </rPr>
      <t>Profits on Sale of Securities</t>
    </r>
  </si>
  <si>
    <r>
      <t xml:space="preserve"> 3- Kambiyo Karları - </t>
    </r>
    <r>
      <rPr>
        <i/>
        <sz val="10"/>
        <rFont val="Times New Roman"/>
        <family val="1"/>
        <charset val="162"/>
      </rPr>
      <t>Profit from Currency Translation</t>
    </r>
  </si>
  <si>
    <r>
      <t>3.Kurum Yöneticisi -</t>
    </r>
    <r>
      <rPr>
        <i/>
        <sz val="10"/>
        <rFont val="Times New Roman"/>
        <family val="1"/>
        <charset val="162"/>
      </rPr>
      <t xml:space="preserve"> TCIP Manager</t>
    </r>
  </si>
  <si>
    <r>
      <t xml:space="preserve"> 4- Diğer - </t>
    </r>
    <r>
      <rPr>
        <i/>
        <sz val="10"/>
        <rFont val="Times New Roman"/>
        <family val="1"/>
        <charset val="162"/>
      </rPr>
      <t>Others</t>
    </r>
  </si>
  <si>
    <r>
      <t xml:space="preserve">4.Alınan Depozito ve Teminatlar - </t>
    </r>
    <r>
      <rPr>
        <i/>
        <sz val="10"/>
        <rFont val="Times New Roman"/>
        <family val="1"/>
        <charset val="162"/>
      </rPr>
      <t>Received Deposits</t>
    </r>
  </si>
  <si>
    <r>
      <t xml:space="preserve">5.Diğer Borçlar - </t>
    </r>
    <r>
      <rPr>
        <i/>
        <sz val="10"/>
        <rFont val="Times New Roman"/>
        <family val="1"/>
        <charset val="162"/>
      </rPr>
      <t>Other Credits</t>
    </r>
  </si>
  <si>
    <r>
      <t>D.Diğer Faaliyetlerden Gider ve Zararlar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Other Expenditure (-)</t>
    </r>
  </si>
  <si>
    <r>
      <t xml:space="preserve">D. Ödenecek Vergi ve Diğ.Yük.- </t>
    </r>
    <r>
      <rPr>
        <i/>
        <sz val="10"/>
        <color indexed="56"/>
        <rFont val="Times New Roman"/>
        <family val="1"/>
        <charset val="162"/>
      </rPr>
      <t>Tax and Other Obligation</t>
    </r>
  </si>
  <si>
    <r>
      <t xml:space="preserve"> 1- Faiz Giderleri - </t>
    </r>
    <r>
      <rPr>
        <i/>
        <sz val="10"/>
        <rFont val="Times New Roman"/>
        <family val="1"/>
        <charset val="162"/>
      </rPr>
      <t>Interest Expenses</t>
    </r>
  </si>
  <si>
    <r>
      <t xml:space="preserve">1.Ödenecek Vergi ve Fonlar - </t>
    </r>
    <r>
      <rPr>
        <i/>
        <sz val="10"/>
        <rFont val="Times New Roman"/>
        <family val="1"/>
        <charset val="162"/>
      </rPr>
      <t>Tax and Fund Liabilities</t>
    </r>
  </si>
  <si>
    <r>
      <t xml:space="preserve"> 2- Karşılık Giderleri - </t>
    </r>
    <r>
      <rPr>
        <i/>
        <sz val="10"/>
        <rFont val="Times New Roman"/>
        <family val="1"/>
        <charset val="162"/>
      </rPr>
      <t>Provision Expenses</t>
    </r>
  </si>
  <si>
    <r>
      <t xml:space="preserve">E. Biriken Fon - </t>
    </r>
    <r>
      <rPr>
        <i/>
        <sz val="10"/>
        <color indexed="56"/>
        <rFont val="Times New Roman"/>
        <family val="1"/>
        <charset val="162"/>
      </rPr>
      <t>Accumulated Fund</t>
    </r>
  </si>
  <si>
    <r>
      <t xml:space="preserve"> 3- Menkul Değer Satış Zararları - </t>
    </r>
    <r>
      <rPr>
        <i/>
        <sz val="10"/>
        <rFont val="Times New Roman"/>
        <family val="1"/>
        <charset val="162"/>
      </rPr>
      <t>Losses on Sale of Securities</t>
    </r>
  </si>
  <si>
    <r>
      <t xml:space="preserve">1.Geçmiş Dönemlere Ait Biriken Fon - </t>
    </r>
    <r>
      <rPr>
        <i/>
        <sz val="10"/>
        <rFont val="Times New Roman"/>
        <family val="1"/>
        <charset val="162"/>
      </rPr>
      <t>Previous Terms Accum. Fund</t>
    </r>
  </si>
  <si>
    <r>
      <t xml:space="preserve"> 4- Kambiyo Zararları - </t>
    </r>
    <r>
      <rPr>
        <i/>
        <sz val="10"/>
        <rFont val="Times New Roman"/>
        <family val="1"/>
        <charset val="162"/>
      </rPr>
      <t>Foreign Exchange Losses</t>
    </r>
  </si>
  <si>
    <r>
      <t xml:space="preserve">2.Dönem Biriken Fonu - </t>
    </r>
    <r>
      <rPr>
        <i/>
        <sz val="10"/>
        <rFont val="Times New Roman"/>
        <family val="1"/>
        <charset val="162"/>
      </rPr>
      <t>Current Period Accumulated Fund</t>
    </r>
  </si>
  <si>
    <r>
      <t xml:space="preserve"> 5- Amortisman  Giderleri - </t>
    </r>
    <r>
      <rPr>
        <i/>
        <sz val="10"/>
        <rFont val="Times New Roman"/>
        <family val="1"/>
        <charset val="162"/>
      </rPr>
      <t>Depreciation Expenses</t>
    </r>
  </si>
  <si>
    <r>
      <t xml:space="preserve">3.Yeniden Değerleme Fonu - </t>
    </r>
    <r>
      <rPr>
        <i/>
        <sz val="10"/>
        <rFont val="Times New Roman"/>
        <family val="1"/>
        <charset val="162"/>
      </rPr>
      <t>Revaluation Fund</t>
    </r>
  </si>
  <si>
    <r>
      <t xml:space="preserve"> 6- Diğer Gider ve Zararlar - </t>
    </r>
    <r>
      <rPr>
        <i/>
        <sz val="10"/>
        <rFont val="Times New Roman"/>
        <family val="1"/>
        <charset val="162"/>
      </rPr>
      <t>Others</t>
    </r>
  </si>
  <si>
    <r>
      <t xml:space="preserve">4.Finansal Varlıklar - </t>
    </r>
    <r>
      <rPr>
        <i/>
        <sz val="10"/>
        <rFont val="Times New Roman"/>
        <family val="1"/>
        <charset val="162"/>
      </rPr>
      <t>Financial Assets</t>
    </r>
  </si>
  <si>
    <r>
      <t>Pasif Toplamı -</t>
    </r>
    <r>
      <rPr>
        <sz val="10"/>
        <color indexed="18"/>
        <rFont val="Times New Roman"/>
        <family val="1"/>
        <charset val="162"/>
      </rPr>
      <t xml:space="preserve"> </t>
    </r>
    <r>
      <rPr>
        <i/>
        <sz val="10"/>
        <color indexed="18"/>
        <rFont val="Times New Roman"/>
        <family val="1"/>
        <charset val="162"/>
      </rPr>
      <t>Total Liabilities</t>
    </r>
  </si>
  <si>
    <r>
      <t>Net Dönem Biriken Fonu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Net Accumulated Fund</t>
    </r>
  </si>
  <si>
    <r>
      <t xml:space="preserve"> 9- Bilimsel Araştırma ve Danışmanlık Faal.- </t>
    </r>
    <r>
      <rPr>
        <i/>
        <sz val="10"/>
        <rFont val="Times New Roman"/>
        <family val="1"/>
        <charset val="162"/>
      </rPr>
      <t>Scientific Research and Consultancy Exp.</t>
    </r>
  </si>
  <si>
    <r>
      <t xml:space="preserve">Krediye Bağlı YV - </t>
    </r>
    <r>
      <rPr>
        <i/>
        <sz val="10"/>
        <color indexed="8"/>
        <rFont val="Times New Roman"/>
        <family val="1"/>
        <charset val="162"/>
      </rPr>
      <t>Related on Credit</t>
    </r>
  </si>
  <si>
    <r>
      <t xml:space="preserve">Diğer Yıllık Vefat - </t>
    </r>
    <r>
      <rPr>
        <i/>
        <sz val="10"/>
        <color indexed="8"/>
        <rFont val="Times New Roman"/>
        <family val="1"/>
        <charset val="162"/>
      </rPr>
      <t>Other Term Life Ins. (Yearly)</t>
    </r>
  </si>
  <si>
    <r>
      <t xml:space="preserve">Krediye Bağlı USV - </t>
    </r>
    <r>
      <rPr>
        <i/>
        <sz val="10"/>
        <color indexed="8"/>
        <rFont val="Times New Roman"/>
        <family val="1"/>
        <charset val="162"/>
      </rPr>
      <t>Related on Credit Long Term Life Ins.</t>
    </r>
  </si>
  <si>
    <r>
      <t xml:space="preserve">Diğer Uzun Süreli Vefat - </t>
    </r>
    <r>
      <rPr>
        <i/>
        <sz val="10"/>
        <color indexed="8"/>
        <rFont val="Times New Roman"/>
        <family val="1"/>
        <charset val="162"/>
      </rPr>
      <t>Other Term Life Ins. (Long Term)</t>
    </r>
  </si>
  <si>
    <r>
      <t xml:space="preserve">Birikimli Sigortalar - </t>
    </r>
    <r>
      <rPr>
        <i/>
        <sz val="10"/>
        <color indexed="8"/>
        <rFont val="Times New Roman"/>
        <family val="1"/>
        <charset val="162"/>
      </rPr>
      <t>Whole Life Insurance</t>
    </r>
  </si>
  <si>
    <r>
      <t xml:space="preserve">Hayatta Kalma Şartına Bağlı Sig. - </t>
    </r>
    <r>
      <rPr>
        <i/>
        <sz val="10"/>
        <color indexed="8"/>
        <rFont val="Times New Roman"/>
        <family val="1"/>
        <charset val="162"/>
      </rPr>
      <t>Pure Endownment Life Ins.</t>
    </r>
  </si>
  <si>
    <r>
      <t>Karma Sigortalar -</t>
    </r>
    <r>
      <rPr>
        <i/>
        <sz val="10"/>
        <color indexed="8"/>
        <rFont val="Times New Roman"/>
        <family val="1"/>
        <charset val="162"/>
      </rPr>
      <t xml:space="preserve"> Endownment Life Insurance</t>
    </r>
  </si>
  <si>
    <r>
      <t xml:space="preserve">Gelir Sigortaları - </t>
    </r>
    <r>
      <rPr>
        <i/>
        <sz val="10"/>
        <color indexed="8"/>
        <rFont val="Times New Roman"/>
        <family val="1"/>
        <charset val="162"/>
      </rPr>
      <t>Annuity</t>
    </r>
  </si>
  <si>
    <r>
      <t xml:space="preserve">Diğer Sigortalar - </t>
    </r>
    <r>
      <rPr>
        <i/>
        <sz val="10"/>
        <color indexed="8"/>
        <rFont val="Times New Roman"/>
        <family val="1"/>
        <charset val="162"/>
      </rPr>
      <t xml:space="preserve">Other </t>
    </r>
  </si>
  <si>
    <r>
      <t xml:space="preserve">Toplam - </t>
    </r>
    <r>
      <rPr>
        <b/>
        <i/>
        <sz val="10"/>
        <color indexed="8"/>
        <rFont val="Times New Roman"/>
        <family val="1"/>
        <charset val="162"/>
      </rPr>
      <t>Total</t>
    </r>
  </si>
  <si>
    <r>
      <t xml:space="preserve">Kadın - </t>
    </r>
    <r>
      <rPr>
        <i/>
        <sz val="10"/>
        <color indexed="8"/>
        <rFont val="Times New Roman"/>
        <family val="1"/>
        <charset val="162"/>
      </rPr>
      <t>Female</t>
    </r>
  </si>
  <si>
    <r>
      <t>Erkek -</t>
    </r>
    <r>
      <rPr>
        <i/>
        <sz val="10"/>
        <color indexed="8"/>
        <rFont val="Times New Roman"/>
        <family val="1"/>
        <charset val="162"/>
      </rPr>
      <t xml:space="preserve"> Male</t>
    </r>
  </si>
  <si>
    <r>
      <t xml:space="preserve">    Plan Değişikliği ile Giden - </t>
    </r>
    <r>
      <rPr>
        <i/>
        <sz val="9"/>
        <rFont val="Times New Roman"/>
        <family val="1"/>
        <charset val="162"/>
      </rPr>
      <t>Outgoing with  Pension Plan Ch.</t>
    </r>
  </si>
  <si>
    <r>
      <t xml:space="preserve">    Devam Eden Portföydeki Fon Artışı - </t>
    </r>
    <r>
      <rPr>
        <i/>
        <sz val="9"/>
        <rFont val="Times New Roman"/>
        <family val="1"/>
        <charset val="162"/>
      </rPr>
      <t>Ch.in Current Portfolio</t>
    </r>
  </si>
  <si>
    <r>
      <t xml:space="preserve">    Plan Değişikliği ile Gelen - </t>
    </r>
    <r>
      <rPr>
        <i/>
        <sz val="9"/>
        <rFont val="Times New Roman"/>
        <family val="1"/>
        <charset val="162"/>
      </rPr>
      <t>Incoming with Pension Plan Change</t>
    </r>
  </si>
  <si>
    <r>
      <t>Sözleşme Adedi -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Number of Contracts</t>
    </r>
  </si>
  <si>
    <t>(*) 3A ve 3B no'lu tablolarda detaylı olarak (14 milyon TL tutarındaki Krediler Hesabı hariç) verilmiştir. - Detailed figures is given in Tables-3A &amp; 3B excluding Credits Account (Causing 14 M TL difference in total amount)</t>
  </si>
  <si>
    <r>
      <t xml:space="preserve">Cari Olmayan Varlıklar </t>
    </r>
    <r>
      <rPr>
        <b/>
        <i/>
        <sz val="11"/>
        <color indexed="18"/>
        <rFont val="Times New Roman"/>
        <family val="1"/>
        <charset val="162"/>
      </rPr>
      <t xml:space="preserve">- </t>
    </r>
    <r>
      <rPr>
        <i/>
        <sz val="11"/>
        <color indexed="18"/>
        <rFont val="Times New Roman"/>
        <family val="1"/>
        <charset val="162"/>
      </rPr>
      <t>Non Current Assets</t>
    </r>
  </si>
  <si>
    <r>
      <t xml:space="preserve">Diğer Satılmaya Hazır FV
</t>
    </r>
    <r>
      <rPr>
        <i/>
        <sz val="9"/>
        <rFont val="Times New Roman"/>
        <family val="1"/>
        <charset val="162"/>
      </rPr>
      <t>Other Financial Assets Available for Sale</t>
    </r>
  </si>
  <si>
    <t>RECEIVABLES FROM OPERATIONS of INSURANCE and PENSION COMPANIES as of 12.31.2012</t>
  </si>
  <si>
    <t>FIXED ASSETS of INSURANCE, REINSURANCE and PENSION COMPANIES
as of 12.31.2012 - NET (*)</t>
  </si>
  <si>
    <t>PROFIT and LOSS ACCOUNTS of INSURANCE, REINSURANCE and PENSION COMPANIES as of 01.01.2012 - 12.31.2012</t>
  </si>
  <si>
    <t>INSURANCE, REINSURANCE AND PENSION</t>
  </si>
  <si>
    <t>PROFIT and LOSS ACCOUNTS for HEALTH INSURANCE as of 2012 of LIFE COMPANIES (*)</t>
  </si>
  <si>
    <t>HAYAT DIŞI BRANŞLAR 2008 YILI PRİM, HASAR VE TEKNİK KAR/ZARAR VERİLERİ</t>
  </si>
  <si>
    <t>HAYAT DIŞI BRANŞLAR 2009 YILI PRİM, HASAR VE TEKNİK KAR/ZARAR VERİLERİ</t>
  </si>
  <si>
    <t>HAYAT DIŞI BRANŞLAR 2010 YILI PRİM, HASAR VE TEKNİK KAR/ZARAR VERİLERİ</t>
  </si>
  <si>
    <t>HAYAT DIŞI BRANŞLAR 2011 YILI PRİM, HASAR VE TEKNİK KAR/ZARAR VERİLERİ</t>
  </si>
  <si>
    <t>STATISTICS</t>
  </si>
  <si>
    <r>
      <t xml:space="preserve">** Ödenen Tazminat Tutarlarından Rücu ve Sovtaj Gelirleri Düşülmemiştir. - </t>
    </r>
    <r>
      <rPr>
        <i/>
        <sz val="9"/>
        <rFont val="Times New Roman"/>
        <family val="1"/>
        <charset val="162"/>
      </rPr>
      <t>Not Deducted Subrogation and Salvage Income from Gross Paid Losses</t>
    </r>
  </si>
  <si>
    <r>
      <t xml:space="preserve">Direkt Primler (Yeşil Kart Hariç)
</t>
    </r>
    <r>
      <rPr>
        <i/>
        <sz val="10"/>
        <color indexed="18"/>
        <rFont val="Times New Roman"/>
        <family val="1"/>
        <charset val="162"/>
      </rPr>
      <t>Direct Premiums (The Green Card Excluded)</t>
    </r>
  </si>
  <si>
    <t xml:space="preserve">HAYAT / EMEKLİLİK ŞİRKETLERİNİN 2012 YILI KAZA VE HASTALIK/SAĞLIK BRANŞLARI 
POLİÇE, PRİM ve TEMİNAT VERİLERİ </t>
  </si>
  <si>
    <t>No of POLICIES, PREMIUMS, AND COVERAGE DATA of CASUALTY and HEALTH BRANCHES as of 2012
for LIFE / PENSION COMPANIES</t>
  </si>
  <si>
    <t>HAYAT / EMEKLİLİK ŞİRKETLERİNİN 2012 YILI HAYAT BRANŞI POLİÇE SAYILARI - I</t>
  </si>
  <si>
    <t>HAYAT / EMEKLİLİK ŞİRKETLERİNİN 2012 YILI HAYAT BRANŞI POLİÇE SAYILARI - II</t>
  </si>
  <si>
    <t>HAYAT / EMEKLİLİK ŞİRKETLERİNİN 2012 YILI HAYAT BRANŞI POLİÇE SAYILARI - III</t>
  </si>
  <si>
    <t>No of LIFE POLICIES of LIFE INSURERS as of 2012 - III</t>
  </si>
  <si>
    <t>HAYAT / EMEKLİLİK ŞİRKETLERİNİN 2012 YILI HAYAT BRANŞI POLİÇE SAYILARI - IV</t>
  </si>
  <si>
    <t>No of LIFE POLICIES of LIFE INSURERS as of 2012 - IV</t>
  </si>
  <si>
    <t>HAYAT / EMEKLİLİK ŞİRKETLERİNİN 2012 YILI HAYAT BRANŞI ÜRÜN TİPİ BAZINDA PRİM ÜRETİMLERİ (FERDİ SİGORTALAR)</t>
  </si>
  <si>
    <t>HAYAT / EMEKLİLİK ŞİRKETLERİNİN 2012 YILI HAYAT BRANŞI ÜRÜN TİPİ BAZINDA PRİM ÜRETİMLERİ (GRUP SİGORTALARI)</t>
  </si>
  <si>
    <t>COVERAGE AMOUNT OF LIFE BRANCH IN 2012</t>
  </si>
  <si>
    <t>HAYAT / EMEKLİLİK ŞİRKETLERİNİN 31.12.2012 TARİHİ İTİBARİYLE HAYAT FONLARINA İLİŞKİN BİLGİLER</t>
  </si>
  <si>
    <t>İL BAZINDA SİGORTALILIK DAĞILIMI (*)
(DEVLET DESTEKLİ TARIM SİGORTALARI)</t>
  </si>
  <si>
    <t>T.C. EMNİYET GEN.MÜD.POLİS BKM.YAR.SAN</t>
  </si>
  <si>
    <t>T.C. ÇALIŞMA VE SOS.GÜV.BAK.SOS.SİG.KURUMU</t>
  </si>
  <si>
    <t>T.P.A.O. PERS.VAKFI</t>
  </si>
  <si>
    <t>ULUSLARARASI SERMAYELİ ŞİRKETLER VE SERMAYE PAYLARI</t>
  </si>
  <si>
    <t>BANKPOZİTİF KREDİ VE KALKINMA BANKASI AŞ</t>
  </si>
  <si>
    <t>AKTİF YATIRIM BANKASI AŞ</t>
  </si>
  <si>
    <t>T.SINAİ KALKINMA BANKASI AŞ</t>
  </si>
  <si>
    <t>ALBARAKA TÜRK KATILIM BANKASI AŞ</t>
  </si>
  <si>
    <t>ANADOLU BANK AŞ</t>
  </si>
  <si>
    <t>TÜRKİYE FİNANS KATILIM BANKASI AŞ</t>
  </si>
  <si>
    <t>T.İŞ BANKASI AŞ</t>
  </si>
  <si>
    <t>TÜRKİYE SINAİ KALKINMA BANKASI AŞ</t>
  </si>
  <si>
    <t>TURKLANBAND AŞ</t>
  </si>
  <si>
    <t>ING BANK AŞ</t>
  </si>
  <si>
    <t>YAPI VE KREDI BANKASI AŞ</t>
  </si>
  <si>
    <r>
      <t xml:space="preserve">(*) SGK Payı Hariç - </t>
    </r>
    <r>
      <rPr>
        <i/>
        <sz val="9"/>
        <rFont val="Times New Roman"/>
        <family val="1"/>
        <charset val="162"/>
      </rPr>
      <t>Excluded SSA Share</t>
    </r>
  </si>
  <si>
    <r>
      <t xml:space="preserve">(**) Zorunlu Deprem Hariç - </t>
    </r>
    <r>
      <rPr>
        <i/>
        <sz val="10"/>
        <rFont val="Times New Roman"/>
        <family val="1"/>
        <charset val="162"/>
      </rPr>
      <t>Excluded Compulsory Earthquake</t>
    </r>
  </si>
  <si>
    <r>
      <t xml:space="preserve">(****) SGK Payı ve Yeşil Kart Hariç - </t>
    </r>
    <r>
      <rPr>
        <i/>
        <sz val="9"/>
        <rFont val="Times New Roman"/>
        <family val="1"/>
        <charset val="162"/>
      </rPr>
      <t>Excluded SSA Share and Green Card</t>
    </r>
  </si>
  <si>
    <r>
      <t xml:space="preserve">(***) DD Tarım Hariç - </t>
    </r>
    <r>
      <rPr>
        <i/>
        <sz val="9"/>
        <rFont val="Times New Roman"/>
        <family val="1"/>
        <charset val="162"/>
      </rPr>
      <t>Excluded</t>
    </r>
    <r>
      <rPr>
        <sz val="9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Subsidized Agriculture</t>
    </r>
  </si>
  <si>
    <r>
      <t xml:space="preserve">Kaza - </t>
    </r>
    <r>
      <rPr>
        <i/>
        <sz val="11"/>
        <color indexed="56"/>
        <rFont val="Times New Roman"/>
        <family val="1"/>
        <charset val="162"/>
      </rPr>
      <t>Casualty (*)</t>
    </r>
  </si>
  <si>
    <r>
      <t>Yangın ve Doğal Afetler</t>
    </r>
    <r>
      <rPr>
        <sz val="11"/>
        <color indexed="56"/>
        <rFont val="Times New Roman"/>
        <family val="1"/>
        <charset val="162"/>
      </rPr>
      <t xml:space="preserve"> -</t>
    </r>
    <r>
      <rPr>
        <i/>
        <sz val="11"/>
        <color indexed="56"/>
        <rFont val="Times New Roman"/>
        <family val="1"/>
        <charset val="162"/>
      </rPr>
      <t xml:space="preserve"> Fire (**)</t>
    </r>
  </si>
  <si>
    <r>
      <t xml:space="preserve">Genel Zararlar - </t>
    </r>
    <r>
      <rPr>
        <i/>
        <sz val="11"/>
        <color indexed="56"/>
        <rFont val="Times New Roman"/>
        <family val="1"/>
        <charset val="162"/>
      </rPr>
      <t>General Damages (***)</t>
    </r>
  </si>
  <si>
    <r>
      <t>Kara Araçları Sorumluluk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Land Vehicles Liability (****)</t>
    </r>
  </si>
  <si>
    <r>
      <t>(*) Ödenen Tazminat: Fiilen Ödenen Direkt / Endirekt Toplam Tazminat -</t>
    </r>
    <r>
      <rPr>
        <i/>
        <sz val="9"/>
        <rFont val="Times New Roman"/>
        <family val="1"/>
        <charset val="162"/>
      </rPr>
      <t xml:space="preserve"> Paid Losses: Direct / Endirect Total Paid Losses</t>
    </r>
  </si>
  <si>
    <t>2012 YILI HAYAT DIŞI BRANŞ BAZINDA ÖDENEN TAZMİNAT ve BÖLÜŞMELİ REASÜRANS PAYI (*)</t>
  </si>
  <si>
    <t>PAID LOSSES and PROPORTIONAL REINSURANCE SHARE as of  2012 at NON LIFE BRANCHES (*)</t>
  </si>
  <si>
    <r>
      <t xml:space="preserve">      Reasürör Payı: Fiilen Ödenen Tazminat Bölüşmeli Reasürans Payı - </t>
    </r>
    <r>
      <rPr>
        <i/>
        <sz val="9"/>
        <rFont val="Times New Roman"/>
        <family val="1"/>
        <charset val="162"/>
      </rPr>
      <t>Only Proportional Reinsurance</t>
    </r>
  </si>
  <si>
    <r>
      <t>Kara Araçları Sor.</t>
    </r>
    <r>
      <rPr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>Land Vehicles Liab.(*)</t>
    </r>
  </si>
  <si>
    <t>PORTFOLIO MOVEMENTS in LIFE BRANCH in 2012 (Individual Policies / Amount) (*)</t>
  </si>
  <si>
    <r>
      <t>(*)  Mühendislik ve Devlet Destekli Tarım Sigortaları Dahil -</t>
    </r>
    <r>
      <rPr>
        <i/>
        <sz val="9"/>
        <rFont val="Times New Roman"/>
        <family val="1"/>
        <charset val="162"/>
      </rPr>
      <t xml:space="preserve"> Included Engineering and Subsidized Agriculture Insurance</t>
    </r>
  </si>
  <si>
    <t>INSURED DISTRIBUTION BY PROVINCE (*)
(SUBSIDIZED AGRICULTURE)</t>
  </si>
  <si>
    <t>(*) Şirketlerin toplam sermaye ve prim üretimi içindeki payları uluslararası ortak payı ile ağırlıklandırılmıştır.</t>
  </si>
  <si>
    <t>ULUSLARARASI SERMAYELİ ŞİRKETLER VE YABANCI SERMAYE PAYI</t>
  </si>
  <si>
    <t>COMPANIES OWNED OR SHARED BY INTERNATIONAL PARTNERS</t>
  </si>
  <si>
    <r>
      <t xml:space="preserve">Sermayede Uluslararası Pay
</t>
    </r>
    <r>
      <rPr>
        <i/>
        <sz val="9"/>
        <rFont val="Times New Roman"/>
        <family val="1"/>
        <charset val="162"/>
      </rPr>
      <t>International Share in Capital (%)</t>
    </r>
  </si>
  <si>
    <t>(*) Shares in capital and premium production of international shared companies are weighted.</t>
  </si>
  <si>
    <r>
      <t xml:space="preserve">Uluslararası Sermayeli HD Şirk. Toplamı - </t>
    </r>
    <r>
      <rPr>
        <i/>
        <sz val="10"/>
        <rFont val="Times New Roman"/>
        <family val="1"/>
        <charset val="162"/>
      </rPr>
      <t>Total International Partners Non Life Ins.Co (*)</t>
    </r>
  </si>
  <si>
    <r>
      <t xml:space="preserve">Uluslararası Sermayeli H/E Şirk. Toplamı - </t>
    </r>
    <r>
      <rPr>
        <i/>
        <sz val="10"/>
        <rFont val="Times New Roman"/>
        <family val="1"/>
        <charset val="162"/>
      </rPr>
      <t>Total International Partners Life / Pension Co (*)</t>
    </r>
  </si>
  <si>
    <r>
      <t xml:space="preserve">Uluslararası Sermayeli Şirketler Toplamı - </t>
    </r>
    <r>
      <rPr>
        <i/>
        <sz val="10"/>
        <rFont val="Times New Roman"/>
        <family val="1"/>
        <charset val="162"/>
      </rPr>
      <t>Total International Partners Co (*)</t>
    </r>
  </si>
  <si>
    <t>KMA ZORUNLU MALİ SORUMLULUK (TRAFİK) BRANŞI 2012 YILI TEKNİK KAR VE ZARAR HESABI</t>
  </si>
  <si>
    <t>(*) KMA Zorunlu Mali Sorumluluk (Trafik) Sigortası Dahil - Included Compulsory Motor TPL</t>
  </si>
  <si>
    <t>KMA ZORUNLU MALİ SORUMLULUK (TRAFİK)SİGORTASI 2012 YILI TEKNİK KAR ve ZARAR HESABI</t>
  </si>
  <si>
    <r>
      <t xml:space="preserve">   1- Kazanılmamış Primler Karşılığı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Unearned Premiums Reserve</t>
    </r>
  </si>
  <si>
    <r>
      <t xml:space="preserve">   2- Devam Eden Riskler Karşılığı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Unexpired Risks Reserve</t>
    </r>
  </si>
  <si>
    <r>
      <t xml:space="preserve">   4- Muallak Tazminat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Outstanding Claims Provisions</t>
    </r>
  </si>
  <si>
    <r>
      <t xml:space="preserve">   5- İkramiye ve İndirimler Karşılığı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Provision for Bonuses and Rebates</t>
    </r>
  </si>
  <si>
    <r>
      <t>Kazanılmamış
Primler Karş.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Unearned
Premiums Reserve</t>
    </r>
  </si>
  <si>
    <r>
      <t xml:space="preserve">Devam Eden Riskler Karşılığı 
</t>
    </r>
    <r>
      <rPr>
        <i/>
        <sz val="9"/>
        <rFont val="Times New Roman"/>
        <family val="1"/>
        <charset val="162"/>
      </rPr>
      <t>Unexpired Risks Reserve</t>
    </r>
  </si>
  <si>
    <r>
      <t xml:space="preserve">Muallak Tazminat Karşılığı
</t>
    </r>
    <r>
      <rPr>
        <i/>
        <sz val="9"/>
        <rFont val="Times New Roman"/>
        <family val="1"/>
        <charset val="162"/>
      </rPr>
      <t>Outstanding Claims Provisions</t>
    </r>
  </si>
  <si>
    <r>
      <t>Kazanılmamış Primler Karş.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Unearned
Premiums Reserve</t>
    </r>
  </si>
  <si>
    <r>
      <t xml:space="preserve">Dengeleme Karşılığı
</t>
    </r>
    <r>
      <rPr>
        <i/>
        <sz val="10"/>
        <rFont val="Times New Roman"/>
        <family val="1"/>
        <charset val="162"/>
      </rPr>
      <t>Equalization Reserve</t>
    </r>
  </si>
  <si>
    <r>
      <t xml:space="preserve">       1.2.b- Ayrılan KPK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Unearned Premium Reserve (Reins.Share)</t>
    </r>
  </si>
  <si>
    <r>
      <t xml:space="preserve">       1.2.c- Ayrılan KPK SGK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Unearned Premium Reserve (SSA Share)</t>
    </r>
  </si>
  <si>
    <r>
      <t xml:space="preserve">   2- Devam Eden Riskler Karşılığında Değişim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Unexpired Risks Reserve</t>
    </r>
  </si>
  <si>
    <r>
      <t xml:space="preserve">       1.2.a- Ayrılan Kazanılmamış Prim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Gross</t>
    </r>
    <r>
      <rPr>
        <i/>
        <sz val="9"/>
        <rFont val="Times New Roman"/>
        <family val="1"/>
        <charset val="162"/>
      </rPr>
      <t>Unearned Premiums Reserve (-)</t>
    </r>
  </si>
  <si>
    <r>
      <t xml:space="preserve">    1.2.b- Ayr. Kazanılm. Prim Karş.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Unearned Premiums Reserve (Reins.Share)</t>
    </r>
  </si>
  <si>
    <r>
      <t xml:space="preserve">       1.2.e- Devreden Kazanılmamış Prim Karş.RP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Brought Forward for UPR (Reins. Share) (-)</t>
    </r>
  </si>
  <si>
    <r>
      <t xml:space="preserve">    1.2.a- Ayrılan Kazanılmamış Prim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Gross</t>
    </r>
    <r>
      <rPr>
        <i/>
        <sz val="9"/>
        <rFont val="Times New Roman"/>
        <family val="1"/>
        <charset val="162"/>
      </rPr>
      <t>Unearned Premiums Reserve (-)</t>
    </r>
  </si>
  <si>
    <r>
      <t xml:space="preserve">    1.2.c- Devreden Kazanılmamış Pr.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Brought Forward Unearned Premium Reserve</t>
    </r>
  </si>
  <si>
    <r>
      <t xml:space="preserve">    1.2.d- Devr.Kazanılmamış Pr. Karş.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 Brought Forward for UPR (Reins.Share) (-)</t>
    </r>
  </si>
  <si>
    <r>
      <t xml:space="preserve">  2-Devam Eden Riskler Karş. Değ.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Unexpired Risks Reserve  (+/-)</t>
    </r>
  </si>
  <si>
    <r>
      <t xml:space="preserve">   3- Matematik Karşılıklar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Mathematical Reserves (Net)</t>
    </r>
  </si>
  <si>
    <r>
      <t xml:space="preserve">        3.a- Ayrılan Matematik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Mathematical Reserves (-)</t>
    </r>
  </si>
  <si>
    <r>
      <t xml:space="preserve">        3.b- Ayrılan Mat. Karş.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Mathematical Reserves (Reins. Share)</t>
    </r>
  </si>
  <si>
    <r>
      <t xml:space="preserve">        3.d- Devr. Hayat Mat. Karş. RP - </t>
    </r>
    <r>
      <rPr>
        <i/>
        <sz val="10"/>
        <rFont val="Times New Roman"/>
        <family val="1"/>
        <charset val="162"/>
      </rPr>
      <t xml:space="preserve">Brought Forward </t>
    </r>
    <r>
      <rPr>
        <i/>
        <sz val="9"/>
        <rFont val="Times New Roman"/>
        <family val="1"/>
        <charset val="162"/>
      </rPr>
      <t>Mathematical Reserves (Reins. Share) (-)</t>
    </r>
  </si>
  <si>
    <r>
      <t xml:space="preserve">   2- İkramiye/İndirimler Karşılığında Değ.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Provision for Bonuses and Rebates</t>
    </r>
  </si>
  <si>
    <r>
      <t xml:space="preserve">KPK Değişim
</t>
    </r>
    <r>
      <rPr>
        <i/>
        <sz val="9"/>
        <rFont val="Times New Roman"/>
        <family val="1"/>
        <charset val="162"/>
      </rPr>
      <t>Change in Unearned Premium Reserve</t>
    </r>
  </si>
  <si>
    <r>
      <t xml:space="preserve">Devam Eden Risk.Karş Değ.
</t>
    </r>
    <r>
      <rPr>
        <i/>
        <sz val="9"/>
        <rFont val="Times New Roman"/>
        <family val="1"/>
        <charset val="162"/>
      </rPr>
      <t>Change in Unexpired Risks Reserve</t>
    </r>
  </si>
  <si>
    <r>
      <t xml:space="preserve">d.KPK Değişim - </t>
    </r>
    <r>
      <rPr>
        <i/>
        <sz val="10"/>
        <rFont val="Times New Roman"/>
        <family val="1"/>
        <charset val="162"/>
      </rPr>
      <t>Change in Unearned Premium Reserve</t>
    </r>
  </si>
  <si>
    <r>
      <t xml:space="preserve">     Ayr. KPK Reas.Payı - </t>
    </r>
    <r>
      <rPr>
        <i/>
        <sz val="10"/>
        <rFont val="Times New Roman"/>
        <family val="1"/>
        <charset val="162"/>
      </rPr>
      <t>Ceded UPR</t>
    </r>
  </si>
  <si>
    <r>
      <t xml:space="preserve">     Ayr. KPK - </t>
    </r>
    <r>
      <rPr>
        <i/>
        <sz val="10"/>
        <rFont val="Times New Roman"/>
        <family val="1"/>
        <charset val="162"/>
      </rPr>
      <t>Gross UPR (-)</t>
    </r>
  </si>
  <si>
    <r>
      <t xml:space="preserve">     Ayr. KPK SGK Payı - </t>
    </r>
    <r>
      <rPr>
        <i/>
        <sz val="10"/>
        <rFont val="Times New Roman"/>
        <family val="1"/>
        <charset val="162"/>
      </rPr>
      <t>UPR (SSA Share)</t>
    </r>
  </si>
  <si>
    <r>
      <t xml:space="preserve">     Devr.KPK - </t>
    </r>
    <r>
      <rPr>
        <i/>
        <sz val="10"/>
        <rFont val="Times New Roman"/>
        <family val="1"/>
        <charset val="162"/>
      </rPr>
      <t>Brought Forward UPR</t>
    </r>
  </si>
  <si>
    <r>
      <t xml:space="preserve"> c.SGK'ya Aktarılan Prim -</t>
    </r>
    <r>
      <rPr>
        <i/>
        <sz val="10"/>
        <rFont val="Times New Roman"/>
        <family val="1"/>
        <charset val="162"/>
      </rPr>
      <t xml:space="preserve"> Transferred Premium to SSA (-)</t>
    </r>
  </si>
  <si>
    <r>
      <t xml:space="preserve">     Devr. KPK RP -</t>
    </r>
    <r>
      <rPr>
        <i/>
        <sz val="10"/>
        <rFont val="Times New Roman"/>
        <family val="1"/>
        <charset val="162"/>
      </rPr>
      <t xml:space="preserve"> Brought Forward UPR (Reins. Share) (-)</t>
    </r>
  </si>
  <si>
    <r>
      <t xml:space="preserve">     Devr. KPK SGK Payı -</t>
    </r>
    <r>
      <rPr>
        <i/>
        <sz val="10"/>
        <rFont val="Times New Roman"/>
        <family val="1"/>
        <charset val="162"/>
      </rPr>
      <t xml:space="preserve"> Brought Forward (SSA Sh.) (-)</t>
    </r>
  </si>
  <si>
    <r>
      <t xml:space="preserve">2. DERK Değ.- </t>
    </r>
    <r>
      <rPr>
        <i/>
        <sz val="10"/>
        <rFont val="Times New Roman"/>
        <family val="1"/>
        <charset val="162"/>
      </rPr>
      <t>Change in Unexpired Risks Reserve (URR)</t>
    </r>
  </si>
  <si>
    <r>
      <t xml:space="preserve"> a.Ayrılan DERK - </t>
    </r>
    <r>
      <rPr>
        <i/>
        <sz val="10"/>
        <rFont val="Times New Roman"/>
        <family val="1"/>
        <charset val="162"/>
      </rPr>
      <t>Gross Unexpired Risks Reserve (-)</t>
    </r>
  </si>
  <si>
    <r>
      <t xml:space="preserve"> b.Ayr. DERK RP - </t>
    </r>
    <r>
      <rPr>
        <i/>
        <sz val="10"/>
        <rFont val="Times New Roman"/>
        <family val="1"/>
        <charset val="162"/>
      </rPr>
      <t>Ceded URR</t>
    </r>
  </si>
  <si>
    <r>
      <t xml:space="preserve"> c.Devr. DERK - </t>
    </r>
    <r>
      <rPr>
        <i/>
        <sz val="10"/>
        <rFont val="Times New Roman"/>
        <family val="1"/>
        <charset val="162"/>
      </rPr>
      <t>Brought Forward URR</t>
    </r>
  </si>
  <si>
    <r>
      <t xml:space="preserve"> d.Devr. DERK RP -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Brought Forward URR (Reins Sh.)(-)</t>
    </r>
  </si>
  <si>
    <r>
      <t xml:space="preserve">  - Ayr.MTK Reas.Payı - </t>
    </r>
    <r>
      <rPr>
        <i/>
        <sz val="10"/>
        <rFont val="Times New Roman"/>
        <family val="1"/>
        <charset val="162"/>
      </rPr>
      <t>Ceded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OCP</t>
    </r>
  </si>
  <si>
    <r>
      <t xml:space="preserve">  - Devr.Reas.Payı - </t>
    </r>
    <r>
      <rPr>
        <i/>
        <sz val="10"/>
        <rFont val="Times New Roman"/>
        <family val="1"/>
        <charset val="162"/>
      </rPr>
      <t>Brought Forward OCP (Reins.Sh.) (-)</t>
    </r>
  </si>
  <si>
    <r>
      <t xml:space="preserve">  b. Ayr.MK Reas.Payı - Math. Reserves (</t>
    </r>
    <r>
      <rPr>
        <i/>
        <sz val="10"/>
        <rFont val="Times New Roman"/>
        <family val="1"/>
        <charset val="162"/>
      </rPr>
      <t>Reins.Sh.)</t>
    </r>
  </si>
  <si>
    <r>
      <t xml:space="preserve">  a. Ayrılan MK - </t>
    </r>
    <r>
      <rPr>
        <i/>
        <sz val="10"/>
        <rFont val="Times New Roman"/>
        <family val="1"/>
        <charset val="162"/>
      </rPr>
      <t>Mathematical Reserves (MR) (-)</t>
    </r>
  </si>
  <si>
    <r>
      <t xml:space="preserve">  d. Devr.MK Rea.P -</t>
    </r>
    <r>
      <rPr>
        <i/>
        <sz val="10"/>
        <rFont val="Times New Roman"/>
        <family val="1"/>
        <charset val="162"/>
      </rPr>
      <t>Brought Forward MR (Reins.Sh.) (-)</t>
    </r>
  </si>
  <si>
    <r>
      <t>2-İkr./İnd.Karş.Değ.-</t>
    </r>
    <r>
      <rPr>
        <i/>
        <sz val="10"/>
        <rFont val="Times New Roman"/>
        <family val="1"/>
        <charset val="162"/>
      </rPr>
      <t>Change in Prov.Bonus/Rebates</t>
    </r>
  </si>
  <si>
    <r>
      <t xml:space="preserve">  - Devr.MTK - </t>
    </r>
    <r>
      <rPr>
        <i/>
        <sz val="10"/>
        <rFont val="Times New Roman"/>
        <family val="1"/>
        <charset val="162"/>
      </rPr>
      <t>Brought Forward OCP</t>
    </r>
  </si>
  <si>
    <r>
      <t xml:space="preserve"> c.KPK Değişim - </t>
    </r>
    <r>
      <rPr>
        <i/>
        <sz val="10"/>
        <rFont val="Times New Roman"/>
        <family val="1"/>
        <charset val="162"/>
      </rPr>
      <t>Change in Unearned Premium Reserve (UPR)</t>
    </r>
  </si>
  <si>
    <r>
      <t xml:space="preserve">   b.Devredilen Prim - </t>
    </r>
    <r>
      <rPr>
        <i/>
        <sz val="9"/>
        <rFont val="Times New Roman"/>
        <family val="1"/>
        <charset val="162"/>
      </rPr>
      <t>Ceded Premium (-)</t>
    </r>
  </si>
  <si>
    <r>
      <t xml:space="preserve">   c.Ayrılan KPK - </t>
    </r>
    <r>
      <rPr>
        <i/>
        <sz val="9"/>
        <rFont val="Times New Roman"/>
        <family val="1"/>
        <charset val="162"/>
      </rPr>
      <t>Unearned Premiums Reserve (-)</t>
    </r>
  </si>
  <si>
    <r>
      <t xml:space="preserve">   d.Ayrılan KPK Reas. Payı - </t>
    </r>
    <r>
      <rPr>
        <i/>
        <sz val="10"/>
        <rFont val="Times New Roman"/>
        <family val="1"/>
        <charset val="162"/>
      </rPr>
      <t xml:space="preserve">Ceded </t>
    </r>
    <r>
      <rPr>
        <i/>
        <sz val="9"/>
        <rFont val="Times New Roman"/>
        <family val="1"/>
        <charset val="162"/>
      </rPr>
      <t>Unearned Premiums Reserve (RS)</t>
    </r>
  </si>
  <si>
    <r>
      <t xml:space="preserve">   e.Devreden KPK - </t>
    </r>
    <r>
      <rPr>
        <i/>
        <sz val="9"/>
        <rFont val="Times New Roman"/>
        <family val="1"/>
        <charset val="162"/>
      </rPr>
      <t>Brought Forward Unearned Premiums Reserve</t>
    </r>
  </si>
  <si>
    <r>
      <t xml:space="preserve">   f.Devr.KPK RP - </t>
    </r>
    <r>
      <rPr>
        <i/>
        <sz val="9"/>
        <rFont val="Times New Roman"/>
        <family val="1"/>
        <charset val="162"/>
      </rPr>
      <t>Brought Forward UPR (Reins.Sh.) (-)</t>
    </r>
  </si>
  <si>
    <r>
      <t xml:space="preserve">2. DERK Değişim - </t>
    </r>
    <r>
      <rPr>
        <i/>
        <sz val="9"/>
        <rFont val="Times New Roman"/>
        <family val="1"/>
        <charset val="162"/>
      </rPr>
      <t>Change in Unexpired Risks Reserve</t>
    </r>
  </si>
  <si>
    <r>
      <t xml:space="preserve">   d.Ayrı.MTK RP - </t>
    </r>
    <r>
      <rPr>
        <i/>
        <sz val="9"/>
        <rFont val="Times New Roman"/>
        <family val="1"/>
        <charset val="162"/>
      </rPr>
      <t>Ceded Outstanding Claims Provision</t>
    </r>
  </si>
  <si>
    <r>
      <t xml:space="preserve">   e.Devr.MTK - </t>
    </r>
    <r>
      <rPr>
        <i/>
        <sz val="9"/>
        <rFont val="Times New Roman"/>
        <family val="1"/>
        <charset val="162"/>
      </rPr>
      <t>Brought Forward Outstanding Claims Prov.</t>
    </r>
  </si>
  <si>
    <r>
      <t xml:space="preserve">   f.Devr.MTK RP - </t>
    </r>
    <r>
      <rPr>
        <i/>
        <sz val="9"/>
        <rFont val="Times New Roman"/>
        <family val="1"/>
        <charset val="162"/>
      </rPr>
      <t>Brought Forward Outs.Claims Prov. (RS) (-)</t>
    </r>
  </si>
  <si>
    <r>
      <t xml:space="preserve">2.Matematik Karşılıklarda Değ.- </t>
    </r>
    <r>
      <rPr>
        <i/>
        <sz val="9"/>
        <rFont val="Times New Roman"/>
        <family val="1"/>
        <charset val="162"/>
      </rPr>
      <t>Change in Mathematical Reserves</t>
    </r>
  </si>
  <si>
    <r>
      <t xml:space="preserve">   a. Ayrılan Matematik Karş. 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Mathematical Reserves (-)</t>
    </r>
  </si>
  <si>
    <r>
      <t xml:space="preserve">   b. Ayrılan Matematik Karş. RP - </t>
    </r>
    <r>
      <rPr>
        <i/>
        <sz val="10"/>
        <rFont val="Times New Roman"/>
        <family val="1"/>
        <charset val="162"/>
      </rPr>
      <t xml:space="preserve">Ceded </t>
    </r>
    <r>
      <rPr>
        <i/>
        <sz val="9"/>
        <rFont val="Times New Roman"/>
        <family val="1"/>
        <charset val="162"/>
      </rPr>
      <t>Mathematical Reserves</t>
    </r>
  </si>
  <si>
    <r>
      <t xml:space="preserve">   c. Devr.Matematik Karş.- Brought Forward</t>
    </r>
    <r>
      <rPr>
        <i/>
        <sz val="9"/>
        <rFont val="Times New Roman"/>
        <family val="1"/>
        <charset val="162"/>
      </rPr>
      <t xml:space="preserve"> Mathematical Reserves</t>
    </r>
  </si>
  <si>
    <r>
      <t xml:space="preserve">   d. Devr.Matematik Karş.RP - </t>
    </r>
    <r>
      <rPr>
        <i/>
        <sz val="9"/>
        <rFont val="Times New Roman"/>
        <family val="1"/>
        <charset val="162"/>
      </rPr>
      <t>Broght Forward Mathematical Reserves (RS) (-)</t>
    </r>
  </si>
  <si>
    <r>
      <t xml:space="preserve">2-İkr./İnd.Karş.Değ.- </t>
    </r>
    <r>
      <rPr>
        <i/>
        <sz val="10"/>
        <rFont val="Times New Roman"/>
        <family val="1"/>
        <charset val="162"/>
      </rPr>
      <t>Change in Prov.Bonus/Rebates</t>
    </r>
  </si>
  <si>
    <r>
      <t xml:space="preserve"> c.MTK Değ.- </t>
    </r>
    <r>
      <rPr>
        <i/>
        <sz val="10"/>
        <rFont val="Times New Roman"/>
        <family val="1"/>
        <charset val="162"/>
      </rPr>
      <t xml:space="preserve">Change in </t>
    </r>
    <r>
      <rPr>
        <b/>
        <i/>
        <sz val="10"/>
        <rFont val="Times New Roman"/>
        <family val="1"/>
        <charset val="162"/>
      </rPr>
      <t>O</t>
    </r>
    <r>
      <rPr>
        <i/>
        <sz val="10"/>
        <rFont val="Times New Roman"/>
        <family val="1"/>
        <charset val="162"/>
      </rPr>
      <t xml:space="preserve">utstanding </t>
    </r>
    <r>
      <rPr>
        <b/>
        <i/>
        <sz val="10"/>
        <rFont val="Times New Roman"/>
        <family val="1"/>
        <charset val="162"/>
      </rPr>
      <t>C</t>
    </r>
    <r>
      <rPr>
        <i/>
        <sz val="10"/>
        <rFont val="Times New Roman"/>
        <family val="1"/>
        <charset val="162"/>
      </rPr>
      <t xml:space="preserve">laims </t>
    </r>
    <r>
      <rPr>
        <b/>
        <i/>
        <sz val="10"/>
        <rFont val="Times New Roman"/>
        <family val="1"/>
        <charset val="162"/>
      </rPr>
      <t>P</t>
    </r>
    <r>
      <rPr>
        <i/>
        <sz val="10"/>
        <rFont val="Times New Roman"/>
        <family val="1"/>
        <charset val="162"/>
      </rPr>
      <t>rov.(-)</t>
    </r>
  </si>
  <si>
    <r>
      <t xml:space="preserve">  - Ayr.MTK - </t>
    </r>
    <r>
      <rPr>
        <i/>
        <sz val="10"/>
        <rFont val="Times New Roman"/>
        <family val="1"/>
        <charset val="162"/>
      </rPr>
      <t>Gross Outstanding Claims Provision (-)</t>
    </r>
  </si>
  <si>
    <r>
      <t xml:space="preserve">   c.Ayrılan MTK - </t>
    </r>
    <r>
      <rPr>
        <i/>
        <sz val="9"/>
        <rFont val="Times New Roman"/>
        <family val="1"/>
        <charset val="162"/>
      </rPr>
      <t xml:space="preserve"> Gross Outstanding Claims Provision (-)</t>
    </r>
  </si>
  <si>
    <r>
      <t xml:space="preserve">        3.c- Devreden Matematik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Brought Forward Mathematical Reserves </t>
    </r>
  </si>
  <si>
    <r>
      <t xml:space="preserve">       1.1.b- Reasürörlere Devredilen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Ceded Premiums (-)</t>
    </r>
  </si>
  <si>
    <r>
      <t xml:space="preserve">       1.1.c- SGK Prim Payı - </t>
    </r>
    <r>
      <rPr>
        <i/>
        <sz val="10"/>
        <rFont val="Times New Roman"/>
        <family val="1"/>
        <charset val="162"/>
      </rPr>
      <t>Transferred</t>
    </r>
    <r>
      <rPr>
        <i/>
        <sz val="9"/>
        <rFont val="Times New Roman"/>
        <family val="1"/>
        <charset val="162"/>
      </rPr>
      <t xml:space="preserve"> Premiums to SSA (-)</t>
    </r>
  </si>
  <si>
    <r>
      <t xml:space="preserve">       1.2.d- Devreden Kazanılmamış Prim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Brought Forward for Unearned Premium Reserve</t>
    </r>
  </si>
  <si>
    <r>
      <t xml:space="preserve">       1.2.c- Devreden Muallak Tazminat Karş. - </t>
    </r>
    <r>
      <rPr>
        <i/>
        <sz val="10"/>
        <rFont val="Times New Roman"/>
        <family val="1"/>
        <charset val="162"/>
      </rPr>
      <t>Brought Forward Outstanding Claims Provision</t>
    </r>
  </si>
  <si>
    <r>
      <t xml:space="preserve">       1.2.d- Devr. Mual. Tazminat Karş. RP -</t>
    </r>
    <r>
      <rPr>
        <i/>
        <sz val="10"/>
        <rFont val="Times New Roman"/>
        <family val="1"/>
        <charset val="162"/>
      </rPr>
      <t xml:space="preserve"> Brought Forward Outst. Claims Prov. (Reins.Share)</t>
    </r>
  </si>
  <si>
    <r>
      <t xml:space="preserve">       1.2.f- Devr.Kazanılmamış Prim Karş.SGK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Brought Forward for UPR (SSA Share) (-)</t>
    </r>
  </si>
  <si>
    <r>
      <t xml:space="preserve">   3- Diğer Teknik Karşılıklarda Net Değişim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Other Technical Provisions (Net)</t>
    </r>
  </si>
  <si>
    <r>
      <t xml:space="preserve">   4- Diğer Teknik Karşılıklarda Net Değişim - </t>
    </r>
    <r>
      <rPr>
        <i/>
        <sz val="10"/>
        <rFont val="Times New Roman"/>
        <family val="1"/>
        <charset val="162"/>
      </rPr>
      <t>Change in Other Technical Provisions (Net)</t>
    </r>
  </si>
  <si>
    <r>
      <t xml:space="preserve">(*) Matematik karşılıklar dışındaki diğer uzun vadeli karşılıkları içermektedir.- </t>
    </r>
    <r>
      <rPr>
        <i/>
        <sz val="9"/>
        <rFont val="Times New Roman"/>
        <family val="1"/>
        <charset val="162"/>
      </rPr>
      <t>Including long term provisions excluded long term mathematical provisions</t>
    </r>
  </si>
  <si>
    <r>
      <t xml:space="preserve">Toplam Teknik Karşılıklar 
</t>
    </r>
    <r>
      <rPr>
        <i/>
        <sz val="10"/>
        <rFont val="Times New Roman"/>
        <family val="1"/>
        <charset val="162"/>
      </rPr>
      <t>Total Technical Reserves and Provisions</t>
    </r>
  </si>
  <si>
    <r>
      <t>6- Tahakkuk Ed.Rücu/Sovtaj Gelirleri-</t>
    </r>
    <r>
      <rPr>
        <i/>
        <sz val="10"/>
        <rFont val="Times New Roman"/>
        <family val="1"/>
        <charset val="162"/>
      </rPr>
      <t>Subrogation Income</t>
    </r>
  </si>
  <si>
    <r>
      <t>5- Tahakkuk Ed.Rücu/Sovtaj Gelirleri-</t>
    </r>
    <r>
      <rPr>
        <i/>
        <sz val="10"/>
        <rFont val="Times New Roman"/>
        <family val="1"/>
        <charset val="162"/>
      </rPr>
      <t>Subrogation Income</t>
    </r>
  </si>
  <si>
    <r>
      <t>5-Tahakkuk Ed.Rücu/Sovtaj Gelirleri-</t>
    </r>
    <r>
      <rPr>
        <i/>
        <sz val="10"/>
        <rFont val="Times New Roman"/>
        <family val="1"/>
        <charset val="162"/>
      </rPr>
      <t>Subrogation Income</t>
    </r>
  </si>
  <si>
    <r>
      <t>7-Tahakkuk Ed.Rücu/Sovtaj Gelirleri-</t>
    </r>
    <r>
      <rPr>
        <i/>
        <sz val="10"/>
        <rFont val="Times New Roman"/>
        <family val="1"/>
        <charset val="162"/>
      </rPr>
      <t>Subrogation Income</t>
    </r>
  </si>
  <si>
    <r>
      <t>6-Tahakkuk Ed.Rücu/Sovtaj Gelirleri-</t>
    </r>
    <r>
      <rPr>
        <i/>
        <sz val="10"/>
        <rFont val="Times New Roman"/>
        <family val="1"/>
        <charset val="162"/>
      </rPr>
      <t>Subrogation Income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</si>
</sst>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T_L_-;\-* #,##0.00\ _T_L_-;_-* &quot;-&quot;??\ _T_L_-;_-@_-"/>
    <numFmt numFmtId="192" formatCode="_-* #,##0\ _T_L_-;\-* #,##0\ _T_L_-;_-* &quot;-&quot;??\ _T_L_-;_-@_-"/>
    <numFmt numFmtId="196" formatCode="#;&quot;&quot;;#"/>
    <numFmt numFmtId="203" formatCode="#,##0.00000"/>
    <numFmt numFmtId="204" formatCode="###0;[Red]\-###0"/>
    <numFmt numFmtId="207" formatCode="#,###,"/>
    <numFmt numFmtId="217" formatCode="#,##0.000"/>
    <numFmt numFmtId="223" formatCode="_-* #,##0.00\ [$€-1]_-;\-* #,##0.00\ [$€-1]_-;_-* &quot;-&quot;??\ [$€-1]_-"/>
  </numFmts>
  <fonts count="187" x14ac:knownFonts="1">
    <font>
      <sz val="10"/>
      <name val="Arial"/>
      <charset val="162"/>
    </font>
    <font>
      <sz val="10"/>
      <name val="Arial"/>
      <charset val="16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0"/>
      <name val="Arial Tur"/>
      <charset val="162"/>
    </font>
    <font>
      <i/>
      <sz val="11"/>
      <color indexed="23"/>
      <name val="Times New Roman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color indexed="63"/>
      <name val="Times New Roman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sz val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i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9"/>
      <name val="Times New Roman"/>
      <family val="1"/>
      <charset val="162"/>
    </font>
    <font>
      <i/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name val="Times New Roman"/>
      <family val="1"/>
      <charset val="162"/>
    </font>
    <font>
      <i/>
      <sz val="8"/>
      <name val="Times New Roman"/>
      <family val="1"/>
      <charset val="162"/>
    </font>
    <font>
      <sz val="8"/>
      <name val="Times New Roman"/>
      <family val="1"/>
      <charset val="162"/>
    </font>
    <font>
      <b/>
      <sz val="8"/>
      <name val="Times New Roman"/>
      <family val="1"/>
      <charset val="162"/>
    </font>
    <font>
      <b/>
      <sz val="14"/>
      <name val="Times New Roman"/>
      <family val="1"/>
      <charset val="162"/>
    </font>
    <font>
      <b/>
      <i/>
      <sz val="8"/>
      <name val="Times New Roman"/>
      <family val="1"/>
      <charset val="162"/>
    </font>
    <font>
      <sz val="10"/>
      <name val="Arial"/>
      <family val="2"/>
      <charset val="162"/>
    </font>
    <font>
      <b/>
      <sz val="10"/>
      <name val="Arial"/>
      <family val="2"/>
    </font>
    <font>
      <sz val="14"/>
      <name val="Arial"/>
      <family val="2"/>
    </font>
    <font>
      <sz val="9"/>
      <color indexed="10"/>
      <name val="Times New Roman"/>
      <family val="1"/>
      <charset val="162"/>
    </font>
    <font>
      <i/>
      <sz val="9"/>
      <name val="Times New Roman"/>
      <family val="1"/>
    </font>
    <font>
      <b/>
      <sz val="12"/>
      <name val="Times New Roman"/>
      <family val="1"/>
      <charset val="162"/>
    </font>
    <font>
      <sz val="9"/>
      <name val="Times New Roman"/>
      <family val="1"/>
    </font>
    <font>
      <sz val="10"/>
      <color indexed="10"/>
      <name val="Times New Roman"/>
      <family val="1"/>
      <charset val="162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u/>
      <sz val="10"/>
      <color indexed="12"/>
      <name val="Times New Roman"/>
      <family val="1"/>
      <charset val="162"/>
    </font>
    <font>
      <b/>
      <sz val="10"/>
      <name val="Century"/>
      <family val="1"/>
      <charset val="162"/>
    </font>
    <font>
      <i/>
      <sz val="10"/>
      <name val="Century"/>
      <family val="1"/>
      <charset val="162"/>
    </font>
    <font>
      <sz val="10"/>
      <name val="Century"/>
      <family val="1"/>
      <charset val="162"/>
    </font>
    <font>
      <sz val="8"/>
      <name val="Arial"/>
      <family val="2"/>
      <charset val="162"/>
    </font>
    <font>
      <sz val="8"/>
      <name val="Arial"/>
      <family val="2"/>
      <charset val="162"/>
    </font>
    <font>
      <b/>
      <sz val="10"/>
      <color indexed="18"/>
      <name val="Times New Roman"/>
      <family val="1"/>
      <charset val="162"/>
    </font>
    <font>
      <sz val="10"/>
      <color indexed="18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b/>
      <sz val="11"/>
      <color indexed="18"/>
      <name val="Times New Roman"/>
      <family val="1"/>
      <charset val="162"/>
    </font>
    <font>
      <b/>
      <sz val="9"/>
      <color indexed="18"/>
      <name val="Times New Roman"/>
      <family val="1"/>
      <charset val="162"/>
    </font>
    <font>
      <i/>
      <sz val="12"/>
      <color indexed="18"/>
      <name val="Times New Roman"/>
      <family val="1"/>
      <charset val="162"/>
    </font>
    <font>
      <sz val="10"/>
      <color indexed="18"/>
      <name val="Arial"/>
      <family val="2"/>
      <charset val="162"/>
    </font>
    <font>
      <b/>
      <i/>
      <sz val="9"/>
      <color indexed="18"/>
      <name val="Times New Roman"/>
      <family val="1"/>
      <charset val="162"/>
    </font>
    <font>
      <i/>
      <sz val="11"/>
      <color indexed="18"/>
      <name val="Times New Roman"/>
      <family val="1"/>
      <charset val="162"/>
    </font>
    <font>
      <b/>
      <i/>
      <sz val="11"/>
      <color indexed="18"/>
      <name val="Times New Roman"/>
      <family val="1"/>
      <charset val="162"/>
    </font>
    <font>
      <sz val="8"/>
      <name val="Arial"/>
      <family val="2"/>
      <charset val="162"/>
    </font>
    <font>
      <u/>
      <sz val="10"/>
      <name val="Arial"/>
      <family val="2"/>
    </font>
    <font>
      <sz val="8"/>
      <color indexed="18"/>
      <name val="Times New Roman"/>
      <family val="1"/>
      <charset val="162"/>
    </font>
    <font>
      <sz val="12"/>
      <color indexed="18"/>
      <name val="Times New Roman"/>
      <family val="1"/>
      <charset val="162"/>
    </font>
    <font>
      <sz val="10"/>
      <color indexed="18"/>
      <name val="Arial"/>
      <family val="2"/>
      <charset val="162"/>
    </font>
    <font>
      <i/>
      <sz val="9"/>
      <color indexed="18"/>
      <name val="Times New Roman"/>
      <family val="1"/>
    </font>
    <font>
      <sz val="10"/>
      <color indexed="8"/>
      <name val="Times New Roman"/>
      <family val="1"/>
      <charset val="162"/>
    </font>
    <font>
      <i/>
      <sz val="11"/>
      <name val="Times New Roman"/>
      <family val="1"/>
      <charset val="162"/>
    </font>
    <font>
      <sz val="10"/>
      <name val="Arial"/>
      <family val="2"/>
      <charset val="162"/>
    </font>
    <font>
      <b/>
      <i/>
      <sz val="10"/>
      <color indexed="18"/>
      <name val="Times New Roman"/>
      <family val="1"/>
    </font>
    <font>
      <b/>
      <sz val="9"/>
      <color indexed="18"/>
      <name val="Times New Roman"/>
      <family val="1"/>
      <charset val="162"/>
    </font>
    <font>
      <b/>
      <sz val="10"/>
      <color indexed="18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i/>
      <sz val="9"/>
      <color indexed="18"/>
      <name val="Times New Roman"/>
      <family val="1"/>
      <charset val="162"/>
    </font>
    <font>
      <i/>
      <sz val="11"/>
      <color indexed="18"/>
      <name val="Times New Roman"/>
      <family val="1"/>
      <charset val="162"/>
    </font>
    <font>
      <b/>
      <i/>
      <sz val="11"/>
      <color indexed="18"/>
      <name val="Times New Roman"/>
      <family val="1"/>
      <charset val="162"/>
    </font>
    <font>
      <b/>
      <i/>
      <sz val="10"/>
      <color indexed="18"/>
      <name val="Times New Roman"/>
      <family val="1"/>
      <charset val="162"/>
    </font>
    <font>
      <b/>
      <i/>
      <sz val="9"/>
      <color indexed="18"/>
      <name val="Times New Roman"/>
      <family val="1"/>
      <charset val="162"/>
    </font>
    <font>
      <sz val="10"/>
      <name val="Arial"/>
      <family val="2"/>
      <charset val="162"/>
    </font>
    <font>
      <b/>
      <sz val="10"/>
      <color indexed="8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i/>
      <sz val="10"/>
      <color indexed="8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sz val="10"/>
      <name val="Arial"/>
      <family val="2"/>
      <charset val="162"/>
    </font>
    <font>
      <i/>
      <sz val="10"/>
      <color indexed="8"/>
      <name val="Times New Roman"/>
      <family val="1"/>
      <charset val="162"/>
    </font>
    <font>
      <b/>
      <sz val="8"/>
      <color indexed="8"/>
      <name val="Times New Roman"/>
      <family val="1"/>
      <charset val="162"/>
    </font>
    <font>
      <sz val="10"/>
      <color indexed="9"/>
      <name val="Arial Tur"/>
      <charset val="162"/>
    </font>
    <font>
      <i/>
      <sz val="20"/>
      <name val="Century"/>
      <family val="1"/>
    </font>
    <font>
      <b/>
      <sz val="16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b/>
      <sz val="11"/>
      <color indexed="56"/>
      <name val="Times New Roman"/>
      <family val="1"/>
      <charset val="162"/>
    </font>
    <font>
      <i/>
      <sz val="11"/>
      <color indexed="56"/>
      <name val="Times New Roman"/>
      <family val="1"/>
      <charset val="162"/>
    </font>
    <font>
      <sz val="11"/>
      <color indexed="56"/>
      <name val="Times New Roman"/>
      <family val="1"/>
      <charset val="162"/>
    </font>
    <font>
      <b/>
      <i/>
      <sz val="11"/>
      <color indexed="56"/>
      <name val="Times New Roman"/>
      <family val="1"/>
      <charset val="162"/>
    </font>
    <font>
      <b/>
      <sz val="13"/>
      <color indexed="56"/>
      <name val="Times New Roman"/>
      <family val="1"/>
      <charset val="162"/>
    </font>
    <font>
      <i/>
      <sz val="12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b/>
      <sz val="10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b/>
      <i/>
      <sz val="9"/>
      <color indexed="56"/>
      <name val="Times New Roman"/>
      <family val="1"/>
      <charset val="162"/>
    </font>
    <font>
      <sz val="10"/>
      <color indexed="56"/>
      <name val="Times New Roman"/>
      <family val="1"/>
      <charset val="162"/>
    </font>
    <font>
      <b/>
      <sz val="12"/>
      <color indexed="56"/>
      <name val="Times New Roman"/>
      <family val="1"/>
      <charset val="162"/>
    </font>
    <font>
      <i/>
      <sz val="8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b/>
      <i/>
      <sz val="12"/>
      <color indexed="56"/>
      <name val="Times New Roman"/>
      <family val="1"/>
      <charset val="162"/>
    </font>
    <font>
      <b/>
      <i/>
      <sz val="11"/>
      <color indexed="56"/>
      <name val="Times New Roman"/>
      <family val="1"/>
    </font>
    <font>
      <i/>
      <sz val="11"/>
      <color indexed="56"/>
      <name val="Times New Roman"/>
      <family val="1"/>
    </font>
    <font>
      <i/>
      <sz val="11"/>
      <color indexed="56"/>
      <name val="Times New Roman"/>
      <family val="1"/>
      <charset val="162"/>
    </font>
    <font>
      <b/>
      <sz val="9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b/>
      <i/>
      <sz val="9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b/>
      <sz val="11"/>
      <color indexed="18"/>
      <name val="Times New Roman"/>
      <family val="1"/>
      <charset val="162"/>
    </font>
    <font>
      <b/>
      <sz val="10"/>
      <color indexed="18"/>
      <name val="Times New Roman"/>
      <family val="1"/>
      <charset val="162"/>
    </font>
    <font>
      <sz val="10"/>
      <color indexed="18"/>
      <name val="Times New Roman"/>
      <family val="1"/>
      <charset val="162"/>
    </font>
    <font>
      <b/>
      <sz val="9"/>
      <color indexed="1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sz val="10"/>
      <color indexed="18"/>
      <name val="Arial"/>
      <family val="2"/>
      <charset val="162"/>
    </font>
    <font>
      <b/>
      <i/>
      <sz val="10"/>
      <color indexed="8"/>
      <name val="Times New Roman"/>
      <family val="1"/>
      <charset val="162"/>
    </font>
    <font>
      <i/>
      <sz val="9"/>
      <color indexed="18"/>
      <name val="Times New Roman"/>
      <family val="1"/>
      <charset val="162"/>
    </font>
    <font>
      <sz val="10"/>
      <color indexed="56"/>
      <name val="Century"/>
      <family val="1"/>
      <charset val="162"/>
    </font>
    <font>
      <b/>
      <sz val="10"/>
      <color indexed="56"/>
      <name val="Century"/>
      <family val="1"/>
      <charset val="162"/>
    </font>
    <font>
      <b/>
      <sz val="11"/>
      <color indexed="56"/>
      <name val="Times New Roman"/>
      <family val="1"/>
      <charset val="162"/>
    </font>
    <font>
      <b/>
      <sz val="11"/>
      <color indexed="56"/>
      <name val="Times New Roman"/>
      <family val="1"/>
    </font>
    <font>
      <b/>
      <sz val="12"/>
      <color indexed="18"/>
      <name val="Times New Roman"/>
      <family val="1"/>
      <charset val="162"/>
    </font>
    <font>
      <i/>
      <sz val="12"/>
      <color indexed="18"/>
      <name val="Times New Roman"/>
      <family val="1"/>
      <charset val="162"/>
    </font>
    <font>
      <b/>
      <sz val="10"/>
      <color indexed="56"/>
      <name val="Times New Roman"/>
      <family val="1"/>
      <charset val="162"/>
    </font>
    <font>
      <sz val="10"/>
      <color indexed="56"/>
      <name val="Times New Roman"/>
      <family val="1"/>
      <charset val="162"/>
    </font>
    <font>
      <b/>
      <sz val="9"/>
      <color indexed="56"/>
      <name val="Times New Roman"/>
      <family val="1"/>
      <charset val="162"/>
    </font>
    <font>
      <b/>
      <sz val="12"/>
      <color indexed="56"/>
      <name val="Times New Roman"/>
      <family val="1"/>
      <charset val="162"/>
    </font>
    <font>
      <b/>
      <sz val="8"/>
      <color indexed="56"/>
      <name val="Times New Roman"/>
      <family val="1"/>
      <charset val="162"/>
    </font>
    <font>
      <sz val="10"/>
      <color indexed="56"/>
      <name val="Arial"/>
      <family val="2"/>
      <charset val="162"/>
    </font>
    <font>
      <i/>
      <sz val="10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b/>
      <sz val="10"/>
      <color indexed="56"/>
      <name val="Times New Roman"/>
      <family val="1"/>
    </font>
    <font>
      <sz val="10"/>
      <color indexed="56"/>
      <name val="Times New Roman"/>
      <family val="1"/>
    </font>
    <font>
      <sz val="8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b/>
      <sz val="40"/>
      <color indexed="56"/>
      <name val="Century"/>
      <family val="1"/>
    </font>
    <font>
      <b/>
      <sz val="24"/>
      <color indexed="56"/>
      <name val="Century"/>
      <family val="1"/>
    </font>
    <font>
      <i/>
      <sz val="36"/>
      <color indexed="56"/>
      <name val="Century"/>
      <family val="1"/>
    </font>
    <font>
      <i/>
      <sz val="20"/>
      <color indexed="56"/>
      <name val="Century"/>
      <family val="1"/>
    </font>
    <font>
      <sz val="10"/>
      <color indexed="56"/>
      <name val="Arial Tur"/>
      <charset val="162"/>
    </font>
    <font>
      <b/>
      <sz val="13"/>
      <color indexed="18"/>
      <name val="Times New Roman"/>
      <family val="1"/>
      <charset val="162"/>
    </font>
    <font>
      <i/>
      <sz val="13"/>
      <color indexed="18"/>
      <name val="Times New Roman"/>
      <family val="1"/>
      <charset val="162"/>
    </font>
    <font>
      <i/>
      <sz val="12"/>
      <color indexed="56"/>
      <name val="Times New Roman"/>
      <family val="1"/>
      <charset val="162"/>
    </font>
    <font>
      <b/>
      <sz val="13"/>
      <color indexed="56"/>
      <name val="Times New Roman"/>
      <family val="1"/>
      <charset val="162"/>
    </font>
    <font>
      <i/>
      <sz val="11"/>
      <color indexed="56"/>
      <name val="Times New Roman"/>
      <family val="1"/>
      <charset val="162"/>
    </font>
    <font>
      <sz val="12"/>
      <color indexed="56"/>
      <name val="Times New Roman"/>
      <family val="1"/>
      <charset val="162"/>
    </font>
    <font>
      <b/>
      <sz val="13"/>
      <color indexed="56"/>
      <name val="Times New Roman"/>
      <family val="1"/>
    </font>
    <font>
      <sz val="13"/>
      <color indexed="56"/>
      <name val="Times New Roman"/>
      <family val="1"/>
      <charset val="162"/>
    </font>
    <font>
      <i/>
      <sz val="13"/>
      <color indexed="56"/>
      <name val="Times New Roman"/>
      <family val="1"/>
      <charset val="162"/>
    </font>
    <font>
      <sz val="8"/>
      <name val="Arial"/>
      <family val="2"/>
      <charset val="162"/>
    </font>
    <font>
      <b/>
      <sz val="10"/>
      <color indexed="18"/>
      <name val="AbakuTLSymSans"/>
      <charset val="162"/>
    </font>
    <font>
      <b/>
      <sz val="9"/>
      <color indexed="18"/>
      <name val="AbakuTLSymSans"/>
      <charset val="162"/>
    </font>
    <font>
      <b/>
      <sz val="10"/>
      <color indexed="8"/>
      <name val="AbakuTLSymSans"/>
      <charset val="162"/>
    </font>
    <font>
      <b/>
      <sz val="9"/>
      <name val="AbakuTLSymSans"/>
      <charset val="162"/>
    </font>
    <font>
      <i/>
      <sz val="9"/>
      <name val="AbakuTLSymSans"/>
      <charset val="162"/>
    </font>
    <font>
      <b/>
      <sz val="10"/>
      <name val="AbakuTLSymSans"/>
      <charset val="162"/>
    </font>
    <font>
      <i/>
      <sz val="10"/>
      <name val="AbakuTLSymSans"/>
      <charset val="162"/>
    </font>
    <font>
      <i/>
      <sz val="11"/>
      <color indexed="18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i/>
      <sz val="9"/>
      <color indexed="8"/>
      <name val="Times New Roman"/>
      <family val="1"/>
      <charset val="162"/>
    </font>
    <font>
      <u/>
      <sz val="9"/>
      <color indexed="12"/>
      <name val="Arial"/>
      <family val="2"/>
    </font>
    <font>
      <sz val="9"/>
      <color indexed="56"/>
      <name val="Times New Roman"/>
      <family val="1"/>
      <charset val="162"/>
    </font>
    <font>
      <sz val="9"/>
      <color indexed="18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b/>
      <i/>
      <sz val="10"/>
      <color indexed="8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color theme="3" tint="-0.249977111117893"/>
      <name val="Times New Roman"/>
      <family val="1"/>
      <charset val="162"/>
    </font>
    <font>
      <sz val="10"/>
      <color rgb="FFFF0000"/>
      <name val="Times New Roman"/>
      <family val="1"/>
      <charset val="162"/>
    </font>
    <font>
      <b/>
      <sz val="10"/>
      <color rgb="FF002060"/>
      <name val="Times New Roman"/>
      <family val="1"/>
      <charset val="162"/>
    </font>
    <font>
      <i/>
      <sz val="10"/>
      <color rgb="FF002060"/>
      <name val="Times New Roman"/>
      <family val="1"/>
      <charset val="16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6"/>
      </patternFill>
    </fill>
  </fills>
  <borders count="85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16" borderId="5" applyNumberFormat="0" applyAlignment="0" applyProtection="0"/>
    <xf numFmtId="22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2" fillId="7" borderId="6" applyNumberFormat="0" applyAlignment="0" applyProtection="0"/>
    <xf numFmtId="38" fontId="6" fillId="17" borderId="0" applyNumberFormat="0" applyBorder="0" applyAlignment="0" applyProtection="0"/>
    <xf numFmtId="0" fontId="7" fillId="0" borderId="7" applyNumberFormat="0" applyAlignment="0" applyProtection="0">
      <alignment horizontal="left" vertical="center"/>
    </xf>
    <xf numFmtId="0" fontId="7" fillId="0" borderId="8">
      <alignment horizontal="left" vertical="center"/>
    </xf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2" fillId="7" borderId="6" applyNumberFormat="0" applyAlignment="0" applyProtection="0"/>
    <xf numFmtId="10" fontId="6" fillId="18" borderId="9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3" fillId="0" borderId="1" applyNumberFormat="0" applyFill="0" applyAlignment="0" applyProtection="0"/>
    <xf numFmtId="204" fontId="1" fillId="0" borderId="0"/>
    <xf numFmtId="0" fontId="4" fillId="0" borderId="0"/>
    <xf numFmtId="0" fontId="15" fillId="0" borderId="0"/>
    <xf numFmtId="0" fontId="37" fillId="0" borderId="0"/>
    <xf numFmtId="0" fontId="180" fillId="0" borderId="0"/>
    <xf numFmtId="0" fontId="37" fillId="0" borderId="0"/>
    <xf numFmtId="0" fontId="1" fillId="0" borderId="0"/>
    <xf numFmtId="0" fontId="15" fillId="0" borderId="0"/>
    <xf numFmtId="0" fontId="4" fillId="0" borderId="0"/>
    <xf numFmtId="0" fontId="37" fillId="0" borderId="0" applyAlignment="0"/>
    <xf numFmtId="0" fontId="37" fillId="0" borderId="0"/>
    <xf numFmtId="0" fontId="72" fillId="0" borderId="0"/>
    <xf numFmtId="0" fontId="37" fillId="0" borderId="0"/>
    <xf numFmtId="0" fontId="82" fillId="0" borderId="0"/>
    <xf numFmtId="0" fontId="37" fillId="0" borderId="0"/>
    <xf numFmtId="0" fontId="4" fillId="0" borderId="0"/>
    <xf numFmtId="0" fontId="14" fillId="0" borderId="0"/>
    <xf numFmtId="0" fontId="15" fillId="19" borderId="10" applyNumberFormat="0" applyFont="0" applyAlignment="0" applyProtection="0"/>
    <xf numFmtId="0" fontId="15" fillId="19" borderId="10" applyNumberFormat="0" applyFont="0" applyAlignment="0" applyProtection="0"/>
    <xf numFmtId="0" fontId="16" fillId="16" borderId="5" applyNumberFormat="0" applyAlignment="0" applyProtection="0"/>
    <xf numFmtId="10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2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971">
    <xf numFmtId="0" fontId="0" fillId="0" borderId="0" xfId="0"/>
    <xf numFmtId="0" fontId="23" fillId="0" borderId="0" xfId="72" applyFont="1" applyAlignment="1">
      <alignment horizontal="left" vertical="center"/>
    </xf>
    <xf numFmtId="3" fontId="24" fillId="20" borderId="12" xfId="0" applyNumberFormat="1" applyFont="1" applyFill="1" applyBorder="1" applyAlignment="1">
      <alignment horizontal="center" vertical="center" wrapText="1"/>
    </xf>
    <xf numFmtId="4" fontId="24" fillId="20" borderId="13" xfId="0" applyNumberFormat="1" applyFont="1" applyFill="1" applyBorder="1" applyAlignment="1">
      <alignment horizontal="center" vertical="center" wrapText="1"/>
    </xf>
    <xf numFmtId="3" fontId="23" fillId="0" borderId="12" xfId="80" applyNumberFormat="1" applyFont="1" applyBorder="1" applyAlignment="1">
      <alignment horizontal="right" vertical="center" wrapText="1"/>
    </xf>
    <xf numFmtId="3" fontId="23" fillId="0" borderId="0" xfId="80" applyNumberFormat="1" applyFont="1" applyAlignment="1">
      <alignment vertical="center" wrapText="1"/>
    </xf>
    <xf numFmtId="3" fontId="23" fillId="0" borderId="0" xfId="80" applyNumberFormat="1" applyFont="1" applyAlignment="1">
      <alignment horizontal="right" vertical="center" wrapText="1"/>
    </xf>
    <xf numFmtId="3" fontId="34" fillId="0" borderId="0" xfId="80" applyNumberFormat="1" applyFont="1" applyBorder="1" applyAlignment="1">
      <alignment horizontal="center" vertical="center" textRotation="45" wrapText="1"/>
    </xf>
    <xf numFmtId="3" fontId="24" fillId="0" borderId="0" xfId="80" applyNumberFormat="1" applyFont="1" applyAlignment="1">
      <alignment horizontal="right" vertical="center" wrapText="1"/>
    </xf>
    <xf numFmtId="0" fontId="34" fillId="0" borderId="0" xfId="0" applyFont="1" applyBorder="1" applyAlignment="1">
      <alignment horizontal="center" vertical="center" textRotation="45" wrapText="1"/>
    </xf>
    <xf numFmtId="3" fontId="24" fillId="0" borderId="0" xfId="80" applyNumberFormat="1" applyFont="1" applyBorder="1" applyAlignment="1">
      <alignment horizontal="center" vertical="center" textRotation="45" wrapText="1"/>
    </xf>
    <xf numFmtId="3" fontId="23" fillId="20" borderId="12" xfId="96" applyNumberFormat="1" applyFont="1" applyFill="1" applyBorder="1" applyAlignment="1" applyProtection="1">
      <alignment horizontal="right" vertical="center" wrapText="1"/>
      <protection locked="0"/>
    </xf>
    <xf numFmtId="0" fontId="33" fillId="20" borderId="12" xfId="0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Alignment="1" applyProtection="1">
      <alignment horizontal="right" vertical="center" wrapText="1"/>
      <protection locked="0"/>
    </xf>
    <xf numFmtId="0" fontId="33" fillId="20" borderId="14" xfId="0" applyFont="1" applyFill="1" applyBorder="1" applyAlignment="1" applyProtection="1">
      <alignment horizontal="left" vertical="center" wrapText="1"/>
      <protection locked="0"/>
    </xf>
    <xf numFmtId="3" fontId="23" fillId="20" borderId="14" xfId="96" applyNumberFormat="1" applyFont="1" applyFill="1" applyBorder="1" applyAlignment="1" applyProtection="1">
      <alignment horizontal="right" vertical="center" wrapText="1"/>
      <protection locked="0"/>
    </xf>
    <xf numFmtId="3" fontId="23" fillId="20" borderId="15" xfId="96" applyNumberFormat="1" applyFont="1" applyFill="1" applyBorder="1" applyAlignment="1" applyProtection="1">
      <alignment horizontal="right" vertical="center" wrapText="1"/>
      <protection locked="0"/>
    </xf>
    <xf numFmtId="3" fontId="23" fillId="20" borderId="16" xfId="96" applyNumberFormat="1" applyFont="1" applyFill="1" applyBorder="1" applyAlignment="1" applyProtection="1">
      <alignment horizontal="right" vertical="center" wrapText="1"/>
      <protection locked="0"/>
    </xf>
    <xf numFmtId="3" fontId="23" fillId="20" borderId="17" xfId="96" applyNumberFormat="1" applyFont="1" applyFill="1" applyBorder="1" applyAlignment="1" applyProtection="1">
      <alignment horizontal="right" vertical="center" wrapText="1"/>
      <protection locked="0"/>
    </xf>
    <xf numFmtId="0" fontId="33" fillId="20" borderId="15" xfId="0" applyFont="1" applyFill="1" applyBorder="1" applyAlignment="1" applyProtection="1">
      <alignment horizontal="left" vertical="center" wrapText="1"/>
      <protection locked="0"/>
    </xf>
    <xf numFmtId="3" fontId="23" fillId="0" borderId="12" xfId="96" applyNumberFormat="1" applyFont="1" applyFill="1" applyBorder="1" applyAlignment="1" applyProtection="1">
      <alignment horizontal="right" vertical="center" wrapText="1"/>
      <protection locked="0"/>
    </xf>
    <xf numFmtId="3" fontId="23" fillId="20" borderId="12" xfId="0" applyNumberFormat="1" applyFont="1" applyFill="1" applyBorder="1" applyAlignment="1" applyProtection="1">
      <alignment horizontal="right" vertical="center" wrapText="1"/>
      <protection locked="0"/>
    </xf>
    <xf numFmtId="3" fontId="23" fillId="20" borderId="15" xfId="0" applyNumberFormat="1" applyFont="1" applyFill="1" applyBorder="1" applyAlignment="1" applyProtection="1">
      <alignment horizontal="right" vertical="center" wrapText="1"/>
      <protection locked="0"/>
    </xf>
    <xf numFmtId="3" fontId="23" fillId="20" borderId="14" xfId="0" applyNumberFormat="1" applyFont="1" applyFill="1" applyBorder="1" applyAlignment="1" applyProtection="1">
      <alignment horizontal="right" vertical="center" wrapText="1"/>
      <protection locked="0"/>
    </xf>
    <xf numFmtId="4" fontId="23" fillId="20" borderId="12" xfId="96" applyNumberFormat="1" applyFont="1" applyFill="1" applyBorder="1" applyAlignment="1" applyProtection="1">
      <alignment horizontal="center" vertical="center" wrapText="1"/>
      <protection locked="0"/>
    </xf>
    <xf numFmtId="4" fontId="23" fillId="20" borderId="14" xfId="96" applyNumberFormat="1" applyFont="1" applyFill="1" applyBorder="1" applyAlignment="1" applyProtection="1">
      <alignment horizontal="center" vertical="center" wrapText="1"/>
      <protection locked="0"/>
    </xf>
    <xf numFmtId="4" fontId="23" fillId="20" borderId="15" xfId="96" applyNumberFormat="1" applyFont="1" applyFill="1" applyBorder="1" applyAlignment="1" applyProtection="1">
      <alignment horizontal="center" vertical="center" wrapText="1"/>
      <protection locked="0"/>
    </xf>
    <xf numFmtId="4" fontId="23" fillId="0" borderId="12" xfId="96" applyNumberFormat="1" applyFont="1" applyFill="1" applyBorder="1" applyAlignment="1" applyProtection="1">
      <alignment horizontal="center" vertical="center" wrapText="1"/>
      <protection locked="0"/>
    </xf>
    <xf numFmtId="3" fontId="23" fillId="0" borderId="12" xfId="80" applyNumberFormat="1" applyFont="1" applyBorder="1" applyAlignment="1" applyProtection="1">
      <alignment horizontal="right" vertical="center" wrapText="1"/>
    </xf>
    <xf numFmtId="3" fontId="23" fillId="0" borderId="12" xfId="80" applyNumberFormat="1" applyFont="1" applyBorder="1" applyAlignment="1" applyProtection="1">
      <alignment vertical="center" wrapText="1"/>
    </xf>
    <xf numFmtId="0" fontId="23" fillId="0" borderId="0" xfId="0" applyFont="1" applyAlignment="1" applyProtection="1">
      <alignment horizontal="right" vertical="center" wrapText="1"/>
    </xf>
    <xf numFmtId="3" fontId="24" fillId="20" borderId="12" xfId="96" applyNumberFormat="1" applyFont="1" applyFill="1" applyBorder="1" applyAlignment="1" applyProtection="1">
      <alignment horizontal="right" vertical="center" wrapText="1"/>
    </xf>
    <xf numFmtId="0" fontId="24" fillId="0" borderId="0" xfId="0" applyFont="1" applyAlignment="1" applyProtection="1">
      <alignment horizontal="right" vertical="center" wrapText="1"/>
    </xf>
    <xf numFmtId="0" fontId="0" fillId="0" borderId="0" xfId="0" applyAlignment="1" applyProtection="1">
      <alignment horizontal="right" vertical="center" wrapText="1"/>
    </xf>
    <xf numFmtId="3" fontId="23" fillId="20" borderId="12" xfId="96" applyNumberFormat="1" applyFont="1" applyFill="1" applyBorder="1" applyAlignment="1" applyProtection="1">
      <alignment horizontal="right" vertical="center" wrapText="1"/>
    </xf>
    <xf numFmtId="3" fontId="23" fillId="20" borderId="15" xfId="96" applyNumberFormat="1" applyFont="1" applyFill="1" applyBorder="1" applyAlignment="1" applyProtection="1">
      <alignment horizontal="right" vertical="center" wrapText="1"/>
    </xf>
    <xf numFmtId="3" fontId="24" fillId="20" borderId="18" xfId="96" applyNumberFormat="1" applyFont="1" applyFill="1" applyBorder="1" applyAlignment="1" applyProtection="1">
      <alignment horizontal="right" vertical="center" wrapText="1"/>
    </xf>
    <xf numFmtId="3" fontId="24" fillId="20" borderId="16" xfId="96" applyNumberFormat="1" applyFont="1" applyFill="1" applyBorder="1" applyAlignment="1" applyProtection="1">
      <alignment horizontal="right" vertical="center" wrapText="1"/>
    </xf>
    <xf numFmtId="0" fontId="23" fillId="0" borderId="0" xfId="0" applyFont="1" applyBorder="1" applyAlignment="1" applyProtection="1">
      <alignment horizontal="right" vertical="center" wrapText="1"/>
      <protection locked="0"/>
    </xf>
    <xf numFmtId="0" fontId="23" fillId="0" borderId="0" xfId="0" applyFont="1" applyBorder="1" applyAlignment="1" applyProtection="1">
      <alignment horizontal="right" vertical="center" wrapText="1"/>
    </xf>
    <xf numFmtId="3" fontId="24" fillId="20" borderId="15" xfId="96" applyNumberFormat="1" applyFont="1" applyFill="1" applyBorder="1" applyAlignment="1" applyProtection="1">
      <alignment horizontal="right" vertical="center" wrapText="1"/>
    </xf>
    <xf numFmtId="4" fontId="0" fillId="0" borderId="0" xfId="0" applyNumberFormat="1" applyAlignment="1" applyProtection="1">
      <alignment horizontal="right" vertical="center" wrapText="1"/>
    </xf>
    <xf numFmtId="3" fontId="23" fillId="20" borderId="15" xfId="0" applyNumberFormat="1" applyFont="1" applyFill="1" applyBorder="1" applyAlignment="1" applyProtection="1">
      <alignment horizontal="right" vertical="center" wrapText="1"/>
    </xf>
    <xf numFmtId="3" fontId="23" fillId="20" borderId="12" xfId="0" applyNumberFormat="1" applyFont="1" applyFill="1" applyBorder="1" applyAlignment="1" applyProtection="1">
      <alignment horizontal="right" vertical="center" wrapText="1"/>
    </xf>
    <xf numFmtId="3" fontId="24" fillId="20" borderId="15" xfId="0" applyNumberFormat="1" applyFont="1" applyFill="1" applyBorder="1" applyAlignment="1" applyProtection="1">
      <alignment horizontal="right" vertical="center" wrapText="1"/>
    </xf>
    <xf numFmtId="4" fontId="23" fillId="20" borderId="12" xfId="96" applyNumberFormat="1" applyFont="1" applyFill="1" applyBorder="1" applyAlignment="1" applyProtection="1">
      <alignment horizontal="center" vertical="center" wrapText="1"/>
    </xf>
    <xf numFmtId="0" fontId="23" fillId="0" borderId="12" xfId="0" applyFont="1" applyFill="1" applyBorder="1" applyAlignment="1">
      <alignment horizontal="left" vertical="center"/>
    </xf>
    <xf numFmtId="4" fontId="23" fillId="0" borderId="12" xfId="0" applyNumberFormat="1" applyFont="1" applyFill="1" applyBorder="1" applyAlignment="1">
      <alignment horizontal="right" vertical="center"/>
    </xf>
    <xf numFmtId="3" fontId="23" fillId="0" borderId="12" xfId="0" applyNumberFormat="1" applyFont="1" applyFill="1" applyBorder="1" applyAlignment="1">
      <alignment horizontal="right" vertical="center"/>
    </xf>
    <xf numFmtId="4" fontId="23" fillId="0" borderId="19" xfId="0" applyNumberFormat="1" applyFont="1" applyFill="1" applyBorder="1" applyAlignment="1">
      <alignment horizontal="right" vertical="center"/>
    </xf>
    <xf numFmtId="3" fontId="24" fillId="20" borderId="13" xfId="0" applyNumberFormat="1" applyFont="1" applyFill="1" applyBorder="1" applyAlignment="1">
      <alignment horizontal="left" vertical="center"/>
    </xf>
    <xf numFmtId="0" fontId="33" fillId="0" borderId="13" xfId="0" applyFont="1" applyBorder="1" applyAlignment="1">
      <alignment horizontal="left" vertical="center" wrapText="1"/>
    </xf>
    <xf numFmtId="0" fontId="33" fillId="0" borderId="12" xfId="0" applyFont="1" applyBorder="1" applyAlignment="1">
      <alignment horizontal="left" vertical="center" wrapText="1"/>
    </xf>
    <xf numFmtId="0" fontId="33" fillId="0" borderId="19" xfId="0" applyFont="1" applyBorder="1" applyAlignment="1">
      <alignment horizontal="left" vertical="center" wrapText="1"/>
    </xf>
    <xf numFmtId="207" fontId="24" fillId="0" borderId="18" xfId="0" applyNumberFormat="1" applyFont="1" applyFill="1" applyBorder="1" applyAlignment="1">
      <alignment horizontal="left" vertical="center" wrapText="1"/>
    </xf>
    <xf numFmtId="207" fontId="24" fillId="20" borderId="18" xfId="0" applyNumberFormat="1" applyFont="1" applyFill="1" applyBorder="1" applyAlignment="1">
      <alignment horizontal="center" vertical="center" wrapText="1"/>
    </xf>
    <xf numFmtId="207" fontId="24" fillId="20" borderId="18" xfId="0" applyNumberFormat="1" applyFont="1" applyFill="1" applyBorder="1" applyAlignment="1">
      <alignment horizontal="left" vertical="center" wrapText="1"/>
    </xf>
    <xf numFmtId="3" fontId="34" fillId="0" borderId="0" xfId="80" applyNumberFormat="1" applyFont="1" applyAlignment="1" applyProtection="1">
      <alignment horizontal="center" vertical="center" textRotation="45" wrapText="1"/>
    </xf>
    <xf numFmtId="3" fontId="23" fillId="0" borderId="0" xfId="80" applyNumberFormat="1" applyFont="1" applyAlignment="1" applyProtection="1">
      <alignment vertical="center" wrapText="1"/>
    </xf>
    <xf numFmtId="3" fontId="24" fillId="0" borderId="12" xfId="80" applyNumberFormat="1" applyFont="1" applyBorder="1" applyAlignment="1" applyProtection="1">
      <alignment horizontal="right" vertical="center" wrapText="1"/>
    </xf>
    <xf numFmtId="3" fontId="14" fillId="0" borderId="0" xfId="0" applyNumberFormat="1" applyFont="1" applyAlignment="1">
      <alignment horizontal="right" vertical="center"/>
    </xf>
    <xf numFmtId="3" fontId="23" fillId="0" borderId="0" xfId="0" applyNumberFormat="1" applyFont="1" applyAlignment="1" applyProtection="1">
      <alignment horizontal="right" vertical="center" wrapText="1"/>
    </xf>
    <xf numFmtId="3" fontId="23" fillId="0" borderId="12" xfId="80" applyNumberFormat="1" applyFont="1" applyFill="1" applyBorder="1" applyAlignment="1" applyProtection="1">
      <alignment horizontal="left" vertical="center" wrapText="1"/>
    </xf>
    <xf numFmtId="3" fontId="31" fillId="0" borderId="12" xfId="80" applyNumberFormat="1" applyFont="1" applyFill="1" applyBorder="1" applyAlignment="1" applyProtection="1">
      <alignment horizontal="left" vertical="center" wrapText="1"/>
    </xf>
    <xf numFmtId="3" fontId="23" fillId="0" borderId="12" xfId="80" applyNumberFormat="1" applyFont="1" applyBorder="1" applyAlignment="1" applyProtection="1">
      <alignment horizontal="left" vertical="center" wrapText="1"/>
    </xf>
    <xf numFmtId="3" fontId="23" fillId="0" borderId="12" xfId="77" applyNumberFormat="1" applyFont="1" applyFill="1" applyBorder="1" applyAlignment="1" applyProtection="1">
      <alignment horizontal="left" vertical="center" wrapText="1"/>
    </xf>
    <xf numFmtId="3" fontId="28" fillId="0" borderId="12" xfId="80" applyNumberFormat="1" applyFont="1" applyBorder="1" applyAlignment="1" applyProtection="1">
      <alignment horizontal="left" vertical="center" wrapText="1"/>
    </xf>
    <xf numFmtId="0" fontId="23" fillId="0" borderId="0" xfId="0" applyFont="1" applyAlignment="1" applyProtection="1">
      <alignment horizontal="left" vertical="center" wrapText="1"/>
    </xf>
    <xf numFmtId="3" fontId="23" fillId="0" borderId="12" xfId="80" applyNumberFormat="1" applyFont="1" applyFill="1" applyBorder="1" applyAlignment="1">
      <alignment horizontal="left" vertical="center" wrapText="1"/>
    </xf>
    <xf numFmtId="3" fontId="23" fillId="0" borderId="12" xfId="80" applyNumberFormat="1" applyFont="1" applyBorder="1" applyAlignment="1">
      <alignment horizontal="left" vertical="center" wrapText="1"/>
    </xf>
    <xf numFmtId="3" fontId="23" fillId="0" borderId="12" xfId="0" applyNumberFormat="1" applyFont="1" applyBorder="1" applyAlignment="1" applyProtection="1">
      <alignment horizontal="right" vertical="center" wrapText="1"/>
    </xf>
    <xf numFmtId="3" fontId="23" fillId="0" borderId="0" xfId="0" applyNumberFormat="1" applyFont="1" applyFill="1" applyAlignment="1" applyProtection="1">
      <alignment horizontal="right" vertical="center" wrapText="1"/>
    </xf>
    <xf numFmtId="3" fontId="24" fillId="0" borderId="12" xfId="80" applyNumberFormat="1" applyFont="1" applyFill="1" applyBorder="1" applyAlignment="1" applyProtection="1">
      <alignment horizontal="right" vertical="center" wrapText="1"/>
    </xf>
    <xf numFmtId="3" fontId="34" fillId="0" borderId="12" xfId="80" applyNumberFormat="1" applyFont="1" applyBorder="1" applyAlignment="1" applyProtection="1">
      <alignment horizontal="right" vertical="center" wrapText="1"/>
    </xf>
    <xf numFmtId="3" fontId="36" fillId="0" borderId="12" xfId="80" applyNumberFormat="1" applyFont="1" applyBorder="1" applyAlignment="1" applyProtection="1">
      <alignment horizontal="right" vertical="center" wrapText="1"/>
    </xf>
    <xf numFmtId="0" fontId="31" fillId="0" borderId="0" xfId="0" applyFont="1" applyAlignment="1" applyProtection="1">
      <alignment horizontal="right" vertical="center" wrapText="1"/>
    </xf>
    <xf numFmtId="0" fontId="23" fillId="0" borderId="12" xfId="0" applyFont="1" applyBorder="1" applyAlignment="1" applyProtection="1">
      <alignment horizontal="right" vertical="center" wrapText="1"/>
    </xf>
    <xf numFmtId="3" fontId="23" fillId="0" borderId="20" xfId="0" applyNumberFormat="1" applyFont="1" applyBorder="1" applyAlignment="1" applyProtection="1">
      <alignment horizontal="right" vertical="center" wrapText="1"/>
    </xf>
    <xf numFmtId="3" fontId="23" fillId="0" borderId="21" xfId="0" applyNumberFormat="1" applyFont="1" applyBorder="1" applyAlignment="1" applyProtection="1">
      <alignment horizontal="right" vertical="center" wrapText="1"/>
    </xf>
    <xf numFmtId="0" fontId="31" fillId="0" borderId="0" xfId="0" applyFont="1" applyAlignment="1" applyProtection="1">
      <alignment horizontal="left" vertical="center"/>
    </xf>
    <xf numFmtId="3" fontId="28" fillId="0" borderId="12" xfId="80" applyNumberFormat="1" applyFont="1" applyFill="1" applyBorder="1" applyAlignment="1">
      <alignment horizontal="left" vertical="center" wrapText="1"/>
    </xf>
    <xf numFmtId="3" fontId="23" fillId="0" borderId="12" xfId="80" applyNumberFormat="1" applyFont="1" applyFill="1" applyBorder="1" applyAlignment="1" applyProtection="1">
      <alignment horizontal="left" vertical="center"/>
    </xf>
    <xf numFmtId="3" fontId="23" fillId="0" borderId="12" xfId="80" applyNumberFormat="1" applyFont="1" applyBorder="1" applyAlignment="1" applyProtection="1">
      <alignment horizontal="left" vertical="center"/>
    </xf>
    <xf numFmtId="3" fontId="24" fillId="0" borderId="13" xfId="80" applyNumberFormat="1" applyFont="1" applyFill="1" applyBorder="1" applyAlignment="1" applyProtection="1">
      <alignment horizontal="right" vertical="center" wrapText="1"/>
    </xf>
    <xf numFmtId="3" fontId="34" fillId="0" borderId="13" xfId="80" applyNumberFormat="1" applyFont="1" applyBorder="1" applyAlignment="1" applyProtection="1">
      <alignment horizontal="right" vertical="center" wrapText="1"/>
    </xf>
    <xf numFmtId="3" fontId="36" fillId="0" borderId="13" xfId="80" applyNumberFormat="1" applyFont="1" applyBorder="1" applyAlignment="1" applyProtection="1">
      <alignment horizontal="right" vertical="center" wrapText="1"/>
    </xf>
    <xf numFmtId="3" fontId="23" fillId="0" borderId="13" xfId="80" applyNumberFormat="1" applyFont="1" applyBorder="1" applyAlignment="1" applyProtection="1">
      <alignment horizontal="right" vertical="center" wrapText="1"/>
    </xf>
    <xf numFmtId="3" fontId="24" fillId="0" borderId="12" xfId="80" applyNumberFormat="1" applyFont="1" applyBorder="1" applyAlignment="1" applyProtection="1">
      <alignment horizontal="left" vertical="center"/>
    </xf>
    <xf numFmtId="3" fontId="23" fillId="0" borderId="19" xfId="80" applyNumberFormat="1" applyFont="1" applyBorder="1" applyAlignment="1" applyProtection="1">
      <alignment horizontal="left" vertical="center"/>
    </xf>
    <xf numFmtId="3" fontId="23" fillId="0" borderId="0" xfId="80" applyNumberFormat="1" applyFont="1" applyAlignment="1" applyProtection="1">
      <alignment horizontal="left" vertical="center"/>
    </xf>
    <xf numFmtId="3" fontId="23" fillId="0" borderId="0" xfId="0" applyNumberFormat="1" applyFont="1" applyAlignment="1">
      <alignment horizontal="left" vertical="center"/>
    </xf>
    <xf numFmtId="3" fontId="23" fillId="0" borderId="0" xfId="80" applyNumberFormat="1" applyFont="1" applyBorder="1" applyAlignment="1" applyProtection="1">
      <alignment horizontal="left" vertical="center"/>
    </xf>
    <xf numFmtId="3" fontId="28" fillId="0" borderId="12" xfId="80" applyNumberFormat="1" applyFont="1" applyBorder="1" applyAlignment="1" applyProtection="1">
      <alignment horizontal="left" vertical="center"/>
    </xf>
    <xf numFmtId="3" fontId="25" fillId="0" borderId="0" xfId="80" applyNumberFormat="1" applyFont="1" applyAlignment="1" applyProtection="1">
      <alignment horizontal="left" vertical="center"/>
    </xf>
    <xf numFmtId="3" fontId="27" fillId="0" borderId="12" xfId="80" applyNumberFormat="1" applyFont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" fontId="23" fillId="0" borderId="13" xfId="80" applyNumberFormat="1" applyFont="1" applyBorder="1" applyAlignment="1" applyProtection="1">
      <alignment horizontal="right" vertical="center"/>
    </xf>
    <xf numFmtId="3" fontId="23" fillId="0" borderId="0" xfId="80" applyNumberFormat="1" applyFont="1" applyAlignment="1" applyProtection="1">
      <alignment horizontal="right" vertical="center"/>
    </xf>
    <xf numFmtId="3" fontId="23" fillId="0" borderId="12" xfId="80" applyNumberFormat="1" applyFont="1" applyBorder="1" applyAlignment="1" applyProtection="1">
      <alignment horizontal="right" vertical="center"/>
    </xf>
    <xf numFmtId="3" fontId="23" fillId="0" borderId="19" xfId="80" applyNumberFormat="1" applyFont="1" applyBorder="1" applyAlignment="1" applyProtection="1">
      <alignment horizontal="right" vertical="center"/>
    </xf>
    <xf numFmtId="3" fontId="23" fillId="0" borderId="0" xfId="0" applyNumberFormat="1" applyFont="1" applyAlignment="1">
      <alignment horizontal="right" vertical="center"/>
    </xf>
    <xf numFmtId="3" fontId="23" fillId="0" borderId="12" xfId="80" applyNumberFormat="1" applyFont="1" applyBorder="1" applyAlignment="1">
      <alignment horizontal="right" vertical="center"/>
    </xf>
    <xf numFmtId="3" fontId="23" fillId="0" borderId="0" xfId="80" applyNumberFormat="1" applyFont="1" applyAlignment="1">
      <alignment horizontal="right" vertical="center"/>
    </xf>
    <xf numFmtId="3" fontId="24" fillId="0" borderId="0" xfId="80" applyNumberFormat="1" applyFont="1" applyAlignment="1">
      <alignment horizontal="right" vertical="center"/>
    </xf>
    <xf numFmtId="0" fontId="23" fillId="0" borderId="0" xfId="80" applyFont="1" applyAlignment="1" applyProtection="1">
      <alignment horizontal="right" vertical="center"/>
    </xf>
    <xf numFmtId="4" fontId="23" fillId="0" borderId="12" xfId="80" applyNumberFormat="1" applyFont="1" applyBorder="1" applyAlignment="1" applyProtection="1">
      <alignment horizontal="right" vertical="center"/>
    </xf>
    <xf numFmtId="4" fontId="23" fillId="0" borderId="0" xfId="80" applyNumberFormat="1" applyFont="1" applyAlignment="1" applyProtection="1">
      <alignment horizontal="right" vertical="center"/>
    </xf>
    <xf numFmtId="0" fontId="23" fillId="0" borderId="12" xfId="80" applyFont="1" applyBorder="1" applyAlignment="1" applyProtection="1">
      <alignment horizontal="right" vertical="center"/>
    </xf>
    <xf numFmtId="0" fontId="24" fillId="0" borderId="12" xfId="80" applyFont="1" applyBorder="1" applyAlignment="1" applyProtection="1">
      <alignment horizontal="right" vertical="center"/>
    </xf>
    <xf numFmtId="0" fontId="24" fillId="0" borderId="0" xfId="80" applyFont="1" applyAlignment="1" applyProtection="1">
      <alignment horizontal="right" vertical="center"/>
    </xf>
    <xf numFmtId="2" fontId="23" fillId="0" borderId="0" xfId="80" applyNumberFormat="1" applyFont="1" applyAlignment="1" applyProtection="1">
      <alignment horizontal="right" vertical="center"/>
    </xf>
    <xf numFmtId="4" fontId="23" fillId="0" borderId="19" xfId="80" applyNumberFormat="1" applyFont="1" applyBorder="1" applyAlignment="1" applyProtection="1">
      <alignment horizontal="right" vertical="center"/>
    </xf>
    <xf numFmtId="3" fontId="23" fillId="0" borderId="0" xfId="0" applyNumberFormat="1" applyFont="1" applyAlignment="1" applyProtection="1">
      <alignment horizontal="right" vertical="center"/>
    </xf>
    <xf numFmtId="3" fontId="24" fillId="0" borderId="13" xfId="80" applyNumberFormat="1" applyFont="1" applyBorder="1" applyAlignment="1" applyProtection="1">
      <alignment horizontal="right" vertical="center"/>
    </xf>
    <xf numFmtId="3" fontId="24" fillId="0" borderId="12" xfId="80" applyNumberFormat="1" applyFont="1" applyBorder="1" applyAlignment="1" applyProtection="1">
      <alignment horizontal="right" vertical="center"/>
    </xf>
    <xf numFmtId="3" fontId="23" fillId="0" borderId="13" xfId="80" applyNumberFormat="1" applyFont="1" applyFill="1" applyBorder="1" applyAlignment="1" applyProtection="1">
      <alignment horizontal="right" vertical="center"/>
    </xf>
    <xf numFmtId="0" fontId="23" fillId="0" borderId="0" xfId="80" applyFont="1" applyFill="1" applyAlignment="1" applyProtection="1">
      <alignment horizontal="right" vertical="center"/>
    </xf>
    <xf numFmtId="3" fontId="23" fillId="0" borderId="12" xfId="80" applyNumberFormat="1" applyFont="1" applyFill="1" applyBorder="1" applyAlignment="1" applyProtection="1">
      <alignment horizontal="right" vertical="center"/>
    </xf>
    <xf numFmtId="4" fontId="23" fillId="0" borderId="12" xfId="80" applyNumberFormat="1" applyFont="1" applyFill="1" applyBorder="1" applyAlignment="1" applyProtection="1">
      <alignment horizontal="right" vertical="center"/>
    </xf>
    <xf numFmtId="3" fontId="23" fillId="0" borderId="0" xfId="80" applyNumberFormat="1" applyFont="1" applyFill="1" applyAlignment="1" applyProtection="1">
      <alignment horizontal="right" vertical="center"/>
    </xf>
    <xf numFmtId="3" fontId="24" fillId="0" borderId="12" xfId="80" applyNumberFormat="1" applyFont="1" applyFill="1" applyBorder="1" applyAlignment="1" applyProtection="1">
      <alignment horizontal="right" vertical="center"/>
    </xf>
    <xf numFmtId="3" fontId="23" fillId="0" borderId="19" xfId="80" applyNumberFormat="1" applyFont="1" applyFill="1" applyBorder="1" applyAlignment="1" applyProtection="1">
      <alignment horizontal="right" vertical="center"/>
    </xf>
    <xf numFmtId="0" fontId="23" fillId="0" borderId="0" xfId="0" applyFont="1" applyAlignment="1" applyProtection="1">
      <alignment horizontal="right" vertical="center"/>
    </xf>
    <xf numFmtId="3" fontId="23" fillId="0" borderId="12" xfId="0" applyNumberFormat="1" applyFont="1" applyBorder="1" applyAlignment="1" applyProtection="1">
      <alignment horizontal="right" vertical="center"/>
    </xf>
    <xf numFmtId="3" fontId="23" fillId="0" borderId="15" xfId="80" applyNumberFormat="1" applyFont="1" applyBorder="1" applyAlignment="1" applyProtection="1">
      <alignment horizontal="right" vertical="center"/>
    </xf>
    <xf numFmtId="3" fontId="23" fillId="0" borderId="14" xfId="80" applyNumberFormat="1" applyFont="1" applyBorder="1" applyAlignment="1" applyProtection="1">
      <alignment horizontal="right" vertical="center"/>
    </xf>
    <xf numFmtId="3" fontId="23" fillId="0" borderId="14" xfId="0" applyNumberFormat="1" applyFont="1" applyBorder="1" applyAlignment="1" applyProtection="1">
      <alignment horizontal="right" vertical="center"/>
    </xf>
    <xf numFmtId="3" fontId="23" fillId="0" borderId="0" xfId="80" applyNumberFormat="1" applyFont="1" applyBorder="1" applyAlignment="1" applyProtection="1">
      <alignment horizontal="right" vertical="center"/>
    </xf>
    <xf numFmtId="3" fontId="23" fillId="0" borderId="22" xfId="80" applyNumberFormat="1" applyFont="1" applyBorder="1" applyAlignment="1" applyProtection="1">
      <alignment horizontal="right" vertical="center"/>
    </xf>
    <xf numFmtId="3" fontId="24" fillId="0" borderId="22" xfId="80" applyNumberFormat="1" applyFont="1" applyBorder="1" applyAlignment="1" applyProtection="1">
      <alignment horizontal="right" vertical="center"/>
    </xf>
    <xf numFmtId="3" fontId="23" fillId="0" borderId="19" xfId="0" applyNumberFormat="1" applyFont="1" applyBorder="1" applyAlignment="1" applyProtection="1">
      <alignment horizontal="right" vertical="center"/>
    </xf>
    <xf numFmtId="3" fontId="23" fillId="0" borderId="0" xfId="0" applyNumberFormat="1" applyFont="1" applyBorder="1" applyAlignment="1" applyProtection="1">
      <alignment horizontal="right" vertical="center"/>
    </xf>
    <xf numFmtId="3" fontId="34" fillId="0" borderId="0" xfId="80" applyNumberFormat="1" applyFont="1" applyBorder="1" applyAlignment="1">
      <alignment horizontal="right" vertical="center"/>
    </xf>
    <xf numFmtId="3" fontId="24" fillId="0" borderId="13" xfId="80" applyNumberFormat="1" applyFont="1" applyFill="1" applyBorder="1" applyAlignment="1">
      <alignment horizontal="right" vertical="center" wrapText="1"/>
    </xf>
    <xf numFmtId="3" fontId="34" fillId="0" borderId="13" xfId="80" applyNumberFormat="1" applyFont="1" applyBorder="1" applyAlignment="1">
      <alignment horizontal="right" vertical="center"/>
    </xf>
    <xf numFmtId="3" fontId="24" fillId="0" borderId="12" xfId="80" applyNumberFormat="1" applyFont="1" applyFill="1" applyBorder="1" applyAlignment="1">
      <alignment horizontal="right" vertical="center" wrapText="1"/>
    </xf>
    <xf numFmtId="4" fontId="24" fillId="0" borderId="12" xfId="0" applyNumberFormat="1" applyFont="1" applyFill="1" applyBorder="1" applyAlignment="1">
      <alignment horizontal="left" vertical="center" wrapText="1"/>
    </xf>
    <xf numFmtId="4" fontId="23" fillId="0" borderId="12" xfId="0" applyNumberFormat="1" applyFont="1" applyFill="1" applyBorder="1" applyAlignment="1">
      <alignment horizontal="left" vertical="center" wrapText="1"/>
    </xf>
    <xf numFmtId="4" fontId="23" fillId="0" borderId="19" xfId="0" applyNumberFormat="1" applyFont="1" applyFill="1" applyBorder="1" applyAlignment="1">
      <alignment horizontal="left" vertical="center" wrapText="1"/>
    </xf>
    <xf numFmtId="3" fontId="14" fillId="0" borderId="12" xfId="0" applyNumberFormat="1" applyFont="1" applyFill="1" applyBorder="1" applyAlignment="1">
      <alignment horizontal="right" vertical="center"/>
    </xf>
    <xf numFmtId="0" fontId="14" fillId="0" borderId="13" xfId="0" applyFont="1" applyFill="1" applyBorder="1" applyAlignment="1">
      <alignment horizontal="left" vertical="center" textRotation="45" wrapText="1"/>
    </xf>
    <xf numFmtId="0" fontId="22" fillId="0" borderId="12" xfId="0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left" vertical="center"/>
    </xf>
    <xf numFmtId="4" fontId="14" fillId="0" borderId="12" xfId="0" applyNumberFormat="1" applyFont="1" applyFill="1" applyBorder="1" applyAlignment="1">
      <alignment horizontal="left" vertical="center" wrapText="1"/>
    </xf>
    <xf numFmtId="4" fontId="22" fillId="0" borderId="12" xfId="0" applyNumberFormat="1" applyFont="1" applyFill="1" applyBorder="1" applyAlignment="1">
      <alignment horizontal="left" vertical="center" wrapText="1"/>
    </xf>
    <xf numFmtId="4" fontId="14" fillId="0" borderId="0" xfId="0" applyNumberFormat="1" applyFont="1" applyFill="1" applyBorder="1" applyAlignment="1">
      <alignment horizontal="left" vertical="center" wrapText="1"/>
    </xf>
    <xf numFmtId="3" fontId="14" fillId="0" borderId="13" xfId="0" applyNumberFormat="1" applyFont="1" applyFill="1" applyBorder="1" applyAlignment="1">
      <alignment horizontal="right" vertical="center"/>
    </xf>
    <xf numFmtId="3" fontId="14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3" fillId="0" borderId="0" xfId="78" applyFont="1" applyFill="1" applyAlignment="1">
      <alignment horizontal="left" vertical="center" wrapText="1"/>
    </xf>
    <xf numFmtId="0" fontId="24" fillId="0" borderId="0" xfId="78" applyFont="1" applyFill="1" applyAlignment="1">
      <alignment horizontal="left" vertical="center" wrapText="1"/>
    </xf>
    <xf numFmtId="3" fontId="36" fillId="0" borderId="0" xfId="80" applyNumberFormat="1" applyFont="1" applyBorder="1" applyAlignment="1">
      <alignment horizontal="right" vertical="center"/>
    </xf>
    <xf numFmtId="3" fontId="23" fillId="0" borderId="0" xfId="80" applyNumberFormat="1" applyFont="1" applyBorder="1" applyAlignment="1">
      <alignment horizontal="right" vertical="center" wrapText="1"/>
    </xf>
    <xf numFmtId="3" fontId="23" fillId="0" borderId="0" xfId="80" applyNumberFormat="1" applyFont="1" applyBorder="1" applyAlignment="1">
      <alignment horizontal="right" vertical="center"/>
    </xf>
    <xf numFmtId="0" fontId="23" fillId="0" borderId="12" xfId="0" applyFont="1" applyFill="1" applyBorder="1" applyAlignment="1">
      <alignment vertical="center"/>
    </xf>
    <xf numFmtId="3" fontId="23" fillId="20" borderId="18" xfId="96" applyNumberFormat="1" applyFont="1" applyFill="1" applyBorder="1" applyAlignment="1" applyProtection="1">
      <alignment horizontal="right" vertical="center" wrapText="1"/>
      <protection locked="0"/>
    </xf>
    <xf numFmtId="0" fontId="23" fillId="0" borderId="18" xfId="0" applyFont="1" applyBorder="1" applyAlignment="1" applyProtection="1">
      <alignment horizontal="right" vertical="center" wrapText="1"/>
      <protection locked="0"/>
    </xf>
    <xf numFmtId="3" fontId="23" fillId="20" borderId="23" xfId="96" applyNumberFormat="1" applyFont="1" applyFill="1" applyBorder="1" applyAlignment="1" applyProtection="1">
      <alignment horizontal="right" vertical="center" wrapText="1"/>
      <protection locked="0"/>
    </xf>
    <xf numFmtId="0" fontId="23" fillId="0" borderId="18" xfId="0" applyFont="1" applyBorder="1" applyAlignment="1" applyProtection="1">
      <alignment horizontal="right" vertical="center" wrapText="1"/>
    </xf>
    <xf numFmtId="0" fontId="24" fillId="0" borderId="18" xfId="0" applyFont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horizontal="right" vertical="center" wrapText="1"/>
    </xf>
    <xf numFmtId="3" fontId="0" fillId="0" borderId="18" xfId="0" applyNumberFormat="1" applyBorder="1" applyAlignment="1" applyProtection="1">
      <alignment horizontal="right" vertical="center" wrapText="1"/>
    </xf>
    <xf numFmtId="3" fontId="0" fillId="0" borderId="0" xfId="0" applyNumberFormat="1" applyBorder="1" applyAlignment="1" applyProtection="1">
      <alignment horizontal="right" vertical="center" wrapText="1"/>
    </xf>
    <xf numFmtId="3" fontId="0" fillId="0" borderId="18" xfId="0" applyNumberFormat="1" applyBorder="1" applyAlignment="1">
      <alignment horizontal="right" vertical="center" wrapText="1"/>
    </xf>
    <xf numFmtId="3" fontId="0" fillId="0" borderId="0" xfId="0" applyNumberFormat="1" applyBorder="1" applyAlignment="1">
      <alignment horizontal="right" vertical="center" wrapText="1"/>
    </xf>
    <xf numFmtId="3" fontId="24" fillId="0" borderId="0" xfId="74" applyNumberFormat="1" applyFont="1" applyAlignment="1">
      <alignment horizontal="right" vertical="center"/>
    </xf>
    <xf numFmtId="3" fontId="23" fillId="0" borderId="12" xfId="74" applyNumberFormat="1" applyFont="1" applyBorder="1" applyAlignment="1">
      <alignment horizontal="right" vertical="center"/>
    </xf>
    <xf numFmtId="3" fontId="23" fillId="0" borderId="0" xfId="74" applyNumberFormat="1" applyFont="1" applyAlignment="1">
      <alignment horizontal="right" vertical="center"/>
    </xf>
    <xf numFmtId="3" fontId="23" fillId="0" borderId="19" xfId="74" applyNumberFormat="1" applyFont="1" applyBorder="1" applyAlignment="1">
      <alignment horizontal="right" vertical="center"/>
    </xf>
    <xf numFmtId="0" fontId="31" fillId="0" borderId="0" xfId="0" applyFont="1" applyAlignment="1" applyProtection="1">
      <alignment horizontal="left" vertical="center" wrapText="1"/>
    </xf>
    <xf numFmtId="3" fontId="55" fillId="0" borderId="0" xfId="0" applyNumberFormat="1" applyFont="1" applyAlignment="1">
      <alignment horizontal="right" vertical="center"/>
    </xf>
    <xf numFmtId="3" fontId="31" fillId="0" borderId="18" xfId="81" applyNumberFormat="1" applyFont="1" applyBorder="1" applyAlignment="1" applyProtection="1">
      <alignment horizontal="left" vertical="center" wrapText="1"/>
    </xf>
    <xf numFmtId="3" fontId="31" fillId="0" borderId="12" xfId="0" applyNumberFormat="1" applyFont="1" applyBorder="1" applyAlignment="1">
      <alignment horizontal="right" vertical="center"/>
    </xf>
    <xf numFmtId="0" fontId="31" fillId="0" borderId="18" xfId="81" applyFont="1" applyFill="1" applyBorder="1" applyAlignment="1" applyProtection="1">
      <alignment horizontal="left" vertical="center" wrapText="1"/>
    </xf>
    <xf numFmtId="4" fontId="31" fillId="0" borderId="18" xfId="81" applyNumberFormat="1" applyFont="1" applyFill="1" applyBorder="1" applyAlignment="1" applyProtection="1">
      <alignment horizontal="left" vertical="center" wrapText="1"/>
    </xf>
    <xf numFmtId="3" fontId="31" fillId="0" borderId="18" xfId="81" applyNumberFormat="1" applyFont="1" applyFill="1" applyBorder="1" applyAlignment="1" applyProtection="1">
      <alignment horizontal="left" vertical="center" wrapText="1"/>
    </xf>
    <xf numFmtId="3" fontId="31" fillId="0" borderId="12" xfId="74" applyNumberFormat="1" applyFont="1" applyBorder="1" applyAlignment="1">
      <alignment horizontal="right" vertical="center"/>
    </xf>
    <xf numFmtId="3" fontId="31" fillId="0" borderId="12" xfId="79" applyNumberFormat="1" applyFont="1" applyBorder="1" applyAlignment="1" applyProtection="1">
      <alignment horizontal="left" vertical="center"/>
    </xf>
    <xf numFmtId="0" fontId="25" fillId="0" borderId="18" xfId="81" applyFont="1" applyFill="1" applyBorder="1" applyAlignment="1" applyProtection="1">
      <alignment horizontal="left" vertical="center" wrapText="1"/>
    </xf>
    <xf numFmtId="0" fontId="31" fillId="0" borderId="19" xfId="81" applyFont="1" applyFill="1" applyBorder="1" applyAlignment="1" applyProtection="1">
      <alignment horizontal="left" vertical="center" wrapText="1"/>
    </xf>
    <xf numFmtId="3" fontId="31" fillId="0" borderId="19" xfId="0" applyNumberFormat="1" applyFont="1" applyBorder="1" applyAlignment="1">
      <alignment horizontal="right" vertical="center"/>
    </xf>
    <xf numFmtId="3" fontId="0" fillId="0" borderId="0" xfId="0" applyNumberFormat="1" applyAlignment="1" applyProtection="1">
      <alignment horizontal="right" vertical="center" wrapText="1"/>
    </xf>
    <xf numFmtId="3" fontId="23" fillId="0" borderId="12" xfId="81" applyNumberFormat="1" applyFont="1" applyBorder="1" applyAlignment="1">
      <alignment horizontal="left" vertical="center"/>
    </xf>
    <xf numFmtId="3" fontId="34" fillId="0" borderId="0" xfId="80" applyNumberFormat="1" applyFont="1" applyBorder="1" applyAlignment="1" applyProtection="1">
      <alignment horizontal="center" vertical="center" textRotation="90" wrapText="1"/>
    </xf>
    <xf numFmtId="0" fontId="54" fillId="0" borderId="0" xfId="0" applyNumberFormat="1" applyFont="1" applyFill="1" applyBorder="1" applyAlignment="1">
      <alignment vertical="center"/>
    </xf>
    <xf numFmtId="4" fontId="23" fillId="20" borderId="0" xfId="0" applyNumberFormat="1" applyFont="1" applyFill="1" applyAlignment="1" applyProtection="1">
      <alignment horizontal="center" vertical="center"/>
      <protection locked="0"/>
    </xf>
    <xf numFmtId="4" fontId="23" fillId="20" borderId="0" xfId="0" applyNumberFormat="1" applyFont="1" applyFill="1" applyBorder="1" applyAlignment="1" applyProtection="1">
      <alignment horizontal="center" vertical="center"/>
      <protection locked="0"/>
    </xf>
    <xf numFmtId="4" fontId="23" fillId="20" borderId="0" xfId="0" applyNumberFormat="1" applyFont="1" applyFill="1" applyAlignment="1">
      <alignment horizontal="center" vertical="center"/>
    </xf>
    <xf numFmtId="0" fontId="55" fillId="0" borderId="0" xfId="78" applyFont="1" applyFill="1" applyAlignment="1">
      <alignment horizontal="left" vertical="center" wrapText="1"/>
    </xf>
    <xf numFmtId="3" fontId="24" fillId="0" borderId="19" xfId="80" applyNumberFormat="1" applyFont="1" applyBorder="1" applyAlignment="1" applyProtection="1">
      <alignment horizontal="right" vertical="center"/>
    </xf>
    <xf numFmtId="0" fontId="33" fillId="20" borderId="14" xfId="0" applyFont="1" applyFill="1" applyBorder="1" applyAlignment="1">
      <alignment horizontal="left" vertical="center"/>
    </xf>
    <xf numFmtId="0" fontId="33" fillId="20" borderId="19" xfId="0" applyFont="1" applyFill="1" applyBorder="1" applyAlignment="1">
      <alignment horizontal="left" vertical="center"/>
    </xf>
    <xf numFmtId="0" fontId="33" fillId="20" borderId="12" xfId="0" applyFont="1" applyFill="1" applyBorder="1" applyAlignment="1">
      <alignment horizontal="left" vertical="center"/>
    </xf>
    <xf numFmtId="0" fontId="33" fillId="20" borderId="15" xfId="0" applyFont="1" applyFill="1" applyBorder="1" applyAlignment="1">
      <alignment horizontal="left" vertical="center"/>
    </xf>
    <xf numFmtId="207" fontId="57" fillId="20" borderId="0" xfId="0" applyNumberFormat="1" applyFont="1" applyFill="1" applyBorder="1" applyAlignment="1">
      <alignment vertical="center" wrapText="1"/>
    </xf>
    <xf numFmtId="207" fontId="56" fillId="20" borderId="0" xfId="0" applyNumberFormat="1" applyFont="1" applyFill="1" applyBorder="1" applyAlignment="1">
      <alignment vertical="center" wrapText="1"/>
    </xf>
    <xf numFmtId="3" fontId="55" fillId="0" borderId="0" xfId="80" applyNumberFormat="1" applyFont="1" applyAlignment="1" applyProtection="1">
      <alignment vertical="center" wrapText="1"/>
    </xf>
    <xf numFmtId="3" fontId="55" fillId="0" borderId="0" xfId="80" applyNumberFormat="1" applyFont="1" applyAlignment="1" applyProtection="1">
      <alignment horizontal="right" vertical="center" wrapText="1"/>
    </xf>
    <xf numFmtId="3" fontId="56" fillId="0" borderId="0" xfId="80" applyNumberFormat="1" applyFont="1" applyBorder="1" applyAlignment="1">
      <alignment vertical="center" wrapText="1"/>
    </xf>
    <xf numFmtId="3" fontId="55" fillId="0" borderId="0" xfId="80" applyNumberFormat="1" applyFont="1" applyAlignment="1">
      <alignment vertical="center" wrapText="1"/>
    </xf>
    <xf numFmtId="207" fontId="0" fillId="0" borderId="0" xfId="0" applyNumberFormat="1" applyAlignment="1">
      <alignment horizontal="left" vertical="center"/>
    </xf>
    <xf numFmtId="207" fontId="23" fillId="0" borderId="0" xfId="0" applyNumberFormat="1" applyFont="1" applyAlignment="1">
      <alignment horizontal="left" vertical="center"/>
    </xf>
    <xf numFmtId="0" fontId="56" fillId="0" borderId="0" xfId="80" applyFont="1" applyFill="1" applyAlignment="1" applyProtection="1">
      <alignment horizontal="center" vertical="center" wrapText="1"/>
    </xf>
    <xf numFmtId="3" fontId="23" fillId="0" borderId="14" xfId="0" applyNumberFormat="1" applyFont="1" applyBorder="1" applyAlignment="1" applyProtection="1">
      <alignment horizontal="right" vertical="center" wrapText="1"/>
    </xf>
    <xf numFmtId="0" fontId="23" fillId="20" borderId="12" xfId="0" applyFont="1" applyFill="1" applyBorder="1" applyAlignment="1">
      <alignment vertical="center"/>
    </xf>
    <xf numFmtId="3" fontId="24" fillId="0" borderId="0" xfId="80" applyNumberFormat="1" applyFont="1" applyBorder="1" applyAlignment="1">
      <alignment horizontal="center" vertical="center" textRotation="90" wrapText="1"/>
    </xf>
    <xf numFmtId="207" fontId="24" fillId="0" borderId="18" xfId="0" applyNumberFormat="1" applyFont="1" applyFill="1" applyBorder="1" applyAlignment="1">
      <alignment vertical="center" wrapText="1"/>
    </xf>
    <xf numFmtId="207" fontId="24" fillId="20" borderId="18" xfId="0" applyNumberFormat="1" applyFont="1" applyFill="1" applyBorder="1" applyAlignment="1">
      <alignment vertical="center" wrapText="1"/>
    </xf>
    <xf numFmtId="207" fontId="29" fillId="20" borderId="18" xfId="0" applyNumberFormat="1" applyFont="1" applyFill="1" applyBorder="1" applyAlignment="1">
      <alignment vertical="center" wrapText="1"/>
    </xf>
    <xf numFmtId="207" fontId="29" fillId="0" borderId="18" xfId="0" applyNumberFormat="1" applyFont="1" applyFill="1" applyBorder="1" applyAlignment="1">
      <alignment vertical="center" wrapText="1"/>
    </xf>
    <xf numFmtId="207" fontId="28" fillId="20" borderId="18" xfId="0" applyNumberFormat="1" applyFont="1" applyFill="1" applyBorder="1" applyAlignment="1">
      <alignment vertical="center" wrapText="1"/>
    </xf>
    <xf numFmtId="207" fontId="24" fillId="0" borderId="18" xfId="0" applyNumberFormat="1" applyFont="1" applyFill="1" applyBorder="1" applyAlignment="1">
      <alignment vertical="center"/>
    </xf>
    <xf numFmtId="207" fontId="29" fillId="0" borderId="18" xfId="0" applyNumberFormat="1" applyFont="1" applyFill="1" applyBorder="1" applyAlignment="1">
      <alignment vertical="center"/>
    </xf>
    <xf numFmtId="3" fontId="23" fillId="20" borderId="24" xfId="96" applyNumberFormat="1" applyFont="1" applyFill="1" applyBorder="1" applyAlignment="1" applyProtection="1">
      <alignment horizontal="right" vertical="center" wrapText="1"/>
      <protection locked="0"/>
    </xf>
    <xf numFmtId="0" fontId="33" fillId="20" borderId="12" xfId="0" applyFont="1" applyFill="1" applyBorder="1" applyAlignment="1" applyProtection="1">
      <alignment horizontal="left" vertical="center"/>
      <protection locked="0"/>
    </xf>
    <xf numFmtId="0" fontId="54" fillId="20" borderId="0" xfId="0" applyFont="1" applyFill="1" applyAlignment="1" applyProtection="1">
      <alignment horizontal="left" vertical="center" wrapText="1"/>
      <protection locked="0"/>
    </xf>
    <xf numFmtId="0" fontId="57" fillId="20" borderId="0" xfId="0" applyFont="1" applyFill="1" applyAlignment="1" applyProtection="1">
      <alignment horizontal="left" vertical="center" wrapText="1"/>
      <protection locked="0"/>
    </xf>
    <xf numFmtId="0" fontId="31" fillId="0" borderId="0" xfId="0" applyFont="1" applyAlignment="1">
      <alignment horizontal="left" vertical="center"/>
    </xf>
    <xf numFmtId="207" fontId="31" fillId="0" borderId="0" xfId="0" applyNumberFormat="1" applyFont="1" applyAlignment="1">
      <alignment vertical="center"/>
    </xf>
    <xf numFmtId="207" fontId="24" fillId="0" borderId="25" xfId="0" applyNumberFormat="1" applyFont="1" applyFill="1" applyBorder="1" applyAlignment="1">
      <alignment vertical="center" wrapText="1"/>
    </xf>
    <xf numFmtId="207" fontId="23" fillId="0" borderId="23" xfId="0" applyNumberFormat="1" applyFont="1" applyBorder="1" applyAlignment="1">
      <alignment vertical="center"/>
    </xf>
    <xf numFmtId="207" fontId="24" fillId="20" borderId="18" xfId="0" applyNumberFormat="1" applyFont="1" applyFill="1" applyBorder="1" applyAlignment="1">
      <alignment vertical="center"/>
    </xf>
    <xf numFmtId="207" fontId="24" fillId="0" borderId="26" xfId="0" applyNumberFormat="1" applyFont="1" applyFill="1" applyBorder="1" applyAlignment="1">
      <alignment vertical="center" wrapText="1"/>
    </xf>
    <xf numFmtId="3" fontId="31" fillId="20" borderId="12" xfId="96" applyNumberFormat="1" applyFont="1" applyFill="1" applyBorder="1" applyAlignment="1" applyProtection="1">
      <alignment horizontal="right" vertical="center" wrapText="1"/>
    </xf>
    <xf numFmtId="4" fontId="31" fillId="20" borderId="12" xfId="96" applyNumberFormat="1" applyFont="1" applyFill="1" applyBorder="1" applyAlignment="1" applyProtection="1">
      <alignment horizontal="center" vertical="center" wrapText="1"/>
    </xf>
    <xf numFmtId="3" fontId="71" fillId="0" borderId="12" xfId="80" applyNumberFormat="1" applyFont="1" applyFill="1" applyBorder="1" applyAlignment="1" applyProtection="1">
      <alignment horizontal="left" vertical="center" wrapText="1"/>
    </xf>
    <xf numFmtId="3" fontId="23" fillId="0" borderId="12" xfId="82" applyNumberFormat="1" applyFont="1" applyFill="1" applyBorder="1" applyAlignment="1" applyProtection="1">
      <alignment horizontal="left" vertical="center" wrapText="1"/>
    </xf>
    <xf numFmtId="3" fontId="23" fillId="0" borderId="12" xfId="82" applyNumberFormat="1" applyFont="1" applyBorder="1" applyAlignment="1">
      <alignment horizontal="left" vertical="center" wrapText="1"/>
    </xf>
    <xf numFmtId="3" fontId="31" fillId="0" borderId="12" xfId="82" applyNumberFormat="1" applyFont="1" applyFill="1" applyBorder="1" applyAlignment="1" applyProtection="1">
      <alignment horizontal="left" vertical="center" wrapText="1"/>
    </xf>
    <xf numFmtId="3" fontId="71" fillId="0" borderId="12" xfId="82" applyNumberFormat="1" applyFont="1" applyFill="1" applyBorder="1" applyAlignment="1" applyProtection="1">
      <alignment horizontal="left" vertical="center" wrapText="1"/>
    </xf>
    <xf numFmtId="3" fontId="23" fillId="0" borderId="12" xfId="82" applyNumberFormat="1" applyFont="1" applyBorder="1" applyAlignment="1" applyProtection="1">
      <alignment horizontal="left" vertical="center" wrapText="1"/>
    </xf>
    <xf numFmtId="3" fontId="23" fillId="0" borderId="12" xfId="81" applyNumberFormat="1" applyFont="1" applyFill="1" applyBorder="1" applyAlignment="1" applyProtection="1">
      <alignment horizontal="left" vertical="center" wrapText="1"/>
    </xf>
    <xf numFmtId="3" fontId="23" fillId="0" borderId="12" xfId="81" applyNumberFormat="1" applyFont="1" applyFill="1" applyBorder="1" applyAlignment="1" applyProtection="1">
      <alignment horizontal="left" vertical="center"/>
    </xf>
    <xf numFmtId="3" fontId="23" fillId="0" borderId="12" xfId="81" applyNumberFormat="1" applyFont="1" applyBorder="1" applyAlignment="1" applyProtection="1">
      <alignment horizontal="left" vertical="center" wrapText="1"/>
    </xf>
    <xf numFmtId="3" fontId="31" fillId="0" borderId="12" xfId="81" applyNumberFormat="1" applyFont="1" applyFill="1" applyBorder="1" applyAlignment="1" applyProtection="1">
      <alignment horizontal="left" vertical="center" wrapText="1"/>
    </xf>
    <xf numFmtId="3" fontId="34" fillId="0" borderId="18" xfId="80" applyNumberFormat="1" applyFont="1" applyBorder="1" applyAlignment="1" applyProtection="1">
      <alignment horizontal="center" vertical="center" textRotation="90" wrapText="1"/>
    </xf>
    <xf numFmtId="3" fontId="23" fillId="0" borderId="12" xfId="81" applyNumberFormat="1" applyFont="1" applyFill="1" applyBorder="1" applyAlignment="1">
      <alignment horizontal="left" vertical="center" wrapText="1"/>
    </xf>
    <xf numFmtId="3" fontId="28" fillId="0" borderId="12" xfId="81" applyNumberFormat="1" applyFont="1" applyFill="1" applyBorder="1" applyAlignment="1">
      <alignment horizontal="left" vertical="center" wrapText="1"/>
    </xf>
    <xf numFmtId="3" fontId="34" fillId="0" borderId="18" xfId="80" applyNumberFormat="1" applyFont="1" applyBorder="1" applyAlignment="1">
      <alignment horizontal="center" vertical="center" textRotation="90" wrapText="1"/>
    </xf>
    <xf numFmtId="3" fontId="34" fillId="20" borderId="0" xfId="80" applyNumberFormat="1" applyFont="1" applyFill="1" applyBorder="1" applyAlignment="1" applyProtection="1">
      <alignment horizontal="center" vertical="center" textRotation="90" wrapText="1"/>
    </xf>
    <xf numFmtId="0" fontId="23" fillId="20" borderId="0" xfId="0" applyFont="1" applyFill="1" applyAlignment="1" applyProtection="1">
      <alignment horizontal="right" vertical="center" wrapText="1"/>
    </xf>
    <xf numFmtId="3" fontId="34" fillId="20" borderId="18" xfId="80" applyNumberFormat="1" applyFont="1" applyFill="1" applyBorder="1" applyAlignment="1" applyProtection="1">
      <alignment horizontal="center" vertical="center" textRotation="90" wrapText="1"/>
    </xf>
    <xf numFmtId="0" fontId="23" fillId="20" borderId="18" xfId="0" applyFont="1" applyFill="1" applyBorder="1" applyAlignment="1" applyProtection="1">
      <alignment horizontal="right" vertical="center" wrapText="1"/>
    </xf>
    <xf numFmtId="0" fontId="23" fillId="20" borderId="0" xfId="0" applyFont="1" applyFill="1" applyBorder="1" applyAlignment="1" applyProtection="1">
      <alignment horizontal="right" vertical="center" wrapText="1"/>
    </xf>
    <xf numFmtId="3" fontId="34" fillId="20" borderId="0" xfId="80" applyNumberFormat="1" applyFont="1" applyFill="1" applyBorder="1" applyAlignment="1">
      <alignment horizontal="center" vertical="center" textRotation="90" wrapText="1"/>
    </xf>
    <xf numFmtId="3" fontId="24" fillId="20" borderId="0" xfId="80" applyNumberFormat="1" applyFont="1" applyFill="1" applyBorder="1" applyAlignment="1">
      <alignment horizontal="right" vertical="center" wrapText="1"/>
    </xf>
    <xf numFmtId="3" fontId="24" fillId="20" borderId="0" xfId="80" applyNumberFormat="1" applyFont="1" applyFill="1" applyBorder="1" applyAlignment="1">
      <alignment horizontal="right" vertical="center"/>
    </xf>
    <xf numFmtId="3" fontId="24" fillId="20" borderId="0" xfId="80" applyNumberFormat="1" applyFont="1" applyFill="1" applyAlignment="1">
      <alignment horizontal="right" vertical="center"/>
    </xf>
    <xf numFmtId="3" fontId="23" fillId="20" borderId="0" xfId="80" applyNumberFormat="1" applyFont="1" applyFill="1" applyBorder="1" applyAlignment="1">
      <alignment horizontal="right" vertical="center" wrapText="1"/>
    </xf>
    <xf numFmtId="3" fontId="23" fillId="20" borderId="0" xfId="80" applyNumberFormat="1" applyFont="1" applyFill="1" applyBorder="1" applyAlignment="1">
      <alignment horizontal="right" vertical="center"/>
    </xf>
    <xf numFmtId="3" fontId="23" fillId="20" borderId="0" xfId="80" applyNumberFormat="1" applyFont="1" applyFill="1" applyAlignment="1">
      <alignment horizontal="right" vertical="center"/>
    </xf>
    <xf numFmtId="3" fontId="23" fillId="20" borderId="0" xfId="0" applyNumberFormat="1" applyFont="1" applyFill="1" applyAlignment="1" applyProtection="1">
      <alignment horizontal="right" vertical="center" wrapText="1"/>
    </xf>
    <xf numFmtId="3" fontId="23" fillId="0" borderId="12" xfId="81" applyNumberFormat="1" applyFont="1" applyBorder="1" applyAlignment="1" applyProtection="1">
      <alignment horizontal="left" vertical="center"/>
    </xf>
    <xf numFmtId="4" fontId="23" fillId="0" borderId="14" xfId="81" applyNumberFormat="1" applyFont="1" applyBorder="1" applyAlignment="1" applyProtection="1">
      <alignment horizontal="left" vertical="center"/>
    </xf>
    <xf numFmtId="4" fontId="23" fillId="0" borderId="19" xfId="81" applyNumberFormat="1" applyFont="1" applyBorder="1" applyAlignment="1" applyProtection="1">
      <alignment horizontal="left" vertical="center"/>
    </xf>
    <xf numFmtId="0" fontId="31" fillId="0" borderId="0" xfId="82" applyFont="1" applyAlignment="1" applyProtection="1">
      <alignment horizontal="left" vertical="center"/>
    </xf>
    <xf numFmtId="0" fontId="31" fillId="0" borderId="0" xfId="81" applyFont="1" applyAlignment="1" applyProtection="1">
      <alignment horizontal="left" vertical="center"/>
    </xf>
    <xf numFmtId="4" fontId="23" fillId="0" borderId="12" xfId="81" applyNumberFormat="1" applyFont="1" applyBorder="1" applyAlignment="1" applyProtection="1">
      <alignment horizontal="left" vertical="center"/>
    </xf>
    <xf numFmtId="3" fontId="23" fillId="0" borderId="15" xfId="81" applyNumberFormat="1" applyFont="1" applyBorder="1" applyAlignment="1" applyProtection="1">
      <alignment horizontal="left" vertical="center"/>
    </xf>
    <xf numFmtId="0" fontId="23" fillId="0" borderId="15" xfId="80" applyFont="1" applyBorder="1" applyAlignment="1" applyProtection="1">
      <alignment horizontal="right" vertical="center"/>
    </xf>
    <xf numFmtId="4" fontId="23" fillId="0" borderId="14" xfId="80" applyNumberFormat="1" applyFont="1" applyBorder="1" applyAlignment="1" applyProtection="1">
      <alignment horizontal="right" vertical="center"/>
    </xf>
    <xf numFmtId="3" fontId="31" fillId="0" borderId="12" xfId="81" applyNumberFormat="1" applyFont="1" applyBorder="1" applyAlignment="1" applyProtection="1">
      <alignment horizontal="left" vertical="center"/>
    </xf>
    <xf numFmtId="4" fontId="31" fillId="0" borderId="12" xfId="81" applyNumberFormat="1" applyFont="1" applyBorder="1" applyAlignment="1" applyProtection="1">
      <alignment horizontal="left" vertical="center"/>
    </xf>
    <xf numFmtId="4" fontId="31" fillId="0" borderId="19" xfId="81" applyNumberFormat="1" applyFont="1" applyBorder="1" applyAlignment="1" applyProtection="1">
      <alignment horizontal="left" vertical="center"/>
    </xf>
    <xf numFmtId="0" fontId="31" fillId="0" borderId="12" xfId="81" applyFont="1" applyFill="1" applyBorder="1" applyAlignment="1" applyProtection="1">
      <alignment horizontal="left" vertical="center" wrapText="1"/>
    </xf>
    <xf numFmtId="0" fontId="23" fillId="0" borderId="12" xfId="81" applyFont="1" applyFill="1" applyBorder="1" applyAlignment="1" applyProtection="1">
      <alignment horizontal="left" vertical="center"/>
    </xf>
    <xf numFmtId="4" fontId="23" fillId="0" borderId="14" xfId="81" applyNumberFormat="1" applyFont="1" applyFill="1" applyBorder="1" applyAlignment="1" applyProtection="1">
      <alignment horizontal="left" vertical="center"/>
    </xf>
    <xf numFmtId="3" fontId="23" fillId="0" borderId="14" xfId="81" applyNumberFormat="1" applyFont="1" applyFill="1" applyBorder="1" applyAlignment="1" applyProtection="1">
      <alignment horizontal="left" vertical="center"/>
    </xf>
    <xf numFmtId="3" fontId="23" fillId="0" borderId="15" xfId="80" applyNumberFormat="1" applyFont="1" applyFill="1" applyBorder="1" applyAlignment="1" applyProtection="1">
      <alignment horizontal="right" vertical="center"/>
    </xf>
    <xf numFmtId="4" fontId="23" fillId="0" borderId="14" xfId="80" applyNumberFormat="1" applyFont="1" applyFill="1" applyBorder="1" applyAlignment="1" applyProtection="1">
      <alignment horizontal="right" vertical="center"/>
    </xf>
    <xf numFmtId="3" fontId="31" fillId="0" borderId="12" xfId="81" applyNumberFormat="1" applyFont="1" applyFill="1" applyBorder="1" applyAlignment="1" applyProtection="1">
      <alignment horizontal="left" vertical="center"/>
    </xf>
    <xf numFmtId="3" fontId="23" fillId="0" borderId="14" xfId="80" applyNumberFormat="1" applyFont="1" applyFill="1" applyBorder="1" applyAlignment="1" applyProtection="1">
      <alignment horizontal="right" vertical="center"/>
    </xf>
    <xf numFmtId="3" fontId="23" fillId="0" borderId="14" xfId="81" applyNumberFormat="1" applyFont="1" applyBorder="1" applyAlignment="1" applyProtection="1">
      <alignment horizontal="left" vertical="center"/>
    </xf>
    <xf numFmtId="3" fontId="23" fillId="0" borderId="12" xfId="0" applyNumberFormat="1" applyFont="1" applyBorder="1" applyAlignment="1" applyProtection="1">
      <alignment horizontal="left" vertical="center"/>
    </xf>
    <xf numFmtId="3" fontId="24" fillId="0" borderId="12" xfId="81" applyNumberFormat="1" applyFont="1" applyBorder="1" applyAlignment="1" applyProtection="1">
      <alignment horizontal="left" vertical="center"/>
    </xf>
    <xf numFmtId="3" fontId="23" fillId="0" borderId="19" xfId="81" applyNumberFormat="1" applyFont="1" applyFill="1" applyBorder="1" applyAlignment="1" applyProtection="1">
      <alignment horizontal="left" vertical="center"/>
    </xf>
    <xf numFmtId="3" fontId="23" fillId="0" borderId="13" xfId="0" applyNumberFormat="1" applyFont="1" applyBorder="1" applyAlignment="1" applyProtection="1">
      <alignment horizontal="right" vertical="center"/>
    </xf>
    <xf numFmtId="3" fontId="28" fillId="0" borderId="12" xfId="81" applyNumberFormat="1" applyFont="1" applyBorder="1" applyAlignment="1" applyProtection="1">
      <alignment horizontal="left" vertical="center"/>
    </xf>
    <xf numFmtId="3" fontId="23" fillId="0" borderId="19" xfId="81" applyNumberFormat="1" applyFont="1" applyBorder="1" applyAlignment="1" applyProtection="1">
      <alignment horizontal="left" vertical="center"/>
    </xf>
    <xf numFmtId="3" fontId="123" fillId="20" borderId="0" xfId="0" applyNumberFormat="1" applyFont="1" applyFill="1" applyBorder="1" applyAlignment="1">
      <alignment vertical="center"/>
    </xf>
    <xf numFmtId="0" fontId="123" fillId="0" borderId="0" xfId="0" applyFont="1" applyFill="1" applyBorder="1" applyAlignment="1">
      <alignment horizontal="center" vertical="center" wrapText="1"/>
    </xf>
    <xf numFmtId="3" fontId="14" fillId="0" borderId="12" xfId="81" applyNumberFormat="1" applyFont="1" applyFill="1" applyBorder="1" applyAlignment="1">
      <alignment horizontal="left" vertical="center"/>
    </xf>
    <xf numFmtId="3" fontId="124" fillId="0" borderId="12" xfId="81" applyNumberFormat="1" applyFont="1" applyBorder="1" applyAlignment="1">
      <alignment horizontal="left" vertical="center" wrapText="1"/>
    </xf>
    <xf numFmtId="3" fontId="124" fillId="0" borderId="12" xfId="80" applyNumberFormat="1" applyFont="1" applyBorder="1" applyAlignment="1" applyProtection="1">
      <alignment horizontal="right" vertical="center" wrapText="1"/>
    </xf>
    <xf numFmtId="49" fontId="27" fillId="0" borderId="0" xfId="80" applyNumberFormat="1" applyFont="1" applyAlignment="1" applyProtection="1">
      <alignment horizontal="center" vertical="center" textRotation="90" wrapText="1"/>
    </xf>
    <xf numFmtId="49" fontId="27" fillId="0" borderId="0" xfId="0" applyNumberFormat="1" applyFont="1" applyAlignment="1" applyProtection="1">
      <alignment horizontal="center" vertical="center" textRotation="90" wrapText="1"/>
    </xf>
    <xf numFmtId="0" fontId="24" fillId="20" borderId="0" xfId="0" applyFont="1" applyFill="1" applyAlignment="1" applyProtection="1">
      <alignment horizontal="left" vertical="center" wrapText="1"/>
      <protection locked="0"/>
    </xf>
    <xf numFmtId="207" fontId="123" fillId="20" borderId="18" xfId="0" applyNumberFormat="1" applyFont="1" applyFill="1" applyBorder="1" applyAlignment="1">
      <alignment vertical="center" wrapText="1"/>
    </xf>
    <xf numFmtId="0" fontId="83" fillId="0" borderId="0" xfId="75" applyFont="1" applyAlignment="1">
      <alignment horizontal="center" vertical="center" wrapText="1"/>
    </xf>
    <xf numFmtId="0" fontId="83" fillId="0" borderId="0" xfId="75" applyFont="1" applyBorder="1" applyAlignment="1">
      <alignment horizontal="center" vertical="center" wrapText="1"/>
    </xf>
    <xf numFmtId="3" fontId="34" fillId="0" borderId="0" xfId="84" applyNumberFormat="1" applyFont="1" applyFill="1" applyBorder="1" applyAlignment="1" applyProtection="1">
      <alignment horizontal="center" vertical="center" wrapText="1"/>
    </xf>
    <xf numFmtId="0" fontId="55" fillId="0" borderId="0" xfId="84" applyFont="1" applyFill="1" applyAlignment="1" applyProtection="1">
      <alignment vertical="center" wrapText="1"/>
    </xf>
    <xf numFmtId="3" fontId="24" fillId="0" borderId="12" xfId="84" applyNumberFormat="1" applyFont="1" applyFill="1" applyBorder="1" applyAlignment="1" applyProtection="1">
      <alignment horizontal="left" vertical="center"/>
    </xf>
    <xf numFmtId="3" fontId="23" fillId="0" borderId="12" xfId="84" applyNumberFormat="1" applyFont="1" applyFill="1" applyBorder="1" applyAlignment="1" applyProtection="1">
      <alignment horizontal="left" vertical="center"/>
    </xf>
    <xf numFmtId="3" fontId="23" fillId="0" borderId="19" xfId="84" applyNumberFormat="1" applyFont="1" applyFill="1" applyBorder="1" applyAlignment="1" applyProtection="1">
      <alignment horizontal="left" vertical="center"/>
    </xf>
    <xf numFmtId="3" fontId="23" fillId="0" borderId="12" xfId="80" applyNumberFormat="1" applyFont="1" applyBorder="1" applyAlignment="1">
      <alignment vertical="center"/>
    </xf>
    <xf numFmtId="3" fontId="24" fillId="0" borderId="12" xfId="80" applyNumberFormat="1" applyFont="1" applyBorder="1" applyAlignment="1">
      <alignment vertical="center"/>
    </xf>
    <xf numFmtId="3" fontId="23" fillId="0" borderId="12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3" fontId="23" fillId="0" borderId="19" xfId="80" applyNumberFormat="1" applyFont="1" applyBorder="1" applyAlignment="1">
      <alignment vertical="center"/>
    </xf>
    <xf numFmtId="3" fontId="29" fillId="0" borderId="12" xfId="80" applyNumberFormat="1" applyFont="1" applyBorder="1" applyAlignment="1">
      <alignment vertical="center"/>
    </xf>
    <xf numFmtId="207" fontId="11" fillId="0" borderId="0" xfId="69" applyNumberFormat="1" applyBorder="1" applyAlignment="1" applyProtection="1">
      <alignment vertical="center"/>
    </xf>
    <xf numFmtId="3" fontId="23" fillId="0" borderId="0" xfId="80" applyNumberFormat="1" applyFont="1" applyAlignment="1">
      <alignment vertical="center"/>
    </xf>
    <xf numFmtId="3" fontId="55" fillId="0" borderId="0" xfId="80" applyNumberFormat="1" applyFont="1" applyAlignment="1">
      <alignment vertical="center"/>
    </xf>
    <xf numFmtId="3" fontId="55" fillId="0" borderId="0" xfId="80" applyNumberFormat="1" applyFont="1" applyAlignment="1">
      <alignment horizontal="right" vertical="center"/>
    </xf>
    <xf numFmtId="3" fontId="55" fillId="0" borderId="0" xfId="80" applyNumberFormat="1" applyFont="1" applyBorder="1" applyAlignment="1">
      <alignment vertical="center"/>
    </xf>
    <xf numFmtId="3" fontId="24" fillId="0" borderId="0" xfId="80" applyNumberFormat="1" applyFont="1" applyAlignment="1">
      <alignment vertical="center"/>
    </xf>
    <xf numFmtId="3" fontId="31" fillId="0" borderId="0" xfId="80" applyNumberFormat="1" applyFont="1" applyAlignment="1">
      <alignment vertical="center"/>
    </xf>
    <xf numFmtId="3" fontId="23" fillId="0" borderId="0" xfId="0" applyNumberFormat="1" applyFont="1" applyAlignment="1" applyProtection="1">
      <alignment vertical="center"/>
    </xf>
    <xf numFmtId="3" fontId="23" fillId="0" borderId="0" xfId="0" applyNumberFormat="1" applyFont="1" applyBorder="1" applyAlignment="1">
      <alignment vertical="center"/>
    </xf>
    <xf numFmtId="3" fontId="24" fillId="0" borderId="0" xfId="80" applyNumberFormat="1" applyFont="1" applyBorder="1" applyAlignment="1">
      <alignment vertical="center"/>
    </xf>
    <xf numFmtId="3" fontId="23" fillId="0" borderId="12" xfId="80" applyNumberFormat="1" applyFont="1" applyFill="1" applyBorder="1" applyAlignment="1">
      <alignment vertical="center"/>
    </xf>
    <xf numFmtId="3" fontId="23" fillId="0" borderId="0" xfId="80" applyNumberFormat="1" applyFont="1" applyBorder="1" applyAlignment="1">
      <alignment vertical="center"/>
    </xf>
    <xf numFmtId="3" fontId="29" fillId="0" borderId="0" xfId="80" applyNumberFormat="1" applyFont="1" applyBorder="1" applyAlignment="1">
      <alignment vertical="center"/>
    </xf>
    <xf numFmtId="3" fontId="54" fillId="0" borderId="0" xfId="84" applyNumberFormat="1" applyFont="1" applyFill="1" applyAlignment="1" applyProtection="1">
      <alignment horizontal="right" vertical="center"/>
    </xf>
    <xf numFmtId="0" fontId="23" fillId="0" borderId="0" xfId="84" applyFont="1" applyFill="1" applyAlignment="1" applyProtection="1">
      <alignment vertical="center"/>
    </xf>
    <xf numFmtId="3" fontId="23" fillId="0" borderId="0" xfId="84" applyNumberFormat="1" applyFont="1" applyFill="1" applyAlignment="1" applyProtection="1">
      <alignment vertical="center"/>
    </xf>
    <xf numFmtId="0" fontId="55" fillId="0" borderId="0" xfId="84" applyFont="1" applyFill="1" applyAlignment="1" applyProtection="1">
      <alignment vertical="center"/>
    </xf>
    <xf numFmtId="3" fontId="55" fillId="0" borderId="0" xfId="84" applyNumberFormat="1" applyFont="1" applyFill="1" applyAlignment="1" applyProtection="1">
      <alignment vertical="center"/>
    </xf>
    <xf numFmtId="3" fontId="24" fillId="0" borderId="0" xfId="84" applyNumberFormat="1" applyFont="1" applyFill="1" applyAlignment="1" applyProtection="1">
      <alignment vertical="center"/>
    </xf>
    <xf numFmtId="3" fontId="29" fillId="0" borderId="12" xfId="84" applyNumberFormat="1" applyFont="1" applyFill="1" applyBorder="1" applyAlignment="1" applyProtection="1">
      <alignment vertical="center"/>
    </xf>
    <xf numFmtId="3" fontId="29" fillId="0" borderId="0" xfId="84" applyNumberFormat="1" applyFont="1" applyFill="1" applyAlignment="1" applyProtection="1">
      <alignment vertical="center"/>
    </xf>
    <xf numFmtId="3" fontId="23" fillId="0" borderId="12" xfId="84" applyNumberFormat="1" applyFont="1" applyFill="1" applyBorder="1" applyAlignment="1" applyProtection="1">
      <alignment vertical="center"/>
    </xf>
    <xf numFmtId="3" fontId="30" fillId="0" borderId="12" xfId="84" applyNumberFormat="1" applyFont="1" applyFill="1" applyBorder="1" applyAlignment="1" applyProtection="1">
      <alignment vertical="center"/>
    </xf>
    <xf numFmtId="3" fontId="24" fillId="0" borderId="12" xfId="84" applyNumberFormat="1" applyFont="1" applyFill="1" applyBorder="1" applyAlignment="1" applyProtection="1">
      <alignment vertical="center"/>
    </xf>
    <xf numFmtId="3" fontId="23" fillId="0" borderId="19" xfId="84" applyNumberFormat="1" applyFont="1" applyFill="1" applyBorder="1" applyAlignment="1" applyProtection="1">
      <alignment vertical="center"/>
    </xf>
    <xf numFmtId="3" fontId="27" fillId="0" borderId="12" xfId="84" applyNumberFormat="1" applyFont="1" applyFill="1" applyBorder="1" applyAlignment="1" applyProtection="1">
      <alignment vertical="center"/>
    </xf>
    <xf numFmtId="3" fontId="31" fillId="0" borderId="12" xfId="84" applyNumberFormat="1" applyFont="1" applyFill="1" applyBorder="1" applyAlignment="1" applyProtection="1">
      <alignment vertical="center"/>
    </xf>
    <xf numFmtId="207" fontId="65" fillId="0" borderId="0" xfId="69" applyNumberFormat="1" applyFont="1" applyBorder="1" applyAlignment="1" applyProtection="1">
      <alignment vertical="center"/>
    </xf>
    <xf numFmtId="0" fontId="23" fillId="0" borderId="0" xfId="0" applyFont="1" applyFill="1" applyBorder="1" applyAlignment="1">
      <alignment vertical="center"/>
    </xf>
    <xf numFmtId="0" fontId="127" fillId="0" borderId="0" xfId="75" applyFont="1" applyAlignment="1">
      <alignment vertical="center"/>
    </xf>
    <xf numFmtId="3" fontId="23" fillId="0" borderId="0" xfId="84" applyNumberFormat="1" applyFont="1" applyFill="1" applyBorder="1" applyAlignment="1" applyProtection="1">
      <alignment vertical="center"/>
    </xf>
    <xf numFmtId="1" fontId="23" fillId="0" borderId="0" xfId="0" applyNumberFormat="1" applyFont="1" applyAlignment="1">
      <alignment vertical="center"/>
    </xf>
    <xf numFmtId="0" fontId="127" fillId="0" borderId="12" xfId="75" applyFont="1" applyBorder="1" applyAlignment="1">
      <alignment vertical="center"/>
    </xf>
    <xf numFmtId="0" fontId="127" fillId="0" borderId="19" xfId="75" applyFont="1" applyBorder="1" applyAlignment="1">
      <alignment vertical="center"/>
    </xf>
    <xf numFmtId="3" fontId="127" fillId="0" borderId="13" xfId="75" applyNumberFormat="1" applyFont="1" applyBorder="1" applyAlignment="1">
      <alignment vertical="center"/>
    </xf>
    <xf numFmtId="3" fontId="127" fillId="0" borderId="0" xfId="75" applyNumberFormat="1" applyFont="1" applyAlignment="1">
      <alignment vertical="center"/>
    </xf>
    <xf numFmtId="3" fontId="83" fillId="0" borderId="0" xfId="75" applyNumberFormat="1" applyFont="1" applyAlignment="1">
      <alignment vertical="center"/>
    </xf>
    <xf numFmtId="3" fontId="83" fillId="0" borderId="0" xfId="75" applyNumberFormat="1" applyFont="1" applyAlignment="1">
      <alignment horizontal="center" vertical="center" wrapText="1"/>
    </xf>
    <xf numFmtId="3" fontId="127" fillId="0" borderId="12" xfId="75" applyNumberFormat="1" applyFont="1" applyBorder="1" applyAlignment="1">
      <alignment vertical="center"/>
    </xf>
    <xf numFmtId="3" fontId="127" fillId="0" borderId="19" xfId="75" applyNumberFormat="1" applyFont="1" applyBorder="1" applyAlignment="1">
      <alignment vertical="center"/>
    </xf>
    <xf numFmtId="3" fontId="127" fillId="0" borderId="0" xfId="75" applyNumberFormat="1" applyFont="1" applyBorder="1" applyAlignment="1">
      <alignment vertical="center"/>
    </xf>
    <xf numFmtId="3" fontId="127" fillId="0" borderId="12" xfId="75" applyNumberFormat="1" applyFont="1" applyBorder="1" applyAlignment="1">
      <alignment horizontal="left" vertical="center"/>
    </xf>
    <xf numFmtId="4" fontId="127" fillId="0" borderId="12" xfId="75" applyNumberFormat="1" applyFont="1" applyBorder="1" applyAlignment="1">
      <alignment horizontal="center" vertical="center"/>
    </xf>
    <xf numFmtId="3" fontId="127" fillId="0" borderId="19" xfId="75" applyNumberFormat="1" applyFont="1" applyBorder="1" applyAlignment="1">
      <alignment horizontal="left" vertical="center"/>
    </xf>
    <xf numFmtId="4" fontId="127" fillId="0" borderId="19" xfId="75" applyNumberFormat="1" applyFont="1" applyBorder="1" applyAlignment="1">
      <alignment horizontal="center" vertical="center"/>
    </xf>
    <xf numFmtId="3" fontId="23" fillId="20" borderId="12" xfId="55" applyNumberFormat="1" applyFont="1" applyFill="1" applyBorder="1" applyAlignment="1" applyProtection="1">
      <alignment horizontal="right" vertical="center" wrapText="1"/>
      <protection locked="0"/>
    </xf>
    <xf numFmtId="3" fontId="23" fillId="20" borderId="14" xfId="55" applyNumberFormat="1" applyFont="1" applyFill="1" applyBorder="1" applyAlignment="1" applyProtection="1">
      <alignment horizontal="right" vertical="center" wrapText="1"/>
      <protection locked="0"/>
    </xf>
    <xf numFmtId="3" fontId="23" fillId="20" borderId="15" xfId="55" applyNumberFormat="1" applyFont="1" applyFill="1" applyBorder="1" applyAlignment="1" applyProtection="1">
      <alignment horizontal="right" vertical="center" wrapText="1"/>
      <protection locked="0"/>
    </xf>
    <xf numFmtId="4" fontId="3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right" vertical="center" wrapText="1"/>
      <protection locked="0"/>
    </xf>
    <xf numFmtId="3" fontId="54" fillId="0" borderId="0" xfId="96" applyNumberFormat="1" applyFont="1" applyFill="1" applyBorder="1" applyAlignment="1" applyProtection="1">
      <alignment horizontal="right" vertical="center" wrapText="1"/>
    </xf>
    <xf numFmtId="0" fontId="23" fillId="0" borderId="0" xfId="0" applyFont="1" applyFill="1" applyBorder="1" applyAlignment="1" applyProtection="1">
      <alignment horizontal="right" vertical="center" wrapText="1"/>
    </xf>
    <xf numFmtId="0" fontId="23" fillId="0" borderId="18" xfId="0" applyFont="1" applyFill="1" applyBorder="1" applyAlignment="1" applyProtection="1">
      <alignment horizontal="right" vertical="center" wrapText="1"/>
      <protection locked="0"/>
    </xf>
    <xf numFmtId="0" fontId="24" fillId="0" borderId="18" xfId="0" applyFont="1" applyFill="1" applyBorder="1" applyAlignment="1" applyProtection="1">
      <alignment horizontal="right" vertical="center" wrapText="1"/>
    </xf>
    <xf numFmtId="0" fontId="24" fillId="0" borderId="0" xfId="0" applyFont="1" applyFill="1" applyBorder="1" applyAlignment="1" applyProtection="1">
      <alignment horizontal="right" vertical="center" wrapText="1"/>
    </xf>
    <xf numFmtId="0" fontId="23" fillId="0" borderId="18" xfId="0" applyFont="1" applyFill="1" applyBorder="1" applyAlignment="1" applyProtection="1">
      <alignment horizontal="right" vertical="center" wrapText="1"/>
    </xf>
    <xf numFmtId="3" fontId="23" fillId="0" borderId="0" xfId="80" applyNumberFormat="1" applyFont="1" applyAlignment="1" applyProtection="1">
      <alignment vertical="center"/>
    </xf>
    <xf numFmtId="3" fontId="33" fillId="0" borderId="0" xfId="0" applyNumberFormat="1" applyFont="1" applyFill="1" applyBorder="1" applyAlignment="1" applyProtection="1">
      <alignment vertical="center"/>
    </xf>
    <xf numFmtId="3" fontId="33" fillId="0" borderId="0" xfId="0" applyNumberFormat="1" applyFont="1" applyAlignment="1">
      <alignment vertical="center"/>
    </xf>
    <xf numFmtId="3" fontId="66" fillId="20" borderId="0" xfId="0" applyNumberFormat="1" applyFont="1" applyFill="1" applyAlignment="1">
      <alignment vertical="center"/>
    </xf>
    <xf numFmtId="3" fontId="66" fillId="20" borderId="0" xfId="0" applyNumberFormat="1" applyFont="1" applyFill="1" applyAlignment="1">
      <alignment horizontal="center" vertical="center"/>
    </xf>
    <xf numFmtId="3" fontId="33" fillId="20" borderId="0" xfId="0" applyNumberFormat="1" applyFont="1" applyFill="1" applyAlignment="1">
      <alignment vertical="center"/>
    </xf>
    <xf numFmtId="3" fontId="33" fillId="0" borderId="0" xfId="0" applyNumberFormat="1" applyFont="1" applyAlignment="1">
      <alignment horizontal="left" vertical="center"/>
    </xf>
    <xf numFmtId="3" fontId="23" fillId="0" borderId="0" xfId="0" applyNumberFormat="1" applyFont="1" applyAlignment="1">
      <alignment vertical="center"/>
    </xf>
    <xf numFmtId="1" fontId="55" fillId="20" borderId="0" xfId="0" applyNumberFormat="1" applyFont="1" applyFill="1" applyAlignment="1">
      <alignment vertical="center"/>
    </xf>
    <xf numFmtId="3" fontId="55" fillId="0" borderId="0" xfId="0" applyNumberFormat="1" applyFont="1" applyAlignment="1">
      <alignment vertical="center"/>
    </xf>
    <xf numFmtId="1" fontId="23" fillId="20" borderId="0" xfId="0" applyNumberFormat="1" applyFont="1" applyFill="1" applyAlignment="1">
      <alignment vertical="center"/>
    </xf>
    <xf numFmtId="0" fontId="33" fillId="20" borderId="12" xfId="0" applyFont="1" applyFill="1" applyBorder="1" applyAlignment="1">
      <alignment vertical="center"/>
    </xf>
    <xf numFmtId="3" fontId="23" fillId="20" borderId="12" xfId="96" applyNumberFormat="1" applyFont="1" applyFill="1" applyBorder="1" applyAlignment="1">
      <alignment vertical="center"/>
    </xf>
    <xf numFmtId="0" fontId="33" fillId="20" borderId="15" xfId="0" applyFont="1" applyFill="1" applyBorder="1" applyAlignment="1">
      <alignment vertical="center"/>
    </xf>
    <xf numFmtId="3" fontId="23" fillId="20" borderId="15" xfId="96" applyNumberFormat="1" applyFont="1" applyFill="1" applyBorder="1" applyAlignment="1">
      <alignment vertical="center"/>
    </xf>
    <xf numFmtId="0" fontId="33" fillId="20" borderId="14" xfId="0" applyFont="1" applyFill="1" applyBorder="1" applyAlignment="1">
      <alignment vertical="center"/>
    </xf>
    <xf numFmtId="3" fontId="23" fillId="20" borderId="14" xfId="96" applyNumberFormat="1" applyFont="1" applyFill="1" applyBorder="1" applyAlignment="1">
      <alignment vertical="center"/>
    </xf>
    <xf numFmtId="3" fontId="123" fillId="20" borderId="0" xfId="0" applyNumberFormat="1" applyFont="1" applyFill="1" applyAlignment="1">
      <alignment vertical="center"/>
    </xf>
    <xf numFmtId="3" fontId="124" fillId="20" borderId="0" xfId="0" applyNumberFormat="1" applyFont="1" applyFill="1" applyAlignment="1">
      <alignment vertical="center"/>
    </xf>
    <xf numFmtId="3" fontId="124" fillId="20" borderId="0" xfId="0" applyNumberFormat="1" applyFont="1" applyFill="1" applyAlignment="1">
      <alignment horizontal="right" vertical="center"/>
    </xf>
    <xf numFmtId="3" fontId="124" fillId="20" borderId="0" xfId="0" applyNumberFormat="1" applyFont="1" applyFill="1" applyBorder="1" applyAlignment="1">
      <alignment vertical="center"/>
    </xf>
    <xf numFmtId="3" fontId="23" fillId="0" borderId="0" xfId="0" applyNumberFormat="1" applyFont="1" applyAlignment="1" applyProtection="1">
      <alignment vertical="center"/>
      <protection locked="0"/>
    </xf>
    <xf numFmtId="3" fontId="31" fillId="0" borderId="0" xfId="0" applyNumberFormat="1" applyFont="1" applyAlignment="1">
      <alignment vertical="center"/>
    </xf>
    <xf numFmtId="3" fontId="124" fillId="0" borderId="0" xfId="0" applyNumberFormat="1" applyFont="1" applyAlignment="1">
      <alignment vertical="center"/>
    </xf>
    <xf numFmtId="3" fontId="124" fillId="0" borderId="0" xfId="0" applyNumberFormat="1" applyFont="1" applyAlignment="1">
      <alignment horizontal="left" vertical="center"/>
    </xf>
    <xf numFmtId="3" fontId="123" fillId="0" borderId="0" xfId="0" applyNumberFormat="1" applyFont="1" applyBorder="1" applyAlignment="1">
      <alignment horizontal="center" vertical="center"/>
    </xf>
    <xf numFmtId="3" fontId="123" fillId="0" borderId="0" xfId="0" applyNumberFormat="1" applyFont="1" applyBorder="1" applyAlignment="1">
      <alignment horizontal="left" vertical="center"/>
    </xf>
    <xf numFmtId="3" fontId="23" fillId="0" borderId="12" xfId="0" applyNumberFormat="1" applyFont="1" applyBorder="1" applyAlignment="1">
      <alignment horizontal="left" vertical="center"/>
    </xf>
    <xf numFmtId="3" fontId="23" fillId="0" borderId="12" xfId="0" applyNumberFormat="1" applyFont="1" applyFill="1" applyBorder="1" applyAlignment="1">
      <alignment horizontal="left" vertical="center"/>
    </xf>
    <xf numFmtId="3" fontId="23" fillId="0" borderId="12" xfId="0" applyNumberFormat="1" applyFont="1" applyFill="1" applyBorder="1" applyAlignment="1">
      <alignment vertical="center"/>
    </xf>
    <xf numFmtId="3" fontId="23" fillId="0" borderId="19" xfId="0" applyNumberFormat="1" applyFont="1" applyBorder="1" applyAlignment="1">
      <alignment vertical="center"/>
    </xf>
    <xf numFmtId="3" fontId="23" fillId="0" borderId="19" xfId="0" applyNumberFormat="1" applyFont="1" applyBorder="1" applyAlignment="1">
      <alignment horizontal="left" vertical="center"/>
    </xf>
    <xf numFmtId="3" fontId="23" fillId="0" borderId="0" xfId="78" applyNumberFormat="1" applyFont="1" applyAlignment="1">
      <alignment vertical="center"/>
    </xf>
    <xf numFmtId="0" fontId="124" fillId="0" borderId="0" xfId="0" applyFont="1" applyFill="1" applyAlignment="1">
      <alignment horizontal="center" vertical="center"/>
    </xf>
    <xf numFmtId="0" fontId="124" fillId="0" borderId="0" xfId="0" applyFont="1" applyFill="1" applyAlignment="1">
      <alignment vertical="center"/>
    </xf>
    <xf numFmtId="0" fontId="55" fillId="0" borderId="0" xfId="78" applyFont="1" applyFill="1" applyAlignment="1">
      <alignment vertical="center"/>
    </xf>
    <xf numFmtId="0" fontId="33" fillId="0" borderId="0" xfId="78" applyFont="1" applyFill="1" applyAlignment="1">
      <alignment horizontal="center" vertical="center" wrapText="1"/>
    </xf>
    <xf numFmtId="0" fontId="23" fillId="0" borderId="0" xfId="78" applyFont="1" applyFill="1" applyAlignment="1">
      <alignment horizontal="center" vertical="center"/>
    </xf>
    <xf numFmtId="0" fontId="23" fillId="0" borderId="0" xfId="78" applyFont="1" applyFill="1" applyAlignment="1">
      <alignment vertical="center"/>
    </xf>
    <xf numFmtId="0" fontId="23" fillId="20" borderId="0" xfId="0" applyFont="1" applyFill="1" applyAlignment="1" applyProtection="1">
      <alignment vertical="center"/>
      <protection locked="0"/>
    </xf>
    <xf numFmtId="3" fontId="23" fillId="20" borderId="0" xfId="0" applyNumberFormat="1" applyFont="1" applyFill="1" applyAlignment="1" applyProtection="1">
      <alignment horizontal="right" vertical="center"/>
      <protection locked="0"/>
    </xf>
    <xf numFmtId="0" fontId="23" fillId="20" borderId="0" xfId="0" applyFont="1" applyFill="1" applyAlignment="1">
      <alignment vertical="center"/>
    </xf>
    <xf numFmtId="0" fontId="23" fillId="20" borderId="0" xfId="0" applyFont="1" applyFill="1" applyBorder="1" applyAlignment="1" applyProtection="1">
      <alignment vertical="center"/>
      <protection locked="0"/>
    </xf>
    <xf numFmtId="3" fontId="23" fillId="20" borderId="0" xfId="0" applyNumberFormat="1" applyFont="1" applyFill="1" applyBorder="1" applyAlignment="1" applyProtection="1">
      <alignment horizontal="right" vertical="center"/>
      <protection locked="0"/>
    </xf>
    <xf numFmtId="0" fontId="55" fillId="20" borderId="0" xfId="0" applyFont="1" applyFill="1" applyAlignment="1">
      <alignment vertical="center"/>
    </xf>
    <xf numFmtId="0" fontId="31" fillId="20" borderId="0" xfId="0" applyFont="1" applyFill="1" applyAlignment="1">
      <alignment vertical="center"/>
    </xf>
    <xf numFmtId="3" fontId="31" fillId="20" borderId="0" xfId="0" applyNumberFormat="1" applyFont="1" applyFill="1" applyAlignment="1">
      <alignment horizontal="right" vertical="center"/>
    </xf>
    <xf numFmtId="3" fontId="23" fillId="20" borderId="0" xfId="0" applyNumberFormat="1" applyFont="1" applyFill="1" applyAlignment="1">
      <alignment horizontal="right" vertical="center"/>
    </xf>
    <xf numFmtId="4" fontId="23" fillId="0" borderId="0" xfId="0" applyNumberFormat="1" applyFont="1" applyAlignment="1">
      <alignment vertical="center"/>
    </xf>
    <xf numFmtId="3" fontId="55" fillId="20" borderId="0" xfId="0" applyNumberFormat="1" applyFont="1" applyFill="1" applyAlignment="1">
      <alignment vertical="center"/>
    </xf>
    <xf numFmtId="4" fontId="124" fillId="20" borderId="0" xfId="0" applyNumberFormat="1" applyFont="1" applyFill="1" applyAlignment="1">
      <alignment vertical="center"/>
    </xf>
    <xf numFmtId="3" fontId="123" fillId="20" borderId="0" xfId="0" applyNumberFormat="1" applyFont="1" applyFill="1" applyAlignment="1">
      <alignment horizontal="center" vertical="center" wrapText="1"/>
    </xf>
    <xf numFmtId="3" fontId="123" fillId="20" borderId="0" xfId="0" applyNumberFormat="1" applyFont="1" applyFill="1" applyAlignment="1">
      <alignment horizontal="right" vertical="center" wrapText="1"/>
    </xf>
    <xf numFmtId="4" fontId="123" fillId="20" borderId="0" xfId="0" applyNumberFormat="1" applyFont="1" applyFill="1" applyAlignment="1">
      <alignment horizontal="center" vertical="center" wrapText="1"/>
    </xf>
    <xf numFmtId="3" fontId="23" fillId="20" borderId="0" xfId="0" applyNumberFormat="1" applyFont="1" applyFill="1" applyAlignment="1">
      <alignment vertical="center"/>
    </xf>
    <xf numFmtId="0" fontId="124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123" fillId="0" borderId="0" xfId="87" applyFont="1" applyFill="1" applyBorder="1" applyAlignment="1">
      <alignment horizontal="left" vertical="center"/>
    </xf>
    <xf numFmtId="0" fontId="124" fillId="0" borderId="0" xfId="87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" fontId="23" fillId="0" borderId="0" xfId="87" applyNumberFormat="1" applyFont="1" applyFill="1" applyBorder="1" applyAlignment="1">
      <alignment vertical="center"/>
    </xf>
    <xf numFmtId="4" fontId="23" fillId="0" borderId="0" xfId="87" applyNumberFormat="1" applyFont="1" applyBorder="1" applyAlignment="1">
      <alignment vertical="center"/>
    </xf>
    <xf numFmtId="3" fontId="23" fillId="0" borderId="0" xfId="87" applyNumberFormat="1" applyFont="1" applyBorder="1" applyAlignment="1">
      <alignment vertical="center"/>
    </xf>
    <xf numFmtId="3" fontId="55" fillId="0" borderId="0" xfId="87" applyNumberFormat="1" applyFont="1" applyBorder="1" applyAlignment="1">
      <alignment vertical="center"/>
    </xf>
    <xf numFmtId="3" fontId="24" fillId="0" borderId="0" xfId="87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0" fontId="54" fillId="20" borderId="0" xfId="0" applyFont="1" applyFill="1" applyBorder="1" applyAlignment="1">
      <alignment vertical="center"/>
    </xf>
    <xf numFmtId="0" fontId="55" fillId="20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" fontId="24" fillId="0" borderId="19" xfId="0" applyNumberFormat="1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3" fontId="23" fillId="0" borderId="0" xfId="0" applyNumberFormat="1" applyFont="1" applyFill="1" applyAlignment="1">
      <alignment vertical="center"/>
    </xf>
    <xf numFmtId="3" fontId="23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3" fontId="55" fillId="0" borderId="0" xfId="0" applyNumberFormat="1" applyFont="1" applyFill="1" applyBorder="1" applyAlignment="1">
      <alignment vertical="center"/>
    </xf>
    <xf numFmtId="3" fontId="54" fillId="0" borderId="0" xfId="0" applyNumberFormat="1" applyFont="1" applyAlignment="1">
      <alignment vertical="center"/>
    </xf>
    <xf numFmtId="3" fontId="14" fillId="0" borderId="13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horizontal="right" vertical="center"/>
    </xf>
    <xf numFmtId="3" fontId="24" fillId="0" borderId="0" xfId="0" applyNumberFormat="1" applyFont="1" applyBorder="1" applyAlignment="1">
      <alignment vertical="center"/>
    </xf>
    <xf numFmtId="3" fontId="14" fillId="0" borderId="12" xfId="0" applyNumberFormat="1" applyFont="1" applyBorder="1" applyAlignment="1">
      <alignment horizontal="right" vertical="center"/>
    </xf>
    <xf numFmtId="0" fontId="83" fillId="0" borderId="0" xfId="75" applyFont="1" applyAlignment="1">
      <alignment vertical="center"/>
    </xf>
    <xf numFmtId="0" fontId="130" fillId="0" borderId="12" xfId="75" applyFont="1" applyBorder="1" applyAlignment="1">
      <alignment vertical="center"/>
    </xf>
    <xf numFmtId="0" fontId="127" fillId="0" borderId="0" xfId="75" applyFont="1" applyBorder="1" applyAlignment="1">
      <alignment vertical="center"/>
    </xf>
    <xf numFmtId="0" fontId="126" fillId="0" borderId="0" xfId="75" applyFont="1" applyAlignment="1">
      <alignment vertical="center"/>
    </xf>
    <xf numFmtId="0" fontId="23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3" fontId="55" fillId="0" borderId="0" xfId="80" applyNumberFormat="1" applyFont="1" applyAlignment="1" applyProtection="1">
      <alignment vertical="center"/>
    </xf>
    <xf numFmtId="3" fontId="55" fillId="0" borderId="0" xfId="80" applyNumberFormat="1" applyFont="1" applyAlignment="1" applyProtection="1">
      <alignment horizontal="right" vertical="center"/>
    </xf>
    <xf numFmtId="3" fontId="33" fillId="0" borderId="0" xfId="80" applyNumberFormat="1" applyFont="1" applyAlignment="1" applyProtection="1">
      <alignment vertical="center"/>
    </xf>
    <xf numFmtId="3" fontId="24" fillId="0" borderId="0" xfId="80" applyNumberFormat="1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3" fontId="23" fillId="0" borderId="19" xfId="80" applyNumberFormat="1" applyFont="1" applyBorder="1" applyAlignment="1" applyProtection="1">
      <alignment vertical="center"/>
    </xf>
    <xf numFmtId="3" fontId="23" fillId="0" borderId="0" xfId="80" applyNumberFormat="1" applyFont="1" applyBorder="1" applyAlignment="1" applyProtection="1">
      <alignment vertical="center"/>
    </xf>
    <xf numFmtId="3" fontId="34" fillId="0" borderId="0" xfId="80" applyNumberFormat="1" applyFont="1" applyAlignment="1" applyProtection="1">
      <alignment vertical="center"/>
    </xf>
    <xf numFmtId="0" fontId="0" fillId="20" borderId="12" xfId="0" applyFill="1" applyBorder="1" applyAlignment="1" applyProtection="1">
      <alignment vertical="center"/>
    </xf>
    <xf numFmtId="3" fontId="55" fillId="0" borderId="0" xfId="0" applyNumberFormat="1" applyFont="1" applyAlignment="1" applyProtection="1">
      <alignment vertical="center"/>
    </xf>
    <xf numFmtId="0" fontId="58" fillId="20" borderId="0" xfId="0" applyFont="1" applyFill="1" applyBorder="1" applyAlignment="1" applyProtection="1">
      <alignment horizontal="right" vertical="center"/>
    </xf>
    <xf numFmtId="3" fontId="23" fillId="0" borderId="12" xfId="81" applyNumberFormat="1" applyFont="1" applyBorder="1" applyAlignment="1" applyProtection="1">
      <alignment vertical="center"/>
    </xf>
    <xf numFmtId="3" fontId="23" fillId="0" borderId="19" xfId="81" applyNumberFormat="1" applyFont="1" applyBorder="1" applyAlignment="1" applyProtection="1">
      <alignment vertical="center"/>
    </xf>
    <xf numFmtId="0" fontId="23" fillId="0" borderId="0" xfId="80" applyFont="1" applyFill="1" applyAlignment="1" applyProtection="1">
      <alignment vertical="center"/>
    </xf>
    <xf numFmtId="0" fontId="55" fillId="0" borderId="0" xfId="80" applyFont="1" applyFill="1" applyAlignment="1" applyProtection="1">
      <alignment vertical="center"/>
    </xf>
    <xf numFmtId="3" fontId="33" fillId="0" borderId="0" xfId="80" applyNumberFormat="1" applyFont="1" applyFill="1" applyAlignment="1" applyProtection="1">
      <alignment vertical="center"/>
    </xf>
    <xf numFmtId="3" fontId="23" fillId="0" borderId="0" xfId="80" applyNumberFormat="1" applyFont="1" applyFill="1" applyAlignment="1" applyProtection="1">
      <alignment vertical="center"/>
    </xf>
    <xf numFmtId="4" fontId="23" fillId="0" borderId="0" xfId="80" applyNumberFormat="1" applyFont="1" applyFill="1" applyAlignment="1" applyProtection="1">
      <alignment vertical="center"/>
    </xf>
    <xf numFmtId="0" fontId="24" fillId="0" borderId="0" xfId="80" applyFont="1" applyFill="1" applyAlignment="1" applyProtection="1">
      <alignment vertical="center"/>
    </xf>
    <xf numFmtId="0" fontId="23" fillId="0" borderId="12" xfId="81" applyFont="1" applyFill="1" applyBorder="1" applyAlignment="1" applyProtection="1">
      <alignment vertical="center"/>
    </xf>
    <xf numFmtId="3" fontId="31" fillId="0" borderId="19" xfId="81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3" fontId="33" fillId="0" borderId="0" xfId="0" applyNumberFormat="1" applyFont="1" applyFill="1" applyBorder="1" applyAlignment="1" applyProtection="1">
      <alignment horizontal="right" vertical="center"/>
    </xf>
    <xf numFmtId="3" fontId="33" fillId="0" borderId="0" xfId="0" applyNumberFormat="1" applyFont="1" applyFill="1" applyBorder="1" applyAlignment="1" applyProtection="1">
      <alignment horizontal="right" vertical="center"/>
      <protection locked="0"/>
    </xf>
    <xf numFmtId="3" fontId="33" fillId="0" borderId="0" xfId="0" applyNumberFormat="1" applyFont="1" applyFill="1" applyBorder="1" applyAlignment="1">
      <alignment vertical="center"/>
    </xf>
    <xf numFmtId="3" fontId="33" fillId="0" borderId="0" xfId="79" applyNumberFormat="1" applyFont="1" applyFill="1" applyBorder="1" applyAlignment="1" applyProtection="1">
      <alignment horizontal="right" vertical="center"/>
      <protection locked="0"/>
    </xf>
    <xf numFmtId="3" fontId="34" fillId="0" borderId="0" xfId="0" applyNumberFormat="1" applyFont="1" applyFill="1" applyBorder="1" applyAlignment="1">
      <alignment vertical="center"/>
    </xf>
    <xf numFmtId="49" fontId="58" fillId="20" borderId="0" xfId="0" applyNumberFormat="1" applyFont="1" applyFill="1" applyBorder="1" applyAlignment="1" applyProtection="1">
      <alignment horizontal="right" vertical="center"/>
    </xf>
    <xf numFmtId="3" fontId="34" fillId="0" borderId="0" xfId="81" applyNumberFormat="1" applyFont="1" applyAlignment="1">
      <alignment horizontal="right" vertical="center" textRotation="90" wrapText="1"/>
    </xf>
    <xf numFmtId="3" fontId="33" fillId="0" borderId="0" xfId="8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3" fontId="55" fillId="0" borderId="0" xfId="74" applyNumberFormat="1" applyFont="1" applyAlignment="1">
      <alignment vertical="center"/>
    </xf>
    <xf numFmtId="3" fontId="33" fillId="0" borderId="0" xfId="81" applyNumberFormat="1" applyFont="1" applyAlignment="1">
      <alignment horizontal="right" vertical="center"/>
    </xf>
    <xf numFmtId="3" fontId="24" fillId="0" borderId="0" xfId="74" applyNumberFormat="1" applyFont="1" applyAlignment="1">
      <alignment vertical="center"/>
    </xf>
    <xf numFmtId="3" fontId="23" fillId="0" borderId="0" xfId="74" applyNumberFormat="1" applyFont="1" applyAlignment="1">
      <alignment vertical="center"/>
    </xf>
    <xf numFmtId="0" fontId="55" fillId="0" borderId="0" xfId="80" applyFont="1" applyAlignment="1" applyProtection="1">
      <alignment vertical="center"/>
    </xf>
    <xf numFmtId="0" fontId="33" fillId="0" borderId="0" xfId="80" applyFont="1" applyAlignment="1" applyProtection="1">
      <alignment vertical="center"/>
    </xf>
    <xf numFmtId="0" fontId="23" fillId="0" borderId="0" xfId="80" applyFont="1" applyAlignment="1" applyProtection="1">
      <alignment vertical="center"/>
    </xf>
    <xf numFmtId="4" fontId="23" fillId="0" borderId="0" xfId="80" applyNumberFormat="1" applyFont="1" applyAlignment="1" applyProtection="1">
      <alignment horizontal="center" vertical="center"/>
    </xf>
    <xf numFmtId="4" fontId="31" fillId="0" borderId="0" xfId="80" applyNumberFormat="1" applyFont="1" applyBorder="1" applyAlignment="1" applyProtection="1">
      <alignment horizontal="left" vertical="center"/>
    </xf>
    <xf numFmtId="4" fontId="23" fillId="0" borderId="0" xfId="80" applyNumberFormat="1" applyFont="1" applyBorder="1" applyAlignment="1" applyProtection="1">
      <alignment horizontal="right" vertical="center"/>
    </xf>
    <xf numFmtId="0" fontId="55" fillId="0" borderId="0" xfId="80" applyFont="1" applyAlignment="1" applyProtection="1">
      <alignment horizontal="right" vertical="center"/>
    </xf>
    <xf numFmtId="0" fontId="33" fillId="0" borderId="0" xfId="80" applyFont="1" applyAlignment="1" applyProtection="1">
      <alignment vertical="center" textRotation="90"/>
    </xf>
    <xf numFmtId="4" fontId="23" fillId="0" borderId="0" xfId="80" applyNumberFormat="1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4" fillId="0" borderId="0" xfId="80" applyFont="1" applyAlignment="1" applyProtection="1">
      <alignment vertical="center"/>
    </xf>
    <xf numFmtId="2" fontId="23" fillId="0" borderId="0" xfId="80" applyNumberFormat="1" applyFont="1" applyAlignment="1" applyProtection="1">
      <alignment horizontal="center" vertical="center"/>
    </xf>
    <xf numFmtId="3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vertical="center"/>
    </xf>
    <xf numFmtId="3" fontId="68" fillId="0" borderId="0" xfId="0" applyNumberFormat="1" applyFont="1" applyAlignment="1">
      <alignment vertical="center"/>
    </xf>
    <xf numFmtId="3" fontId="68" fillId="0" borderId="0" xfId="0" applyNumberFormat="1" applyFont="1" applyAlignment="1" applyProtection="1">
      <alignment vertical="center"/>
      <protection locked="0"/>
    </xf>
    <xf numFmtId="3" fontId="24" fillId="0" borderId="0" xfId="0" applyNumberFormat="1" applyFont="1" applyAlignment="1">
      <alignment vertical="center" wrapText="1"/>
    </xf>
    <xf numFmtId="3" fontId="39" fillId="0" borderId="0" xfId="0" applyNumberFormat="1" applyFont="1" applyAlignment="1">
      <alignment vertical="center"/>
    </xf>
    <xf numFmtId="3" fontId="23" fillId="20" borderId="13" xfId="0" applyNumberFormat="1" applyFont="1" applyFill="1" applyBorder="1" applyAlignment="1" applyProtection="1">
      <alignment vertical="center"/>
      <protection locked="0"/>
    </xf>
    <xf numFmtId="3" fontId="0" fillId="0" borderId="0" xfId="0" applyNumberFormat="1" applyBorder="1" applyAlignment="1">
      <alignment vertical="center"/>
    </xf>
    <xf numFmtId="3" fontId="0" fillId="0" borderId="0" xfId="0" applyNumberFormat="1" applyBorder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3" fontId="23" fillId="0" borderId="0" xfId="0" applyNumberFormat="1" applyFont="1" applyFill="1" applyAlignment="1" applyProtection="1">
      <alignment vertical="center"/>
    </xf>
    <xf numFmtId="0" fontId="55" fillId="0" borderId="0" xfId="0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23" fillId="20" borderId="0" xfId="0" applyFont="1" applyFill="1" applyBorder="1" applyAlignment="1" applyProtection="1">
      <alignment vertical="center"/>
    </xf>
    <xf numFmtId="0" fontId="23" fillId="20" borderId="0" xfId="0" applyFont="1" applyFill="1" applyAlignment="1" applyProtection="1">
      <alignment vertical="center"/>
    </xf>
    <xf numFmtId="3" fontId="34" fillId="0" borderId="0" xfId="80" applyNumberFormat="1" applyFont="1" applyBorder="1" applyAlignment="1">
      <alignment vertical="center"/>
    </xf>
    <xf numFmtId="3" fontId="36" fillId="0" borderId="0" xfId="80" applyNumberFormat="1" applyFont="1" applyBorder="1" applyAlignment="1">
      <alignment vertical="center"/>
    </xf>
    <xf numFmtId="0" fontId="23" fillId="0" borderId="0" xfId="0" applyFont="1" applyBorder="1" applyAlignment="1" applyProtection="1">
      <alignment vertical="center"/>
    </xf>
    <xf numFmtId="3" fontId="23" fillId="0" borderId="13" xfId="80" applyNumberFormat="1" applyFont="1" applyBorder="1" applyAlignment="1" applyProtection="1">
      <alignment vertical="center"/>
    </xf>
    <xf numFmtId="3" fontId="23" fillId="0" borderId="12" xfId="80" applyNumberFormat="1" applyFont="1" applyBorder="1" applyAlignment="1" applyProtection="1">
      <alignment vertical="center"/>
    </xf>
    <xf numFmtId="0" fontId="55" fillId="0" borderId="0" xfId="0" applyFont="1" applyAlignment="1" applyProtection="1">
      <alignment horizontal="right" vertical="center"/>
    </xf>
    <xf numFmtId="0" fontId="67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/>
      <protection locked="0"/>
    </xf>
    <xf numFmtId="0" fontId="54" fillId="20" borderId="0" xfId="0" applyFont="1" applyFill="1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125" fillId="20" borderId="22" xfId="0" applyFont="1" applyFill="1" applyBorder="1" applyAlignment="1" applyProtection="1">
      <alignment horizontal="right" vertical="center"/>
      <protection locked="0"/>
    </xf>
    <xf numFmtId="3" fontId="23" fillId="20" borderId="27" xfId="0" applyNumberFormat="1" applyFont="1" applyFill="1" applyBorder="1" applyAlignment="1" applyProtection="1">
      <alignment vertical="center"/>
      <protection locked="0"/>
    </xf>
    <xf numFmtId="3" fontId="23" fillId="20" borderId="28" xfId="0" applyNumberFormat="1" applyFont="1" applyFill="1" applyBorder="1" applyAlignment="1" applyProtection="1">
      <alignment vertical="center"/>
      <protection locked="0"/>
    </xf>
    <xf numFmtId="3" fontId="23" fillId="0" borderId="0" xfId="0" applyNumberFormat="1" applyFon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0" fontId="123" fillId="20" borderId="0" xfId="0" applyFont="1" applyFill="1" applyAlignment="1" applyProtection="1">
      <alignment vertical="center"/>
      <protection locked="0"/>
    </xf>
    <xf numFmtId="0" fontId="55" fillId="20" borderId="0" xfId="0" applyFont="1" applyFill="1" applyAlignment="1" applyProtection="1">
      <alignment vertical="center"/>
      <protection locked="0"/>
    </xf>
    <xf numFmtId="4" fontId="55" fillId="20" borderId="0" xfId="0" applyNumberFormat="1" applyFont="1" applyFill="1" applyAlignment="1" applyProtection="1">
      <alignment vertical="center"/>
      <protection locked="0"/>
    </xf>
    <xf numFmtId="4" fontId="23" fillId="20" borderId="27" xfId="0" applyNumberFormat="1" applyFont="1" applyFill="1" applyBorder="1" applyAlignment="1" applyProtection="1">
      <alignment vertical="center"/>
      <protection locked="0"/>
    </xf>
    <xf numFmtId="4" fontId="23" fillId="20" borderId="13" xfId="0" applyNumberFormat="1" applyFont="1" applyFill="1" applyBorder="1" applyAlignment="1" applyProtection="1">
      <alignment vertical="center"/>
      <protection locked="0"/>
    </xf>
    <xf numFmtId="0" fontId="25" fillId="0" borderId="0" xfId="0" applyFont="1" applyAlignment="1" applyProtection="1">
      <alignment vertical="center"/>
    </xf>
    <xf numFmtId="0" fontId="57" fillId="20" borderId="0" xfId="0" applyFont="1" applyFill="1" applyAlignment="1" applyProtection="1">
      <alignment vertical="center"/>
      <protection locked="0"/>
    </xf>
    <xf numFmtId="0" fontId="58" fillId="20" borderId="0" xfId="0" applyFont="1" applyFill="1" applyBorder="1" applyAlignment="1" applyProtection="1">
      <alignment horizontal="right" vertical="center"/>
      <protection locked="0"/>
    </xf>
    <xf numFmtId="3" fontId="23" fillId="20" borderId="13" xfId="0" applyNumberFormat="1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</xf>
    <xf numFmtId="0" fontId="38" fillId="0" borderId="0" xfId="0" applyFont="1" applyBorder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37" fillId="0" borderId="0" xfId="0" applyFont="1" applyAlignment="1" applyProtection="1">
      <alignment vertical="center"/>
      <protection locked="0"/>
    </xf>
    <xf numFmtId="0" fontId="23" fillId="0" borderId="0" xfId="0" applyFont="1" applyFill="1" applyAlignment="1" applyProtection="1">
      <alignment vertical="center"/>
    </xf>
    <xf numFmtId="0" fontId="54" fillId="20" borderId="0" xfId="0" applyFont="1" applyFill="1" applyBorder="1" applyAlignment="1" applyProtection="1">
      <alignment horizontal="right" vertical="center"/>
      <protection locked="0"/>
    </xf>
    <xf numFmtId="0" fontId="23" fillId="0" borderId="18" xfId="0" applyFont="1" applyBorder="1" applyAlignment="1" applyProtection="1">
      <alignment vertical="center"/>
    </xf>
    <xf numFmtId="0" fontId="54" fillId="20" borderId="22" xfId="0" applyFont="1" applyFill="1" applyBorder="1" applyAlignment="1" applyProtection="1">
      <alignment horizontal="right" vertical="center"/>
      <protection locked="0"/>
    </xf>
    <xf numFmtId="3" fontId="23" fillId="20" borderId="27" xfId="0" applyNumberFormat="1" applyFont="1" applyFill="1" applyBorder="1" applyAlignment="1" applyProtection="1">
      <alignment vertical="center"/>
    </xf>
    <xf numFmtId="3" fontId="23" fillId="20" borderId="28" xfId="0" applyNumberFormat="1" applyFont="1" applyFill="1" applyBorder="1" applyAlignment="1" applyProtection="1">
      <alignment vertical="center"/>
    </xf>
    <xf numFmtId="3" fontId="23" fillId="20" borderId="12" xfId="0" applyNumberFormat="1" applyFont="1" applyFill="1" applyBorder="1" applyAlignment="1" applyProtection="1">
      <alignment vertical="center"/>
    </xf>
    <xf numFmtId="207" fontId="23" fillId="0" borderId="0" xfId="0" applyNumberFormat="1" applyFont="1" applyAlignment="1">
      <alignment vertical="center"/>
    </xf>
    <xf numFmtId="207" fontId="55" fillId="20" borderId="0" xfId="0" applyNumberFormat="1" applyFont="1" applyFill="1" applyAlignment="1">
      <alignment vertical="center"/>
    </xf>
    <xf numFmtId="207" fontId="55" fillId="0" borderId="0" xfId="0" applyNumberFormat="1" applyFont="1" applyAlignment="1">
      <alignment vertical="center"/>
    </xf>
    <xf numFmtId="207" fontId="23" fillId="0" borderId="0" xfId="0" applyNumberFormat="1" applyFont="1" applyBorder="1" applyAlignment="1">
      <alignment vertical="center"/>
    </xf>
    <xf numFmtId="207" fontId="0" fillId="0" borderId="0" xfId="0" applyNumberFormat="1" applyAlignment="1">
      <alignment vertical="center"/>
    </xf>
    <xf numFmtId="207" fontId="23" fillId="20" borderId="0" xfId="96" applyNumberFormat="1" applyFont="1" applyFill="1" applyBorder="1" applyAlignment="1">
      <alignment vertical="center"/>
    </xf>
    <xf numFmtId="207" fontId="24" fillId="20" borderId="0" xfId="96" applyNumberFormat="1" applyFont="1" applyFill="1" applyBorder="1" applyAlignment="1">
      <alignment vertical="center"/>
    </xf>
    <xf numFmtId="207" fontId="68" fillId="0" borderId="0" xfId="0" applyNumberFormat="1" applyFont="1" applyAlignment="1">
      <alignment vertical="center"/>
    </xf>
    <xf numFmtId="3" fontId="23" fillId="20" borderId="13" xfId="0" applyNumberFormat="1" applyFont="1" applyFill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vertical="center"/>
      <protection locked="0"/>
    </xf>
    <xf numFmtId="3" fontId="14" fillId="20" borderId="12" xfId="96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0" applyFont="1" applyBorder="1" applyAlignment="1" applyProtection="1">
      <alignment vertical="center"/>
    </xf>
    <xf numFmtId="0" fontId="56" fillId="20" borderId="0" xfId="0" applyFont="1" applyFill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vertical="center"/>
    </xf>
    <xf numFmtId="3" fontId="23" fillId="20" borderId="29" xfId="0" applyNumberFormat="1" applyFont="1" applyFill="1" applyBorder="1" applyAlignment="1" applyProtection="1">
      <alignment vertical="center"/>
    </xf>
    <xf numFmtId="0" fontId="124" fillId="20" borderId="0" xfId="0" applyFont="1" applyFill="1" applyAlignment="1" applyProtection="1">
      <alignment vertical="center"/>
      <protection locked="0"/>
    </xf>
    <xf numFmtId="0" fontId="55" fillId="20" borderId="0" xfId="0" applyFont="1" applyFill="1" applyAlignment="1" applyProtection="1">
      <alignment horizontal="right" vertical="center"/>
      <protection locked="0"/>
    </xf>
    <xf numFmtId="3" fontId="23" fillId="20" borderId="0" xfId="0" applyNumberFormat="1" applyFont="1" applyFill="1" applyBorder="1" applyAlignment="1" applyProtection="1">
      <alignment vertical="center"/>
    </xf>
    <xf numFmtId="0" fontId="23" fillId="0" borderId="27" xfId="0" applyFont="1" applyBorder="1" applyAlignment="1" applyProtection="1">
      <alignment vertical="center"/>
      <protection locked="0"/>
    </xf>
    <xf numFmtId="0" fontId="23" fillId="0" borderId="0" xfId="0" applyFont="1" applyFill="1" applyBorder="1" applyAlignment="1" applyProtection="1">
      <alignment vertical="center"/>
      <protection locked="0"/>
    </xf>
    <xf numFmtId="0" fontId="122" fillId="20" borderId="0" xfId="0" applyFont="1" applyFill="1" applyAlignment="1" applyProtection="1">
      <alignment vertical="center"/>
      <protection locked="0"/>
    </xf>
    <xf numFmtId="0" fontId="58" fillId="20" borderId="22" xfId="0" applyFont="1" applyFill="1" applyBorder="1" applyAlignment="1" applyProtection="1">
      <alignment horizontal="right" vertical="center"/>
      <protection locked="0"/>
    </xf>
    <xf numFmtId="3" fontId="55" fillId="20" borderId="0" xfId="0" applyNumberFormat="1" applyFont="1" applyFill="1" applyAlignment="1" applyProtection="1">
      <alignment vertical="center"/>
      <protection locked="0"/>
    </xf>
    <xf numFmtId="0" fontId="58" fillId="20" borderId="0" xfId="0" applyNumberFormat="1" applyFont="1" applyFill="1" applyAlignment="1" applyProtection="1">
      <alignment horizontal="right" vertical="center"/>
      <protection locked="0"/>
    </xf>
    <xf numFmtId="3" fontId="23" fillId="0" borderId="12" xfId="96" applyNumberFormat="1" applyFont="1" applyFill="1" applyBorder="1" applyAlignment="1" applyProtection="1">
      <alignment vertical="center"/>
    </xf>
    <xf numFmtId="0" fontId="44" fillId="0" borderId="0" xfId="0" applyFont="1" applyAlignment="1" applyProtection="1">
      <alignment vertical="center"/>
      <protection locked="0"/>
    </xf>
    <xf numFmtId="2" fontId="23" fillId="0" borderId="0" xfId="0" applyNumberFormat="1" applyFont="1" applyAlignment="1" applyProtection="1">
      <alignment vertical="center"/>
      <protection locked="0"/>
    </xf>
    <xf numFmtId="0" fontId="40" fillId="0" borderId="0" xfId="0" applyFont="1" applyAlignment="1" applyProtection="1">
      <alignment vertical="center"/>
    </xf>
    <xf numFmtId="207" fontId="55" fillId="0" borderId="0" xfId="0" applyNumberFormat="1" applyFont="1" applyFill="1" applyBorder="1" applyAlignment="1">
      <alignment vertical="center"/>
    </xf>
    <xf numFmtId="207" fontId="68" fillId="0" borderId="0" xfId="0" applyNumberFormat="1" applyFont="1" applyBorder="1" applyAlignment="1">
      <alignment vertical="center"/>
    </xf>
    <xf numFmtId="207" fontId="0" fillId="0" borderId="0" xfId="0" applyNumberFormat="1" applyBorder="1" applyAlignment="1">
      <alignment vertical="center"/>
    </xf>
    <xf numFmtId="207" fontId="55" fillId="0" borderId="0" xfId="0" applyNumberFormat="1" applyFont="1" applyBorder="1" applyAlignment="1">
      <alignment vertical="center"/>
    </xf>
    <xf numFmtId="207" fontId="55" fillId="20" borderId="0" xfId="0" applyNumberFormat="1" applyFont="1" applyFill="1" applyBorder="1" applyAlignment="1">
      <alignment vertical="center"/>
    </xf>
    <xf numFmtId="207" fontId="54" fillId="20" borderId="22" xfId="0" applyNumberFormat="1" applyFont="1" applyFill="1" applyBorder="1" applyAlignment="1">
      <alignment horizontal="left" vertical="center"/>
    </xf>
    <xf numFmtId="3" fontId="131" fillId="20" borderId="0" xfId="0" applyNumberFormat="1" applyFont="1" applyFill="1" applyAlignment="1">
      <alignment horizontal="right" vertical="center"/>
    </xf>
    <xf numFmtId="3" fontId="128" fillId="20" borderId="0" xfId="0" applyNumberFormat="1" applyFont="1" applyFill="1" applyBorder="1" applyAlignment="1">
      <alignment horizontal="center" vertical="center"/>
    </xf>
    <xf numFmtId="3" fontId="23" fillId="20" borderId="12" xfId="96" applyNumberFormat="1" applyFont="1" applyFill="1" applyBorder="1" applyAlignment="1">
      <alignment horizontal="right" vertical="center"/>
    </xf>
    <xf numFmtId="3" fontId="23" fillId="20" borderId="15" xfId="96" applyNumberFormat="1" applyFont="1" applyFill="1" applyBorder="1" applyAlignment="1">
      <alignment horizontal="right" vertical="center"/>
    </xf>
    <xf numFmtId="3" fontId="23" fillId="20" borderId="14" xfId="96" applyNumberFormat="1" applyFont="1" applyFill="1" applyBorder="1" applyAlignment="1">
      <alignment horizontal="right" vertical="center"/>
    </xf>
    <xf numFmtId="3" fontId="23" fillId="20" borderId="19" xfId="96" applyNumberFormat="1" applyFont="1" applyFill="1" applyBorder="1" applyAlignment="1">
      <alignment horizontal="right" vertical="center"/>
    </xf>
    <xf numFmtId="0" fontId="23" fillId="0" borderId="0" xfId="0" applyFont="1" applyFill="1" applyAlignment="1" applyProtection="1">
      <alignment horizontal="right" vertical="center" wrapText="1"/>
    </xf>
    <xf numFmtId="4" fontId="34" fillId="0" borderId="18" xfId="0" applyNumberFormat="1" applyFont="1" applyFill="1" applyBorder="1" applyAlignment="1" applyProtection="1">
      <alignment horizontal="center" vertical="center" wrapText="1"/>
    </xf>
    <xf numFmtId="3" fontId="34" fillId="0" borderId="18" xfId="79" applyNumberFormat="1" applyFont="1" applyFill="1" applyBorder="1" applyAlignment="1" applyProtection="1">
      <alignment horizontal="right" vertical="center"/>
      <protection locked="0"/>
    </xf>
    <xf numFmtId="3" fontId="33" fillId="0" borderId="18" xfId="79" applyNumberFormat="1" applyFont="1" applyFill="1" applyBorder="1" applyAlignment="1" applyProtection="1">
      <alignment horizontal="right" vertical="center"/>
      <protection locked="0"/>
    </xf>
    <xf numFmtId="3" fontId="23" fillId="0" borderId="12" xfId="80" applyNumberFormat="1" applyFont="1" applyBorder="1" applyAlignment="1" applyProtection="1">
      <alignment vertical="center"/>
      <protection locked="0"/>
    </xf>
    <xf numFmtId="3" fontId="23" fillId="0" borderId="12" xfId="80" applyNumberFormat="1" applyFont="1" applyFill="1" applyBorder="1" applyAlignment="1" applyProtection="1">
      <alignment vertical="center"/>
      <protection locked="0"/>
    </xf>
    <xf numFmtId="3" fontId="23" fillId="0" borderId="19" xfId="80" applyNumberFormat="1" applyFont="1" applyBorder="1" applyAlignment="1" applyProtection="1">
      <alignment vertical="center"/>
      <protection locked="0"/>
    </xf>
    <xf numFmtId="3" fontId="14" fillId="0" borderId="19" xfId="0" applyNumberFormat="1" applyFont="1" applyBorder="1" applyAlignment="1">
      <alignment horizontal="right" vertical="center"/>
    </xf>
    <xf numFmtId="3" fontId="24" fillId="0" borderId="27" xfId="0" applyNumberFormat="1" applyFont="1" applyBorder="1" applyAlignment="1">
      <alignment vertical="center"/>
    </xf>
    <xf numFmtId="3" fontId="23" fillId="0" borderId="27" xfId="0" applyNumberFormat="1" applyFont="1" applyBorder="1" applyAlignment="1">
      <alignment vertical="center"/>
    </xf>
    <xf numFmtId="0" fontId="24" fillId="0" borderId="27" xfId="0" applyFont="1" applyFill="1" applyBorder="1" applyAlignment="1">
      <alignment vertical="center" wrapText="1"/>
    </xf>
    <xf numFmtId="3" fontId="24" fillId="0" borderId="0" xfId="0" applyNumberFormat="1" applyFont="1" applyBorder="1" applyAlignment="1">
      <alignment horizontal="left" vertical="center"/>
    </xf>
    <xf numFmtId="3" fontId="23" fillId="0" borderId="13" xfId="0" applyNumberFormat="1" applyFont="1" applyBorder="1" applyAlignment="1">
      <alignment vertical="center"/>
    </xf>
    <xf numFmtId="3" fontId="23" fillId="0" borderId="13" xfId="0" applyNumberFormat="1" applyFont="1" applyBorder="1" applyAlignment="1">
      <alignment horizontal="right" vertical="center"/>
    </xf>
    <xf numFmtId="3" fontId="23" fillId="0" borderId="12" xfId="0" applyNumberFormat="1" applyFont="1" applyBorder="1" applyAlignment="1">
      <alignment horizontal="right" vertical="center"/>
    </xf>
    <xf numFmtId="3" fontId="24" fillId="0" borderId="19" xfId="0" applyNumberFormat="1" applyFont="1" applyBorder="1" applyAlignment="1">
      <alignment horizontal="right" vertical="center"/>
    </xf>
    <xf numFmtId="3" fontId="23" fillId="0" borderId="13" xfId="0" applyNumberFormat="1" applyFont="1" applyFill="1" applyBorder="1" applyAlignment="1">
      <alignment horizontal="right" vertical="center" wrapText="1"/>
    </xf>
    <xf numFmtId="0" fontId="33" fillId="0" borderId="13" xfId="0" applyFont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3" fillId="0" borderId="19" xfId="0" applyFont="1" applyBorder="1" applyAlignment="1">
      <alignment vertical="center" wrapText="1"/>
    </xf>
    <xf numFmtId="3" fontId="23" fillId="20" borderId="13" xfId="0" applyNumberFormat="1" applyFont="1" applyFill="1" applyBorder="1" applyAlignment="1">
      <alignment horizontal="right" vertical="center" wrapText="1"/>
    </xf>
    <xf numFmtId="3" fontId="24" fillId="20" borderId="19" xfId="96" applyNumberFormat="1" applyFont="1" applyFill="1" applyBorder="1" applyAlignment="1">
      <alignment horizontal="right" vertical="center"/>
    </xf>
    <xf numFmtId="3" fontId="23" fillId="0" borderId="0" xfId="0" applyNumberFormat="1" applyFont="1" applyBorder="1" applyAlignment="1">
      <alignment horizontal="right" vertical="center"/>
    </xf>
    <xf numFmtId="3" fontId="24" fillId="20" borderId="13" xfId="0" applyNumberFormat="1" applyFont="1" applyFill="1" applyBorder="1" applyAlignment="1">
      <alignment horizontal="right" vertical="center" wrapText="1"/>
    </xf>
    <xf numFmtId="0" fontId="24" fillId="0" borderId="19" xfId="0" applyFont="1" applyFill="1" applyBorder="1" applyAlignment="1">
      <alignment horizontal="right" vertical="center"/>
    </xf>
    <xf numFmtId="3" fontId="23" fillId="0" borderId="19" xfId="0" applyNumberFormat="1" applyFont="1" applyFill="1" applyBorder="1" applyAlignment="1">
      <alignment horizontal="right" vertical="center"/>
    </xf>
    <xf numFmtId="3" fontId="23" fillId="0" borderId="12" xfId="81" applyNumberFormat="1" applyFont="1" applyBorder="1" applyAlignment="1" applyProtection="1">
      <alignment horizontal="left" vertical="center"/>
      <protection locked="0"/>
    </xf>
    <xf numFmtId="3" fontId="23" fillId="0" borderId="12" xfId="81" applyNumberFormat="1" applyFont="1" applyBorder="1" applyAlignment="1" applyProtection="1">
      <alignment horizontal="right" vertical="center"/>
      <protection locked="0"/>
    </xf>
    <xf numFmtId="3" fontId="23" fillId="0" borderId="13" xfId="80" applyNumberFormat="1" applyFont="1" applyBorder="1" applyAlignment="1" applyProtection="1">
      <alignment horizontal="right" vertical="center"/>
      <protection locked="0"/>
    </xf>
    <xf numFmtId="3" fontId="23" fillId="0" borderId="13" xfId="0" applyNumberFormat="1" applyFont="1" applyBorder="1" applyAlignment="1" applyProtection="1">
      <alignment horizontal="right" vertical="center"/>
      <protection locked="0"/>
    </xf>
    <xf numFmtId="3" fontId="23" fillId="0" borderId="12" xfId="80" applyNumberFormat="1" applyFont="1" applyBorder="1" applyAlignment="1" applyProtection="1">
      <alignment horizontal="right" vertical="center"/>
      <protection locked="0"/>
    </xf>
    <xf numFmtId="3" fontId="23" fillId="0" borderId="12" xfId="0" applyNumberFormat="1" applyFont="1" applyBorder="1" applyAlignment="1" applyProtection="1">
      <alignment horizontal="right" vertical="center"/>
      <protection locked="0"/>
    </xf>
    <xf numFmtId="3" fontId="23" fillId="0" borderId="14" xfId="81" applyNumberFormat="1" applyFont="1" applyBorder="1" applyAlignment="1" applyProtection="1">
      <alignment horizontal="left" vertical="center"/>
      <protection locked="0"/>
    </xf>
    <xf numFmtId="3" fontId="23" fillId="0" borderId="14" xfId="81" applyNumberFormat="1" applyFont="1" applyBorder="1" applyAlignment="1" applyProtection="1">
      <alignment horizontal="right" vertical="center"/>
      <protection locked="0"/>
    </xf>
    <xf numFmtId="3" fontId="23" fillId="0" borderId="14" xfId="80" applyNumberFormat="1" applyFont="1" applyBorder="1" applyAlignment="1" applyProtection="1">
      <alignment horizontal="right" vertical="center"/>
      <protection locked="0"/>
    </xf>
    <xf numFmtId="3" fontId="23" fillId="0" borderId="14" xfId="0" applyNumberFormat="1" applyFont="1" applyBorder="1" applyAlignment="1" applyProtection="1">
      <alignment horizontal="right" vertical="center"/>
      <protection locked="0"/>
    </xf>
    <xf numFmtId="3" fontId="124" fillId="0" borderId="12" xfId="81" applyNumberFormat="1" applyFont="1" applyBorder="1" applyAlignment="1" applyProtection="1">
      <alignment horizontal="left" vertical="center"/>
      <protection locked="0"/>
    </xf>
    <xf numFmtId="3" fontId="23" fillId="0" borderId="12" xfId="81" applyNumberFormat="1" applyFont="1" applyFill="1" applyBorder="1" applyAlignment="1" applyProtection="1">
      <alignment horizontal="left" vertical="center"/>
      <protection locked="0"/>
    </xf>
    <xf numFmtId="3" fontId="23" fillId="0" borderId="14" xfId="81" applyNumberFormat="1" applyFont="1" applyFill="1" applyBorder="1" applyAlignment="1" applyProtection="1">
      <alignment horizontal="left" vertical="center"/>
      <protection locked="0"/>
    </xf>
    <xf numFmtId="3" fontId="23" fillId="0" borderId="12" xfId="80" applyNumberFormat="1" applyFont="1" applyFill="1" applyBorder="1" applyAlignment="1" applyProtection="1">
      <alignment horizontal="left" vertical="center"/>
      <protection locked="0"/>
    </xf>
    <xf numFmtId="3" fontId="23" fillId="0" borderId="19" xfId="80" applyNumberFormat="1" applyFont="1" applyFill="1" applyBorder="1" applyAlignment="1" applyProtection="1">
      <alignment horizontal="left" vertical="center"/>
      <protection locked="0"/>
    </xf>
    <xf numFmtId="3" fontId="31" fillId="0" borderId="12" xfId="84" applyNumberFormat="1" applyFont="1" applyFill="1" applyBorder="1" applyAlignment="1" applyProtection="1">
      <alignment horizontal="left" vertical="center"/>
    </xf>
    <xf numFmtId="0" fontId="126" fillId="0" borderId="12" xfId="75" applyFont="1" applyBorder="1" applyAlignment="1">
      <alignment vertical="center"/>
    </xf>
    <xf numFmtId="0" fontId="126" fillId="0" borderId="19" xfId="75" applyFont="1" applyBorder="1" applyAlignment="1">
      <alignment vertical="center"/>
    </xf>
    <xf numFmtId="0" fontId="126" fillId="0" borderId="13" xfId="75" applyFont="1" applyBorder="1" applyAlignment="1">
      <alignment vertical="center"/>
    </xf>
    <xf numFmtId="4" fontId="83" fillId="0" borderId="0" xfId="75" applyNumberFormat="1" applyFont="1" applyAlignment="1">
      <alignment horizontal="center" vertical="center"/>
    </xf>
    <xf numFmtId="4" fontId="127" fillId="0" borderId="0" xfId="75" applyNumberFormat="1" applyFont="1" applyAlignment="1">
      <alignment horizontal="center" vertical="center"/>
    </xf>
    <xf numFmtId="4" fontId="127" fillId="0" borderId="0" xfId="75" applyNumberFormat="1" applyFont="1" applyBorder="1" applyAlignment="1">
      <alignment horizontal="center" vertical="center"/>
    </xf>
    <xf numFmtId="3" fontId="126" fillId="0" borderId="12" xfId="75" applyNumberFormat="1" applyFont="1" applyBorder="1" applyAlignment="1">
      <alignment vertical="center"/>
    </xf>
    <xf numFmtId="3" fontId="126" fillId="0" borderId="19" xfId="75" applyNumberFormat="1" applyFont="1" applyBorder="1" applyAlignment="1">
      <alignment vertical="center"/>
    </xf>
    <xf numFmtId="3" fontId="126" fillId="0" borderId="0" xfId="75" applyNumberFormat="1" applyFont="1" applyAlignment="1">
      <alignment vertical="center"/>
    </xf>
    <xf numFmtId="3" fontId="126" fillId="0" borderId="0" xfId="75" applyNumberFormat="1" applyFont="1" applyBorder="1" applyAlignment="1">
      <alignment vertical="center"/>
    </xf>
    <xf numFmtId="3" fontId="83" fillId="0" borderId="0" xfId="75" applyNumberFormat="1" applyFont="1" applyAlignment="1">
      <alignment horizontal="left" vertical="center"/>
    </xf>
    <xf numFmtId="3" fontId="127" fillId="0" borderId="0" xfId="75" applyNumberFormat="1" applyFont="1" applyAlignment="1">
      <alignment horizontal="left" vertical="center"/>
    </xf>
    <xf numFmtId="3" fontId="127" fillId="0" borderId="0" xfId="75" applyNumberFormat="1" applyFont="1" applyBorder="1" applyAlignment="1">
      <alignment horizontal="left" vertical="center"/>
    </xf>
    <xf numFmtId="3" fontId="55" fillId="20" borderId="0" xfId="0" applyNumberFormat="1" applyFont="1" applyFill="1" applyBorder="1" applyAlignment="1">
      <alignment vertical="center"/>
    </xf>
    <xf numFmtId="3" fontId="27" fillId="20" borderId="12" xfId="0" applyNumberFormat="1" applyFont="1" applyFill="1" applyBorder="1" applyAlignment="1">
      <alignment horizontal="center" vertical="center" wrapText="1"/>
    </xf>
    <xf numFmtId="3" fontId="24" fillId="20" borderId="12" xfId="96" applyNumberFormat="1" applyFont="1" applyFill="1" applyBorder="1" applyAlignment="1">
      <alignment horizontal="right" vertical="center"/>
    </xf>
    <xf numFmtId="3" fontId="55" fillId="0" borderId="0" xfId="0" applyNumberFormat="1" applyFont="1" applyFill="1" applyAlignment="1">
      <alignment vertical="center"/>
    </xf>
    <xf numFmtId="3" fontId="24" fillId="0" borderId="12" xfId="0" applyNumberFormat="1" applyFont="1" applyFill="1" applyBorder="1" applyAlignment="1">
      <alignment horizontal="center" vertical="center" wrapText="1"/>
    </xf>
    <xf numFmtId="3" fontId="27" fillId="0" borderId="12" xfId="0" applyNumberFormat="1" applyFont="1" applyFill="1" applyBorder="1" applyAlignment="1">
      <alignment horizontal="center" vertical="center" wrapText="1"/>
    </xf>
    <xf numFmtId="3" fontId="24" fillId="0" borderId="12" xfId="96" applyNumberFormat="1" applyFont="1" applyFill="1" applyBorder="1" applyAlignment="1">
      <alignment horizontal="right" vertical="center"/>
    </xf>
    <xf numFmtId="3" fontId="23" fillId="0" borderId="12" xfId="96" applyNumberFormat="1" applyFont="1" applyFill="1" applyBorder="1" applyAlignment="1">
      <alignment horizontal="right" vertical="center"/>
    </xf>
    <xf numFmtId="3" fontId="60" fillId="0" borderId="0" xfId="0" applyNumberFormat="1" applyFont="1" applyAlignment="1">
      <alignment vertical="center"/>
    </xf>
    <xf numFmtId="3" fontId="23" fillId="20" borderId="18" xfId="96" applyNumberFormat="1" applyFont="1" applyFill="1" applyBorder="1" applyAlignment="1">
      <alignment horizontal="right" vertical="center"/>
    </xf>
    <xf numFmtId="3" fontId="124" fillId="20" borderId="12" xfId="96" applyNumberFormat="1" applyFont="1" applyFill="1" applyBorder="1" applyAlignment="1">
      <alignment horizontal="right" vertical="center"/>
    </xf>
    <xf numFmtId="3" fontId="124" fillId="20" borderId="18" xfId="96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54" fillId="20" borderId="0" xfId="0" applyNumberFormat="1" applyFont="1" applyFill="1" applyAlignment="1">
      <alignment vertical="center"/>
    </xf>
    <xf numFmtId="3" fontId="23" fillId="20" borderId="13" xfId="96" applyNumberFormat="1" applyFont="1" applyFill="1" applyBorder="1" applyAlignment="1">
      <alignment horizontal="right" vertical="center"/>
    </xf>
    <xf numFmtId="3" fontId="24" fillId="20" borderId="18" xfId="96" applyNumberFormat="1" applyFont="1" applyFill="1" applyBorder="1" applyAlignment="1">
      <alignment horizontal="right" vertical="center"/>
    </xf>
    <xf numFmtId="3" fontId="23" fillId="0" borderId="30" xfId="0" applyNumberFormat="1" applyFont="1" applyBorder="1" applyAlignment="1">
      <alignment horizontal="right" vertical="center"/>
    </xf>
    <xf numFmtId="3" fontId="23" fillId="0" borderId="31" xfId="0" applyNumberFormat="1" applyFont="1" applyBorder="1" applyAlignment="1">
      <alignment horizontal="right" vertical="center"/>
    </xf>
    <xf numFmtId="3" fontId="23" fillId="20" borderId="26" xfId="96" applyNumberFormat="1" applyFont="1" applyFill="1" applyBorder="1" applyAlignment="1">
      <alignment horizontal="right" vertical="center"/>
    </xf>
    <xf numFmtId="3" fontId="23" fillId="0" borderId="0" xfId="80" applyNumberFormat="1" applyFont="1" applyFill="1" applyAlignment="1" applyProtection="1">
      <alignment vertical="center"/>
      <protection locked="0"/>
    </xf>
    <xf numFmtId="3" fontId="23" fillId="0" borderId="0" xfId="80" applyNumberFormat="1" applyFont="1" applyAlignment="1" applyProtection="1">
      <alignment vertical="center"/>
      <protection locked="0"/>
    </xf>
    <xf numFmtId="3" fontId="23" fillId="0" borderId="0" xfId="80" applyNumberFormat="1" applyFont="1" applyBorder="1" applyAlignment="1" applyProtection="1">
      <alignment vertical="center"/>
      <protection locked="0"/>
    </xf>
    <xf numFmtId="3" fontId="55" fillId="0" borderId="0" xfId="80" applyNumberFormat="1" applyFont="1" applyBorder="1" applyAlignment="1" applyProtection="1">
      <alignment vertical="center"/>
      <protection locked="0"/>
    </xf>
    <xf numFmtId="3" fontId="55" fillId="0" borderId="0" xfId="80" applyNumberFormat="1" applyFont="1" applyFill="1" applyAlignment="1" applyProtection="1">
      <alignment vertical="center"/>
      <protection locked="0"/>
    </xf>
    <xf numFmtId="3" fontId="55" fillId="0" borderId="0" xfId="80" applyNumberFormat="1" applyFont="1" applyAlignment="1" applyProtection="1">
      <alignment vertical="center"/>
      <protection locked="0"/>
    </xf>
    <xf numFmtId="3" fontId="54" fillId="0" borderId="0" xfId="80" applyNumberFormat="1" applyFont="1" applyBorder="1" applyAlignment="1" applyProtection="1">
      <alignment horizontal="center" vertical="center" wrapText="1"/>
      <protection locked="0"/>
    </xf>
    <xf numFmtId="3" fontId="54" fillId="0" borderId="0" xfId="80" applyNumberFormat="1" applyFont="1" applyBorder="1" applyAlignment="1">
      <alignment horizontal="center" vertical="center" wrapText="1"/>
    </xf>
    <xf numFmtId="3" fontId="23" fillId="0" borderId="0" xfId="80" applyNumberFormat="1" applyFont="1" applyFill="1" applyBorder="1" applyAlignment="1" applyProtection="1">
      <alignment vertical="center"/>
      <protection locked="0"/>
    </xf>
    <xf numFmtId="3" fontId="23" fillId="0" borderId="0" xfId="80" applyNumberFormat="1" applyFont="1" applyFill="1" applyBorder="1" applyAlignment="1">
      <alignment vertical="center"/>
    </xf>
    <xf numFmtId="3" fontId="23" fillId="0" borderId="12" xfId="81" applyNumberFormat="1" applyFont="1" applyBorder="1" applyAlignment="1" applyProtection="1">
      <alignment horizontal="right" vertical="center" wrapText="1"/>
    </xf>
    <xf numFmtId="3" fontId="23" fillId="0" borderId="12" xfId="81" applyNumberFormat="1" applyFont="1" applyBorder="1" applyAlignment="1" applyProtection="1">
      <alignment vertical="center" wrapText="1"/>
    </xf>
    <xf numFmtId="3" fontId="23" fillId="0" borderId="12" xfId="81" applyNumberFormat="1" applyFont="1" applyBorder="1" applyProtection="1"/>
    <xf numFmtId="3" fontId="23" fillId="0" borderId="12" xfId="81" applyNumberFormat="1" applyFont="1" applyFill="1" applyBorder="1" applyAlignment="1" applyProtection="1">
      <alignment vertical="center" wrapText="1"/>
    </xf>
    <xf numFmtId="3" fontId="24" fillId="0" borderId="12" xfId="81" applyNumberFormat="1" applyFont="1" applyBorder="1" applyAlignment="1" applyProtection="1">
      <alignment horizontal="right" vertical="center" wrapText="1"/>
    </xf>
    <xf numFmtId="0" fontId="23" fillId="20" borderId="0" xfId="0" applyNumberFormat="1" applyFont="1" applyFill="1" applyAlignment="1">
      <alignment horizontal="left" vertical="center"/>
    </xf>
    <xf numFmtId="3" fontId="23" fillId="0" borderId="0" xfId="0" applyNumberFormat="1" applyFont="1" applyAlignment="1" applyProtection="1">
      <alignment horizontal="left" vertical="center" wrapText="1"/>
    </xf>
    <xf numFmtId="3" fontId="31" fillId="0" borderId="0" xfId="0" applyNumberFormat="1" applyFont="1" applyBorder="1" applyAlignment="1" applyProtection="1">
      <alignment horizontal="left" vertical="center"/>
    </xf>
    <xf numFmtId="3" fontId="23" fillId="0" borderId="27" xfId="80" applyNumberFormat="1" applyFont="1" applyBorder="1" applyAlignment="1" applyProtection="1">
      <alignment horizontal="right" vertical="center"/>
    </xf>
    <xf numFmtId="3" fontId="25" fillId="20" borderId="0" xfId="0" applyNumberFormat="1" applyFont="1" applyFill="1" applyAlignment="1" applyProtection="1">
      <alignment vertical="center"/>
    </xf>
    <xf numFmtId="0" fontId="33" fillId="20" borderId="12" xfId="0" applyFont="1" applyFill="1" applyBorder="1" applyAlignment="1" applyProtection="1">
      <alignment horizontal="left" vertical="center"/>
    </xf>
    <xf numFmtId="0" fontId="23" fillId="20" borderId="0" xfId="0" applyFont="1" applyFill="1" applyBorder="1" applyAlignment="1">
      <alignment vertical="center"/>
    </xf>
    <xf numFmtId="0" fontId="128" fillId="0" borderId="22" xfId="80" applyFont="1" applyFill="1" applyBorder="1" applyAlignment="1" applyProtection="1">
      <alignment vertical="center" wrapText="1"/>
    </xf>
    <xf numFmtId="3" fontId="122" fillId="0" borderId="22" xfId="80" applyNumberFormat="1" applyFont="1" applyBorder="1" applyAlignment="1" applyProtection="1">
      <alignment vertical="center" wrapText="1"/>
    </xf>
    <xf numFmtId="3" fontId="29" fillId="0" borderId="12" xfId="81" applyNumberFormat="1" applyFont="1" applyBorder="1" applyAlignment="1" applyProtection="1">
      <alignment horizontal="left" vertical="center"/>
    </xf>
    <xf numFmtId="3" fontId="29" fillId="0" borderId="19" xfId="81" applyNumberFormat="1" applyFont="1" applyBorder="1" applyAlignment="1" applyProtection="1">
      <alignment horizontal="left" vertical="center"/>
    </xf>
    <xf numFmtId="3" fontId="23" fillId="0" borderId="12" xfId="84" applyNumberFormat="1" applyFont="1" applyFill="1" applyBorder="1" applyAlignment="1" applyProtection="1">
      <alignment horizontal="right" vertical="center"/>
    </xf>
    <xf numFmtId="3" fontId="23" fillId="0" borderId="0" xfId="84" applyNumberFormat="1" applyFont="1" applyFill="1" applyAlignment="1" applyProtection="1">
      <alignment horizontal="center" vertical="center"/>
    </xf>
    <xf numFmtId="3" fontId="31" fillId="0" borderId="0" xfId="84" applyNumberFormat="1" applyFont="1" applyFill="1" applyBorder="1" applyAlignment="1" applyProtection="1">
      <alignment horizontal="left" vertical="center"/>
    </xf>
    <xf numFmtId="3" fontId="23" fillId="0" borderId="0" xfId="84" applyNumberFormat="1" applyFont="1" applyFill="1" applyBorder="1" applyAlignment="1" applyProtection="1">
      <alignment horizontal="right" vertical="center"/>
    </xf>
    <xf numFmtId="3" fontId="23" fillId="0" borderId="0" xfId="84" applyNumberFormat="1" applyFont="1" applyFill="1" applyAlignment="1" applyProtection="1">
      <alignment horizontal="right" vertical="center"/>
    </xf>
    <xf numFmtId="217" fontId="31" fillId="0" borderId="12" xfId="84" applyNumberFormat="1" applyFont="1" applyFill="1" applyBorder="1" applyAlignment="1" applyProtection="1">
      <alignment horizontal="left" vertical="center"/>
    </xf>
    <xf numFmtId="217" fontId="23" fillId="0" borderId="12" xfId="84" applyNumberFormat="1" applyFont="1" applyFill="1" applyBorder="1" applyAlignment="1" applyProtection="1">
      <alignment horizontal="right" vertical="center"/>
    </xf>
    <xf numFmtId="217" fontId="23" fillId="0" borderId="0" xfId="84" applyNumberFormat="1" applyFont="1" applyFill="1" applyAlignment="1" applyProtection="1">
      <alignment horizontal="center" vertical="center"/>
    </xf>
    <xf numFmtId="3" fontId="29" fillId="0" borderId="12" xfId="0" applyNumberFormat="1" applyFont="1" applyFill="1" applyBorder="1" applyAlignment="1" applyProtection="1">
      <alignment horizontal="left" vertical="center"/>
    </xf>
    <xf numFmtId="3" fontId="23" fillId="0" borderId="12" xfId="0" applyNumberFormat="1" applyFont="1" applyFill="1" applyBorder="1" applyAlignment="1" applyProtection="1">
      <alignment horizontal="left" vertical="center"/>
      <protection hidden="1"/>
    </xf>
    <xf numFmtId="3" fontId="30" fillId="0" borderId="12" xfId="0" applyNumberFormat="1" applyFont="1" applyFill="1" applyBorder="1" applyAlignment="1" applyProtection="1">
      <alignment horizontal="left" vertical="center"/>
      <protection hidden="1"/>
    </xf>
    <xf numFmtId="3" fontId="24" fillId="0" borderId="12" xfId="0" applyNumberFormat="1" applyFont="1" applyFill="1" applyBorder="1" applyAlignment="1" applyProtection="1">
      <alignment horizontal="left" vertical="center"/>
      <protection hidden="1"/>
    </xf>
    <xf numFmtId="3" fontId="29" fillId="0" borderId="12" xfId="0" applyNumberFormat="1" applyFont="1" applyFill="1" applyBorder="1" applyAlignment="1" applyProtection="1">
      <alignment horizontal="left" vertical="center"/>
      <protection hidden="1"/>
    </xf>
    <xf numFmtId="3" fontId="29" fillId="0" borderId="12" xfId="84" applyNumberFormat="1" applyFont="1" applyFill="1" applyBorder="1" applyAlignment="1" applyProtection="1">
      <alignment horizontal="right" vertical="center"/>
    </xf>
    <xf numFmtId="3" fontId="29" fillId="0" borderId="0" xfId="84" applyNumberFormat="1" applyFont="1" applyFill="1" applyAlignment="1" applyProtection="1">
      <alignment horizontal="center" vertical="center"/>
    </xf>
    <xf numFmtId="3" fontId="24" fillId="0" borderId="0" xfId="84" applyNumberFormat="1" applyFont="1" applyFill="1" applyAlignment="1" applyProtection="1">
      <alignment horizontal="center" vertical="center"/>
    </xf>
    <xf numFmtId="3" fontId="23" fillId="0" borderId="19" xfId="0" applyNumberFormat="1" applyFont="1" applyFill="1" applyBorder="1" applyAlignment="1" applyProtection="1">
      <alignment horizontal="left" vertical="center"/>
      <protection hidden="1"/>
    </xf>
    <xf numFmtId="3" fontId="23" fillId="0" borderId="12" xfId="0" applyNumberFormat="1" applyFont="1" applyFill="1" applyBorder="1" applyAlignment="1" applyProtection="1">
      <alignment horizontal="left" vertical="center"/>
    </xf>
    <xf numFmtId="3" fontId="27" fillId="0" borderId="12" xfId="0" applyNumberFormat="1" applyFont="1" applyFill="1" applyBorder="1" applyAlignment="1" applyProtection="1">
      <alignment horizontal="left" vertical="center"/>
      <protection hidden="1"/>
    </xf>
    <xf numFmtId="3" fontId="23" fillId="0" borderId="0" xfId="0" applyNumberFormat="1" applyFont="1" applyFill="1" applyBorder="1" applyAlignment="1" applyProtection="1">
      <alignment horizontal="left" vertical="center"/>
    </xf>
    <xf numFmtId="3" fontId="23" fillId="0" borderId="0" xfId="0" applyNumberFormat="1" applyFont="1" applyFill="1" applyBorder="1" applyAlignment="1" applyProtection="1">
      <alignment horizontal="left" vertical="center"/>
      <protection hidden="1"/>
    </xf>
    <xf numFmtId="0" fontId="126" fillId="0" borderId="0" xfId="75" applyFont="1" applyBorder="1" applyAlignment="1">
      <alignment vertical="center"/>
    </xf>
    <xf numFmtId="0" fontId="126" fillId="0" borderId="0" xfId="75" applyFont="1" applyBorder="1" applyAlignment="1">
      <alignment horizontal="center" vertical="center" wrapText="1"/>
    </xf>
    <xf numFmtId="3" fontId="130" fillId="0" borderId="12" xfId="75" applyNumberFormat="1" applyFont="1" applyBorder="1" applyAlignment="1">
      <alignment vertical="center"/>
    </xf>
    <xf numFmtId="3" fontId="132" fillId="0" borderId="12" xfId="0" applyNumberFormat="1" applyFont="1" applyFill="1" applyBorder="1" applyAlignment="1">
      <alignment vertical="center"/>
    </xf>
    <xf numFmtId="3" fontId="133" fillId="0" borderId="12" xfId="0" applyNumberFormat="1" applyFont="1" applyFill="1" applyBorder="1" applyAlignment="1">
      <alignment vertical="center"/>
    </xf>
    <xf numFmtId="3" fontId="51" fillId="0" borderId="12" xfId="0" applyNumberFormat="1" applyFont="1" applyFill="1" applyBorder="1" applyAlignment="1">
      <alignment vertical="center"/>
    </xf>
    <xf numFmtId="3" fontId="51" fillId="0" borderId="19" xfId="0" applyNumberFormat="1" applyFont="1" applyFill="1" applyBorder="1" applyAlignment="1">
      <alignment vertical="center"/>
    </xf>
    <xf numFmtId="3" fontId="49" fillId="0" borderId="12" xfId="0" applyNumberFormat="1" applyFont="1" applyFill="1" applyBorder="1" applyAlignment="1">
      <alignment vertical="center"/>
    </xf>
    <xf numFmtId="4" fontId="134" fillId="0" borderId="12" xfId="0" applyNumberFormat="1" applyFont="1" applyFill="1" applyBorder="1" applyAlignment="1">
      <alignment horizontal="left" vertical="center" wrapText="1"/>
    </xf>
    <xf numFmtId="0" fontId="51" fillId="0" borderId="13" xfId="0" applyFont="1" applyFill="1" applyBorder="1"/>
    <xf numFmtId="4" fontId="23" fillId="0" borderId="13" xfId="0" applyNumberFormat="1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left"/>
    </xf>
    <xf numFmtId="4" fontId="23" fillId="0" borderId="12" xfId="0" applyNumberFormat="1" applyFont="1" applyFill="1" applyBorder="1" applyAlignment="1">
      <alignment horizontal="center" vertical="center"/>
    </xf>
    <xf numFmtId="0" fontId="51" fillId="0" borderId="12" xfId="0" applyFont="1" applyFill="1" applyBorder="1"/>
    <xf numFmtId="0" fontId="51" fillId="0" borderId="19" xfId="0" applyFont="1" applyFill="1" applyBorder="1"/>
    <xf numFmtId="4" fontId="23" fillId="0" borderId="19" xfId="0" applyNumberFormat="1" applyFont="1" applyFill="1" applyBorder="1" applyAlignment="1">
      <alignment horizontal="center" vertical="center"/>
    </xf>
    <xf numFmtId="0" fontId="31" fillId="20" borderId="13" xfId="0" applyFont="1" applyFill="1" applyBorder="1" applyAlignment="1">
      <alignment vertical="center"/>
    </xf>
    <xf numFmtId="4" fontId="31" fillId="20" borderId="13" xfId="0" applyNumberFormat="1" applyFont="1" applyFill="1" applyBorder="1" applyAlignment="1">
      <alignment horizontal="left" vertical="center"/>
    </xf>
    <xf numFmtId="4" fontId="23" fillId="20" borderId="13" xfId="0" applyNumberFormat="1" applyFont="1" applyFill="1" applyBorder="1" applyAlignment="1">
      <alignment horizontal="center" vertical="center"/>
    </xf>
    <xf numFmtId="0" fontId="31" fillId="20" borderId="12" xfId="0" applyFont="1" applyFill="1" applyBorder="1" applyAlignment="1">
      <alignment vertical="center"/>
    </xf>
    <xf numFmtId="4" fontId="31" fillId="20" borderId="12" xfId="0" applyNumberFormat="1" applyFont="1" applyFill="1" applyBorder="1" applyAlignment="1">
      <alignment horizontal="left" vertical="center"/>
    </xf>
    <xf numFmtId="4" fontId="23" fillId="20" borderId="12" xfId="0" applyNumberFormat="1" applyFont="1" applyFill="1" applyBorder="1" applyAlignment="1">
      <alignment horizontal="center" vertical="center"/>
    </xf>
    <xf numFmtId="0" fontId="31" fillId="20" borderId="32" xfId="0" applyFont="1" applyFill="1" applyBorder="1" applyAlignment="1">
      <alignment vertical="center"/>
    </xf>
    <xf numFmtId="4" fontId="31" fillId="20" borderId="32" xfId="0" applyNumberFormat="1" applyFont="1" applyFill="1" applyBorder="1" applyAlignment="1">
      <alignment horizontal="left" vertical="center"/>
    </xf>
    <xf numFmtId="4" fontId="23" fillId="20" borderId="32" xfId="0" applyNumberFormat="1" applyFont="1" applyFill="1" applyBorder="1" applyAlignment="1">
      <alignment horizontal="center" vertical="center"/>
    </xf>
    <xf numFmtId="0" fontId="31" fillId="20" borderId="33" xfId="0" applyFont="1" applyFill="1" applyBorder="1" applyAlignment="1">
      <alignment vertical="center"/>
    </xf>
    <xf numFmtId="4" fontId="31" fillId="20" borderId="33" xfId="0" applyNumberFormat="1" applyFont="1" applyFill="1" applyBorder="1" applyAlignment="1">
      <alignment horizontal="left" vertical="center"/>
    </xf>
    <xf numFmtId="4" fontId="23" fillId="20" borderId="33" xfId="0" applyNumberFormat="1" applyFont="1" applyFill="1" applyBorder="1" applyAlignment="1">
      <alignment horizontal="center" vertical="center"/>
    </xf>
    <xf numFmtId="0" fontId="84" fillId="0" borderId="0" xfId="75" applyFont="1" applyAlignment="1">
      <alignment vertical="center"/>
    </xf>
    <xf numFmtId="3" fontId="33" fillId="0" borderId="13" xfId="0" applyNumberFormat="1" applyFont="1" applyBorder="1" applyAlignment="1">
      <alignment horizontal="right" vertical="center" indent="1"/>
    </xf>
    <xf numFmtId="3" fontId="33" fillId="0" borderId="12" xfId="0" applyNumberFormat="1" applyFont="1" applyBorder="1" applyAlignment="1">
      <alignment horizontal="right" vertical="center" indent="1"/>
    </xf>
    <xf numFmtId="3" fontId="33" fillId="0" borderId="19" xfId="0" applyNumberFormat="1" applyFont="1" applyBorder="1" applyAlignment="1">
      <alignment horizontal="right" vertical="center" indent="1"/>
    </xf>
    <xf numFmtId="3" fontId="136" fillId="20" borderId="0" xfId="0" applyNumberFormat="1" applyFont="1" applyFill="1" applyAlignment="1">
      <alignment vertical="center" wrapText="1"/>
    </xf>
    <xf numFmtId="3" fontId="137" fillId="20" borderId="0" xfId="0" applyNumberFormat="1" applyFont="1" applyFill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/>
    </xf>
    <xf numFmtId="0" fontId="124" fillId="0" borderId="0" xfId="87" applyFont="1" applyFill="1" applyBorder="1" applyAlignment="1">
      <alignment horizontal="center" vertical="center"/>
    </xf>
    <xf numFmtId="0" fontId="4" fillId="0" borderId="0" xfId="72"/>
    <xf numFmtId="0" fontId="90" fillId="0" borderId="0" xfId="72" applyFont="1"/>
    <xf numFmtId="0" fontId="91" fillId="0" borderId="0" xfId="72" applyFont="1" applyAlignment="1">
      <alignment horizontal="center"/>
    </xf>
    <xf numFmtId="0" fontId="23" fillId="0" borderId="0" xfId="72" applyFont="1" applyAlignment="1">
      <alignment horizontal="center" vertical="center"/>
    </xf>
    <xf numFmtId="0" fontId="23" fillId="0" borderId="0" xfId="72" applyFont="1"/>
    <xf numFmtId="0" fontId="26" fillId="0" borderId="0" xfId="72" applyFont="1" applyAlignment="1">
      <alignment horizontal="left" vertical="center"/>
    </xf>
    <xf numFmtId="0" fontId="48" fillId="0" borderId="0" xfId="69" applyFont="1" applyAlignment="1" applyProtection="1">
      <alignment horizontal="center" vertical="center"/>
    </xf>
    <xf numFmtId="3" fontId="23" fillId="0" borderId="0" xfId="72" applyNumberFormat="1" applyFont="1" applyAlignment="1">
      <alignment horizontal="left" vertical="center"/>
    </xf>
    <xf numFmtId="3" fontId="23" fillId="0" borderId="0" xfId="72" applyNumberFormat="1" applyFont="1" applyAlignment="1">
      <alignment horizontal="left" vertical="center" wrapText="1"/>
    </xf>
    <xf numFmtId="1" fontId="23" fillId="0" borderId="0" xfId="72" applyNumberFormat="1" applyFont="1" applyAlignment="1">
      <alignment horizontal="left" vertical="center"/>
    </xf>
    <xf numFmtId="3" fontId="23" fillId="0" borderId="0" xfId="72" applyNumberFormat="1" applyFont="1"/>
    <xf numFmtId="207" fontId="11" fillId="0" borderId="0" xfId="69" applyNumberFormat="1" applyBorder="1" applyAlignment="1" applyProtection="1"/>
    <xf numFmtId="3" fontId="23" fillId="0" borderId="0" xfId="72" applyNumberFormat="1" applyFont="1" applyAlignment="1">
      <alignment vertical="center"/>
    </xf>
    <xf numFmtId="0" fontId="23" fillId="0" borderId="0" xfId="72" applyFont="1" applyAlignment="1">
      <alignment vertical="center"/>
    </xf>
    <xf numFmtId="0" fontId="92" fillId="0" borderId="0" xfId="72" applyFont="1" applyAlignment="1">
      <alignment vertical="center"/>
    </xf>
    <xf numFmtId="0" fontId="92" fillId="0" borderId="0" xfId="72" applyFont="1" applyAlignment="1">
      <alignment horizontal="left" vertical="center"/>
    </xf>
    <xf numFmtId="0" fontId="26" fillId="0" borderId="0" xfId="72" applyFont="1" applyAlignment="1">
      <alignment horizontal="left"/>
    </xf>
    <xf numFmtId="0" fontId="23" fillId="0" borderId="0" xfId="72" applyFont="1" applyAlignment="1">
      <alignment horizontal="left"/>
    </xf>
    <xf numFmtId="3" fontId="23" fillId="0" borderId="0" xfId="72" applyNumberFormat="1" applyFont="1" applyAlignment="1">
      <alignment horizontal="left"/>
    </xf>
    <xf numFmtId="0" fontId="23" fillId="0" borderId="0" xfId="72" applyFont="1" applyAlignment="1">
      <alignment horizontal="left" wrapText="1"/>
    </xf>
    <xf numFmtId="1" fontId="23" fillId="0" borderId="0" xfId="72" applyNumberFormat="1" applyFont="1" applyAlignment="1">
      <alignment horizontal="left"/>
    </xf>
    <xf numFmtId="3" fontId="31" fillId="0" borderId="12" xfId="79" applyNumberFormat="1" applyFont="1" applyFill="1" applyBorder="1" applyAlignment="1" applyProtection="1">
      <alignment vertical="center"/>
    </xf>
    <xf numFmtId="3" fontId="31" fillId="0" borderId="12" xfId="79" applyNumberFormat="1" applyFont="1" applyFill="1" applyBorder="1" applyAlignment="1" applyProtection="1">
      <alignment horizontal="right" vertical="center"/>
      <protection locked="0"/>
    </xf>
    <xf numFmtId="3" fontId="31" fillId="0" borderId="19" xfId="79" applyNumberFormat="1" applyFont="1" applyFill="1" applyBorder="1" applyAlignment="1" applyProtection="1">
      <alignment horizontal="right" vertical="center"/>
      <protection locked="0"/>
    </xf>
    <xf numFmtId="3" fontId="31" fillId="0" borderId="0" xfId="0" applyNumberFormat="1" applyFont="1" applyFill="1" applyBorder="1" applyAlignment="1" applyProtection="1">
      <alignment vertical="center"/>
    </xf>
    <xf numFmtId="3" fontId="31" fillId="0" borderId="0" xfId="0" applyNumberFormat="1" applyFont="1" applyFill="1" applyBorder="1" applyAlignment="1" applyProtection="1">
      <alignment horizontal="right" vertical="center"/>
    </xf>
    <xf numFmtId="3" fontId="31" fillId="0" borderId="0" xfId="0" applyNumberFormat="1" applyFont="1" applyFill="1" applyBorder="1" applyAlignment="1" applyProtection="1">
      <alignment horizontal="right" vertical="center"/>
      <protection locked="0"/>
    </xf>
    <xf numFmtId="3" fontId="23" fillId="20" borderId="12" xfId="80" applyNumberFormat="1" applyFont="1" applyFill="1" applyBorder="1" applyAlignment="1">
      <alignment horizontal="left" vertical="center" wrapText="1"/>
    </xf>
    <xf numFmtId="3" fontId="23" fillId="20" borderId="12" xfId="80" applyNumberFormat="1" applyFont="1" applyFill="1" applyBorder="1" applyAlignment="1" applyProtection="1">
      <alignment horizontal="left" vertical="center"/>
    </xf>
    <xf numFmtId="3" fontId="31" fillId="20" borderId="0" xfId="80" applyNumberFormat="1" applyFont="1" applyFill="1" applyAlignment="1" applyProtection="1">
      <alignment horizontal="left" vertical="center"/>
    </xf>
    <xf numFmtId="0" fontId="127" fillId="20" borderId="12" xfId="75" applyFont="1" applyFill="1" applyBorder="1" applyAlignment="1">
      <alignment vertical="center"/>
    </xf>
    <xf numFmtId="0" fontId="130" fillId="20" borderId="12" xfId="75" applyFont="1" applyFill="1" applyBorder="1" applyAlignment="1">
      <alignment vertical="center"/>
    </xf>
    <xf numFmtId="3" fontId="28" fillId="0" borderId="0" xfId="0" applyNumberFormat="1" applyFont="1" applyBorder="1" applyAlignment="1">
      <alignment horizontal="left" vertical="center"/>
    </xf>
    <xf numFmtId="3" fontId="23" fillId="20" borderId="27" xfId="0" applyNumberFormat="1" applyFont="1" applyFill="1" applyBorder="1" applyAlignment="1">
      <alignment vertical="center"/>
    </xf>
    <xf numFmtId="3" fontId="23" fillId="20" borderId="12" xfId="80" applyNumberFormat="1" applyFont="1" applyFill="1" applyBorder="1" applyAlignment="1">
      <alignment vertical="center"/>
    </xf>
    <xf numFmtId="3" fontId="29" fillId="0" borderId="12" xfId="80" applyNumberFormat="1" applyFont="1" applyFill="1" applyBorder="1" applyAlignment="1">
      <alignment vertical="center"/>
    </xf>
    <xf numFmtId="0" fontId="127" fillId="0" borderId="12" xfId="75" applyFont="1" applyFill="1" applyBorder="1" applyAlignment="1">
      <alignment vertical="center"/>
    </xf>
    <xf numFmtId="3" fontId="138" fillId="0" borderId="12" xfId="81" applyNumberFormat="1" applyFont="1" applyBorder="1" applyAlignment="1" applyProtection="1">
      <alignment horizontal="left" vertical="center"/>
      <protection locked="0"/>
    </xf>
    <xf numFmtId="3" fontId="134" fillId="0" borderId="12" xfId="81" applyNumberFormat="1" applyFont="1" applyBorder="1" applyAlignment="1" applyProtection="1">
      <alignment horizontal="left" vertical="center"/>
    </xf>
    <xf numFmtId="3" fontId="134" fillId="0" borderId="12" xfId="80" applyNumberFormat="1" applyFont="1" applyBorder="1" applyAlignment="1" applyProtection="1">
      <alignment horizontal="left" vertical="center"/>
    </xf>
    <xf numFmtId="3" fontId="134" fillId="0" borderId="12" xfId="80" applyNumberFormat="1" applyFont="1" applyFill="1" applyBorder="1" applyAlignment="1" applyProtection="1">
      <alignment horizontal="left" vertical="center"/>
    </xf>
    <xf numFmtId="0" fontId="134" fillId="0" borderId="13" xfId="81" applyFont="1" applyFill="1" applyBorder="1" applyAlignment="1" applyProtection="1">
      <alignment horizontal="left" vertical="center"/>
    </xf>
    <xf numFmtId="3" fontId="134" fillId="0" borderId="13" xfId="81" applyNumberFormat="1" applyFont="1" applyBorder="1" applyAlignment="1" applyProtection="1">
      <alignment horizontal="left" vertical="center"/>
    </xf>
    <xf numFmtId="0" fontId="134" fillId="0" borderId="12" xfId="81" applyFont="1" applyFill="1" applyBorder="1" applyAlignment="1" applyProtection="1">
      <alignment horizontal="left" vertical="center"/>
    </xf>
    <xf numFmtId="4" fontId="134" fillId="0" borderId="12" xfId="81" applyNumberFormat="1" applyFont="1" applyFill="1" applyBorder="1" applyAlignment="1" applyProtection="1">
      <alignment horizontal="left" vertical="center"/>
    </xf>
    <xf numFmtId="3" fontId="134" fillId="0" borderId="12" xfId="81" applyNumberFormat="1" applyFont="1" applyFill="1" applyBorder="1" applyAlignment="1" applyProtection="1">
      <alignment horizontal="left" vertical="center"/>
    </xf>
    <xf numFmtId="0" fontId="134" fillId="0" borderId="12" xfId="81" applyFont="1" applyBorder="1" applyAlignment="1" applyProtection="1">
      <alignment horizontal="left" vertical="center"/>
    </xf>
    <xf numFmtId="0" fontId="134" fillId="0" borderId="15" xfId="81" applyFont="1" applyFill="1" applyBorder="1" applyAlignment="1" applyProtection="1">
      <alignment horizontal="left" vertical="center"/>
    </xf>
    <xf numFmtId="0" fontId="134" fillId="0" borderId="12" xfId="81" applyFont="1" applyFill="1" applyBorder="1" applyAlignment="1" applyProtection="1">
      <alignment vertical="center"/>
    </xf>
    <xf numFmtId="0" fontId="31" fillId="0" borderId="26" xfId="81" applyFont="1" applyFill="1" applyBorder="1" applyAlignment="1" applyProtection="1">
      <alignment horizontal="left" vertical="center" wrapText="1"/>
    </xf>
    <xf numFmtId="3" fontId="141" fillId="0" borderId="12" xfId="81" applyNumberFormat="1" applyFont="1" applyBorder="1" applyAlignment="1" applyProtection="1">
      <alignment horizontal="left" vertical="center"/>
    </xf>
    <xf numFmtId="3" fontId="138" fillId="0" borderId="13" xfId="0" applyNumberFormat="1" applyFont="1" applyFill="1" applyBorder="1" applyAlignment="1" applyProtection="1">
      <alignment horizontal="left" vertical="center"/>
      <protection locked="0"/>
    </xf>
    <xf numFmtId="0" fontId="138" fillId="0" borderId="12" xfId="0" applyFont="1" applyFill="1" applyBorder="1" applyAlignment="1" applyProtection="1">
      <alignment horizontal="left" vertical="center" wrapText="1"/>
    </xf>
    <xf numFmtId="3" fontId="23" fillId="20" borderId="12" xfId="0" applyNumberFormat="1" applyFont="1" applyFill="1" applyBorder="1" applyAlignment="1" applyProtection="1">
      <alignment horizontal="left" vertical="center" wrapText="1"/>
      <protection locked="0"/>
    </xf>
    <xf numFmtId="3" fontId="23" fillId="20" borderId="14" xfId="0" applyNumberFormat="1" applyFont="1" applyFill="1" applyBorder="1" applyAlignment="1" applyProtection="1">
      <alignment horizontal="left" vertical="center" wrapText="1"/>
      <protection locked="0"/>
    </xf>
    <xf numFmtId="3" fontId="23" fillId="20" borderId="15" xfId="0" applyNumberFormat="1" applyFont="1" applyFill="1" applyBorder="1" applyAlignment="1" applyProtection="1">
      <alignment horizontal="left" vertical="center" wrapText="1"/>
      <protection locked="0"/>
    </xf>
    <xf numFmtId="3" fontId="134" fillId="0" borderId="13" xfId="81" applyNumberFormat="1" applyFont="1" applyFill="1" applyBorder="1" applyAlignment="1">
      <alignment horizontal="left" vertical="center" wrapText="1"/>
    </xf>
    <xf numFmtId="3" fontId="134" fillId="0" borderId="12" xfId="81" applyNumberFormat="1" applyFont="1" applyFill="1" applyBorder="1" applyAlignment="1">
      <alignment horizontal="left" vertical="center" wrapText="1"/>
    </xf>
    <xf numFmtId="3" fontId="139" fillId="0" borderId="12" xfId="80" applyNumberFormat="1" applyFont="1" applyBorder="1" applyAlignment="1">
      <alignment horizontal="left" vertical="center" wrapText="1"/>
    </xf>
    <xf numFmtId="3" fontId="139" fillId="0" borderId="12" xfId="80" applyNumberFormat="1" applyFont="1" applyBorder="1" applyAlignment="1">
      <alignment horizontal="left" vertical="center"/>
    </xf>
    <xf numFmtId="3" fontId="134" fillId="0" borderId="12" xfId="82" applyNumberFormat="1" applyFont="1" applyFill="1" applyBorder="1" applyAlignment="1" applyProtection="1">
      <alignment horizontal="left" vertical="center" wrapText="1"/>
    </xf>
    <xf numFmtId="3" fontId="134" fillId="0" borderId="12" xfId="80" applyNumberFormat="1" applyFont="1" applyFill="1" applyBorder="1" applyAlignment="1" applyProtection="1">
      <alignment horizontal="left" vertical="center" wrapText="1"/>
    </xf>
    <xf numFmtId="3" fontId="134" fillId="0" borderId="13" xfId="80" applyNumberFormat="1" applyFont="1" applyFill="1" applyBorder="1" applyAlignment="1">
      <alignment horizontal="left" vertical="center" wrapText="1"/>
    </xf>
    <xf numFmtId="0" fontId="31" fillId="0" borderId="0" xfId="0" applyFont="1" applyFill="1" applyAlignment="1" applyProtection="1">
      <alignment horizontal="left" vertical="center"/>
    </xf>
    <xf numFmtId="0" fontId="140" fillId="20" borderId="13" xfId="0" applyFont="1" applyFill="1" applyBorder="1" applyAlignment="1" applyProtection="1">
      <alignment horizontal="left" vertical="center"/>
    </xf>
    <xf numFmtId="0" fontId="138" fillId="20" borderId="12" xfId="0" applyFont="1" applyFill="1" applyBorder="1" applyAlignment="1" applyProtection="1">
      <alignment horizontal="left" vertical="center"/>
    </xf>
    <xf numFmtId="3" fontId="139" fillId="0" borderId="0" xfId="0" applyNumberFormat="1" applyFont="1" applyAlignment="1" applyProtection="1">
      <alignment vertical="center"/>
    </xf>
    <xf numFmtId="0" fontId="143" fillId="0" borderId="0" xfId="0" applyFont="1" applyAlignment="1" applyProtection="1">
      <alignment vertical="center"/>
    </xf>
    <xf numFmtId="3" fontId="139" fillId="20" borderId="12" xfId="96" applyNumberFormat="1" applyFont="1" applyFill="1" applyBorder="1" applyAlignment="1" applyProtection="1">
      <alignment horizontal="right" vertical="center" wrapText="1"/>
      <protection locked="0"/>
    </xf>
    <xf numFmtId="4" fontId="139" fillId="20" borderId="12" xfId="96" applyNumberFormat="1" applyFont="1" applyFill="1" applyBorder="1" applyAlignment="1" applyProtection="1">
      <alignment horizontal="center" vertical="center" wrapText="1"/>
      <protection locked="0"/>
    </xf>
    <xf numFmtId="0" fontId="143" fillId="0" borderId="0" xfId="0" applyFont="1" applyAlignment="1" applyProtection="1">
      <alignment vertical="center"/>
      <protection locked="0"/>
    </xf>
    <xf numFmtId="3" fontId="139" fillId="20" borderId="15" xfId="96" applyNumberFormat="1" applyFont="1" applyFill="1" applyBorder="1" applyAlignment="1" applyProtection="1">
      <alignment horizontal="right" vertical="center" wrapText="1"/>
    </xf>
    <xf numFmtId="3" fontId="139" fillId="0" borderId="0" xfId="0" applyNumberFormat="1" applyFont="1" applyAlignment="1" applyProtection="1">
      <alignment vertical="center"/>
      <protection locked="0"/>
    </xf>
    <xf numFmtId="3" fontId="139" fillId="0" borderId="0" xfId="80" applyNumberFormat="1" applyFont="1" applyAlignment="1" applyProtection="1">
      <alignment vertical="center"/>
    </xf>
    <xf numFmtId="0" fontId="138" fillId="20" borderId="13" xfId="0" applyFont="1" applyFill="1" applyBorder="1" applyAlignment="1" applyProtection="1">
      <alignment horizontal="left" vertical="center"/>
    </xf>
    <xf numFmtId="0" fontId="138" fillId="0" borderId="13" xfId="0" applyFont="1" applyFill="1" applyBorder="1" applyAlignment="1" applyProtection="1">
      <alignment horizontal="left" vertical="center"/>
    </xf>
    <xf numFmtId="0" fontId="143" fillId="0" borderId="0" xfId="0" applyFont="1" applyBorder="1" applyAlignment="1" applyProtection="1">
      <alignment vertical="center"/>
      <protection locked="0"/>
    </xf>
    <xf numFmtId="0" fontId="139" fillId="0" borderId="18" xfId="0" applyFont="1" applyBorder="1" applyAlignment="1" applyProtection="1">
      <alignment horizontal="right" vertical="center" wrapText="1"/>
      <protection locked="0"/>
    </xf>
    <xf numFmtId="0" fontId="139" fillId="0" borderId="0" xfId="0" applyFont="1" applyBorder="1" applyAlignment="1" applyProtection="1">
      <alignment horizontal="right" vertical="center" wrapText="1"/>
      <protection locked="0"/>
    </xf>
    <xf numFmtId="0" fontId="139" fillId="0" borderId="0" xfId="0" applyFont="1" applyAlignment="1" applyProtection="1">
      <alignment horizontal="right" vertical="center" wrapText="1"/>
      <protection locked="0"/>
    </xf>
    <xf numFmtId="0" fontId="139" fillId="0" borderId="0" xfId="0" applyFont="1" applyAlignment="1" applyProtection="1">
      <alignment vertical="center"/>
      <protection locked="0"/>
    </xf>
    <xf numFmtId="0" fontId="139" fillId="0" borderId="0" xfId="0" applyFont="1" applyBorder="1" applyAlignment="1" applyProtection="1">
      <alignment vertical="center"/>
      <protection locked="0"/>
    </xf>
    <xf numFmtId="0" fontId="139" fillId="0" borderId="18" xfId="0" applyFont="1" applyBorder="1" applyAlignment="1" applyProtection="1">
      <alignment horizontal="right" vertical="center" wrapText="1"/>
    </xf>
    <xf numFmtId="0" fontId="139" fillId="0" borderId="0" xfId="0" applyFont="1" applyBorder="1" applyAlignment="1" applyProtection="1">
      <alignment horizontal="right" vertical="center" wrapText="1"/>
    </xf>
    <xf numFmtId="3" fontId="138" fillId="0" borderId="0" xfId="96" applyNumberFormat="1" applyFont="1" applyFill="1" applyBorder="1" applyAlignment="1" applyProtection="1">
      <alignment horizontal="right" vertical="center" wrapText="1"/>
    </xf>
    <xf numFmtId="0" fontId="139" fillId="0" borderId="0" xfId="0" applyFont="1" applyFill="1" applyBorder="1" applyAlignment="1" applyProtection="1">
      <alignment horizontal="right" vertical="center" wrapText="1"/>
    </xf>
    <xf numFmtId="0" fontId="143" fillId="0" borderId="0" xfId="0" applyFont="1" applyBorder="1" applyAlignment="1" applyProtection="1">
      <alignment vertical="center"/>
    </xf>
    <xf numFmtId="0" fontId="139" fillId="0" borderId="0" xfId="0" applyFont="1" applyAlignment="1" applyProtection="1">
      <alignment horizontal="right" vertical="center" wrapText="1"/>
    </xf>
    <xf numFmtId="0" fontId="139" fillId="0" borderId="0" xfId="0" applyFont="1" applyAlignment="1" applyProtection="1">
      <alignment vertical="center"/>
    </xf>
    <xf numFmtId="0" fontId="139" fillId="0" borderId="18" xfId="0" applyFont="1" applyFill="1" applyBorder="1" applyAlignment="1" applyProtection="1">
      <alignment horizontal="right" vertical="center" wrapText="1"/>
      <protection locked="0"/>
    </xf>
    <xf numFmtId="0" fontId="139" fillId="0" borderId="0" xfId="0" applyFont="1" applyFill="1" applyBorder="1" applyAlignment="1" applyProtection="1">
      <alignment horizontal="right" vertical="center" wrapText="1"/>
      <protection locked="0"/>
    </xf>
    <xf numFmtId="3" fontId="138" fillId="0" borderId="18" xfId="96" applyNumberFormat="1" applyFont="1" applyFill="1" applyBorder="1" applyAlignment="1" applyProtection="1">
      <alignment horizontal="right" vertical="center" wrapText="1"/>
    </xf>
    <xf numFmtId="0" fontId="139" fillId="0" borderId="0" xfId="0" applyFont="1" applyBorder="1" applyAlignment="1" applyProtection="1">
      <alignment vertical="center"/>
    </xf>
    <xf numFmtId="3" fontId="139" fillId="20" borderId="12" xfId="96" applyNumberFormat="1" applyFont="1" applyFill="1" applyBorder="1" applyAlignment="1" applyProtection="1">
      <alignment horizontal="right" vertical="center" wrapText="1"/>
    </xf>
    <xf numFmtId="3" fontId="138" fillId="20" borderId="12" xfId="96" applyNumberFormat="1" applyFont="1" applyFill="1" applyBorder="1" applyAlignment="1" applyProtection="1">
      <alignment horizontal="right" vertical="center" wrapText="1"/>
    </xf>
    <xf numFmtId="3" fontId="138" fillId="20" borderId="16" xfId="96" applyNumberFormat="1" applyFont="1" applyFill="1" applyBorder="1" applyAlignment="1" applyProtection="1">
      <alignment horizontal="right" vertical="center" wrapText="1"/>
    </xf>
    <xf numFmtId="0" fontId="143" fillId="0" borderId="30" xfId="0" applyFont="1" applyBorder="1" applyAlignment="1">
      <alignment vertical="center"/>
    </xf>
    <xf numFmtId="0" fontId="143" fillId="0" borderId="24" xfId="0" applyFont="1" applyBorder="1" applyAlignment="1">
      <alignment vertical="center"/>
    </xf>
    <xf numFmtId="3" fontId="138" fillId="20" borderId="0" xfId="96" applyNumberFormat="1" applyFont="1" applyFill="1" applyBorder="1" applyAlignment="1" applyProtection="1">
      <alignment horizontal="right" vertical="center" wrapText="1"/>
    </xf>
    <xf numFmtId="0" fontId="139" fillId="20" borderId="0" xfId="0" applyFont="1" applyFill="1" applyBorder="1" applyAlignment="1" applyProtection="1">
      <alignment horizontal="right" vertical="center" wrapText="1"/>
    </xf>
    <xf numFmtId="0" fontId="139" fillId="20" borderId="0" xfId="0" applyFont="1" applyFill="1" applyBorder="1" applyAlignment="1" applyProtection="1">
      <alignment vertical="center"/>
    </xf>
    <xf numFmtId="207" fontId="138" fillId="20" borderId="29" xfId="0" applyNumberFormat="1" applyFont="1" applyFill="1" applyBorder="1" applyAlignment="1">
      <alignment vertical="center" wrapText="1"/>
    </xf>
    <xf numFmtId="207" fontId="134" fillId="0" borderId="18" xfId="0" applyNumberFormat="1" applyFont="1" applyFill="1" applyBorder="1" applyAlignment="1">
      <alignment vertical="center" wrapText="1"/>
    </xf>
    <xf numFmtId="3" fontId="138" fillId="20" borderId="12" xfId="96" applyNumberFormat="1" applyFont="1" applyFill="1" applyBorder="1" applyAlignment="1">
      <alignment horizontal="right" vertical="center"/>
    </xf>
    <xf numFmtId="3" fontId="138" fillId="20" borderId="18" xfId="96" applyNumberFormat="1" applyFont="1" applyFill="1" applyBorder="1" applyAlignment="1">
      <alignment horizontal="right" vertical="center"/>
    </xf>
    <xf numFmtId="3" fontId="139" fillId="20" borderId="12" xfId="96" applyNumberFormat="1" applyFont="1" applyFill="1" applyBorder="1" applyAlignment="1">
      <alignment horizontal="right" vertical="center"/>
    </xf>
    <xf numFmtId="207" fontId="139" fillId="0" borderId="0" xfId="0" applyNumberFormat="1" applyFont="1" applyAlignment="1">
      <alignment vertical="center"/>
    </xf>
    <xf numFmtId="207" fontId="138" fillId="20" borderId="0" xfId="96" applyNumberFormat="1" applyFont="1" applyFill="1" applyBorder="1" applyAlignment="1">
      <alignment vertical="center"/>
    </xf>
    <xf numFmtId="207" fontId="139" fillId="0" borderId="0" xfId="0" applyNumberFormat="1" applyFont="1" applyBorder="1" applyAlignment="1">
      <alignment vertical="center"/>
    </xf>
    <xf numFmtId="207" fontId="139" fillId="20" borderId="0" xfId="96" applyNumberFormat="1" applyFont="1" applyFill="1" applyBorder="1" applyAlignment="1">
      <alignment vertical="center"/>
    </xf>
    <xf numFmtId="207" fontId="143" fillId="0" borderId="0" xfId="0" applyNumberFormat="1" applyFont="1" applyAlignment="1">
      <alignment vertical="center"/>
    </xf>
    <xf numFmtId="207" fontId="141" fillId="20" borderId="18" xfId="0" applyNumberFormat="1" applyFont="1" applyFill="1" applyBorder="1" applyAlignment="1">
      <alignment vertical="center" wrapText="1"/>
    </xf>
    <xf numFmtId="3" fontId="138" fillId="20" borderId="18" xfId="55" applyNumberFormat="1" applyFont="1" applyFill="1" applyBorder="1" applyAlignment="1" applyProtection="1">
      <alignment horizontal="right" vertical="center" wrapText="1"/>
    </xf>
    <xf numFmtId="3" fontId="138" fillId="20" borderId="0" xfId="55" applyNumberFormat="1" applyFont="1" applyFill="1" applyBorder="1" applyAlignment="1" applyProtection="1">
      <alignment horizontal="right" vertical="center" wrapText="1"/>
    </xf>
    <xf numFmtId="3" fontId="139" fillId="20" borderId="12" xfId="55" applyNumberFormat="1" applyFont="1" applyFill="1" applyBorder="1" applyAlignment="1" applyProtection="1">
      <alignment horizontal="right" vertical="center" wrapText="1"/>
    </xf>
    <xf numFmtId="3" fontId="139" fillId="20" borderId="15" xfId="55" applyNumberFormat="1" applyFont="1" applyFill="1" applyBorder="1" applyAlignment="1" applyProtection="1">
      <alignment horizontal="right" vertical="center" wrapText="1"/>
    </xf>
    <xf numFmtId="0" fontId="138" fillId="0" borderId="18" xfId="0" applyFont="1" applyFill="1" applyBorder="1" applyAlignment="1" applyProtection="1">
      <alignment horizontal="right" vertical="center" wrapText="1"/>
    </xf>
    <xf numFmtId="0" fontId="138" fillId="0" borderId="0" xfId="0" applyFont="1" applyFill="1" applyBorder="1" applyAlignment="1" applyProtection="1">
      <alignment horizontal="right" vertical="center" wrapText="1"/>
    </xf>
    <xf numFmtId="0" fontId="138" fillId="0" borderId="0" xfId="0" applyFont="1" applyBorder="1" applyAlignment="1" applyProtection="1">
      <alignment horizontal="right" vertical="center" wrapText="1"/>
    </xf>
    <xf numFmtId="0" fontId="138" fillId="0" borderId="0" xfId="0" applyFont="1" applyBorder="1" applyAlignment="1" applyProtection="1">
      <alignment vertical="center"/>
    </xf>
    <xf numFmtId="0" fontId="138" fillId="0" borderId="0" xfId="0" applyFont="1" applyAlignment="1" applyProtection="1">
      <alignment vertical="center"/>
    </xf>
    <xf numFmtId="3" fontId="138" fillId="0" borderId="12" xfId="80" applyNumberFormat="1" applyFont="1" applyBorder="1" applyAlignment="1">
      <alignment vertical="center"/>
    </xf>
    <xf numFmtId="3" fontId="145" fillId="0" borderId="12" xfId="75" applyNumberFormat="1" applyFont="1" applyBorder="1" applyAlignment="1">
      <alignment vertical="center"/>
    </xf>
    <xf numFmtId="0" fontId="139" fillId="0" borderId="0" xfId="75" applyFont="1" applyAlignment="1">
      <alignment vertical="center"/>
    </xf>
    <xf numFmtId="3" fontId="138" fillId="0" borderId="12" xfId="80" applyNumberFormat="1" applyFont="1" applyFill="1" applyBorder="1" applyAlignment="1">
      <alignment vertical="center"/>
    </xf>
    <xf numFmtId="0" fontId="145" fillId="0" borderId="12" xfId="75" applyFont="1" applyFill="1" applyBorder="1" applyAlignment="1">
      <alignment vertical="center"/>
    </xf>
    <xf numFmtId="0" fontId="138" fillId="0" borderId="0" xfId="75" applyFont="1" applyAlignment="1">
      <alignment vertical="center"/>
    </xf>
    <xf numFmtId="3" fontId="138" fillId="0" borderId="0" xfId="75" applyNumberFormat="1" applyFont="1" applyAlignment="1">
      <alignment vertical="center"/>
    </xf>
    <xf numFmtId="3" fontId="138" fillId="0" borderId="19" xfId="80" applyNumberFormat="1" applyFont="1" applyBorder="1" applyAlignment="1">
      <alignment vertical="center"/>
    </xf>
    <xf numFmtId="3" fontId="145" fillId="0" borderId="19" xfId="75" applyNumberFormat="1" applyFont="1" applyBorder="1" applyAlignment="1">
      <alignment vertical="center"/>
    </xf>
    <xf numFmtId="0" fontId="138" fillId="0" borderId="12" xfId="75" applyFont="1" applyFill="1" applyBorder="1" applyAlignment="1">
      <alignment vertical="center"/>
    </xf>
    <xf numFmtId="3" fontId="138" fillId="0" borderId="0" xfId="80" applyNumberFormat="1" applyFont="1" applyBorder="1" applyAlignment="1">
      <alignment vertical="center"/>
    </xf>
    <xf numFmtId="3" fontId="139" fillId="0" borderId="0" xfId="80" applyNumberFormat="1" applyFont="1" applyAlignment="1">
      <alignment vertical="center"/>
    </xf>
    <xf numFmtId="3" fontId="139" fillId="0" borderId="0" xfId="80" applyNumberFormat="1" applyFont="1" applyBorder="1" applyAlignment="1">
      <alignment vertical="center"/>
    </xf>
    <xf numFmtId="0" fontId="139" fillId="20" borderId="0" xfId="0" applyFont="1" applyFill="1" applyBorder="1" applyAlignment="1">
      <alignment horizontal="right" vertical="center"/>
    </xf>
    <xf numFmtId="0" fontId="143" fillId="0" borderId="0" xfId="0" applyFont="1" applyAlignment="1">
      <alignment vertical="center"/>
    </xf>
    <xf numFmtId="3" fontId="146" fillId="0" borderId="0" xfId="87" applyNumberFormat="1" applyFont="1" applyBorder="1" applyAlignment="1">
      <alignment horizontal="center" vertical="center"/>
    </xf>
    <xf numFmtId="0" fontId="135" fillId="0" borderId="12" xfId="0" applyFont="1" applyFill="1" applyBorder="1" applyAlignment="1">
      <alignment horizontal="left" vertical="center"/>
    </xf>
    <xf numFmtId="4" fontId="138" fillId="0" borderId="12" xfId="0" applyNumberFormat="1" applyFont="1" applyFill="1" applyBorder="1" applyAlignment="1">
      <alignment horizontal="left" vertical="center" wrapText="1"/>
    </xf>
    <xf numFmtId="4" fontId="138" fillId="0" borderId="12" xfId="0" applyNumberFormat="1" applyFont="1" applyFill="1" applyBorder="1" applyAlignment="1">
      <alignment horizontal="left" vertical="center"/>
    </xf>
    <xf numFmtId="4" fontId="147" fillId="0" borderId="12" xfId="0" applyNumberFormat="1" applyFont="1" applyFill="1" applyBorder="1" applyAlignment="1">
      <alignment horizontal="left" vertical="center" wrapText="1"/>
    </xf>
    <xf numFmtId="1" fontId="139" fillId="20" borderId="0" xfId="0" applyNumberFormat="1" applyFont="1" applyFill="1" applyAlignment="1">
      <alignment vertical="center"/>
    </xf>
    <xf numFmtId="3" fontId="138" fillId="20" borderId="12" xfId="96" applyNumberFormat="1" applyFont="1" applyFill="1" applyBorder="1" applyAlignment="1">
      <alignment vertical="center"/>
    </xf>
    <xf numFmtId="3" fontId="138" fillId="20" borderId="15" xfId="96" applyNumberFormat="1" applyFont="1" applyFill="1" applyBorder="1" applyAlignment="1">
      <alignment vertical="center"/>
    </xf>
    <xf numFmtId="3" fontId="139" fillId="0" borderId="0" xfId="0" applyNumberFormat="1" applyFont="1" applyAlignment="1">
      <alignment vertical="center"/>
    </xf>
    <xf numFmtId="3" fontId="139" fillId="20" borderId="13" xfId="0" applyNumberFormat="1" applyFont="1" applyFill="1" applyBorder="1" applyAlignment="1">
      <alignment vertical="center"/>
    </xf>
    <xf numFmtId="3" fontId="139" fillId="20" borderId="27" xfId="0" applyNumberFormat="1" applyFont="1" applyFill="1" applyBorder="1" applyAlignment="1">
      <alignment vertical="center"/>
    </xf>
    <xf numFmtId="0" fontId="138" fillId="20" borderId="12" xfId="0" applyFont="1" applyFill="1" applyBorder="1" applyAlignment="1">
      <alignment horizontal="left" vertical="center" wrapText="1"/>
    </xf>
    <xf numFmtId="0" fontId="138" fillId="20" borderId="13" xfId="0" applyFont="1" applyFill="1" applyBorder="1" applyAlignment="1">
      <alignment horizontal="left" vertical="center"/>
    </xf>
    <xf numFmtId="0" fontId="138" fillId="20" borderId="15" xfId="0" applyFont="1" applyFill="1" applyBorder="1" applyAlignment="1">
      <alignment horizontal="left" vertical="center"/>
    </xf>
    <xf numFmtId="207" fontId="138" fillId="20" borderId="0" xfId="0" applyNumberFormat="1" applyFont="1" applyFill="1" applyBorder="1" applyAlignment="1">
      <alignment horizontal="left" vertical="center"/>
    </xf>
    <xf numFmtId="3" fontId="139" fillId="20" borderId="0" xfId="0" applyNumberFormat="1" applyFont="1" applyFill="1" applyAlignment="1">
      <alignment vertical="center"/>
    </xf>
    <xf numFmtId="3" fontId="139" fillId="20" borderId="0" xfId="0" applyNumberFormat="1" applyFont="1" applyFill="1" applyBorder="1" applyAlignment="1">
      <alignment vertical="center"/>
    </xf>
    <xf numFmtId="3" fontId="144" fillId="20" borderId="0" xfId="0" applyNumberFormat="1" applyFont="1" applyFill="1" applyBorder="1" applyAlignment="1">
      <alignment horizontal="right" vertical="center"/>
    </xf>
    <xf numFmtId="207" fontId="139" fillId="20" borderId="0" xfId="0" applyNumberFormat="1" applyFont="1" applyFill="1" applyAlignment="1">
      <alignment vertical="center"/>
    </xf>
    <xf numFmtId="3" fontId="138" fillId="20" borderId="0" xfId="0" applyNumberFormat="1" applyFont="1" applyFill="1" applyAlignment="1">
      <alignment vertical="center"/>
    </xf>
    <xf numFmtId="3" fontId="144" fillId="20" borderId="0" xfId="0" applyNumberFormat="1" applyFont="1" applyFill="1" applyAlignment="1">
      <alignment horizontal="right" vertical="center"/>
    </xf>
    <xf numFmtId="3" fontId="142" fillId="20" borderId="0" xfId="0" applyNumberFormat="1" applyFont="1" applyFill="1" applyAlignment="1">
      <alignment vertical="center"/>
    </xf>
    <xf numFmtId="3" fontId="148" fillId="20" borderId="0" xfId="0" applyNumberFormat="1" applyFont="1" applyFill="1" applyAlignment="1">
      <alignment vertical="center"/>
    </xf>
    <xf numFmtId="3" fontId="138" fillId="0" borderId="0" xfId="0" applyNumberFormat="1" applyFont="1" applyAlignment="1">
      <alignment vertical="center"/>
    </xf>
    <xf numFmtId="3" fontId="138" fillId="0" borderId="0" xfId="0" applyNumberFormat="1" applyFont="1" applyAlignment="1">
      <alignment horizontal="left" vertical="center"/>
    </xf>
    <xf numFmtId="3" fontId="139" fillId="0" borderId="0" xfId="78" applyNumberFormat="1" applyFont="1" applyAlignment="1">
      <alignment vertical="center"/>
    </xf>
    <xf numFmtId="3" fontId="139" fillId="20" borderId="0" xfId="0" applyNumberFormat="1" applyFont="1" applyFill="1" applyAlignment="1">
      <alignment horizontal="right" vertical="center"/>
    </xf>
    <xf numFmtId="0" fontId="139" fillId="0" borderId="0" xfId="0" applyFont="1" applyFill="1" applyBorder="1" applyAlignment="1">
      <alignment vertical="center"/>
    </xf>
    <xf numFmtId="0" fontId="139" fillId="0" borderId="0" xfId="0" applyFont="1" applyFill="1" applyBorder="1" applyAlignment="1">
      <alignment horizontal="center" vertical="center"/>
    </xf>
    <xf numFmtId="3" fontId="139" fillId="0" borderId="0" xfId="87" applyNumberFormat="1" applyFont="1" applyBorder="1" applyAlignment="1">
      <alignment vertical="center"/>
    </xf>
    <xf numFmtId="0" fontId="138" fillId="20" borderId="0" xfId="0" applyFont="1" applyFill="1" applyBorder="1" applyAlignment="1">
      <alignment vertical="center"/>
    </xf>
    <xf numFmtId="0" fontId="139" fillId="20" borderId="0" xfId="0" applyFont="1" applyFill="1" applyBorder="1" applyAlignment="1">
      <alignment vertical="center"/>
    </xf>
    <xf numFmtId="0" fontId="139" fillId="0" borderId="0" xfId="0" applyFont="1" applyAlignment="1">
      <alignment vertical="center"/>
    </xf>
    <xf numFmtId="3" fontId="139" fillId="0" borderId="0" xfId="0" applyNumberFormat="1" applyFont="1" applyFill="1" applyBorder="1" applyAlignment="1">
      <alignment vertical="center"/>
    </xf>
    <xf numFmtId="3" fontId="138" fillId="0" borderId="0" xfId="75" applyNumberFormat="1" applyFont="1" applyAlignment="1">
      <alignment horizontal="left" vertical="center"/>
    </xf>
    <xf numFmtId="0" fontId="138" fillId="0" borderId="0" xfId="75" applyFont="1" applyBorder="1" applyAlignment="1">
      <alignment vertical="center"/>
    </xf>
    <xf numFmtId="0" fontId="138" fillId="0" borderId="0" xfId="0" applyFont="1" applyFill="1" applyAlignment="1" applyProtection="1">
      <alignment vertical="center"/>
    </xf>
    <xf numFmtId="0" fontId="139" fillId="0" borderId="0" xfId="84" applyFont="1" applyFill="1" applyAlignment="1" applyProtection="1">
      <alignment vertical="center"/>
    </xf>
    <xf numFmtId="3" fontId="139" fillId="0" borderId="0" xfId="84" applyNumberFormat="1" applyFont="1" applyFill="1" applyAlignment="1" applyProtection="1">
      <alignment vertical="center"/>
    </xf>
    <xf numFmtId="0" fontId="139" fillId="0" borderId="0" xfId="0" applyFont="1" applyFill="1" applyAlignment="1">
      <alignment vertical="center"/>
    </xf>
    <xf numFmtId="0" fontId="138" fillId="20" borderId="0" xfId="0" applyFont="1" applyFill="1" applyAlignment="1" applyProtection="1">
      <alignment vertical="center"/>
    </xf>
    <xf numFmtId="0" fontId="149" fillId="20" borderId="0" xfId="0" applyFont="1" applyFill="1" applyAlignment="1" applyProtection="1">
      <alignment horizontal="right" vertical="center"/>
    </xf>
    <xf numFmtId="0" fontId="149" fillId="20" borderId="0" xfId="0" applyFont="1" applyFill="1" applyAlignment="1" applyProtection="1">
      <alignment vertical="center"/>
    </xf>
    <xf numFmtId="0" fontId="139" fillId="0" borderId="0" xfId="80" applyFont="1" applyFill="1" applyAlignment="1" applyProtection="1">
      <alignment vertical="center"/>
    </xf>
    <xf numFmtId="0" fontId="149" fillId="0" borderId="0" xfId="0" applyFont="1" applyFill="1" applyAlignment="1" applyProtection="1">
      <alignment horizontal="right" vertical="center"/>
    </xf>
    <xf numFmtId="0" fontId="138" fillId="20" borderId="0" xfId="0" applyFont="1" applyFill="1" applyAlignment="1">
      <alignment vertical="center"/>
    </xf>
    <xf numFmtId="0" fontId="149" fillId="20" borderId="0" xfId="0" applyFont="1" applyFill="1" applyAlignment="1">
      <alignment vertical="center"/>
    </xf>
    <xf numFmtId="3" fontId="139" fillId="0" borderId="0" xfId="74" applyNumberFormat="1" applyFont="1" applyAlignment="1">
      <alignment vertical="center"/>
    </xf>
    <xf numFmtId="0" fontId="139" fillId="0" borderId="0" xfId="80" applyFont="1" applyAlignment="1" applyProtection="1">
      <alignment vertical="center"/>
    </xf>
    <xf numFmtId="3" fontId="144" fillId="0" borderId="0" xfId="80" applyNumberFormat="1" applyFont="1" applyAlignment="1" applyProtection="1">
      <alignment horizontal="right" vertical="center"/>
    </xf>
    <xf numFmtId="3" fontId="138" fillId="0" borderId="0" xfId="0" applyNumberFormat="1" applyFont="1" applyAlignment="1" applyProtection="1">
      <alignment vertical="center"/>
      <protection locked="0"/>
    </xf>
    <xf numFmtId="3" fontId="149" fillId="0" borderId="0" xfId="0" applyNumberFormat="1" applyFont="1" applyAlignment="1" applyProtection="1">
      <alignment horizontal="right" vertical="center"/>
      <protection locked="0"/>
    </xf>
    <xf numFmtId="3" fontId="143" fillId="0" borderId="0" xfId="0" applyNumberFormat="1" applyFont="1" applyAlignment="1">
      <alignment vertical="center"/>
    </xf>
    <xf numFmtId="0" fontId="134" fillId="0" borderId="0" xfId="0" applyFont="1" applyAlignment="1" applyProtection="1">
      <alignment vertical="center"/>
    </xf>
    <xf numFmtId="0" fontId="138" fillId="20" borderId="0" xfId="0" applyFont="1" applyFill="1" applyAlignment="1" applyProtection="1">
      <alignment vertical="center"/>
      <protection locked="0"/>
    </xf>
    <xf numFmtId="0" fontId="149" fillId="20" borderId="0" xfId="0" applyFont="1" applyFill="1" applyAlignment="1" applyProtection="1">
      <alignment horizontal="right" vertical="center"/>
      <protection locked="0"/>
    </xf>
    <xf numFmtId="0" fontId="139" fillId="20" borderId="0" xfId="0" applyFont="1" applyFill="1" applyAlignment="1" applyProtection="1">
      <alignment vertical="center"/>
      <protection locked="0"/>
    </xf>
    <xf numFmtId="4" fontId="149" fillId="20" borderId="0" xfId="0" applyNumberFormat="1" applyFont="1" applyFill="1" applyAlignment="1" applyProtection="1">
      <alignment horizontal="right" vertical="center"/>
      <protection locked="0"/>
    </xf>
    <xf numFmtId="0" fontId="144" fillId="20" borderId="0" xfId="0" applyFont="1" applyFill="1" applyAlignment="1" applyProtection="1">
      <alignment horizontal="right" vertical="center"/>
      <protection locked="0"/>
    </xf>
    <xf numFmtId="207" fontId="138" fillId="20" borderId="0" xfId="0" applyNumberFormat="1" applyFont="1" applyFill="1" applyAlignment="1">
      <alignment vertical="center"/>
    </xf>
    <xf numFmtId="0" fontId="138" fillId="20" borderId="0" xfId="0" applyFont="1" applyFill="1" applyAlignment="1" applyProtection="1">
      <alignment horizontal="left" vertical="center" wrapText="1"/>
      <protection locked="0"/>
    </xf>
    <xf numFmtId="207" fontId="138" fillId="0" borderId="0" xfId="0" applyNumberFormat="1" applyFont="1" applyFill="1" applyBorder="1" applyAlignment="1">
      <alignment vertical="center"/>
    </xf>
    <xf numFmtId="3" fontId="139" fillId="0" borderId="0" xfId="0" applyNumberFormat="1" applyFont="1" applyFill="1" applyAlignment="1">
      <alignment vertical="center"/>
    </xf>
    <xf numFmtId="3" fontId="144" fillId="0" borderId="0" xfId="0" applyNumberFormat="1" applyFont="1" applyFill="1" applyBorder="1" applyAlignment="1">
      <alignment horizontal="right" vertical="center"/>
    </xf>
    <xf numFmtId="207" fontId="138" fillId="0" borderId="18" xfId="0" applyNumberFormat="1" applyFont="1" applyFill="1" applyBorder="1" applyAlignment="1">
      <alignment vertical="center" wrapText="1"/>
    </xf>
    <xf numFmtId="207" fontId="24" fillId="20" borderId="18" xfId="77" applyNumberFormat="1" applyFont="1" applyFill="1" applyBorder="1" applyAlignment="1">
      <alignment vertical="center"/>
    </xf>
    <xf numFmtId="3" fontId="138" fillId="0" borderId="12" xfId="80" applyNumberFormat="1" applyFont="1" applyBorder="1" applyAlignment="1" applyProtection="1">
      <alignment horizontal="right" vertical="center"/>
    </xf>
    <xf numFmtId="3" fontId="138" fillId="0" borderId="12" xfId="0" applyNumberFormat="1" applyFont="1" applyBorder="1" applyAlignment="1" applyProtection="1">
      <alignment horizontal="right" vertical="center"/>
    </xf>
    <xf numFmtId="3" fontId="138" fillId="0" borderId="0" xfId="80" applyNumberFormat="1" applyFont="1" applyAlignment="1" applyProtection="1">
      <alignment vertical="center"/>
    </xf>
    <xf numFmtId="0" fontId="150" fillId="0" borderId="0" xfId="72" applyFont="1" applyAlignment="1">
      <alignment horizontal="center"/>
    </xf>
    <xf numFmtId="0" fontId="151" fillId="0" borderId="0" xfId="72" applyFont="1" applyAlignment="1">
      <alignment horizontal="center"/>
    </xf>
    <xf numFmtId="0" fontId="152" fillId="0" borderId="0" xfId="72" applyFont="1" applyAlignment="1">
      <alignment horizontal="center"/>
    </xf>
    <xf numFmtId="0" fontId="151" fillId="0" borderId="0" xfId="0" applyFont="1" applyAlignment="1">
      <alignment horizontal="center"/>
    </xf>
    <xf numFmtId="0" fontId="153" fillId="0" borderId="0" xfId="0" applyFont="1" applyAlignment="1">
      <alignment horizontal="center"/>
    </xf>
    <xf numFmtId="0" fontId="153" fillId="0" borderId="0" xfId="72" applyFont="1" applyAlignment="1">
      <alignment horizontal="center"/>
    </xf>
    <xf numFmtId="0" fontId="154" fillId="0" borderId="0" xfId="72" applyFont="1"/>
    <xf numFmtId="3" fontId="23" fillId="0" borderId="12" xfId="81" applyNumberFormat="1" applyFont="1" applyBorder="1" applyAlignment="1" applyProtection="1">
      <alignment horizontal="left" vertical="center" wrapText="1"/>
      <protection locked="0"/>
    </xf>
    <xf numFmtId="3" fontId="126" fillId="0" borderId="34" xfId="75" applyNumberFormat="1" applyFont="1" applyBorder="1" applyAlignment="1">
      <alignment vertical="center"/>
    </xf>
    <xf numFmtId="0" fontId="127" fillId="20" borderId="0" xfId="75" applyFont="1" applyFill="1" applyBorder="1" applyAlignment="1">
      <alignment vertical="center"/>
    </xf>
    <xf numFmtId="0" fontId="138" fillId="0" borderId="0" xfId="75" applyFont="1" applyAlignment="1">
      <alignment horizontal="center" vertical="center"/>
    </xf>
    <xf numFmtId="0" fontId="70" fillId="0" borderId="35" xfId="0" applyFont="1" applyBorder="1" applyAlignment="1">
      <alignment horizontal="left" vertical="center" wrapText="1"/>
    </xf>
    <xf numFmtId="0" fontId="70" fillId="0" borderId="12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top" wrapText="1"/>
    </xf>
    <xf numFmtId="3" fontId="127" fillId="0" borderId="35" xfId="75" applyNumberFormat="1" applyFont="1" applyBorder="1" applyAlignment="1">
      <alignment vertical="center"/>
    </xf>
    <xf numFmtId="3" fontId="138" fillId="0" borderId="0" xfId="84" applyNumberFormat="1" applyFont="1" applyFill="1" applyAlignment="1" applyProtection="1">
      <alignment vertical="center"/>
    </xf>
    <xf numFmtId="3" fontId="23" fillId="0" borderId="18" xfId="81" applyNumberFormat="1" applyFont="1" applyBorder="1" applyAlignment="1" applyProtection="1">
      <alignment horizontal="left" vertical="center"/>
      <protection locked="0"/>
    </xf>
    <xf numFmtId="3" fontId="23" fillId="0" borderId="0" xfId="81" applyNumberFormat="1" applyFont="1" applyBorder="1" applyAlignment="1" applyProtection="1">
      <alignment horizontal="right" vertical="center"/>
      <protection locked="0"/>
    </xf>
    <xf numFmtId="3" fontId="23" fillId="0" borderId="16" xfId="81" applyNumberFormat="1" applyFont="1" applyBorder="1" applyAlignment="1" applyProtection="1">
      <alignment horizontal="right" vertical="center"/>
      <protection locked="0"/>
    </xf>
    <xf numFmtId="3" fontId="138" fillId="0" borderId="12" xfId="75" applyNumberFormat="1" applyFont="1" applyBorder="1" applyAlignment="1">
      <alignment vertical="center"/>
    </xf>
    <xf numFmtId="0" fontId="138" fillId="0" borderId="13" xfId="75" applyFont="1" applyBorder="1" applyAlignment="1">
      <alignment vertical="center"/>
    </xf>
    <xf numFmtId="0" fontId="138" fillId="0" borderId="12" xfId="75" applyFont="1" applyBorder="1" applyAlignment="1">
      <alignment vertical="center"/>
    </xf>
    <xf numFmtId="0" fontId="138" fillId="0" borderId="19" xfId="75" applyFont="1" applyBorder="1" applyAlignment="1">
      <alignment vertical="center"/>
    </xf>
    <xf numFmtId="3" fontId="23" fillId="0" borderId="19" xfId="0" applyNumberFormat="1" applyFont="1" applyFill="1" applyBorder="1" applyAlignment="1" applyProtection="1">
      <alignment horizontal="left" vertical="center"/>
    </xf>
    <xf numFmtId="3" fontId="24" fillId="0" borderId="19" xfId="0" applyNumberFormat="1" applyFont="1" applyBorder="1" applyAlignment="1">
      <alignment vertical="center"/>
    </xf>
    <xf numFmtId="3" fontId="31" fillId="0" borderId="0" xfId="0" applyNumberFormat="1" applyFont="1" applyFill="1" applyAlignment="1" applyProtection="1">
      <alignment horizontal="left" vertical="center" wrapText="1"/>
    </xf>
    <xf numFmtId="3" fontId="24" fillId="0" borderId="12" xfId="83" applyNumberFormat="1" applyFont="1" applyFill="1" applyBorder="1" applyAlignment="1" applyProtection="1">
      <alignment vertical="center" wrapText="1"/>
      <protection locked="0"/>
    </xf>
    <xf numFmtId="3" fontId="37" fillId="0" borderId="12" xfId="74" applyNumberFormat="1" applyBorder="1" applyAlignment="1" applyProtection="1">
      <alignment vertical="center"/>
      <protection locked="0"/>
    </xf>
    <xf numFmtId="3" fontId="23" fillId="0" borderId="12" xfId="83" applyNumberFormat="1" applyFont="1" applyFill="1" applyBorder="1" applyAlignment="1" applyProtection="1">
      <alignment horizontal="justify" vertical="center" wrapText="1"/>
      <protection locked="0"/>
    </xf>
    <xf numFmtId="3" fontId="23" fillId="0" borderId="12" xfId="83" applyNumberFormat="1" applyFont="1" applyFill="1" applyBorder="1" applyAlignment="1" applyProtection="1">
      <alignment vertical="center" wrapText="1"/>
      <protection locked="0"/>
    </xf>
    <xf numFmtId="3" fontId="23" fillId="0" borderId="12" xfId="83" applyNumberFormat="1" applyFont="1" applyFill="1" applyBorder="1" applyAlignment="1" applyProtection="1">
      <alignment horizontal="left" vertical="center" wrapText="1"/>
      <protection locked="0"/>
    </xf>
    <xf numFmtId="3" fontId="23" fillId="0" borderId="12" xfId="83" applyNumberFormat="1" applyFont="1" applyFill="1" applyBorder="1" applyAlignment="1" applyProtection="1">
      <alignment horizontal="left" vertical="center"/>
      <protection locked="0"/>
    </xf>
    <xf numFmtId="3" fontId="28" fillId="0" borderId="12" xfId="83" applyNumberFormat="1" applyFont="1" applyFill="1" applyBorder="1" applyAlignment="1" applyProtection="1">
      <alignment horizontal="justify" vertical="center" wrapText="1"/>
      <protection locked="0"/>
    </xf>
    <xf numFmtId="3" fontId="37" fillId="0" borderId="12" xfId="74" applyNumberFormat="1" applyBorder="1" applyAlignment="1" applyProtection="1"/>
    <xf numFmtId="3" fontId="31" fillId="0" borderId="12" xfId="83" applyNumberFormat="1" applyFont="1" applyFill="1" applyBorder="1" applyAlignment="1">
      <alignment horizontal="justify" vertical="center" wrapText="1"/>
    </xf>
    <xf numFmtId="3" fontId="23" fillId="0" borderId="12" xfId="83" applyNumberFormat="1" applyFont="1" applyFill="1" applyBorder="1" applyAlignment="1">
      <alignment horizontal="justify" vertical="center" wrapText="1"/>
    </xf>
    <xf numFmtId="3" fontId="23" fillId="0" borderId="12" xfId="83" applyNumberFormat="1" applyFont="1" applyBorder="1" applyAlignment="1" applyProtection="1">
      <alignment vertical="center"/>
      <protection locked="0"/>
    </xf>
    <xf numFmtId="3" fontId="23" fillId="0" borderId="12" xfId="83" applyNumberFormat="1" applyFont="1" applyFill="1" applyBorder="1" applyAlignment="1" applyProtection="1">
      <alignment vertical="center"/>
      <protection locked="0"/>
    </xf>
    <xf numFmtId="3" fontId="31" fillId="0" borderId="0" xfId="83" applyNumberFormat="1" applyFont="1" applyAlignment="1" applyProtection="1">
      <alignment vertical="center"/>
    </xf>
    <xf numFmtId="0" fontId="103" fillId="0" borderId="0" xfId="75" applyFont="1" applyAlignment="1">
      <alignment vertical="center"/>
    </xf>
    <xf numFmtId="0" fontId="103" fillId="0" borderId="0" xfId="75" applyFont="1" applyAlignment="1">
      <alignment horizontal="right" vertical="center"/>
    </xf>
    <xf numFmtId="0" fontId="103" fillId="0" borderId="0" xfId="0" applyFont="1" applyFill="1" applyAlignment="1" applyProtection="1">
      <alignment vertical="center"/>
    </xf>
    <xf numFmtId="3" fontId="105" fillId="0" borderId="0" xfId="84" applyNumberFormat="1" applyFont="1" applyFill="1" applyAlignment="1" applyProtection="1">
      <alignment horizontal="right" vertical="center"/>
    </xf>
    <xf numFmtId="3" fontId="23" fillId="0" borderId="19" xfId="84" applyNumberFormat="1" applyFont="1" applyFill="1" applyBorder="1" applyAlignment="1" applyProtection="1">
      <alignment horizontal="right" vertical="center"/>
    </xf>
    <xf numFmtId="0" fontId="109" fillId="0" borderId="0" xfId="75" applyFont="1" applyAlignment="1">
      <alignment vertical="center"/>
    </xf>
    <xf numFmtId="0" fontId="109" fillId="0" borderId="0" xfId="75" applyFont="1" applyAlignment="1">
      <alignment horizontal="right" vertical="center"/>
    </xf>
    <xf numFmtId="0" fontId="103" fillId="20" borderId="0" xfId="0" applyFont="1" applyFill="1" applyAlignment="1">
      <alignment vertical="center"/>
    </xf>
    <xf numFmtId="0" fontId="102" fillId="20" borderId="0" xfId="0" applyFont="1" applyFill="1" applyAlignment="1">
      <alignment horizontal="right" vertical="center"/>
    </xf>
    <xf numFmtId="0" fontId="103" fillId="0" borderId="0" xfId="0" applyFont="1" applyFill="1" applyAlignment="1">
      <alignment vertical="center"/>
    </xf>
    <xf numFmtId="0" fontId="102" fillId="20" borderId="0" xfId="0" applyFont="1" applyFill="1" applyAlignment="1">
      <alignment vertical="center"/>
    </xf>
    <xf numFmtId="0" fontId="104" fillId="20" borderId="0" xfId="0" applyFont="1" applyFill="1" applyAlignment="1">
      <alignment vertical="center"/>
    </xf>
    <xf numFmtId="3" fontId="23" fillId="0" borderId="14" xfId="74" applyNumberFormat="1" applyFont="1" applyBorder="1" applyAlignment="1">
      <alignment horizontal="right" vertical="center"/>
    </xf>
    <xf numFmtId="3" fontId="23" fillId="0" borderId="15" xfId="0" applyNumberFormat="1" applyFont="1" applyBorder="1" applyAlignment="1" applyProtection="1">
      <alignment horizontal="right" vertical="center" wrapText="1"/>
    </xf>
    <xf numFmtId="3" fontId="23" fillId="0" borderId="15" xfId="80" applyNumberFormat="1" applyFont="1" applyBorder="1" applyAlignment="1" applyProtection="1">
      <alignment horizontal="right" vertical="center" wrapText="1"/>
    </xf>
    <xf numFmtId="3" fontId="23" fillId="0" borderId="15" xfId="80" applyNumberFormat="1" applyFont="1" applyBorder="1" applyAlignment="1" applyProtection="1">
      <alignment vertical="center"/>
    </xf>
    <xf numFmtId="3" fontId="23" fillId="20" borderId="25" xfId="96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Fill="1" applyBorder="1" applyAlignment="1" applyProtection="1">
      <alignment horizontal="right" vertical="center" wrapText="1"/>
    </xf>
    <xf numFmtId="0" fontId="33" fillId="0" borderId="0" xfId="0" applyFont="1" applyFill="1" applyBorder="1" applyAlignment="1" applyProtection="1">
      <alignment horizontal="left" vertical="center" wrapText="1"/>
    </xf>
    <xf numFmtId="3" fontId="33" fillId="0" borderId="0" xfId="96" applyNumberFormat="1" applyFont="1" applyFill="1" applyBorder="1" applyAlignment="1" applyProtection="1">
      <alignment horizontal="right" vertical="center" wrapText="1"/>
    </xf>
    <xf numFmtId="4" fontId="33" fillId="0" borderId="0" xfId="96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horizontal="left" vertical="center"/>
    </xf>
    <xf numFmtId="3" fontId="33" fillId="0" borderId="0" xfId="55" applyNumberFormat="1" applyFont="1" applyFill="1" applyBorder="1" applyAlignment="1" applyProtection="1">
      <alignment horizontal="right" vertical="center" wrapText="1"/>
    </xf>
    <xf numFmtId="0" fontId="33" fillId="0" borderId="0" xfId="0" applyFont="1" applyFill="1" applyBorder="1" applyAlignment="1" applyProtection="1">
      <alignment vertical="center"/>
    </xf>
    <xf numFmtId="0" fontId="23" fillId="20" borderId="18" xfId="0" applyFont="1" applyFill="1" applyBorder="1" applyAlignment="1" applyProtection="1">
      <alignment horizontal="left" vertical="center" wrapText="1"/>
    </xf>
    <xf numFmtId="3" fontId="24" fillId="0" borderId="12" xfId="0" applyNumberFormat="1" applyFont="1" applyBorder="1" applyAlignment="1">
      <alignment horizontal="left" vertical="center"/>
    </xf>
    <xf numFmtId="3" fontId="24" fillId="0" borderId="12" xfId="0" applyNumberFormat="1" applyFont="1" applyBorder="1" applyAlignment="1">
      <alignment horizontal="right" vertical="center"/>
    </xf>
    <xf numFmtId="4" fontId="23" fillId="20" borderId="13" xfId="0" applyNumberFormat="1" applyFont="1" applyFill="1" applyBorder="1" applyAlignment="1">
      <alignment horizontal="right" vertical="center" wrapText="1"/>
    </xf>
    <xf numFmtId="3" fontId="33" fillId="20" borderId="12" xfId="96" applyNumberFormat="1" applyFont="1" applyFill="1" applyBorder="1" applyAlignment="1">
      <alignment vertical="center"/>
    </xf>
    <xf numFmtId="3" fontId="34" fillId="0" borderId="18" xfId="80" applyNumberFormat="1" applyFont="1" applyFill="1" applyBorder="1" applyAlignment="1" applyProtection="1">
      <alignment horizontal="center" vertical="center" textRotation="90" wrapText="1"/>
    </xf>
    <xf numFmtId="3" fontId="34" fillId="0" borderId="0" xfId="80" applyNumberFormat="1" applyFont="1" applyFill="1" applyAlignment="1" applyProtection="1">
      <alignment vertical="center"/>
    </xf>
    <xf numFmtId="3" fontId="34" fillId="0" borderId="12" xfId="80" applyNumberFormat="1" applyFont="1" applyFill="1" applyBorder="1" applyAlignment="1" applyProtection="1">
      <alignment horizontal="center" vertical="center" textRotation="90" wrapText="1"/>
    </xf>
    <xf numFmtId="0" fontId="34" fillId="0" borderId="12" xfId="0" applyFont="1" applyFill="1" applyBorder="1" applyAlignment="1" applyProtection="1">
      <alignment horizontal="center" vertical="center" textRotation="90" wrapText="1"/>
    </xf>
    <xf numFmtId="3" fontId="30" fillId="0" borderId="12" xfId="80" applyNumberFormat="1" applyFont="1" applyFill="1" applyBorder="1" applyAlignment="1" applyProtection="1">
      <alignment horizontal="center" vertical="center" textRotation="90" wrapText="1"/>
    </xf>
    <xf numFmtId="3" fontId="103" fillId="0" borderId="0" xfId="74" applyNumberFormat="1" applyFont="1" applyFill="1" applyAlignment="1" applyProtection="1">
      <alignment vertical="center"/>
      <protection locked="0"/>
    </xf>
    <xf numFmtId="3" fontId="106" fillId="0" borderId="0" xfId="74" applyNumberFormat="1" applyFont="1" applyFill="1" applyAlignment="1" applyProtection="1">
      <alignment vertical="center"/>
      <protection locked="0"/>
    </xf>
    <xf numFmtId="3" fontId="106" fillId="0" borderId="0" xfId="74" applyNumberFormat="1" applyFont="1" applyAlignment="1" applyProtection="1">
      <alignment vertical="center"/>
      <protection locked="0"/>
    </xf>
    <xf numFmtId="3" fontId="104" fillId="20" borderId="0" xfId="74" applyNumberFormat="1" applyFont="1" applyFill="1" applyAlignment="1" applyProtection="1">
      <alignment horizontal="right" vertical="center"/>
      <protection locked="0"/>
    </xf>
    <xf numFmtId="3" fontId="106" fillId="0" borderId="0" xfId="80" applyNumberFormat="1" applyFont="1" applyBorder="1" applyAlignment="1" applyProtection="1">
      <alignment vertical="center"/>
      <protection locked="0"/>
    </xf>
    <xf numFmtId="3" fontId="106" fillId="0" borderId="0" xfId="80" applyNumberFormat="1" applyFont="1" applyBorder="1" applyAlignment="1">
      <alignment vertical="center"/>
    </xf>
    <xf numFmtId="3" fontId="96" fillId="0" borderId="12" xfId="83" applyNumberFormat="1" applyFont="1" applyFill="1" applyBorder="1" applyAlignment="1" applyProtection="1">
      <alignment vertical="center" wrapText="1"/>
      <protection locked="0"/>
    </xf>
    <xf numFmtId="3" fontId="106" fillId="0" borderId="12" xfId="83" applyNumberFormat="1" applyFont="1" applyBorder="1" applyAlignment="1" applyProtection="1">
      <alignment vertical="center"/>
      <protection locked="0"/>
    </xf>
    <xf numFmtId="3" fontId="24" fillId="0" borderId="19" xfId="80" applyNumberFormat="1" applyFont="1" applyBorder="1" applyAlignment="1" applyProtection="1">
      <alignment vertical="center"/>
    </xf>
    <xf numFmtId="3" fontId="23" fillId="0" borderId="12" xfId="0" applyNumberFormat="1" applyFont="1" applyBorder="1" applyAlignment="1" applyProtection="1">
      <alignment vertical="center"/>
    </xf>
    <xf numFmtId="3" fontId="24" fillId="0" borderId="12" xfId="84" applyNumberFormat="1" applyFont="1" applyFill="1" applyBorder="1" applyAlignment="1" applyProtection="1">
      <alignment horizontal="right" vertical="center"/>
    </xf>
    <xf numFmtId="0" fontId="181" fillId="0" borderId="13" xfId="75" applyFont="1" applyBorder="1" applyAlignment="1">
      <alignment vertical="center"/>
    </xf>
    <xf numFmtId="0" fontId="181" fillId="0" borderId="12" xfId="75" applyFont="1" applyBorder="1" applyAlignment="1">
      <alignment vertical="center"/>
    </xf>
    <xf numFmtId="0" fontId="181" fillId="21" borderId="12" xfId="75" applyFont="1" applyFill="1" applyBorder="1" applyAlignment="1">
      <alignment vertical="center"/>
    </xf>
    <xf numFmtId="0" fontId="182" fillId="0" borderId="19" xfId="75" applyFont="1" applyBorder="1" applyAlignment="1">
      <alignment vertical="center"/>
    </xf>
    <xf numFmtId="0" fontId="127" fillId="0" borderId="0" xfId="75" applyFont="1" applyAlignment="1">
      <alignment horizontal="center" vertical="center"/>
    </xf>
    <xf numFmtId="0" fontId="83" fillId="0" borderId="0" xfId="75" applyFont="1" applyAlignment="1">
      <alignment horizontal="center" vertical="center"/>
    </xf>
    <xf numFmtId="3" fontId="127" fillId="0" borderId="13" xfId="75" applyNumberFormat="1" applyFont="1" applyBorder="1" applyAlignment="1">
      <alignment horizontal="center" vertical="center"/>
    </xf>
    <xf numFmtId="3" fontId="127" fillId="0" borderId="12" xfId="75" applyNumberFormat="1" applyFont="1" applyBorder="1" applyAlignment="1">
      <alignment horizontal="center" vertical="center"/>
    </xf>
    <xf numFmtId="3" fontId="127" fillId="0" borderId="19" xfId="75" applyNumberFormat="1" applyFont="1" applyBorder="1" applyAlignment="1">
      <alignment horizontal="center" vertical="center"/>
    </xf>
    <xf numFmtId="3" fontId="138" fillId="0" borderId="19" xfId="75" applyNumberFormat="1" applyFont="1" applyBorder="1" applyAlignment="1">
      <alignment vertical="center"/>
    </xf>
    <xf numFmtId="0" fontId="23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126" fillId="0" borderId="13" xfId="75" applyFont="1" applyBorder="1" applyAlignment="1">
      <alignment horizontal="left" vertical="center" wrapText="1"/>
    </xf>
    <xf numFmtId="0" fontId="126" fillId="0" borderId="35" xfId="75" applyFont="1" applyBorder="1" applyAlignment="1">
      <alignment horizontal="left" vertical="center" wrapText="1"/>
    </xf>
    <xf numFmtId="0" fontId="126" fillId="0" borderId="12" xfId="75" applyFont="1" applyBorder="1" applyAlignment="1">
      <alignment horizontal="left" vertical="center"/>
    </xf>
    <xf numFmtId="0" fontId="126" fillId="0" borderId="19" xfId="75" applyFont="1" applyBorder="1" applyAlignment="1">
      <alignment horizontal="left" vertical="center"/>
    </xf>
    <xf numFmtId="0" fontId="70" fillId="0" borderId="12" xfId="75" applyFont="1" applyBorder="1" applyAlignment="1">
      <alignment vertical="center"/>
    </xf>
    <xf numFmtId="3" fontId="83" fillId="0" borderId="19" xfId="75" applyNumberFormat="1" applyFont="1" applyBorder="1" applyAlignment="1">
      <alignment vertical="center"/>
    </xf>
    <xf numFmtId="4" fontId="31" fillId="20" borderId="36" xfId="0" applyNumberFormat="1" applyFont="1" applyFill="1" applyBorder="1" applyAlignment="1">
      <alignment horizontal="left" vertical="center"/>
    </xf>
    <xf numFmtId="4" fontId="23" fillId="20" borderId="36" xfId="0" applyNumberFormat="1" applyFont="1" applyFill="1" applyBorder="1" applyAlignment="1">
      <alignment horizontal="center" vertical="center"/>
    </xf>
    <xf numFmtId="0" fontId="103" fillId="20" borderId="0" xfId="0" applyFont="1" applyFill="1" applyAlignment="1" applyProtection="1">
      <alignment vertical="center"/>
    </xf>
    <xf numFmtId="0" fontId="104" fillId="20" borderId="0" xfId="0" applyFont="1" applyFill="1" applyAlignment="1" applyProtection="1">
      <alignment horizontal="right" vertical="center"/>
    </xf>
    <xf numFmtId="3" fontId="105" fillId="0" borderId="0" xfId="84" applyNumberFormat="1" applyFont="1" applyFill="1" applyAlignment="1" applyProtection="1">
      <alignment vertical="center"/>
    </xf>
    <xf numFmtId="3" fontId="105" fillId="0" borderId="0" xfId="85" applyNumberFormat="1" applyFont="1" applyFill="1" applyAlignment="1" applyProtection="1">
      <alignment horizontal="right" vertical="center"/>
    </xf>
    <xf numFmtId="3" fontId="103" fillId="0" borderId="0" xfId="75" applyNumberFormat="1" applyFont="1" applyAlignment="1">
      <alignment vertical="center"/>
    </xf>
    <xf numFmtId="3" fontId="103" fillId="0" borderId="0" xfId="80" applyNumberFormat="1" applyFont="1" applyAlignment="1">
      <alignment vertical="center"/>
    </xf>
    <xf numFmtId="3" fontId="102" fillId="0" borderId="0" xfId="80" applyNumberFormat="1" applyFont="1" applyAlignment="1">
      <alignment horizontal="right" vertical="center"/>
    </xf>
    <xf numFmtId="3" fontId="104" fillId="0" borderId="0" xfId="80" applyNumberFormat="1" applyFont="1" applyAlignment="1">
      <alignment horizontal="right" vertical="center"/>
    </xf>
    <xf numFmtId="3" fontId="103" fillId="0" borderId="0" xfId="0" applyNumberFormat="1" applyFont="1" applyAlignment="1">
      <alignment vertical="center"/>
    </xf>
    <xf numFmtId="3" fontId="104" fillId="0" borderId="0" xfId="0" applyNumberFormat="1" applyFont="1" applyAlignment="1">
      <alignment horizontal="right" vertical="center"/>
    </xf>
    <xf numFmtId="0" fontId="103" fillId="20" borderId="0" xfId="0" applyFont="1" applyFill="1" applyBorder="1" applyAlignment="1">
      <alignment vertical="center"/>
    </xf>
    <xf numFmtId="0" fontId="104" fillId="20" borderId="0" xfId="0" applyFont="1" applyFill="1" applyBorder="1" applyAlignment="1">
      <alignment horizontal="right" vertical="center"/>
    </xf>
    <xf numFmtId="3" fontId="103" fillId="0" borderId="0" xfId="87" applyNumberFormat="1" applyFont="1" applyBorder="1" applyAlignment="1">
      <alignment vertical="center"/>
    </xf>
    <xf numFmtId="4" fontId="102" fillId="0" borderId="0" xfId="87" applyNumberFormat="1" applyFont="1" applyBorder="1" applyAlignment="1">
      <alignment horizontal="right" vertical="center"/>
    </xf>
    <xf numFmtId="0" fontId="103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horizontal="right" vertical="center"/>
    </xf>
    <xf numFmtId="0" fontId="102" fillId="0" borderId="0" xfId="0" applyFont="1" applyFill="1" applyAlignment="1">
      <alignment horizontal="right" vertical="center"/>
    </xf>
    <xf numFmtId="3" fontId="103" fillId="20" borderId="0" xfId="0" applyNumberFormat="1" applyFont="1" applyFill="1" applyAlignment="1">
      <alignment vertical="center"/>
    </xf>
    <xf numFmtId="4" fontId="102" fillId="20" borderId="0" xfId="0" applyNumberFormat="1" applyFont="1" applyFill="1" applyBorder="1" applyAlignment="1" applyProtection="1">
      <alignment horizontal="center" vertical="center"/>
      <protection locked="0"/>
    </xf>
    <xf numFmtId="3" fontId="102" fillId="20" borderId="0" xfId="0" applyNumberFormat="1" applyFont="1" applyFill="1" applyAlignment="1">
      <alignment horizontal="right" vertical="center"/>
    </xf>
    <xf numFmtId="3" fontId="102" fillId="0" borderId="0" xfId="0" applyNumberFormat="1" applyFont="1" applyAlignment="1">
      <alignment horizontal="right" vertical="center"/>
    </xf>
    <xf numFmtId="3" fontId="108" fillId="20" borderId="0" xfId="0" applyNumberFormat="1" applyFont="1" applyFill="1" applyAlignment="1">
      <alignment horizontal="right" vertical="center"/>
    </xf>
    <xf numFmtId="0" fontId="23" fillId="0" borderId="0" xfId="72" applyFont="1" applyAlignment="1">
      <alignment vertical="center" wrapText="1"/>
    </xf>
    <xf numFmtId="0" fontId="103" fillId="20" borderId="0" xfId="0" applyFont="1" applyFill="1" applyBorder="1" applyAlignment="1">
      <alignment horizontal="left" vertical="center"/>
    </xf>
    <xf numFmtId="207" fontId="134" fillId="22" borderId="37" xfId="0" applyNumberFormat="1" applyFont="1" applyFill="1" applyBorder="1" applyAlignment="1">
      <alignment horizontal="left" vertical="center" wrapText="1"/>
    </xf>
    <xf numFmtId="3" fontId="138" fillId="22" borderId="21" xfId="96" applyNumberFormat="1" applyFont="1" applyFill="1" applyBorder="1" applyAlignment="1">
      <alignment horizontal="right" vertical="center"/>
    </xf>
    <xf numFmtId="207" fontId="134" fillId="22" borderId="21" xfId="0" applyNumberFormat="1" applyFont="1" applyFill="1" applyBorder="1" applyAlignment="1">
      <alignment horizontal="left" vertical="center"/>
    </xf>
    <xf numFmtId="3" fontId="138" fillId="22" borderId="21" xfId="0" applyNumberFormat="1" applyFont="1" applyFill="1" applyBorder="1" applyAlignment="1">
      <alignment horizontal="right" vertical="center"/>
    </xf>
    <xf numFmtId="0" fontId="142" fillId="22" borderId="19" xfId="0" applyFont="1" applyFill="1" applyBorder="1" applyAlignment="1" applyProtection="1">
      <alignment horizontal="left" vertical="center" wrapText="1"/>
    </xf>
    <xf numFmtId="3" fontId="138" fillId="22" borderId="19" xfId="96" applyNumberFormat="1" applyFont="1" applyFill="1" applyBorder="1" applyAlignment="1" applyProtection="1">
      <alignment horizontal="right" vertical="center" wrapText="1"/>
    </xf>
    <xf numFmtId="3" fontId="138" fillId="22" borderId="21" xfId="96" applyNumberFormat="1" applyFont="1" applyFill="1" applyBorder="1" applyAlignment="1" applyProtection="1">
      <alignment horizontal="right" vertical="center" wrapText="1"/>
    </xf>
    <xf numFmtId="0" fontId="24" fillId="22" borderId="38" xfId="0" applyFont="1" applyFill="1" applyBorder="1" applyAlignment="1" applyProtection="1">
      <alignment horizontal="center" vertical="center" wrapText="1"/>
      <protection locked="0"/>
    </xf>
    <xf numFmtId="0" fontId="142" fillId="22" borderId="19" xfId="0" applyFont="1" applyFill="1" applyBorder="1" applyAlignment="1" applyProtection="1">
      <alignment horizontal="left" vertical="center"/>
    </xf>
    <xf numFmtId="3" fontId="138" fillId="22" borderId="19" xfId="55" applyNumberFormat="1" applyFont="1" applyFill="1" applyBorder="1" applyAlignment="1" applyProtection="1">
      <alignment horizontal="right" vertical="center" wrapText="1"/>
    </xf>
    <xf numFmtId="207" fontId="141" fillId="22" borderId="39" xfId="0" applyNumberFormat="1" applyFont="1" applyFill="1" applyBorder="1" applyAlignment="1">
      <alignment vertical="center" wrapText="1"/>
    </xf>
    <xf numFmtId="3" fontId="138" fillId="22" borderId="20" xfId="96" applyNumberFormat="1" applyFont="1" applyFill="1" applyBorder="1" applyAlignment="1">
      <alignment horizontal="right" vertical="center"/>
    </xf>
    <xf numFmtId="3" fontId="140" fillId="22" borderId="19" xfId="96" applyNumberFormat="1" applyFont="1" applyFill="1" applyBorder="1" applyAlignment="1" applyProtection="1">
      <alignment horizontal="right" vertical="center" wrapText="1"/>
    </xf>
    <xf numFmtId="4" fontId="140" fillId="22" borderId="19" xfId="96" applyNumberFormat="1" applyFont="1" applyFill="1" applyBorder="1" applyAlignment="1" applyProtection="1">
      <alignment horizontal="center" vertical="center" wrapText="1"/>
    </xf>
    <xf numFmtId="3" fontId="24" fillId="22" borderId="40" xfId="80" applyNumberFormat="1" applyFont="1" applyFill="1" applyBorder="1" applyAlignment="1" applyProtection="1">
      <alignment vertical="center" textRotation="90"/>
    </xf>
    <xf numFmtId="0" fontId="34" fillId="22" borderId="38" xfId="0" applyFont="1" applyFill="1" applyBorder="1" applyAlignment="1" applyProtection="1">
      <alignment horizontal="center" vertical="center" textRotation="90" wrapText="1"/>
    </xf>
    <xf numFmtId="3" fontId="27" fillId="22" borderId="38" xfId="80" applyNumberFormat="1" applyFont="1" applyFill="1" applyBorder="1" applyAlignment="1" applyProtection="1">
      <alignment horizontal="center" vertical="center" textRotation="90" wrapText="1"/>
    </xf>
    <xf numFmtId="3" fontId="134" fillId="22" borderId="15" xfId="81" applyNumberFormat="1" applyFont="1" applyFill="1" applyBorder="1" applyAlignment="1">
      <alignment horizontal="left" vertical="center" wrapText="1"/>
    </xf>
    <xf numFmtId="3" fontId="123" fillId="22" borderId="15" xfId="0" applyNumberFormat="1" applyFont="1" applyFill="1" applyBorder="1" applyAlignment="1" applyProtection="1">
      <alignment horizontal="right" vertical="center" wrapText="1"/>
    </xf>
    <xf numFmtId="3" fontId="123" fillId="22" borderId="15" xfId="80" applyNumberFormat="1" applyFont="1" applyFill="1" applyBorder="1" applyAlignment="1" applyProtection="1">
      <alignment horizontal="right" vertical="center" wrapText="1"/>
    </xf>
    <xf numFmtId="3" fontId="134" fillId="22" borderId="21" xfId="81" applyNumberFormat="1" applyFont="1" applyFill="1" applyBorder="1" applyAlignment="1">
      <alignment horizontal="left" vertical="center" wrapText="1"/>
    </xf>
    <xf numFmtId="3" fontId="123" fillId="22" borderId="21" xfId="0" applyNumberFormat="1" applyFont="1" applyFill="1" applyBorder="1" applyAlignment="1" applyProtection="1">
      <alignment horizontal="right" vertical="center" wrapText="1"/>
    </xf>
    <xf numFmtId="3" fontId="123" fillId="22" borderId="21" xfId="80" applyNumberFormat="1" applyFont="1" applyFill="1" applyBorder="1" applyAlignment="1" applyProtection="1">
      <alignment horizontal="right" vertical="center" wrapText="1"/>
    </xf>
    <xf numFmtId="3" fontId="34" fillId="22" borderId="38" xfId="80" applyNumberFormat="1" applyFont="1" applyFill="1" applyBorder="1" applyAlignment="1" applyProtection="1">
      <alignment horizontal="center" vertical="center" textRotation="90" wrapText="1"/>
    </xf>
    <xf numFmtId="49" fontId="27" fillId="22" borderId="40" xfId="80" applyNumberFormat="1" applyFont="1" applyFill="1" applyBorder="1" applyAlignment="1" applyProtection="1">
      <alignment horizontal="center" vertical="center" textRotation="90" wrapText="1"/>
    </xf>
    <xf numFmtId="49" fontId="27" fillId="22" borderId="38" xfId="0" applyNumberFormat="1" applyFont="1" applyFill="1" applyBorder="1" applyAlignment="1" applyProtection="1">
      <alignment horizontal="center" vertical="center" textRotation="90" wrapText="1"/>
    </xf>
    <xf numFmtId="49" fontId="34" fillId="22" borderId="38" xfId="0" applyNumberFormat="1" applyFont="1" applyFill="1" applyBorder="1" applyAlignment="1" applyProtection="1">
      <alignment horizontal="center" vertical="center" textRotation="90" wrapText="1"/>
    </xf>
    <xf numFmtId="49" fontId="27" fillId="22" borderId="38" xfId="80" applyNumberFormat="1" applyFont="1" applyFill="1" applyBorder="1" applyAlignment="1" applyProtection="1">
      <alignment horizontal="center" vertical="center" textRotation="90" wrapText="1"/>
    </xf>
    <xf numFmtId="49" fontId="34" fillId="22" borderId="38" xfId="80" applyNumberFormat="1" applyFont="1" applyFill="1" applyBorder="1" applyAlignment="1" applyProtection="1">
      <alignment horizontal="center" vertical="center" textRotation="90" wrapText="1"/>
    </xf>
    <xf numFmtId="0" fontId="27" fillId="22" borderId="38" xfId="80" applyNumberFormat="1" applyFont="1" applyFill="1" applyBorder="1" applyAlignment="1" applyProtection="1">
      <alignment horizontal="center" vertical="center" textRotation="90" wrapText="1"/>
    </xf>
    <xf numFmtId="3" fontId="134" fillId="22" borderId="21" xfId="80" applyNumberFormat="1" applyFont="1" applyFill="1" applyBorder="1" applyAlignment="1" applyProtection="1">
      <alignment horizontal="left" vertical="center" wrapText="1"/>
    </xf>
    <xf numFmtId="3" fontId="134" fillId="22" borderId="21" xfId="82" applyNumberFormat="1" applyFont="1" applyFill="1" applyBorder="1" applyAlignment="1" applyProtection="1">
      <alignment horizontal="left" vertical="center" wrapText="1"/>
    </xf>
    <xf numFmtId="3" fontId="134" fillId="23" borderId="20" xfId="80" applyNumberFormat="1" applyFont="1" applyFill="1" applyBorder="1" applyAlignment="1" applyProtection="1">
      <alignment horizontal="left" vertical="center" wrapText="1"/>
    </xf>
    <xf numFmtId="3" fontId="123" fillId="23" borderId="20" xfId="80" applyNumberFormat="1" applyFont="1" applyFill="1" applyBorder="1" applyAlignment="1" applyProtection="1">
      <alignment horizontal="right" vertical="center" wrapText="1"/>
    </xf>
    <xf numFmtId="3" fontId="134" fillId="23" borderId="20" xfId="82" applyNumberFormat="1" applyFont="1" applyFill="1" applyBorder="1" applyAlignment="1" applyProtection="1">
      <alignment horizontal="left" vertical="center" wrapText="1"/>
    </xf>
    <xf numFmtId="3" fontId="134" fillId="23" borderId="20" xfId="81" applyNumberFormat="1" applyFont="1" applyFill="1" applyBorder="1" applyAlignment="1">
      <alignment horizontal="left" vertical="center" wrapText="1"/>
    </xf>
    <xf numFmtId="3" fontId="123" fillId="23" borderId="20" xfId="0" applyNumberFormat="1" applyFont="1" applyFill="1" applyBorder="1" applyAlignment="1" applyProtection="1">
      <alignment horizontal="right" vertical="center" wrapText="1"/>
    </xf>
    <xf numFmtId="0" fontId="142" fillId="23" borderId="14" xfId="0" applyFont="1" applyFill="1" applyBorder="1" applyAlignment="1" applyProtection="1">
      <alignment horizontal="left" vertical="center" wrapText="1"/>
    </xf>
    <xf numFmtId="3" fontId="140" fillId="23" borderId="14" xfId="96" applyNumberFormat="1" applyFont="1" applyFill="1" applyBorder="1" applyAlignment="1" applyProtection="1">
      <alignment horizontal="right" vertical="center" wrapText="1"/>
    </xf>
    <xf numFmtId="4" fontId="140" fillId="23" borderId="14" xfId="96" applyNumberFormat="1" applyFont="1" applyFill="1" applyBorder="1" applyAlignment="1" applyProtection="1">
      <alignment horizontal="center" vertical="center" wrapText="1"/>
    </xf>
    <xf numFmtId="3" fontId="138" fillId="23" borderId="12" xfId="96" applyNumberFormat="1" applyFont="1" applyFill="1" applyBorder="1" applyAlignment="1" applyProtection="1">
      <alignment horizontal="right" vertical="center" wrapText="1"/>
    </xf>
    <xf numFmtId="3" fontId="138" fillId="23" borderId="14" xfId="96" applyNumberFormat="1" applyFont="1" applyFill="1" applyBorder="1" applyAlignment="1" applyProtection="1">
      <alignment horizontal="right" vertical="center" wrapText="1"/>
    </xf>
    <xf numFmtId="0" fontId="142" fillId="23" borderId="20" xfId="0" applyFont="1" applyFill="1" applyBorder="1" applyAlignment="1" applyProtection="1">
      <alignment horizontal="left" vertical="center" wrapText="1"/>
    </xf>
    <xf numFmtId="3" fontId="138" fillId="23" borderId="20" xfId="96" applyNumberFormat="1" applyFont="1" applyFill="1" applyBorder="1" applyAlignment="1" applyProtection="1">
      <alignment horizontal="right" vertical="center" wrapText="1"/>
    </xf>
    <xf numFmtId="0" fontId="140" fillId="23" borderId="14" xfId="0" applyFont="1" applyFill="1" applyBorder="1" applyAlignment="1" applyProtection="1">
      <alignment horizontal="left" vertical="center" wrapText="1"/>
    </xf>
    <xf numFmtId="207" fontId="134" fillId="23" borderId="39" xfId="0" applyNumberFormat="1" applyFont="1" applyFill="1" applyBorder="1" applyAlignment="1">
      <alignment vertical="center" wrapText="1"/>
    </xf>
    <xf numFmtId="3" fontId="138" fillId="23" borderId="20" xfId="96" applyNumberFormat="1" applyFont="1" applyFill="1" applyBorder="1" applyAlignment="1">
      <alignment horizontal="right" vertical="center"/>
    </xf>
    <xf numFmtId="3" fontId="138" fillId="23" borderId="39" xfId="96" applyNumberFormat="1" applyFont="1" applyFill="1" applyBorder="1" applyAlignment="1">
      <alignment horizontal="right" vertical="center"/>
    </xf>
    <xf numFmtId="207" fontId="141" fillId="23" borderId="39" xfId="0" applyNumberFormat="1" applyFont="1" applyFill="1" applyBorder="1" applyAlignment="1">
      <alignment vertical="center" wrapText="1"/>
    </xf>
    <xf numFmtId="0" fontId="142" fillId="23" borderId="20" xfId="0" applyFont="1" applyFill="1" applyBorder="1" applyAlignment="1" applyProtection="1">
      <alignment horizontal="left" vertical="center"/>
    </xf>
    <xf numFmtId="3" fontId="138" fillId="23" borderId="20" xfId="55" applyNumberFormat="1" applyFont="1" applyFill="1" applyBorder="1" applyAlignment="1" applyProtection="1">
      <alignment horizontal="right" vertical="center" wrapText="1"/>
    </xf>
    <xf numFmtId="3" fontId="138" fillId="23" borderId="14" xfId="55" applyNumberFormat="1" applyFont="1" applyFill="1" applyBorder="1" applyAlignment="1" applyProtection="1">
      <alignment horizontal="right" vertical="center" wrapText="1"/>
    </xf>
    <xf numFmtId="3" fontId="138" fillId="23" borderId="12" xfId="55" applyNumberFormat="1" applyFont="1" applyFill="1" applyBorder="1" applyAlignment="1" applyProtection="1">
      <alignment horizontal="right" vertical="center" wrapText="1"/>
    </xf>
    <xf numFmtId="3" fontId="138" fillId="23" borderId="23" xfId="96" applyNumberFormat="1" applyFont="1" applyFill="1" applyBorder="1" applyAlignment="1" applyProtection="1">
      <alignment horizontal="right" vertical="center" wrapText="1"/>
    </xf>
    <xf numFmtId="207" fontId="134" fillId="23" borderId="39" xfId="0" applyNumberFormat="1" applyFont="1" applyFill="1" applyBorder="1" applyAlignment="1">
      <alignment vertical="center"/>
    </xf>
    <xf numFmtId="3" fontId="34" fillId="22" borderId="29" xfId="80" applyNumberFormat="1" applyFont="1" applyFill="1" applyBorder="1" applyAlignment="1" applyProtection="1">
      <alignment horizontal="center" vertical="center" textRotation="90" wrapText="1"/>
    </xf>
    <xf numFmtId="0" fontId="34" fillId="22" borderId="13" xfId="0" applyFont="1" applyFill="1" applyBorder="1" applyAlignment="1" applyProtection="1">
      <alignment horizontal="center" vertical="center" textRotation="90" wrapText="1"/>
    </xf>
    <xf numFmtId="0" fontId="34" fillId="22" borderId="27" xfId="0" applyFont="1" applyFill="1" applyBorder="1" applyAlignment="1" applyProtection="1">
      <alignment horizontal="center" vertical="center" textRotation="90" wrapText="1"/>
    </xf>
    <xf numFmtId="3" fontId="30" fillId="22" borderId="13" xfId="80" applyNumberFormat="1" applyFont="1" applyFill="1" applyBorder="1" applyAlignment="1" applyProtection="1">
      <alignment horizontal="center" vertical="center" textRotation="90" wrapText="1"/>
    </xf>
    <xf numFmtId="3" fontId="138" fillId="22" borderId="21" xfId="80" applyNumberFormat="1" applyFont="1" applyFill="1" applyBorder="1" applyAlignment="1" applyProtection="1">
      <alignment vertical="center"/>
    </xf>
    <xf numFmtId="3" fontId="134" fillId="23" borderId="20" xfId="81" applyNumberFormat="1" applyFont="1" applyFill="1" applyBorder="1" applyAlignment="1" applyProtection="1">
      <alignment horizontal="left" vertical="center" wrapText="1"/>
    </xf>
    <xf numFmtId="3" fontId="138" fillId="23" borderId="20" xfId="80" applyNumberFormat="1" applyFont="1" applyFill="1" applyBorder="1" applyAlignment="1" applyProtection="1">
      <alignment vertical="center"/>
    </xf>
    <xf numFmtId="3" fontId="122" fillId="23" borderId="20" xfId="81" applyNumberFormat="1" applyFont="1" applyFill="1" applyBorder="1" applyAlignment="1" applyProtection="1">
      <alignment horizontal="right" vertical="center" wrapText="1"/>
    </xf>
    <xf numFmtId="3" fontId="123" fillId="23" borderId="20" xfId="80" applyNumberFormat="1" applyFont="1" applyFill="1" applyBorder="1" applyAlignment="1" applyProtection="1">
      <alignment vertical="center"/>
    </xf>
    <xf numFmtId="3" fontId="134" fillId="22" borderId="21" xfId="81" applyNumberFormat="1" applyFont="1" applyFill="1" applyBorder="1" applyAlignment="1" applyProtection="1">
      <alignment horizontal="left" vertical="center" wrapText="1"/>
    </xf>
    <xf numFmtId="3" fontId="123" fillId="22" borderId="21" xfId="80" applyNumberFormat="1" applyFont="1" applyFill="1" applyBorder="1" applyAlignment="1" applyProtection="1">
      <alignment vertical="center"/>
    </xf>
    <xf numFmtId="3" fontId="24" fillId="22" borderId="38" xfId="80" applyNumberFormat="1" applyFont="1" applyFill="1" applyBorder="1" applyAlignment="1" applyProtection="1">
      <alignment horizontal="center" vertical="center" textRotation="90" wrapText="1"/>
    </xf>
    <xf numFmtId="3" fontId="34" fillId="22" borderId="29" xfId="80" applyNumberFormat="1" applyFont="1" applyFill="1" applyBorder="1" applyAlignment="1">
      <alignment horizontal="center" vertical="center" textRotation="90" wrapText="1"/>
    </xf>
    <xf numFmtId="0" fontId="34" fillId="22" borderId="13" xfId="0" applyFont="1" applyFill="1" applyBorder="1" applyAlignment="1">
      <alignment horizontal="center" vertical="center" textRotation="90" wrapText="1"/>
    </xf>
    <xf numFmtId="3" fontId="34" fillId="22" borderId="40" xfId="80" applyNumberFormat="1" applyFont="1" applyFill="1" applyBorder="1" applyAlignment="1" applyProtection="1">
      <alignment horizontal="center" vertical="center" textRotation="90" wrapText="1"/>
    </xf>
    <xf numFmtId="3" fontId="30" fillId="22" borderId="38" xfId="80" applyNumberFormat="1" applyFont="1" applyFill="1" applyBorder="1" applyAlignment="1" applyProtection="1">
      <alignment horizontal="center" vertical="center" textRotation="90" wrapText="1"/>
    </xf>
    <xf numFmtId="3" fontId="123" fillId="22" borderId="21" xfId="80" applyNumberFormat="1" applyFont="1" applyFill="1" applyBorder="1" applyAlignment="1">
      <alignment horizontal="right" vertical="center"/>
    </xf>
    <xf numFmtId="3" fontId="134" fillId="23" borderId="20" xfId="81" applyNumberFormat="1" applyFont="1" applyFill="1" applyBorder="1" applyAlignment="1">
      <alignment horizontal="left" vertical="center"/>
    </xf>
    <xf numFmtId="3" fontId="123" fillId="23" borderId="20" xfId="80" applyNumberFormat="1" applyFont="1" applyFill="1" applyBorder="1" applyAlignment="1">
      <alignment horizontal="right" vertical="center"/>
    </xf>
    <xf numFmtId="3" fontId="123" fillId="23" borderId="20" xfId="80" applyNumberFormat="1" applyFont="1" applyFill="1" applyBorder="1" applyAlignment="1">
      <alignment horizontal="right" vertical="center" wrapText="1"/>
    </xf>
    <xf numFmtId="3" fontId="124" fillId="23" borderId="20" xfId="80" applyNumberFormat="1" applyFont="1" applyFill="1" applyBorder="1" applyAlignment="1" applyProtection="1">
      <alignment horizontal="right" vertical="center" wrapText="1"/>
    </xf>
    <xf numFmtId="3" fontId="96" fillId="22" borderId="21" xfId="81" applyNumberFormat="1" applyFont="1" applyFill="1" applyBorder="1" applyAlignment="1" applyProtection="1">
      <alignment horizontal="left" vertical="center" wrapText="1"/>
    </xf>
    <xf numFmtId="3" fontId="103" fillId="22" borderId="21" xfId="81" applyNumberFormat="1" applyFont="1" applyFill="1" applyBorder="1" applyAlignment="1" applyProtection="1">
      <alignment horizontal="right"/>
    </xf>
    <xf numFmtId="3" fontId="96" fillId="23" borderId="20" xfId="83" applyNumberFormat="1" applyFont="1" applyFill="1" applyBorder="1" applyAlignment="1" applyProtection="1">
      <alignment horizontal="justify" vertical="center" wrapText="1"/>
      <protection locked="0"/>
    </xf>
    <xf numFmtId="3" fontId="103" fillId="23" borderId="20" xfId="81" applyNumberFormat="1" applyFont="1" applyFill="1" applyBorder="1" applyAlignment="1" applyProtection="1">
      <alignment horizontal="right" vertical="center" wrapText="1"/>
    </xf>
    <xf numFmtId="3" fontId="37" fillId="0" borderId="12" xfId="74" applyNumberFormat="1" applyFill="1" applyBorder="1" applyAlignment="1" applyProtection="1">
      <alignment vertical="center"/>
      <protection locked="0"/>
    </xf>
    <xf numFmtId="3" fontId="138" fillId="22" borderId="19" xfId="0" applyNumberFormat="1" applyFont="1" applyFill="1" applyBorder="1" applyAlignment="1" applyProtection="1">
      <alignment horizontal="left" vertical="center" wrapText="1"/>
    </xf>
    <xf numFmtId="3" fontId="123" fillId="22" borderId="19" xfId="0" applyNumberFormat="1" applyFont="1" applyFill="1" applyBorder="1" applyAlignment="1" applyProtection="1">
      <alignment horizontal="right" vertical="center" wrapText="1"/>
    </xf>
    <xf numFmtId="0" fontId="138" fillId="23" borderId="23" xfId="0" applyFont="1" applyFill="1" applyBorder="1" applyAlignment="1" applyProtection="1">
      <alignment horizontal="left" vertical="center"/>
    </xf>
    <xf numFmtId="3" fontId="123" fillId="23" borderId="14" xfId="0" applyNumberFormat="1" applyFont="1" applyFill="1" applyBorder="1" applyAlignment="1" applyProtection="1">
      <alignment horizontal="right" vertical="center" wrapText="1"/>
    </xf>
    <xf numFmtId="3" fontId="123" fillId="23" borderId="12" xfId="0" applyNumberFormat="1" applyFont="1" applyFill="1" applyBorder="1" applyAlignment="1" applyProtection="1">
      <alignment horizontal="right" vertical="center" wrapText="1"/>
    </xf>
    <xf numFmtId="0" fontId="34" fillId="22" borderId="40" xfId="80" applyFont="1" applyFill="1" applyBorder="1" applyAlignment="1" applyProtection="1">
      <alignment vertical="center" textRotation="90"/>
    </xf>
    <xf numFmtId="3" fontId="23" fillId="22" borderId="40" xfId="81" applyNumberFormat="1" applyFont="1" applyFill="1" applyBorder="1" applyAlignment="1">
      <alignment horizontal="center" vertical="center" textRotation="90" wrapText="1"/>
    </xf>
    <xf numFmtId="3" fontId="34" fillId="22" borderId="38" xfId="74" applyNumberFormat="1" applyFont="1" applyFill="1" applyBorder="1" applyAlignment="1">
      <alignment horizontal="center" vertical="center" textRotation="90" wrapText="1"/>
    </xf>
    <xf numFmtId="4" fontId="27" fillId="22" borderId="13" xfId="0" applyNumberFormat="1" applyFont="1" applyFill="1" applyBorder="1" applyAlignment="1" applyProtection="1">
      <alignment horizontal="center" vertical="center" textRotation="90" wrapText="1"/>
    </xf>
    <xf numFmtId="3" fontId="27" fillId="22" borderId="13" xfId="0" applyNumberFormat="1" applyFont="1" applyFill="1" applyBorder="1" applyAlignment="1" applyProtection="1">
      <alignment horizontal="center" vertical="center" textRotation="90" wrapText="1"/>
    </xf>
    <xf numFmtId="3" fontId="27" fillId="22" borderId="38" xfId="81" applyNumberFormat="1" applyFont="1" applyFill="1" applyBorder="1" applyAlignment="1">
      <alignment horizontal="left" vertical="center" textRotation="90" wrapText="1"/>
    </xf>
    <xf numFmtId="3" fontId="34" fillId="22" borderId="38" xfId="0" applyNumberFormat="1" applyFont="1" applyFill="1" applyBorder="1" applyAlignment="1">
      <alignment horizontal="center" vertical="center" textRotation="90" wrapText="1"/>
    </xf>
    <xf numFmtId="0" fontId="34" fillId="22" borderId="38" xfId="0" applyFont="1" applyFill="1" applyBorder="1" applyAlignment="1">
      <alignment horizontal="center" vertical="center" textRotation="90" wrapText="1"/>
    </xf>
    <xf numFmtId="0" fontId="34" fillId="22" borderId="7" xfId="0" applyFont="1" applyFill="1" applyBorder="1" applyAlignment="1" applyProtection="1">
      <alignment horizontal="center" vertical="center" textRotation="90" wrapText="1"/>
    </xf>
    <xf numFmtId="0" fontId="33" fillId="22" borderId="40" xfId="80" applyFont="1" applyFill="1" applyBorder="1" applyAlignment="1" applyProtection="1">
      <alignment vertical="center" textRotation="90"/>
    </xf>
    <xf numFmtId="0" fontId="0" fillId="0" borderId="0" xfId="0" applyFill="1" applyAlignment="1">
      <alignment vertical="center"/>
    </xf>
    <xf numFmtId="3" fontId="34" fillId="0" borderId="0" xfId="80" applyNumberFormat="1" applyFont="1" applyFill="1" applyBorder="1" applyAlignment="1" applyProtection="1">
      <alignment horizontal="center" vertical="center" textRotation="90" wrapText="1"/>
    </xf>
    <xf numFmtId="4" fontId="23" fillId="0" borderId="0" xfId="80" applyNumberFormat="1" applyFont="1" applyFill="1" applyAlignment="1" applyProtection="1">
      <alignment horizontal="center" vertical="center"/>
    </xf>
    <xf numFmtId="0" fontId="134" fillId="23" borderId="12" xfId="81" applyFont="1" applyFill="1" applyBorder="1" applyAlignment="1" applyProtection="1">
      <alignment horizontal="left" vertical="center"/>
    </xf>
    <xf numFmtId="0" fontId="23" fillId="23" borderId="12" xfId="80" applyFont="1" applyFill="1" applyBorder="1" applyAlignment="1" applyProtection="1">
      <alignment horizontal="right" vertical="center"/>
    </xf>
    <xf numFmtId="3" fontId="33" fillId="0" borderId="0" xfId="80" applyNumberFormat="1" applyFont="1" applyFill="1" applyBorder="1" applyAlignment="1">
      <alignment horizontal="right" vertical="center"/>
    </xf>
    <xf numFmtId="0" fontId="149" fillId="0" borderId="0" xfId="0" applyFont="1" applyFill="1" applyAlignment="1">
      <alignment vertical="center"/>
    </xf>
    <xf numFmtId="3" fontId="140" fillId="23" borderId="41" xfId="79" applyNumberFormat="1" applyFont="1" applyFill="1" applyBorder="1" applyAlignment="1" applyProtection="1">
      <alignment vertical="center"/>
    </xf>
    <xf numFmtId="3" fontId="140" fillId="23" borderId="20" xfId="79" applyNumberFormat="1" applyFont="1" applyFill="1" applyBorder="1" applyAlignment="1" applyProtection="1">
      <alignment vertical="center"/>
    </xf>
    <xf numFmtId="3" fontId="34" fillId="0" borderId="0" xfId="81" applyNumberFormat="1" applyFont="1" applyFill="1" applyAlignment="1">
      <alignment horizontal="right" vertical="center" textRotation="90" wrapText="1"/>
    </xf>
    <xf numFmtId="3" fontId="55" fillId="0" borderId="0" xfId="0" applyNumberFormat="1" applyFont="1" applyFill="1" applyAlignment="1">
      <alignment horizontal="right" vertical="center"/>
    </xf>
    <xf numFmtId="3" fontId="23" fillId="0" borderId="0" xfId="0" applyNumberFormat="1" applyFont="1" applyFill="1" applyAlignment="1">
      <alignment horizontal="right" vertical="center"/>
    </xf>
    <xf numFmtId="3" fontId="125" fillId="23" borderId="41" xfId="79" applyNumberFormat="1" applyFont="1" applyFill="1" applyBorder="1" applyAlignment="1" applyProtection="1">
      <alignment horizontal="right" vertical="center" wrapText="1"/>
    </xf>
    <xf numFmtId="3" fontId="125" fillId="23" borderId="20" xfId="0" applyNumberFormat="1" applyFont="1" applyFill="1" applyBorder="1" applyAlignment="1">
      <alignment horizontal="right" vertical="center"/>
    </xf>
    <xf numFmtId="3" fontId="140" fillId="23" borderId="41" xfId="79" applyNumberFormat="1" applyFont="1" applyFill="1" applyBorder="1" applyAlignment="1" applyProtection="1">
      <alignment horizontal="right" vertical="center"/>
    </xf>
    <xf numFmtId="3" fontId="140" fillId="23" borderId="41" xfId="79" applyNumberFormat="1" applyFont="1" applyFill="1" applyBorder="1" applyAlignment="1" applyProtection="1">
      <alignment horizontal="right" vertical="center"/>
      <protection locked="0"/>
    </xf>
    <xf numFmtId="3" fontId="140" fillId="23" borderId="20" xfId="79" applyNumberFormat="1" applyFont="1" applyFill="1" applyBorder="1" applyAlignment="1" applyProtection="1">
      <alignment horizontal="right" vertical="center"/>
    </xf>
    <xf numFmtId="3" fontId="140" fillId="23" borderId="20" xfId="79" applyNumberFormat="1" applyFont="1" applyFill="1" applyBorder="1" applyAlignment="1" applyProtection="1">
      <alignment horizontal="right" vertical="center"/>
      <protection locked="0"/>
    </xf>
    <xf numFmtId="3" fontId="55" fillId="0" borderId="0" xfId="74" applyNumberFormat="1" applyFont="1" applyFill="1" applyAlignment="1">
      <alignment vertical="center"/>
    </xf>
    <xf numFmtId="3" fontId="33" fillId="0" borderId="0" xfId="81" applyNumberFormat="1" applyFont="1" applyFill="1" applyAlignment="1">
      <alignment horizontal="right" vertical="center"/>
    </xf>
    <xf numFmtId="3" fontId="24" fillId="0" borderId="0" xfId="74" applyNumberFormat="1" applyFont="1" applyFill="1" applyAlignment="1">
      <alignment horizontal="right" vertical="center"/>
    </xf>
    <xf numFmtId="3" fontId="23" fillId="0" borderId="0" xfId="74" applyNumberFormat="1" applyFont="1" applyFill="1" applyAlignment="1">
      <alignment horizontal="right" vertical="center"/>
    </xf>
    <xf numFmtId="3" fontId="123" fillId="23" borderId="20" xfId="74" applyNumberFormat="1" applyFont="1" applyFill="1" applyBorder="1" applyAlignment="1">
      <alignment horizontal="right" vertical="center"/>
    </xf>
    <xf numFmtId="3" fontId="123" fillId="23" borderId="14" xfId="74" applyNumberFormat="1" applyFont="1" applyFill="1" applyBorder="1" applyAlignment="1">
      <alignment horizontal="right" vertical="center"/>
    </xf>
    <xf numFmtId="3" fontId="123" fillId="23" borderId="41" xfId="74" applyNumberFormat="1" applyFont="1" applyFill="1" applyBorder="1" applyAlignment="1">
      <alignment horizontal="right" vertical="center"/>
    </xf>
    <xf numFmtId="3" fontId="33" fillId="22" borderId="40" xfId="80" applyNumberFormat="1" applyFont="1" applyFill="1" applyBorder="1" applyAlignment="1" applyProtection="1">
      <alignment horizontal="center" vertical="center" textRotation="90" wrapText="1"/>
    </xf>
    <xf numFmtId="3" fontId="23" fillId="22" borderId="40" xfId="80" applyNumberFormat="1" applyFont="1" applyFill="1" applyBorder="1" applyAlignment="1" applyProtection="1">
      <alignment horizontal="center" vertical="center" textRotation="90" wrapText="1"/>
    </xf>
    <xf numFmtId="3" fontId="134" fillId="23" borderId="12" xfId="81" applyNumberFormat="1" applyFont="1" applyFill="1" applyBorder="1" applyAlignment="1" applyProtection="1">
      <alignment horizontal="left" vertical="center"/>
    </xf>
    <xf numFmtId="3" fontId="23" fillId="23" borderId="12" xfId="80" applyNumberFormat="1" applyFont="1" applyFill="1" applyBorder="1" applyAlignment="1" applyProtection="1">
      <alignment horizontal="right" vertical="center"/>
    </xf>
    <xf numFmtId="3" fontId="96" fillId="23" borderId="18" xfId="0" applyNumberFormat="1" applyFont="1" applyFill="1" applyBorder="1" applyAlignment="1" applyProtection="1">
      <alignment horizontal="left" vertical="center"/>
    </xf>
    <xf numFmtId="3" fontId="24" fillId="23" borderId="28" xfId="0" applyNumberFormat="1" applyFont="1" applyFill="1" applyBorder="1" applyAlignment="1" applyProtection="1">
      <alignment vertical="center" wrapText="1"/>
    </xf>
    <xf numFmtId="3" fontId="23" fillId="23" borderId="12" xfId="0" applyNumberFormat="1" applyFont="1" applyFill="1" applyBorder="1" applyAlignment="1" applyProtection="1">
      <alignment horizontal="right" vertical="center"/>
    </xf>
    <xf numFmtId="3" fontId="134" fillId="23" borderId="13" xfId="81" applyNumberFormat="1" applyFont="1" applyFill="1" applyBorder="1" applyAlignment="1" applyProtection="1">
      <alignment horizontal="left" vertical="center"/>
    </xf>
    <xf numFmtId="3" fontId="24" fillId="23" borderId="13" xfId="80" applyNumberFormat="1" applyFont="1" applyFill="1" applyBorder="1" applyAlignment="1" applyProtection="1">
      <alignment horizontal="right" vertical="center"/>
    </xf>
    <xf numFmtId="3" fontId="24" fillId="23" borderId="13" xfId="0" applyNumberFormat="1" applyFont="1" applyFill="1" applyBorder="1" applyAlignment="1" applyProtection="1">
      <alignment horizontal="right" vertical="center"/>
    </xf>
    <xf numFmtId="3" fontId="134" fillId="23" borderId="15" xfId="81" applyNumberFormat="1" applyFont="1" applyFill="1" applyBorder="1" applyAlignment="1" applyProtection="1">
      <alignment horizontal="left" vertical="center"/>
    </xf>
    <xf numFmtId="3" fontId="23" fillId="23" borderId="15" xfId="80" applyNumberFormat="1" applyFont="1" applyFill="1" applyBorder="1" applyAlignment="1" applyProtection="1">
      <alignment horizontal="right" vertical="center"/>
    </xf>
    <xf numFmtId="3" fontId="23" fillId="23" borderId="15" xfId="0" applyNumberFormat="1" applyFont="1" applyFill="1" applyBorder="1" applyAlignment="1" applyProtection="1">
      <alignment horizontal="right" vertical="center"/>
    </xf>
    <xf numFmtId="3" fontId="134" fillId="23" borderId="12" xfId="81" applyNumberFormat="1" applyFont="1" applyFill="1" applyBorder="1" applyAlignment="1" applyProtection="1">
      <alignment horizontal="left" vertical="center"/>
      <protection locked="0"/>
    </xf>
    <xf numFmtId="3" fontId="124" fillId="23" borderId="12" xfId="81" applyNumberFormat="1" applyFont="1" applyFill="1" applyBorder="1" applyAlignment="1" applyProtection="1">
      <alignment horizontal="right" vertical="center"/>
      <protection locked="0"/>
    </xf>
    <xf numFmtId="3" fontId="24" fillId="23" borderId="12" xfId="80" applyNumberFormat="1" applyFont="1" applyFill="1" applyBorder="1" applyAlignment="1" applyProtection="1">
      <alignment horizontal="right" vertical="center"/>
      <protection locked="0"/>
    </xf>
    <xf numFmtId="3" fontId="24" fillId="23" borderId="12" xfId="0" applyNumberFormat="1" applyFont="1" applyFill="1" applyBorder="1" applyAlignment="1" applyProtection="1">
      <alignment horizontal="right" vertical="center"/>
      <protection locked="0"/>
    </xf>
    <xf numFmtId="3" fontId="24" fillId="23" borderId="12" xfId="0" applyNumberFormat="1" applyFont="1" applyFill="1" applyBorder="1" applyAlignment="1" applyProtection="1">
      <alignment horizontal="right" vertical="center"/>
    </xf>
    <xf numFmtId="3" fontId="23" fillId="23" borderId="12" xfId="80" applyNumberFormat="1" applyFont="1" applyFill="1" applyBorder="1" applyAlignment="1" applyProtection="1">
      <alignment horizontal="right" vertical="center"/>
      <protection locked="0"/>
    </xf>
    <xf numFmtId="3" fontId="23" fillId="23" borderId="12" xfId="0" applyNumberFormat="1" applyFont="1" applyFill="1" applyBorder="1" applyAlignment="1" applyProtection="1">
      <alignment horizontal="right" vertical="center"/>
      <protection locked="0"/>
    </xf>
    <xf numFmtId="3" fontId="134" fillId="23" borderId="18" xfId="81" applyNumberFormat="1" applyFont="1" applyFill="1" applyBorder="1" applyAlignment="1" applyProtection="1">
      <alignment vertical="center"/>
      <protection locked="0"/>
    </xf>
    <xf numFmtId="0" fontId="129" fillId="23" borderId="0" xfId="0" applyFont="1" applyFill="1" applyAlignment="1" applyProtection="1">
      <alignment vertical="center"/>
      <protection locked="0"/>
    </xf>
    <xf numFmtId="0" fontId="129" fillId="23" borderId="16" xfId="0" applyFont="1" applyFill="1" applyBorder="1" applyAlignment="1" applyProtection="1">
      <alignment vertical="center"/>
      <protection locked="0"/>
    </xf>
    <xf numFmtId="0" fontId="129" fillId="23" borderId="30" xfId="0" applyFont="1" applyFill="1" applyBorder="1" applyAlignment="1" applyProtection="1">
      <alignment vertical="center"/>
      <protection locked="0"/>
    </xf>
    <xf numFmtId="0" fontId="129" fillId="23" borderId="24" xfId="0" applyFont="1" applyFill="1" applyBorder="1" applyAlignment="1" applyProtection="1">
      <alignment vertical="center"/>
      <protection locked="0"/>
    </xf>
    <xf numFmtId="3" fontId="123" fillId="23" borderId="13" xfId="80" applyNumberFormat="1" applyFont="1" applyFill="1" applyBorder="1" applyAlignment="1" applyProtection="1">
      <alignment horizontal="right" vertical="center"/>
    </xf>
    <xf numFmtId="3" fontId="123" fillId="23" borderId="12" xfId="80" applyNumberFormat="1" applyFont="1" applyFill="1" applyBorder="1" applyAlignment="1" applyProtection="1">
      <alignment horizontal="left" vertical="center"/>
    </xf>
    <xf numFmtId="3" fontId="138" fillId="23" borderId="13" xfId="81" applyNumberFormat="1" applyFont="1" applyFill="1" applyBorder="1" applyAlignment="1" applyProtection="1">
      <alignment horizontal="left" vertical="center"/>
    </xf>
    <xf numFmtId="3" fontId="138" fillId="23" borderId="13" xfId="81" applyNumberFormat="1" applyFont="1" applyFill="1" applyBorder="1" applyAlignment="1" applyProtection="1">
      <alignment horizontal="right" vertical="center"/>
    </xf>
    <xf numFmtId="3" fontId="138" fillId="23" borderId="12" xfId="80" applyNumberFormat="1" applyFont="1" applyFill="1" applyBorder="1" applyAlignment="1" applyProtection="1">
      <alignment horizontal="right" vertical="center"/>
    </xf>
    <xf numFmtId="3" fontId="24" fillId="22" borderId="38" xfId="84" applyNumberFormat="1" applyFont="1" applyFill="1" applyBorder="1" applyAlignment="1" applyProtection="1">
      <alignment horizontal="left" vertical="center" wrapText="1"/>
    </xf>
    <xf numFmtId="3" fontId="27" fillId="22" borderId="38" xfId="84" applyNumberFormat="1" applyFont="1" applyFill="1" applyBorder="1" applyAlignment="1" applyProtection="1">
      <alignment horizontal="center" vertical="center" textRotation="90" wrapText="1"/>
    </xf>
    <xf numFmtId="3" fontId="30" fillId="22" borderId="12" xfId="84" applyNumberFormat="1" applyFont="1" applyFill="1" applyBorder="1" applyAlignment="1" applyProtection="1">
      <alignment horizontal="left" vertical="center"/>
    </xf>
    <xf numFmtId="3" fontId="30" fillId="22" borderId="12" xfId="84" applyNumberFormat="1" applyFont="1" applyFill="1" applyBorder="1" applyAlignment="1" applyProtection="1">
      <alignment horizontal="right" vertical="center"/>
    </xf>
    <xf numFmtId="3" fontId="30" fillId="22" borderId="12" xfId="84" applyNumberFormat="1" applyFont="1" applyFill="1" applyBorder="1" applyAlignment="1" applyProtection="1">
      <alignment vertical="center"/>
    </xf>
    <xf numFmtId="3" fontId="27" fillId="23" borderId="12" xfId="84" applyNumberFormat="1" applyFont="1" applyFill="1" applyBorder="1" applyAlignment="1" applyProtection="1">
      <alignment vertical="center"/>
    </xf>
    <xf numFmtId="3" fontId="23" fillId="23" borderId="12" xfId="84" applyNumberFormat="1" applyFont="1" applyFill="1" applyBorder="1" applyAlignment="1" applyProtection="1">
      <alignment vertical="center"/>
    </xf>
    <xf numFmtId="3" fontId="24" fillId="23" borderId="12" xfId="84" applyNumberFormat="1" applyFont="1" applyFill="1" applyBorder="1" applyAlignment="1" applyProtection="1">
      <alignment vertical="center"/>
    </xf>
    <xf numFmtId="3" fontId="23" fillId="23" borderId="12" xfId="84" applyNumberFormat="1" applyFont="1" applyFill="1" applyBorder="1" applyAlignment="1" applyProtection="1">
      <alignment horizontal="right" vertical="center"/>
    </xf>
    <xf numFmtId="3" fontId="140" fillId="23" borderId="13" xfId="0" applyNumberFormat="1" applyFont="1" applyFill="1" applyBorder="1" applyAlignment="1" applyProtection="1">
      <alignment horizontal="left" vertical="center"/>
      <protection hidden="1"/>
    </xf>
    <xf numFmtId="3" fontId="138" fillId="23" borderId="13" xfId="84" applyNumberFormat="1" applyFont="1" applyFill="1" applyBorder="1" applyAlignment="1" applyProtection="1">
      <alignment vertical="center"/>
    </xf>
    <xf numFmtId="3" fontId="138" fillId="23" borderId="33" xfId="0" applyNumberFormat="1" applyFont="1" applyFill="1" applyBorder="1" applyAlignment="1" applyProtection="1">
      <alignment horizontal="left" vertical="center"/>
      <protection hidden="1"/>
    </xf>
    <xf numFmtId="3" fontId="138" fillId="23" borderId="12" xfId="84" applyNumberFormat="1" applyFont="1" applyFill="1" applyBorder="1" applyAlignment="1" applyProtection="1">
      <alignment vertical="center"/>
    </xf>
    <xf numFmtId="3" fontId="138" fillId="23" borderId="33" xfId="84" applyNumberFormat="1" applyFont="1" applyFill="1" applyBorder="1" applyAlignment="1" applyProtection="1">
      <alignment horizontal="right" vertical="center"/>
    </xf>
    <xf numFmtId="3" fontId="138" fillId="23" borderId="33" xfId="84" applyNumberFormat="1" applyFont="1" applyFill="1" applyBorder="1" applyAlignment="1" applyProtection="1">
      <alignment vertical="center"/>
    </xf>
    <xf numFmtId="3" fontId="103" fillId="23" borderId="33" xfId="0" applyNumberFormat="1" applyFont="1" applyFill="1" applyBorder="1" applyAlignment="1" applyProtection="1">
      <alignment horizontal="left" vertical="center"/>
      <protection hidden="1"/>
    </xf>
    <xf numFmtId="207" fontId="11" fillId="0" borderId="0" xfId="69" applyNumberFormat="1" applyBorder="1" applyAlignment="1" applyProtection="1">
      <alignment horizontal="left"/>
    </xf>
    <xf numFmtId="3" fontId="145" fillId="22" borderId="12" xfId="0" applyNumberFormat="1" applyFont="1" applyFill="1" applyBorder="1" applyAlignment="1" applyProtection="1">
      <alignment horizontal="left" vertical="center"/>
      <protection hidden="1"/>
    </xf>
    <xf numFmtId="3" fontId="145" fillId="22" borderId="12" xfId="84" applyNumberFormat="1" applyFont="1" applyFill="1" applyBorder="1" applyAlignment="1" applyProtection="1">
      <alignment vertical="center"/>
    </xf>
    <xf numFmtId="3" fontId="145" fillId="23" borderId="12" xfId="0" applyNumberFormat="1" applyFont="1" applyFill="1" applyBorder="1" applyAlignment="1" applyProtection="1">
      <alignment horizontal="left" vertical="center"/>
      <protection hidden="1"/>
    </xf>
    <xf numFmtId="3" fontId="145" fillId="23" borderId="12" xfId="84" applyNumberFormat="1" applyFont="1" applyFill="1" applyBorder="1" applyAlignment="1" applyProtection="1">
      <alignment vertical="center"/>
    </xf>
    <xf numFmtId="0" fontId="24" fillId="22" borderId="38" xfId="75" applyFont="1" applyFill="1" applyBorder="1" applyAlignment="1">
      <alignment horizontal="left" vertical="center" wrapText="1"/>
    </xf>
    <xf numFmtId="0" fontId="89" fillId="22" borderId="38" xfId="75" applyFont="1" applyFill="1" applyBorder="1" applyAlignment="1">
      <alignment horizontal="center" vertical="center" textRotation="90" wrapText="1"/>
    </xf>
    <xf numFmtId="0" fontId="34" fillId="22" borderId="38" xfId="75" applyFont="1" applyFill="1" applyBorder="1" applyAlignment="1">
      <alignment horizontal="center" vertical="center" textRotation="90" wrapText="1"/>
    </xf>
    <xf numFmtId="0" fontId="138" fillId="22" borderId="12" xfId="75" applyFont="1" applyFill="1" applyBorder="1" applyAlignment="1">
      <alignment vertical="center"/>
    </xf>
    <xf numFmtId="3" fontId="139" fillId="22" borderId="12" xfId="75" applyNumberFormat="1" applyFont="1" applyFill="1" applyBorder="1" applyAlignment="1">
      <alignment vertical="center"/>
    </xf>
    <xf numFmtId="0" fontId="138" fillId="23" borderId="12" xfId="75" applyFont="1" applyFill="1" applyBorder="1" applyAlignment="1">
      <alignment vertical="center"/>
    </xf>
    <xf numFmtId="0" fontId="127" fillId="23" borderId="12" xfId="75" applyFont="1" applyFill="1" applyBorder="1" applyAlignment="1">
      <alignment vertical="center"/>
    </xf>
    <xf numFmtId="0" fontId="140" fillId="23" borderId="12" xfId="75" applyFont="1" applyFill="1" applyBorder="1" applyAlignment="1">
      <alignment vertical="center"/>
    </xf>
    <xf numFmtId="3" fontId="139" fillId="23" borderId="12" xfId="75" applyNumberFormat="1" applyFont="1" applyFill="1" applyBorder="1" applyAlignment="1">
      <alignment vertical="center"/>
    </xf>
    <xf numFmtId="0" fontId="126" fillId="22" borderId="19" xfId="75" applyFont="1" applyFill="1" applyBorder="1" applyAlignment="1">
      <alignment horizontal="center" vertical="center" wrapText="1"/>
    </xf>
    <xf numFmtId="3" fontId="126" fillId="23" borderId="12" xfId="75" applyNumberFormat="1" applyFont="1" applyFill="1" applyBorder="1" applyAlignment="1">
      <alignment vertical="center"/>
    </xf>
    <xf numFmtId="3" fontId="126" fillId="22" borderId="12" xfId="75" applyNumberFormat="1" applyFont="1" applyFill="1" applyBorder="1" applyAlignment="1">
      <alignment vertical="center"/>
    </xf>
    <xf numFmtId="3" fontId="126" fillId="22" borderId="19" xfId="75" applyNumberFormat="1" applyFont="1" applyFill="1" applyBorder="1" applyAlignment="1">
      <alignment horizontal="center" vertical="center" wrapText="1"/>
    </xf>
    <xf numFmtId="3" fontId="24" fillId="22" borderId="38" xfId="80" applyNumberFormat="1" applyFont="1" applyFill="1" applyBorder="1" applyAlignment="1">
      <alignment horizontal="center" vertical="center" textRotation="90" wrapText="1"/>
    </xf>
    <xf numFmtId="3" fontId="34" fillId="22" borderId="38" xfId="80" applyNumberFormat="1" applyFont="1" applyFill="1" applyBorder="1" applyAlignment="1">
      <alignment horizontal="center" vertical="center" textRotation="90" wrapText="1"/>
    </xf>
    <xf numFmtId="3" fontId="103" fillId="23" borderId="12" xfId="80" applyNumberFormat="1" applyFont="1" applyFill="1" applyBorder="1" applyAlignment="1">
      <alignment vertical="center"/>
    </xf>
    <xf numFmtId="3" fontId="138" fillId="23" borderId="12" xfId="80" applyNumberFormat="1" applyFont="1" applyFill="1" applyBorder="1" applyAlignment="1">
      <alignment vertical="center"/>
    </xf>
    <xf numFmtId="3" fontId="24" fillId="23" borderId="12" xfId="80" applyNumberFormat="1" applyFont="1" applyFill="1" applyBorder="1" applyAlignment="1">
      <alignment vertical="center"/>
    </xf>
    <xf numFmtId="3" fontId="138" fillId="23" borderId="12" xfId="80" applyNumberFormat="1" applyFont="1" applyFill="1" applyBorder="1" applyAlignment="1">
      <alignment horizontal="left" vertical="center" wrapText="1"/>
    </xf>
    <xf numFmtId="0" fontId="34" fillId="23" borderId="12" xfId="0" applyFont="1" applyFill="1" applyBorder="1" applyAlignment="1">
      <alignment horizontal="center" vertical="center" textRotation="90" wrapText="1"/>
    </xf>
    <xf numFmtId="3" fontId="34" fillId="23" borderId="12" xfId="80" applyNumberFormat="1" applyFont="1" applyFill="1" applyBorder="1" applyAlignment="1">
      <alignment horizontal="center" vertical="center" textRotation="90" wrapText="1"/>
    </xf>
    <xf numFmtId="3" fontId="30" fillId="23" borderId="12" xfId="80" applyNumberFormat="1" applyFont="1" applyFill="1" applyBorder="1" applyAlignment="1" applyProtection="1">
      <alignment horizontal="center" vertical="center" textRotation="90" wrapText="1"/>
    </xf>
    <xf numFmtId="0" fontId="24" fillId="22" borderId="38" xfId="0" applyFont="1" applyFill="1" applyBorder="1" applyAlignment="1">
      <alignment horizontal="center" vertical="center" textRotation="90" wrapText="1"/>
    </xf>
    <xf numFmtId="3" fontId="29" fillId="22" borderId="38" xfId="80" applyNumberFormat="1" applyFont="1" applyFill="1" applyBorder="1" applyAlignment="1" applyProtection="1">
      <alignment horizontal="center" vertical="center" textRotation="90" wrapText="1"/>
    </xf>
    <xf numFmtId="3" fontId="24" fillId="23" borderId="12" xfId="80" applyNumberFormat="1" applyFont="1" applyFill="1" applyBorder="1" applyAlignment="1">
      <alignment horizontal="center" vertical="center"/>
    </xf>
    <xf numFmtId="3" fontId="23" fillId="22" borderId="38" xfId="87" applyNumberFormat="1" applyFont="1" applyFill="1" applyBorder="1" applyAlignment="1">
      <alignment vertical="center"/>
    </xf>
    <xf numFmtId="4" fontId="24" fillId="22" borderId="38" xfId="86" applyNumberFormat="1" applyFont="1" applyFill="1" applyBorder="1" applyAlignment="1">
      <alignment horizontal="center" vertical="center" wrapText="1"/>
    </xf>
    <xf numFmtId="0" fontId="135" fillId="23" borderId="38" xfId="0" applyFont="1" applyFill="1" applyBorder="1" applyAlignment="1">
      <alignment horizontal="left" vertical="center"/>
    </xf>
    <xf numFmtId="3" fontId="133" fillId="23" borderId="38" xfId="0" applyNumberFormat="1" applyFont="1" applyFill="1" applyBorder="1" applyAlignment="1">
      <alignment vertical="center"/>
    </xf>
    <xf numFmtId="4" fontId="135" fillId="23" borderId="38" xfId="0" applyNumberFormat="1" applyFont="1" applyFill="1" applyBorder="1" applyAlignment="1">
      <alignment horizontal="left" vertical="center" wrapText="1"/>
    </xf>
    <xf numFmtId="4" fontId="138" fillId="23" borderId="38" xfId="0" applyNumberFormat="1" applyFont="1" applyFill="1" applyBorder="1" applyAlignment="1">
      <alignment horizontal="left" vertical="center" wrapText="1"/>
    </xf>
    <xf numFmtId="3" fontId="147" fillId="23" borderId="38" xfId="0" applyNumberFormat="1" applyFont="1" applyFill="1" applyBorder="1" applyAlignment="1">
      <alignment horizontal="right" vertical="center"/>
    </xf>
    <xf numFmtId="3" fontId="24" fillId="22" borderId="38" xfId="0" applyNumberFormat="1" applyFont="1" applyFill="1" applyBorder="1" applyAlignment="1">
      <alignment vertical="center" wrapText="1"/>
    </xf>
    <xf numFmtId="3" fontId="23" fillId="22" borderId="38" xfId="0" applyNumberFormat="1" applyFont="1" applyFill="1" applyBorder="1" applyAlignment="1">
      <alignment horizontal="center" vertical="center" wrapText="1"/>
    </xf>
    <xf numFmtId="0" fontId="24" fillId="22" borderId="38" xfId="0" applyFont="1" applyFill="1" applyBorder="1" applyAlignment="1">
      <alignment horizontal="center" vertical="center" wrapText="1"/>
    </xf>
    <xf numFmtId="0" fontId="138" fillId="22" borderId="38" xfId="0" applyFont="1" applyFill="1" applyBorder="1" applyAlignment="1">
      <alignment vertical="center"/>
    </xf>
    <xf numFmtId="3" fontId="138" fillId="22" borderId="38" xfId="0" applyNumberFormat="1" applyFont="1" applyFill="1" applyBorder="1" applyAlignment="1">
      <alignment horizontal="right" vertical="center"/>
    </xf>
    <xf numFmtId="4" fontId="138" fillId="22" borderId="38" xfId="0" applyNumberFormat="1" applyFont="1" applyFill="1" applyBorder="1" applyAlignment="1">
      <alignment horizontal="center" vertical="center"/>
    </xf>
    <xf numFmtId="3" fontId="24" fillId="22" borderId="38" xfId="0" applyNumberFormat="1" applyFont="1" applyFill="1" applyBorder="1" applyAlignment="1">
      <alignment vertical="center"/>
    </xf>
    <xf numFmtId="3" fontId="24" fillId="22" borderId="38" xfId="0" applyNumberFormat="1" applyFont="1" applyFill="1" applyBorder="1" applyAlignment="1">
      <alignment horizontal="center" vertical="center" wrapText="1"/>
    </xf>
    <xf numFmtId="4" fontId="24" fillId="22" borderId="38" xfId="0" applyNumberFormat="1" applyFont="1" applyFill="1" applyBorder="1" applyAlignment="1">
      <alignment horizontal="center" vertical="center" wrapText="1"/>
    </xf>
    <xf numFmtId="2" fontId="24" fillId="22" borderId="38" xfId="0" applyNumberFormat="1" applyFont="1" applyFill="1" applyBorder="1" applyAlignment="1">
      <alignment horizontal="left" vertical="center" wrapText="1"/>
    </xf>
    <xf numFmtId="2" fontId="27" fillId="22" borderId="38" xfId="0" applyNumberFormat="1" applyFont="1" applyFill="1" applyBorder="1" applyAlignment="1">
      <alignment horizontal="center" vertical="center" wrapText="1"/>
    </xf>
    <xf numFmtId="2" fontId="24" fillId="22" borderId="38" xfId="0" applyNumberFormat="1" applyFont="1" applyFill="1" applyBorder="1" applyAlignment="1">
      <alignment horizontal="center" vertical="center" wrapText="1"/>
    </xf>
    <xf numFmtId="4" fontId="23" fillId="22" borderId="33" xfId="0" applyNumberFormat="1" applyFont="1" applyFill="1" applyBorder="1" applyAlignment="1">
      <alignment horizontal="center" vertical="center"/>
    </xf>
    <xf numFmtId="4" fontId="23" fillId="22" borderId="12" xfId="0" applyNumberFormat="1" applyFont="1" applyFill="1" applyBorder="1" applyAlignment="1">
      <alignment horizontal="center" vertical="center"/>
    </xf>
    <xf numFmtId="4" fontId="23" fillId="22" borderId="19" xfId="0" applyNumberFormat="1" applyFont="1" applyFill="1" applyBorder="1" applyAlignment="1">
      <alignment horizontal="center" vertical="center"/>
    </xf>
    <xf numFmtId="4" fontId="23" fillId="23" borderId="33" xfId="0" applyNumberFormat="1" applyFont="1" applyFill="1" applyBorder="1" applyAlignment="1">
      <alignment horizontal="center" vertical="center"/>
    </xf>
    <xf numFmtId="4" fontId="23" fillId="23" borderId="12" xfId="0" applyNumberFormat="1" applyFont="1" applyFill="1" applyBorder="1" applyAlignment="1">
      <alignment horizontal="center" vertical="center"/>
    </xf>
    <xf numFmtId="0" fontId="34" fillId="22" borderId="42" xfId="0" applyFont="1" applyFill="1" applyBorder="1" applyAlignment="1">
      <alignment horizontal="center" vertical="center" textRotation="90" wrapText="1"/>
    </xf>
    <xf numFmtId="0" fontId="34" fillId="22" borderId="43" xfId="0" applyFont="1" applyFill="1" applyBorder="1" applyAlignment="1">
      <alignment horizontal="center" vertical="center" textRotation="90" wrapText="1"/>
    </xf>
    <xf numFmtId="0" fontId="34" fillId="22" borderId="44" xfId="0" applyFont="1" applyFill="1" applyBorder="1" applyAlignment="1">
      <alignment horizontal="center" vertical="center" textRotation="90" wrapText="1"/>
    </xf>
    <xf numFmtId="0" fontId="34" fillId="22" borderId="45" xfId="0" applyFont="1" applyFill="1" applyBorder="1" applyAlignment="1">
      <alignment horizontal="center" vertical="center" textRotation="90" wrapText="1"/>
    </xf>
    <xf numFmtId="0" fontId="138" fillId="22" borderId="20" xfId="0" applyFont="1" applyFill="1" applyBorder="1" applyAlignment="1">
      <alignment horizontal="left" vertical="center"/>
    </xf>
    <xf numFmtId="3" fontId="138" fillId="22" borderId="21" xfId="96" applyNumberFormat="1" applyFont="1" applyFill="1" applyBorder="1" applyAlignment="1">
      <alignment vertical="center"/>
    </xf>
    <xf numFmtId="0" fontId="138" fillId="23" borderId="20" xfId="0" applyFont="1" applyFill="1" applyBorder="1" applyAlignment="1">
      <alignment horizontal="left" vertical="center"/>
    </xf>
    <xf numFmtId="3" fontId="138" fillId="23" borderId="20" xfId="96" applyNumberFormat="1" applyFont="1" applyFill="1" applyBorder="1" applyAlignment="1">
      <alignment vertical="center"/>
    </xf>
    <xf numFmtId="207" fontId="96" fillId="22" borderId="37" xfId="0" applyNumberFormat="1" applyFont="1" applyFill="1" applyBorder="1" applyAlignment="1">
      <alignment vertical="center" wrapText="1"/>
    </xf>
    <xf numFmtId="3" fontId="103" fillId="22" borderId="21" xfId="96" applyNumberFormat="1" applyFont="1" applyFill="1" applyBorder="1" applyAlignment="1">
      <alignment horizontal="right" vertical="center"/>
    </xf>
    <xf numFmtId="207" fontId="96" fillId="23" borderId="37" xfId="0" applyNumberFormat="1" applyFont="1" applyFill="1" applyBorder="1" applyAlignment="1">
      <alignment vertical="center" wrapText="1"/>
    </xf>
    <xf numFmtId="3" fontId="103" fillId="23" borderId="20" xfId="96" applyNumberFormat="1" applyFont="1" applyFill="1" applyBorder="1" applyAlignment="1">
      <alignment horizontal="right" vertical="center"/>
    </xf>
    <xf numFmtId="3" fontId="103" fillId="23" borderId="39" xfId="96" applyNumberFormat="1" applyFont="1" applyFill="1" applyBorder="1" applyAlignment="1">
      <alignment horizontal="right" vertical="center"/>
    </xf>
    <xf numFmtId="207" fontId="107" fillId="23" borderId="29" xfId="0" applyNumberFormat="1" applyFont="1" applyFill="1" applyBorder="1" applyAlignment="1">
      <alignment vertical="center" wrapText="1"/>
    </xf>
    <xf numFmtId="3" fontId="24" fillId="23" borderId="13" xfId="0" applyNumberFormat="1" applyFont="1" applyFill="1" applyBorder="1" applyAlignment="1">
      <alignment vertical="center"/>
    </xf>
    <xf numFmtId="3" fontId="24" fillId="23" borderId="27" xfId="0" applyNumberFormat="1" applyFont="1" applyFill="1" applyBorder="1" applyAlignment="1">
      <alignment vertical="center"/>
    </xf>
    <xf numFmtId="3" fontId="24" fillId="23" borderId="28" xfId="0" applyNumberFormat="1" applyFont="1" applyFill="1" applyBorder="1" applyAlignment="1">
      <alignment vertical="center"/>
    </xf>
    <xf numFmtId="0" fontId="23" fillId="23" borderId="46" xfId="0" applyFont="1" applyFill="1" applyBorder="1" applyAlignment="1">
      <alignment vertical="center"/>
    </xf>
    <xf numFmtId="0" fontId="23" fillId="23" borderId="0" xfId="0" applyFont="1" applyFill="1" applyBorder="1" applyAlignment="1">
      <alignment vertical="center"/>
    </xf>
    <xf numFmtId="0" fontId="23" fillId="23" borderId="47" xfId="0" applyFont="1" applyFill="1" applyBorder="1" applyAlignment="1">
      <alignment vertical="center"/>
    </xf>
    <xf numFmtId="0" fontId="23" fillId="22" borderId="46" xfId="0" applyFont="1" applyFill="1" applyBorder="1" applyAlignment="1">
      <alignment vertical="center"/>
    </xf>
    <xf numFmtId="0" fontId="23" fillId="22" borderId="0" xfId="0" applyFont="1" applyFill="1" applyBorder="1" applyAlignment="1">
      <alignment vertical="center"/>
    </xf>
    <xf numFmtId="0" fontId="23" fillId="22" borderId="22" xfId="0" applyFont="1" applyFill="1" applyBorder="1" applyAlignment="1">
      <alignment vertical="center"/>
    </xf>
    <xf numFmtId="0" fontId="23" fillId="20" borderId="0" xfId="0" applyFont="1" applyFill="1" applyAlignment="1">
      <alignment horizontal="center" vertical="center"/>
    </xf>
    <xf numFmtId="0" fontId="103" fillId="20" borderId="0" xfId="0" applyFont="1" applyFill="1" applyBorder="1" applyAlignment="1" applyProtection="1">
      <alignment horizontal="left" vertical="center"/>
      <protection locked="0"/>
    </xf>
    <xf numFmtId="3" fontId="23" fillId="0" borderId="12" xfId="82" applyNumberFormat="1" applyFont="1" applyFill="1" applyBorder="1" applyAlignment="1">
      <alignment horizontal="left" vertical="center" wrapText="1"/>
    </xf>
    <xf numFmtId="3" fontId="23" fillId="0" borderId="12" xfId="80" applyNumberFormat="1" applyFont="1" applyFill="1" applyBorder="1" applyAlignment="1" applyProtection="1">
      <alignment horizontal="right" vertical="center" wrapText="1"/>
    </xf>
    <xf numFmtId="0" fontId="96" fillId="0" borderId="12" xfId="81" applyFont="1" applyBorder="1" applyAlignment="1" applyProtection="1">
      <alignment horizontal="left" vertical="center"/>
    </xf>
    <xf numFmtId="3" fontId="23" fillId="0" borderId="18" xfId="0" applyNumberFormat="1" applyFont="1" applyBorder="1" applyAlignment="1" applyProtection="1">
      <alignment vertical="center"/>
      <protection locked="0"/>
    </xf>
    <xf numFmtId="0" fontId="103" fillId="23" borderId="23" xfId="0" applyFont="1" applyFill="1" applyBorder="1" applyAlignment="1" applyProtection="1">
      <alignment horizontal="left" vertical="center"/>
    </xf>
    <xf numFmtId="0" fontId="103" fillId="0" borderId="12" xfId="0" applyFont="1" applyFill="1" applyBorder="1" applyAlignment="1" applyProtection="1">
      <alignment horizontal="left" vertical="center" wrapText="1"/>
    </xf>
    <xf numFmtId="0" fontId="31" fillId="20" borderId="13" xfId="0" applyFont="1" applyFill="1" applyBorder="1" applyAlignment="1">
      <alignment horizontal="left" vertical="center"/>
    </xf>
    <xf numFmtId="0" fontId="31" fillId="20" borderId="12" xfId="0" applyFont="1" applyFill="1" applyBorder="1" applyAlignment="1">
      <alignment horizontal="left" vertical="center"/>
    </xf>
    <xf numFmtId="0" fontId="31" fillId="20" borderId="33" xfId="0" applyFont="1" applyFill="1" applyBorder="1" applyAlignment="1">
      <alignment horizontal="left" vertical="center"/>
    </xf>
    <xf numFmtId="0" fontId="31" fillId="20" borderId="36" xfId="0" applyFont="1" applyFill="1" applyBorder="1" applyAlignment="1">
      <alignment horizontal="left" vertical="center"/>
    </xf>
    <xf numFmtId="0" fontId="31" fillId="20" borderId="32" xfId="0" applyFont="1" applyFill="1" applyBorder="1" applyAlignment="1">
      <alignment horizontal="left" vertical="center"/>
    </xf>
    <xf numFmtId="0" fontId="23" fillId="23" borderId="48" xfId="0" applyFont="1" applyFill="1" applyBorder="1" applyAlignment="1">
      <alignment horizontal="left" vertical="center"/>
    </xf>
    <xf numFmtId="0" fontId="23" fillId="23" borderId="18" xfId="0" applyFont="1" applyFill="1" applyBorder="1" applyAlignment="1">
      <alignment horizontal="left" vertical="center"/>
    </xf>
    <xf numFmtId="0" fontId="23" fillId="23" borderId="49" xfId="0" applyFont="1" applyFill="1" applyBorder="1" applyAlignment="1">
      <alignment horizontal="left" vertical="center"/>
    </xf>
    <xf numFmtId="0" fontId="23" fillId="22" borderId="48" xfId="0" applyFont="1" applyFill="1" applyBorder="1" applyAlignment="1">
      <alignment horizontal="left" vertical="center"/>
    </xf>
    <xf numFmtId="0" fontId="23" fillId="22" borderId="18" xfId="0" applyFont="1" applyFill="1" applyBorder="1" applyAlignment="1">
      <alignment horizontal="left" vertical="center"/>
    </xf>
    <xf numFmtId="0" fontId="23" fillId="22" borderId="26" xfId="0" applyFont="1" applyFill="1" applyBorder="1" applyAlignment="1">
      <alignment horizontal="left" vertical="center"/>
    </xf>
    <xf numFmtId="3" fontId="31" fillId="20" borderId="13" xfId="0" applyNumberFormat="1" applyFont="1" applyFill="1" applyBorder="1" applyAlignment="1">
      <alignment horizontal="right" vertical="center"/>
    </xf>
    <xf numFmtId="3" fontId="31" fillId="20" borderId="12" xfId="0" applyNumberFormat="1" applyFont="1" applyFill="1" applyBorder="1" applyAlignment="1">
      <alignment horizontal="right" vertical="center"/>
    </xf>
    <xf numFmtId="3" fontId="31" fillId="20" borderId="32" xfId="0" applyNumberFormat="1" applyFont="1" applyFill="1" applyBorder="1" applyAlignment="1">
      <alignment horizontal="right" vertical="center"/>
    </xf>
    <xf numFmtId="3" fontId="31" fillId="20" borderId="33" xfId="0" applyNumberFormat="1" applyFont="1" applyFill="1" applyBorder="1" applyAlignment="1">
      <alignment horizontal="right" vertical="center"/>
    </xf>
    <xf numFmtId="3" fontId="31" fillId="20" borderId="36" xfId="0" applyNumberFormat="1" applyFont="1" applyFill="1" applyBorder="1" applyAlignment="1">
      <alignment horizontal="right" vertical="center"/>
    </xf>
    <xf numFmtId="49" fontId="23" fillId="20" borderId="0" xfId="0" applyNumberFormat="1" applyFont="1" applyFill="1" applyAlignment="1">
      <alignment vertical="center"/>
    </xf>
    <xf numFmtId="3" fontId="33" fillId="0" borderId="27" xfId="0" applyNumberFormat="1" applyFont="1" applyBorder="1" applyAlignment="1">
      <alignment horizontal="left" vertical="center"/>
    </xf>
    <xf numFmtId="3" fontId="23" fillId="0" borderId="27" xfId="0" applyNumberFormat="1" applyFont="1" applyBorder="1" applyAlignment="1">
      <alignment horizontal="right" vertical="center"/>
    </xf>
    <xf numFmtId="3" fontId="103" fillId="0" borderId="12" xfId="80" applyNumberFormat="1" applyFont="1" applyBorder="1" applyAlignment="1">
      <alignment vertical="center"/>
    </xf>
    <xf numFmtId="3" fontId="103" fillId="0" borderId="19" xfId="80" applyNumberFormat="1" applyFont="1" applyBorder="1" applyAlignment="1">
      <alignment vertical="center"/>
    </xf>
    <xf numFmtId="3" fontId="166" fillId="0" borderId="0" xfId="80" applyNumberFormat="1" applyFont="1" applyAlignment="1" applyProtection="1">
      <alignment horizontal="right" vertical="center"/>
    </xf>
    <xf numFmtId="3" fontId="83" fillId="22" borderId="19" xfId="75" applyNumberFormat="1" applyFont="1" applyFill="1" applyBorder="1" applyAlignment="1">
      <alignment horizontal="center" vertical="center" wrapText="1"/>
    </xf>
    <xf numFmtId="0" fontId="166" fillId="20" borderId="22" xfId="0" applyFont="1" applyFill="1" applyBorder="1" applyAlignment="1">
      <alignment horizontal="right" vertical="center"/>
    </xf>
    <xf numFmtId="3" fontId="23" fillId="0" borderId="15" xfId="80" applyNumberFormat="1" applyFont="1" applyBorder="1" applyAlignment="1" applyProtection="1">
      <alignment horizontal="left" vertical="center" wrapText="1" indent="1"/>
    </xf>
    <xf numFmtId="3" fontId="23" fillId="0" borderId="13" xfId="80" applyNumberFormat="1" applyFont="1" applyBorder="1" applyAlignment="1" applyProtection="1">
      <alignment horizontal="left" vertical="center" wrapText="1" indent="1"/>
    </xf>
    <xf numFmtId="3" fontId="23" fillId="0" borderId="21" xfId="80" applyNumberFormat="1" applyFont="1" applyBorder="1" applyAlignment="1" applyProtection="1">
      <alignment horizontal="left" vertical="center" wrapText="1" indent="1"/>
    </xf>
    <xf numFmtId="4" fontId="31" fillId="20" borderId="12" xfId="0" applyNumberFormat="1" applyFont="1" applyFill="1" applyBorder="1" applyAlignment="1">
      <alignment vertical="center"/>
    </xf>
    <xf numFmtId="0" fontId="31" fillId="20" borderId="36" xfId="0" applyFont="1" applyFill="1" applyBorder="1" applyAlignment="1">
      <alignment vertical="center"/>
    </xf>
    <xf numFmtId="0" fontId="31" fillId="20" borderId="0" xfId="0" applyFont="1" applyFill="1" applyAlignment="1">
      <alignment horizontal="left" vertical="center"/>
    </xf>
    <xf numFmtId="0" fontId="25" fillId="20" borderId="0" xfId="0" applyFont="1" applyFill="1" applyAlignment="1">
      <alignment horizontal="left" vertical="center"/>
    </xf>
    <xf numFmtId="3" fontId="23" fillId="23" borderId="33" xfId="0" applyNumberFormat="1" applyFont="1" applyFill="1" applyBorder="1" applyAlignment="1">
      <alignment vertical="center"/>
    </xf>
    <xf numFmtId="3" fontId="23" fillId="23" borderId="12" xfId="0" applyNumberFormat="1" applyFont="1" applyFill="1" applyBorder="1" applyAlignment="1">
      <alignment vertical="center"/>
    </xf>
    <xf numFmtId="3" fontId="23" fillId="22" borderId="33" xfId="0" applyNumberFormat="1" applyFont="1" applyFill="1" applyBorder="1" applyAlignment="1">
      <alignment vertical="center"/>
    </xf>
    <xf numFmtId="3" fontId="23" fillId="22" borderId="19" xfId="0" applyNumberFormat="1" applyFont="1" applyFill="1" applyBorder="1" applyAlignment="1">
      <alignment vertical="center"/>
    </xf>
    <xf numFmtId="207" fontId="48" fillId="0" borderId="0" xfId="69" applyNumberFormat="1" applyFont="1" applyBorder="1" applyAlignment="1" applyProtection="1">
      <alignment horizontal="left" vertical="center"/>
    </xf>
    <xf numFmtId="0" fontId="106" fillId="20" borderId="0" xfId="0" applyFont="1" applyFill="1" applyAlignment="1">
      <alignment vertical="center"/>
    </xf>
    <xf numFmtId="0" fontId="106" fillId="20" borderId="0" xfId="0" applyFont="1" applyFill="1" applyBorder="1" applyAlignment="1" applyProtection="1">
      <alignment vertical="center"/>
      <protection locked="0"/>
    </xf>
    <xf numFmtId="3" fontId="106" fillId="20" borderId="0" xfId="0" applyNumberFormat="1" applyFont="1" applyFill="1" applyBorder="1" applyAlignment="1" applyProtection="1">
      <alignment horizontal="right" vertical="center"/>
      <protection locked="0"/>
    </xf>
    <xf numFmtId="0" fontId="55" fillId="20" borderId="0" xfId="0" applyFont="1" applyFill="1" applyBorder="1" applyAlignment="1" applyProtection="1">
      <alignment horizontal="center" vertical="center"/>
      <protection locked="0"/>
    </xf>
    <xf numFmtId="0" fontId="55" fillId="20" borderId="0" xfId="0" applyFont="1" applyFill="1" applyBorder="1" applyAlignment="1" applyProtection="1">
      <alignment vertical="center"/>
      <protection locked="0"/>
    </xf>
    <xf numFmtId="3" fontId="55" fillId="20" borderId="0" xfId="0" applyNumberFormat="1" applyFont="1" applyFill="1" applyBorder="1" applyAlignment="1" applyProtection="1">
      <alignment horizontal="right" vertical="center"/>
      <protection locked="0"/>
    </xf>
    <xf numFmtId="4" fontId="55" fillId="20" borderId="0" xfId="0" applyNumberFormat="1" applyFont="1" applyFill="1" applyBorder="1" applyAlignment="1" applyProtection="1">
      <alignment horizontal="center" vertical="center"/>
      <protection locked="0"/>
    </xf>
    <xf numFmtId="0" fontId="23" fillId="0" borderId="23" xfId="76" applyFont="1" applyFill="1" applyBorder="1" applyAlignment="1">
      <alignment horizontal="center" vertical="center" wrapText="1"/>
    </xf>
    <xf numFmtId="0" fontId="23" fillId="0" borderId="14" xfId="76" applyFont="1" applyFill="1" applyBorder="1" applyAlignment="1">
      <alignment horizontal="left" vertical="center" wrapText="1"/>
    </xf>
    <xf numFmtId="4" fontId="24" fillId="0" borderId="50" xfId="76" applyNumberFormat="1" applyFont="1" applyFill="1" applyBorder="1" applyAlignment="1">
      <alignment horizontal="center" vertical="center" wrapText="1"/>
    </xf>
    <xf numFmtId="4" fontId="24" fillId="0" borderId="9" xfId="76" applyNumberFormat="1" applyFont="1" applyFill="1" applyBorder="1" applyAlignment="1">
      <alignment horizontal="center" vertical="center" wrapText="1"/>
    </xf>
    <xf numFmtId="4" fontId="24" fillId="0" borderId="51" xfId="76" applyNumberFormat="1" applyFont="1" applyFill="1" applyBorder="1" applyAlignment="1">
      <alignment horizontal="center" vertical="center" wrapText="1"/>
    </xf>
    <xf numFmtId="4" fontId="24" fillId="0" borderId="52" xfId="76" applyNumberFormat="1" applyFont="1" applyFill="1" applyBorder="1" applyAlignment="1">
      <alignment horizontal="center" vertical="center" wrapText="1"/>
    </xf>
    <xf numFmtId="4" fontId="24" fillId="0" borderId="53" xfId="76" applyNumberFormat="1" applyFont="1" applyFill="1" applyBorder="1" applyAlignment="1">
      <alignment horizontal="center" vertical="center" wrapText="1"/>
    </xf>
    <xf numFmtId="4" fontId="23" fillId="0" borderId="54" xfId="76" applyNumberFormat="1" applyFont="1" applyFill="1" applyBorder="1" applyAlignment="1">
      <alignment horizontal="center" vertical="center" wrapText="1"/>
    </xf>
    <xf numFmtId="4" fontId="23" fillId="0" borderId="55" xfId="76" applyNumberFormat="1" applyFont="1" applyFill="1" applyBorder="1" applyAlignment="1">
      <alignment horizontal="center" vertical="center" wrapText="1"/>
    </xf>
    <xf numFmtId="4" fontId="23" fillId="0" borderId="31" xfId="76" applyNumberFormat="1" applyFont="1" applyFill="1" applyBorder="1" applyAlignment="1">
      <alignment horizontal="center" vertical="center" wrapText="1"/>
    </xf>
    <xf numFmtId="0" fontId="23" fillId="0" borderId="39" xfId="76" applyFont="1" applyFill="1" applyBorder="1" applyAlignment="1">
      <alignment horizontal="center" vertical="center" wrapText="1"/>
    </xf>
    <xf numFmtId="0" fontId="23" fillId="0" borderId="20" xfId="76" applyFont="1" applyFill="1" applyBorder="1" applyAlignment="1">
      <alignment horizontal="left" vertical="center" wrapText="1"/>
    </xf>
    <xf numFmtId="0" fontId="24" fillId="0" borderId="50" xfId="76" applyFont="1" applyFill="1" applyBorder="1" applyAlignment="1">
      <alignment horizontal="center" vertical="center" wrapText="1"/>
    </xf>
    <xf numFmtId="0" fontId="24" fillId="0" borderId="9" xfId="76" applyFont="1" applyFill="1" applyBorder="1" applyAlignment="1">
      <alignment horizontal="center" vertical="center" wrapText="1"/>
    </xf>
    <xf numFmtId="0" fontId="24" fillId="0" borderId="51" xfId="76" applyFont="1" applyFill="1" applyBorder="1" applyAlignment="1">
      <alignment horizontal="center" vertical="center" wrapText="1"/>
    </xf>
    <xf numFmtId="0" fontId="24" fillId="0" borderId="52" xfId="76" applyFont="1" applyFill="1" applyBorder="1" applyAlignment="1">
      <alignment horizontal="center" vertical="center" wrapText="1"/>
    </xf>
    <xf numFmtId="0" fontId="24" fillId="0" borderId="53" xfId="76" applyFont="1" applyFill="1" applyBorder="1" applyAlignment="1">
      <alignment horizontal="center" vertical="center" wrapText="1"/>
    </xf>
    <xf numFmtId="0" fontId="23" fillId="0" borderId="52" xfId="76" applyFont="1" applyFill="1" applyBorder="1" applyAlignment="1">
      <alignment horizontal="center" vertical="center" wrapText="1"/>
    </xf>
    <xf numFmtId="0" fontId="23" fillId="0" borderId="9" xfId="76" applyFont="1" applyFill="1" applyBorder="1" applyAlignment="1">
      <alignment horizontal="center" vertical="center" wrapText="1"/>
    </xf>
    <xf numFmtId="0" fontId="23" fillId="0" borderId="8" xfId="76" applyFont="1" applyFill="1" applyBorder="1" applyAlignment="1">
      <alignment horizontal="center" vertical="center" wrapText="1"/>
    </xf>
    <xf numFmtId="0" fontId="23" fillId="20" borderId="20" xfId="76" applyFont="1" applyFill="1" applyBorder="1" applyAlignment="1" applyProtection="1">
      <alignment horizontal="left" vertical="center" wrapText="1"/>
      <protection locked="0"/>
    </xf>
    <xf numFmtId="0" fontId="23" fillId="0" borderId="15" xfId="76" applyFont="1" applyFill="1" applyBorder="1" applyAlignment="1">
      <alignment horizontal="left" vertical="center" wrapText="1"/>
    </xf>
    <xf numFmtId="0" fontId="24" fillId="0" borderId="56" xfId="76" applyFont="1" applyFill="1" applyBorder="1" applyAlignment="1">
      <alignment horizontal="center" vertical="center" wrapText="1"/>
    </xf>
    <xf numFmtId="0" fontId="24" fillId="0" borderId="57" xfId="76" applyFont="1" applyFill="1" applyBorder="1" applyAlignment="1">
      <alignment horizontal="center" vertical="center" wrapText="1"/>
    </xf>
    <xf numFmtId="0" fontId="24" fillId="0" borderId="58" xfId="76" applyFont="1" applyFill="1" applyBorder="1" applyAlignment="1">
      <alignment horizontal="center" vertical="center" wrapText="1"/>
    </xf>
    <xf numFmtId="0" fontId="24" fillId="0" borderId="59" xfId="76" applyFont="1" applyFill="1" applyBorder="1" applyAlignment="1">
      <alignment horizontal="center" vertical="center" wrapText="1"/>
    </xf>
    <xf numFmtId="0" fontId="24" fillId="0" borderId="60" xfId="76" applyFont="1" applyFill="1" applyBorder="1" applyAlignment="1">
      <alignment horizontal="center" vertical="center" wrapText="1"/>
    </xf>
    <xf numFmtId="0" fontId="23" fillId="0" borderId="61" xfId="76" applyFont="1" applyFill="1" applyBorder="1" applyAlignment="1">
      <alignment horizontal="center" vertical="center" wrapText="1"/>
    </xf>
    <xf numFmtId="0" fontId="23" fillId="0" borderId="62" xfId="76" applyFont="1" applyFill="1" applyBorder="1" applyAlignment="1">
      <alignment horizontal="center" vertical="center" wrapText="1"/>
    </xf>
    <xf numFmtId="0" fontId="23" fillId="0" borderId="30" xfId="76" applyFont="1" applyFill="1" applyBorder="1" applyAlignment="1">
      <alignment horizontal="center" vertical="center" wrapText="1"/>
    </xf>
    <xf numFmtId="0" fontId="54" fillId="23" borderId="40" xfId="76" applyFont="1" applyFill="1" applyBorder="1" applyAlignment="1">
      <alignment horizontal="center" vertical="center" wrapText="1"/>
    </xf>
    <xf numFmtId="0" fontId="54" fillId="23" borderId="44" xfId="76" applyFont="1" applyFill="1" applyBorder="1" applyAlignment="1">
      <alignment horizontal="left" vertical="center" wrapText="1"/>
    </xf>
    <xf numFmtId="0" fontId="54" fillId="23" borderId="42" xfId="76" applyFont="1" applyFill="1" applyBorder="1" applyAlignment="1">
      <alignment horizontal="center" vertical="center" wrapText="1"/>
    </xf>
    <xf numFmtId="0" fontId="54" fillId="23" borderId="63" xfId="76" applyFont="1" applyFill="1" applyBorder="1" applyAlignment="1">
      <alignment horizontal="center" vertical="center" wrapText="1"/>
    </xf>
    <xf numFmtId="0" fontId="54" fillId="23" borderId="44" xfId="76" applyFont="1" applyFill="1" applyBorder="1" applyAlignment="1">
      <alignment horizontal="center" vertical="center" wrapText="1"/>
    </xf>
    <xf numFmtId="0" fontId="54" fillId="23" borderId="7" xfId="76" applyFont="1" applyFill="1" applyBorder="1" applyAlignment="1">
      <alignment horizontal="center" vertical="center" wrapText="1"/>
    </xf>
    <xf numFmtId="0" fontId="23" fillId="0" borderId="54" xfId="76" applyFont="1" applyFill="1" applyBorder="1" applyAlignment="1">
      <alignment horizontal="left" vertical="center" wrapText="1"/>
    </xf>
    <xf numFmtId="0" fontId="23" fillId="0" borderId="55" xfId="76" applyFont="1" applyFill="1" applyBorder="1" applyAlignment="1">
      <alignment horizontal="center" vertical="center" wrapText="1"/>
    </xf>
    <xf numFmtId="0" fontId="23" fillId="0" borderId="64" xfId="76" applyFont="1" applyFill="1" applyBorder="1" applyAlignment="1">
      <alignment horizontal="center" vertical="center" wrapText="1"/>
    </xf>
    <xf numFmtId="0" fontId="23" fillId="0" borderId="54" xfId="76" applyFont="1" applyFill="1" applyBorder="1" applyAlignment="1">
      <alignment horizontal="center" vertical="center" wrapText="1"/>
    </xf>
    <xf numFmtId="0" fontId="23" fillId="0" borderId="65" xfId="76" applyFont="1" applyFill="1" applyBorder="1" applyAlignment="1">
      <alignment horizontal="center" vertical="center" wrapText="1"/>
    </xf>
    <xf numFmtId="0" fontId="23" fillId="0" borderId="52" xfId="76" applyFont="1" applyFill="1" applyBorder="1" applyAlignment="1">
      <alignment horizontal="left" vertical="center" wrapText="1"/>
    </xf>
    <xf numFmtId="0" fontId="23" fillId="0" borderId="51" xfId="76" applyFont="1" applyFill="1" applyBorder="1" applyAlignment="1">
      <alignment horizontal="center" vertical="center" wrapText="1"/>
    </xf>
    <xf numFmtId="0" fontId="23" fillId="0" borderId="53" xfId="76" applyFont="1" applyFill="1" applyBorder="1" applyAlignment="1">
      <alignment horizontal="center" vertical="center" wrapText="1"/>
    </xf>
    <xf numFmtId="0" fontId="23" fillId="0" borderId="61" xfId="76" applyFont="1" applyFill="1" applyBorder="1" applyAlignment="1">
      <alignment horizontal="left" vertical="center" wrapText="1"/>
    </xf>
    <xf numFmtId="0" fontId="54" fillId="23" borderId="43" xfId="76" applyFont="1" applyFill="1" applyBorder="1" applyAlignment="1">
      <alignment horizontal="center" vertical="center" wrapText="1"/>
    </xf>
    <xf numFmtId="0" fontId="54" fillId="23" borderId="45" xfId="76" applyFont="1" applyFill="1" applyBorder="1" applyAlignment="1">
      <alignment horizontal="center" vertical="center" wrapText="1"/>
    </xf>
    <xf numFmtId="0" fontId="37" fillId="0" borderId="0" xfId="76" applyFont="1"/>
    <xf numFmtId="0" fontId="23" fillId="0" borderId="0" xfId="78" applyFont="1" applyFill="1" applyBorder="1" applyAlignment="1">
      <alignment horizontal="center" vertical="center"/>
    </xf>
    <xf numFmtId="0" fontId="23" fillId="0" borderId="0" xfId="78" applyFont="1" applyFill="1" applyBorder="1" applyAlignment="1">
      <alignment vertical="center"/>
    </xf>
    <xf numFmtId="4" fontId="23" fillId="0" borderId="0" xfId="76" applyNumberFormat="1" applyFont="1" applyFill="1" applyBorder="1" applyAlignment="1">
      <alignment horizontal="center" vertical="center" wrapText="1"/>
    </xf>
    <xf numFmtId="3" fontId="54" fillId="23" borderId="42" xfId="76" applyNumberFormat="1" applyFont="1" applyFill="1" applyBorder="1" applyAlignment="1">
      <alignment horizontal="center" vertical="center" wrapText="1"/>
    </xf>
    <xf numFmtId="3" fontId="54" fillId="23" borderId="40" xfId="76" applyNumberFormat="1" applyFont="1" applyFill="1" applyBorder="1" applyAlignment="1">
      <alignment horizontal="center" vertical="center" wrapText="1"/>
    </xf>
    <xf numFmtId="0" fontId="23" fillId="0" borderId="55" xfId="76" applyFont="1" applyFill="1" applyBorder="1" applyAlignment="1">
      <alignment horizontal="center" vertical="center" textRotation="90" wrapText="1"/>
    </xf>
    <xf numFmtId="0" fontId="23" fillId="0" borderId="31" xfId="76" applyFont="1" applyFill="1" applyBorder="1" applyAlignment="1">
      <alignment horizontal="center" vertical="center" wrapText="1"/>
    </xf>
    <xf numFmtId="0" fontId="23" fillId="0" borderId="59" xfId="76" applyFont="1" applyFill="1" applyBorder="1" applyAlignment="1">
      <alignment horizontal="center" vertical="center" wrapText="1"/>
    </xf>
    <xf numFmtId="0" fontId="23" fillId="0" borderId="57" xfId="76" applyFont="1" applyFill="1" applyBorder="1" applyAlignment="1">
      <alignment horizontal="center" vertical="center" wrapText="1"/>
    </xf>
    <xf numFmtId="0" fontId="23" fillId="0" borderId="60" xfId="76" applyFont="1" applyFill="1" applyBorder="1" applyAlignment="1">
      <alignment horizontal="center" vertical="center" wrapText="1"/>
    </xf>
    <xf numFmtId="0" fontId="23" fillId="0" borderId="0" xfId="76" applyFont="1" applyFill="1" applyBorder="1" applyAlignment="1">
      <alignment horizontal="center" vertical="center" wrapText="1"/>
    </xf>
    <xf numFmtId="4" fontId="23" fillId="0" borderId="20" xfId="76" applyNumberFormat="1" applyFont="1" applyFill="1" applyBorder="1" applyAlignment="1">
      <alignment horizontal="center" vertical="center" wrapText="1"/>
    </xf>
    <xf numFmtId="0" fontId="23" fillId="0" borderId="20" xfId="76" applyFont="1" applyFill="1" applyBorder="1" applyAlignment="1">
      <alignment horizontal="center" vertical="center" wrapText="1"/>
    </xf>
    <xf numFmtId="0" fontId="23" fillId="0" borderId="15" xfId="76" applyFont="1" applyFill="1" applyBorder="1" applyAlignment="1">
      <alignment horizontal="center" vertical="center" wrapText="1"/>
    </xf>
    <xf numFmtId="0" fontId="54" fillId="23" borderId="38" xfId="76" applyFont="1" applyFill="1" applyBorder="1" applyAlignment="1">
      <alignment horizontal="center" vertical="center" wrapText="1"/>
    </xf>
    <xf numFmtId="0" fontId="23" fillId="0" borderId="12" xfId="76" applyFont="1" applyFill="1" applyBorder="1" applyAlignment="1">
      <alignment horizontal="center" vertical="center" wrapText="1"/>
    </xf>
    <xf numFmtId="0" fontId="23" fillId="0" borderId="14" xfId="76" applyFont="1" applyFill="1" applyBorder="1" applyAlignment="1">
      <alignment horizontal="center" vertical="center" wrapText="1"/>
    </xf>
    <xf numFmtId="3" fontId="54" fillId="23" borderId="7" xfId="76" applyNumberFormat="1" applyFont="1" applyFill="1" applyBorder="1" applyAlignment="1">
      <alignment horizontal="center" vertical="center" wrapText="1"/>
    </xf>
    <xf numFmtId="4" fontId="23" fillId="0" borderId="66" xfId="76" applyNumberFormat="1" applyFont="1" applyFill="1" applyBorder="1" applyAlignment="1">
      <alignment horizontal="center" vertical="center" wrapText="1"/>
    </xf>
    <xf numFmtId="3" fontId="54" fillId="23" borderId="63" xfId="76" applyNumberFormat="1" applyFont="1" applyFill="1" applyBorder="1" applyAlignment="1">
      <alignment horizontal="center" vertical="center" wrapText="1"/>
    </xf>
    <xf numFmtId="0" fontId="54" fillId="0" borderId="29" xfId="76" applyFont="1" applyFill="1" applyBorder="1" applyAlignment="1">
      <alignment horizontal="center" vertical="center" wrapText="1"/>
    </xf>
    <xf numFmtId="0" fontId="54" fillId="0" borderId="67" xfId="76" applyFont="1" applyFill="1" applyBorder="1" applyAlignment="1">
      <alignment horizontal="left" vertical="center" wrapText="1"/>
    </xf>
    <xf numFmtId="0" fontId="54" fillId="0" borderId="57" xfId="76" applyFont="1" applyFill="1" applyBorder="1" applyAlignment="1">
      <alignment horizontal="center" vertical="center" wrapText="1"/>
    </xf>
    <xf numFmtId="0" fontId="54" fillId="0" borderId="60" xfId="76" applyFont="1" applyFill="1" applyBorder="1" applyAlignment="1">
      <alignment horizontal="center" vertical="center" wrapText="1"/>
    </xf>
    <xf numFmtId="0" fontId="54" fillId="0" borderId="18" xfId="76" applyFont="1" applyFill="1" applyBorder="1" applyAlignment="1">
      <alignment horizontal="center" vertical="center" wrapText="1"/>
    </xf>
    <xf numFmtId="0" fontId="54" fillId="0" borderId="0" xfId="76" applyFont="1" applyFill="1" applyBorder="1" applyAlignment="1">
      <alignment horizontal="center" vertical="center" wrapText="1"/>
    </xf>
    <xf numFmtId="3" fontId="54" fillId="0" borderId="18" xfId="76" applyNumberFormat="1" applyFont="1" applyFill="1" applyBorder="1" applyAlignment="1">
      <alignment horizontal="center" vertical="center" wrapText="1"/>
    </xf>
    <xf numFmtId="3" fontId="54" fillId="0" borderId="57" xfId="76" applyNumberFormat="1" applyFont="1" applyFill="1" applyBorder="1" applyAlignment="1">
      <alignment horizontal="center" vertical="center" wrapText="1"/>
    </xf>
    <xf numFmtId="3" fontId="54" fillId="0" borderId="60" xfId="76" applyNumberFormat="1" applyFont="1" applyFill="1" applyBorder="1" applyAlignment="1">
      <alignment horizontal="center" vertical="center" wrapText="1"/>
    </xf>
    <xf numFmtId="3" fontId="54" fillId="0" borderId="68" xfId="76" applyNumberFormat="1" applyFont="1" applyFill="1" applyBorder="1" applyAlignment="1">
      <alignment horizontal="center" vertical="center" wrapText="1"/>
    </xf>
    <xf numFmtId="3" fontId="54" fillId="0" borderId="0" xfId="76" applyNumberFormat="1" applyFont="1" applyFill="1" applyBorder="1" applyAlignment="1">
      <alignment horizontal="center" vertical="center" wrapText="1"/>
    </xf>
    <xf numFmtId="0" fontId="54" fillId="0" borderId="12" xfId="76" applyFont="1" applyFill="1" applyBorder="1" applyAlignment="1">
      <alignment horizontal="center" vertical="center" wrapText="1"/>
    </xf>
    <xf numFmtId="0" fontId="54" fillId="0" borderId="59" xfId="76" applyFont="1" applyFill="1" applyBorder="1" applyAlignment="1">
      <alignment horizontal="left" vertical="center" wrapText="1"/>
    </xf>
    <xf numFmtId="0" fontId="54" fillId="0" borderId="59" xfId="76" applyFont="1" applyFill="1" applyBorder="1" applyAlignment="1">
      <alignment horizontal="center" vertical="center" wrapText="1"/>
    </xf>
    <xf numFmtId="3" fontId="96" fillId="0" borderId="13" xfId="81" applyNumberFormat="1" applyFont="1" applyFill="1" applyBorder="1" applyAlignment="1" applyProtection="1">
      <alignment horizontal="left" vertical="center"/>
    </xf>
    <xf numFmtId="3" fontId="96" fillId="0" borderId="12" xfId="81" applyNumberFormat="1" applyFont="1" applyFill="1" applyBorder="1" applyAlignment="1" applyProtection="1">
      <alignment horizontal="left" vertical="center"/>
    </xf>
    <xf numFmtId="3" fontId="23" fillId="0" borderId="41" xfId="80" applyNumberFormat="1" applyFont="1" applyBorder="1" applyAlignment="1" applyProtection="1">
      <alignment horizontal="left" vertical="center" wrapText="1" indent="1"/>
    </xf>
    <xf numFmtId="3" fontId="23" fillId="0" borderId="20" xfId="80" applyNumberFormat="1" applyFont="1" applyBorder="1" applyAlignment="1" applyProtection="1">
      <alignment horizontal="left" vertical="center" wrapText="1" indent="1"/>
    </xf>
    <xf numFmtId="3" fontId="23" fillId="0" borderId="20" xfId="80" applyNumberFormat="1" applyFont="1" applyBorder="1" applyAlignment="1" applyProtection="1">
      <alignment vertical="center"/>
    </xf>
    <xf numFmtId="3" fontId="23" fillId="0" borderId="20" xfId="80" applyNumberFormat="1" applyFont="1" applyBorder="1" applyAlignment="1" applyProtection="1">
      <alignment horizontal="right" vertical="center"/>
    </xf>
    <xf numFmtId="3" fontId="23" fillId="0" borderId="41" xfId="0" applyNumberFormat="1" applyFont="1" applyBorder="1" applyAlignment="1" applyProtection="1">
      <alignment vertical="center"/>
    </xf>
    <xf numFmtId="3" fontId="23" fillId="0" borderId="12" xfId="0" applyNumberFormat="1" applyFont="1" applyFill="1" applyBorder="1" applyAlignment="1" applyProtection="1">
      <alignment vertical="center"/>
      <protection hidden="1"/>
    </xf>
    <xf numFmtId="4" fontId="96" fillId="0" borderId="12" xfId="0" applyNumberFormat="1" applyFont="1" applyFill="1" applyBorder="1" applyAlignment="1">
      <alignment horizontal="left" vertical="center" wrapText="1"/>
    </xf>
    <xf numFmtId="3" fontId="51" fillId="0" borderId="13" xfId="0" applyNumberFormat="1" applyFont="1" applyFill="1" applyBorder="1" applyAlignment="1">
      <alignment vertical="center"/>
    </xf>
    <xf numFmtId="0" fontId="51" fillId="0" borderId="13" xfId="0" applyFont="1" applyFill="1" applyBorder="1" applyAlignment="1">
      <alignment vertical="center"/>
    </xf>
    <xf numFmtId="0" fontId="54" fillId="0" borderId="22" xfId="0" applyNumberFormat="1" applyFont="1" applyFill="1" applyBorder="1" applyAlignment="1">
      <alignment vertical="center"/>
    </xf>
    <xf numFmtId="0" fontId="54" fillId="0" borderId="22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Alignment="1">
      <alignment horizontal="center" vertical="center" wrapText="1"/>
    </xf>
    <xf numFmtId="3" fontId="23" fillId="0" borderId="13" xfId="0" applyNumberFormat="1" applyFont="1" applyFill="1" applyBorder="1" applyAlignment="1" applyProtection="1">
      <alignment vertical="center"/>
      <protection locked="0"/>
    </xf>
    <xf numFmtId="3" fontId="23" fillId="0" borderId="12" xfId="0" applyNumberFormat="1" applyFont="1" applyFill="1" applyBorder="1" applyAlignment="1" applyProtection="1">
      <alignment vertical="center"/>
      <protection locked="0"/>
    </xf>
    <xf numFmtId="3" fontId="23" fillId="0" borderId="19" xfId="0" applyNumberFormat="1" applyFont="1" applyFill="1" applyBorder="1" applyAlignment="1" applyProtection="1">
      <alignment vertical="center"/>
      <protection locked="0"/>
    </xf>
    <xf numFmtId="3" fontId="24" fillId="22" borderId="68" xfId="0" applyNumberFormat="1" applyFont="1" applyFill="1" applyBorder="1" applyAlignment="1">
      <alignment horizontal="center" vertical="center" wrapText="1"/>
    </xf>
    <xf numFmtId="3" fontId="24" fillId="22" borderId="69" xfId="0" applyNumberFormat="1" applyFont="1" applyFill="1" applyBorder="1" applyAlignment="1">
      <alignment horizontal="center" vertical="center" wrapText="1"/>
    </xf>
    <xf numFmtId="3" fontId="24" fillId="0" borderId="19" xfId="0" applyNumberFormat="1" applyFont="1" applyFill="1" applyBorder="1" applyAlignment="1" applyProtection="1">
      <alignment vertical="center"/>
      <protection locked="0"/>
    </xf>
    <xf numFmtId="4" fontId="24" fillId="0" borderId="19" xfId="0" applyNumberFormat="1" applyFont="1" applyFill="1" applyBorder="1" applyAlignment="1">
      <alignment horizontal="center" vertical="center"/>
    </xf>
    <xf numFmtId="3" fontId="23" fillId="22" borderId="12" xfId="0" applyNumberFormat="1" applyFont="1" applyFill="1" applyBorder="1" applyAlignment="1">
      <alignment vertical="center"/>
    </xf>
    <xf numFmtId="3" fontId="23" fillId="0" borderId="13" xfId="0" applyNumberFormat="1" applyFont="1" applyBorder="1" applyAlignment="1" applyProtection="1">
      <alignment horizontal="right" vertical="center" wrapText="1"/>
    </xf>
    <xf numFmtId="0" fontId="144" fillId="20" borderId="0" xfId="0" applyFont="1" applyFill="1" applyAlignment="1" applyProtection="1">
      <alignment vertical="center" wrapText="1"/>
      <protection locked="0"/>
    </xf>
    <xf numFmtId="0" fontId="103" fillId="20" borderId="18" xfId="0" applyFont="1" applyFill="1" applyBorder="1" applyAlignment="1" applyProtection="1">
      <alignment horizontal="left" vertical="center" wrapText="1"/>
    </xf>
    <xf numFmtId="0" fontId="103" fillId="20" borderId="25" xfId="0" applyFont="1" applyFill="1" applyBorder="1" applyAlignment="1" applyProtection="1">
      <alignment horizontal="left" vertical="center"/>
    </xf>
    <xf numFmtId="0" fontId="114" fillId="23" borderId="20" xfId="0" applyFont="1" applyFill="1" applyBorder="1" applyAlignment="1" applyProtection="1">
      <alignment horizontal="left" vertical="center" wrapText="1"/>
    </xf>
    <xf numFmtId="0" fontId="103" fillId="23" borderId="39" xfId="0" applyFont="1" applyFill="1" applyBorder="1" applyAlignment="1" applyProtection="1">
      <alignment horizontal="left" vertical="center" wrapText="1"/>
    </xf>
    <xf numFmtId="3" fontId="103" fillId="23" borderId="20" xfId="0" applyNumberFormat="1" applyFont="1" applyFill="1" applyBorder="1" applyAlignment="1" applyProtection="1">
      <alignment horizontal="left" vertical="center" wrapText="1"/>
    </xf>
    <xf numFmtId="3" fontId="96" fillId="0" borderId="12" xfId="0" applyNumberFormat="1" applyFont="1" applyBorder="1" applyAlignment="1" applyProtection="1">
      <alignment horizontal="left" vertical="center" wrapText="1"/>
    </xf>
    <xf numFmtId="3" fontId="24" fillId="0" borderId="12" xfId="0" applyNumberFormat="1" applyFont="1" applyBorder="1" applyAlignment="1" applyProtection="1">
      <alignment horizontal="left" vertical="center"/>
    </xf>
    <xf numFmtId="3" fontId="96" fillId="0" borderId="12" xfId="0" applyNumberFormat="1" applyFont="1" applyBorder="1" applyAlignment="1" applyProtection="1">
      <alignment horizontal="left" vertical="center"/>
    </xf>
    <xf numFmtId="3" fontId="96" fillId="23" borderId="12" xfId="81" applyNumberFormat="1" applyFont="1" applyFill="1" applyBorder="1" applyAlignment="1" applyProtection="1">
      <alignment horizontal="left" vertical="center"/>
    </xf>
    <xf numFmtId="3" fontId="96" fillId="0" borderId="12" xfId="81" applyNumberFormat="1" applyFont="1" applyBorder="1" applyAlignment="1" applyProtection="1">
      <alignment horizontal="left" vertical="center"/>
    </xf>
    <xf numFmtId="3" fontId="106" fillId="0" borderId="12" xfId="81" applyNumberFormat="1" applyFont="1" applyBorder="1" applyAlignment="1" applyProtection="1">
      <alignment horizontal="left" vertical="center"/>
    </xf>
    <xf numFmtId="0" fontId="83" fillId="0" borderId="19" xfId="75" applyFont="1" applyBorder="1" applyAlignment="1">
      <alignment vertical="center"/>
    </xf>
    <xf numFmtId="3" fontId="138" fillId="0" borderId="13" xfId="75" applyNumberFormat="1" applyFont="1" applyBorder="1" applyAlignment="1">
      <alignment vertical="center"/>
    </xf>
    <xf numFmtId="3" fontId="127" fillId="0" borderId="13" xfId="75" applyNumberFormat="1" applyFont="1" applyBorder="1" applyAlignment="1">
      <alignment horizontal="left" vertical="center"/>
    </xf>
    <xf numFmtId="4" fontId="127" fillId="0" borderId="13" xfId="75" applyNumberFormat="1" applyFont="1" applyBorder="1" applyAlignment="1">
      <alignment horizontal="center" vertical="center"/>
    </xf>
    <xf numFmtId="3" fontId="23" fillId="0" borderId="19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139" fillId="0" borderId="0" xfId="0" applyNumberFormat="1" applyFont="1" applyAlignment="1">
      <alignment horizontal="center" vertical="center"/>
    </xf>
    <xf numFmtId="3" fontId="55" fillId="0" borderId="0" xfId="0" applyNumberFormat="1" applyFont="1" applyAlignment="1">
      <alignment horizontal="center" vertical="center"/>
    </xf>
    <xf numFmtId="4" fontId="14" fillId="0" borderId="13" xfId="0" applyNumberFormat="1" applyFont="1" applyBorder="1" applyAlignment="1">
      <alignment horizontal="center" vertical="center"/>
    </xf>
    <xf numFmtId="4" fontId="14" fillId="0" borderId="12" xfId="0" applyNumberFormat="1" applyFont="1" applyBorder="1" applyAlignment="1">
      <alignment horizontal="center" vertical="center"/>
    </xf>
    <xf numFmtId="4" fontId="14" fillId="0" borderId="19" xfId="0" applyNumberFormat="1" applyFont="1" applyBorder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0" fontId="23" fillId="0" borderId="12" xfId="0" applyFont="1" applyBorder="1" applyAlignment="1"/>
    <xf numFmtId="192" fontId="23" fillId="0" borderId="12" xfId="0" applyNumberFormat="1" applyFont="1" applyFill="1" applyBorder="1" applyAlignment="1">
      <alignment horizontal="right" vertical="center"/>
    </xf>
    <xf numFmtId="3" fontId="23" fillId="0" borderId="12" xfId="0" applyNumberFormat="1" applyFont="1" applyFill="1" applyBorder="1" applyAlignment="1" applyProtection="1">
      <alignment horizontal="right" vertical="center" indent="1"/>
      <protection locked="0"/>
    </xf>
    <xf numFmtId="4" fontId="23" fillId="20" borderId="12" xfId="0" applyNumberFormat="1" applyFont="1" applyFill="1" applyBorder="1" applyAlignment="1" applyProtection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9" xfId="0" applyFont="1" applyBorder="1" applyAlignment="1"/>
    <xf numFmtId="192" fontId="23" fillId="0" borderId="19" xfId="0" applyNumberFormat="1" applyFont="1" applyFill="1" applyBorder="1" applyAlignment="1">
      <alignment horizontal="right" vertical="center"/>
    </xf>
    <xf numFmtId="3" fontId="23" fillId="0" borderId="19" xfId="0" applyNumberFormat="1" applyFont="1" applyFill="1" applyBorder="1" applyAlignment="1" applyProtection="1">
      <alignment horizontal="right" vertical="center" indent="1"/>
      <protection locked="0"/>
    </xf>
    <xf numFmtId="4" fontId="23" fillId="20" borderId="19" xfId="0" applyNumberFormat="1" applyFont="1" applyFill="1" applyBorder="1" applyAlignment="1" applyProtection="1">
      <alignment horizontal="center" vertical="center"/>
    </xf>
    <xf numFmtId="0" fontId="24" fillId="22" borderId="38" xfId="87" applyFont="1" applyFill="1" applyBorder="1" applyAlignment="1">
      <alignment vertical="center" wrapText="1"/>
    </xf>
    <xf numFmtId="0" fontId="24" fillId="22" borderId="38" xfId="87" applyFont="1" applyFill="1" applyBorder="1" applyAlignment="1">
      <alignment horizontal="center" vertical="center" wrapText="1"/>
    </xf>
    <xf numFmtId="0" fontId="138" fillId="22" borderId="38" xfId="0" applyFont="1" applyFill="1" applyBorder="1" applyAlignment="1">
      <alignment horizontal="left" vertical="center" wrapText="1"/>
    </xf>
    <xf numFmtId="3" fontId="138" fillId="22" borderId="38" xfId="0" applyNumberFormat="1" applyFont="1" applyFill="1" applyBorder="1" applyAlignment="1">
      <alignment horizontal="right" vertical="center" wrapText="1" indent="1"/>
    </xf>
    <xf numFmtId="192" fontId="138" fillId="22" borderId="38" xfId="87" applyNumberFormat="1" applyFont="1" applyFill="1" applyBorder="1" applyAlignment="1">
      <alignment horizontal="right" vertical="center" wrapText="1" indent="1"/>
    </xf>
    <xf numFmtId="4" fontId="183" fillId="22" borderId="38" xfId="0" applyNumberFormat="1" applyFont="1" applyFill="1" applyBorder="1" applyAlignment="1" applyProtection="1">
      <alignment horizontal="center" vertical="center"/>
    </xf>
    <xf numFmtId="0" fontId="23" fillId="22" borderId="22" xfId="0" applyFont="1" applyFill="1" applyBorder="1" applyAlignment="1">
      <alignment horizontal="left" vertical="center"/>
    </xf>
    <xf numFmtId="0" fontId="23" fillId="20" borderId="12" xfId="0" applyFont="1" applyFill="1" applyBorder="1" applyAlignment="1">
      <alignment horizontal="center" vertical="center"/>
    </xf>
    <xf numFmtId="0" fontId="33" fillId="0" borderId="38" xfId="0" applyFont="1" applyBorder="1" applyAlignment="1">
      <alignment horizontal="left" vertical="center" wrapText="1"/>
    </xf>
    <xf numFmtId="3" fontId="33" fillId="0" borderId="38" xfId="0" applyNumberFormat="1" applyFont="1" applyBorder="1" applyAlignment="1">
      <alignment horizontal="right" vertical="center" indent="1"/>
    </xf>
    <xf numFmtId="3" fontId="144" fillId="0" borderId="0" xfId="80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vertical="center"/>
    </xf>
    <xf numFmtId="0" fontId="149" fillId="0" borderId="0" xfId="0" applyFont="1" applyFill="1" applyBorder="1" applyAlignment="1" applyProtection="1">
      <alignment vertical="center"/>
    </xf>
    <xf numFmtId="0" fontId="55" fillId="0" borderId="0" xfId="0" applyFont="1" applyFill="1" applyBorder="1" applyAlignment="1" applyProtection="1">
      <alignment vertical="center"/>
    </xf>
    <xf numFmtId="3" fontId="166" fillId="0" borderId="0" xfId="80" applyNumberFormat="1" applyFont="1" applyFill="1" applyBorder="1" applyAlignment="1" applyProtection="1">
      <alignment horizontal="right" vertical="center"/>
    </xf>
    <xf numFmtId="49" fontId="27" fillId="0" borderId="12" xfId="80" applyNumberFormat="1" applyFont="1" applyFill="1" applyBorder="1" applyAlignment="1" applyProtection="1">
      <alignment horizontal="center" vertical="center" textRotation="90" wrapText="1"/>
    </xf>
    <xf numFmtId="3" fontId="34" fillId="0" borderId="12" xfId="80" applyNumberFormat="1" applyFont="1" applyFill="1" applyBorder="1" applyAlignment="1" applyProtection="1">
      <alignment horizontal="right" vertical="center" wrapText="1"/>
    </xf>
    <xf numFmtId="3" fontId="123" fillId="0" borderId="12" xfId="80" applyNumberFormat="1" applyFont="1" applyFill="1" applyBorder="1" applyAlignment="1" applyProtection="1">
      <alignment horizontal="right" vertical="center" wrapText="1"/>
    </xf>
    <xf numFmtId="3" fontId="23" fillId="0" borderId="12" xfId="0" applyNumberFormat="1" applyFont="1" applyFill="1" applyBorder="1" applyAlignment="1" applyProtection="1">
      <alignment horizontal="right" vertical="center" wrapText="1"/>
    </xf>
    <xf numFmtId="0" fontId="70" fillId="0" borderId="13" xfId="75" applyFont="1" applyBorder="1" applyAlignment="1">
      <alignment vertical="center"/>
    </xf>
    <xf numFmtId="3" fontId="70" fillId="0" borderId="13" xfId="75" applyNumberFormat="1" applyFont="1" applyBorder="1" applyAlignment="1">
      <alignment vertical="center"/>
    </xf>
    <xf numFmtId="3" fontId="70" fillId="0" borderId="12" xfId="75" applyNumberFormat="1" applyFont="1" applyBorder="1" applyAlignment="1">
      <alignment vertical="center"/>
    </xf>
    <xf numFmtId="0" fontId="70" fillId="20" borderId="12" xfId="75" applyFont="1" applyFill="1" applyBorder="1" applyAlignment="1">
      <alignment vertical="center"/>
    </xf>
    <xf numFmtId="203" fontId="23" fillId="0" borderId="0" xfId="0" applyNumberFormat="1" applyFont="1" applyAlignment="1">
      <alignment vertical="center"/>
    </xf>
    <xf numFmtId="207" fontId="175" fillId="0" borderId="0" xfId="69" applyNumberFormat="1" applyFont="1" applyBorder="1" applyAlignment="1" applyProtection="1"/>
    <xf numFmtId="3" fontId="114" fillId="20" borderId="0" xfId="0" applyNumberFormat="1" applyFont="1" applyFill="1" applyAlignment="1">
      <alignment vertical="center"/>
    </xf>
    <xf numFmtId="3" fontId="176" fillId="20" borderId="0" xfId="0" applyNumberFormat="1" applyFont="1" applyFill="1" applyAlignment="1">
      <alignment vertical="center"/>
    </xf>
    <xf numFmtId="3" fontId="104" fillId="20" borderId="0" xfId="0" applyNumberFormat="1" applyFont="1" applyFill="1" applyAlignment="1">
      <alignment horizontal="right" vertical="center"/>
    </xf>
    <xf numFmtId="3" fontId="176" fillId="0" borderId="0" xfId="0" applyNumberFormat="1" applyFont="1" applyAlignment="1">
      <alignment vertical="center"/>
    </xf>
    <xf numFmtId="3" fontId="177" fillId="20" borderId="0" xfId="0" applyNumberFormat="1" applyFont="1" applyFill="1" applyAlignment="1">
      <alignment vertical="center"/>
    </xf>
    <xf numFmtId="3" fontId="177" fillId="0" borderId="0" xfId="0" applyNumberFormat="1" applyFont="1" applyAlignment="1">
      <alignment vertical="center"/>
    </xf>
    <xf numFmtId="3" fontId="58" fillId="20" borderId="22" xfId="0" applyNumberFormat="1" applyFont="1" applyFill="1" applyBorder="1" applyAlignment="1">
      <alignment horizontal="center" vertical="center" wrapText="1"/>
    </xf>
    <xf numFmtId="3" fontId="27" fillId="22" borderId="13" xfId="0" applyNumberFormat="1" applyFont="1" applyFill="1" applyBorder="1" applyAlignment="1">
      <alignment horizontal="center" vertical="center" wrapText="1"/>
    </xf>
    <xf numFmtId="196" fontId="27" fillId="0" borderId="13" xfId="0" applyNumberFormat="1" applyFont="1" applyBorder="1" applyAlignment="1">
      <alignment horizontal="center" vertical="center" wrapText="1"/>
    </xf>
    <xf numFmtId="3" fontId="31" fillId="0" borderId="29" xfId="0" applyNumberFormat="1" applyFont="1" applyBorder="1" applyAlignment="1">
      <alignment vertical="center"/>
    </xf>
    <xf numFmtId="196" fontId="31" fillId="0" borderId="27" xfId="0" applyNumberFormat="1" applyFont="1" applyBorder="1" applyAlignment="1">
      <alignment vertical="center"/>
    </xf>
    <xf numFmtId="196" fontId="31" fillId="0" borderId="13" xfId="0" applyNumberFormat="1" applyFont="1" applyBorder="1" applyAlignment="1">
      <alignment horizontal="left" vertical="center"/>
    </xf>
    <xf numFmtId="196" fontId="31" fillId="0" borderId="28" xfId="0" applyNumberFormat="1" applyFont="1" applyBorder="1" applyAlignment="1">
      <alignment horizontal="left" vertical="center"/>
    </xf>
    <xf numFmtId="196" fontId="31" fillId="0" borderId="12" xfId="0" applyNumberFormat="1" applyFont="1" applyBorder="1" applyAlignment="1">
      <alignment horizontal="center" vertical="center" wrapText="1" shrinkToFit="1"/>
    </xf>
    <xf numFmtId="3" fontId="31" fillId="0" borderId="18" xfId="0" applyNumberFormat="1" applyFont="1" applyBorder="1" applyAlignment="1">
      <alignment vertical="center"/>
    </xf>
    <xf numFmtId="196" fontId="31" fillId="0" borderId="0" xfId="0" applyNumberFormat="1" applyFont="1" applyBorder="1" applyAlignment="1">
      <alignment vertical="center"/>
    </xf>
    <xf numFmtId="196" fontId="31" fillId="0" borderId="12" xfId="0" applyNumberFormat="1" applyFont="1" applyBorder="1" applyAlignment="1">
      <alignment horizontal="left" vertical="center"/>
    </xf>
    <xf numFmtId="196" fontId="31" fillId="0" borderId="16" xfId="0" applyNumberFormat="1" applyFont="1" applyBorder="1" applyAlignment="1">
      <alignment horizontal="left" vertical="center"/>
    </xf>
    <xf numFmtId="196" fontId="31" fillId="0" borderId="12" xfId="0" applyNumberFormat="1" applyFont="1" applyFill="1" applyBorder="1" applyAlignment="1">
      <alignment horizontal="center" vertical="center" wrapText="1"/>
    </xf>
    <xf numFmtId="196" fontId="31" fillId="0" borderId="0" xfId="0" applyNumberFormat="1" applyFont="1" applyFill="1" applyBorder="1" applyAlignment="1">
      <alignment vertical="center"/>
    </xf>
    <xf numFmtId="196" fontId="31" fillId="0" borderId="19" xfId="0" applyNumberFormat="1" applyFont="1" applyBorder="1" applyAlignment="1">
      <alignment horizontal="center" vertical="center" wrapText="1"/>
    </xf>
    <xf numFmtId="3" fontId="31" fillId="0" borderId="26" xfId="0" applyNumberFormat="1" applyFont="1" applyBorder="1" applyAlignment="1">
      <alignment vertical="center"/>
    </xf>
    <xf numFmtId="196" fontId="31" fillId="0" borderId="22" xfId="0" applyNumberFormat="1" applyFont="1" applyBorder="1" applyAlignment="1">
      <alignment vertical="center"/>
    </xf>
    <xf numFmtId="196" fontId="31" fillId="0" borderId="19" xfId="0" applyNumberFormat="1" applyFont="1" applyBorder="1" applyAlignment="1">
      <alignment horizontal="left" vertical="center"/>
    </xf>
    <xf numFmtId="196" fontId="31" fillId="0" borderId="70" xfId="0" applyNumberFormat="1" applyFont="1" applyBorder="1" applyAlignment="1">
      <alignment horizontal="left" vertical="center"/>
    </xf>
    <xf numFmtId="196" fontId="31" fillId="0" borderId="12" xfId="0" applyNumberFormat="1" applyFont="1" applyBorder="1" applyAlignment="1">
      <alignment horizontal="center" vertical="center" wrapText="1"/>
    </xf>
    <xf numFmtId="196" fontId="31" fillId="0" borderId="12" xfId="0" applyNumberFormat="1" applyFont="1" applyFill="1" applyBorder="1" applyAlignment="1">
      <alignment horizontal="left" vertical="center"/>
    </xf>
    <xf numFmtId="196" fontId="31" fillId="0" borderId="16" xfId="0" applyNumberFormat="1" applyFont="1" applyFill="1" applyBorder="1" applyAlignment="1">
      <alignment horizontal="left" vertical="center"/>
    </xf>
    <xf numFmtId="196" fontId="27" fillId="0" borderId="12" xfId="0" applyNumberFormat="1" applyFont="1" applyBorder="1" applyAlignment="1">
      <alignment horizontal="center" vertical="center" wrapText="1"/>
    </xf>
    <xf numFmtId="3" fontId="31" fillId="0" borderId="0" xfId="0" applyNumberFormat="1" applyFont="1" applyAlignment="1">
      <alignment horizontal="center" vertical="center"/>
    </xf>
    <xf numFmtId="0" fontId="33" fillId="0" borderId="38" xfId="0" applyFont="1" applyBorder="1" applyAlignment="1">
      <alignment vertical="center" wrapText="1"/>
    </xf>
    <xf numFmtId="4" fontId="23" fillId="20" borderId="28" xfId="0" applyNumberFormat="1" applyFont="1" applyFill="1" applyBorder="1" applyAlignment="1" applyProtection="1">
      <alignment vertical="center"/>
      <protection locked="0"/>
    </xf>
    <xf numFmtId="3" fontId="109" fillId="23" borderId="12" xfId="0" applyNumberFormat="1" applyFont="1" applyFill="1" applyBorder="1" applyAlignment="1" applyProtection="1">
      <alignment horizontal="left" vertical="center"/>
      <protection hidden="1"/>
    </xf>
    <xf numFmtId="4" fontId="106" fillId="0" borderId="0" xfId="87" applyNumberFormat="1" applyFont="1" applyFill="1" applyBorder="1" applyAlignment="1">
      <alignment vertical="center"/>
    </xf>
    <xf numFmtId="4" fontId="55" fillId="0" borderId="0" xfId="87" applyNumberFormat="1" applyFont="1" applyFill="1" applyBorder="1" applyAlignment="1">
      <alignment vertical="center"/>
    </xf>
    <xf numFmtId="0" fontId="54" fillId="20" borderId="0" xfId="0" applyFont="1" applyFill="1" applyBorder="1" applyAlignment="1">
      <alignment horizontal="left" vertical="center"/>
    </xf>
    <xf numFmtId="4" fontId="55" fillId="0" borderId="0" xfId="87" applyNumberFormat="1" applyFont="1" applyBorder="1" applyAlignment="1">
      <alignment vertical="center"/>
    </xf>
    <xf numFmtId="3" fontId="54" fillId="0" borderId="0" xfId="87" applyNumberFormat="1" applyFont="1" applyBorder="1" applyAlignment="1">
      <alignment horizontal="center" vertical="center" wrapText="1"/>
    </xf>
    <xf numFmtId="3" fontId="54" fillId="0" borderId="0" xfId="87" applyNumberFormat="1" applyFont="1" applyFill="1" applyBorder="1" applyAlignment="1">
      <alignment horizontal="center" vertical="center" wrapText="1"/>
    </xf>
    <xf numFmtId="3" fontId="54" fillId="0" borderId="0" xfId="87" applyNumberFormat="1" applyFont="1" applyBorder="1" applyAlignment="1">
      <alignment horizontal="right" vertical="center" wrapText="1"/>
    </xf>
    <xf numFmtId="3" fontId="54" fillId="0" borderId="0" xfId="87" applyNumberFormat="1" applyFont="1" applyBorder="1" applyAlignment="1">
      <alignment horizontal="center" vertical="center"/>
    </xf>
    <xf numFmtId="3" fontId="54" fillId="0" borderId="0" xfId="87" applyNumberFormat="1" applyFont="1" applyFill="1" applyBorder="1" applyAlignment="1">
      <alignment horizontal="center" vertical="center"/>
    </xf>
    <xf numFmtId="3" fontId="24" fillId="22" borderId="38" xfId="87" applyNumberFormat="1" applyFont="1" applyFill="1" applyBorder="1" applyAlignment="1">
      <alignment horizontal="left" vertical="center"/>
    </xf>
    <xf numFmtId="3" fontId="103" fillId="0" borderId="12" xfId="87" applyNumberFormat="1" applyFont="1" applyBorder="1" applyAlignment="1">
      <alignment horizontal="left" vertical="center"/>
    </xf>
    <xf numFmtId="3" fontId="103" fillId="0" borderId="12" xfId="87" applyNumberFormat="1" applyFont="1" applyBorder="1" applyAlignment="1">
      <alignment horizontal="right" vertical="center"/>
    </xf>
    <xf numFmtId="3" fontId="103" fillId="0" borderId="12" xfId="87" applyNumberFormat="1" applyFont="1" applyFill="1" applyBorder="1" applyAlignment="1">
      <alignment horizontal="right" vertical="center"/>
    </xf>
    <xf numFmtId="3" fontId="103" fillId="20" borderId="12" xfId="87" applyNumberFormat="1" applyFont="1" applyFill="1" applyBorder="1" applyAlignment="1">
      <alignment horizontal="right" vertical="center"/>
    </xf>
    <xf numFmtId="3" fontId="23" fillId="0" borderId="12" xfId="86" applyNumberFormat="1" applyFont="1" applyBorder="1" applyAlignment="1">
      <alignment horizontal="left" vertical="center"/>
    </xf>
    <xf numFmtId="3" fontId="23" fillId="20" borderId="12" xfId="87" applyNumberFormat="1" applyFont="1" applyFill="1" applyBorder="1" applyAlignment="1">
      <alignment horizontal="right" vertical="center"/>
    </xf>
    <xf numFmtId="3" fontId="23" fillId="0" borderId="12" xfId="87" applyNumberFormat="1" applyFont="1" applyBorder="1" applyAlignment="1">
      <alignment horizontal="left" vertical="center"/>
    </xf>
    <xf numFmtId="3" fontId="23" fillId="0" borderId="12" xfId="87" applyNumberFormat="1" applyFont="1" applyFill="1" applyBorder="1" applyAlignment="1">
      <alignment horizontal="right" vertical="center"/>
    </xf>
    <xf numFmtId="3" fontId="54" fillId="24" borderId="38" xfId="87" applyNumberFormat="1" applyFont="1" applyFill="1" applyBorder="1" applyAlignment="1">
      <alignment horizontal="left" vertical="center"/>
    </xf>
    <xf numFmtId="3" fontId="54" fillId="24" borderId="38" xfId="87" applyNumberFormat="1" applyFont="1" applyFill="1" applyBorder="1" applyAlignment="1">
      <alignment horizontal="right" vertical="center"/>
    </xf>
    <xf numFmtId="3" fontId="54" fillId="23" borderId="38" xfId="87" applyNumberFormat="1" applyFont="1" applyFill="1" applyBorder="1" applyAlignment="1">
      <alignment horizontal="left" vertical="center"/>
    </xf>
    <xf numFmtId="3" fontId="54" fillId="23" borderId="38" xfId="87" applyNumberFormat="1" applyFont="1" applyFill="1" applyBorder="1" applyAlignment="1">
      <alignment horizontal="right" vertical="center"/>
    </xf>
    <xf numFmtId="3" fontId="24" fillId="0" borderId="12" xfId="87" applyNumberFormat="1" applyFont="1" applyBorder="1" applyAlignment="1">
      <alignment horizontal="left" vertical="center"/>
    </xf>
    <xf numFmtId="3" fontId="24" fillId="0" borderId="12" xfId="87" applyNumberFormat="1" applyFont="1" applyFill="1" applyBorder="1" applyAlignment="1">
      <alignment horizontal="right" vertical="center"/>
    </xf>
    <xf numFmtId="3" fontId="24" fillId="20" borderId="12" xfId="87" applyNumberFormat="1" applyFont="1" applyFill="1" applyBorder="1" applyAlignment="1">
      <alignment horizontal="right" vertical="center"/>
    </xf>
    <xf numFmtId="3" fontId="103" fillId="0" borderId="12" xfId="87" applyNumberFormat="1" applyFont="1" applyFill="1" applyBorder="1" applyAlignment="1">
      <alignment horizontal="left" vertical="center"/>
    </xf>
    <xf numFmtId="3" fontId="103" fillId="0" borderId="12" xfId="86" applyNumberFormat="1" applyFont="1" applyBorder="1" applyAlignment="1">
      <alignment horizontal="left" vertical="center"/>
    </xf>
    <xf numFmtId="0" fontId="54" fillId="20" borderId="22" xfId="0" applyFont="1" applyFill="1" applyBorder="1" applyAlignment="1">
      <alignment horizontal="right" vertical="center"/>
    </xf>
    <xf numFmtId="0" fontId="83" fillId="0" borderId="34" xfId="75" applyFont="1" applyBorder="1" applyAlignment="1">
      <alignment vertical="center"/>
    </xf>
    <xf numFmtId="3" fontId="106" fillId="0" borderId="0" xfId="80" applyNumberFormat="1" applyFont="1" applyAlignment="1">
      <alignment vertical="center"/>
    </xf>
    <xf numFmtId="3" fontId="56" fillId="0" borderId="0" xfId="80" applyNumberFormat="1" applyFont="1" applyAlignment="1">
      <alignment vertical="center" wrapText="1"/>
    </xf>
    <xf numFmtId="3" fontId="24" fillId="0" borderId="0" xfId="80" applyNumberFormat="1" applyFont="1" applyBorder="1" applyAlignment="1">
      <alignment horizontal="center" vertical="center" wrapText="1"/>
    </xf>
    <xf numFmtId="3" fontId="109" fillId="23" borderId="12" xfId="80" applyNumberFormat="1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3" fontId="109" fillId="22" borderId="12" xfId="80" applyNumberFormat="1" applyFont="1" applyFill="1" applyBorder="1" applyAlignment="1">
      <alignment vertical="center" wrapText="1"/>
    </xf>
    <xf numFmtId="3" fontId="103" fillId="22" borderId="12" xfId="80" applyNumberFormat="1" applyFont="1" applyFill="1" applyBorder="1" applyAlignment="1">
      <alignment horizontal="center" vertical="center"/>
    </xf>
    <xf numFmtId="3" fontId="103" fillId="22" borderId="12" xfId="80" applyNumberFormat="1" applyFont="1" applyFill="1" applyBorder="1" applyAlignment="1">
      <alignment vertical="center"/>
    </xf>
    <xf numFmtId="0" fontId="143" fillId="0" borderId="0" xfId="0" applyFont="1" applyBorder="1" applyAlignment="1">
      <alignment vertical="center"/>
    </xf>
    <xf numFmtId="3" fontId="103" fillId="0" borderId="0" xfId="80" applyNumberFormat="1" applyFont="1" applyBorder="1" applyAlignment="1">
      <alignment vertical="center"/>
    </xf>
    <xf numFmtId="3" fontId="103" fillId="0" borderId="12" xfId="80" applyNumberFormat="1" applyFont="1" applyBorder="1" applyAlignment="1" applyProtection="1">
      <alignment vertical="center"/>
      <protection locked="0"/>
    </xf>
    <xf numFmtId="3" fontId="103" fillId="0" borderId="12" xfId="80" applyNumberFormat="1" applyFont="1" applyFill="1" applyBorder="1" applyAlignment="1">
      <alignment vertical="center"/>
    </xf>
    <xf numFmtId="3" fontId="106" fillId="0" borderId="12" xfId="80" applyNumberFormat="1" applyFont="1" applyBorder="1" applyAlignment="1">
      <alignment vertical="center"/>
    </xf>
    <xf numFmtId="3" fontId="106" fillId="0" borderId="12" xfId="80" applyNumberFormat="1" applyFont="1" applyBorder="1" applyAlignment="1" applyProtection="1">
      <alignment vertical="center"/>
      <protection locked="0"/>
    </xf>
    <xf numFmtId="3" fontId="106" fillId="0" borderId="12" xfId="80" applyNumberFormat="1" applyFont="1" applyFill="1" applyBorder="1" applyAlignment="1">
      <alignment vertical="center"/>
    </xf>
    <xf numFmtId="3" fontId="106" fillId="22" borderId="12" xfId="80" applyNumberFormat="1" applyFont="1" applyFill="1" applyBorder="1" applyAlignment="1" applyProtection="1">
      <alignment vertical="center"/>
      <protection locked="0"/>
    </xf>
    <xf numFmtId="3" fontId="106" fillId="22" borderId="12" xfId="80" applyNumberFormat="1" applyFont="1" applyFill="1" applyBorder="1" applyAlignment="1">
      <alignment vertical="center"/>
    </xf>
    <xf numFmtId="3" fontId="103" fillId="0" borderId="12" xfId="80" applyNumberFormat="1" applyFont="1" applyFill="1" applyBorder="1" applyAlignment="1" applyProtection="1">
      <alignment vertical="center"/>
      <protection locked="0"/>
    </xf>
    <xf numFmtId="3" fontId="106" fillId="23" borderId="12" xfId="80" applyNumberFormat="1" applyFont="1" applyFill="1" applyBorder="1" applyAlignment="1" applyProtection="1">
      <alignment vertical="center"/>
      <protection locked="0"/>
    </xf>
    <xf numFmtId="3" fontId="106" fillId="23" borderId="12" xfId="80" applyNumberFormat="1" applyFont="1" applyFill="1" applyBorder="1" applyAlignment="1">
      <alignment vertical="center"/>
    </xf>
    <xf numFmtId="3" fontId="103" fillId="0" borderId="19" xfId="80" applyNumberFormat="1" applyFont="1" applyBorder="1" applyAlignment="1" applyProtection="1">
      <alignment vertical="center"/>
      <protection locked="0"/>
    </xf>
    <xf numFmtId="3" fontId="184" fillId="0" borderId="0" xfId="80" applyNumberFormat="1" applyFont="1" applyAlignment="1">
      <alignment vertical="center"/>
    </xf>
    <xf numFmtId="3" fontId="54" fillId="23" borderId="13" xfId="80" applyNumberFormat="1" applyFont="1" applyFill="1" applyBorder="1" applyAlignment="1" applyProtection="1">
      <alignment horizontal="left" vertical="center" wrapText="1"/>
    </xf>
    <xf numFmtId="0" fontId="96" fillId="0" borderId="13" xfId="81" applyFont="1" applyFill="1" applyBorder="1" applyAlignment="1" applyProtection="1">
      <alignment horizontal="left" vertical="center"/>
    </xf>
    <xf numFmtId="3" fontId="96" fillId="0" borderId="13" xfId="81" applyNumberFormat="1" applyFont="1" applyBorder="1" applyAlignment="1" applyProtection="1">
      <alignment horizontal="left" vertical="center"/>
    </xf>
    <xf numFmtId="0" fontId="23" fillId="0" borderId="0" xfId="72" applyFont="1" applyAlignment="1">
      <alignment horizontal="left" vertical="center"/>
    </xf>
    <xf numFmtId="0" fontId="92" fillId="0" borderId="0" xfId="72" applyFont="1" applyAlignment="1">
      <alignment horizontal="center" vertical="center"/>
    </xf>
    <xf numFmtId="0" fontId="23" fillId="0" borderId="0" xfId="72" applyFont="1" applyAlignment="1">
      <alignment horizontal="left" vertical="center" wrapText="1"/>
    </xf>
    <xf numFmtId="3" fontId="24" fillId="22" borderId="40" xfId="0" applyNumberFormat="1" applyFont="1" applyFill="1" applyBorder="1" applyAlignment="1">
      <alignment horizontal="center" vertical="center" wrapText="1"/>
    </xf>
    <xf numFmtId="3" fontId="24" fillId="22" borderId="7" xfId="0" applyNumberFormat="1" applyFont="1" applyFill="1" applyBorder="1" applyAlignment="1">
      <alignment horizontal="center" vertical="center"/>
    </xf>
    <xf numFmtId="3" fontId="24" fillId="22" borderId="13" xfId="0" applyNumberFormat="1" applyFont="1" applyFill="1" applyBorder="1" applyAlignment="1">
      <alignment horizontal="center" vertical="center" wrapText="1"/>
    </xf>
    <xf numFmtId="3" fontId="27" fillId="22" borderId="12" xfId="0" applyNumberFormat="1" applyFont="1" applyFill="1" applyBorder="1" applyAlignment="1">
      <alignment horizontal="center" vertical="center" wrapText="1"/>
    </xf>
    <xf numFmtId="3" fontId="27" fillId="22" borderId="19" xfId="0" applyNumberFormat="1" applyFont="1" applyFill="1" applyBorder="1" applyAlignment="1">
      <alignment horizontal="center" vertical="center" wrapText="1"/>
    </xf>
    <xf numFmtId="3" fontId="24" fillId="22" borderId="12" xfId="0" applyNumberFormat="1" applyFont="1" applyFill="1" applyBorder="1" applyAlignment="1">
      <alignment horizontal="center" vertical="center" wrapText="1"/>
    </xf>
    <xf numFmtId="3" fontId="24" fillId="22" borderId="19" xfId="0" applyNumberFormat="1" applyFont="1" applyFill="1" applyBorder="1" applyAlignment="1">
      <alignment horizontal="center" vertical="center" wrapText="1"/>
    </xf>
    <xf numFmtId="207" fontId="155" fillId="20" borderId="0" xfId="0" applyNumberFormat="1" applyFont="1" applyFill="1" applyBorder="1" applyAlignment="1">
      <alignment horizontal="center" vertical="center" wrapText="1"/>
    </xf>
    <xf numFmtId="207" fontId="26" fillId="22" borderId="13" xfId="0" applyNumberFormat="1" applyFont="1" applyFill="1" applyBorder="1" applyAlignment="1">
      <alignment horizontal="left" vertical="center" wrapText="1"/>
    </xf>
    <xf numFmtId="207" fontId="26" fillId="22" borderId="12" xfId="0" applyNumberFormat="1" applyFont="1" applyFill="1" applyBorder="1" applyAlignment="1">
      <alignment horizontal="left" vertical="center" wrapText="1"/>
    </xf>
    <xf numFmtId="207" fontId="26" fillId="22" borderId="19" xfId="0" applyNumberFormat="1" applyFont="1" applyFill="1" applyBorder="1" applyAlignment="1">
      <alignment horizontal="left" vertical="center" wrapText="1"/>
    </xf>
    <xf numFmtId="207" fontId="156" fillId="0" borderId="0" xfId="0" applyNumberFormat="1" applyFont="1" applyFill="1" applyBorder="1" applyAlignment="1">
      <alignment horizontal="center" vertical="center" wrapText="1"/>
    </xf>
    <xf numFmtId="207" fontId="54" fillId="0" borderId="22" xfId="0" applyNumberFormat="1" applyFont="1" applyFill="1" applyBorder="1" applyAlignment="1">
      <alignment horizontal="right" vertical="center"/>
    </xf>
    <xf numFmtId="3" fontId="24" fillId="22" borderId="71" xfId="0" applyNumberFormat="1" applyFont="1" applyFill="1" applyBorder="1" applyAlignment="1">
      <alignment horizontal="center" vertical="center"/>
    </xf>
    <xf numFmtId="0" fontId="24" fillId="22" borderId="38" xfId="0" applyFont="1" applyFill="1" applyBorder="1" applyAlignment="1" applyProtection="1">
      <alignment horizontal="center" vertical="center" wrapText="1"/>
      <protection locked="0"/>
    </xf>
    <xf numFmtId="0" fontId="24" fillId="22" borderId="13" xfId="0" applyFont="1" applyFill="1" applyBorder="1" applyAlignment="1" applyProtection="1">
      <alignment horizontal="center" vertical="center" wrapText="1"/>
      <protection locked="0"/>
    </xf>
    <xf numFmtId="0" fontId="24" fillId="22" borderId="12" xfId="0" applyFont="1" applyFill="1" applyBorder="1" applyAlignment="1" applyProtection="1">
      <alignment horizontal="center" vertical="center" wrapText="1"/>
      <protection locked="0"/>
    </xf>
    <xf numFmtId="0" fontId="24" fillId="22" borderId="19" xfId="0" applyFont="1" applyFill="1" applyBorder="1" applyAlignment="1" applyProtection="1">
      <alignment horizontal="center" vertical="center" wrapText="1"/>
      <protection locked="0"/>
    </xf>
    <xf numFmtId="0" fontId="24" fillId="22" borderId="40" xfId="0" applyFont="1" applyFill="1" applyBorder="1" applyAlignment="1" applyProtection="1">
      <alignment horizontal="center" vertical="center" wrapText="1"/>
      <protection locked="0"/>
    </xf>
    <xf numFmtId="0" fontId="24" fillId="22" borderId="7" xfId="0" applyFont="1" applyFill="1" applyBorder="1" applyAlignment="1" applyProtection="1">
      <alignment horizontal="center" vertical="center" wrapText="1"/>
      <protection locked="0"/>
    </xf>
    <xf numFmtId="0" fontId="24" fillId="22" borderId="71" xfId="0" applyFont="1" applyFill="1" applyBorder="1" applyAlignment="1" applyProtection="1">
      <alignment horizontal="center" vertical="center" wrapText="1"/>
      <protection locked="0"/>
    </xf>
    <xf numFmtId="0" fontId="156" fillId="20" borderId="0" xfId="0" applyFont="1" applyFill="1" applyAlignment="1" applyProtection="1">
      <alignment horizontal="center" vertical="center" wrapText="1"/>
      <protection locked="0"/>
    </xf>
    <xf numFmtId="0" fontId="155" fillId="20" borderId="0" xfId="0" applyFont="1" applyFill="1" applyAlignment="1" applyProtection="1">
      <alignment horizontal="center" vertical="center" wrapText="1"/>
      <protection locked="0"/>
    </xf>
    <xf numFmtId="0" fontId="24" fillId="22" borderId="29" xfId="0" applyFont="1" applyFill="1" applyBorder="1" applyAlignment="1" applyProtection="1">
      <alignment horizontal="center" vertical="center" wrapText="1"/>
      <protection locked="0"/>
    </xf>
    <xf numFmtId="0" fontId="24" fillId="22" borderId="27" xfId="0" applyFont="1" applyFill="1" applyBorder="1" applyAlignment="1" applyProtection="1">
      <alignment horizontal="center" vertical="center" wrapText="1"/>
      <protection locked="0"/>
    </xf>
    <xf numFmtId="0" fontId="24" fillId="22" borderId="18" xfId="0" applyFont="1" applyFill="1" applyBorder="1" applyAlignment="1" applyProtection="1">
      <alignment horizontal="center" vertical="center" wrapText="1"/>
      <protection locked="0"/>
    </xf>
    <xf numFmtId="0" fontId="24" fillId="22" borderId="0" xfId="0" applyFont="1" applyFill="1" applyBorder="1" applyAlignment="1" applyProtection="1">
      <alignment horizontal="center" vertical="center" wrapText="1"/>
      <protection locked="0"/>
    </xf>
    <xf numFmtId="0" fontId="24" fillId="22" borderId="26" xfId="0" applyFont="1" applyFill="1" applyBorder="1" applyAlignment="1" applyProtection="1">
      <alignment horizontal="center" vertical="center" wrapText="1"/>
      <protection locked="0"/>
    </xf>
    <xf numFmtId="0" fontId="24" fillId="22" borderId="22" xfId="0" applyFont="1" applyFill="1" applyBorder="1" applyAlignment="1" applyProtection="1">
      <alignment horizontal="center" vertical="center" wrapText="1"/>
      <protection locked="0"/>
    </xf>
    <xf numFmtId="0" fontId="24" fillId="22" borderId="13" xfId="0" applyFont="1" applyFill="1" applyBorder="1" applyAlignment="1" applyProtection="1">
      <alignment horizontal="left" vertical="center" wrapText="1"/>
      <protection locked="0"/>
    </xf>
    <xf numFmtId="0" fontId="24" fillId="22" borderId="12" xfId="0" applyFont="1" applyFill="1" applyBorder="1" applyAlignment="1" applyProtection="1">
      <alignment horizontal="left" vertical="center" wrapText="1"/>
      <protection locked="0"/>
    </xf>
    <xf numFmtId="0" fontId="24" fillId="22" borderId="19" xfId="0" applyFont="1" applyFill="1" applyBorder="1" applyAlignment="1" applyProtection="1">
      <alignment horizontal="left" vertical="center" wrapText="1"/>
      <protection locked="0"/>
    </xf>
    <xf numFmtId="0" fontId="27" fillId="22" borderId="19" xfId="0" applyFont="1" applyFill="1" applyBorder="1" applyAlignment="1" applyProtection="1">
      <alignment horizontal="center" vertical="center" wrapText="1"/>
      <protection locked="0"/>
    </xf>
    <xf numFmtId="0" fontId="35" fillId="22" borderId="38" xfId="0" applyFont="1" applyFill="1" applyBorder="1" applyAlignment="1" applyProtection="1">
      <alignment horizontal="center" vertical="center" wrapText="1"/>
      <protection locked="0"/>
    </xf>
    <xf numFmtId="0" fontId="24" fillId="22" borderId="28" xfId="0" applyFont="1" applyFill="1" applyBorder="1" applyAlignment="1" applyProtection="1">
      <alignment horizontal="center" vertical="center" wrapText="1"/>
      <protection locked="0"/>
    </xf>
    <xf numFmtId="0" fontId="24" fillId="22" borderId="16" xfId="0" applyFont="1" applyFill="1" applyBorder="1" applyAlignment="1" applyProtection="1">
      <alignment horizontal="center" vertical="center" wrapText="1"/>
      <protection locked="0"/>
    </xf>
    <xf numFmtId="0" fontId="23" fillId="22" borderId="12" xfId="0" applyFont="1" applyFill="1" applyBorder="1" applyAlignment="1" applyProtection="1">
      <alignment horizontal="center" vertical="center"/>
      <protection locked="0"/>
    </xf>
    <xf numFmtId="0" fontId="23" fillId="22" borderId="19" xfId="0" applyFont="1" applyFill="1" applyBorder="1" applyAlignment="1" applyProtection="1">
      <alignment horizontal="center" vertical="center"/>
      <protection locked="0"/>
    </xf>
    <xf numFmtId="0" fontId="24" fillId="22" borderId="70" xfId="0" applyFont="1" applyFill="1" applyBorder="1" applyAlignment="1" applyProtection="1">
      <alignment horizontal="center" vertical="center" wrapText="1"/>
      <protection locked="0"/>
    </xf>
    <xf numFmtId="0" fontId="24" fillId="22" borderId="15" xfId="0" applyFont="1" applyFill="1" applyBorder="1" applyAlignment="1" applyProtection="1">
      <alignment horizontal="center" vertical="center" wrapText="1"/>
      <protection locked="0"/>
    </xf>
    <xf numFmtId="0" fontId="24" fillId="22" borderId="14" xfId="0" applyFont="1" applyFill="1" applyBorder="1" applyAlignment="1" applyProtection="1">
      <alignment horizontal="center" vertical="center" wrapText="1"/>
      <protection locked="0"/>
    </xf>
    <xf numFmtId="207" fontId="57" fillId="20" borderId="0" xfId="0" applyNumberFormat="1" applyFont="1" applyFill="1" applyBorder="1" applyAlignment="1">
      <alignment horizontal="center" vertical="center" wrapText="1"/>
    </xf>
    <xf numFmtId="207" fontId="122" fillId="20" borderId="0" xfId="0" applyNumberFormat="1" applyFont="1" applyFill="1" applyBorder="1" applyAlignment="1">
      <alignment horizontal="center" vertical="center" wrapText="1"/>
    </xf>
    <xf numFmtId="207" fontId="24" fillId="22" borderId="13" xfId="0" applyNumberFormat="1" applyFont="1" applyFill="1" applyBorder="1" applyAlignment="1">
      <alignment horizontal="left" vertical="center" wrapText="1"/>
    </xf>
    <xf numFmtId="207" fontId="24" fillId="22" borderId="12" xfId="0" applyNumberFormat="1" applyFont="1" applyFill="1" applyBorder="1" applyAlignment="1">
      <alignment horizontal="left" vertical="center" wrapText="1"/>
    </xf>
    <xf numFmtId="207" fontId="24" fillId="22" borderId="19" xfId="0" applyNumberFormat="1" applyFont="1" applyFill="1" applyBorder="1" applyAlignment="1">
      <alignment horizontal="left" vertical="center" wrapText="1"/>
    </xf>
    <xf numFmtId="207" fontId="59" fillId="20" borderId="0" xfId="0" applyNumberFormat="1" applyFont="1" applyFill="1" applyBorder="1" applyAlignment="1">
      <alignment horizontal="center" vertical="center" wrapText="1"/>
    </xf>
    <xf numFmtId="0" fontId="24" fillId="22" borderId="66" xfId="0" applyFont="1" applyFill="1" applyBorder="1" applyAlignment="1" applyProtection="1">
      <alignment horizontal="center" vertical="center" wrapText="1"/>
      <protection locked="0"/>
    </xf>
    <xf numFmtId="0" fontId="24" fillId="22" borderId="9" xfId="0" applyFont="1" applyFill="1" applyBorder="1" applyAlignment="1" applyProtection="1">
      <alignment horizontal="center" vertical="center" wrapText="1"/>
      <protection locked="0"/>
    </xf>
    <xf numFmtId="0" fontId="24" fillId="22" borderId="72" xfId="0" applyFont="1" applyFill="1" applyBorder="1" applyAlignment="1" applyProtection="1">
      <alignment horizontal="center" vertical="center" wrapText="1"/>
      <protection locked="0"/>
    </xf>
    <xf numFmtId="0" fontId="24" fillId="22" borderId="68" xfId="0" applyFont="1" applyFill="1" applyBorder="1" applyAlignment="1" applyProtection="1">
      <alignment horizontal="center" vertical="center" wrapText="1"/>
      <protection locked="0"/>
    </xf>
    <xf numFmtId="0" fontId="24" fillId="22" borderId="57" xfId="0" applyFont="1" applyFill="1" applyBorder="1" applyAlignment="1" applyProtection="1">
      <alignment horizontal="center" vertical="center" wrapText="1"/>
      <protection locked="0"/>
    </xf>
    <xf numFmtId="0" fontId="24" fillId="22" borderId="83" xfId="0" applyFont="1" applyFill="1" applyBorder="1" applyAlignment="1" applyProtection="1">
      <alignment horizontal="center" vertical="center" wrapText="1"/>
      <protection locked="0"/>
    </xf>
    <xf numFmtId="0" fontId="24" fillId="22" borderId="80" xfId="0" applyFont="1" applyFill="1" applyBorder="1" applyAlignment="1" applyProtection="1">
      <alignment horizontal="center" vertical="center" wrapText="1"/>
      <protection locked="0"/>
    </xf>
    <xf numFmtId="0" fontId="35" fillId="22" borderId="51" xfId="0" applyFont="1" applyFill="1" applyBorder="1" applyAlignment="1" applyProtection="1">
      <alignment horizontal="center" vertical="center" wrapText="1"/>
      <protection locked="0"/>
    </xf>
    <xf numFmtId="0" fontId="35" fillId="22" borderId="81" xfId="0" applyFont="1" applyFill="1" applyBorder="1" applyAlignment="1" applyProtection="1">
      <alignment horizontal="center" vertical="center" wrapText="1"/>
      <protection locked="0"/>
    </xf>
    <xf numFmtId="0" fontId="24" fillId="22" borderId="51" xfId="0" applyFont="1" applyFill="1" applyBorder="1" applyAlignment="1" applyProtection="1">
      <alignment horizontal="center" vertical="center" wrapText="1"/>
      <protection locked="0"/>
    </xf>
    <xf numFmtId="0" fontId="24" fillId="22" borderId="81" xfId="0" applyFont="1" applyFill="1" applyBorder="1" applyAlignment="1" applyProtection="1">
      <alignment horizontal="center" vertical="center" wrapText="1"/>
      <protection locked="0"/>
    </xf>
    <xf numFmtId="0" fontId="24" fillId="22" borderId="41" xfId="0" applyFont="1" applyFill="1" applyBorder="1" applyAlignment="1" applyProtection="1">
      <alignment horizontal="center" vertical="center" wrapText="1"/>
      <protection locked="0"/>
    </xf>
    <xf numFmtId="0" fontId="24" fillId="22" borderId="20" xfId="0" applyFont="1" applyFill="1" applyBorder="1" applyAlignment="1" applyProtection="1">
      <alignment horizontal="center" vertical="center" wrapText="1"/>
      <protection locked="0"/>
    </xf>
    <xf numFmtId="0" fontId="24" fillId="22" borderId="21" xfId="0" applyFont="1" applyFill="1" applyBorder="1" applyAlignment="1" applyProtection="1">
      <alignment horizontal="center" vertical="center" wrapText="1"/>
      <protection locked="0"/>
    </xf>
    <xf numFmtId="0" fontId="100" fillId="20" borderId="0" xfId="0" applyFont="1" applyFill="1" applyAlignment="1" applyProtection="1">
      <alignment horizontal="center" vertical="center" wrapText="1"/>
      <protection locked="0"/>
    </xf>
    <xf numFmtId="0" fontId="158" fillId="20" borderId="0" xfId="0" applyFont="1" applyFill="1" applyAlignment="1" applyProtection="1">
      <alignment horizontal="center" vertical="center" wrapText="1"/>
      <protection locked="0"/>
    </xf>
    <xf numFmtId="0" fontId="35" fillId="22" borderId="9" xfId="0" applyFont="1" applyFill="1" applyBorder="1" applyAlignment="1" applyProtection="1">
      <alignment horizontal="center" vertical="center" wrapText="1"/>
      <protection locked="0"/>
    </xf>
    <xf numFmtId="0" fontId="35" fillId="22" borderId="72" xfId="0" applyFont="1" applyFill="1" applyBorder="1" applyAlignment="1" applyProtection="1">
      <alignment horizontal="center" vertical="center" wrapText="1"/>
      <protection locked="0"/>
    </xf>
    <xf numFmtId="0" fontId="24" fillId="22" borderId="82" xfId="0" applyFont="1" applyFill="1" applyBorder="1" applyAlignment="1" applyProtection="1">
      <alignment horizontal="center" vertical="center" wrapText="1"/>
      <protection locked="0"/>
    </xf>
    <xf numFmtId="0" fontId="24" fillId="22" borderId="73" xfId="0" applyFont="1" applyFill="1" applyBorder="1" applyAlignment="1" applyProtection="1">
      <alignment horizontal="center" vertical="center" wrapText="1"/>
      <protection locked="0"/>
    </xf>
    <xf numFmtId="0" fontId="24" fillId="22" borderId="52" xfId="0" applyFont="1" applyFill="1" applyBorder="1" applyAlignment="1" applyProtection="1">
      <alignment horizontal="center" vertical="center" wrapText="1"/>
      <protection locked="0"/>
    </xf>
    <xf numFmtId="0" fontId="24" fillId="22" borderId="74" xfId="0" applyFont="1" applyFill="1" applyBorder="1" applyAlignment="1" applyProtection="1">
      <alignment horizontal="center" vertical="center" wrapText="1"/>
      <protection locked="0"/>
    </xf>
    <xf numFmtId="0" fontId="101" fillId="20" borderId="0" xfId="0" applyFont="1" applyFill="1" applyAlignment="1" applyProtection="1">
      <alignment horizontal="center" vertical="center" wrapText="1"/>
      <protection locked="0"/>
    </xf>
    <xf numFmtId="0" fontId="157" fillId="20" borderId="0" xfId="0" applyFont="1" applyFill="1" applyAlignment="1" applyProtection="1">
      <alignment horizontal="center" vertical="center" wrapText="1"/>
      <protection locked="0"/>
    </xf>
    <xf numFmtId="0" fontId="24" fillId="22" borderId="75" xfId="0" applyFont="1" applyFill="1" applyBorder="1" applyAlignment="1" applyProtection="1">
      <alignment horizontal="center" vertical="center" wrapText="1"/>
      <protection locked="0"/>
    </xf>
    <xf numFmtId="0" fontId="24" fillId="22" borderId="53" xfId="0" applyFont="1" applyFill="1" applyBorder="1" applyAlignment="1" applyProtection="1">
      <alignment horizontal="center" vertical="center" wrapText="1"/>
      <protection locked="0"/>
    </xf>
    <xf numFmtId="0" fontId="24" fillId="22" borderId="76" xfId="0" applyFont="1" applyFill="1" applyBorder="1" applyAlignment="1" applyProtection="1">
      <alignment horizontal="center" vertical="center" wrapText="1"/>
      <protection locked="0"/>
    </xf>
    <xf numFmtId="0" fontId="24" fillId="22" borderId="77" xfId="0" applyFont="1" applyFill="1" applyBorder="1" applyAlignment="1" applyProtection="1">
      <alignment horizontal="center" vertical="center" wrapText="1"/>
      <protection locked="0"/>
    </xf>
    <xf numFmtId="0" fontId="35" fillId="22" borderId="78" xfId="0" applyFont="1" applyFill="1" applyBorder="1" applyAlignment="1" applyProtection="1">
      <alignment horizontal="center" vertical="center" wrapText="1"/>
      <protection locked="0"/>
    </xf>
    <xf numFmtId="0" fontId="35" fillId="22" borderId="79" xfId="0" applyFont="1" applyFill="1" applyBorder="1" applyAlignment="1" applyProtection="1">
      <alignment horizontal="center" vertical="center" wrapText="1"/>
      <protection locked="0"/>
    </xf>
    <xf numFmtId="0" fontId="24" fillId="22" borderId="38" xfId="0" applyFont="1" applyFill="1" applyBorder="1" applyAlignment="1" applyProtection="1">
      <alignment horizontal="center" vertical="center"/>
      <protection locked="0"/>
    </xf>
    <xf numFmtId="0" fontId="35" fillId="22" borderId="20" xfId="0" applyFont="1" applyFill="1" applyBorder="1" applyAlignment="1" applyProtection="1">
      <alignment horizontal="center" vertical="center" wrapText="1"/>
      <protection locked="0"/>
    </xf>
    <xf numFmtId="0" fontId="35" fillId="22" borderId="21" xfId="0" applyFont="1" applyFill="1" applyBorder="1" applyAlignment="1" applyProtection="1">
      <alignment horizontal="center" vertical="center" wrapText="1"/>
      <protection locked="0"/>
    </xf>
    <xf numFmtId="0" fontId="27" fillId="22" borderId="13" xfId="0" applyFont="1" applyFill="1" applyBorder="1" applyAlignment="1" applyProtection="1">
      <alignment horizontal="center" vertical="center" wrapText="1"/>
      <protection locked="0"/>
    </xf>
    <xf numFmtId="0" fontId="96" fillId="20" borderId="0" xfId="0" applyFont="1" applyFill="1" applyAlignment="1" applyProtection="1">
      <alignment horizontal="center" vertical="center" wrapText="1"/>
      <protection locked="0"/>
    </xf>
    <xf numFmtId="0" fontId="134" fillId="20" borderId="0" xfId="0" applyFont="1" applyFill="1" applyAlignment="1" applyProtection="1">
      <alignment horizontal="center" vertical="center" wrapText="1"/>
      <protection locked="0"/>
    </xf>
    <xf numFmtId="0" fontId="25" fillId="20" borderId="0" xfId="0" applyFont="1" applyFill="1" applyBorder="1" applyAlignment="1" applyProtection="1">
      <alignment horizontal="left" vertical="center" wrapText="1"/>
    </xf>
    <xf numFmtId="4" fontId="24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24" fillId="22" borderId="19" xfId="0" applyNumberFormat="1" applyFont="1" applyFill="1" applyBorder="1" applyAlignment="1" applyProtection="1">
      <alignment horizontal="center" vertical="center" wrapText="1"/>
      <protection locked="0"/>
    </xf>
    <xf numFmtId="0" fontId="102" fillId="20" borderId="0" xfId="0" applyFont="1" applyFill="1" applyAlignment="1" applyProtection="1">
      <alignment horizontal="center" vertical="center" wrapText="1"/>
      <protection locked="0"/>
    </xf>
    <xf numFmtId="3" fontId="24" fillId="22" borderId="13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19" xfId="0" applyNumberFormat="1" applyFont="1" applyFill="1" applyBorder="1" applyAlignment="1" applyProtection="1">
      <alignment horizontal="center" vertical="center" wrapText="1"/>
      <protection locked="0"/>
    </xf>
    <xf numFmtId="0" fontId="96" fillId="0" borderId="0" xfId="0" applyFont="1" applyAlignment="1" applyProtection="1">
      <alignment horizontal="center" vertical="center" wrapText="1"/>
      <protection locked="0"/>
    </xf>
    <xf numFmtId="0" fontId="102" fillId="0" borderId="0" xfId="0" applyFont="1" applyAlignment="1" applyProtection="1">
      <alignment horizontal="center" vertical="center" wrapText="1"/>
      <protection locked="0"/>
    </xf>
    <xf numFmtId="3" fontId="24" fillId="22" borderId="13" xfId="0" applyNumberFormat="1" applyFont="1" applyFill="1" applyBorder="1" applyAlignment="1" applyProtection="1">
      <alignment horizontal="left" vertical="center" wrapText="1"/>
      <protection locked="0"/>
    </xf>
    <xf numFmtId="3" fontId="24" fillId="22" borderId="12" xfId="0" applyNumberFormat="1" applyFont="1" applyFill="1" applyBorder="1" applyAlignment="1" applyProtection="1">
      <alignment horizontal="left" vertical="center" wrapText="1"/>
      <protection locked="0"/>
    </xf>
    <xf numFmtId="3" fontId="24" fillId="22" borderId="19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27" xfId="0" applyFont="1" applyFill="1" applyBorder="1" applyAlignment="1" applyProtection="1">
      <alignment horizontal="left" vertical="center" wrapText="1"/>
    </xf>
    <xf numFmtId="3" fontId="158" fillId="0" borderId="0" xfId="80" applyNumberFormat="1" applyFont="1" applyAlignment="1" applyProtection="1">
      <alignment horizontal="center" vertical="center" wrapText="1"/>
    </xf>
    <xf numFmtId="3" fontId="157" fillId="0" borderId="0" xfId="80" applyNumberFormat="1" applyFont="1" applyAlignment="1" applyProtection="1">
      <alignment horizontal="center" vertical="center" wrapText="1"/>
    </xf>
    <xf numFmtId="3" fontId="159" fillId="0" borderId="0" xfId="80" applyNumberFormat="1" applyFont="1" applyAlignment="1" applyProtection="1">
      <alignment horizontal="center" vertical="center" wrapText="1"/>
    </xf>
    <xf numFmtId="3" fontId="141" fillId="0" borderId="0" xfId="80" applyNumberFormat="1" applyFont="1" applyAlignment="1" applyProtection="1">
      <alignment horizontal="center" vertical="center" wrapText="1"/>
    </xf>
    <xf numFmtId="3" fontId="141" fillId="0" borderId="0" xfId="80" applyNumberFormat="1" applyFont="1" applyAlignment="1" applyProtection="1">
      <alignment horizontal="center" vertical="center"/>
    </xf>
    <xf numFmtId="3" fontId="144" fillId="0" borderId="0" xfId="80" applyNumberFormat="1" applyFont="1" applyAlignment="1" applyProtection="1">
      <alignment horizontal="center" vertical="center" wrapText="1"/>
    </xf>
    <xf numFmtId="3" fontId="134" fillId="0" borderId="0" xfId="80" applyNumberFormat="1" applyFont="1" applyAlignment="1" applyProtection="1">
      <alignment horizontal="center" vertical="center" wrapText="1"/>
    </xf>
    <xf numFmtId="3" fontId="96" fillId="0" borderId="0" xfId="80" applyNumberFormat="1" applyFont="1" applyAlignment="1" applyProtection="1">
      <alignment horizontal="center" vertical="center" wrapText="1"/>
    </xf>
    <xf numFmtId="3" fontId="144" fillId="0" borderId="0" xfId="80" applyNumberFormat="1" applyFont="1" applyFill="1" applyAlignment="1" applyProtection="1">
      <alignment horizontal="center" vertical="center" wrapText="1"/>
    </xf>
    <xf numFmtId="3" fontId="103" fillId="0" borderId="0" xfId="80" applyNumberFormat="1" applyFont="1" applyAlignment="1" applyProtection="1">
      <alignment horizontal="center" vertical="center" wrapText="1"/>
    </xf>
    <xf numFmtId="3" fontId="102" fillId="0" borderId="0" xfId="80" applyNumberFormat="1" applyFont="1" applyAlignment="1" applyProtection="1">
      <alignment horizontal="center" vertical="center" wrapText="1"/>
    </xf>
    <xf numFmtId="3" fontId="97" fillId="0" borderId="0" xfId="80" applyNumberFormat="1" applyFont="1" applyAlignment="1" applyProtection="1">
      <alignment horizontal="center" vertical="center" wrapText="1"/>
    </xf>
    <xf numFmtId="3" fontId="96" fillId="0" borderId="0" xfId="80" applyNumberFormat="1" applyFont="1" applyFill="1" applyAlignment="1" applyProtection="1">
      <alignment horizontal="center" vertical="center" wrapText="1"/>
    </xf>
    <xf numFmtId="3" fontId="134" fillId="0" borderId="0" xfId="80" applyNumberFormat="1" applyFont="1" applyFill="1" applyAlignment="1" applyProtection="1">
      <alignment horizontal="center" vertical="center" wrapText="1"/>
    </xf>
    <xf numFmtId="3" fontId="97" fillId="0" borderId="0" xfId="80" applyNumberFormat="1" applyFont="1" applyFill="1" applyAlignment="1" applyProtection="1">
      <alignment horizontal="center" vertical="center" wrapText="1"/>
    </xf>
    <xf numFmtId="0" fontId="54" fillId="0" borderId="0" xfId="0" applyFont="1" applyAlignment="1" applyProtection="1">
      <alignment horizontal="center" vertical="center"/>
    </xf>
    <xf numFmtId="0" fontId="56" fillId="0" borderId="0" xfId="0" applyFont="1" applyAlignment="1" applyProtection="1">
      <alignment horizontal="center" vertical="center"/>
    </xf>
    <xf numFmtId="3" fontId="144" fillId="0" borderId="0" xfId="80" applyNumberFormat="1" applyFont="1" applyAlignment="1">
      <alignment horizontal="center" vertical="center" wrapText="1"/>
    </xf>
    <xf numFmtId="3" fontId="158" fillId="0" borderId="0" xfId="80" applyNumberFormat="1" applyFont="1" applyAlignment="1">
      <alignment horizontal="center" vertical="center" wrapText="1"/>
    </xf>
    <xf numFmtId="3" fontId="134" fillId="0" borderId="0" xfId="80" applyNumberFormat="1" applyFont="1" applyAlignment="1">
      <alignment horizontal="center" vertical="center" wrapText="1"/>
    </xf>
    <xf numFmtId="3" fontId="102" fillId="0" borderId="0" xfId="80" applyNumberFormat="1" applyFont="1" applyAlignment="1">
      <alignment horizontal="center" vertical="center" wrapText="1"/>
    </xf>
    <xf numFmtId="3" fontId="24" fillId="22" borderId="13" xfId="74" applyNumberFormat="1" applyFont="1" applyFill="1" applyBorder="1" applyAlignment="1" applyProtection="1">
      <alignment horizontal="center" vertical="center" wrapText="1"/>
      <protection locked="0"/>
    </xf>
    <xf numFmtId="3" fontId="24" fillId="22" borderId="12" xfId="74" applyNumberFormat="1" applyFont="1" applyFill="1" applyBorder="1" applyAlignment="1" applyProtection="1">
      <alignment horizontal="center" vertical="center" wrapText="1"/>
      <protection locked="0"/>
    </xf>
    <xf numFmtId="3" fontId="24" fillId="22" borderId="19" xfId="74" applyNumberFormat="1" applyFont="1" applyFill="1" applyBorder="1" applyAlignment="1" applyProtection="1">
      <alignment horizontal="center" vertical="center" wrapText="1"/>
      <protection locked="0"/>
    </xf>
    <xf numFmtId="3" fontId="24" fillId="22" borderId="13" xfId="83" applyNumberFormat="1" applyFont="1" applyFill="1" applyBorder="1" applyAlignment="1" applyProtection="1">
      <alignment horizontal="left" vertical="center" wrapText="1"/>
      <protection locked="0"/>
    </xf>
    <xf numFmtId="3" fontId="24" fillId="22" borderId="12" xfId="83" applyNumberFormat="1" applyFont="1" applyFill="1" applyBorder="1" applyAlignment="1" applyProtection="1">
      <alignment horizontal="left" vertical="center" wrapText="1"/>
      <protection locked="0"/>
    </xf>
    <xf numFmtId="3" fontId="24" fillId="22" borderId="19" xfId="83" applyNumberFormat="1" applyFont="1" applyFill="1" applyBorder="1" applyAlignment="1" applyProtection="1">
      <alignment horizontal="left" vertical="center" wrapText="1"/>
      <protection locked="0"/>
    </xf>
    <xf numFmtId="3" fontId="57" fillId="0" borderId="0" xfId="80" applyNumberFormat="1" applyFont="1" applyFill="1" applyAlignment="1" applyProtection="1">
      <alignment horizontal="center" vertical="center" wrapText="1"/>
      <protection locked="0"/>
    </xf>
    <xf numFmtId="3" fontId="56" fillId="0" borderId="0" xfId="80" applyNumberFormat="1" applyFont="1" applyAlignment="1" applyProtection="1">
      <alignment horizontal="center" vertical="center" wrapText="1"/>
      <protection locked="0"/>
    </xf>
    <xf numFmtId="3" fontId="24" fillId="22" borderId="29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27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28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18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0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16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26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22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70" xfId="0" applyNumberFormat="1" applyFont="1" applyFill="1" applyBorder="1" applyAlignment="1" applyProtection="1">
      <alignment horizontal="center" vertical="center" wrapText="1"/>
      <protection locked="0"/>
    </xf>
    <xf numFmtId="3" fontId="96" fillId="20" borderId="0" xfId="0" applyNumberFormat="1" applyFont="1" applyFill="1" applyAlignment="1" applyProtection="1">
      <alignment horizontal="center" vertical="center" wrapText="1"/>
      <protection locked="0"/>
    </xf>
    <xf numFmtId="3" fontId="134" fillId="20" borderId="0" xfId="0" applyNumberFormat="1" applyFont="1" applyFill="1" applyAlignment="1" applyProtection="1">
      <alignment horizontal="center" vertical="center" wrapText="1"/>
      <protection locked="0"/>
    </xf>
    <xf numFmtId="3" fontId="102" fillId="20" borderId="0" xfId="0" applyNumberFormat="1" applyFont="1" applyFill="1" applyAlignment="1" applyProtection="1">
      <alignment horizontal="center" vertical="center" wrapText="1"/>
      <protection locked="0"/>
    </xf>
    <xf numFmtId="3" fontId="144" fillId="20" borderId="0" xfId="0" applyNumberFormat="1" applyFont="1" applyFill="1" applyAlignment="1" applyProtection="1">
      <alignment horizontal="center" vertical="center" wrapText="1"/>
      <protection locked="0"/>
    </xf>
    <xf numFmtId="0" fontId="144" fillId="0" borderId="0" xfId="80" applyFont="1" applyAlignment="1" applyProtection="1">
      <alignment horizontal="center" vertical="center" wrapText="1"/>
    </xf>
    <xf numFmtId="0" fontId="96" fillId="0" borderId="0" xfId="80" applyFont="1" applyAlignment="1" applyProtection="1">
      <alignment horizontal="center" vertical="center" wrapText="1"/>
    </xf>
    <xf numFmtId="0" fontId="134" fillId="0" borderId="0" xfId="80" applyFont="1" applyAlignment="1" applyProtection="1">
      <alignment horizontal="center" vertical="center" wrapText="1"/>
    </xf>
    <xf numFmtId="0" fontId="102" fillId="0" borderId="0" xfId="80" applyFont="1" applyAlignment="1" applyProtection="1">
      <alignment horizontal="center" vertical="center" wrapText="1"/>
    </xf>
    <xf numFmtId="3" fontId="54" fillId="0" borderId="22" xfId="80" applyNumberFormat="1" applyFont="1" applyBorder="1" applyAlignment="1" applyProtection="1">
      <alignment horizontal="center" vertical="center"/>
    </xf>
    <xf numFmtId="0" fontId="60" fillId="0" borderId="22" xfId="0" applyFont="1" applyBorder="1" applyAlignment="1">
      <alignment vertical="center"/>
    </xf>
    <xf numFmtId="3" fontId="54" fillId="0" borderId="22" xfId="80" applyNumberFormat="1" applyFont="1" applyBorder="1" applyAlignment="1" applyProtection="1">
      <alignment horizontal="right" vertical="center"/>
    </xf>
    <xf numFmtId="3" fontId="123" fillId="0" borderId="22" xfId="80" applyNumberFormat="1" applyFont="1" applyBorder="1" applyAlignment="1" applyProtection="1">
      <alignment horizontal="right" vertical="center"/>
    </xf>
    <xf numFmtId="0" fontId="157" fillId="0" borderId="0" xfId="80" applyNumberFormat="1" applyFont="1" applyAlignment="1" applyProtection="1">
      <alignment horizontal="center" vertical="center" wrapText="1"/>
    </xf>
    <xf numFmtId="0" fontId="141" fillId="0" borderId="0" xfId="80" applyFont="1" applyAlignment="1" applyProtection="1">
      <alignment horizontal="center" vertical="center" wrapText="1"/>
    </xf>
    <xf numFmtId="0" fontId="100" fillId="0" borderId="0" xfId="0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0" fontId="157" fillId="0" borderId="0" xfId="81" applyFont="1" applyAlignment="1" applyProtection="1">
      <alignment horizontal="center" vertical="center" wrapText="1"/>
    </xf>
    <xf numFmtId="3" fontId="96" fillId="0" borderId="0" xfId="74" applyNumberFormat="1" applyFont="1" applyAlignment="1">
      <alignment horizontal="center" vertical="center"/>
    </xf>
    <xf numFmtId="3" fontId="98" fillId="0" borderId="0" xfId="74" applyNumberFormat="1" applyFont="1" applyAlignment="1">
      <alignment horizontal="center" vertical="center"/>
    </xf>
    <xf numFmtId="0" fontId="122" fillId="0" borderId="0" xfId="80" applyFont="1" applyFill="1" applyAlignment="1" applyProtection="1">
      <alignment horizontal="center" vertical="center" wrapText="1"/>
    </xf>
    <xf numFmtId="0" fontId="144" fillId="0" borderId="0" xfId="80" applyFont="1" applyFill="1" applyAlignment="1" applyProtection="1">
      <alignment horizontal="center" vertical="center" wrapText="1"/>
    </xf>
    <xf numFmtId="0" fontId="56" fillId="0" borderId="0" xfId="80" applyFont="1" applyAlignment="1" applyProtection="1">
      <alignment horizontal="center" vertical="center" wrapText="1"/>
    </xf>
    <xf numFmtId="0" fontId="128" fillId="0" borderId="0" xfId="80" applyFont="1" applyAlignment="1" applyProtection="1">
      <alignment horizontal="center" vertical="center" wrapText="1"/>
    </xf>
    <xf numFmtId="3" fontId="57" fillId="0" borderId="0" xfId="80" applyNumberFormat="1" applyFont="1" applyAlignment="1" applyProtection="1">
      <alignment horizontal="center" vertical="center" wrapText="1"/>
    </xf>
    <xf numFmtId="3" fontId="122" fillId="0" borderId="0" xfId="80" applyNumberFormat="1" applyFont="1" applyAlignment="1" applyProtection="1">
      <alignment horizontal="center" vertical="center" wrapText="1"/>
    </xf>
    <xf numFmtId="0" fontId="24" fillId="22" borderId="40" xfId="0" applyFont="1" applyFill="1" applyBorder="1" applyAlignment="1">
      <alignment horizontal="center" vertical="center"/>
    </xf>
    <xf numFmtId="0" fontId="24" fillId="22" borderId="71" xfId="0" applyFont="1" applyFill="1" applyBorder="1" applyAlignment="1">
      <alignment horizontal="center" vertical="center"/>
    </xf>
    <xf numFmtId="0" fontId="185" fillId="0" borderId="0" xfId="0" applyNumberFormat="1" applyFont="1" applyFill="1" applyAlignment="1">
      <alignment horizontal="center" vertical="center"/>
    </xf>
    <xf numFmtId="0" fontId="186" fillId="0" borderId="0" xfId="0" applyNumberFormat="1" applyFont="1" applyFill="1" applyAlignment="1">
      <alignment horizontal="center" vertical="center" wrapText="1"/>
    </xf>
    <xf numFmtId="0" fontId="186" fillId="0" borderId="0" xfId="0" applyNumberFormat="1" applyFont="1" applyFill="1" applyAlignment="1">
      <alignment horizontal="center" vertical="center"/>
    </xf>
    <xf numFmtId="3" fontId="24" fillId="22" borderId="29" xfId="0" applyNumberFormat="1" applyFont="1" applyFill="1" applyBorder="1" applyAlignment="1">
      <alignment horizontal="left" vertical="center" wrapText="1"/>
    </xf>
    <xf numFmtId="3" fontId="24" fillId="22" borderId="18" xfId="0" applyNumberFormat="1" applyFont="1" applyFill="1" applyBorder="1" applyAlignment="1">
      <alignment horizontal="left" vertical="center" wrapText="1"/>
    </xf>
    <xf numFmtId="0" fontId="56" fillId="0" borderId="0" xfId="84" applyFont="1" applyFill="1" applyAlignment="1" applyProtection="1">
      <alignment horizontal="center" vertical="center" wrapText="1"/>
    </xf>
    <xf numFmtId="0" fontId="57" fillId="0" borderId="0" xfId="84" applyFont="1" applyFill="1" applyAlignment="1" applyProtection="1">
      <alignment horizontal="center" vertical="center" wrapText="1"/>
    </xf>
    <xf numFmtId="0" fontId="138" fillId="0" borderId="13" xfId="75" applyFont="1" applyBorder="1" applyAlignment="1">
      <alignment horizontal="left" vertical="center"/>
    </xf>
    <xf numFmtId="0" fontId="138" fillId="0" borderId="12" xfId="75" applyFont="1" applyBorder="1" applyAlignment="1">
      <alignment horizontal="left" vertical="center"/>
    </xf>
    <xf numFmtId="0" fontId="138" fillId="0" borderId="19" xfId="75" applyFont="1" applyBorder="1" applyAlignment="1">
      <alignment horizontal="left" vertical="center"/>
    </xf>
    <xf numFmtId="0" fontId="138" fillId="0" borderId="13" xfId="75" applyFont="1" applyBorder="1" applyAlignment="1">
      <alignment horizontal="left" vertical="center" wrapText="1"/>
    </xf>
    <xf numFmtId="0" fontId="138" fillId="0" borderId="12" xfId="75" applyFont="1" applyBorder="1" applyAlignment="1">
      <alignment horizontal="left" vertical="center" wrapText="1"/>
    </xf>
    <xf numFmtId="0" fontId="138" fillId="0" borderId="19" xfId="75" applyFont="1" applyBorder="1" applyAlignment="1">
      <alignment horizontal="left" vertical="center" wrapText="1"/>
    </xf>
    <xf numFmtId="0" fontId="96" fillId="0" borderId="0" xfId="75" applyFont="1" applyAlignment="1">
      <alignment horizontal="center" vertical="center"/>
    </xf>
    <xf numFmtId="0" fontId="24" fillId="22" borderId="13" xfId="75" applyFont="1" applyFill="1" applyBorder="1" applyAlignment="1">
      <alignment horizontal="center" vertical="center" wrapText="1"/>
    </xf>
    <xf numFmtId="0" fontId="24" fillId="22" borderId="12" xfId="75" applyFont="1" applyFill="1" applyBorder="1" applyAlignment="1">
      <alignment horizontal="center" vertical="center" wrapText="1"/>
    </xf>
    <xf numFmtId="0" fontId="24" fillId="22" borderId="19" xfId="75" applyFont="1" applyFill="1" applyBorder="1" applyAlignment="1">
      <alignment horizontal="center" vertical="center" wrapText="1"/>
    </xf>
    <xf numFmtId="0" fontId="126" fillId="22" borderId="13" xfId="75" applyFont="1" applyFill="1" applyBorder="1" applyAlignment="1">
      <alignment horizontal="center" vertical="center" wrapText="1"/>
    </xf>
    <xf numFmtId="0" fontId="126" fillId="22" borderId="12" xfId="75" applyFont="1" applyFill="1" applyBorder="1" applyAlignment="1">
      <alignment horizontal="center" vertical="center" wrapText="1"/>
    </xf>
    <xf numFmtId="0" fontId="126" fillId="22" borderId="19" xfId="75" applyFont="1" applyFill="1" applyBorder="1" applyAlignment="1">
      <alignment horizontal="center" vertical="center" wrapText="1"/>
    </xf>
    <xf numFmtId="3" fontId="126" fillId="22" borderId="13" xfId="75" applyNumberFormat="1" applyFont="1" applyFill="1" applyBorder="1" applyAlignment="1">
      <alignment horizontal="center" vertical="center" wrapText="1"/>
    </xf>
    <xf numFmtId="3" fontId="126" fillId="22" borderId="12" xfId="75" applyNumberFormat="1" applyFont="1" applyFill="1" applyBorder="1" applyAlignment="1">
      <alignment horizontal="center" vertical="center" wrapText="1"/>
    </xf>
    <xf numFmtId="3" fontId="126" fillId="22" borderId="19" xfId="75" applyNumberFormat="1" applyFont="1" applyFill="1" applyBorder="1" applyAlignment="1">
      <alignment horizontal="center" vertical="center" wrapText="1"/>
    </xf>
    <xf numFmtId="0" fontId="126" fillId="22" borderId="13" xfId="75" applyFont="1" applyFill="1" applyBorder="1" applyAlignment="1">
      <alignment horizontal="left" vertical="center" wrapText="1"/>
    </xf>
    <xf numFmtId="0" fontId="126" fillId="22" borderId="12" xfId="75" applyFont="1" applyFill="1" applyBorder="1" applyAlignment="1">
      <alignment horizontal="left" vertical="center" wrapText="1"/>
    </xf>
    <xf numFmtId="0" fontId="126" fillId="22" borderId="19" xfId="75" applyFont="1" applyFill="1" applyBorder="1" applyAlignment="1">
      <alignment horizontal="left" vertical="center" wrapText="1"/>
    </xf>
    <xf numFmtId="0" fontId="138" fillId="0" borderId="13" xfId="75" applyFont="1" applyBorder="1" applyAlignment="1">
      <alignment horizontal="center" vertical="center" wrapText="1"/>
    </xf>
    <xf numFmtId="0" fontId="138" fillId="0" borderId="12" xfId="75" applyFont="1" applyBorder="1" applyAlignment="1">
      <alignment horizontal="center" vertical="center" wrapText="1"/>
    </xf>
    <xf numFmtId="0" fontId="138" fillId="0" borderId="19" xfId="75" applyFont="1" applyBorder="1" applyAlignment="1">
      <alignment horizontal="center" vertical="center" wrapText="1"/>
    </xf>
    <xf numFmtId="0" fontId="83" fillId="0" borderId="13" xfId="75" applyFont="1" applyBorder="1" applyAlignment="1">
      <alignment horizontal="center" vertical="center" wrapText="1"/>
    </xf>
    <xf numFmtId="0" fontId="126" fillId="0" borderId="12" xfId="75" applyFont="1" applyBorder="1" applyAlignment="1">
      <alignment horizontal="center" vertical="center" wrapText="1"/>
    </xf>
    <xf numFmtId="0" fontId="126" fillId="0" borderId="34" xfId="75" applyFont="1" applyBorder="1" applyAlignment="1">
      <alignment horizontal="center" vertical="center" wrapText="1"/>
    </xf>
    <xf numFmtId="0" fontId="83" fillId="0" borderId="35" xfId="75" applyFont="1" applyBorder="1" applyAlignment="1">
      <alignment horizontal="center" vertical="center" wrapText="1"/>
    </xf>
    <xf numFmtId="0" fontId="126" fillId="0" borderId="19" xfId="75" applyFont="1" applyBorder="1" applyAlignment="1">
      <alignment horizontal="center" vertical="center" wrapText="1"/>
    </xf>
    <xf numFmtId="0" fontId="96" fillId="0" borderId="0" xfId="75" applyFont="1" applyAlignment="1">
      <alignment horizontal="center" vertical="center" wrapText="1"/>
    </xf>
    <xf numFmtId="3" fontId="83" fillId="22" borderId="13" xfId="75" applyNumberFormat="1" applyFont="1" applyFill="1" applyBorder="1" applyAlignment="1">
      <alignment horizontal="center" vertical="center" wrapText="1"/>
    </xf>
    <xf numFmtId="0" fontId="126" fillId="22" borderId="29" xfId="75" applyFont="1" applyFill="1" applyBorder="1" applyAlignment="1">
      <alignment horizontal="center" vertical="center" wrapText="1"/>
    </xf>
    <xf numFmtId="0" fontId="126" fillId="22" borderId="28" xfId="75" applyFont="1" applyFill="1" applyBorder="1" applyAlignment="1">
      <alignment horizontal="center" vertical="center" wrapText="1"/>
    </xf>
    <xf numFmtId="0" fontId="126" fillId="22" borderId="18" xfId="75" applyFont="1" applyFill="1" applyBorder="1" applyAlignment="1">
      <alignment horizontal="center" vertical="center" wrapText="1"/>
    </xf>
    <xf numFmtId="0" fontId="126" fillId="22" borderId="16" xfId="75" applyFont="1" applyFill="1" applyBorder="1" applyAlignment="1">
      <alignment horizontal="center" vertical="center" wrapText="1"/>
    </xf>
    <xf numFmtId="0" fontId="126" fillId="22" borderId="26" xfId="75" applyFont="1" applyFill="1" applyBorder="1" applyAlignment="1">
      <alignment horizontal="center" vertical="center" wrapText="1"/>
    </xf>
    <xf numFmtId="0" fontId="126" fillId="22" borderId="70" xfId="75" applyFont="1" applyFill="1" applyBorder="1" applyAlignment="1">
      <alignment horizontal="center" vertical="center" wrapText="1"/>
    </xf>
    <xf numFmtId="0" fontId="27" fillId="22" borderId="13" xfId="75" applyFont="1" applyFill="1" applyBorder="1" applyAlignment="1">
      <alignment horizontal="center" vertical="center" wrapText="1"/>
    </xf>
    <xf numFmtId="0" fontId="27" fillId="22" borderId="12" xfId="75" applyFont="1" applyFill="1" applyBorder="1" applyAlignment="1">
      <alignment horizontal="center" vertical="center" wrapText="1"/>
    </xf>
    <xf numFmtId="0" fontId="27" fillId="22" borderId="19" xfId="75" applyFont="1" applyFill="1" applyBorder="1" applyAlignment="1">
      <alignment horizontal="center" vertical="center" wrapText="1"/>
    </xf>
    <xf numFmtId="0" fontId="126" fillId="0" borderId="0" xfId="75" applyFont="1" applyBorder="1" applyAlignment="1">
      <alignment horizontal="left" vertical="center"/>
    </xf>
    <xf numFmtId="0" fontId="138" fillId="0" borderId="13" xfId="75" applyFont="1" applyBorder="1" applyAlignment="1">
      <alignment horizontal="center" vertical="center"/>
    </xf>
    <xf numFmtId="0" fontId="138" fillId="0" borderId="12" xfId="75" applyFont="1" applyBorder="1" applyAlignment="1">
      <alignment horizontal="center" vertical="center"/>
    </xf>
    <xf numFmtId="0" fontId="138" fillId="0" borderId="19" xfId="75" applyFont="1" applyBorder="1" applyAlignment="1">
      <alignment horizontal="center" vertical="center"/>
    </xf>
    <xf numFmtId="0" fontId="83" fillId="22" borderId="13" xfId="75" applyFont="1" applyFill="1" applyBorder="1" applyAlignment="1">
      <alignment horizontal="center" vertical="center" wrapText="1"/>
    </xf>
    <xf numFmtId="0" fontId="126" fillId="0" borderId="0" xfId="75" applyFont="1" applyBorder="1" applyAlignment="1">
      <alignment horizontal="center" vertical="center" wrapText="1"/>
    </xf>
    <xf numFmtId="0" fontId="126" fillId="0" borderId="0" xfId="75" applyFont="1" applyBorder="1" applyAlignment="1">
      <alignment horizontal="center" vertical="center"/>
    </xf>
    <xf numFmtId="0" fontId="97" fillId="0" borderId="0" xfId="75" applyFont="1" applyAlignment="1">
      <alignment horizontal="center" vertical="center"/>
    </xf>
    <xf numFmtId="0" fontId="159" fillId="0" borderId="0" xfId="75" applyFont="1" applyAlignment="1">
      <alignment horizontal="center" vertical="center"/>
    </xf>
    <xf numFmtId="0" fontId="134" fillId="0" borderId="0" xfId="75" applyFont="1" applyAlignment="1">
      <alignment horizontal="center" vertical="center"/>
    </xf>
    <xf numFmtId="0" fontId="83" fillId="22" borderId="13" xfId="75" applyFont="1" applyFill="1" applyBorder="1" applyAlignment="1">
      <alignment horizontal="left" vertical="center" wrapText="1"/>
    </xf>
    <xf numFmtId="0" fontId="83" fillId="22" borderId="19" xfId="75" applyFont="1" applyFill="1" applyBorder="1" applyAlignment="1">
      <alignment horizontal="left" vertical="center" wrapText="1"/>
    </xf>
    <xf numFmtId="0" fontId="83" fillId="22" borderId="19" xfId="75" applyFont="1" applyFill="1" applyBorder="1" applyAlignment="1">
      <alignment horizontal="center" vertical="center" wrapText="1"/>
    </xf>
    <xf numFmtId="0" fontId="83" fillId="22" borderId="40" xfId="75" applyFont="1" applyFill="1" applyBorder="1" applyAlignment="1">
      <alignment horizontal="center" vertical="center" wrapText="1"/>
    </xf>
    <xf numFmtId="0" fontId="83" fillId="22" borderId="7" xfId="75" applyFont="1" applyFill="1" applyBorder="1" applyAlignment="1">
      <alignment horizontal="center" vertical="center" wrapText="1"/>
    </xf>
    <xf numFmtId="0" fontId="83" fillId="22" borderId="71" xfId="75" applyFont="1" applyFill="1" applyBorder="1" applyAlignment="1">
      <alignment horizontal="center" vertical="center" wrapText="1"/>
    </xf>
    <xf numFmtId="3" fontId="96" fillId="0" borderId="0" xfId="75" applyNumberFormat="1" applyFont="1" applyAlignment="1">
      <alignment horizontal="center" vertical="center"/>
    </xf>
    <xf numFmtId="3" fontId="134" fillId="0" borderId="0" xfId="75" applyNumberFormat="1" applyFont="1" applyAlignment="1">
      <alignment horizontal="center" vertical="center"/>
    </xf>
    <xf numFmtId="3" fontId="83" fillId="22" borderId="40" xfId="75" applyNumberFormat="1" applyFont="1" applyFill="1" applyBorder="1" applyAlignment="1">
      <alignment horizontal="center" vertical="center" wrapText="1"/>
    </xf>
    <xf numFmtId="3" fontId="83" fillId="22" borderId="71" xfId="75" applyNumberFormat="1" applyFont="1" applyFill="1" applyBorder="1" applyAlignment="1">
      <alignment horizontal="center" vertical="center" wrapText="1"/>
    </xf>
    <xf numFmtId="3" fontId="83" fillId="22" borderId="7" xfId="75" applyNumberFormat="1" applyFont="1" applyFill="1" applyBorder="1" applyAlignment="1">
      <alignment horizontal="center" vertical="center" wrapText="1"/>
    </xf>
    <xf numFmtId="3" fontId="83" fillId="22" borderId="13" xfId="75" applyNumberFormat="1" applyFont="1" applyFill="1" applyBorder="1" applyAlignment="1">
      <alignment horizontal="left" vertical="center" wrapText="1"/>
    </xf>
    <xf numFmtId="3" fontId="83" fillId="22" borderId="19" xfId="75" applyNumberFormat="1" applyFont="1" applyFill="1" applyBorder="1" applyAlignment="1">
      <alignment horizontal="left" vertical="center" wrapText="1"/>
    </xf>
    <xf numFmtId="4" fontId="83" fillId="22" borderId="13" xfId="75" applyNumberFormat="1" applyFont="1" applyFill="1" applyBorder="1" applyAlignment="1">
      <alignment horizontal="center" vertical="center" wrapText="1"/>
    </xf>
    <xf numFmtId="4" fontId="83" fillId="22" borderId="19" xfId="75" applyNumberFormat="1" applyFont="1" applyFill="1" applyBorder="1" applyAlignment="1">
      <alignment horizontal="center" vertical="center" wrapText="1"/>
    </xf>
    <xf numFmtId="3" fontId="159" fillId="0" borderId="0" xfId="75" applyNumberFormat="1" applyFont="1" applyAlignment="1">
      <alignment horizontal="center" vertical="center"/>
    </xf>
    <xf numFmtId="3" fontId="96" fillId="0" borderId="0" xfId="80" applyNumberFormat="1" applyFont="1" applyAlignment="1">
      <alignment horizontal="center" vertical="center" wrapText="1"/>
    </xf>
    <xf numFmtId="3" fontId="103" fillId="0" borderId="0" xfId="80" applyNumberFormat="1" applyFont="1" applyAlignment="1">
      <alignment horizontal="center" vertical="center" wrapText="1"/>
    </xf>
    <xf numFmtId="3" fontId="102" fillId="20" borderId="0" xfId="0" applyNumberFormat="1" applyFont="1" applyFill="1" applyBorder="1" applyAlignment="1">
      <alignment horizontal="center" vertical="center" wrapText="1"/>
    </xf>
    <xf numFmtId="3" fontId="138" fillId="0" borderId="13" xfId="0" applyNumberFormat="1" applyFont="1" applyBorder="1" applyAlignment="1">
      <alignment horizontal="center" vertical="center" wrapText="1"/>
    </xf>
    <xf numFmtId="3" fontId="138" fillId="0" borderId="12" xfId="0" applyNumberFormat="1" applyFont="1" applyBorder="1" applyAlignment="1">
      <alignment horizontal="center" vertical="center" wrapText="1"/>
    </xf>
    <xf numFmtId="3" fontId="138" fillId="0" borderId="19" xfId="0" applyNumberFormat="1" applyFont="1" applyBorder="1" applyAlignment="1">
      <alignment horizontal="center" vertical="center" wrapText="1"/>
    </xf>
    <xf numFmtId="3" fontId="24" fillId="22" borderId="13" xfId="0" applyNumberFormat="1" applyFont="1" applyFill="1" applyBorder="1" applyAlignment="1" applyProtection="1">
      <alignment horizontal="center" vertical="center" wrapText="1"/>
      <protection hidden="1"/>
    </xf>
    <xf numFmtId="3" fontId="24" fillId="22" borderId="12" xfId="0" applyNumberFormat="1" applyFont="1" applyFill="1" applyBorder="1" applyAlignment="1" applyProtection="1">
      <alignment horizontal="center" vertical="center" wrapText="1"/>
      <protection hidden="1"/>
    </xf>
    <xf numFmtId="0" fontId="24" fillId="22" borderId="13" xfId="0" applyFont="1" applyFill="1" applyBorder="1" applyAlignment="1">
      <alignment horizontal="left" vertical="center" wrapText="1"/>
    </xf>
    <xf numFmtId="0" fontId="0" fillId="22" borderId="12" xfId="0" applyFill="1" applyBorder="1" applyAlignment="1">
      <alignment horizontal="left" vertical="center"/>
    </xf>
    <xf numFmtId="3" fontId="24" fillId="22" borderId="13" xfId="0" applyNumberFormat="1" applyFont="1" applyFill="1" applyBorder="1" applyAlignment="1" applyProtection="1">
      <alignment horizontal="left" vertical="center" wrapText="1"/>
      <protection hidden="1"/>
    </xf>
    <xf numFmtId="3" fontId="23" fillId="22" borderId="12" xfId="0" applyNumberFormat="1" applyFont="1" applyFill="1" applyBorder="1" applyAlignment="1">
      <alignment horizontal="left" vertical="center"/>
    </xf>
    <xf numFmtId="3" fontId="23" fillId="22" borderId="19" xfId="0" applyNumberFormat="1" applyFont="1" applyFill="1" applyBorder="1" applyAlignment="1">
      <alignment horizontal="left" vertical="center"/>
    </xf>
    <xf numFmtId="3" fontId="24" fillId="22" borderId="40" xfId="0" applyNumberFormat="1" applyFont="1" applyFill="1" applyBorder="1" applyAlignment="1" applyProtection="1">
      <alignment horizontal="center" vertical="center" wrapText="1"/>
      <protection hidden="1"/>
    </xf>
    <xf numFmtId="3" fontId="24" fillId="22" borderId="7" xfId="0" applyNumberFormat="1" applyFont="1" applyFill="1" applyBorder="1" applyAlignment="1" applyProtection="1">
      <alignment horizontal="center" vertical="center" wrapText="1"/>
      <protection hidden="1"/>
    </xf>
    <xf numFmtId="3" fontId="24" fillId="22" borderId="71" xfId="0" applyNumberFormat="1" applyFont="1" applyFill="1" applyBorder="1" applyAlignment="1" applyProtection="1">
      <alignment horizontal="center" vertical="center" wrapText="1"/>
      <protection hidden="1"/>
    </xf>
    <xf numFmtId="3" fontId="96" fillId="20" borderId="0" xfId="0" applyNumberFormat="1" applyFont="1" applyFill="1" applyBorder="1" applyAlignment="1">
      <alignment horizontal="center" vertical="center" wrapText="1"/>
    </xf>
    <xf numFmtId="3" fontId="138" fillId="0" borderId="13" xfId="0" applyNumberFormat="1" applyFont="1" applyBorder="1" applyAlignment="1">
      <alignment horizontal="left" vertical="center" wrapText="1"/>
    </xf>
    <xf numFmtId="3" fontId="138" fillId="0" borderId="12" xfId="0" applyNumberFormat="1" applyFont="1" applyBorder="1" applyAlignment="1">
      <alignment horizontal="left" vertical="center" wrapText="1"/>
    </xf>
    <xf numFmtId="3" fontId="138" fillId="0" borderId="19" xfId="0" applyNumberFormat="1" applyFont="1" applyBorder="1" applyAlignment="1">
      <alignment horizontal="left" vertical="center" wrapText="1"/>
    </xf>
    <xf numFmtId="0" fontId="134" fillId="20" borderId="0" xfId="0" applyFont="1" applyFill="1" applyBorder="1" applyAlignment="1">
      <alignment horizontal="center" vertical="center" wrapText="1"/>
    </xf>
    <xf numFmtId="0" fontId="144" fillId="20" borderId="0" xfId="0" applyFont="1" applyFill="1" applyBorder="1" applyAlignment="1">
      <alignment horizontal="center" vertical="center" wrapText="1"/>
    </xf>
    <xf numFmtId="0" fontId="138" fillId="20" borderId="0" xfId="0" applyFont="1" applyFill="1" applyBorder="1" applyAlignment="1">
      <alignment horizontal="center" vertical="center" wrapText="1"/>
    </xf>
    <xf numFmtId="0" fontId="23" fillId="22" borderId="12" xfId="0" applyFont="1" applyFill="1" applyBorder="1" applyAlignment="1">
      <alignment horizontal="left" vertical="center"/>
    </xf>
    <xf numFmtId="0" fontId="23" fillId="22" borderId="19" xfId="0" applyFont="1" applyFill="1" applyBorder="1" applyAlignment="1">
      <alignment horizontal="left" vertical="center"/>
    </xf>
    <xf numFmtId="0" fontId="24" fillId="22" borderId="13" xfId="0" applyFont="1" applyFill="1" applyBorder="1" applyAlignment="1">
      <alignment horizontal="center" vertical="center" wrapText="1"/>
    </xf>
    <xf numFmtId="0" fontId="24" fillId="22" borderId="12" xfId="0" applyFont="1" applyFill="1" applyBorder="1" applyAlignment="1">
      <alignment horizontal="center" vertical="center" wrapText="1"/>
    </xf>
    <xf numFmtId="0" fontId="24" fillId="22" borderId="29" xfId="0" applyFont="1" applyFill="1" applyBorder="1" applyAlignment="1" applyProtection="1">
      <alignment horizontal="center" vertical="center" wrapText="1"/>
      <protection hidden="1"/>
    </xf>
    <xf numFmtId="0" fontId="24" fillId="22" borderId="27" xfId="0" applyFont="1" applyFill="1" applyBorder="1" applyAlignment="1" applyProtection="1">
      <alignment horizontal="center" vertical="center" wrapText="1"/>
      <protection hidden="1"/>
    </xf>
    <xf numFmtId="0" fontId="24" fillId="22" borderId="26" xfId="0" applyFont="1" applyFill="1" applyBorder="1" applyAlignment="1" applyProtection="1">
      <alignment horizontal="center" vertical="center" wrapText="1"/>
      <protection hidden="1"/>
    </xf>
    <xf numFmtId="0" fontId="24" fillId="22" borderId="22" xfId="0" applyFont="1" applyFill="1" applyBorder="1" applyAlignment="1" applyProtection="1">
      <alignment horizontal="center" vertical="center" wrapText="1"/>
      <protection hidden="1"/>
    </xf>
    <xf numFmtId="0" fontId="24" fillId="22" borderId="19" xfId="0" applyFont="1" applyFill="1" applyBorder="1" applyAlignment="1">
      <alignment horizontal="center" vertical="center" wrapText="1"/>
    </xf>
    <xf numFmtId="0" fontId="24" fillId="22" borderId="29" xfId="0" applyFont="1" applyFill="1" applyBorder="1" applyAlignment="1">
      <alignment horizontal="center" vertical="center" wrapText="1"/>
    </xf>
    <xf numFmtId="0" fontId="24" fillId="22" borderId="28" xfId="0" applyFont="1" applyFill="1" applyBorder="1" applyAlignment="1">
      <alignment horizontal="center" vertical="center" wrapText="1"/>
    </xf>
    <xf numFmtId="0" fontId="24" fillId="22" borderId="18" xfId="0" applyFont="1" applyFill="1" applyBorder="1" applyAlignment="1">
      <alignment horizontal="center" vertical="center" wrapText="1"/>
    </xf>
    <xf numFmtId="0" fontId="24" fillId="22" borderId="16" xfId="0" applyFont="1" applyFill="1" applyBorder="1" applyAlignment="1">
      <alignment horizontal="center" vertical="center" wrapText="1"/>
    </xf>
    <xf numFmtId="3" fontId="103" fillId="0" borderId="0" xfId="87" applyNumberFormat="1" applyFont="1" applyBorder="1" applyAlignment="1">
      <alignment horizontal="center" vertical="center"/>
    </xf>
    <xf numFmtId="3" fontId="106" fillId="0" borderId="0" xfId="87" applyNumberFormat="1" applyFont="1" applyBorder="1" applyAlignment="1">
      <alignment horizontal="center" vertical="center" wrapText="1"/>
    </xf>
    <xf numFmtId="3" fontId="106" fillId="0" borderId="0" xfId="87" applyNumberFormat="1" applyFont="1" applyBorder="1" applyAlignment="1">
      <alignment horizontal="center" vertical="center"/>
    </xf>
    <xf numFmtId="0" fontId="158" fillId="0" borderId="0" xfId="87" applyFont="1" applyFill="1" applyBorder="1" applyAlignment="1">
      <alignment horizontal="center" vertical="center" wrapText="1"/>
    </xf>
    <xf numFmtId="0" fontId="157" fillId="0" borderId="0" xfId="87" applyFont="1" applyFill="1" applyBorder="1" applyAlignment="1">
      <alignment horizontal="center" vertical="center" wrapText="1"/>
    </xf>
    <xf numFmtId="0" fontId="141" fillId="0" borderId="0" xfId="87" applyFont="1" applyFill="1" applyBorder="1" applyAlignment="1">
      <alignment horizontal="center" vertical="center" wrapText="1"/>
    </xf>
    <xf numFmtId="3" fontId="160" fillId="0" borderId="0" xfId="87" applyNumberFormat="1" applyFont="1" applyBorder="1" applyAlignment="1">
      <alignment horizontal="center" vertical="center"/>
    </xf>
    <xf numFmtId="3" fontId="161" fillId="0" borderId="0" xfId="87" applyNumberFormat="1" applyFont="1" applyBorder="1" applyAlignment="1">
      <alignment horizontal="center" vertical="center"/>
    </xf>
    <xf numFmtId="3" fontId="162" fillId="0" borderId="0" xfId="87" applyNumberFormat="1" applyFont="1" applyBorder="1" applyAlignment="1">
      <alignment horizontal="center" vertical="center"/>
    </xf>
    <xf numFmtId="0" fontId="163" fillId="0" borderId="0" xfId="0" applyNumberFormat="1" applyFont="1" applyFill="1" applyBorder="1" applyAlignment="1">
      <alignment horizontal="center" vertical="center" wrapText="1"/>
    </xf>
    <xf numFmtId="0" fontId="163" fillId="0" borderId="0" xfId="0" applyNumberFormat="1" applyFont="1" applyFill="1" applyBorder="1" applyAlignment="1">
      <alignment horizontal="center" vertical="center"/>
    </xf>
    <xf numFmtId="0" fontId="100" fillId="0" borderId="0" xfId="0" applyNumberFormat="1" applyFont="1" applyFill="1" applyBorder="1" applyAlignment="1">
      <alignment horizontal="center" vertical="center" wrapText="1"/>
    </xf>
    <xf numFmtId="0" fontId="158" fillId="0" borderId="0" xfId="0" applyNumberFormat="1" applyFont="1" applyFill="1" applyBorder="1" applyAlignment="1">
      <alignment horizontal="center" vertical="center"/>
    </xf>
    <xf numFmtId="3" fontId="141" fillId="20" borderId="0" xfId="0" applyNumberFormat="1" applyFont="1" applyFill="1" applyAlignment="1">
      <alignment horizontal="center" vertical="center" wrapText="1"/>
    </xf>
    <xf numFmtId="3" fontId="157" fillId="20" borderId="0" xfId="0" applyNumberFormat="1" applyFont="1" applyFill="1" applyAlignment="1">
      <alignment horizontal="center" vertical="center" wrapText="1"/>
    </xf>
    <xf numFmtId="0" fontId="100" fillId="20" borderId="0" xfId="0" applyFont="1" applyFill="1" applyBorder="1" applyAlignment="1" applyProtection="1">
      <alignment horizontal="center" vertical="center"/>
      <protection locked="0"/>
    </xf>
    <xf numFmtId="0" fontId="163" fillId="20" borderId="0" xfId="0" applyFont="1" applyFill="1" applyBorder="1" applyAlignment="1" applyProtection="1">
      <alignment horizontal="center" vertical="center"/>
      <protection locked="0"/>
    </xf>
    <xf numFmtId="0" fontId="33" fillId="22" borderId="13" xfId="78" applyFont="1" applyFill="1" applyBorder="1" applyAlignment="1">
      <alignment horizontal="center" vertical="center" textRotation="90" wrapText="1"/>
    </xf>
    <xf numFmtId="0" fontId="33" fillId="22" borderId="19" xfId="78" applyFont="1" applyFill="1" applyBorder="1" applyAlignment="1">
      <alignment horizontal="center" vertical="center" textRotation="90" wrapText="1"/>
    </xf>
    <xf numFmtId="3" fontId="163" fillId="0" borderId="0" xfId="0" applyNumberFormat="1" applyFont="1" applyAlignment="1">
      <alignment horizontal="center" vertical="center" wrapText="1"/>
    </xf>
    <xf numFmtId="0" fontId="34" fillId="22" borderId="67" xfId="0" applyFont="1" applyFill="1" applyBorder="1" applyAlignment="1">
      <alignment horizontal="center" vertical="center" wrapText="1"/>
    </xf>
    <xf numFmtId="0" fontId="34" fillId="22" borderId="84" xfId="0" applyFont="1" applyFill="1" applyBorder="1" applyAlignment="1">
      <alignment horizontal="center" vertical="center" wrapText="1"/>
    </xf>
    <xf numFmtId="0" fontId="34" fillId="22" borderId="13" xfId="0" applyFont="1" applyFill="1" applyBorder="1" applyAlignment="1">
      <alignment horizontal="center" vertical="center" textRotation="90" wrapText="1"/>
    </xf>
    <xf numFmtId="0" fontId="34" fillId="22" borderId="19" xfId="0" applyFont="1" applyFill="1" applyBorder="1" applyAlignment="1">
      <alignment horizontal="center" vertical="center" textRotation="90" wrapText="1"/>
    </xf>
    <xf numFmtId="0" fontId="100" fillId="0" borderId="0" xfId="0" applyFont="1" applyFill="1" applyBorder="1" applyAlignment="1">
      <alignment horizontal="center" vertical="center" wrapText="1"/>
    </xf>
    <xf numFmtId="0" fontId="158" fillId="0" borderId="0" xfId="0" applyFont="1" applyFill="1" applyBorder="1" applyAlignment="1">
      <alignment horizontal="center" vertical="center" wrapText="1"/>
    </xf>
    <xf numFmtId="0" fontId="24" fillId="22" borderId="82" xfId="0" applyFont="1" applyFill="1" applyBorder="1" applyAlignment="1">
      <alignment horizontal="center" vertical="center" wrapText="1"/>
    </xf>
    <xf numFmtId="0" fontId="24" fillId="22" borderId="27" xfId="0" applyFont="1" applyFill="1" applyBorder="1" applyAlignment="1">
      <alignment horizontal="center" vertical="center" wrapText="1"/>
    </xf>
    <xf numFmtId="0" fontId="24" fillId="22" borderId="29" xfId="0" applyFont="1" applyFill="1" applyBorder="1" applyAlignment="1">
      <alignment horizontal="center" vertical="center"/>
    </xf>
    <xf numFmtId="0" fontId="24" fillId="22" borderId="27" xfId="0" applyFont="1" applyFill="1" applyBorder="1" applyAlignment="1">
      <alignment horizontal="center" vertical="center"/>
    </xf>
    <xf numFmtId="3" fontId="114" fillId="20" borderId="0" xfId="0" applyNumberFormat="1" applyFont="1" applyFill="1" applyBorder="1" applyAlignment="1">
      <alignment horizontal="center" vertical="center" wrapText="1"/>
    </xf>
    <xf numFmtId="3" fontId="104" fillId="20" borderId="0" xfId="0" applyNumberFormat="1" applyFont="1" applyFill="1" applyBorder="1" applyAlignment="1">
      <alignment horizontal="center" vertical="center" wrapText="1"/>
    </xf>
    <xf numFmtId="3" fontId="27" fillId="22" borderId="29" xfId="0" applyNumberFormat="1" applyFont="1" applyFill="1" applyBorder="1" applyAlignment="1">
      <alignment horizontal="center" vertical="center" wrapText="1"/>
    </xf>
    <xf numFmtId="3" fontId="27" fillId="22" borderId="28" xfId="0" applyNumberFormat="1" applyFont="1" applyFill="1" applyBorder="1" applyAlignment="1">
      <alignment horizontal="center" vertical="center" wrapText="1"/>
    </xf>
    <xf numFmtId="3" fontId="158" fillId="0" borderId="0" xfId="0" applyNumberFormat="1" applyFont="1" applyBorder="1" applyAlignment="1">
      <alignment horizontal="center" vertical="center" wrapText="1"/>
    </xf>
    <xf numFmtId="3" fontId="157" fillId="0" borderId="0" xfId="0" applyNumberFormat="1" applyFont="1" applyBorder="1" applyAlignment="1">
      <alignment horizontal="center" vertical="center"/>
    </xf>
    <xf numFmtId="3" fontId="24" fillId="22" borderId="13" xfId="0" applyNumberFormat="1" applyFont="1" applyFill="1" applyBorder="1" applyAlignment="1">
      <alignment horizontal="left" vertical="center" wrapText="1"/>
    </xf>
    <xf numFmtId="3" fontId="24" fillId="22" borderId="19" xfId="0" applyNumberFormat="1" applyFont="1" applyFill="1" applyBorder="1" applyAlignment="1">
      <alignment horizontal="left" vertical="center" wrapText="1"/>
    </xf>
    <xf numFmtId="3" fontId="24" fillId="22" borderId="29" xfId="0" applyNumberFormat="1" applyFont="1" applyFill="1" applyBorder="1" applyAlignment="1">
      <alignment horizontal="center" vertical="center" wrapText="1"/>
    </xf>
    <xf numFmtId="3" fontId="24" fillId="22" borderId="27" xfId="0" applyNumberFormat="1" applyFont="1" applyFill="1" applyBorder="1" applyAlignment="1">
      <alignment horizontal="center" vertical="center" wrapText="1"/>
    </xf>
    <xf numFmtId="3" fontId="24" fillId="22" borderId="28" xfId="0" applyNumberFormat="1" applyFont="1" applyFill="1" applyBorder="1" applyAlignment="1">
      <alignment horizontal="center" vertical="center" wrapText="1"/>
    </xf>
    <xf numFmtId="3" fontId="24" fillId="22" borderId="26" xfId="0" applyNumberFormat="1" applyFont="1" applyFill="1" applyBorder="1" applyAlignment="1">
      <alignment horizontal="center" vertical="center" wrapText="1"/>
    </xf>
    <xf numFmtId="3" fontId="24" fillId="22" borderId="22" xfId="0" applyNumberFormat="1" applyFont="1" applyFill="1" applyBorder="1" applyAlignment="1">
      <alignment horizontal="center" vertical="center" wrapText="1"/>
    </xf>
    <xf numFmtId="3" fontId="24" fillId="22" borderId="70" xfId="0" applyNumberFormat="1" applyFont="1" applyFill="1" applyBorder="1" applyAlignment="1">
      <alignment horizontal="center" vertical="center" wrapText="1"/>
    </xf>
    <xf numFmtId="3" fontId="141" fillId="0" borderId="0" xfId="0" applyNumberFormat="1" applyFont="1" applyFill="1" applyAlignment="1">
      <alignment horizontal="center" vertical="center" wrapText="1"/>
    </xf>
    <xf numFmtId="3" fontId="24" fillId="22" borderId="12" xfId="0" applyNumberFormat="1" applyFont="1" applyFill="1" applyBorder="1" applyAlignment="1">
      <alignment horizontal="left" vertical="center" wrapText="1"/>
    </xf>
    <xf numFmtId="1" fontId="24" fillId="22" borderId="13" xfId="0" applyNumberFormat="1" applyFont="1" applyFill="1" applyBorder="1" applyAlignment="1">
      <alignment horizontal="center" vertical="center" wrapText="1"/>
    </xf>
    <xf numFmtId="1" fontId="24" fillId="22" borderId="12" xfId="0" applyNumberFormat="1" applyFont="1" applyFill="1" applyBorder="1" applyAlignment="1">
      <alignment horizontal="center" vertical="center" wrapText="1"/>
    </xf>
    <xf numFmtId="1" fontId="24" fillId="22" borderId="19" xfId="0" applyNumberFormat="1" applyFont="1" applyFill="1" applyBorder="1" applyAlignment="1">
      <alignment horizontal="center" vertical="center" wrapText="1"/>
    </xf>
    <xf numFmtId="1" fontId="24" fillId="22" borderId="29" xfId="0" applyNumberFormat="1" applyFont="1" applyFill="1" applyBorder="1" applyAlignment="1">
      <alignment horizontal="center" vertical="center"/>
    </xf>
    <xf numFmtId="1" fontId="24" fillId="22" borderId="27" xfId="0" applyNumberFormat="1" applyFont="1" applyFill="1" applyBorder="1" applyAlignment="1">
      <alignment horizontal="center" vertical="center"/>
    </xf>
    <xf numFmtId="1" fontId="24" fillId="22" borderId="28" xfId="0" applyNumberFormat="1" applyFont="1" applyFill="1" applyBorder="1" applyAlignment="1">
      <alignment horizontal="center" vertical="center"/>
    </xf>
    <xf numFmtId="1" fontId="24" fillId="22" borderId="26" xfId="0" applyNumberFormat="1" applyFont="1" applyFill="1" applyBorder="1" applyAlignment="1">
      <alignment horizontal="center" vertical="center"/>
    </xf>
    <xf numFmtId="1" fontId="24" fillId="22" borderId="22" xfId="0" applyNumberFormat="1" applyFont="1" applyFill="1" applyBorder="1" applyAlignment="1">
      <alignment horizontal="center" vertical="center"/>
    </xf>
    <xf numFmtId="1" fontId="24" fillId="22" borderId="70" xfId="0" applyNumberFormat="1" applyFont="1" applyFill="1" applyBorder="1" applyAlignment="1">
      <alignment horizontal="center" vertical="center"/>
    </xf>
    <xf numFmtId="1" fontId="24" fillId="22" borderId="40" xfId="0" applyNumberFormat="1" applyFont="1" applyFill="1" applyBorder="1" applyAlignment="1">
      <alignment horizontal="center" vertical="center"/>
    </xf>
    <xf numFmtId="1" fontId="24" fillId="22" borderId="7" xfId="0" applyNumberFormat="1" applyFont="1" applyFill="1" applyBorder="1" applyAlignment="1">
      <alignment horizontal="center" vertical="center"/>
    </xf>
    <xf numFmtId="1" fontId="24" fillId="22" borderId="71" xfId="0" applyNumberFormat="1" applyFont="1" applyFill="1" applyBorder="1" applyAlignment="1">
      <alignment horizontal="center" vertical="center"/>
    </xf>
    <xf numFmtId="3" fontId="144" fillId="20" borderId="0" xfId="0" applyNumberFormat="1" applyFont="1" applyFill="1" applyAlignment="1">
      <alignment horizontal="center" vertical="center" wrapText="1"/>
    </xf>
    <xf numFmtId="3" fontId="134" fillId="20" borderId="0" xfId="0" applyNumberFormat="1" applyFont="1" applyFill="1" applyAlignment="1">
      <alignment horizontal="center" vertical="center" wrapText="1"/>
    </xf>
    <xf numFmtId="0" fontId="33" fillId="0" borderId="29" xfId="0" applyFont="1" applyBorder="1" applyAlignment="1">
      <alignment horizontal="left" vertical="center" wrapText="1"/>
    </xf>
    <xf numFmtId="0" fontId="33" fillId="0" borderId="26" xfId="0" applyFont="1" applyBorder="1" applyAlignment="1">
      <alignment horizontal="left" vertical="center" wrapText="1"/>
    </xf>
    <xf numFmtId="0" fontId="33" fillId="0" borderId="13" xfId="0" applyFont="1" applyBorder="1" applyAlignment="1">
      <alignment horizontal="left" vertical="center" wrapText="1"/>
    </xf>
    <xf numFmtId="0" fontId="33" fillId="0" borderId="19" xfId="0" applyFont="1" applyBorder="1" applyAlignment="1">
      <alignment horizontal="left" vertical="center" wrapText="1"/>
    </xf>
    <xf numFmtId="3" fontId="33" fillId="0" borderId="28" xfId="0" applyNumberFormat="1" applyFont="1" applyBorder="1" applyAlignment="1">
      <alignment horizontal="center" vertical="center"/>
    </xf>
    <xf numFmtId="3" fontId="33" fillId="0" borderId="70" xfId="0" applyNumberFormat="1" applyFont="1" applyBorder="1" applyAlignment="1">
      <alignment horizontal="center" vertical="center"/>
    </xf>
    <xf numFmtId="3" fontId="24" fillId="22" borderId="38" xfId="0" applyNumberFormat="1" applyFont="1" applyFill="1" applyBorder="1" applyAlignment="1">
      <alignment horizontal="center" vertical="center"/>
    </xf>
    <xf numFmtId="3" fontId="28" fillId="22" borderId="38" xfId="0" applyNumberFormat="1" applyFont="1" applyFill="1" applyBorder="1" applyAlignment="1">
      <alignment horizontal="center" vertical="center"/>
    </xf>
    <xf numFmtId="0" fontId="138" fillId="20" borderId="13" xfId="0" applyFont="1" applyFill="1" applyBorder="1" applyAlignment="1">
      <alignment horizontal="left" vertical="center" wrapText="1"/>
    </xf>
    <xf numFmtId="0" fontId="138" fillId="20" borderId="12" xfId="0" applyFont="1" applyFill="1" applyBorder="1" applyAlignment="1">
      <alignment horizontal="left" vertical="center" wrapText="1"/>
    </xf>
    <xf numFmtId="0" fontId="138" fillId="20" borderId="19" xfId="0" applyFont="1" applyFill="1" applyBorder="1" applyAlignment="1">
      <alignment horizontal="left" vertical="center" wrapText="1"/>
    </xf>
    <xf numFmtId="0" fontId="138" fillId="20" borderId="13" xfId="0" applyFont="1" applyFill="1" applyBorder="1" applyAlignment="1">
      <alignment horizontal="center" vertical="center" wrapText="1"/>
    </xf>
    <xf numFmtId="0" fontId="138" fillId="20" borderId="12" xfId="0" applyFont="1" applyFill="1" applyBorder="1" applyAlignment="1">
      <alignment horizontal="center" vertical="center" wrapText="1"/>
    </xf>
    <xf numFmtId="0" fontId="138" fillId="20" borderId="19" xfId="0" applyFont="1" applyFill="1" applyBorder="1" applyAlignment="1">
      <alignment horizontal="center" vertical="center" wrapText="1"/>
    </xf>
  </cellXfs>
  <cellStyles count="98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Accent1" xfId="19"/>
    <cellStyle name="20% - Accent2" xfId="20"/>
    <cellStyle name="20% - Accent3" xfId="21"/>
    <cellStyle name="20% - Accent4" xfId="22"/>
    <cellStyle name="20% - Accent5" xfId="23"/>
    <cellStyle name="20% - Accent6" xfId="24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60% - Accent1" xfId="31"/>
    <cellStyle name="60% - Accent2" xfId="32"/>
    <cellStyle name="60% - Accent3" xfId="33"/>
    <cellStyle name="60% - Accent4" xfId="34"/>
    <cellStyle name="60% - Accent5" xfId="35"/>
    <cellStyle name="60% - Accent6" xfId="36"/>
    <cellStyle name="Açıklama Metni" xfId="37"/>
    <cellStyle name="Ana Başlık" xfId="38"/>
    <cellStyle name="Bağlı Hücre" xfId="39"/>
    <cellStyle name="Başlık 1" xfId="40"/>
    <cellStyle name="Başlık 2" xfId="41"/>
    <cellStyle name="Başlık 3" xfId="42"/>
    <cellStyle name="Başlık 4" xfId="43"/>
    <cellStyle name="Comma  - Style1" xfId="44"/>
    <cellStyle name="Comma  - Style2" xfId="45"/>
    <cellStyle name="Comma  - Style3" xfId="46"/>
    <cellStyle name="Comma  - Style4" xfId="47"/>
    <cellStyle name="Comma  - Style5" xfId="48"/>
    <cellStyle name="Comma  - Style6" xfId="49"/>
    <cellStyle name="Comma  - Style7" xfId="50"/>
    <cellStyle name="Comma  - Style8" xfId="51"/>
    <cellStyle name="Comma 2" xfId="52"/>
    <cellStyle name="Comma 2 2" xfId="53"/>
    <cellStyle name="Comma 3" xfId="54"/>
    <cellStyle name="Comma 4" xfId="55"/>
    <cellStyle name="Çıkış" xfId="56"/>
    <cellStyle name="Euro" xfId="57"/>
    <cellStyle name="Explanatory Text" xfId="58"/>
    <cellStyle name="Giriş" xfId="59"/>
    <cellStyle name="Grey" xfId="60"/>
    <cellStyle name="Header1" xfId="61"/>
    <cellStyle name="Header2" xfId="62"/>
    <cellStyle name="Heading 1" xfId="63"/>
    <cellStyle name="Heading 2" xfId="64"/>
    <cellStyle name="Heading 3" xfId="65"/>
    <cellStyle name="Heading 4" xfId="66"/>
    <cellStyle name="Input" xfId="67"/>
    <cellStyle name="Input [yellow]" xfId="68"/>
    <cellStyle name="Köprü" xfId="69" builtinId="8"/>
    <cellStyle name="Linked Cell" xfId="70"/>
    <cellStyle name="Normal" xfId="0" builtinId="0"/>
    <cellStyle name="Normal - Style1" xfId="71"/>
    <cellStyle name="Normal 2" xfId="72"/>
    <cellStyle name="Normal 3" xfId="73"/>
    <cellStyle name="Normal 4" xfId="74"/>
    <cellStyle name="Normal 5" xfId="75"/>
    <cellStyle name="Normal 6" xfId="76"/>
    <cellStyle name="Normal_DATA-yeni" xfId="77"/>
    <cellStyle name="Normal_makro" xfId="78"/>
    <cellStyle name="Normal_malianaliz" xfId="79"/>
    <cellStyle name="Normal_tablolar" xfId="80"/>
    <cellStyle name="Normal_tablolar 2" xfId="81"/>
    <cellStyle name="Normal_tablolar 3" xfId="82"/>
    <cellStyle name="Normal_tablolar 3 2" xfId="83"/>
    <cellStyle name="Normal_tablolar 4" xfId="84"/>
    <cellStyle name="Normal_tablolar 4 2" xfId="85"/>
    <cellStyle name="Normal_TDHPy" xfId="86"/>
    <cellStyle name="Normal_word tablolar" xfId="87"/>
    <cellStyle name="Not" xfId="88"/>
    <cellStyle name="Note" xfId="89"/>
    <cellStyle name="Output" xfId="90"/>
    <cellStyle name="Percent [2]" xfId="91"/>
    <cellStyle name="Title" xfId="92"/>
    <cellStyle name="Toplam" xfId="93"/>
    <cellStyle name="Total" xfId="94"/>
    <cellStyle name="Uyarı Metni" xfId="95"/>
    <cellStyle name="Virgül" xfId="96" builtinId="3"/>
    <cellStyle name="Warning Text" xfId="97"/>
  </cellStyles>
  <dxfs count="38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4.xml"/><Relationship Id="rId11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5.xml"/><Relationship Id="rId119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.xml"/><Relationship Id="rId115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kroYen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10-12/MakroYen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ibrahimy/Desktop/KarDagitim%20Genel%20I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roYen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brahimy\Desktop\KarDagitim%20Genel%20I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internet%20dosyasi/Documents%20and%20Settings/ibrahimy/Desktop/KarDagitim%20Genel%20I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internet%20dosyasi/MakroYen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MakroYen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Documents%20and%20Settings/ibrahimy/Desktop/KarDagitim%20Genel%20I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10-12/Documents%20and%20Settings/ibrahimy/Desktop/KarDagitim%20Genel%20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 refreshError="1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http://www.mapfregenelyasam.com/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87"/>
  <sheetViews>
    <sheetView showGridLines="0" tabSelected="1" zoomScaleNormal="100" workbookViewId="0">
      <selection sqref="A1:B1"/>
    </sheetView>
  </sheetViews>
  <sheetFormatPr defaultRowHeight="12.75" x14ac:dyDescent="0.2"/>
  <cols>
    <col min="1" max="1" width="13.7109375" style="749" customWidth="1"/>
    <col min="2" max="2" width="138.85546875" style="1" customWidth="1"/>
    <col min="3" max="16384" width="9.140625" style="750"/>
  </cols>
  <sheetData>
    <row r="1" spans="1:2" ht="21" customHeight="1" x14ac:dyDescent="0.2">
      <c r="A1" s="1627" t="s">
        <v>253</v>
      </c>
      <c r="B1" s="1627"/>
    </row>
    <row r="2" spans="1:2" ht="12.95" customHeight="1" x14ac:dyDescent="0.2">
      <c r="B2" s="760"/>
    </row>
    <row r="3" spans="1:2" ht="12.95" customHeight="1" x14ac:dyDescent="0.2">
      <c r="B3" s="751" t="s">
        <v>254</v>
      </c>
    </row>
    <row r="4" spans="1:2" ht="12.95" customHeight="1" x14ac:dyDescent="0.2"/>
    <row r="5" spans="1:2" ht="12.95" customHeight="1" x14ac:dyDescent="0.2">
      <c r="A5" s="752" t="s">
        <v>255</v>
      </c>
      <c r="B5" s="1626" t="s">
        <v>1947</v>
      </c>
    </row>
    <row r="6" spans="1:2" ht="12.95" customHeight="1" x14ac:dyDescent="0.2">
      <c r="A6" s="752" t="s">
        <v>256</v>
      </c>
      <c r="B6" s="1626"/>
    </row>
    <row r="7" spans="1:2" ht="12.95" customHeight="1" x14ac:dyDescent="0.2">
      <c r="A7" s="749" t="s">
        <v>257</v>
      </c>
      <c r="B7" s="1" t="s">
        <v>257</v>
      </c>
    </row>
    <row r="8" spans="1:2" ht="12.95" customHeight="1" x14ac:dyDescent="0.2">
      <c r="A8" s="752" t="s">
        <v>258</v>
      </c>
      <c r="B8" s="1626" t="s">
        <v>1948</v>
      </c>
    </row>
    <row r="9" spans="1:2" ht="12.95" customHeight="1" x14ac:dyDescent="0.2">
      <c r="A9" s="752" t="s">
        <v>259</v>
      </c>
      <c r="B9" s="1626"/>
    </row>
    <row r="10" spans="1:2" ht="12.95" customHeight="1" x14ac:dyDescent="0.2">
      <c r="A10" s="752" t="s">
        <v>260</v>
      </c>
      <c r="B10" s="1626"/>
    </row>
    <row r="11" spans="1:2" ht="12.95" customHeight="1" x14ac:dyDescent="0.2">
      <c r="A11" s="749" t="s">
        <v>257</v>
      </c>
    </row>
    <row r="12" spans="1:2" ht="12.95" customHeight="1" x14ac:dyDescent="0.2">
      <c r="A12" s="752" t="s">
        <v>261</v>
      </c>
      <c r="B12" s="1626" t="s">
        <v>1949</v>
      </c>
    </row>
    <row r="13" spans="1:2" ht="12.95" customHeight="1" x14ac:dyDescent="0.2">
      <c r="A13" s="752" t="s">
        <v>262</v>
      </c>
      <c r="B13" s="1626"/>
    </row>
    <row r="14" spans="1:2" ht="12.95" customHeight="1" x14ac:dyDescent="0.2">
      <c r="A14" s="749" t="s">
        <v>257</v>
      </c>
    </row>
    <row r="15" spans="1:2" ht="12.95" customHeight="1" x14ac:dyDescent="0.2">
      <c r="A15" s="752" t="s">
        <v>263</v>
      </c>
      <c r="B15" s="1" t="s">
        <v>1950</v>
      </c>
    </row>
    <row r="16" spans="1:2" ht="12.95" customHeight="1" x14ac:dyDescent="0.2">
      <c r="A16" s="752" t="s">
        <v>264</v>
      </c>
      <c r="B16" s="1" t="s">
        <v>1951</v>
      </c>
    </row>
    <row r="17" spans="1:2" ht="12.95" customHeight="1" x14ac:dyDescent="0.2">
      <c r="A17" s="749" t="s">
        <v>257</v>
      </c>
    </row>
    <row r="18" spans="1:2" ht="12.95" customHeight="1" x14ac:dyDescent="0.2">
      <c r="A18" s="752" t="s">
        <v>265</v>
      </c>
      <c r="B18" s="1626" t="s">
        <v>1952</v>
      </c>
    </row>
    <row r="19" spans="1:2" ht="12.95" customHeight="1" x14ac:dyDescent="0.2">
      <c r="A19" s="752" t="s">
        <v>266</v>
      </c>
      <c r="B19" s="1626"/>
    </row>
    <row r="20" spans="1:2" ht="12.95" customHeight="1" x14ac:dyDescent="0.2">
      <c r="A20" s="749" t="s">
        <v>257</v>
      </c>
    </row>
    <row r="21" spans="1:2" ht="12.95" customHeight="1" x14ac:dyDescent="0.2">
      <c r="A21" s="752" t="s">
        <v>267</v>
      </c>
      <c r="B21" s="1626" t="s">
        <v>1953</v>
      </c>
    </row>
    <row r="22" spans="1:2" ht="12.95" customHeight="1" x14ac:dyDescent="0.2">
      <c r="A22" s="752" t="s">
        <v>268</v>
      </c>
      <c r="B22" s="1626"/>
    </row>
    <row r="23" spans="1:2" ht="12.95" customHeight="1" x14ac:dyDescent="0.2">
      <c r="A23" s="752" t="s">
        <v>269</v>
      </c>
      <c r="B23" s="1626"/>
    </row>
    <row r="24" spans="1:2" ht="12.95" customHeight="1" x14ac:dyDescent="0.2">
      <c r="B24" s="751" t="s">
        <v>270</v>
      </c>
    </row>
    <row r="25" spans="1:2" ht="12.95" customHeight="1" x14ac:dyDescent="0.2">
      <c r="A25" s="749" t="s">
        <v>257</v>
      </c>
    </row>
    <row r="26" spans="1:2" ht="12.95" customHeight="1" x14ac:dyDescent="0.2">
      <c r="A26" s="752" t="s">
        <v>271</v>
      </c>
      <c r="B26" s="1" t="s">
        <v>1954</v>
      </c>
    </row>
    <row r="27" spans="1:2" ht="12.95" customHeight="1" x14ac:dyDescent="0.2">
      <c r="A27" s="749" t="s">
        <v>257</v>
      </c>
    </row>
    <row r="28" spans="1:2" ht="12.95" customHeight="1" x14ac:dyDescent="0.2">
      <c r="A28" s="752" t="s">
        <v>272</v>
      </c>
      <c r="B28" s="1" t="s">
        <v>1955</v>
      </c>
    </row>
    <row r="29" spans="1:2" ht="12.95" customHeight="1" x14ac:dyDescent="0.2">
      <c r="A29" s="749" t="s">
        <v>257</v>
      </c>
    </row>
    <row r="30" spans="1:2" ht="12.95" customHeight="1" x14ac:dyDescent="0.2">
      <c r="A30" s="752" t="s">
        <v>273</v>
      </c>
      <c r="B30" s="753" t="s">
        <v>1956</v>
      </c>
    </row>
    <row r="31" spans="1:2" ht="12.95" customHeight="1" x14ac:dyDescent="0.2">
      <c r="A31" s="749" t="s">
        <v>257</v>
      </c>
    </row>
    <row r="32" spans="1:2" ht="12.95" customHeight="1" x14ac:dyDescent="0.2">
      <c r="A32" s="752" t="s">
        <v>274</v>
      </c>
      <c r="B32" s="753" t="s">
        <v>1957</v>
      </c>
    </row>
    <row r="33" spans="1:2" ht="12.95" customHeight="1" x14ac:dyDescent="0.2">
      <c r="A33" s="749" t="s">
        <v>257</v>
      </c>
    </row>
    <row r="34" spans="1:2" ht="12.95" customHeight="1" x14ac:dyDescent="0.2">
      <c r="A34" s="752" t="s">
        <v>275</v>
      </c>
      <c r="B34" s="1" t="s">
        <v>1958</v>
      </c>
    </row>
    <row r="35" spans="1:2" ht="12.95" customHeight="1" x14ac:dyDescent="0.2">
      <c r="A35" s="752" t="s">
        <v>276</v>
      </c>
      <c r="B35" s="1" t="s">
        <v>1959</v>
      </c>
    </row>
    <row r="36" spans="1:2" ht="12.95" customHeight="1" x14ac:dyDescent="0.2">
      <c r="A36" s="749" t="s">
        <v>257</v>
      </c>
    </row>
    <row r="37" spans="1:2" ht="12.95" customHeight="1" x14ac:dyDescent="0.2">
      <c r="A37" s="752" t="s">
        <v>277</v>
      </c>
      <c r="B37" s="753" t="s">
        <v>1960</v>
      </c>
    </row>
    <row r="38" spans="1:2" ht="12.95" customHeight="1" x14ac:dyDescent="0.2">
      <c r="A38" s="749" t="s">
        <v>257</v>
      </c>
    </row>
    <row r="39" spans="1:2" ht="12.95" customHeight="1" x14ac:dyDescent="0.2">
      <c r="A39" s="752" t="s">
        <v>278</v>
      </c>
      <c r="B39" s="753" t="s">
        <v>1961</v>
      </c>
    </row>
    <row r="40" spans="1:2" ht="12.95" customHeight="1" x14ac:dyDescent="0.2">
      <c r="A40" s="752" t="s">
        <v>279</v>
      </c>
      <c r="B40" s="753" t="s">
        <v>4097</v>
      </c>
    </row>
    <row r="41" spans="1:2" ht="12.95" customHeight="1" x14ac:dyDescent="0.2">
      <c r="A41" s="749" t="s">
        <v>257</v>
      </c>
    </row>
    <row r="42" spans="1:2" ht="12.95" customHeight="1" x14ac:dyDescent="0.2">
      <c r="A42" s="752" t="s">
        <v>280</v>
      </c>
      <c r="B42" s="753" t="s">
        <v>1962</v>
      </c>
    </row>
    <row r="43" spans="1:2" ht="12.95" customHeight="1" x14ac:dyDescent="0.2">
      <c r="A43" s="749" t="s">
        <v>257</v>
      </c>
    </row>
    <row r="44" spans="1:2" ht="12.95" customHeight="1" x14ac:dyDescent="0.2">
      <c r="A44" s="752" t="s">
        <v>281</v>
      </c>
      <c r="B44" s="754" t="s">
        <v>1963</v>
      </c>
    </row>
    <row r="45" spans="1:2" ht="12.95" customHeight="1" x14ac:dyDescent="0.2">
      <c r="A45" s="749" t="s">
        <v>257</v>
      </c>
    </row>
    <row r="46" spans="1:2" ht="12.95" customHeight="1" x14ac:dyDescent="0.2">
      <c r="A46" s="752" t="s">
        <v>282</v>
      </c>
      <c r="B46" s="753" t="s">
        <v>3903</v>
      </c>
    </row>
    <row r="47" spans="1:2" ht="12.95" customHeight="1" x14ac:dyDescent="0.2">
      <c r="A47" s="749" t="s">
        <v>257</v>
      </c>
    </row>
    <row r="48" spans="1:2" ht="12.95" customHeight="1" x14ac:dyDescent="0.2">
      <c r="A48" s="752" t="s">
        <v>283</v>
      </c>
      <c r="B48" s="753" t="s">
        <v>1964</v>
      </c>
    </row>
    <row r="49" spans="1:2" ht="12.95" customHeight="1" x14ac:dyDescent="0.2">
      <c r="A49" s="749" t="s">
        <v>257</v>
      </c>
    </row>
    <row r="50" spans="1:2" ht="12.95" customHeight="1" x14ac:dyDescent="0.2">
      <c r="A50" s="752" t="s">
        <v>284</v>
      </c>
      <c r="B50" s="753" t="s">
        <v>1965</v>
      </c>
    </row>
    <row r="51" spans="1:2" ht="12.95" customHeight="1" x14ac:dyDescent="0.2">
      <c r="A51" s="749" t="s">
        <v>257</v>
      </c>
    </row>
    <row r="52" spans="1:2" ht="12.95" customHeight="1" x14ac:dyDescent="0.2">
      <c r="A52" s="752" t="s">
        <v>285</v>
      </c>
      <c r="B52" s="753" t="s">
        <v>1966</v>
      </c>
    </row>
    <row r="53" spans="1:2" ht="12.95" customHeight="1" x14ac:dyDescent="0.2">
      <c r="A53" s="752" t="s">
        <v>286</v>
      </c>
      <c r="B53" s="753" t="s">
        <v>1967</v>
      </c>
    </row>
    <row r="54" spans="1:2" ht="12.95" customHeight="1" x14ac:dyDescent="0.2">
      <c r="A54" s="749" t="s">
        <v>257</v>
      </c>
    </row>
    <row r="55" spans="1:2" ht="12.95" customHeight="1" x14ac:dyDescent="0.2">
      <c r="A55" s="752" t="s">
        <v>287</v>
      </c>
      <c r="B55" s="753" t="s">
        <v>1968</v>
      </c>
    </row>
    <row r="56" spans="1:2" ht="12.95" customHeight="1" x14ac:dyDescent="0.2">
      <c r="A56" s="749" t="s">
        <v>257</v>
      </c>
    </row>
    <row r="57" spans="1:2" ht="12.95" customHeight="1" x14ac:dyDescent="0.2">
      <c r="A57" s="752" t="s">
        <v>288</v>
      </c>
      <c r="B57" s="753" t="s">
        <v>1969</v>
      </c>
    </row>
    <row r="58" spans="1:2" ht="12.95" customHeight="1" x14ac:dyDescent="0.2">
      <c r="A58" s="749" t="s">
        <v>257</v>
      </c>
    </row>
    <row r="59" spans="1:2" ht="12.95" customHeight="1" x14ac:dyDescent="0.2">
      <c r="A59" s="752" t="s">
        <v>289</v>
      </c>
      <c r="B59" s="753" t="s">
        <v>1970</v>
      </c>
    </row>
    <row r="60" spans="1:2" ht="12.95" customHeight="1" x14ac:dyDescent="0.2">
      <c r="A60" s="749" t="s">
        <v>257</v>
      </c>
    </row>
    <row r="61" spans="1:2" ht="12.95" customHeight="1" x14ac:dyDescent="0.2">
      <c r="A61" s="752" t="s">
        <v>290</v>
      </c>
      <c r="B61" s="753" t="s">
        <v>3908</v>
      </c>
    </row>
    <row r="62" spans="1:2" ht="12.95" customHeight="1" x14ac:dyDescent="0.2">
      <c r="A62" s="749" t="s">
        <v>257</v>
      </c>
    </row>
    <row r="63" spans="1:2" ht="12.95" customHeight="1" x14ac:dyDescent="0.2">
      <c r="A63" s="752" t="s">
        <v>291</v>
      </c>
      <c r="B63" s="753" t="s">
        <v>1971</v>
      </c>
    </row>
    <row r="64" spans="1:2" ht="12.95" customHeight="1" x14ac:dyDescent="0.2">
      <c r="A64" s="749" t="s">
        <v>257</v>
      </c>
    </row>
    <row r="65" spans="1:2" ht="12.95" customHeight="1" x14ac:dyDescent="0.2">
      <c r="A65" s="752" t="s">
        <v>292</v>
      </c>
      <c r="B65" s="753" t="s">
        <v>1972</v>
      </c>
    </row>
    <row r="66" spans="1:2" ht="12.95" customHeight="1" x14ac:dyDescent="0.2">
      <c r="A66" s="749" t="s">
        <v>257</v>
      </c>
    </row>
    <row r="67" spans="1:2" ht="12.95" customHeight="1" x14ac:dyDescent="0.2">
      <c r="A67" s="752" t="s">
        <v>293</v>
      </c>
      <c r="B67" s="753" t="s">
        <v>1973</v>
      </c>
    </row>
    <row r="68" spans="1:2" ht="12.95" customHeight="1" x14ac:dyDescent="0.2">
      <c r="A68" s="749" t="s">
        <v>257</v>
      </c>
    </row>
    <row r="69" spans="1:2" ht="12.95" customHeight="1" x14ac:dyDescent="0.2">
      <c r="A69" s="752" t="s">
        <v>351</v>
      </c>
      <c r="B69" s="753" t="s">
        <v>1974</v>
      </c>
    </row>
    <row r="70" spans="1:2" ht="12.95" customHeight="1" x14ac:dyDescent="0.2">
      <c r="A70" s="749" t="s">
        <v>257</v>
      </c>
    </row>
    <row r="71" spans="1:2" ht="12.95" customHeight="1" x14ac:dyDescent="0.2">
      <c r="A71" s="752" t="s">
        <v>352</v>
      </c>
      <c r="B71" s="753" t="s">
        <v>1975</v>
      </c>
    </row>
    <row r="72" spans="1:2" ht="12.95" customHeight="1" x14ac:dyDescent="0.2">
      <c r="A72" s="752" t="s">
        <v>353</v>
      </c>
      <c r="B72" s="753" t="s">
        <v>1976</v>
      </c>
    </row>
    <row r="73" spans="1:2" ht="12.95" customHeight="1" x14ac:dyDescent="0.2">
      <c r="A73" s="749" t="s">
        <v>257</v>
      </c>
    </row>
    <row r="74" spans="1:2" ht="12.95" customHeight="1" x14ac:dyDescent="0.2">
      <c r="A74" s="752" t="s">
        <v>294</v>
      </c>
      <c r="B74" s="1" t="s">
        <v>1977</v>
      </c>
    </row>
    <row r="75" spans="1:2" ht="12.95" customHeight="1" x14ac:dyDescent="0.2">
      <c r="A75" s="749" t="s">
        <v>257</v>
      </c>
    </row>
    <row r="76" spans="1:2" ht="12.95" customHeight="1" x14ac:dyDescent="0.2">
      <c r="A76" s="752" t="s">
        <v>295</v>
      </c>
      <c r="B76" s="753" t="s">
        <v>1978</v>
      </c>
    </row>
    <row r="77" spans="1:2" ht="12.95" customHeight="1" x14ac:dyDescent="0.2">
      <c r="A77" s="749" t="s">
        <v>257</v>
      </c>
    </row>
    <row r="78" spans="1:2" ht="12.95" customHeight="1" x14ac:dyDescent="0.2">
      <c r="A78" s="752" t="s">
        <v>296</v>
      </c>
      <c r="B78" s="1" t="s">
        <v>1979</v>
      </c>
    </row>
    <row r="79" spans="1:2" ht="12.95" customHeight="1" x14ac:dyDescent="0.2">
      <c r="A79" s="749" t="s">
        <v>257</v>
      </c>
    </row>
    <row r="80" spans="1:2" ht="12.95" customHeight="1" x14ac:dyDescent="0.2">
      <c r="A80" s="752" t="s">
        <v>297</v>
      </c>
      <c r="B80" s="1" t="s">
        <v>1980</v>
      </c>
    </row>
    <row r="81" spans="1:2" ht="12.95" customHeight="1" x14ac:dyDescent="0.2">
      <c r="A81" s="749" t="s">
        <v>257</v>
      </c>
    </row>
    <row r="82" spans="1:2" ht="12.95" customHeight="1" x14ac:dyDescent="0.2">
      <c r="A82" s="752" t="s">
        <v>298</v>
      </c>
      <c r="B82" s="1" t="s">
        <v>1981</v>
      </c>
    </row>
    <row r="83" spans="1:2" ht="12.95" customHeight="1" x14ac:dyDescent="0.2">
      <c r="A83" s="749" t="s">
        <v>257</v>
      </c>
    </row>
    <row r="84" spans="1:2" ht="12.95" customHeight="1" x14ac:dyDescent="0.2">
      <c r="A84" s="752" t="s">
        <v>299</v>
      </c>
      <c r="B84" s="753" t="str">
        <f>"HAYAT DIŞI BRANŞLAR BAZINDA 2008 YILI PRİM, HASAR VE TEKNİK KAR/ZARAR VERİLERİ"</f>
        <v>HAYAT DIŞI BRANŞLAR BAZINDA 2008 YILI PRİM, HASAR VE TEKNİK KAR/ZARAR VERİLERİ</v>
      </c>
    </row>
    <row r="85" spans="1:2" ht="12.95" customHeight="1" x14ac:dyDescent="0.2">
      <c r="A85" s="749" t="s">
        <v>257</v>
      </c>
    </row>
    <row r="86" spans="1:2" ht="12.95" customHeight="1" x14ac:dyDescent="0.2">
      <c r="A86" s="752" t="s">
        <v>300</v>
      </c>
      <c r="B86" s="753" t="str">
        <f>"HAYAT DIŞI BRANŞLAR BAZINDA 2009 YILI PRİM, HASAR VE TEKNİK KAR/ZARAR VERİLERİ"</f>
        <v>HAYAT DIŞI BRANŞLAR BAZINDA 2009 YILI PRİM, HASAR VE TEKNİK KAR/ZARAR VERİLERİ</v>
      </c>
    </row>
    <row r="87" spans="1:2" ht="12.95" customHeight="1" x14ac:dyDescent="0.2">
      <c r="A87" s="749" t="s">
        <v>257</v>
      </c>
    </row>
    <row r="88" spans="1:2" ht="12.95" customHeight="1" x14ac:dyDescent="0.2">
      <c r="A88" s="752" t="s">
        <v>302</v>
      </c>
      <c r="B88" s="753" t="str">
        <f>"HAYAT DIŞI BRANŞLAR BAZINDA 2010 YILI PRİM, HASAR VE TEKNİK KAR/ZARAR VERİLERİ"</f>
        <v>HAYAT DIŞI BRANŞLAR BAZINDA 2010 YILI PRİM, HASAR VE TEKNİK KAR/ZARAR VERİLERİ</v>
      </c>
    </row>
    <row r="89" spans="1:2" ht="12.95" customHeight="1" x14ac:dyDescent="0.2">
      <c r="A89" s="749" t="s">
        <v>257</v>
      </c>
    </row>
    <row r="90" spans="1:2" ht="12.95" customHeight="1" x14ac:dyDescent="0.2">
      <c r="A90" s="752" t="s">
        <v>303</v>
      </c>
      <c r="B90" s="753" t="str">
        <f>"HAYAT DIŞI BRANŞLAR BAZINDA 2011 YILI PRİM, HASAR VE TEKNİK KAR/ZARAR VERİLERİ"</f>
        <v>HAYAT DIŞI BRANŞLAR BAZINDA 2011 YILI PRİM, HASAR VE TEKNİK KAR/ZARAR VERİLERİ</v>
      </c>
    </row>
    <row r="91" spans="1:2" ht="12.95" customHeight="1" x14ac:dyDescent="0.2">
      <c r="A91" s="749" t="s">
        <v>257</v>
      </c>
    </row>
    <row r="92" spans="1:2" ht="12.95" customHeight="1" x14ac:dyDescent="0.2">
      <c r="B92" s="751" t="s">
        <v>301</v>
      </c>
    </row>
    <row r="93" spans="1:2" ht="12.95" customHeight="1" x14ac:dyDescent="0.2">
      <c r="A93" s="749" t="s">
        <v>257</v>
      </c>
    </row>
    <row r="94" spans="1:2" ht="12.95" customHeight="1" x14ac:dyDescent="0.2">
      <c r="A94" s="752" t="s">
        <v>304</v>
      </c>
      <c r="B94" s="1" t="s">
        <v>1982</v>
      </c>
    </row>
    <row r="95" spans="1:2" ht="12.95" customHeight="1" x14ac:dyDescent="0.2">
      <c r="A95" s="749" t="s">
        <v>257</v>
      </c>
    </row>
    <row r="96" spans="1:2" ht="12.95" customHeight="1" x14ac:dyDescent="0.2">
      <c r="A96" s="752" t="s">
        <v>305</v>
      </c>
      <c r="B96" s="753" t="s">
        <v>1983</v>
      </c>
    </row>
    <row r="97" spans="1:2" ht="12.95" customHeight="1" x14ac:dyDescent="0.2">
      <c r="A97" s="749" t="s">
        <v>257</v>
      </c>
    </row>
    <row r="98" spans="1:2" ht="12.95" customHeight="1" x14ac:dyDescent="0.2">
      <c r="A98" s="752" t="s">
        <v>306</v>
      </c>
      <c r="B98" s="753" t="s">
        <v>1984</v>
      </c>
    </row>
    <row r="99" spans="1:2" ht="12.95" customHeight="1" x14ac:dyDescent="0.2">
      <c r="A99" s="749" t="s">
        <v>257</v>
      </c>
    </row>
    <row r="100" spans="1:2" ht="12.95" customHeight="1" x14ac:dyDescent="0.2">
      <c r="A100" s="752" t="s">
        <v>307</v>
      </c>
      <c r="B100" s="753" t="s">
        <v>1985</v>
      </c>
    </row>
    <row r="101" spans="1:2" ht="12.95" customHeight="1" x14ac:dyDescent="0.2">
      <c r="A101" s="749" t="s">
        <v>257</v>
      </c>
    </row>
    <row r="102" spans="1:2" ht="12.95" customHeight="1" x14ac:dyDescent="0.2">
      <c r="A102" s="752" t="s">
        <v>308</v>
      </c>
      <c r="B102" s="753" t="s">
        <v>1986</v>
      </c>
    </row>
    <row r="103" spans="1:2" ht="12.95" customHeight="1" x14ac:dyDescent="0.2">
      <c r="A103" s="749" t="s">
        <v>257</v>
      </c>
    </row>
    <row r="104" spans="1:2" ht="30.75" customHeight="1" x14ac:dyDescent="0.2">
      <c r="A104" s="752" t="s">
        <v>309</v>
      </c>
      <c r="B104" s="754" t="s">
        <v>1987</v>
      </c>
    </row>
    <row r="105" spans="1:2" ht="12.95" customHeight="1" x14ac:dyDescent="0.2">
      <c r="A105" s="749" t="s">
        <v>257</v>
      </c>
    </row>
    <row r="106" spans="1:2" ht="12.95" customHeight="1" x14ac:dyDescent="0.2">
      <c r="A106" s="752" t="s">
        <v>310</v>
      </c>
      <c r="B106" s="753" t="s">
        <v>1988</v>
      </c>
    </row>
    <row r="107" spans="1:2" ht="12.95" customHeight="1" x14ac:dyDescent="0.2">
      <c r="A107" s="749" t="s">
        <v>257</v>
      </c>
    </row>
    <row r="108" spans="1:2" ht="12.95" customHeight="1" x14ac:dyDescent="0.2">
      <c r="A108" s="752" t="s">
        <v>311</v>
      </c>
      <c r="B108" s="753" t="s">
        <v>1989</v>
      </c>
    </row>
    <row r="109" spans="1:2" ht="12.95" customHeight="1" x14ac:dyDescent="0.2">
      <c r="A109" s="749" t="s">
        <v>257</v>
      </c>
    </row>
    <row r="110" spans="1:2" ht="12.95" customHeight="1" x14ac:dyDescent="0.2">
      <c r="A110" s="752" t="s">
        <v>3912</v>
      </c>
      <c r="B110" s="753" t="s">
        <v>2128</v>
      </c>
    </row>
    <row r="111" spans="1:2" ht="12.95" customHeight="1" x14ac:dyDescent="0.2"/>
    <row r="112" spans="1:2" ht="12.95" customHeight="1" x14ac:dyDescent="0.2">
      <c r="A112" s="752" t="s">
        <v>312</v>
      </c>
      <c r="B112" s="1" t="s">
        <v>354</v>
      </c>
    </row>
    <row r="113" spans="1:2" ht="12.95" customHeight="1" x14ac:dyDescent="0.2">
      <c r="A113" s="749" t="s">
        <v>257</v>
      </c>
    </row>
    <row r="114" spans="1:2" ht="12.95" customHeight="1" x14ac:dyDescent="0.2">
      <c r="A114" s="752" t="s">
        <v>1880</v>
      </c>
      <c r="B114" s="1626" t="s">
        <v>1698</v>
      </c>
    </row>
    <row r="115" spans="1:2" ht="12.95" customHeight="1" x14ac:dyDescent="0.2">
      <c r="A115" s="752" t="s">
        <v>1881</v>
      </c>
      <c r="B115" s="1626"/>
    </row>
    <row r="116" spans="1:2" ht="12.95" customHeight="1" x14ac:dyDescent="0.2">
      <c r="A116" s="752" t="s">
        <v>1882</v>
      </c>
      <c r="B116" s="1626"/>
    </row>
    <row r="117" spans="1:2" ht="12.95" customHeight="1" x14ac:dyDescent="0.2">
      <c r="A117" s="752" t="s">
        <v>1883</v>
      </c>
      <c r="B117" s="1626"/>
    </row>
    <row r="118" spans="1:2" ht="12.95" customHeight="1" x14ac:dyDescent="0.2">
      <c r="A118" s="749" t="s">
        <v>257</v>
      </c>
      <c r="B118" s="759"/>
    </row>
    <row r="119" spans="1:2" ht="12.95" customHeight="1" x14ac:dyDescent="0.2">
      <c r="A119" s="752" t="s">
        <v>1878</v>
      </c>
      <c r="B119" s="1" t="s">
        <v>1694</v>
      </c>
    </row>
    <row r="120" spans="1:2" ht="12.95" customHeight="1" x14ac:dyDescent="0.2">
      <c r="A120" s="752" t="s">
        <v>1879</v>
      </c>
      <c r="B120" s="1" t="s">
        <v>1693</v>
      </c>
    </row>
    <row r="121" spans="1:2" ht="12.95" customHeight="1" x14ac:dyDescent="0.2"/>
    <row r="122" spans="1:2" ht="12.95" customHeight="1" x14ac:dyDescent="0.2">
      <c r="A122" s="752" t="s">
        <v>313</v>
      </c>
      <c r="B122" s="759" t="s">
        <v>1990</v>
      </c>
    </row>
    <row r="123" spans="1:2" ht="12.95" customHeight="1" x14ac:dyDescent="0.2">
      <c r="A123" s="752" t="s">
        <v>314</v>
      </c>
      <c r="B123" s="1" t="s">
        <v>1991</v>
      </c>
    </row>
    <row r="124" spans="1:2" ht="12.95" customHeight="1" x14ac:dyDescent="0.2">
      <c r="A124" s="752"/>
      <c r="B124" s="750"/>
    </row>
    <row r="125" spans="1:2" ht="12.95" customHeight="1" x14ac:dyDescent="0.2">
      <c r="A125" s="752"/>
    </row>
    <row r="126" spans="1:2" ht="12.95" customHeight="1" x14ac:dyDescent="0.2">
      <c r="A126" s="752" t="s">
        <v>1696</v>
      </c>
      <c r="B126" s="759" t="s">
        <v>1992</v>
      </c>
    </row>
    <row r="127" spans="1:2" ht="12.95" customHeight="1" x14ac:dyDescent="0.2">
      <c r="A127" s="752" t="s">
        <v>1697</v>
      </c>
      <c r="B127" s="759" t="s">
        <v>1993</v>
      </c>
    </row>
    <row r="128" spans="1:2" ht="12.95" customHeight="1" x14ac:dyDescent="0.2">
      <c r="A128" s="752" t="s">
        <v>1774</v>
      </c>
      <c r="B128" s="759" t="s">
        <v>1994</v>
      </c>
    </row>
    <row r="129" spans="1:2" ht="12.95" customHeight="1" x14ac:dyDescent="0.2">
      <c r="A129" s="752" t="s">
        <v>1851</v>
      </c>
      <c r="B129" s="759" t="s">
        <v>1995</v>
      </c>
    </row>
    <row r="130" spans="1:2" ht="12.95" customHeight="1" x14ac:dyDescent="0.2">
      <c r="A130" s="752"/>
      <c r="B130" s="759"/>
    </row>
    <row r="131" spans="1:2" ht="12.95" customHeight="1" x14ac:dyDescent="0.2">
      <c r="A131" s="752" t="s">
        <v>55</v>
      </c>
      <c r="B131" s="1079" t="s">
        <v>1996</v>
      </c>
    </row>
    <row r="132" spans="1:2" ht="12.95" customHeight="1" x14ac:dyDescent="0.2"/>
    <row r="133" spans="1:2" ht="12.95" customHeight="1" x14ac:dyDescent="0.2">
      <c r="A133" s="752" t="s">
        <v>1852</v>
      </c>
      <c r="B133" s="1" t="s">
        <v>1997</v>
      </c>
    </row>
    <row r="134" spans="1:2" ht="12.95" customHeight="1" x14ac:dyDescent="0.2"/>
    <row r="135" spans="1:2" ht="12.95" customHeight="1" x14ac:dyDescent="0.2">
      <c r="A135" s="752" t="s">
        <v>1699</v>
      </c>
      <c r="B135" s="1" t="s">
        <v>1998</v>
      </c>
    </row>
    <row r="136" spans="1:2" ht="12.95" customHeight="1" x14ac:dyDescent="0.2">
      <c r="A136" s="749" t="s">
        <v>257</v>
      </c>
    </row>
    <row r="137" spans="1:2" ht="12.95" customHeight="1" x14ac:dyDescent="0.2"/>
    <row r="138" spans="1:2" ht="12.95" customHeight="1" x14ac:dyDescent="0.2">
      <c r="B138" s="751" t="s">
        <v>315</v>
      </c>
    </row>
    <row r="139" spans="1:2" ht="12.95" customHeight="1" x14ac:dyDescent="0.2"/>
    <row r="140" spans="1:2" ht="12.95" customHeight="1" x14ac:dyDescent="0.2">
      <c r="A140" s="752" t="s">
        <v>316</v>
      </c>
      <c r="B140" s="753" t="s">
        <v>1999</v>
      </c>
    </row>
    <row r="141" spans="1:2" ht="12.95" customHeight="1" x14ac:dyDescent="0.2">
      <c r="A141" s="752"/>
    </row>
    <row r="142" spans="1:2" ht="12.95" customHeight="1" x14ac:dyDescent="0.2">
      <c r="A142" s="752" t="s">
        <v>317</v>
      </c>
      <c r="B142" s="753" t="s">
        <v>2000</v>
      </c>
    </row>
    <row r="143" spans="1:2" ht="12.95" customHeight="1" x14ac:dyDescent="0.2">
      <c r="A143" s="749" t="s">
        <v>257</v>
      </c>
    </row>
    <row r="144" spans="1:2" ht="12.95" customHeight="1" x14ac:dyDescent="0.2">
      <c r="A144" s="752" t="s">
        <v>318</v>
      </c>
      <c r="B144" s="753" t="s">
        <v>2001</v>
      </c>
    </row>
    <row r="145" spans="1:2" ht="12.95" customHeight="1" x14ac:dyDescent="0.2">
      <c r="A145" s="749" t="s">
        <v>257</v>
      </c>
    </row>
    <row r="146" spans="1:2" ht="12.95" customHeight="1" x14ac:dyDescent="0.2">
      <c r="A146" s="752" t="s">
        <v>357</v>
      </c>
      <c r="B146" s="1" t="s">
        <v>359</v>
      </c>
    </row>
    <row r="147" spans="1:2" ht="12.95" customHeight="1" x14ac:dyDescent="0.2">
      <c r="A147" s="749" t="s">
        <v>257</v>
      </c>
    </row>
    <row r="148" spans="1:2" ht="12.95" customHeight="1" x14ac:dyDescent="0.2"/>
    <row r="149" spans="1:2" ht="12.95" customHeight="1" x14ac:dyDescent="0.2">
      <c r="B149" s="751" t="s">
        <v>319</v>
      </c>
    </row>
    <row r="150" spans="1:2" ht="12.95" customHeight="1" x14ac:dyDescent="0.2"/>
    <row r="151" spans="1:2" ht="12.95" customHeight="1" x14ac:dyDescent="0.2">
      <c r="A151" s="752" t="s">
        <v>1854</v>
      </c>
      <c r="B151" s="753" t="s">
        <v>2002</v>
      </c>
    </row>
    <row r="152" spans="1:2" ht="12.95" customHeight="1" x14ac:dyDescent="0.2">
      <c r="A152" s="749" t="s">
        <v>257</v>
      </c>
    </row>
    <row r="153" spans="1:2" ht="12.95" customHeight="1" x14ac:dyDescent="0.2">
      <c r="A153" s="752" t="s">
        <v>358</v>
      </c>
      <c r="B153" s="1" t="s">
        <v>360</v>
      </c>
    </row>
    <row r="154" spans="1:2" ht="12.95" customHeight="1" x14ac:dyDescent="0.2">
      <c r="A154" s="749" t="s">
        <v>257</v>
      </c>
    </row>
    <row r="155" spans="1:2" ht="12.95" customHeight="1" x14ac:dyDescent="0.2">
      <c r="A155" s="749" t="s">
        <v>257</v>
      </c>
    </row>
    <row r="156" spans="1:2" ht="12.95" customHeight="1" x14ac:dyDescent="0.2">
      <c r="B156" s="751" t="s">
        <v>320</v>
      </c>
    </row>
    <row r="157" spans="1:2" ht="12.95" customHeight="1" x14ac:dyDescent="0.2">
      <c r="A157" s="749" t="s">
        <v>257</v>
      </c>
    </row>
    <row r="158" spans="1:2" ht="12.95" customHeight="1" x14ac:dyDescent="0.2">
      <c r="A158" s="752" t="s">
        <v>1853</v>
      </c>
      <c r="B158" s="753" t="s">
        <v>2003</v>
      </c>
    </row>
    <row r="159" spans="1:2" ht="12.95" customHeight="1" x14ac:dyDescent="0.2">
      <c r="A159" s="749" t="s">
        <v>257</v>
      </c>
    </row>
    <row r="160" spans="1:2" ht="12.95" customHeight="1" x14ac:dyDescent="0.2">
      <c r="A160" s="752" t="s">
        <v>1855</v>
      </c>
      <c r="B160" s="1" t="s">
        <v>321</v>
      </c>
    </row>
    <row r="161" spans="1:2" ht="12.95" customHeight="1" x14ac:dyDescent="0.2">
      <c r="A161" s="749" t="s">
        <v>257</v>
      </c>
    </row>
    <row r="162" spans="1:2" ht="12.95" customHeight="1" x14ac:dyDescent="0.2">
      <c r="A162" s="749" t="s">
        <v>257</v>
      </c>
    </row>
    <row r="163" spans="1:2" ht="12.95" customHeight="1" x14ac:dyDescent="0.2">
      <c r="B163" s="751" t="s">
        <v>322</v>
      </c>
    </row>
    <row r="164" spans="1:2" ht="12.95" customHeight="1" x14ac:dyDescent="0.2">
      <c r="A164" s="749" t="s">
        <v>257</v>
      </c>
    </row>
    <row r="165" spans="1:2" ht="12.95" customHeight="1" x14ac:dyDescent="0.2">
      <c r="A165" s="752" t="s">
        <v>323</v>
      </c>
      <c r="B165" s="753" t="s">
        <v>1112</v>
      </c>
    </row>
    <row r="166" spans="1:2" ht="12.95" customHeight="1" x14ac:dyDescent="0.2">
      <c r="A166" s="749" t="s">
        <v>257</v>
      </c>
    </row>
    <row r="167" spans="1:2" ht="12.95" customHeight="1" x14ac:dyDescent="0.2">
      <c r="A167" s="752" t="s">
        <v>1856</v>
      </c>
      <c r="B167" s="1" t="s">
        <v>4090</v>
      </c>
    </row>
    <row r="168" spans="1:2" ht="12.95" customHeight="1" x14ac:dyDescent="0.2">
      <c r="A168" s="749" t="s">
        <v>257</v>
      </c>
    </row>
    <row r="169" spans="1:2" ht="12.95" customHeight="1" x14ac:dyDescent="0.2">
      <c r="A169" s="752" t="s">
        <v>324</v>
      </c>
      <c r="B169" s="1" t="s">
        <v>2004</v>
      </c>
    </row>
    <row r="170" spans="1:2" ht="12.95" customHeight="1" x14ac:dyDescent="0.2"/>
    <row r="171" spans="1:2" ht="12.95" customHeight="1" x14ac:dyDescent="0.2">
      <c r="A171" s="752" t="s">
        <v>325</v>
      </c>
      <c r="B171" s="753" t="s">
        <v>362</v>
      </c>
    </row>
    <row r="172" spans="1:2" ht="12.95" customHeight="1" x14ac:dyDescent="0.2">
      <c r="A172" s="750"/>
    </row>
    <row r="173" spans="1:2" ht="12.95" customHeight="1" x14ac:dyDescent="0.2">
      <c r="A173" s="752" t="s">
        <v>361</v>
      </c>
      <c r="B173" s="753" t="s">
        <v>326</v>
      </c>
    </row>
    <row r="174" spans="1:2" ht="12.95" customHeight="1" x14ac:dyDescent="0.2">
      <c r="A174" s="749" t="s">
        <v>257</v>
      </c>
    </row>
    <row r="175" spans="1:2" ht="12.95" customHeight="1" x14ac:dyDescent="0.2">
      <c r="A175" s="752" t="s">
        <v>1857</v>
      </c>
      <c r="B175" s="753" t="s">
        <v>327</v>
      </c>
    </row>
    <row r="176" spans="1:2" ht="12.95" customHeight="1" x14ac:dyDescent="0.2">
      <c r="A176" s="752" t="s">
        <v>1858</v>
      </c>
      <c r="B176" s="755" t="s">
        <v>1101</v>
      </c>
    </row>
    <row r="177" spans="1:2" ht="12.95" customHeight="1" x14ac:dyDescent="0.2">
      <c r="A177" s="749" t="s">
        <v>257</v>
      </c>
    </row>
    <row r="178" spans="1:2" ht="12.95" customHeight="1" x14ac:dyDescent="0.2">
      <c r="A178" s="752" t="s">
        <v>329</v>
      </c>
      <c r="B178" s="753" t="s">
        <v>328</v>
      </c>
    </row>
    <row r="179" spans="1:2" ht="12.95" customHeight="1" x14ac:dyDescent="0.2">
      <c r="A179" s="749" t="s">
        <v>257</v>
      </c>
    </row>
    <row r="180" spans="1:2" ht="12.95" customHeight="1" x14ac:dyDescent="0.2">
      <c r="A180" s="752" t="s">
        <v>1859</v>
      </c>
      <c r="B180" s="753" t="s">
        <v>330</v>
      </c>
    </row>
    <row r="181" spans="1:2" ht="12.95" customHeight="1" x14ac:dyDescent="0.2">
      <c r="A181" s="752" t="s">
        <v>1860</v>
      </c>
      <c r="B181" s="753" t="s">
        <v>363</v>
      </c>
    </row>
    <row r="182" spans="1:2" ht="12.95" customHeight="1" x14ac:dyDescent="0.2">
      <c r="A182" s="750"/>
    </row>
    <row r="183" spans="1:2" x14ac:dyDescent="0.2">
      <c r="A183" s="750"/>
    </row>
    <row r="184" spans="1:2" x14ac:dyDescent="0.2">
      <c r="A184" s="750"/>
    </row>
    <row r="185" spans="1:2" x14ac:dyDescent="0.2">
      <c r="A185" s="750"/>
    </row>
    <row r="186" spans="1:2" x14ac:dyDescent="0.2">
      <c r="A186" s="750"/>
    </row>
    <row r="187" spans="1:2" x14ac:dyDescent="0.2">
      <c r="A187" s="750"/>
    </row>
  </sheetData>
  <mergeCells count="7">
    <mergeCell ref="B114:B117"/>
    <mergeCell ref="B21:B23"/>
    <mergeCell ref="A1:B1"/>
    <mergeCell ref="B5:B6"/>
    <mergeCell ref="B8:B10"/>
    <mergeCell ref="B12:B13"/>
    <mergeCell ref="B18:B19"/>
  </mergeCells>
  <phoneticPr fontId="164" type="noConversion"/>
  <hyperlinks>
    <hyperlink ref="A5" location="'1A'!A1" display="TABLO 1A"/>
    <hyperlink ref="A6" location="'1B'!A1" display="TABLO 1B"/>
    <hyperlink ref="A8" location="T2A!A1" display="TABLO 2A"/>
    <hyperlink ref="A9" location="T2B!A1" display="TABLO 2B"/>
    <hyperlink ref="A10" location="T2C!A1" display="TABLO 2C"/>
    <hyperlink ref="A12" location="T3A!A1" display="TABLO 3A"/>
    <hyperlink ref="A13" location="T3B!A1" display="TABLO 3B"/>
    <hyperlink ref="A15" location="'T4'!A1" display="TABLO 4"/>
    <hyperlink ref="A16" location="'T5'!A1" display="TABLO 5"/>
    <hyperlink ref="A18" location="'6A'!A1" display="TABLO 6A"/>
    <hyperlink ref="A19" location="'6B'!A1" display="TABLO 6B"/>
    <hyperlink ref="A21" location="T7A!A1" display="TABLO 7A"/>
    <hyperlink ref="A22" location="T7B!A1" display="TABLO 7B"/>
    <hyperlink ref="A23" location="T7C!A1" display="TABLO 7C"/>
    <hyperlink ref="A26" location="'T8'!A1" display="TABLO 8"/>
    <hyperlink ref="A28" location="'T9'!A1" display="TABLO 9"/>
    <hyperlink ref="A30" location="'T10'!A1" display="TABLO 10"/>
    <hyperlink ref="A32" location="'T11'!A1" display="TABLO 11"/>
    <hyperlink ref="A34" location="T12A!A1" display="TABLO 12A"/>
    <hyperlink ref="A35" location="T12B!A1" display="TABLO 12B"/>
    <hyperlink ref="A37" location="'T13'!A1" display="TABLO 13"/>
    <hyperlink ref="A39" location="'T14'!A1" display="TABLO 14"/>
    <hyperlink ref="A40" location="T14A!A1" display="TABLO 14A"/>
    <hyperlink ref="A42" location="'T15'!A1" display="TABLO 15"/>
    <hyperlink ref="A44" location="'T16'!A1" display="TABLO 16"/>
    <hyperlink ref="A46" location="'T17'!A1" display="TABLO 17"/>
    <hyperlink ref="A48" location="'T18'!A1" display="TABLO 18"/>
    <hyperlink ref="A50" location="'T19'!A1" display="TABLO 19"/>
    <hyperlink ref="A52" location="'T20'!A1" display="TABLO 20"/>
    <hyperlink ref="A53" location="T20A!A1" display="TABLO 20A"/>
    <hyperlink ref="A55" location="'T21'!A1" display="TABLO 21"/>
    <hyperlink ref="A57" location="'T22'!A1" display="TABLO 22"/>
    <hyperlink ref="A59" location="'T23'!A1" display="TABLO 23"/>
    <hyperlink ref="A61" location="'T24'!A1" display="TABLO 24"/>
    <hyperlink ref="A63" location="'T25'!A1" display="TABLO 25"/>
    <hyperlink ref="A67" location="'T27'!A1" display="TABLO 26"/>
    <hyperlink ref="A69" location="'T28'!A1" display="TABLO 28"/>
    <hyperlink ref="A71" location="T29A!A1" display="TABLO 29A"/>
    <hyperlink ref="A72" location="T29B!A1" display="TABLO 29B"/>
    <hyperlink ref="A74" location="'30'!A1" display="TABLO 30"/>
    <hyperlink ref="A76" location="'T31'!A1" display="TABLO 31"/>
    <hyperlink ref="A78" location="'T32'!A1" display="TABLO 32"/>
    <hyperlink ref="A80" location="'T33'!A1" display="TABLO 33"/>
    <hyperlink ref="A82" location="'T34'!A1" display="TABLO 34"/>
    <hyperlink ref="A84" location="'35'!A1" display="TABLO 35"/>
    <hyperlink ref="A86" location="'36'!A1" display="TABLO 36"/>
    <hyperlink ref="A88" location="'37'!A1" display="TABLO 37"/>
    <hyperlink ref="A94" location="'T39'!A1" display="TABLO 39"/>
    <hyperlink ref="A96" location="'T40'!A1" display="TABLO 40"/>
    <hyperlink ref="A100" location="'T42'!A1" display="TABLO 42"/>
    <hyperlink ref="A104" location="'T44'!A1" display="TABLO 44"/>
    <hyperlink ref="A106" location="'T45'!A1" display="TABLO 45"/>
    <hyperlink ref="A108" location="'T46'!A1" display="TABLO 46A"/>
    <hyperlink ref="A112" location="'T47'!A1" display="TABLO 47"/>
    <hyperlink ref="A114" location="T48A!A1" display="TABLO 48"/>
    <hyperlink ref="A119" location="T49A!A1" display="TABLO 49"/>
    <hyperlink ref="A122" location="T50A!A1" display="TABLO 50A"/>
    <hyperlink ref="A126" location="T51A!A1" display="TABLO 51A"/>
    <hyperlink ref="A140" location="'T55'!A1" display="TABLO 55"/>
    <hyperlink ref="A135" location="'T54'!A1" display="TABLO 54"/>
    <hyperlink ref="A144" location="'T57'!A1" display="TABLO 57"/>
    <hyperlink ref="A146" location="'T58'!A1" display="TABLO 59"/>
    <hyperlink ref="A151" location="'59A-B'!A1" display="TABLO 60"/>
    <hyperlink ref="A153" location="'60'!A1" display="TABLO 61"/>
    <hyperlink ref="A158" location="'61A-B'!A1" display="TABLO 61A-B"/>
    <hyperlink ref="A160" location="'62'!A1" display="TABLO 62"/>
    <hyperlink ref="A165" location="'T63'!A1" display="TABLO 63"/>
    <hyperlink ref="A169" location="'T65'!A1" display="TABLO 65"/>
    <hyperlink ref="A171" location="'T66'!A1" display="TABLO 62"/>
    <hyperlink ref="A173" location="'T67'!A1" display="TABLO 67"/>
    <hyperlink ref="A175" location="T68A!A1" display="TABLO 71A"/>
    <hyperlink ref="A176" location="T68B!A1" display="TABLO 71B"/>
    <hyperlink ref="A178" location="'T69'!A1" display="TABLO 72"/>
    <hyperlink ref="A180" location="T70A!A1" display="TABLO 73A"/>
    <hyperlink ref="A90" location="'38'!A1" display="TABLO 38"/>
    <hyperlink ref="A65" location="'T26'!A1" display="TABLO 26"/>
    <hyperlink ref="A102" location="'T43'!A1" display="TABLO 43"/>
    <hyperlink ref="A123" location="T50B!A1" display="TABLO 50B"/>
    <hyperlink ref="A131" location="'T52'!A1" display="TABLO 52A"/>
    <hyperlink ref="A142" location="'T56'!A1" display="TABLO 56"/>
    <hyperlink ref="A181" location="T70B!A1" display="TABLO 73B"/>
    <hyperlink ref="A127" location="T51B!A1" display="TABLO 51B"/>
    <hyperlink ref="A128" location="T51C!A1" display="TABLO 51C"/>
    <hyperlink ref="A98" location="'T41'!A1" display="TABLO 41"/>
    <hyperlink ref="A129" location="T51D!A1" display="TABLO 51D"/>
    <hyperlink ref="A133" location="'T53'!A1" display="TABLO 53"/>
    <hyperlink ref="A167" location="'T64'!A1" display="TABLO 64"/>
    <hyperlink ref="A120" location="T49B!A1" display="TABLO 49B"/>
    <hyperlink ref="A115:A117" location="T48A!A1" display="TABLO 48"/>
    <hyperlink ref="A115" location="T48B!A1" display="TABLO 48B"/>
    <hyperlink ref="A116" location="T48C!A1" display="TABLO 48C"/>
    <hyperlink ref="A117" location="T48D!A1" display="TABLO 48D"/>
    <hyperlink ref="A110" location="'46A'!A1" display="TABLO 46"/>
  </hyperlinks>
  <printOptions horizontalCentered="1"/>
  <pageMargins left="0.11811023622047245" right="0.11811023622047245" top="0.51181102362204722" bottom="0.11811023622047245" header="0.31496062992125984" footer="0.11811023622047245"/>
  <pageSetup paperSize="9" scale="65" fitToHeight="2" orientation="portrait" r:id="rId1"/>
  <headerFooter alignWithMargins="0"/>
  <rowBreaks count="1" manualBreakCount="1">
    <brk id="91" max="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B139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E9" sqref="E9:I12"/>
    </sheetView>
  </sheetViews>
  <sheetFormatPr defaultRowHeight="12.75" x14ac:dyDescent="0.2"/>
  <cols>
    <col min="1" max="1" width="28.5703125" style="426" customWidth="1"/>
    <col min="2" max="2" width="8.7109375" style="426" customWidth="1"/>
    <col min="3" max="3" width="9.28515625" style="426" customWidth="1"/>
    <col min="4" max="4" width="8.42578125" style="426" customWidth="1"/>
    <col min="5" max="5" width="10" style="426" customWidth="1"/>
    <col min="6" max="6" width="12.140625" style="426" customWidth="1"/>
    <col min="7" max="7" width="10" style="426" customWidth="1"/>
    <col min="8" max="8" width="11.7109375" style="426" customWidth="1"/>
    <col min="9" max="9" width="10.85546875" style="426" customWidth="1"/>
    <col min="10" max="10" width="9.7109375" style="426" customWidth="1"/>
    <col min="11" max="11" width="10.140625" style="426" customWidth="1"/>
    <col min="12" max="12" width="9" style="426" customWidth="1"/>
    <col min="13" max="13" width="10.5703125" style="426" customWidth="1"/>
    <col min="14" max="14" width="8.5703125" style="426" customWidth="1"/>
    <col min="15" max="15" width="10.140625" style="426" customWidth="1"/>
    <col min="16" max="16" width="9" style="426" customWidth="1"/>
    <col min="17" max="17" width="9.42578125" style="426" customWidth="1"/>
    <col min="18" max="18" width="9.7109375" style="426" customWidth="1"/>
    <col min="19" max="19" width="8.7109375" style="426" customWidth="1"/>
    <col min="20" max="20" width="11.28515625" style="426" customWidth="1"/>
    <col min="21" max="21" width="10.28515625" style="426" customWidth="1"/>
    <col min="22" max="22" width="9.85546875" style="426" customWidth="1"/>
    <col min="23" max="23" width="9" style="426" customWidth="1"/>
    <col min="24" max="24" width="9.42578125" style="426" bestFit="1" customWidth="1"/>
    <col min="25" max="25" width="9.85546875" style="426" customWidth="1"/>
    <col min="26" max="26" width="10.7109375" style="426" customWidth="1"/>
    <col min="27" max="16384" width="9.140625" style="426"/>
  </cols>
  <sheetData>
    <row r="1" spans="1:26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</row>
    <row r="2" spans="1:26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</row>
    <row r="3" spans="1:26" s="914" customFormat="1" x14ac:dyDescent="0.2">
      <c r="A3" s="936" t="s">
        <v>959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826"/>
      <c r="Z3" s="940" t="s">
        <v>960</v>
      </c>
    </row>
    <row r="4" spans="1:26" s="429" customFormat="1" x14ac:dyDescent="0.2">
      <c r="A4" s="526"/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63"/>
      <c r="Z4" s="519"/>
    </row>
    <row r="5" spans="1:26" s="429" customFormat="1" ht="18" customHeight="1" x14ac:dyDescent="0.2">
      <c r="A5" s="1651" t="s">
        <v>2133</v>
      </c>
      <c r="B5" s="1651"/>
      <c r="C5" s="1651"/>
      <c r="D5" s="1651"/>
      <c r="E5" s="1651"/>
      <c r="F5" s="1651"/>
      <c r="G5" s="1651"/>
      <c r="H5" s="1651"/>
      <c r="I5" s="1651"/>
      <c r="J5" s="1651"/>
      <c r="K5" s="1651"/>
      <c r="L5" s="1651"/>
      <c r="M5" s="1651"/>
      <c r="N5" s="1650" t="s">
        <v>2134</v>
      </c>
      <c r="O5" s="1650"/>
      <c r="P5" s="1650"/>
      <c r="Q5" s="1650"/>
      <c r="R5" s="1650"/>
      <c r="S5" s="1650"/>
      <c r="T5" s="1650"/>
      <c r="U5" s="1650"/>
      <c r="V5" s="1650"/>
      <c r="W5" s="1650"/>
      <c r="X5" s="1650"/>
      <c r="Y5" s="1650"/>
      <c r="Z5" s="1650"/>
    </row>
    <row r="6" spans="1:26" s="429" customFormat="1" ht="18" customHeight="1" x14ac:dyDescent="0.2">
      <c r="A6" s="1651"/>
      <c r="B6" s="1651"/>
      <c r="C6" s="1651"/>
      <c r="D6" s="1651"/>
      <c r="E6" s="1651"/>
      <c r="F6" s="1651"/>
      <c r="G6" s="1651"/>
      <c r="H6" s="1651"/>
      <c r="I6" s="1651"/>
      <c r="J6" s="1651"/>
      <c r="K6" s="1651"/>
      <c r="L6" s="1651"/>
      <c r="M6" s="1651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0"/>
      <c r="Y6" s="1650"/>
      <c r="Z6" s="1650"/>
    </row>
    <row r="7" spans="1:26" s="429" customFormat="1" ht="15.75" thickBot="1" x14ac:dyDescent="0.25">
      <c r="A7" s="567" t="s">
        <v>1134</v>
      </c>
      <c r="B7" s="562"/>
      <c r="C7" s="562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32" t="s">
        <v>1391</v>
      </c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568"/>
      <c r="Z7" s="1354" t="s">
        <v>2071</v>
      </c>
    </row>
    <row r="8" spans="1:26" ht="24" customHeight="1" thickBot="1" x14ac:dyDescent="0.25">
      <c r="A8" s="1658" t="s">
        <v>775</v>
      </c>
      <c r="B8" s="1643" t="s">
        <v>1392</v>
      </c>
      <c r="C8" s="1644" t="s">
        <v>1393</v>
      </c>
      <c r="D8" s="1643" t="s">
        <v>698</v>
      </c>
      <c r="E8" s="1647" t="s">
        <v>1785</v>
      </c>
      <c r="F8" s="1648"/>
      <c r="G8" s="1648"/>
      <c r="H8" s="1648"/>
      <c r="I8" s="1648"/>
      <c r="J8" s="1643" t="s">
        <v>1200</v>
      </c>
      <c r="K8" s="1643" t="s">
        <v>1394</v>
      </c>
      <c r="L8" s="1643" t="s">
        <v>1395</v>
      </c>
      <c r="M8" s="1643" t="s">
        <v>1396</v>
      </c>
      <c r="N8" s="1647" t="s">
        <v>98</v>
      </c>
      <c r="O8" s="1648"/>
      <c r="P8" s="1648"/>
      <c r="Q8" s="1649"/>
      <c r="R8" s="1643" t="s">
        <v>835</v>
      </c>
      <c r="S8" s="1647" t="s">
        <v>1397</v>
      </c>
      <c r="T8" s="1648"/>
      <c r="U8" s="1648"/>
      <c r="V8" s="1648"/>
      <c r="W8" s="1649"/>
      <c r="X8" s="1643" t="s">
        <v>1398</v>
      </c>
      <c r="Y8" s="1643" t="s">
        <v>1399</v>
      </c>
      <c r="Z8" s="1643" t="s">
        <v>888</v>
      </c>
    </row>
    <row r="9" spans="1:26" ht="15" customHeight="1" thickBot="1" x14ac:dyDescent="0.25">
      <c r="A9" s="1659"/>
      <c r="B9" s="1643"/>
      <c r="C9" s="1645"/>
      <c r="D9" s="1643"/>
      <c r="E9" s="1643" t="s">
        <v>60</v>
      </c>
      <c r="F9" s="1644" t="s">
        <v>4107</v>
      </c>
      <c r="G9" s="1643" t="s">
        <v>1389</v>
      </c>
      <c r="H9" s="1643" t="s">
        <v>4108</v>
      </c>
      <c r="I9" s="1643" t="s">
        <v>633</v>
      </c>
      <c r="J9" s="1643"/>
      <c r="K9" s="1643"/>
      <c r="L9" s="1643"/>
      <c r="M9" s="1643"/>
      <c r="N9" s="1643" t="s">
        <v>1400</v>
      </c>
      <c r="O9" s="1643" t="s">
        <v>1401</v>
      </c>
      <c r="P9" s="1643" t="s">
        <v>204</v>
      </c>
      <c r="Q9" s="1643" t="s">
        <v>1402</v>
      </c>
      <c r="R9" s="1643"/>
      <c r="S9" s="1643" t="s">
        <v>1403</v>
      </c>
      <c r="T9" s="1643" t="s">
        <v>1404</v>
      </c>
      <c r="U9" s="1643" t="s">
        <v>203</v>
      </c>
      <c r="V9" s="1643" t="s">
        <v>1405</v>
      </c>
      <c r="W9" s="1643" t="s">
        <v>1406</v>
      </c>
      <c r="X9" s="1643"/>
      <c r="Y9" s="1643"/>
      <c r="Z9" s="1643"/>
    </row>
    <row r="10" spans="1:26" ht="15" customHeight="1" thickBot="1" x14ac:dyDescent="0.25">
      <c r="A10" s="1659"/>
      <c r="B10" s="1643"/>
      <c r="C10" s="1645"/>
      <c r="D10" s="1643"/>
      <c r="E10" s="1643"/>
      <c r="F10" s="1645"/>
      <c r="G10" s="1643"/>
      <c r="H10" s="1643"/>
      <c r="I10" s="1643"/>
      <c r="J10" s="1643"/>
      <c r="K10" s="1662"/>
      <c r="L10" s="1643"/>
      <c r="M10" s="1643"/>
      <c r="N10" s="1643"/>
      <c r="O10" s="1643"/>
      <c r="P10" s="1643"/>
      <c r="Q10" s="1643"/>
      <c r="R10" s="1643"/>
      <c r="S10" s="1643"/>
      <c r="T10" s="1643"/>
      <c r="U10" s="1643"/>
      <c r="V10" s="1643"/>
      <c r="W10" s="1643"/>
      <c r="X10" s="1643"/>
      <c r="Y10" s="1643"/>
      <c r="Z10" s="1643"/>
    </row>
    <row r="11" spans="1:26" ht="15" customHeight="1" thickBot="1" x14ac:dyDescent="0.25">
      <c r="A11" s="1659"/>
      <c r="B11" s="1643"/>
      <c r="C11" s="1645"/>
      <c r="D11" s="1643"/>
      <c r="E11" s="1643"/>
      <c r="F11" s="1645"/>
      <c r="G11" s="1643"/>
      <c r="H11" s="1643"/>
      <c r="I11" s="1643"/>
      <c r="J11" s="1643"/>
      <c r="K11" s="1662"/>
      <c r="L11" s="1643"/>
      <c r="M11" s="1643"/>
      <c r="N11" s="1643"/>
      <c r="O11" s="1643"/>
      <c r="P11" s="1643"/>
      <c r="Q11" s="1643"/>
      <c r="R11" s="1643"/>
      <c r="S11" s="1643"/>
      <c r="T11" s="1643"/>
      <c r="U11" s="1643"/>
      <c r="V11" s="1643"/>
      <c r="W11" s="1643"/>
      <c r="X11" s="1643"/>
      <c r="Y11" s="1643"/>
      <c r="Z11" s="1643"/>
    </row>
    <row r="12" spans="1:26" ht="57" customHeight="1" thickBot="1" x14ac:dyDescent="0.25">
      <c r="A12" s="1660"/>
      <c r="B12" s="1643"/>
      <c r="C12" s="1646"/>
      <c r="D12" s="1643"/>
      <c r="E12" s="1643"/>
      <c r="F12" s="1646"/>
      <c r="G12" s="1643"/>
      <c r="H12" s="1643"/>
      <c r="I12" s="1643"/>
      <c r="J12" s="1643"/>
      <c r="K12" s="1662"/>
      <c r="L12" s="1643"/>
      <c r="M12" s="1643"/>
      <c r="N12" s="1643"/>
      <c r="O12" s="1643"/>
      <c r="P12" s="1643"/>
      <c r="Q12" s="1643"/>
      <c r="R12" s="1643"/>
      <c r="S12" s="1643"/>
      <c r="T12" s="1643"/>
      <c r="U12" s="1643"/>
      <c r="V12" s="1643"/>
      <c r="W12" s="1643"/>
      <c r="X12" s="1643"/>
      <c r="Y12" s="1643"/>
      <c r="Z12" s="1643"/>
    </row>
    <row r="13" spans="1:26" s="451" customFormat="1" ht="12" customHeight="1" x14ac:dyDescent="0.2">
      <c r="A13" s="820" t="s">
        <v>550</v>
      </c>
      <c r="B13" s="561"/>
      <c r="C13" s="534"/>
      <c r="D13" s="544"/>
      <c r="E13" s="534"/>
      <c r="F13" s="544"/>
      <c r="G13" s="534"/>
      <c r="H13" s="534"/>
      <c r="I13" s="544"/>
      <c r="J13" s="534"/>
      <c r="K13" s="534"/>
      <c r="L13" s="545"/>
      <c r="M13" s="545"/>
      <c r="N13" s="534"/>
      <c r="O13" s="544"/>
      <c r="P13" s="534"/>
      <c r="Q13" s="545"/>
      <c r="R13" s="534"/>
      <c r="S13" s="544"/>
      <c r="T13" s="534"/>
      <c r="U13" s="544"/>
      <c r="V13" s="534"/>
      <c r="W13" s="534"/>
      <c r="X13" s="534"/>
      <c r="Y13" s="534"/>
      <c r="Z13" s="534"/>
    </row>
    <row r="14" spans="1:26" s="517" customFormat="1" ht="12" customHeight="1" x14ac:dyDescent="0.2">
      <c r="A14" s="12" t="s">
        <v>1526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702.22438999999997</v>
      </c>
      <c r="I14" s="11">
        <v>0</v>
      </c>
      <c r="J14" s="11">
        <v>39.308</v>
      </c>
      <c r="K14" s="11">
        <v>0</v>
      </c>
      <c r="L14" s="11">
        <v>0</v>
      </c>
      <c r="M14" s="11">
        <v>741.53238999999996</v>
      </c>
      <c r="N14" s="11">
        <v>14740</v>
      </c>
      <c r="O14" s="11">
        <v>0</v>
      </c>
      <c r="P14" s="11">
        <v>0</v>
      </c>
      <c r="Q14" s="11">
        <v>14740</v>
      </c>
      <c r="R14" s="11">
        <v>0</v>
      </c>
      <c r="S14" s="11">
        <v>9.1601800000000004</v>
      </c>
      <c r="T14" s="11">
        <v>192.08799999999999</v>
      </c>
      <c r="U14" s="11">
        <v>9.4017299999999988</v>
      </c>
      <c r="V14" s="11">
        <v>0</v>
      </c>
      <c r="W14" s="11">
        <v>210.64990999999998</v>
      </c>
      <c r="X14" s="11">
        <v>-2028.4606899999997</v>
      </c>
      <c r="Y14" s="11">
        <v>-4697.4125300000005</v>
      </c>
      <c r="Z14" s="11">
        <v>8224.7766899999988</v>
      </c>
    </row>
    <row r="15" spans="1:26" s="517" customFormat="1" ht="12" customHeight="1" x14ac:dyDescent="0.2">
      <c r="A15" s="12" t="s">
        <v>2070</v>
      </c>
      <c r="B15" s="11">
        <v>0</v>
      </c>
      <c r="C15" s="11">
        <v>0</v>
      </c>
      <c r="D15" s="11">
        <v>0</v>
      </c>
      <c r="E15" s="11">
        <v>0</v>
      </c>
      <c r="F15" s="11">
        <v>26631.16001</v>
      </c>
      <c r="G15" s="11">
        <v>0</v>
      </c>
      <c r="H15" s="11">
        <v>4177.4088199999997</v>
      </c>
      <c r="I15" s="11">
        <v>0</v>
      </c>
      <c r="J15" s="11">
        <v>855.30547999999999</v>
      </c>
      <c r="K15" s="11">
        <v>907.75665000000004</v>
      </c>
      <c r="L15" s="11">
        <v>0</v>
      </c>
      <c r="M15" s="11">
        <v>32571.630959999999</v>
      </c>
      <c r="N15" s="11">
        <v>43566.349799999996</v>
      </c>
      <c r="O15" s="11">
        <v>0</v>
      </c>
      <c r="P15" s="11">
        <v>832.16390000000001</v>
      </c>
      <c r="Q15" s="11">
        <v>44398.513699999996</v>
      </c>
      <c r="R15" s="11">
        <v>0</v>
      </c>
      <c r="S15" s="11">
        <v>21606.260899999997</v>
      </c>
      <c r="T15" s="11">
        <v>0.24032000000000001</v>
      </c>
      <c r="U15" s="11">
        <v>1533.10214</v>
      </c>
      <c r="V15" s="11">
        <v>2201.8265699999997</v>
      </c>
      <c r="W15" s="11">
        <v>25341.429929999998</v>
      </c>
      <c r="X15" s="11">
        <v>2279.2893399999998</v>
      </c>
      <c r="Y15" s="11">
        <v>-4899.5196927515399</v>
      </c>
      <c r="Z15" s="11">
        <v>67119.713277248462</v>
      </c>
    </row>
    <row r="16" spans="1:26" s="517" customFormat="1" ht="12" customHeight="1" x14ac:dyDescent="0.2">
      <c r="A16" s="12" t="s">
        <v>1220</v>
      </c>
      <c r="B16" s="11">
        <v>0</v>
      </c>
      <c r="C16" s="11">
        <v>0</v>
      </c>
      <c r="D16" s="11">
        <v>9235.1869999999999</v>
      </c>
      <c r="E16" s="11">
        <v>2172.1680000000001</v>
      </c>
      <c r="F16" s="11">
        <v>0</v>
      </c>
      <c r="G16" s="11">
        <v>425.50774999999999</v>
      </c>
      <c r="H16" s="11">
        <v>22199.697319999999</v>
      </c>
      <c r="I16" s="11">
        <v>0</v>
      </c>
      <c r="J16" s="11">
        <v>2290.1032999999998</v>
      </c>
      <c r="K16" s="11">
        <v>0</v>
      </c>
      <c r="L16" s="11">
        <v>-4551.5882799999999</v>
      </c>
      <c r="M16" s="11">
        <v>31771.075090000002</v>
      </c>
      <c r="N16" s="11">
        <v>306000</v>
      </c>
      <c r="O16" s="11">
        <v>0</v>
      </c>
      <c r="P16" s="11">
        <v>0</v>
      </c>
      <c r="Q16" s="11">
        <v>306000</v>
      </c>
      <c r="R16" s="11">
        <v>4460.7868099999996</v>
      </c>
      <c r="S16" s="11">
        <v>62767.183170000004</v>
      </c>
      <c r="T16" s="11">
        <v>6.2049999999999994E-2</v>
      </c>
      <c r="U16" s="11">
        <v>183.32031000000001</v>
      </c>
      <c r="V16" s="11">
        <v>0</v>
      </c>
      <c r="W16" s="11">
        <v>62950.565530000007</v>
      </c>
      <c r="X16" s="11">
        <v>1513.5787499999999</v>
      </c>
      <c r="Y16" s="11">
        <v>48672.72215999983</v>
      </c>
      <c r="Z16" s="11">
        <v>423597.65324999986</v>
      </c>
    </row>
    <row r="17" spans="1:26" s="517" customFormat="1" ht="12" customHeight="1" x14ac:dyDescent="0.2">
      <c r="A17" s="14" t="s">
        <v>800</v>
      </c>
      <c r="B17" s="15">
        <v>0</v>
      </c>
      <c r="C17" s="15">
        <v>0</v>
      </c>
      <c r="D17" s="15">
        <v>5760.3880099999997</v>
      </c>
      <c r="E17" s="15">
        <v>0</v>
      </c>
      <c r="F17" s="15">
        <v>0</v>
      </c>
      <c r="G17" s="15">
        <v>0</v>
      </c>
      <c r="H17" s="15">
        <v>20333.194319999995</v>
      </c>
      <c r="I17" s="15">
        <v>0</v>
      </c>
      <c r="J17" s="15">
        <v>2487.1206099999999</v>
      </c>
      <c r="K17" s="15">
        <v>0</v>
      </c>
      <c r="L17" s="15">
        <v>1713.8613899999998</v>
      </c>
      <c r="M17" s="15">
        <v>30294.564329999994</v>
      </c>
      <c r="N17" s="15">
        <v>199999.99999999997</v>
      </c>
      <c r="O17" s="15">
        <v>0</v>
      </c>
      <c r="P17" s="15">
        <v>0</v>
      </c>
      <c r="Q17" s="15">
        <v>199999.99999999997</v>
      </c>
      <c r="R17" s="15">
        <v>68665.170920000004</v>
      </c>
      <c r="S17" s="15">
        <v>22590.527269999999</v>
      </c>
      <c r="T17" s="15">
        <v>97054.044440000012</v>
      </c>
      <c r="U17" s="15">
        <v>32657.901700000002</v>
      </c>
      <c r="V17" s="15">
        <v>2588.2424999999998</v>
      </c>
      <c r="W17" s="15">
        <v>154890.71591000003</v>
      </c>
      <c r="X17" s="15">
        <v>10248.70774</v>
      </c>
      <c r="Y17" s="15">
        <v>60005.862930000447</v>
      </c>
      <c r="Z17" s="15">
        <v>493810.45750000043</v>
      </c>
    </row>
    <row r="18" spans="1:26" s="517" customFormat="1" ht="12" customHeight="1" x14ac:dyDescent="0.2">
      <c r="A18" s="19" t="s">
        <v>763</v>
      </c>
      <c r="B18" s="16">
        <v>0</v>
      </c>
      <c r="C18" s="16">
        <v>0</v>
      </c>
      <c r="D18" s="16">
        <v>24983.36983</v>
      </c>
      <c r="E18" s="16">
        <v>0</v>
      </c>
      <c r="F18" s="16">
        <v>0</v>
      </c>
      <c r="G18" s="16">
        <v>0</v>
      </c>
      <c r="H18" s="16">
        <v>32157.249510000001</v>
      </c>
      <c r="I18" s="16">
        <v>7702.7601199999999</v>
      </c>
      <c r="J18" s="16">
        <v>9856.2110399999983</v>
      </c>
      <c r="K18" s="16">
        <v>0</v>
      </c>
      <c r="L18" s="16">
        <v>0</v>
      </c>
      <c r="M18" s="16">
        <v>74699.590500000006</v>
      </c>
      <c r="N18" s="16">
        <v>500000</v>
      </c>
      <c r="O18" s="16">
        <v>0</v>
      </c>
      <c r="P18" s="16">
        <v>0</v>
      </c>
      <c r="Q18" s="16">
        <v>500000</v>
      </c>
      <c r="R18" s="16">
        <v>8161.5410300000003</v>
      </c>
      <c r="S18" s="16">
        <v>30638.110510000002</v>
      </c>
      <c r="T18" s="16">
        <v>25116.443609999998</v>
      </c>
      <c r="U18" s="16">
        <v>212235.91462</v>
      </c>
      <c r="V18" s="16">
        <v>44190.0458</v>
      </c>
      <c r="W18" s="16">
        <v>312180.51454</v>
      </c>
      <c r="X18" s="16">
        <v>0</v>
      </c>
      <c r="Y18" s="16">
        <v>-63981.131999999998</v>
      </c>
      <c r="Z18" s="16">
        <v>756360.9235700001</v>
      </c>
    </row>
    <row r="19" spans="1:26" s="517" customFormat="1" ht="12" customHeight="1" x14ac:dyDescent="0.2">
      <c r="A19" s="12" t="s">
        <v>1548</v>
      </c>
      <c r="B19" s="11">
        <v>0</v>
      </c>
      <c r="C19" s="11">
        <v>0</v>
      </c>
      <c r="D19" s="11">
        <v>1702.5444299999999</v>
      </c>
      <c r="E19" s="11">
        <v>1141.0261599999999</v>
      </c>
      <c r="F19" s="11">
        <v>0</v>
      </c>
      <c r="G19" s="11">
        <v>0</v>
      </c>
      <c r="H19" s="11">
        <v>1371.2346100000004</v>
      </c>
      <c r="I19" s="11">
        <v>0</v>
      </c>
      <c r="J19" s="11">
        <v>566.68110999999999</v>
      </c>
      <c r="K19" s="11">
        <v>0</v>
      </c>
      <c r="L19" s="11">
        <v>0</v>
      </c>
      <c r="M19" s="11">
        <v>4781.4863100000002</v>
      </c>
      <c r="N19" s="11">
        <v>140000</v>
      </c>
      <c r="O19" s="11">
        <v>0</v>
      </c>
      <c r="P19" s="11">
        <v>0</v>
      </c>
      <c r="Q19" s="11">
        <v>140000</v>
      </c>
      <c r="R19" s="11">
        <v>0</v>
      </c>
      <c r="S19" s="11">
        <v>0</v>
      </c>
      <c r="T19" s="11">
        <v>0</v>
      </c>
      <c r="U19" s="11">
        <v>6.1510200000000008</v>
      </c>
      <c r="V19" s="11">
        <v>5730.5637000000006</v>
      </c>
      <c r="W19" s="11">
        <v>5736.7147200000009</v>
      </c>
      <c r="X19" s="11">
        <v>-89427.148459999997</v>
      </c>
      <c r="Y19" s="11">
        <v>319.99244999999462</v>
      </c>
      <c r="Z19" s="11">
        <v>56629.55870999999</v>
      </c>
    </row>
    <row r="20" spans="1:26" s="517" customFormat="1" ht="12" customHeight="1" x14ac:dyDescent="0.2">
      <c r="A20" s="12" t="s">
        <v>1550</v>
      </c>
      <c r="B20" s="11">
        <v>0</v>
      </c>
      <c r="C20" s="11">
        <v>1585.23008</v>
      </c>
      <c r="D20" s="11">
        <v>5472.3754699999963</v>
      </c>
      <c r="E20" s="11">
        <v>0</v>
      </c>
      <c r="F20" s="11">
        <v>251.93943999999982</v>
      </c>
      <c r="G20" s="11">
        <v>0</v>
      </c>
      <c r="H20" s="11">
        <v>752.08465000000001</v>
      </c>
      <c r="I20" s="11">
        <v>0</v>
      </c>
      <c r="J20" s="11">
        <v>14.682739999999999</v>
      </c>
      <c r="K20" s="11">
        <v>338.3381</v>
      </c>
      <c r="L20" s="11">
        <v>3.0634299999999346</v>
      </c>
      <c r="M20" s="11">
        <v>8417.7139099999968</v>
      </c>
      <c r="N20" s="11">
        <v>13800</v>
      </c>
      <c r="O20" s="11">
        <v>0</v>
      </c>
      <c r="P20" s="11">
        <v>0</v>
      </c>
      <c r="Q20" s="11">
        <v>13800</v>
      </c>
      <c r="R20" s="11">
        <v>0</v>
      </c>
      <c r="S20" s="11">
        <v>0</v>
      </c>
      <c r="T20" s="11">
        <v>0</v>
      </c>
      <c r="U20" s="11">
        <v>23.465800000000041</v>
      </c>
      <c r="V20" s="11">
        <v>0</v>
      </c>
      <c r="W20" s="11">
        <v>23.465800000000041</v>
      </c>
      <c r="X20" s="11">
        <v>-5129.5254699999996</v>
      </c>
      <c r="Y20" s="11">
        <v>-1675.3151599999997</v>
      </c>
      <c r="Z20" s="11">
        <v>7018.6251700000012</v>
      </c>
    </row>
    <row r="21" spans="1:26" s="517" customFormat="1" ht="12" customHeight="1" x14ac:dyDescent="0.2">
      <c r="A21" s="14" t="s">
        <v>1549</v>
      </c>
      <c r="B21" s="15">
        <v>0</v>
      </c>
      <c r="C21" s="15">
        <v>0</v>
      </c>
      <c r="D21" s="15">
        <v>386.70479999999998</v>
      </c>
      <c r="E21" s="15">
        <v>0</v>
      </c>
      <c r="F21" s="15">
        <v>0</v>
      </c>
      <c r="G21" s="15">
        <v>0</v>
      </c>
      <c r="H21" s="15">
        <v>24317.174469999994</v>
      </c>
      <c r="I21" s="15">
        <v>2654.0429499999991</v>
      </c>
      <c r="J21" s="15">
        <v>1384.8612800000001</v>
      </c>
      <c r="K21" s="15">
        <v>0</v>
      </c>
      <c r="L21" s="15">
        <v>0</v>
      </c>
      <c r="M21" s="15">
        <v>28742.783499999994</v>
      </c>
      <c r="N21" s="15">
        <v>169732</v>
      </c>
      <c r="O21" s="15">
        <v>0</v>
      </c>
      <c r="P21" s="15">
        <v>0</v>
      </c>
      <c r="Q21" s="15">
        <v>169732</v>
      </c>
      <c r="R21" s="15">
        <v>178.48652999999999</v>
      </c>
      <c r="S21" s="15">
        <v>4230.34861</v>
      </c>
      <c r="T21" s="15">
        <v>23677.199800000002</v>
      </c>
      <c r="U21" s="15">
        <v>1139.1764599999999</v>
      </c>
      <c r="V21" s="15">
        <v>0</v>
      </c>
      <c r="W21" s="15">
        <v>29046.724870000002</v>
      </c>
      <c r="X21" s="15">
        <v>-63097.065520000004</v>
      </c>
      <c r="Y21" s="15">
        <v>-55931.25114</v>
      </c>
      <c r="Z21" s="15">
        <v>79928.894739999989</v>
      </c>
    </row>
    <row r="22" spans="1:26" s="517" customFormat="1" ht="12" customHeight="1" x14ac:dyDescent="0.2">
      <c r="A22" s="19" t="s">
        <v>817</v>
      </c>
      <c r="B22" s="16">
        <v>0</v>
      </c>
      <c r="C22" s="16">
        <v>0</v>
      </c>
      <c r="D22" s="16">
        <v>65593.992079999996</v>
      </c>
      <c r="E22" s="16">
        <v>0</v>
      </c>
      <c r="F22" s="16">
        <v>0</v>
      </c>
      <c r="G22" s="16">
        <v>0</v>
      </c>
      <c r="H22" s="16">
        <v>37784.901579999998</v>
      </c>
      <c r="I22" s="16">
        <v>0</v>
      </c>
      <c r="J22" s="16">
        <v>5800.0196799999994</v>
      </c>
      <c r="K22" s="16">
        <v>0</v>
      </c>
      <c r="L22" s="16">
        <v>0</v>
      </c>
      <c r="M22" s="16">
        <v>109178.91334</v>
      </c>
      <c r="N22" s="16">
        <v>455555</v>
      </c>
      <c r="O22" s="16">
        <v>0</v>
      </c>
      <c r="P22" s="16">
        <v>0</v>
      </c>
      <c r="Q22" s="16">
        <v>455555</v>
      </c>
      <c r="R22" s="16">
        <v>0.23311000000000001</v>
      </c>
      <c r="S22" s="16">
        <v>51203.816020000006</v>
      </c>
      <c r="T22" s="16">
        <v>3.07579</v>
      </c>
      <c r="U22" s="16">
        <v>35962.351369999997</v>
      </c>
      <c r="V22" s="16">
        <v>0</v>
      </c>
      <c r="W22" s="16">
        <v>87169.243180000005</v>
      </c>
      <c r="X22" s="16">
        <v>0</v>
      </c>
      <c r="Y22" s="16">
        <v>-529748.31000000006</v>
      </c>
      <c r="Z22" s="16">
        <v>12976.166289999965</v>
      </c>
    </row>
    <row r="23" spans="1:26" s="517" customFormat="1" ht="12" customHeight="1" x14ac:dyDescent="0.2">
      <c r="A23" s="12" t="s">
        <v>102</v>
      </c>
      <c r="B23" s="11">
        <v>0</v>
      </c>
      <c r="C23" s="11">
        <v>0</v>
      </c>
      <c r="D23" s="11">
        <v>0</v>
      </c>
      <c r="E23" s="11">
        <v>181.57841999999999</v>
      </c>
      <c r="F23" s="11">
        <v>0</v>
      </c>
      <c r="G23" s="11">
        <v>0</v>
      </c>
      <c r="H23" s="11">
        <v>0</v>
      </c>
      <c r="I23" s="11">
        <v>0</v>
      </c>
      <c r="J23" s="11">
        <v>12.57549</v>
      </c>
      <c r="K23" s="11">
        <v>0</v>
      </c>
      <c r="L23" s="11">
        <v>0</v>
      </c>
      <c r="M23" s="11">
        <v>194.15391</v>
      </c>
      <c r="N23" s="11">
        <v>10300</v>
      </c>
      <c r="O23" s="11">
        <v>0</v>
      </c>
      <c r="P23" s="11">
        <v>0</v>
      </c>
      <c r="Q23" s="11">
        <v>10300</v>
      </c>
      <c r="R23" s="11">
        <v>0</v>
      </c>
      <c r="S23" s="11">
        <v>365.26249999999999</v>
      </c>
      <c r="T23" s="11">
        <v>0</v>
      </c>
      <c r="U23" s="11">
        <v>0</v>
      </c>
      <c r="V23" s="11">
        <v>0</v>
      </c>
      <c r="W23" s="11">
        <v>365.26249999999999</v>
      </c>
      <c r="X23" s="11">
        <v>6939.9920000000002</v>
      </c>
      <c r="Y23" s="11">
        <v>1107.85971</v>
      </c>
      <c r="Z23" s="11">
        <v>18713.114210000003</v>
      </c>
    </row>
    <row r="24" spans="1:26" s="517" customFormat="1" ht="12" customHeight="1" x14ac:dyDescent="0.2">
      <c r="A24" s="12" t="s">
        <v>1551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11351.231</v>
      </c>
      <c r="I24" s="11">
        <v>0</v>
      </c>
      <c r="J24" s="11">
        <v>100.71299999999999</v>
      </c>
      <c r="K24" s="11">
        <v>0</v>
      </c>
      <c r="L24" s="11">
        <v>0</v>
      </c>
      <c r="M24" s="11">
        <v>11451.944</v>
      </c>
      <c r="N24" s="11">
        <v>18400</v>
      </c>
      <c r="O24" s="11">
        <v>0</v>
      </c>
      <c r="P24" s="11">
        <v>0</v>
      </c>
      <c r="Q24" s="11">
        <v>18400</v>
      </c>
      <c r="R24" s="11">
        <v>0</v>
      </c>
      <c r="S24" s="11">
        <v>22.332000000000001</v>
      </c>
      <c r="T24" s="11">
        <v>0</v>
      </c>
      <c r="U24" s="11">
        <v>0</v>
      </c>
      <c r="V24" s="11">
        <v>0</v>
      </c>
      <c r="W24" s="11">
        <v>22.332000000000001</v>
      </c>
      <c r="X24" s="11">
        <v>-2712.116</v>
      </c>
      <c r="Y24" s="11">
        <v>-4466.1769999999997</v>
      </c>
      <c r="Z24" s="11">
        <v>11244.038999999999</v>
      </c>
    </row>
    <row r="25" spans="1:26" s="517" customFormat="1" ht="12" customHeight="1" x14ac:dyDescent="0.2">
      <c r="A25" s="14" t="s">
        <v>854</v>
      </c>
      <c r="B25" s="15">
        <v>0</v>
      </c>
      <c r="C25" s="15">
        <v>0</v>
      </c>
      <c r="D25" s="15">
        <v>579.41558999999995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579.41558999999995</v>
      </c>
      <c r="N25" s="15">
        <v>13000</v>
      </c>
      <c r="O25" s="15">
        <v>0</v>
      </c>
      <c r="P25" s="15">
        <v>0</v>
      </c>
      <c r="Q25" s="15">
        <v>13000</v>
      </c>
      <c r="R25" s="15">
        <v>0</v>
      </c>
      <c r="S25" s="15">
        <v>597.81624999999997</v>
      </c>
      <c r="T25" s="15">
        <v>0</v>
      </c>
      <c r="U25" s="15">
        <v>0</v>
      </c>
      <c r="V25" s="15">
        <v>0</v>
      </c>
      <c r="W25" s="15">
        <v>597.81624999999997</v>
      </c>
      <c r="X25" s="15">
        <v>-9814.3986100000002</v>
      </c>
      <c r="Y25" s="15">
        <v>-1870.8457937064202</v>
      </c>
      <c r="Z25" s="15">
        <v>1912.5718462935795</v>
      </c>
    </row>
    <row r="26" spans="1:26" s="517" customFormat="1" ht="12" customHeight="1" x14ac:dyDescent="0.2">
      <c r="A26" s="19" t="s">
        <v>2132</v>
      </c>
      <c r="B26" s="16">
        <v>0</v>
      </c>
      <c r="C26" s="16">
        <v>0</v>
      </c>
      <c r="D26" s="16">
        <v>143.89014</v>
      </c>
      <c r="E26" s="16">
        <v>0</v>
      </c>
      <c r="F26" s="16">
        <v>0</v>
      </c>
      <c r="G26" s="16">
        <v>0</v>
      </c>
      <c r="H26" s="16">
        <v>1990.9499099999998</v>
      </c>
      <c r="I26" s="16">
        <v>0</v>
      </c>
      <c r="J26" s="16">
        <v>348.15827000000002</v>
      </c>
      <c r="K26" s="16">
        <v>0</v>
      </c>
      <c r="L26" s="16">
        <v>0</v>
      </c>
      <c r="M26" s="16">
        <v>2482.9983199999997</v>
      </c>
      <c r="N26" s="16">
        <v>65000</v>
      </c>
      <c r="O26" s="16">
        <v>0</v>
      </c>
      <c r="P26" s="16">
        <v>0</v>
      </c>
      <c r="Q26" s="16">
        <v>65000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-24620.02231</v>
      </c>
      <c r="Y26" s="16">
        <v>-37186.711880000003</v>
      </c>
      <c r="Z26" s="16">
        <v>3193.2658099999971</v>
      </c>
    </row>
    <row r="27" spans="1:26" s="517" customFormat="1" ht="12" customHeight="1" x14ac:dyDescent="0.2">
      <c r="A27" s="12" t="s">
        <v>1557</v>
      </c>
      <c r="B27" s="11">
        <v>0</v>
      </c>
      <c r="C27" s="11">
        <v>0</v>
      </c>
      <c r="D27" s="11">
        <v>11388.532590000003</v>
      </c>
      <c r="E27" s="11">
        <v>0</v>
      </c>
      <c r="F27" s="11">
        <v>0</v>
      </c>
      <c r="G27" s="11">
        <v>0</v>
      </c>
      <c r="H27" s="11">
        <v>10967.03119</v>
      </c>
      <c r="I27" s="11">
        <v>0</v>
      </c>
      <c r="J27" s="11">
        <v>6927.8597800000007</v>
      </c>
      <c r="K27" s="11">
        <v>0</v>
      </c>
      <c r="L27" s="11">
        <v>0</v>
      </c>
      <c r="M27" s="11">
        <v>29283.423560000003</v>
      </c>
      <c r="N27" s="11">
        <v>379100</v>
      </c>
      <c r="O27" s="11">
        <v>0</v>
      </c>
      <c r="P27" s="11">
        <v>0</v>
      </c>
      <c r="Q27" s="11">
        <v>379100</v>
      </c>
      <c r="R27" s="11">
        <v>19638.626690000001</v>
      </c>
      <c r="S27" s="11">
        <v>10881.53917</v>
      </c>
      <c r="T27" s="11">
        <v>0</v>
      </c>
      <c r="U27" s="11">
        <v>16584.873599999999</v>
      </c>
      <c r="V27" s="11">
        <v>14666.27246</v>
      </c>
      <c r="W27" s="11">
        <v>42132.685230000003</v>
      </c>
      <c r="X27" s="11">
        <v>-162292.41451</v>
      </c>
      <c r="Y27" s="11">
        <v>-78731.315560000265</v>
      </c>
      <c r="Z27" s="11">
        <v>199847.58184999973</v>
      </c>
    </row>
    <row r="28" spans="1:26" s="517" customFormat="1" ht="12" customHeigh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0</v>
      </c>
      <c r="F28" s="11">
        <v>46.571159999999978</v>
      </c>
      <c r="G28" s="11">
        <v>0</v>
      </c>
      <c r="H28" s="11">
        <v>0</v>
      </c>
      <c r="I28" s="11">
        <v>0</v>
      </c>
      <c r="J28" s="11">
        <v>37.488</v>
      </c>
      <c r="K28" s="11">
        <v>0</v>
      </c>
      <c r="L28" s="11">
        <v>0</v>
      </c>
      <c r="M28" s="11">
        <v>84.059159999999977</v>
      </c>
      <c r="N28" s="11">
        <v>5500</v>
      </c>
      <c r="O28" s="11">
        <v>0</v>
      </c>
      <c r="P28" s="11">
        <v>0</v>
      </c>
      <c r="Q28" s="11">
        <v>5500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-1887.3446700000004</v>
      </c>
      <c r="Y28" s="11">
        <v>-2048.9910199928809</v>
      </c>
      <c r="Z28" s="11">
        <v>1563.6643100071187</v>
      </c>
    </row>
    <row r="29" spans="1:26" s="517" customFormat="1" ht="12" customHeight="1" x14ac:dyDescent="0.2">
      <c r="A29" s="14" t="s">
        <v>802</v>
      </c>
      <c r="B29" s="15">
        <v>0</v>
      </c>
      <c r="C29" s="15">
        <v>4473.3685800000003</v>
      </c>
      <c r="D29" s="15">
        <v>3562.0574500000002</v>
      </c>
      <c r="E29" s="15">
        <v>0</v>
      </c>
      <c r="F29" s="15">
        <v>20945.024359999999</v>
      </c>
      <c r="G29" s="15">
        <v>0</v>
      </c>
      <c r="H29" s="15">
        <v>9097.8965499999977</v>
      </c>
      <c r="I29" s="15">
        <v>0</v>
      </c>
      <c r="J29" s="15">
        <v>818.50756999999999</v>
      </c>
      <c r="K29" s="15">
        <v>4312.8347999999996</v>
      </c>
      <c r="L29" s="15">
        <v>0</v>
      </c>
      <c r="M29" s="15">
        <v>43209.689309999994</v>
      </c>
      <c r="N29" s="15">
        <v>60000</v>
      </c>
      <c r="O29" s="15">
        <v>0</v>
      </c>
      <c r="P29" s="15">
        <v>0</v>
      </c>
      <c r="Q29" s="15">
        <v>60000</v>
      </c>
      <c r="R29" s="15">
        <v>8261.6859999999997</v>
      </c>
      <c r="S29" s="15">
        <v>80249.629209999999</v>
      </c>
      <c r="T29" s="15">
        <v>145035.72065999999</v>
      </c>
      <c r="U29" s="15">
        <v>3551.2744500000003</v>
      </c>
      <c r="V29" s="15">
        <v>28857.729259999996</v>
      </c>
      <c r="W29" s="15">
        <v>257694.35357999997</v>
      </c>
      <c r="X29" s="15">
        <v>6149.6684300000006</v>
      </c>
      <c r="Y29" s="15">
        <v>7671.6847847234367</v>
      </c>
      <c r="Z29" s="15">
        <v>339777.39279472345</v>
      </c>
    </row>
    <row r="30" spans="1:26" s="517" customFormat="1" ht="12" customHeight="1" x14ac:dyDescent="0.2">
      <c r="A30" s="19" t="s">
        <v>830</v>
      </c>
      <c r="B30" s="16">
        <v>0</v>
      </c>
      <c r="C30" s="16">
        <v>0</v>
      </c>
      <c r="D30" s="16">
        <v>522.06748000000005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176.84736999999998</v>
      </c>
      <c r="K30" s="16">
        <v>0</v>
      </c>
      <c r="L30" s="16">
        <v>98.102999999999994</v>
      </c>
      <c r="M30" s="16">
        <v>797.01784999999995</v>
      </c>
      <c r="N30" s="16">
        <v>50000</v>
      </c>
      <c r="O30" s="16">
        <v>-15000</v>
      </c>
      <c r="P30" s="16">
        <v>0</v>
      </c>
      <c r="Q30" s="16">
        <v>35000</v>
      </c>
      <c r="R30" s="16">
        <v>0</v>
      </c>
      <c r="S30" s="16">
        <v>232.63513</v>
      </c>
      <c r="T30" s="16">
        <v>0</v>
      </c>
      <c r="U30" s="16">
        <v>0</v>
      </c>
      <c r="V30" s="16">
        <v>15.50625</v>
      </c>
      <c r="W30" s="16">
        <v>248.14138</v>
      </c>
      <c r="X30" s="16">
        <v>-21782.626029999999</v>
      </c>
      <c r="Y30" s="16">
        <v>-2603.1041200000009</v>
      </c>
      <c r="Z30" s="16">
        <v>10862.411230000002</v>
      </c>
    </row>
    <row r="31" spans="1:26" s="517" customFormat="1" ht="12" customHeight="1" x14ac:dyDescent="0.2">
      <c r="A31" s="12" t="s">
        <v>1644</v>
      </c>
      <c r="B31" s="11">
        <v>0</v>
      </c>
      <c r="C31" s="11">
        <v>0</v>
      </c>
      <c r="D31" s="11">
        <v>932.69495000000006</v>
      </c>
      <c r="E31" s="11">
        <v>27.786649999999998</v>
      </c>
      <c r="F31" s="11">
        <v>0</v>
      </c>
      <c r="G31" s="11">
        <v>0</v>
      </c>
      <c r="H31" s="11">
        <v>1598.6990000000001</v>
      </c>
      <c r="I31" s="11">
        <v>0</v>
      </c>
      <c r="J31" s="11">
        <v>336.60351000000003</v>
      </c>
      <c r="K31" s="11">
        <v>0</v>
      </c>
      <c r="L31" s="11">
        <v>218.483</v>
      </c>
      <c r="M31" s="11">
        <v>3114.2671100000002</v>
      </c>
      <c r="N31" s="11">
        <v>26300</v>
      </c>
      <c r="O31" s="11">
        <v>0</v>
      </c>
      <c r="P31" s="11">
        <v>5915.7694499999989</v>
      </c>
      <c r="Q31" s="11">
        <v>32215.76945</v>
      </c>
      <c r="R31" s="11">
        <v>0</v>
      </c>
      <c r="S31" s="11">
        <v>318.63698999999997</v>
      </c>
      <c r="T31" s="11">
        <v>0</v>
      </c>
      <c r="U31" s="11">
        <v>2077.2448599999993</v>
      </c>
      <c r="V31" s="11">
        <v>19633.662130000001</v>
      </c>
      <c r="W31" s="11">
        <v>22029.543979999999</v>
      </c>
      <c r="X31" s="11">
        <v>-16434.518290000004</v>
      </c>
      <c r="Y31" s="11">
        <v>-2960.6749500000396</v>
      </c>
      <c r="Z31" s="11">
        <v>34850.120189999951</v>
      </c>
    </row>
    <row r="32" spans="1:26" s="517" customFormat="1" ht="12" customHeight="1" x14ac:dyDescent="0.2">
      <c r="A32" s="12" t="s">
        <v>1530</v>
      </c>
      <c r="B32" s="11">
        <v>0</v>
      </c>
      <c r="C32" s="11">
        <v>0</v>
      </c>
      <c r="D32" s="11">
        <v>21072.914310000004</v>
      </c>
      <c r="E32" s="11">
        <v>0</v>
      </c>
      <c r="F32" s="11">
        <v>0</v>
      </c>
      <c r="G32" s="11">
        <v>0</v>
      </c>
      <c r="H32" s="11">
        <v>14394.6945</v>
      </c>
      <c r="I32" s="11">
        <v>0</v>
      </c>
      <c r="J32" s="11">
        <v>3761.7550099999999</v>
      </c>
      <c r="K32" s="11">
        <v>0</v>
      </c>
      <c r="L32" s="11">
        <v>0</v>
      </c>
      <c r="M32" s="11">
        <v>39229.363820000006</v>
      </c>
      <c r="N32" s="11">
        <v>154646.34145999997</v>
      </c>
      <c r="O32" s="11">
        <v>0</v>
      </c>
      <c r="P32" s="11">
        <v>0</v>
      </c>
      <c r="Q32" s="11">
        <v>154646.34145999997</v>
      </c>
      <c r="R32" s="11">
        <v>358432.96139000007</v>
      </c>
      <c r="S32" s="11">
        <v>12739.629649999999</v>
      </c>
      <c r="T32" s="11">
        <v>15700.831350000002</v>
      </c>
      <c r="U32" s="11">
        <v>108536.62987</v>
      </c>
      <c r="V32" s="11">
        <v>35973.815799999997</v>
      </c>
      <c r="W32" s="11">
        <v>172950.90667</v>
      </c>
      <c r="X32" s="11">
        <v>-129120.51102000001</v>
      </c>
      <c r="Y32" s="11">
        <v>-26163.325459999989</v>
      </c>
      <c r="Z32" s="11">
        <v>530746.37304000009</v>
      </c>
    </row>
    <row r="33" spans="1:26" s="517" customFormat="1" ht="12" customHeight="1" x14ac:dyDescent="0.2">
      <c r="A33" s="14" t="s">
        <v>758</v>
      </c>
      <c r="B33" s="15">
        <v>183.63943</v>
      </c>
      <c r="C33" s="15">
        <v>0</v>
      </c>
      <c r="D33" s="15">
        <v>984.91208999999992</v>
      </c>
      <c r="E33" s="15">
        <v>0</v>
      </c>
      <c r="F33" s="15">
        <v>0</v>
      </c>
      <c r="G33" s="15">
        <v>0</v>
      </c>
      <c r="H33" s="15">
        <v>7974.2127099999998</v>
      </c>
      <c r="I33" s="15">
        <v>0</v>
      </c>
      <c r="J33" s="15">
        <v>7059.3389999999999</v>
      </c>
      <c r="K33" s="15">
        <v>0</v>
      </c>
      <c r="L33" s="15">
        <v>0</v>
      </c>
      <c r="M33" s="15">
        <v>16202.103230000001</v>
      </c>
      <c r="N33" s="15">
        <v>150000</v>
      </c>
      <c r="O33" s="15">
        <v>0</v>
      </c>
      <c r="P33" s="15">
        <v>0</v>
      </c>
      <c r="Q33" s="15">
        <v>150000</v>
      </c>
      <c r="R33" s="15">
        <v>17793.82732</v>
      </c>
      <c r="S33" s="15">
        <v>4949.4412199999997</v>
      </c>
      <c r="T33" s="15">
        <v>0</v>
      </c>
      <c r="U33" s="15">
        <v>124691.66065000001</v>
      </c>
      <c r="V33" s="15">
        <v>48139.237900000007</v>
      </c>
      <c r="W33" s="15">
        <v>177780.33977000002</v>
      </c>
      <c r="X33" s="15">
        <v>-17957.12516</v>
      </c>
      <c r="Y33" s="15">
        <v>-19985.76848999974</v>
      </c>
      <c r="Z33" s="15">
        <v>307631.27344000025</v>
      </c>
    </row>
    <row r="34" spans="1:26" s="517" customFormat="1" ht="12" customHeight="1" x14ac:dyDescent="0.2">
      <c r="A34" s="19" t="s">
        <v>1418</v>
      </c>
      <c r="B34" s="16">
        <v>0</v>
      </c>
      <c r="C34" s="16">
        <v>0</v>
      </c>
      <c r="D34" s="16">
        <v>3352.4066100000005</v>
      </c>
      <c r="E34" s="16">
        <v>0</v>
      </c>
      <c r="F34" s="16">
        <v>0</v>
      </c>
      <c r="G34" s="16">
        <v>0</v>
      </c>
      <c r="H34" s="16">
        <v>2770.3367799999996</v>
      </c>
      <c r="I34" s="16">
        <v>0</v>
      </c>
      <c r="J34" s="16">
        <v>3218.46054</v>
      </c>
      <c r="K34" s="16">
        <v>0</v>
      </c>
      <c r="L34" s="16">
        <v>0</v>
      </c>
      <c r="M34" s="16">
        <v>9341.2039299999997</v>
      </c>
      <c r="N34" s="16">
        <v>70000</v>
      </c>
      <c r="O34" s="16">
        <v>0</v>
      </c>
      <c r="P34" s="16">
        <v>0</v>
      </c>
      <c r="Q34" s="16">
        <v>70000</v>
      </c>
      <c r="R34" s="16">
        <v>95.152339999999995</v>
      </c>
      <c r="S34" s="16">
        <v>1461.6760800000002</v>
      </c>
      <c r="T34" s="16">
        <v>5253.7184100000004</v>
      </c>
      <c r="U34" s="16">
        <v>0</v>
      </c>
      <c r="V34" s="16">
        <v>7025.5380100000002</v>
      </c>
      <c r="W34" s="16">
        <v>13740.932500000001</v>
      </c>
      <c r="X34" s="16">
        <v>-8875.3572100000001</v>
      </c>
      <c r="Y34" s="16">
        <v>15444.717814826645</v>
      </c>
      <c r="Z34" s="16">
        <v>90405.445444826633</v>
      </c>
    </row>
    <row r="35" spans="1:26" s="517" customFormat="1" ht="12" customHeight="1" x14ac:dyDescent="0.2">
      <c r="A35" s="12" t="s">
        <v>803</v>
      </c>
      <c r="B35" s="11">
        <v>0</v>
      </c>
      <c r="C35" s="11">
        <v>0</v>
      </c>
      <c r="D35" s="11">
        <v>12047.083219999999</v>
      </c>
      <c r="E35" s="11">
        <v>0</v>
      </c>
      <c r="F35" s="11">
        <v>0</v>
      </c>
      <c r="G35" s="11">
        <v>0</v>
      </c>
      <c r="H35" s="11">
        <v>1698.53856</v>
      </c>
      <c r="I35" s="11">
        <v>0</v>
      </c>
      <c r="J35" s="11">
        <v>3240.4363699999999</v>
      </c>
      <c r="K35" s="11">
        <v>0</v>
      </c>
      <c r="L35" s="11">
        <v>0</v>
      </c>
      <c r="M35" s="11">
        <v>16986.058149999997</v>
      </c>
      <c r="N35" s="11">
        <v>221403.1</v>
      </c>
      <c r="O35" s="11">
        <v>0</v>
      </c>
      <c r="P35" s="11">
        <v>0</v>
      </c>
      <c r="Q35" s="11">
        <v>221403.1</v>
      </c>
      <c r="R35" s="11">
        <v>0</v>
      </c>
      <c r="S35" s="11">
        <v>375.70835</v>
      </c>
      <c r="T35" s="11">
        <v>0</v>
      </c>
      <c r="U35" s="11">
        <v>-17</v>
      </c>
      <c r="V35" s="11">
        <v>32300</v>
      </c>
      <c r="W35" s="11">
        <v>32658.708350000001</v>
      </c>
      <c r="X35" s="11">
        <v>-157317.53031</v>
      </c>
      <c r="Y35" s="11">
        <v>-45913.984329999999</v>
      </c>
      <c r="Z35" s="11">
        <v>50830.293710000005</v>
      </c>
    </row>
    <row r="36" spans="1:26" s="517" customFormat="1" ht="12" customHeight="1" x14ac:dyDescent="0.2">
      <c r="A36" s="12" t="s">
        <v>762</v>
      </c>
      <c r="B36" s="11">
        <v>0</v>
      </c>
      <c r="C36" s="11">
        <v>0</v>
      </c>
      <c r="D36" s="11">
        <v>476.43103000000002</v>
      </c>
      <c r="E36" s="11">
        <v>0</v>
      </c>
      <c r="F36" s="11">
        <v>0</v>
      </c>
      <c r="G36" s="11">
        <v>0</v>
      </c>
      <c r="H36" s="11">
        <v>174.02439999999999</v>
      </c>
      <c r="I36" s="11">
        <v>0</v>
      </c>
      <c r="J36" s="11">
        <v>505.07</v>
      </c>
      <c r="K36" s="11">
        <v>0</v>
      </c>
      <c r="L36" s="11">
        <v>0</v>
      </c>
      <c r="M36" s="11">
        <v>1155.5254299999999</v>
      </c>
      <c r="N36" s="11">
        <v>15000</v>
      </c>
      <c r="O36" s="11">
        <v>0</v>
      </c>
      <c r="P36" s="11">
        <v>13235.987660000001</v>
      </c>
      <c r="Q36" s="11">
        <v>28235.987659999999</v>
      </c>
      <c r="R36" s="11">
        <v>0</v>
      </c>
      <c r="S36" s="11">
        <v>2046.3315299999999</v>
      </c>
      <c r="T36" s="11">
        <v>2.5245000000000002</v>
      </c>
      <c r="U36" s="11">
        <v>7.3639999999999999</v>
      </c>
      <c r="V36" s="11">
        <v>1151.00604</v>
      </c>
      <c r="W36" s="11">
        <v>3207.2260699999997</v>
      </c>
      <c r="X36" s="11">
        <v>-16882.12628</v>
      </c>
      <c r="Y36" s="11">
        <v>-1807.8106499999999</v>
      </c>
      <c r="Z36" s="11">
        <v>12753.2768</v>
      </c>
    </row>
    <row r="37" spans="1:26" s="517" customFormat="1" ht="12" customHeight="1" x14ac:dyDescent="0.2">
      <c r="A37" s="14" t="s">
        <v>761</v>
      </c>
      <c r="B37" s="15">
        <v>0</v>
      </c>
      <c r="C37" s="15">
        <v>0</v>
      </c>
      <c r="D37" s="15">
        <v>2988.7007699999999</v>
      </c>
      <c r="E37" s="15">
        <v>0</v>
      </c>
      <c r="F37" s="15">
        <v>11212.926030000001</v>
      </c>
      <c r="G37" s="15">
        <v>0</v>
      </c>
      <c r="H37" s="15">
        <v>3787.3519999999999</v>
      </c>
      <c r="I37" s="15">
        <v>0</v>
      </c>
      <c r="J37" s="15">
        <v>600.56399999999996</v>
      </c>
      <c r="K37" s="15">
        <v>219.84239000000002</v>
      </c>
      <c r="L37" s="15">
        <v>0</v>
      </c>
      <c r="M37" s="15">
        <v>18809.385190000001</v>
      </c>
      <c r="N37" s="15">
        <v>60000</v>
      </c>
      <c r="O37" s="15">
        <v>0</v>
      </c>
      <c r="P37" s="15">
        <v>0</v>
      </c>
      <c r="Q37" s="15">
        <v>60000</v>
      </c>
      <c r="R37" s="15">
        <v>0</v>
      </c>
      <c r="S37" s="15">
        <v>1832.5711899999999</v>
      </c>
      <c r="T37" s="15">
        <v>8260.8295899999994</v>
      </c>
      <c r="U37" s="15">
        <v>0</v>
      </c>
      <c r="V37" s="15">
        <v>164.46176</v>
      </c>
      <c r="W37" s="15">
        <v>10257.86254</v>
      </c>
      <c r="X37" s="15">
        <v>0</v>
      </c>
      <c r="Y37" s="15">
        <v>5034.7551599999997</v>
      </c>
      <c r="Z37" s="15">
        <v>75292.617700000003</v>
      </c>
    </row>
    <row r="38" spans="1:26" s="517" customFormat="1" ht="12" customHeight="1" x14ac:dyDescent="0.2">
      <c r="A38" s="19" t="s">
        <v>829</v>
      </c>
      <c r="B38" s="16">
        <v>0</v>
      </c>
      <c r="C38" s="16">
        <v>0</v>
      </c>
      <c r="D38" s="16">
        <v>5581.1542200000004</v>
      </c>
      <c r="E38" s="16">
        <v>78.486000000000004</v>
      </c>
      <c r="F38" s="16">
        <v>0</v>
      </c>
      <c r="G38" s="16">
        <v>0</v>
      </c>
      <c r="H38" s="16">
        <v>645.5861000000001</v>
      </c>
      <c r="I38" s="16">
        <v>0</v>
      </c>
      <c r="J38" s="16">
        <v>11985.300019999999</v>
      </c>
      <c r="K38" s="16">
        <v>0</v>
      </c>
      <c r="L38" s="16">
        <v>0</v>
      </c>
      <c r="M38" s="16">
        <v>18290.52634</v>
      </c>
      <c r="N38" s="16">
        <v>207802.55081000002</v>
      </c>
      <c r="O38" s="16">
        <v>0</v>
      </c>
      <c r="P38" s="16">
        <v>9039.1547200000005</v>
      </c>
      <c r="Q38" s="16">
        <v>216841.70553000001</v>
      </c>
      <c r="R38" s="16">
        <v>7880.3571700000002</v>
      </c>
      <c r="S38" s="16">
        <v>1735.96469</v>
      </c>
      <c r="T38" s="16">
        <v>535.51158999999996</v>
      </c>
      <c r="U38" s="16">
        <v>375.95765</v>
      </c>
      <c r="V38" s="16">
        <v>0</v>
      </c>
      <c r="W38" s="16">
        <v>2647.4339299999997</v>
      </c>
      <c r="X38" s="16">
        <v>-35249.212060000005</v>
      </c>
      <c r="Y38" s="16">
        <v>-76430.849770000015</v>
      </c>
      <c r="Z38" s="16">
        <v>115689.4348</v>
      </c>
    </row>
    <row r="39" spans="1:26" s="517" customFormat="1" ht="12" customHeight="1" x14ac:dyDescent="0.2">
      <c r="A39" s="12" t="s">
        <v>1581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10900.473280000006</v>
      </c>
      <c r="I39" s="11">
        <v>0</v>
      </c>
      <c r="J39" s="11">
        <v>4997.1444099999999</v>
      </c>
      <c r="K39" s="11">
        <v>0</v>
      </c>
      <c r="L39" s="11">
        <v>391.51445000000001</v>
      </c>
      <c r="M39" s="11">
        <v>16289.132140000007</v>
      </c>
      <c r="N39" s="11">
        <v>350000</v>
      </c>
      <c r="O39" s="11">
        <v>0</v>
      </c>
      <c r="P39" s="11">
        <v>0</v>
      </c>
      <c r="Q39" s="11">
        <v>350000</v>
      </c>
      <c r="R39" s="11">
        <v>3275.2640000000001</v>
      </c>
      <c r="S39" s="11">
        <v>49242.310740000001</v>
      </c>
      <c r="T39" s="11">
        <v>27610.3318</v>
      </c>
      <c r="U39" s="11">
        <v>526.76665000000003</v>
      </c>
      <c r="V39" s="11">
        <v>15200.251619999999</v>
      </c>
      <c r="W39" s="11">
        <v>92579.660810000001</v>
      </c>
      <c r="X39" s="11">
        <v>7990.1708499999995</v>
      </c>
      <c r="Y39" s="11">
        <v>38683.021940000013</v>
      </c>
      <c r="Z39" s="11">
        <v>492528.1176</v>
      </c>
    </row>
    <row r="40" spans="1:26" s="517" customFormat="1" ht="12" customHeight="1" x14ac:dyDescent="0.2">
      <c r="A40" s="12" t="s">
        <v>1527</v>
      </c>
      <c r="B40" s="11">
        <v>0</v>
      </c>
      <c r="C40" s="11">
        <v>0</v>
      </c>
      <c r="D40" s="11">
        <v>1428.4010000000001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224.654</v>
      </c>
      <c r="K40" s="11">
        <v>0</v>
      </c>
      <c r="L40" s="11">
        <v>0</v>
      </c>
      <c r="M40" s="11">
        <v>1653.0550000000001</v>
      </c>
      <c r="N40" s="11">
        <v>47600</v>
      </c>
      <c r="O40" s="11">
        <v>0</v>
      </c>
      <c r="P40" s="11">
        <v>0</v>
      </c>
      <c r="Q40" s="11">
        <v>47600</v>
      </c>
      <c r="R40" s="11">
        <v>0</v>
      </c>
      <c r="S40" s="11">
        <v>30.248999999999999</v>
      </c>
      <c r="T40" s="11">
        <v>0</v>
      </c>
      <c r="U40" s="11">
        <v>0</v>
      </c>
      <c r="V40" s="11">
        <v>0</v>
      </c>
      <c r="W40" s="11">
        <v>30.248999999999999</v>
      </c>
      <c r="X40" s="11">
        <v>-23966.977999999999</v>
      </c>
      <c r="Y40" s="11">
        <v>3336.0729999999999</v>
      </c>
      <c r="Z40" s="11">
        <v>26999.344000000005</v>
      </c>
    </row>
    <row r="41" spans="1:26" s="517" customFormat="1" ht="12" customHeight="1" x14ac:dyDescent="0.2">
      <c r="A41" s="12" t="s">
        <v>828</v>
      </c>
      <c r="B41" s="11">
        <v>1.1402399999999999</v>
      </c>
      <c r="C41" s="11">
        <v>0</v>
      </c>
      <c r="D41" s="11">
        <v>0</v>
      </c>
      <c r="E41" s="11">
        <v>0</v>
      </c>
      <c r="F41" s="11">
        <v>6623.9849999999997</v>
      </c>
      <c r="G41" s="11">
        <v>0</v>
      </c>
      <c r="H41" s="11">
        <v>3343.1097799999998</v>
      </c>
      <c r="I41" s="11">
        <v>0</v>
      </c>
      <c r="J41" s="11">
        <v>1234.9739999999999</v>
      </c>
      <c r="K41" s="11">
        <v>0</v>
      </c>
      <c r="L41" s="11">
        <v>0</v>
      </c>
      <c r="M41" s="11">
        <v>11203.20902</v>
      </c>
      <c r="N41" s="11">
        <v>163069.856</v>
      </c>
      <c r="O41" s="11">
        <v>0</v>
      </c>
      <c r="P41" s="11">
        <v>0</v>
      </c>
      <c r="Q41" s="11">
        <v>163069.856</v>
      </c>
      <c r="R41" s="11">
        <v>2070.1522</v>
      </c>
      <c r="S41" s="11">
        <v>0</v>
      </c>
      <c r="T41" s="11">
        <v>0</v>
      </c>
      <c r="U41" s="11">
        <v>0</v>
      </c>
      <c r="V41" s="11">
        <v>24798.985479999999</v>
      </c>
      <c r="W41" s="11">
        <v>24798.985479999999</v>
      </c>
      <c r="X41" s="11">
        <v>-103477.89298999999</v>
      </c>
      <c r="Y41" s="11">
        <v>3737.1213299999999</v>
      </c>
      <c r="Z41" s="11">
        <v>90198.222020000016</v>
      </c>
    </row>
    <row r="42" spans="1:26" s="517" customFormat="1" ht="12" customHeight="1" x14ac:dyDescent="0.2">
      <c r="A42" s="19" t="s">
        <v>799</v>
      </c>
      <c r="B42" s="16">
        <v>0</v>
      </c>
      <c r="C42" s="16">
        <v>0</v>
      </c>
      <c r="D42" s="16">
        <v>320.00214</v>
      </c>
      <c r="E42" s="16">
        <v>1551.2170099999998</v>
      </c>
      <c r="F42" s="16">
        <v>0</v>
      </c>
      <c r="G42" s="16">
        <v>0</v>
      </c>
      <c r="H42" s="16">
        <v>517.35966999999994</v>
      </c>
      <c r="I42" s="16">
        <v>0</v>
      </c>
      <c r="J42" s="16">
        <v>61.480290000000004</v>
      </c>
      <c r="K42" s="16">
        <v>0</v>
      </c>
      <c r="L42" s="16">
        <v>0</v>
      </c>
      <c r="M42" s="16">
        <v>2450.0591099999997</v>
      </c>
      <c r="N42" s="16">
        <v>65000</v>
      </c>
      <c r="O42" s="16">
        <v>0</v>
      </c>
      <c r="P42" s="16">
        <v>1234.8438700000002</v>
      </c>
      <c r="Q42" s="16">
        <v>66234.843869999997</v>
      </c>
      <c r="R42" s="16">
        <v>0</v>
      </c>
      <c r="S42" s="16">
        <v>68.172690000000003</v>
      </c>
      <c r="T42" s="16">
        <v>42.749650000000003</v>
      </c>
      <c r="U42" s="16">
        <v>0</v>
      </c>
      <c r="V42" s="16">
        <v>1406.35781</v>
      </c>
      <c r="W42" s="16">
        <v>1517.28015</v>
      </c>
      <c r="X42" s="16">
        <v>-77865.385090000011</v>
      </c>
      <c r="Y42" s="16">
        <v>-3208.1525699999997</v>
      </c>
      <c r="Z42" s="16">
        <v>-13321.413640000008</v>
      </c>
    </row>
    <row r="43" spans="1:26" s="517" customFormat="1" ht="12" customHeight="1" x14ac:dyDescent="0.2">
      <c r="A43" s="12" t="s">
        <v>1168</v>
      </c>
      <c r="B43" s="11">
        <v>0</v>
      </c>
      <c r="C43" s="11">
        <v>0</v>
      </c>
      <c r="D43" s="11">
        <v>1457.60133</v>
      </c>
      <c r="E43" s="11">
        <v>0</v>
      </c>
      <c r="F43" s="11">
        <v>0</v>
      </c>
      <c r="G43" s="11">
        <v>0</v>
      </c>
      <c r="H43" s="11">
        <v>10236.349239999998</v>
      </c>
      <c r="I43" s="11">
        <v>0</v>
      </c>
      <c r="J43" s="11">
        <v>640.26</v>
      </c>
      <c r="K43" s="11">
        <v>0</v>
      </c>
      <c r="L43" s="11">
        <v>0</v>
      </c>
      <c r="M43" s="11">
        <v>12334.210569999997</v>
      </c>
      <c r="N43" s="11">
        <v>40000</v>
      </c>
      <c r="O43" s="11">
        <v>0</v>
      </c>
      <c r="P43" s="11">
        <v>0</v>
      </c>
      <c r="Q43" s="11">
        <v>40000</v>
      </c>
      <c r="R43" s="11">
        <v>28.85586</v>
      </c>
      <c r="S43" s="11">
        <v>12365.1504</v>
      </c>
      <c r="T43" s="11">
        <v>86358.550889999999</v>
      </c>
      <c r="U43" s="11">
        <v>0</v>
      </c>
      <c r="V43" s="11">
        <v>8808.0571600000003</v>
      </c>
      <c r="W43" s="11">
        <v>107531.75844999999</v>
      </c>
      <c r="X43" s="11">
        <v>0</v>
      </c>
      <c r="Y43" s="11">
        <v>29290.619119999999</v>
      </c>
      <c r="Z43" s="11">
        <v>176851.23342999999</v>
      </c>
    </row>
    <row r="44" spans="1:26" s="517" customFormat="1" ht="12" customHeight="1" x14ac:dyDescent="0.2">
      <c r="A44" s="12" t="s">
        <v>2088</v>
      </c>
      <c r="B44" s="11">
        <v>20.355419999999999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12.173290000000001</v>
      </c>
      <c r="K44" s="11">
        <v>0</v>
      </c>
      <c r="L44" s="11">
        <v>0</v>
      </c>
      <c r="M44" s="11">
        <v>32.528710000000004</v>
      </c>
      <c r="N44" s="11">
        <v>9785.4969999999994</v>
      </c>
      <c r="O44" s="11">
        <v>-6412.5981099999999</v>
      </c>
      <c r="P44" s="11">
        <v>0</v>
      </c>
      <c r="Q44" s="11">
        <v>3372.8988899999995</v>
      </c>
      <c r="R44" s="11">
        <v>440.7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-1416.53792</v>
      </c>
      <c r="Y44" s="11">
        <v>-643.27174000000002</v>
      </c>
      <c r="Z44" s="11">
        <v>1753.7892299999994</v>
      </c>
    </row>
    <row r="45" spans="1:26" s="517" customFormat="1" ht="12" customHeight="1" x14ac:dyDescent="0.2">
      <c r="A45" s="14" t="s">
        <v>1535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148.36910000000012</v>
      </c>
      <c r="I45" s="15">
        <v>0</v>
      </c>
      <c r="J45" s="15">
        <v>136.78273000000002</v>
      </c>
      <c r="K45" s="15">
        <v>0</v>
      </c>
      <c r="L45" s="15">
        <v>0</v>
      </c>
      <c r="M45" s="15">
        <v>285.15183000000013</v>
      </c>
      <c r="N45" s="15">
        <v>48710</v>
      </c>
      <c r="O45" s="15">
        <v>0</v>
      </c>
      <c r="P45" s="15">
        <v>0</v>
      </c>
      <c r="Q45" s="15">
        <v>48710</v>
      </c>
      <c r="R45" s="15">
        <v>17997.57517</v>
      </c>
      <c r="S45" s="15">
        <v>27.406279999999999</v>
      </c>
      <c r="T45" s="15">
        <v>370.58539000000002</v>
      </c>
      <c r="U45" s="15">
        <v>31.810290000000002</v>
      </c>
      <c r="V45" s="15">
        <v>0</v>
      </c>
      <c r="W45" s="15">
        <v>429.80196000000001</v>
      </c>
      <c r="X45" s="15">
        <v>-47503.459280000003</v>
      </c>
      <c r="Y45" s="15">
        <v>-11531.756949999999</v>
      </c>
      <c r="Z45" s="15">
        <v>8102.1608999999917</v>
      </c>
    </row>
    <row r="46" spans="1:26" s="517" customFormat="1" ht="12" customHeight="1" x14ac:dyDescent="0.2">
      <c r="A46" s="12" t="s">
        <v>759</v>
      </c>
      <c r="B46" s="11">
        <v>0</v>
      </c>
      <c r="C46" s="11">
        <v>0</v>
      </c>
      <c r="D46" s="11">
        <v>5286.3323100000007</v>
      </c>
      <c r="E46" s="11">
        <v>0</v>
      </c>
      <c r="F46" s="11">
        <v>0</v>
      </c>
      <c r="G46" s="11">
        <v>0</v>
      </c>
      <c r="H46" s="11">
        <v>13141.189060000001</v>
      </c>
      <c r="I46" s="11">
        <v>0</v>
      </c>
      <c r="J46" s="11">
        <v>4668.8739799999994</v>
      </c>
      <c r="K46" s="11">
        <v>0</v>
      </c>
      <c r="L46" s="11">
        <v>0</v>
      </c>
      <c r="M46" s="11">
        <v>23096.395350000003</v>
      </c>
      <c r="N46" s="11">
        <v>101991.266</v>
      </c>
      <c r="O46" s="11">
        <v>0</v>
      </c>
      <c r="P46" s="11">
        <v>118495.35223999999</v>
      </c>
      <c r="Q46" s="11">
        <v>220486.61823999998</v>
      </c>
      <c r="R46" s="11">
        <v>18367.347510000003</v>
      </c>
      <c r="S46" s="11">
        <v>15667.789220000001</v>
      </c>
      <c r="T46" s="11">
        <v>43624.126130000004</v>
      </c>
      <c r="U46" s="11">
        <v>566.15367000000003</v>
      </c>
      <c r="V46" s="11">
        <v>1.3000000000000002E-4</v>
      </c>
      <c r="W46" s="11">
        <v>59858.069150000003</v>
      </c>
      <c r="X46" s="11">
        <v>8677.8358799999987</v>
      </c>
      <c r="Y46" s="11">
        <v>75772.643580000353</v>
      </c>
      <c r="Z46" s="11">
        <v>383162.51436000038</v>
      </c>
    </row>
    <row r="47" spans="1:26" s="517" customFormat="1" ht="12" customHeight="1" x14ac:dyDescent="0.2">
      <c r="A47" s="12" t="s">
        <v>1528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207.26900000000001</v>
      </c>
      <c r="K47" s="11">
        <v>0</v>
      </c>
      <c r="L47" s="11">
        <v>0</v>
      </c>
      <c r="M47" s="11">
        <v>207.26900000000001</v>
      </c>
      <c r="N47" s="11">
        <v>20000</v>
      </c>
      <c r="O47" s="11">
        <v>0</v>
      </c>
      <c r="P47" s="11">
        <v>0</v>
      </c>
      <c r="Q47" s="11">
        <v>20000</v>
      </c>
      <c r="R47" s="11">
        <v>0</v>
      </c>
      <c r="S47" s="11">
        <v>2760.21911</v>
      </c>
      <c r="T47" s="11">
        <v>26694.162980000001</v>
      </c>
      <c r="U47" s="11">
        <v>-14.97744</v>
      </c>
      <c r="V47" s="11">
        <v>0</v>
      </c>
      <c r="W47" s="11">
        <v>29439.40465</v>
      </c>
      <c r="X47" s="11">
        <v>0</v>
      </c>
      <c r="Y47" s="11">
        <v>45352.070680000084</v>
      </c>
      <c r="Z47" s="11">
        <v>94791.475330000074</v>
      </c>
    </row>
    <row r="48" spans="1:26" s="517" customFormat="1" ht="12" customHeight="1" x14ac:dyDescent="0.2">
      <c r="A48" s="14" t="s">
        <v>752</v>
      </c>
      <c r="B48" s="15">
        <v>0</v>
      </c>
      <c r="C48" s="15">
        <v>0</v>
      </c>
      <c r="D48" s="15">
        <v>1269.3202099999999</v>
      </c>
      <c r="E48" s="15">
        <v>0</v>
      </c>
      <c r="F48" s="15">
        <v>0</v>
      </c>
      <c r="G48" s="15">
        <v>0</v>
      </c>
      <c r="H48" s="15">
        <v>11048.120429999999</v>
      </c>
      <c r="I48" s="15">
        <v>0</v>
      </c>
      <c r="J48" s="15">
        <v>404.39400000000001</v>
      </c>
      <c r="K48" s="15">
        <v>0</v>
      </c>
      <c r="L48" s="15">
        <v>0</v>
      </c>
      <c r="M48" s="15">
        <v>12721.834639999999</v>
      </c>
      <c r="N48" s="15">
        <v>161300</v>
      </c>
      <c r="O48" s="15">
        <v>0</v>
      </c>
      <c r="P48" s="15">
        <v>229.17467000000002</v>
      </c>
      <c r="Q48" s="15">
        <v>161529.17467000001</v>
      </c>
      <c r="R48" s="15">
        <v>0</v>
      </c>
      <c r="S48" s="15">
        <v>136.26978</v>
      </c>
      <c r="T48" s="15">
        <v>0</v>
      </c>
      <c r="U48" s="15">
        <v>359.78359</v>
      </c>
      <c r="V48" s="15">
        <v>7386.7855499999996</v>
      </c>
      <c r="W48" s="15">
        <v>7882.8389199999992</v>
      </c>
      <c r="X48" s="15">
        <v>-67311.110019999993</v>
      </c>
      <c r="Y48" s="15">
        <v>-15963.875200000073</v>
      </c>
      <c r="Z48" s="15">
        <v>86137.028369999956</v>
      </c>
    </row>
    <row r="49" spans="1:26" s="826" customFormat="1" ht="12" customHeight="1" x14ac:dyDescent="0.2">
      <c r="A49" s="1125" t="s">
        <v>580</v>
      </c>
      <c r="B49" s="1122">
        <v>205.13509000000002</v>
      </c>
      <c r="C49" s="1122">
        <v>6058.5986600000006</v>
      </c>
      <c r="D49" s="1122">
        <v>186528.47906000001</v>
      </c>
      <c r="E49" s="1122">
        <v>5152.26224</v>
      </c>
      <c r="F49" s="1122">
        <v>65711.606</v>
      </c>
      <c r="G49" s="1122">
        <v>425.50774999999999</v>
      </c>
      <c r="H49" s="1122">
        <v>259580.69293000005</v>
      </c>
      <c r="I49" s="1122">
        <v>10356.803069999998</v>
      </c>
      <c r="J49" s="1122">
        <v>75011.976870000013</v>
      </c>
      <c r="K49" s="1122">
        <v>5778.7719399999996</v>
      </c>
      <c r="L49" s="1122">
        <v>-2126.5630099999994</v>
      </c>
      <c r="M49" s="1122">
        <v>612683.27060000005</v>
      </c>
      <c r="N49" s="1122">
        <v>4357301.9610699993</v>
      </c>
      <c r="O49" s="1122">
        <v>-21412.598109999999</v>
      </c>
      <c r="P49" s="1122">
        <v>148982.44651000001</v>
      </c>
      <c r="Q49" s="1122">
        <v>4484871.8094699997</v>
      </c>
      <c r="R49" s="1122">
        <v>535748.72405000008</v>
      </c>
      <c r="S49" s="1122">
        <v>391152.14783999993</v>
      </c>
      <c r="T49" s="1122">
        <v>505532.79695000005</v>
      </c>
      <c r="U49" s="1122">
        <v>541028.32698999997</v>
      </c>
      <c r="V49" s="1122">
        <v>300238.34593000001</v>
      </c>
      <c r="W49" s="1122">
        <v>1737951.6177100006</v>
      </c>
      <c r="X49" s="1122">
        <v>-1042369.62291</v>
      </c>
      <c r="Y49" s="1122">
        <v>-658020.41134690004</v>
      </c>
      <c r="Z49" s="1122">
        <v>5058182.1169731002</v>
      </c>
    </row>
    <row r="50" spans="1:26" s="451" customFormat="1" ht="12" customHeight="1" x14ac:dyDescent="0.2">
      <c r="A50" s="811" t="s">
        <v>576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s="451" customFormat="1" ht="12" customHeight="1" x14ac:dyDescent="0.2">
      <c r="A51" s="12" t="s">
        <v>1529</v>
      </c>
      <c r="B51" s="11">
        <v>0</v>
      </c>
      <c r="C51" s="11">
        <v>0</v>
      </c>
      <c r="D51" s="11">
        <v>0</v>
      </c>
      <c r="E51" s="11">
        <v>25937.448739999996</v>
      </c>
      <c r="F51" s="11">
        <v>0</v>
      </c>
      <c r="G51" s="11">
        <v>0</v>
      </c>
      <c r="H51" s="11">
        <v>100.03920999999997</v>
      </c>
      <c r="I51" s="11">
        <v>0</v>
      </c>
      <c r="J51" s="11">
        <v>290.32076999999998</v>
      </c>
      <c r="K51" s="11">
        <v>4.5479599999999998</v>
      </c>
      <c r="L51" s="11">
        <v>0</v>
      </c>
      <c r="M51" s="11">
        <v>26332.356679999994</v>
      </c>
      <c r="N51" s="11">
        <v>71500</v>
      </c>
      <c r="O51" s="11">
        <v>0</v>
      </c>
      <c r="P51" s="11">
        <v>0</v>
      </c>
      <c r="Q51" s="11">
        <v>71500</v>
      </c>
      <c r="R51" s="11">
        <v>0</v>
      </c>
      <c r="S51" s="11">
        <v>441.01261</v>
      </c>
      <c r="T51" s="11">
        <v>66.007469999999998</v>
      </c>
      <c r="U51" s="11">
        <v>3335.3093699999972</v>
      </c>
      <c r="V51" s="11">
        <v>0</v>
      </c>
      <c r="W51" s="11">
        <v>3842.3294499999975</v>
      </c>
      <c r="X51" s="11">
        <v>-27056.582899999998</v>
      </c>
      <c r="Y51" s="11">
        <v>22894.537800000002</v>
      </c>
      <c r="Z51" s="11">
        <v>71180.284350000002</v>
      </c>
    </row>
    <row r="52" spans="1:26" s="517" customFormat="1" ht="12" customHeight="1" x14ac:dyDescent="0.2">
      <c r="A52" s="12" t="s">
        <v>103</v>
      </c>
      <c r="B52" s="11">
        <v>0</v>
      </c>
      <c r="C52" s="11">
        <v>0</v>
      </c>
      <c r="D52" s="11">
        <v>0</v>
      </c>
      <c r="E52" s="11">
        <v>7216.1137600000002</v>
      </c>
      <c r="F52" s="11">
        <v>0</v>
      </c>
      <c r="G52" s="11">
        <v>0</v>
      </c>
      <c r="H52" s="11">
        <v>0</v>
      </c>
      <c r="I52" s="11">
        <v>0</v>
      </c>
      <c r="J52" s="11">
        <v>76.912970000000001</v>
      </c>
      <c r="K52" s="11">
        <v>71.476460000000003</v>
      </c>
      <c r="L52" s="11">
        <v>0</v>
      </c>
      <c r="M52" s="11">
        <v>7364.5031900000004</v>
      </c>
      <c r="N52" s="11">
        <v>18147</v>
      </c>
      <c r="O52" s="11">
        <v>0</v>
      </c>
      <c r="P52" s="11">
        <v>0</v>
      </c>
      <c r="Q52" s="11">
        <v>18147</v>
      </c>
      <c r="R52" s="11">
        <v>0</v>
      </c>
      <c r="S52" s="11">
        <v>340.59353000000004</v>
      </c>
      <c r="T52" s="11">
        <v>0</v>
      </c>
      <c r="U52" s="11">
        <v>0</v>
      </c>
      <c r="V52" s="11">
        <v>0</v>
      </c>
      <c r="W52" s="11">
        <v>340.59353000000004</v>
      </c>
      <c r="X52" s="11">
        <v>3618.0247599999998</v>
      </c>
      <c r="Y52" s="11">
        <v>3610.8321599999999</v>
      </c>
      <c r="Z52" s="11">
        <v>25716.450449999997</v>
      </c>
    </row>
    <row r="53" spans="1:26" s="517" customFormat="1" ht="12" customHeight="1" x14ac:dyDescent="0.2">
      <c r="A53" s="12" t="s">
        <v>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5.7364100000000002</v>
      </c>
      <c r="I53" s="11">
        <v>0</v>
      </c>
      <c r="J53" s="11">
        <v>0</v>
      </c>
      <c r="K53" s="11">
        <v>0</v>
      </c>
      <c r="L53" s="11">
        <v>0</v>
      </c>
      <c r="M53" s="11">
        <v>5.7364100000000002</v>
      </c>
      <c r="N53" s="11">
        <v>20300</v>
      </c>
      <c r="O53" s="11">
        <v>0</v>
      </c>
      <c r="P53" s="11">
        <v>0</v>
      </c>
      <c r="Q53" s="11">
        <v>20300</v>
      </c>
      <c r="R53" s="11">
        <v>9207.2405699999999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-20415.261999999999</v>
      </c>
      <c r="Z53" s="11">
        <v>9091.9785700000029</v>
      </c>
    </row>
    <row r="54" spans="1:26" s="517" customFormat="1" ht="12" customHeight="1" x14ac:dyDescent="0.2">
      <c r="A54" s="12" t="s">
        <v>832</v>
      </c>
      <c r="B54" s="11">
        <v>0</v>
      </c>
      <c r="C54" s="11">
        <v>0</v>
      </c>
      <c r="D54" s="11">
        <v>0</v>
      </c>
      <c r="E54" s="11">
        <v>37436.435450000004</v>
      </c>
      <c r="F54" s="11">
        <v>0</v>
      </c>
      <c r="G54" s="11">
        <v>0</v>
      </c>
      <c r="H54" s="11">
        <v>564.84375999999997</v>
      </c>
      <c r="I54" s="11">
        <v>0</v>
      </c>
      <c r="J54" s="11">
        <v>188.77125000000001</v>
      </c>
      <c r="K54" s="11">
        <v>0</v>
      </c>
      <c r="L54" s="11">
        <v>0</v>
      </c>
      <c r="M54" s="11">
        <v>38190.050460000006</v>
      </c>
      <c r="N54" s="11">
        <v>23789.7</v>
      </c>
      <c r="O54" s="11">
        <v>0</v>
      </c>
      <c r="P54" s="11">
        <v>0</v>
      </c>
      <c r="Q54" s="11">
        <v>23789.7</v>
      </c>
      <c r="R54" s="11">
        <v>0</v>
      </c>
      <c r="S54" s="11">
        <v>0</v>
      </c>
      <c r="T54" s="11">
        <v>0</v>
      </c>
      <c r="U54" s="11">
        <v>373.15216999999996</v>
      </c>
      <c r="V54" s="11">
        <v>0</v>
      </c>
      <c r="W54" s="11">
        <v>373.15216999999996</v>
      </c>
      <c r="X54" s="11">
        <v>-10882.8606</v>
      </c>
      <c r="Y54" s="11">
        <v>1214.9324899999999</v>
      </c>
      <c r="Z54" s="11">
        <v>14494.924060000001</v>
      </c>
    </row>
    <row r="55" spans="1:26" s="517" customFormat="1" ht="12" customHeight="1" x14ac:dyDescent="0.2">
      <c r="A55" s="12" t="s">
        <v>1531</v>
      </c>
      <c r="B55" s="11">
        <v>0</v>
      </c>
      <c r="C55" s="11">
        <v>0</v>
      </c>
      <c r="D55" s="11">
        <v>0</v>
      </c>
      <c r="E55" s="11">
        <v>26490.103859999999</v>
      </c>
      <c r="F55" s="11">
        <v>0</v>
      </c>
      <c r="G55" s="11">
        <v>0</v>
      </c>
      <c r="H55" s="11">
        <v>78.198989999999995</v>
      </c>
      <c r="I55" s="11">
        <v>576.12481000000002</v>
      </c>
      <c r="J55" s="11">
        <v>195.94445000000002</v>
      </c>
      <c r="K55" s="11">
        <v>0</v>
      </c>
      <c r="L55" s="11">
        <v>0</v>
      </c>
      <c r="M55" s="11">
        <v>27340.37211</v>
      </c>
      <c r="N55" s="11">
        <v>15095</v>
      </c>
      <c r="O55" s="11">
        <v>0</v>
      </c>
      <c r="P55" s="11">
        <v>0</v>
      </c>
      <c r="Q55" s="11">
        <v>15095</v>
      </c>
      <c r="R55" s="11">
        <v>0</v>
      </c>
      <c r="S55" s="11">
        <v>734.63634000000002</v>
      </c>
      <c r="T55" s="11">
        <v>1023.03738</v>
      </c>
      <c r="U55" s="11">
        <v>42.244999999999997</v>
      </c>
      <c r="V55" s="11">
        <v>0</v>
      </c>
      <c r="W55" s="11">
        <v>1799.9187199999999</v>
      </c>
      <c r="X55" s="11">
        <v>-835.34794999999997</v>
      </c>
      <c r="Y55" s="11">
        <v>2572.91894</v>
      </c>
      <c r="Z55" s="11">
        <v>18632.489710000002</v>
      </c>
    </row>
    <row r="56" spans="1:26" s="517" customFormat="1" ht="12" customHeight="1" x14ac:dyDescent="0.2">
      <c r="A56" s="14" t="s">
        <v>1534</v>
      </c>
      <c r="B56" s="15">
        <v>0</v>
      </c>
      <c r="C56" s="15">
        <v>0</v>
      </c>
      <c r="D56" s="15">
        <v>151.35757000000001</v>
      </c>
      <c r="E56" s="15">
        <v>18370.980039999999</v>
      </c>
      <c r="F56" s="15">
        <v>0</v>
      </c>
      <c r="G56" s="15">
        <v>0</v>
      </c>
      <c r="H56" s="15">
        <v>296.83129000000002</v>
      </c>
      <c r="I56" s="15">
        <v>0</v>
      </c>
      <c r="J56" s="15">
        <v>203.726</v>
      </c>
      <c r="K56" s="15">
        <v>0</v>
      </c>
      <c r="L56" s="15">
        <v>0</v>
      </c>
      <c r="M56" s="15">
        <v>19022.894899999996</v>
      </c>
      <c r="N56" s="15">
        <v>32000</v>
      </c>
      <c r="O56" s="15">
        <v>0</v>
      </c>
      <c r="P56" s="15">
        <v>1297.9116299999998</v>
      </c>
      <c r="Q56" s="15">
        <v>33297.911630000002</v>
      </c>
      <c r="R56" s="15">
        <v>0</v>
      </c>
      <c r="S56" s="15">
        <v>3664.6682599999999</v>
      </c>
      <c r="T56" s="15">
        <v>7805.4949500000002</v>
      </c>
      <c r="U56" s="15">
        <v>0</v>
      </c>
      <c r="V56" s="15">
        <v>0</v>
      </c>
      <c r="W56" s="15">
        <v>11470.163210000001</v>
      </c>
      <c r="X56" s="15">
        <v>221.58673999999999</v>
      </c>
      <c r="Y56" s="15">
        <v>4625.8927599999997</v>
      </c>
      <c r="Z56" s="15">
        <v>49615.554340000002</v>
      </c>
    </row>
    <row r="57" spans="1:26" s="826" customFormat="1" ht="12" customHeight="1" x14ac:dyDescent="0.2">
      <c r="A57" s="1125" t="s">
        <v>582</v>
      </c>
      <c r="B57" s="1122">
        <v>0</v>
      </c>
      <c r="C57" s="1122">
        <v>0</v>
      </c>
      <c r="D57" s="1122">
        <v>151.35757000000001</v>
      </c>
      <c r="E57" s="1122">
        <v>115451.08185</v>
      </c>
      <c r="F57" s="1122">
        <v>0</v>
      </c>
      <c r="G57" s="1122">
        <v>0</v>
      </c>
      <c r="H57" s="1122">
        <v>1045.64966</v>
      </c>
      <c r="I57" s="1122">
        <v>576.12481000000002</v>
      </c>
      <c r="J57" s="1122">
        <v>955.67544000000009</v>
      </c>
      <c r="K57" s="1122">
        <v>76.024420000000006</v>
      </c>
      <c r="L57" s="1122">
        <v>0</v>
      </c>
      <c r="M57" s="1122">
        <v>118255.91374999999</v>
      </c>
      <c r="N57" s="1122">
        <v>180831.7</v>
      </c>
      <c r="O57" s="1122">
        <v>0</v>
      </c>
      <c r="P57" s="1122">
        <v>1297.9116299999998</v>
      </c>
      <c r="Q57" s="1122">
        <v>182129.61163</v>
      </c>
      <c r="R57" s="1122">
        <v>9207.2405699999999</v>
      </c>
      <c r="S57" s="1122">
        <v>5180.9107400000003</v>
      </c>
      <c r="T57" s="1122">
        <v>8894.5398000000005</v>
      </c>
      <c r="U57" s="1122">
        <v>3750.7065399999969</v>
      </c>
      <c r="V57" s="1122">
        <v>0</v>
      </c>
      <c r="W57" s="1122">
        <v>17826.157079999997</v>
      </c>
      <c r="X57" s="1122">
        <v>-34935.179949999998</v>
      </c>
      <c r="Y57" s="1122">
        <v>14503.852150000006</v>
      </c>
      <c r="Z57" s="1122">
        <v>188731.68148000003</v>
      </c>
    </row>
    <row r="58" spans="1:26" s="834" customFormat="1" ht="12" customHeight="1" x14ac:dyDescent="0.2">
      <c r="A58" s="1483" t="s">
        <v>3231</v>
      </c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7"/>
      <c r="Q58" s="817"/>
      <c r="R58" s="817"/>
      <c r="S58" s="817"/>
      <c r="T58" s="817"/>
      <c r="U58" s="817"/>
      <c r="V58" s="817"/>
      <c r="W58" s="817"/>
      <c r="X58" s="817"/>
      <c r="Y58" s="817"/>
      <c r="Z58" s="817"/>
    </row>
    <row r="59" spans="1:26" s="451" customFormat="1" ht="12" customHeight="1" x14ac:dyDescent="0.2">
      <c r="A59" s="12" t="s">
        <v>1420</v>
      </c>
      <c r="B59" s="11">
        <v>0</v>
      </c>
      <c r="C59" s="11">
        <v>132023.43429</v>
      </c>
      <c r="D59" s="11">
        <v>0</v>
      </c>
      <c r="E59" s="11">
        <v>74958.703689999995</v>
      </c>
      <c r="F59" s="11">
        <v>0</v>
      </c>
      <c r="G59" s="11">
        <v>0</v>
      </c>
      <c r="H59" s="11">
        <v>0</v>
      </c>
      <c r="I59" s="11">
        <v>0</v>
      </c>
      <c r="J59" s="11">
        <v>487.45499999999998</v>
      </c>
      <c r="K59" s="11">
        <v>0</v>
      </c>
      <c r="L59" s="11">
        <v>0</v>
      </c>
      <c r="M59" s="11">
        <v>207469.59297999999</v>
      </c>
      <c r="N59" s="11">
        <v>237700</v>
      </c>
      <c r="O59" s="11">
        <v>0</v>
      </c>
      <c r="P59" s="11">
        <v>0</v>
      </c>
      <c r="Q59" s="11">
        <v>237700</v>
      </c>
      <c r="R59" s="11">
        <v>0</v>
      </c>
      <c r="S59" s="11">
        <v>0</v>
      </c>
      <c r="T59" s="11">
        <v>0</v>
      </c>
      <c r="U59" s="11">
        <v>65.086219999999997</v>
      </c>
      <c r="V59" s="11">
        <v>0</v>
      </c>
      <c r="W59" s="11">
        <v>65.086219999999997</v>
      </c>
      <c r="X59" s="11">
        <v>-109178.96820999999</v>
      </c>
      <c r="Y59" s="11">
        <v>-41523.812380000003</v>
      </c>
      <c r="Z59" s="11">
        <v>87062.305630000003</v>
      </c>
    </row>
    <row r="60" spans="1:26" s="517" customFormat="1" ht="12" customHeight="1" x14ac:dyDescent="0.2">
      <c r="A60" s="12" t="s">
        <v>798</v>
      </c>
      <c r="B60" s="11">
        <v>0</v>
      </c>
      <c r="C60" s="11">
        <v>701473.40276999981</v>
      </c>
      <c r="D60" s="11">
        <v>166.03471999999999</v>
      </c>
      <c r="E60" s="11">
        <v>334152.94605999999</v>
      </c>
      <c r="F60" s="11">
        <v>0</v>
      </c>
      <c r="G60" s="11">
        <v>0</v>
      </c>
      <c r="H60" s="11">
        <v>586.93907999999999</v>
      </c>
      <c r="I60" s="11">
        <v>49952.596969999999</v>
      </c>
      <c r="J60" s="11">
        <v>477.88862</v>
      </c>
      <c r="K60" s="11">
        <v>0</v>
      </c>
      <c r="L60" s="11">
        <v>0</v>
      </c>
      <c r="M60" s="11">
        <v>1086809.80822</v>
      </c>
      <c r="N60" s="11">
        <v>20000</v>
      </c>
      <c r="O60" s="11">
        <v>0</v>
      </c>
      <c r="P60" s="11">
        <v>0</v>
      </c>
      <c r="Q60" s="11">
        <v>20000</v>
      </c>
      <c r="R60" s="11">
        <v>0</v>
      </c>
      <c r="S60" s="11">
        <v>16792.601240000004</v>
      </c>
      <c r="T60" s="11">
        <v>18158.10082</v>
      </c>
      <c r="U60" s="11">
        <v>4721.1862099999998</v>
      </c>
      <c r="V60" s="11">
        <v>0</v>
      </c>
      <c r="W60" s="11">
        <v>39671.888270000003</v>
      </c>
      <c r="X60" s="11">
        <v>4402.4605199999996</v>
      </c>
      <c r="Y60" s="11">
        <v>10352.269849999993</v>
      </c>
      <c r="Z60" s="11">
        <v>74426.618640000001</v>
      </c>
    </row>
    <row r="61" spans="1:26" s="517" customFormat="1" ht="12" customHeight="1" x14ac:dyDescent="0.2">
      <c r="A61" s="12" t="s">
        <v>831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7408.4139999999998</v>
      </c>
      <c r="K61" s="11">
        <v>0</v>
      </c>
      <c r="L61" s="11">
        <v>4760.67</v>
      </c>
      <c r="M61" s="11">
        <v>12169.083999999999</v>
      </c>
      <c r="N61" s="11">
        <v>300000</v>
      </c>
      <c r="O61" s="11">
        <v>0</v>
      </c>
      <c r="P61" s="11">
        <v>0</v>
      </c>
      <c r="Q61" s="11">
        <v>300000</v>
      </c>
      <c r="R61" s="11">
        <v>0</v>
      </c>
      <c r="S61" s="11">
        <v>65516.677000000003</v>
      </c>
      <c r="T61" s="11">
        <v>25928.05</v>
      </c>
      <c r="U61" s="11">
        <v>46772.004999999997</v>
      </c>
      <c r="V61" s="11">
        <v>0</v>
      </c>
      <c r="W61" s="11">
        <v>138216.73199999999</v>
      </c>
      <c r="X61" s="11">
        <v>6887.5739999999996</v>
      </c>
      <c r="Y61" s="11">
        <v>79575.486000000004</v>
      </c>
      <c r="Z61" s="11">
        <v>524679.79200000002</v>
      </c>
    </row>
    <row r="62" spans="1:26" s="517" customFormat="1" ht="12" customHeight="1" x14ac:dyDescent="0.2">
      <c r="A62" s="19" t="s">
        <v>1926</v>
      </c>
      <c r="B62" s="16">
        <v>0</v>
      </c>
      <c r="C62" s="16">
        <v>23722.638999999999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54.999000000000002</v>
      </c>
      <c r="K62" s="16">
        <v>0</v>
      </c>
      <c r="L62" s="16">
        <v>0</v>
      </c>
      <c r="M62" s="16">
        <v>23777.637999999999</v>
      </c>
      <c r="N62" s="16">
        <v>20000</v>
      </c>
      <c r="O62" s="16">
        <v>0</v>
      </c>
      <c r="P62" s="16">
        <v>0</v>
      </c>
      <c r="Q62" s="16">
        <v>20000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-1221.6759999999999</v>
      </c>
      <c r="Y62" s="16">
        <v>-10851.79</v>
      </c>
      <c r="Z62" s="16">
        <v>7926.5339999999997</v>
      </c>
    </row>
    <row r="63" spans="1:26" s="517" customFormat="1" ht="12" customHeight="1" x14ac:dyDescent="0.2">
      <c r="A63" s="12" t="s">
        <v>1542</v>
      </c>
      <c r="B63" s="11">
        <v>0</v>
      </c>
      <c r="C63" s="11">
        <v>4051425.3398099998</v>
      </c>
      <c r="D63" s="11">
        <v>0</v>
      </c>
      <c r="E63" s="11">
        <v>502070.36913000006</v>
      </c>
      <c r="F63" s="11">
        <v>0</v>
      </c>
      <c r="G63" s="11">
        <v>0</v>
      </c>
      <c r="H63" s="11">
        <v>6144.4892400000008</v>
      </c>
      <c r="I63" s="11">
        <v>0</v>
      </c>
      <c r="J63" s="11">
        <v>6963.8637200000003</v>
      </c>
      <c r="K63" s="11">
        <v>0</v>
      </c>
      <c r="L63" s="11">
        <v>0</v>
      </c>
      <c r="M63" s="11">
        <v>4566604.0619000001</v>
      </c>
      <c r="N63" s="11">
        <v>35779.197</v>
      </c>
      <c r="O63" s="11">
        <v>0</v>
      </c>
      <c r="P63" s="11">
        <v>16192.7829</v>
      </c>
      <c r="Q63" s="11">
        <v>51971.979899999998</v>
      </c>
      <c r="R63" s="11">
        <v>66865.114920000007</v>
      </c>
      <c r="S63" s="11">
        <v>1606.8312100000001</v>
      </c>
      <c r="T63" s="11">
        <v>7561.52783</v>
      </c>
      <c r="U63" s="11">
        <v>1912.6778999999999</v>
      </c>
      <c r="V63" s="11">
        <v>0</v>
      </c>
      <c r="W63" s="11">
        <v>11081.03694</v>
      </c>
      <c r="X63" s="11">
        <v>0</v>
      </c>
      <c r="Y63" s="11">
        <v>38772.503710000005</v>
      </c>
      <c r="Z63" s="11">
        <v>168690.63547000001</v>
      </c>
    </row>
    <row r="64" spans="1:26" s="517" customFormat="1" ht="12" customHeight="1" x14ac:dyDescent="0.2">
      <c r="A64" s="14" t="s">
        <v>1566</v>
      </c>
      <c r="B64" s="15">
        <v>0</v>
      </c>
      <c r="C64" s="15">
        <v>6355.4554900000003</v>
      </c>
      <c r="D64" s="15">
        <v>0</v>
      </c>
      <c r="E64" s="15">
        <v>218213.01537000001</v>
      </c>
      <c r="F64" s="15">
        <v>0</v>
      </c>
      <c r="G64" s="15">
        <v>0</v>
      </c>
      <c r="H64" s="15">
        <v>1390.2370000000001</v>
      </c>
      <c r="I64" s="15">
        <v>26069.853289999999</v>
      </c>
      <c r="J64" s="15">
        <v>309.45072999999996</v>
      </c>
      <c r="K64" s="15">
        <v>0</v>
      </c>
      <c r="L64" s="15">
        <v>0</v>
      </c>
      <c r="M64" s="15">
        <v>252338.01188000001</v>
      </c>
      <c r="N64" s="15">
        <v>62975</v>
      </c>
      <c r="O64" s="15">
        <v>0</v>
      </c>
      <c r="P64" s="15">
        <v>0</v>
      </c>
      <c r="Q64" s="15">
        <v>62975</v>
      </c>
      <c r="R64" s="15">
        <v>0</v>
      </c>
      <c r="S64" s="15">
        <v>14089.725339999999</v>
      </c>
      <c r="T64" s="15">
        <v>3.3115199999999998</v>
      </c>
      <c r="U64" s="15">
        <v>13756.210939999999</v>
      </c>
      <c r="V64" s="15">
        <v>0</v>
      </c>
      <c r="W64" s="15">
        <v>27849.247799999997</v>
      </c>
      <c r="X64" s="15">
        <v>0</v>
      </c>
      <c r="Y64" s="15">
        <v>10304.503000000001</v>
      </c>
      <c r="Z64" s="15">
        <v>101128.75079999999</v>
      </c>
    </row>
    <row r="65" spans="1:26" s="517" customFormat="1" ht="12" customHeight="1" x14ac:dyDescent="0.2">
      <c r="A65" s="19" t="s">
        <v>104</v>
      </c>
      <c r="B65" s="16">
        <v>0</v>
      </c>
      <c r="C65" s="16">
        <v>578499.64099999995</v>
      </c>
      <c r="D65" s="16">
        <v>0</v>
      </c>
      <c r="E65" s="16">
        <v>25276.49</v>
      </c>
      <c r="F65" s="16">
        <v>0</v>
      </c>
      <c r="G65" s="16">
        <v>0</v>
      </c>
      <c r="H65" s="16">
        <v>1050.0139999999999</v>
      </c>
      <c r="I65" s="16">
        <v>0</v>
      </c>
      <c r="J65" s="16">
        <v>457.221</v>
      </c>
      <c r="K65" s="16">
        <v>0</v>
      </c>
      <c r="L65" s="16">
        <v>0</v>
      </c>
      <c r="M65" s="16">
        <v>605283.36599999992</v>
      </c>
      <c r="N65" s="16">
        <v>450122.00300000003</v>
      </c>
      <c r="O65" s="16">
        <v>0</v>
      </c>
      <c r="P65" s="16">
        <v>0</v>
      </c>
      <c r="Q65" s="16">
        <v>450122.00300000003</v>
      </c>
      <c r="R65" s="16">
        <v>0</v>
      </c>
      <c r="S65" s="16">
        <v>224.90600000000001</v>
      </c>
      <c r="T65" s="16">
        <v>0</v>
      </c>
      <c r="U65" s="16">
        <v>206.053</v>
      </c>
      <c r="V65" s="16">
        <v>0</v>
      </c>
      <c r="W65" s="16">
        <v>430.959</v>
      </c>
      <c r="X65" s="16">
        <v>-69231.611000000004</v>
      </c>
      <c r="Y65" s="16">
        <v>-23373.686000000002</v>
      </c>
      <c r="Z65" s="16">
        <v>357947.66500000004</v>
      </c>
    </row>
    <row r="66" spans="1:26" s="517" customFormat="1" ht="12" customHeight="1" x14ac:dyDescent="0.2">
      <c r="A66" s="12" t="s">
        <v>1421</v>
      </c>
      <c r="B66" s="11">
        <v>0</v>
      </c>
      <c r="C66" s="11">
        <v>151039.43672999999</v>
      </c>
      <c r="D66" s="11">
        <v>0</v>
      </c>
      <c r="E66" s="11">
        <v>79816.422879999998</v>
      </c>
      <c r="F66" s="11">
        <v>0</v>
      </c>
      <c r="G66" s="11">
        <v>0</v>
      </c>
      <c r="H66" s="11">
        <v>230.22720999999996</v>
      </c>
      <c r="I66" s="11">
        <v>0</v>
      </c>
      <c r="J66" s="11">
        <v>675.81567000000007</v>
      </c>
      <c r="K66" s="11">
        <v>0</v>
      </c>
      <c r="L66" s="11">
        <v>0</v>
      </c>
      <c r="M66" s="11">
        <v>231761.90249000001</v>
      </c>
      <c r="N66" s="11">
        <v>60000</v>
      </c>
      <c r="O66" s="11">
        <v>0</v>
      </c>
      <c r="P66" s="11">
        <v>4480.9218200000005</v>
      </c>
      <c r="Q66" s="11">
        <v>64480.921820000003</v>
      </c>
      <c r="R66" s="11">
        <v>0</v>
      </c>
      <c r="S66" s="11">
        <v>521.61065999999994</v>
      </c>
      <c r="T66" s="11">
        <v>0</v>
      </c>
      <c r="U66" s="11">
        <v>828.28276000000005</v>
      </c>
      <c r="V66" s="11">
        <v>0</v>
      </c>
      <c r="W66" s="11">
        <v>1349.8934199999999</v>
      </c>
      <c r="X66" s="11">
        <v>-20986.48144</v>
      </c>
      <c r="Y66" s="11">
        <v>-20072.890749999999</v>
      </c>
      <c r="Z66" s="11">
        <v>24771.443049999994</v>
      </c>
    </row>
    <row r="67" spans="1:26" s="517" customFormat="1" ht="12" customHeight="1" x14ac:dyDescent="0.2">
      <c r="A67" s="12" t="s">
        <v>1567</v>
      </c>
      <c r="B67" s="11">
        <v>0</v>
      </c>
      <c r="C67" s="11">
        <v>0</v>
      </c>
      <c r="D67" s="11">
        <v>0</v>
      </c>
      <c r="E67" s="11">
        <v>44312.839829999997</v>
      </c>
      <c r="F67" s="11">
        <v>0</v>
      </c>
      <c r="G67" s="11">
        <v>0</v>
      </c>
      <c r="H67" s="11">
        <v>4191.9892300000001</v>
      </c>
      <c r="I67" s="11">
        <v>0</v>
      </c>
      <c r="J67" s="11">
        <v>270.65499999999997</v>
      </c>
      <c r="K67" s="11">
        <v>0</v>
      </c>
      <c r="L67" s="11">
        <v>0</v>
      </c>
      <c r="M67" s="11">
        <v>48775.484059999995</v>
      </c>
      <c r="N67" s="11">
        <v>44999.99999994001</v>
      </c>
      <c r="O67" s="11">
        <v>0</v>
      </c>
      <c r="P67" s="11">
        <v>0</v>
      </c>
      <c r="Q67" s="11">
        <v>44999.99999994001</v>
      </c>
      <c r="R67" s="11">
        <v>0</v>
      </c>
      <c r="S67" s="11">
        <v>2608.7465000000002</v>
      </c>
      <c r="T67" s="11">
        <v>110.51994000000001</v>
      </c>
      <c r="U67" s="11">
        <v>0</v>
      </c>
      <c r="V67" s="11">
        <v>0</v>
      </c>
      <c r="W67" s="11">
        <v>2719.2664400000003</v>
      </c>
      <c r="X67" s="11">
        <v>0</v>
      </c>
      <c r="Y67" s="11">
        <v>28767.74094</v>
      </c>
      <c r="Z67" s="11">
        <v>76487.007379940012</v>
      </c>
    </row>
    <row r="68" spans="1:26" s="517" customFormat="1" ht="12" customHeight="1" x14ac:dyDescent="0.2">
      <c r="A68" s="19" t="s">
        <v>1532</v>
      </c>
      <c r="B68" s="16">
        <v>0</v>
      </c>
      <c r="C68" s="16">
        <v>0</v>
      </c>
      <c r="D68" s="16">
        <v>0</v>
      </c>
      <c r="E68" s="16">
        <v>57799.004890000004</v>
      </c>
      <c r="F68" s="16">
        <v>0</v>
      </c>
      <c r="G68" s="16">
        <v>0</v>
      </c>
      <c r="H68" s="16">
        <v>5317.5306200000005</v>
      </c>
      <c r="I68" s="16">
        <v>0</v>
      </c>
      <c r="J68" s="16">
        <v>141.30923000000001</v>
      </c>
      <c r="K68" s="16">
        <v>0</v>
      </c>
      <c r="L68" s="16">
        <v>0</v>
      </c>
      <c r="M68" s="16">
        <v>63257.84474</v>
      </c>
      <c r="N68" s="16">
        <v>50000</v>
      </c>
      <c r="O68" s="16">
        <v>0</v>
      </c>
      <c r="P68" s="16">
        <v>3084.4450400000001</v>
      </c>
      <c r="Q68" s="16">
        <v>53084.445039999999</v>
      </c>
      <c r="R68" s="16">
        <v>0</v>
      </c>
      <c r="S68" s="16">
        <v>10000</v>
      </c>
      <c r="T68" s="16">
        <v>378770.69748000003</v>
      </c>
      <c r="U68" s="16">
        <v>411.38272999999998</v>
      </c>
      <c r="V68" s="16">
        <v>0</v>
      </c>
      <c r="W68" s="16">
        <v>389182.08021000004</v>
      </c>
      <c r="X68" s="16">
        <v>0</v>
      </c>
      <c r="Y68" s="16">
        <v>129046.42568965195</v>
      </c>
      <c r="Z68" s="16">
        <v>571312.95093965204</v>
      </c>
    </row>
    <row r="69" spans="1:26" s="517" customFormat="1" ht="12" customHeight="1" x14ac:dyDescent="0.2">
      <c r="A69" s="12" t="s">
        <v>958</v>
      </c>
      <c r="B69" s="11">
        <v>0</v>
      </c>
      <c r="C69" s="11">
        <v>661285.23664999998</v>
      </c>
      <c r="D69" s="11">
        <v>0</v>
      </c>
      <c r="E69" s="11">
        <v>92108.827000000005</v>
      </c>
      <c r="F69" s="11">
        <v>0</v>
      </c>
      <c r="G69" s="11">
        <v>0</v>
      </c>
      <c r="H69" s="11">
        <v>6263.3716000000004</v>
      </c>
      <c r="I69" s="11">
        <v>0</v>
      </c>
      <c r="J69" s="11">
        <v>494.46800000000002</v>
      </c>
      <c r="K69" s="11">
        <v>0</v>
      </c>
      <c r="L69" s="11">
        <v>0</v>
      </c>
      <c r="M69" s="11">
        <v>760151.90324999997</v>
      </c>
      <c r="N69" s="11">
        <v>54874.831159999994</v>
      </c>
      <c r="O69" s="11">
        <v>0</v>
      </c>
      <c r="P69" s="11">
        <v>0</v>
      </c>
      <c r="Q69" s="11">
        <v>54874.831159999994</v>
      </c>
      <c r="R69" s="11">
        <v>14108.72984</v>
      </c>
      <c r="S69" s="11">
        <v>28602.10068</v>
      </c>
      <c r="T69" s="11">
        <v>109.00461</v>
      </c>
      <c r="U69" s="11">
        <v>2200.0122999999999</v>
      </c>
      <c r="V69" s="11">
        <v>0</v>
      </c>
      <c r="W69" s="11">
        <v>30911.117589999998</v>
      </c>
      <c r="X69" s="11">
        <v>0</v>
      </c>
      <c r="Y69" s="11">
        <v>14695.009837798212</v>
      </c>
      <c r="Z69" s="11">
        <v>114589.68842779819</v>
      </c>
    </row>
    <row r="70" spans="1:26" s="517" customFormat="1" ht="12" customHeight="1" x14ac:dyDescent="0.2">
      <c r="A70" s="12" t="s">
        <v>1419</v>
      </c>
      <c r="B70" s="11">
        <v>0</v>
      </c>
      <c r="C70" s="11">
        <v>39722.226630000005</v>
      </c>
      <c r="D70" s="11">
        <v>0</v>
      </c>
      <c r="E70" s="11">
        <v>181422.23045999999</v>
      </c>
      <c r="F70" s="11">
        <v>0</v>
      </c>
      <c r="G70" s="11">
        <v>0</v>
      </c>
      <c r="H70" s="11">
        <v>7097.4019699999999</v>
      </c>
      <c r="I70" s="11">
        <v>0</v>
      </c>
      <c r="J70" s="11">
        <v>390.43746000000004</v>
      </c>
      <c r="K70" s="11">
        <v>0</v>
      </c>
      <c r="L70" s="11">
        <v>0</v>
      </c>
      <c r="M70" s="11">
        <v>228632.29651999997</v>
      </c>
      <c r="N70" s="11">
        <v>72000</v>
      </c>
      <c r="O70" s="11">
        <v>0</v>
      </c>
      <c r="P70" s="11">
        <v>0</v>
      </c>
      <c r="Q70" s="11">
        <v>72000</v>
      </c>
      <c r="R70" s="11">
        <v>0</v>
      </c>
      <c r="S70" s="11">
        <v>11435.25944</v>
      </c>
      <c r="T70" s="11">
        <v>606.21444999999994</v>
      </c>
      <c r="U70" s="11">
        <v>10253.701419999999</v>
      </c>
      <c r="V70" s="11">
        <v>0</v>
      </c>
      <c r="W70" s="11">
        <v>22295.175309999999</v>
      </c>
      <c r="X70" s="11">
        <v>0</v>
      </c>
      <c r="Y70" s="11">
        <v>44492.928570000004</v>
      </c>
      <c r="Z70" s="11">
        <v>138788.10388000001</v>
      </c>
    </row>
    <row r="71" spans="1:26" s="517" customFormat="1" ht="12" customHeight="1" x14ac:dyDescent="0.2">
      <c r="A71" s="14" t="s">
        <v>1533</v>
      </c>
      <c r="B71" s="15">
        <v>0</v>
      </c>
      <c r="C71" s="15">
        <v>1092349.5970000001</v>
      </c>
      <c r="D71" s="15">
        <v>267.71300000000002</v>
      </c>
      <c r="E71" s="15">
        <v>30574.422180000001</v>
      </c>
      <c r="F71" s="15">
        <v>0</v>
      </c>
      <c r="G71" s="15">
        <v>0</v>
      </c>
      <c r="H71" s="15">
        <v>1375.4734599999999</v>
      </c>
      <c r="I71" s="15">
        <v>0</v>
      </c>
      <c r="J71" s="15">
        <v>401.24900000000002</v>
      </c>
      <c r="K71" s="15">
        <v>24.103999999999999</v>
      </c>
      <c r="L71" s="15">
        <v>0</v>
      </c>
      <c r="M71" s="15">
        <v>1124992.5586400002</v>
      </c>
      <c r="N71" s="15">
        <v>107000</v>
      </c>
      <c r="O71" s="15">
        <v>0</v>
      </c>
      <c r="P71" s="15">
        <v>1159.7724099999998</v>
      </c>
      <c r="Q71" s="15">
        <v>108159.77241000001</v>
      </c>
      <c r="R71" s="15">
        <v>0</v>
      </c>
      <c r="S71" s="15">
        <v>0</v>
      </c>
      <c r="T71" s="15">
        <v>0</v>
      </c>
      <c r="U71" s="15">
        <v>1064.29548</v>
      </c>
      <c r="V71" s="15">
        <v>0</v>
      </c>
      <c r="W71" s="15">
        <v>1064.29548</v>
      </c>
      <c r="X71" s="15">
        <v>-26351.263629999998</v>
      </c>
      <c r="Y71" s="15">
        <v>-28007.317999999999</v>
      </c>
      <c r="Z71" s="15">
        <v>54865.486260000005</v>
      </c>
    </row>
    <row r="72" spans="1:26" s="517" customFormat="1" ht="12" customHeight="1" x14ac:dyDescent="0.2">
      <c r="A72" s="12" t="s">
        <v>1927</v>
      </c>
      <c r="B72" s="11">
        <v>0</v>
      </c>
      <c r="C72" s="11">
        <v>0</v>
      </c>
      <c r="D72" s="11">
        <v>0</v>
      </c>
      <c r="E72" s="11">
        <v>241975.49372526101</v>
      </c>
      <c r="F72" s="11">
        <v>0</v>
      </c>
      <c r="G72" s="11">
        <v>0</v>
      </c>
      <c r="H72" s="11">
        <v>3736.81576</v>
      </c>
      <c r="I72" s="11">
        <v>0</v>
      </c>
      <c r="J72" s="11">
        <v>226.31200000000001</v>
      </c>
      <c r="K72" s="11">
        <v>0</v>
      </c>
      <c r="L72" s="11">
        <v>75223.237979999991</v>
      </c>
      <c r="M72" s="11">
        <v>321161.85946526099</v>
      </c>
      <c r="N72" s="11">
        <v>451006.58899999998</v>
      </c>
      <c r="O72" s="11">
        <v>0</v>
      </c>
      <c r="P72" s="11">
        <v>0</v>
      </c>
      <c r="Q72" s="11">
        <v>451006.58899999998</v>
      </c>
      <c r="R72" s="11">
        <v>0</v>
      </c>
      <c r="S72" s="11">
        <v>5073.8505500000001</v>
      </c>
      <c r="T72" s="11">
        <v>776.92021</v>
      </c>
      <c r="U72" s="11">
        <v>6108.4209000000001</v>
      </c>
      <c r="V72" s="11">
        <v>0</v>
      </c>
      <c r="W72" s="11">
        <v>11959.19166</v>
      </c>
      <c r="X72" s="11">
        <v>40270.152000000002</v>
      </c>
      <c r="Y72" s="11">
        <v>26573.462459999995</v>
      </c>
      <c r="Z72" s="11">
        <v>529809.39512</v>
      </c>
    </row>
    <row r="73" spans="1:26" s="517" customFormat="1" ht="12" customHeight="1" x14ac:dyDescent="0.2">
      <c r="A73" s="12" t="s">
        <v>1536</v>
      </c>
      <c r="B73" s="11">
        <v>0</v>
      </c>
      <c r="C73" s="11">
        <v>1270712.0793900001</v>
      </c>
      <c r="D73" s="11">
        <v>0</v>
      </c>
      <c r="E73" s="11">
        <v>279626.74623000005</v>
      </c>
      <c r="F73" s="11">
        <v>0</v>
      </c>
      <c r="G73" s="11">
        <v>0</v>
      </c>
      <c r="H73" s="11">
        <v>5343.234629999999</v>
      </c>
      <c r="I73" s="11">
        <v>0</v>
      </c>
      <c r="J73" s="11">
        <v>1892.80105</v>
      </c>
      <c r="K73" s="11">
        <v>0</v>
      </c>
      <c r="L73" s="11">
        <v>9758.7359400000005</v>
      </c>
      <c r="M73" s="11">
        <v>1567333.5972400003</v>
      </c>
      <c r="N73" s="11">
        <v>26500</v>
      </c>
      <c r="O73" s="11">
        <v>0</v>
      </c>
      <c r="P73" s="11">
        <v>20102.795050000001</v>
      </c>
      <c r="Q73" s="11">
        <v>46602.795050000001</v>
      </c>
      <c r="R73" s="11">
        <v>23773.38596</v>
      </c>
      <c r="S73" s="11">
        <v>10382.14207</v>
      </c>
      <c r="T73" s="11">
        <v>30835.719639999999</v>
      </c>
      <c r="U73" s="11">
        <v>641.79736000000003</v>
      </c>
      <c r="V73" s="11">
        <v>190.99910999999997</v>
      </c>
      <c r="W73" s="11">
        <v>42050.658179999991</v>
      </c>
      <c r="X73" s="11">
        <v>17890.585549999996</v>
      </c>
      <c r="Y73" s="11">
        <v>29622.080079999952</v>
      </c>
      <c r="Z73" s="11">
        <v>159939.50481999994</v>
      </c>
    </row>
    <row r="74" spans="1:26" s="517" customFormat="1" ht="12" customHeight="1" x14ac:dyDescent="0.2">
      <c r="A74" s="12" t="s">
        <v>1537</v>
      </c>
      <c r="B74" s="11">
        <v>0</v>
      </c>
      <c r="C74" s="11">
        <v>0</v>
      </c>
      <c r="D74" s="11">
        <v>0</v>
      </c>
      <c r="E74" s="11">
        <v>510457.73499999999</v>
      </c>
      <c r="F74" s="11">
        <v>0</v>
      </c>
      <c r="G74" s="11">
        <v>1129.5730000000001</v>
      </c>
      <c r="H74" s="11">
        <v>3010.277</v>
      </c>
      <c r="I74" s="11">
        <v>50500.152000000002</v>
      </c>
      <c r="J74" s="11">
        <v>6109.8239999999996</v>
      </c>
      <c r="K74" s="11">
        <v>0</v>
      </c>
      <c r="L74" s="11">
        <v>10311.192999999999</v>
      </c>
      <c r="M74" s="11">
        <v>581518.75399999996</v>
      </c>
      <c r="N74" s="11">
        <v>58000</v>
      </c>
      <c r="O74" s="11">
        <v>0</v>
      </c>
      <c r="P74" s="11">
        <v>0</v>
      </c>
      <c r="Q74" s="11">
        <v>58000</v>
      </c>
      <c r="R74" s="11">
        <v>18825.584999999999</v>
      </c>
      <c r="S74" s="11">
        <v>12895.201999999999</v>
      </c>
      <c r="T74" s="11">
        <v>8.8490000000000002</v>
      </c>
      <c r="U74" s="11">
        <v>5753.6329999999998</v>
      </c>
      <c r="V74" s="11">
        <v>0</v>
      </c>
      <c r="W74" s="11">
        <v>18657.684000000001</v>
      </c>
      <c r="X74" s="11">
        <v>23667.832999999999</v>
      </c>
      <c r="Y74" s="11">
        <v>63529.637000000002</v>
      </c>
      <c r="Z74" s="11">
        <v>182680.739</v>
      </c>
    </row>
    <row r="75" spans="1:26" s="517" customFormat="1" ht="12" customHeight="1" x14ac:dyDescent="0.2">
      <c r="A75" s="12" t="s">
        <v>1422</v>
      </c>
      <c r="B75" s="11">
        <v>0</v>
      </c>
      <c r="C75" s="11">
        <v>169700.55933000002</v>
      </c>
      <c r="D75" s="11">
        <v>0</v>
      </c>
      <c r="E75" s="11">
        <v>639367.01636000001</v>
      </c>
      <c r="F75" s="11">
        <v>0</v>
      </c>
      <c r="G75" s="11">
        <v>0</v>
      </c>
      <c r="H75" s="11">
        <v>22761.854450000003</v>
      </c>
      <c r="I75" s="11">
        <v>0</v>
      </c>
      <c r="J75" s="11">
        <v>144.94</v>
      </c>
      <c r="K75" s="11">
        <v>0</v>
      </c>
      <c r="L75" s="11">
        <v>0</v>
      </c>
      <c r="M75" s="11">
        <v>831974.37014000001</v>
      </c>
      <c r="N75" s="11">
        <v>20000</v>
      </c>
      <c r="O75" s="11">
        <v>0</v>
      </c>
      <c r="P75" s="11">
        <v>0</v>
      </c>
      <c r="Q75" s="11">
        <v>20000</v>
      </c>
      <c r="R75" s="11">
        <v>0</v>
      </c>
      <c r="S75" s="11">
        <v>8300</v>
      </c>
      <c r="T75" s="11">
        <v>47956.13422</v>
      </c>
      <c r="U75" s="11">
        <v>4934.6120300000002</v>
      </c>
      <c r="V75" s="11">
        <v>0</v>
      </c>
      <c r="W75" s="11">
        <v>61190.746249999997</v>
      </c>
      <c r="X75" s="11">
        <v>0</v>
      </c>
      <c r="Y75" s="11">
        <v>70080.922279999999</v>
      </c>
      <c r="Z75" s="11">
        <v>151271.66853</v>
      </c>
    </row>
    <row r="76" spans="1:26" s="826" customFormat="1" ht="12" customHeight="1" x14ac:dyDescent="0.2">
      <c r="A76" s="1484" t="s">
        <v>3232</v>
      </c>
      <c r="B76" s="1124">
        <v>0</v>
      </c>
      <c r="C76" s="1124">
        <v>8878309.0480899997</v>
      </c>
      <c r="D76" s="1124">
        <v>433.74772000000002</v>
      </c>
      <c r="E76" s="1124">
        <v>3312132.2628052607</v>
      </c>
      <c r="F76" s="1124">
        <v>0</v>
      </c>
      <c r="G76" s="1124">
        <v>1129.5730000000001</v>
      </c>
      <c r="H76" s="1124">
        <v>68499.855250000008</v>
      </c>
      <c r="I76" s="1124">
        <v>126522.60226</v>
      </c>
      <c r="J76" s="1124">
        <v>26907.103480000002</v>
      </c>
      <c r="K76" s="1124">
        <v>24.103999999999999</v>
      </c>
      <c r="L76" s="1124">
        <v>100053.83691999999</v>
      </c>
      <c r="M76" s="1124">
        <v>12514012.133525262</v>
      </c>
      <c r="N76" s="1124">
        <v>2070957.6201599401</v>
      </c>
      <c r="O76" s="1124">
        <v>0</v>
      </c>
      <c r="P76" s="1124">
        <v>45020.717220000006</v>
      </c>
      <c r="Q76" s="1124">
        <v>2115978.3373799399</v>
      </c>
      <c r="R76" s="1124">
        <v>123572.81572000001</v>
      </c>
      <c r="S76" s="1124">
        <v>188049.65269000002</v>
      </c>
      <c r="T76" s="1124">
        <v>510825.04972000007</v>
      </c>
      <c r="U76" s="1124">
        <v>99629.357250000001</v>
      </c>
      <c r="V76" s="1124">
        <v>190.99910999999997</v>
      </c>
      <c r="W76" s="1124">
        <v>798695.05877</v>
      </c>
      <c r="X76" s="1124">
        <v>-133851.39521000005</v>
      </c>
      <c r="Y76" s="1124">
        <v>421983.4722874501</v>
      </c>
      <c r="Z76" s="1124">
        <v>3326378.2889473899</v>
      </c>
    </row>
    <row r="77" spans="1:26" s="506" customFormat="1" ht="12" customHeigh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s="517" customFormat="1" ht="12" customHeight="1" x14ac:dyDescent="0.2">
      <c r="A78" s="14" t="s">
        <v>1784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18263.348999999998</v>
      </c>
      <c r="I78" s="11">
        <v>0</v>
      </c>
      <c r="J78" s="11">
        <v>36418.608</v>
      </c>
      <c r="K78" s="11">
        <v>16.667000000000002</v>
      </c>
      <c r="L78" s="11">
        <v>0</v>
      </c>
      <c r="M78" s="11">
        <v>54698.623999999996</v>
      </c>
      <c r="N78" s="11">
        <v>615000</v>
      </c>
      <c r="O78" s="11">
        <v>0</v>
      </c>
      <c r="P78" s="11">
        <v>0</v>
      </c>
      <c r="Q78" s="11">
        <v>615000</v>
      </c>
      <c r="R78" s="11">
        <v>-3588.7359999999999</v>
      </c>
      <c r="S78" s="11">
        <v>49622.694000000003</v>
      </c>
      <c r="T78" s="11">
        <v>45012.898999999998</v>
      </c>
      <c r="U78" s="11">
        <v>-1260.7</v>
      </c>
      <c r="V78" s="11">
        <v>0</v>
      </c>
      <c r="W78" s="11">
        <v>93374.892999999996</v>
      </c>
      <c r="X78" s="11">
        <v>-144736.989</v>
      </c>
      <c r="Y78" s="11">
        <v>98348.817999999999</v>
      </c>
      <c r="Z78" s="11">
        <v>658397.98600000003</v>
      </c>
    </row>
    <row r="79" spans="1:26" s="834" customFormat="1" ht="12" customHeight="1" x14ac:dyDescent="0.2">
      <c r="A79" s="1123" t="s">
        <v>583</v>
      </c>
      <c r="B79" s="1124">
        <v>0</v>
      </c>
      <c r="C79" s="1124">
        <v>0</v>
      </c>
      <c r="D79" s="1124">
        <v>0</v>
      </c>
      <c r="E79" s="1124">
        <v>0</v>
      </c>
      <c r="F79" s="1124">
        <v>0</v>
      </c>
      <c r="G79" s="1124">
        <v>0</v>
      </c>
      <c r="H79" s="1124">
        <v>18263.348999999998</v>
      </c>
      <c r="I79" s="1124">
        <v>0</v>
      </c>
      <c r="J79" s="1124">
        <v>36418.608</v>
      </c>
      <c r="K79" s="1124">
        <v>16.667000000000002</v>
      </c>
      <c r="L79" s="1124">
        <v>0</v>
      </c>
      <c r="M79" s="1124">
        <v>54698.623999999996</v>
      </c>
      <c r="N79" s="1124">
        <v>615000</v>
      </c>
      <c r="O79" s="1124">
        <v>0</v>
      </c>
      <c r="P79" s="1124">
        <v>0</v>
      </c>
      <c r="Q79" s="1124">
        <v>615000</v>
      </c>
      <c r="R79" s="1124">
        <v>-3588.7359999999999</v>
      </c>
      <c r="S79" s="1124">
        <v>49622.694000000003</v>
      </c>
      <c r="T79" s="1124">
        <v>45012.898999999998</v>
      </c>
      <c r="U79" s="1124">
        <v>-1260.7</v>
      </c>
      <c r="V79" s="1124">
        <v>0</v>
      </c>
      <c r="W79" s="1124">
        <v>93374.892999999996</v>
      </c>
      <c r="X79" s="1124">
        <v>-144736.989</v>
      </c>
      <c r="Y79" s="1124">
        <v>98348.817999999999</v>
      </c>
      <c r="Z79" s="1124">
        <v>658397.98600000003</v>
      </c>
    </row>
    <row r="80" spans="1:26" s="834" customFormat="1" ht="12" customHeight="1" thickBot="1" x14ac:dyDescent="0.25">
      <c r="A80" s="1085" t="s">
        <v>578</v>
      </c>
      <c r="B80" s="1087">
        <v>205.13509000000002</v>
      </c>
      <c r="C80" s="1087">
        <v>8884367.6467499994</v>
      </c>
      <c r="D80" s="1087">
        <v>187113.58435000002</v>
      </c>
      <c r="E80" s="1087">
        <v>3432735.6068952605</v>
      </c>
      <c r="F80" s="1087">
        <v>65711.606</v>
      </c>
      <c r="G80" s="1087">
        <v>1555.0807500000001</v>
      </c>
      <c r="H80" s="1087">
        <v>347389.54684000008</v>
      </c>
      <c r="I80" s="1087">
        <v>137455.53013999999</v>
      </c>
      <c r="J80" s="1087">
        <v>139293.36379</v>
      </c>
      <c r="K80" s="1087">
        <v>5895.56736</v>
      </c>
      <c r="L80" s="1087">
        <v>97927.273909999989</v>
      </c>
      <c r="M80" s="1087">
        <v>13299649.941875262</v>
      </c>
      <c r="N80" s="1087">
        <v>7224091.2812299393</v>
      </c>
      <c r="O80" s="1087">
        <v>-21412.598109999999</v>
      </c>
      <c r="P80" s="1087">
        <v>195301.07536000002</v>
      </c>
      <c r="Q80" s="1087">
        <v>7397979.7584799398</v>
      </c>
      <c r="R80" s="1087">
        <v>664940.04434000002</v>
      </c>
      <c r="S80" s="1087">
        <v>634005.40526999999</v>
      </c>
      <c r="T80" s="1087">
        <v>1070265.2854700002</v>
      </c>
      <c r="U80" s="1087">
        <v>643147.69078000006</v>
      </c>
      <c r="V80" s="1087">
        <v>300429.34503999999</v>
      </c>
      <c r="W80" s="1087">
        <v>2647847.7265600003</v>
      </c>
      <c r="X80" s="1087">
        <v>-1355893.18707</v>
      </c>
      <c r="Y80" s="1087">
        <v>-123184.26890944992</v>
      </c>
      <c r="Z80" s="1087">
        <v>9231690.07340049</v>
      </c>
    </row>
    <row r="81" spans="1:28" ht="12" customHeight="1" x14ac:dyDescent="0.2">
      <c r="A81" s="477"/>
      <c r="B81" s="556"/>
      <c r="C81" s="556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AA81" s="517"/>
      <c r="AB81" s="517"/>
    </row>
    <row r="82" spans="1:28" x14ac:dyDescent="0.2">
      <c r="A82" s="451"/>
      <c r="B82" s="556"/>
      <c r="C82" s="556"/>
      <c r="D82" s="556"/>
      <c r="E82" s="523"/>
      <c r="F82" s="523"/>
      <c r="G82" s="523"/>
      <c r="H82" s="523"/>
      <c r="I82" s="556"/>
      <c r="J82" s="556"/>
      <c r="K82" s="556"/>
      <c r="L82" s="556"/>
      <c r="M82" s="556"/>
      <c r="N82" s="556"/>
      <c r="O82" s="556"/>
      <c r="P82" s="556"/>
      <c r="Q82" s="556"/>
      <c r="R82" s="556"/>
      <c r="S82" s="556"/>
      <c r="T82" s="556"/>
      <c r="U82" s="556"/>
      <c r="V82" s="556"/>
      <c r="W82" s="556"/>
      <c r="X82" s="556"/>
      <c r="Y82" s="556"/>
      <c r="Z82" s="556"/>
      <c r="AA82" s="517"/>
      <c r="AB82" s="517"/>
    </row>
    <row r="83" spans="1:28" x14ac:dyDescent="0.2">
      <c r="A83" s="540"/>
      <c r="B83" s="556"/>
      <c r="C83" s="556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56"/>
      <c r="Q83" s="556"/>
      <c r="R83" s="556"/>
      <c r="S83" s="556"/>
      <c r="T83" s="556"/>
      <c r="U83" s="556"/>
      <c r="V83" s="556"/>
      <c r="W83" s="556"/>
      <c r="X83" s="556"/>
      <c r="Y83" s="556"/>
      <c r="Z83" s="556"/>
      <c r="AA83" s="517"/>
      <c r="AB83" s="517"/>
    </row>
    <row r="84" spans="1:28" x14ac:dyDescent="0.2">
      <c r="A84" s="556"/>
      <c r="B84" s="556"/>
      <c r="C84" s="556"/>
      <c r="D84" s="556"/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6"/>
      <c r="Q84" s="556"/>
      <c r="R84" s="556"/>
      <c r="S84" s="556"/>
      <c r="T84" s="556"/>
      <c r="U84" s="556"/>
      <c r="V84" s="556"/>
      <c r="W84" s="556"/>
      <c r="X84" s="556"/>
      <c r="Y84" s="556"/>
      <c r="Z84" s="556"/>
      <c r="AA84" s="517"/>
      <c r="AB84" s="517"/>
    </row>
    <row r="85" spans="1:28" x14ac:dyDescent="0.2">
      <c r="A85" s="556"/>
      <c r="B85" s="556"/>
      <c r="C85" s="556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56"/>
      <c r="Q85" s="556"/>
      <c r="R85" s="556"/>
      <c r="S85" s="556"/>
      <c r="T85" s="556"/>
      <c r="U85" s="556"/>
      <c r="V85" s="556"/>
      <c r="W85" s="556"/>
      <c r="X85" s="556"/>
      <c r="Y85" s="556"/>
      <c r="Z85" s="556"/>
      <c r="AA85" s="517"/>
      <c r="AB85" s="517"/>
    </row>
    <row r="86" spans="1:28" x14ac:dyDescent="0.2">
      <c r="A86" s="556"/>
      <c r="B86" s="556"/>
      <c r="C86" s="556"/>
      <c r="D86" s="556"/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6"/>
      <c r="Q86" s="556"/>
      <c r="R86" s="556"/>
      <c r="S86" s="556"/>
      <c r="T86" s="556"/>
      <c r="U86" s="556"/>
      <c r="V86" s="556"/>
      <c r="W86" s="556"/>
      <c r="X86" s="556"/>
      <c r="Y86" s="556"/>
      <c r="Z86" s="556"/>
      <c r="AA86" s="517"/>
      <c r="AB86" s="517"/>
    </row>
    <row r="87" spans="1:28" x14ac:dyDescent="0.2">
      <c r="A87" s="556"/>
      <c r="B87" s="556"/>
      <c r="C87" s="556"/>
      <c r="D87" s="556"/>
      <c r="E87" s="556"/>
      <c r="F87" s="556"/>
      <c r="G87" s="556"/>
      <c r="H87" s="556"/>
      <c r="I87" s="556"/>
      <c r="J87" s="556"/>
      <c r="K87" s="556"/>
      <c r="L87" s="556"/>
      <c r="M87" s="556"/>
      <c r="N87" s="556"/>
      <c r="O87" s="556"/>
      <c r="P87" s="556"/>
      <c r="Q87" s="556"/>
      <c r="R87" s="556"/>
      <c r="S87" s="556"/>
      <c r="T87" s="556"/>
      <c r="U87" s="556"/>
      <c r="V87" s="556"/>
      <c r="W87" s="556"/>
      <c r="X87" s="556"/>
      <c r="Y87" s="556"/>
      <c r="Z87" s="556"/>
      <c r="AA87" s="517"/>
      <c r="AB87" s="517"/>
    </row>
    <row r="88" spans="1:28" x14ac:dyDescent="0.2">
      <c r="A88" s="556"/>
      <c r="B88" s="556"/>
      <c r="C88" s="556"/>
      <c r="D88" s="556"/>
      <c r="E88" s="556"/>
      <c r="F88" s="556"/>
      <c r="G88" s="556"/>
      <c r="H88" s="556"/>
      <c r="I88" s="556"/>
      <c r="J88" s="556"/>
      <c r="K88" s="556"/>
      <c r="L88" s="556"/>
      <c r="M88" s="556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6"/>
      <c r="AA88" s="517"/>
      <c r="AB88" s="517"/>
    </row>
    <row r="89" spans="1:28" x14ac:dyDescent="0.2">
      <c r="A89" s="556"/>
      <c r="B89" s="556"/>
      <c r="C89" s="556"/>
      <c r="D89" s="556"/>
      <c r="E89" s="556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17"/>
      <c r="AB89" s="517"/>
    </row>
    <row r="90" spans="1:28" x14ac:dyDescent="0.2">
      <c r="A90" s="556"/>
      <c r="B90" s="556"/>
      <c r="C90" s="556"/>
      <c r="D90" s="556"/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6"/>
      <c r="Q90" s="556"/>
      <c r="R90" s="556"/>
      <c r="S90" s="556"/>
      <c r="T90" s="556"/>
      <c r="U90" s="556"/>
      <c r="V90" s="556"/>
      <c r="W90" s="556"/>
      <c r="X90" s="556"/>
      <c r="Y90" s="556"/>
      <c r="Z90" s="556"/>
      <c r="AA90" s="517"/>
      <c r="AB90" s="517"/>
    </row>
    <row r="91" spans="1:28" x14ac:dyDescent="0.2">
      <c r="A91" s="556"/>
      <c r="B91" s="556"/>
      <c r="C91" s="556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56"/>
      <c r="Q91" s="556"/>
      <c r="R91" s="556"/>
      <c r="S91" s="556"/>
      <c r="T91" s="556"/>
      <c r="U91" s="556"/>
      <c r="V91" s="556"/>
      <c r="W91" s="556"/>
      <c r="X91" s="556"/>
      <c r="Y91" s="556"/>
      <c r="Z91" s="556"/>
      <c r="AA91" s="517"/>
      <c r="AB91" s="517"/>
    </row>
    <row r="92" spans="1:28" x14ac:dyDescent="0.2">
      <c r="A92" s="556"/>
      <c r="B92" s="556"/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6"/>
      <c r="AA92" s="517"/>
      <c r="AB92" s="517"/>
    </row>
    <row r="93" spans="1:28" x14ac:dyDescent="0.2">
      <c r="A93" s="556"/>
      <c r="B93" s="556"/>
      <c r="C93" s="556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56"/>
      <c r="Q93" s="556"/>
      <c r="R93" s="556"/>
      <c r="S93" s="556"/>
      <c r="T93" s="556"/>
      <c r="U93" s="556"/>
      <c r="V93" s="556"/>
      <c r="W93" s="556"/>
      <c r="X93" s="556"/>
      <c r="Y93" s="556"/>
      <c r="Z93" s="556"/>
      <c r="AA93" s="517"/>
      <c r="AB93" s="517"/>
    </row>
    <row r="94" spans="1:28" x14ac:dyDescent="0.2">
      <c r="A94" s="556"/>
      <c r="B94" s="556"/>
      <c r="C94" s="556"/>
      <c r="D94" s="556"/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6"/>
      <c r="Q94" s="556"/>
      <c r="R94" s="556"/>
      <c r="S94" s="556"/>
      <c r="T94" s="556"/>
      <c r="U94" s="556"/>
      <c r="V94" s="556"/>
      <c r="W94" s="556"/>
      <c r="X94" s="556"/>
      <c r="Y94" s="556"/>
      <c r="Z94" s="556"/>
      <c r="AA94" s="517"/>
      <c r="AB94" s="517"/>
    </row>
    <row r="95" spans="1:28" x14ac:dyDescent="0.2">
      <c r="A95" s="434"/>
      <c r="B95" s="556"/>
      <c r="C95" s="556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56"/>
      <c r="Q95" s="556"/>
      <c r="R95" s="556"/>
      <c r="S95" s="556"/>
      <c r="T95" s="556"/>
      <c r="U95" s="556"/>
      <c r="V95" s="556"/>
      <c r="W95" s="556"/>
      <c r="X95" s="556"/>
      <c r="Y95" s="556"/>
      <c r="Z95" s="556"/>
      <c r="AA95" s="517"/>
      <c r="AB95" s="517"/>
    </row>
    <row r="96" spans="1:28" x14ac:dyDescent="0.2">
      <c r="A96" s="434"/>
      <c r="B96" s="556"/>
      <c r="C96" s="556"/>
      <c r="D96" s="556"/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6"/>
      <c r="Q96" s="556"/>
      <c r="R96" s="556"/>
      <c r="S96" s="556"/>
      <c r="T96" s="556"/>
      <c r="U96" s="556"/>
      <c r="V96" s="556"/>
      <c r="W96" s="556"/>
      <c r="X96" s="556"/>
      <c r="Y96" s="556"/>
      <c r="Z96" s="556"/>
      <c r="AA96" s="517"/>
      <c r="AB96" s="517"/>
    </row>
    <row r="97" spans="1:28" x14ac:dyDescent="0.2">
      <c r="A97" s="434"/>
      <c r="B97" s="556"/>
      <c r="C97" s="556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56"/>
      <c r="Q97" s="556"/>
      <c r="R97" s="556"/>
      <c r="S97" s="556"/>
      <c r="T97" s="556"/>
      <c r="U97" s="556"/>
      <c r="V97" s="556"/>
      <c r="W97" s="556"/>
      <c r="X97" s="556"/>
      <c r="Y97" s="556"/>
      <c r="Z97" s="556"/>
      <c r="AA97" s="517"/>
      <c r="AB97" s="517"/>
    </row>
    <row r="98" spans="1:28" x14ac:dyDescent="0.2">
      <c r="A98" s="434"/>
      <c r="B98" s="556"/>
      <c r="C98" s="556"/>
      <c r="D98" s="556"/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6"/>
      <c r="Q98" s="556"/>
      <c r="R98" s="556"/>
      <c r="S98" s="556"/>
      <c r="T98" s="556"/>
      <c r="U98" s="556"/>
      <c r="V98" s="556"/>
      <c r="W98" s="556"/>
      <c r="X98" s="556"/>
      <c r="Y98" s="556"/>
      <c r="Z98" s="556"/>
      <c r="AA98" s="517"/>
      <c r="AB98" s="517"/>
    </row>
    <row r="99" spans="1:28" x14ac:dyDescent="0.2">
      <c r="A99" s="434"/>
      <c r="B99" s="556"/>
      <c r="C99" s="556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56"/>
      <c r="Q99" s="556"/>
      <c r="R99" s="556"/>
      <c r="S99" s="556"/>
      <c r="T99" s="556"/>
      <c r="U99" s="556"/>
      <c r="V99" s="556"/>
      <c r="W99" s="556"/>
      <c r="X99" s="556"/>
      <c r="Y99" s="556"/>
      <c r="Z99" s="556"/>
      <c r="AA99" s="517"/>
      <c r="AB99" s="517"/>
    </row>
    <row r="100" spans="1:28" x14ac:dyDescent="0.2">
      <c r="A100" s="434"/>
      <c r="B100" s="556"/>
      <c r="C100" s="556"/>
      <c r="D100" s="556"/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6"/>
      <c r="S100" s="556"/>
      <c r="T100" s="556"/>
      <c r="U100" s="556"/>
      <c r="V100" s="556"/>
      <c r="W100" s="556"/>
      <c r="X100" s="556"/>
      <c r="Y100" s="556"/>
      <c r="Z100" s="556"/>
      <c r="AA100" s="517"/>
      <c r="AB100" s="517"/>
    </row>
    <row r="101" spans="1:28" x14ac:dyDescent="0.2">
      <c r="A101" s="434"/>
      <c r="B101" s="556"/>
      <c r="C101" s="556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556"/>
      <c r="V101" s="556"/>
      <c r="W101" s="556"/>
      <c r="X101" s="556"/>
      <c r="Y101" s="556"/>
      <c r="Z101" s="556"/>
      <c r="AA101" s="517"/>
      <c r="AB101" s="517"/>
    </row>
    <row r="102" spans="1:28" x14ac:dyDescent="0.2">
      <c r="A102" s="434"/>
      <c r="B102" s="556"/>
      <c r="C102" s="556"/>
      <c r="D102" s="556"/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6"/>
      <c r="S102" s="556"/>
      <c r="T102" s="556"/>
      <c r="U102" s="556"/>
      <c r="V102" s="556"/>
      <c r="W102" s="556"/>
      <c r="X102" s="556"/>
      <c r="Y102" s="556"/>
      <c r="Z102" s="556"/>
      <c r="AA102" s="517"/>
      <c r="AB102" s="517"/>
    </row>
    <row r="103" spans="1:28" x14ac:dyDescent="0.2">
      <c r="A103" s="434"/>
      <c r="B103" s="556"/>
      <c r="C103" s="556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6"/>
      <c r="S103" s="556"/>
      <c r="T103" s="556"/>
      <c r="U103" s="556"/>
      <c r="V103" s="556"/>
      <c r="W103" s="556"/>
      <c r="X103" s="556"/>
      <c r="Y103" s="556"/>
      <c r="Z103" s="556"/>
      <c r="AA103" s="517"/>
      <c r="AB103" s="517"/>
    </row>
    <row r="104" spans="1:28" x14ac:dyDescent="0.2">
      <c r="A104" s="434"/>
      <c r="B104" s="556"/>
      <c r="C104" s="556"/>
      <c r="D104" s="556"/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6"/>
      <c r="Q104" s="556"/>
      <c r="R104" s="556"/>
      <c r="S104" s="556"/>
      <c r="T104" s="556"/>
      <c r="U104" s="556"/>
      <c r="V104" s="556"/>
      <c r="W104" s="556"/>
      <c r="X104" s="556"/>
      <c r="Y104" s="556"/>
      <c r="Z104" s="556"/>
      <c r="AA104" s="517"/>
      <c r="AB104" s="517"/>
    </row>
    <row r="105" spans="1:28" x14ac:dyDescent="0.2">
      <c r="A105" s="434"/>
      <c r="B105" s="556"/>
      <c r="C105" s="556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56"/>
      <c r="Q105" s="556"/>
      <c r="R105" s="556"/>
      <c r="S105" s="556"/>
      <c r="T105" s="556"/>
      <c r="U105" s="556"/>
      <c r="V105" s="556"/>
      <c r="W105" s="556"/>
      <c r="X105" s="556"/>
      <c r="Y105" s="556"/>
      <c r="Z105" s="556"/>
      <c r="AA105" s="517"/>
      <c r="AB105" s="517"/>
    </row>
    <row r="106" spans="1:28" x14ac:dyDescent="0.2">
      <c r="A106" s="434"/>
      <c r="B106" s="556"/>
      <c r="C106" s="556"/>
      <c r="D106" s="556"/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6"/>
      <c r="Q106" s="556"/>
      <c r="R106" s="556"/>
      <c r="S106" s="556"/>
      <c r="T106" s="556"/>
      <c r="U106" s="556"/>
      <c r="V106" s="556"/>
      <c r="W106" s="556"/>
      <c r="X106" s="556"/>
      <c r="Y106" s="556"/>
      <c r="Z106" s="556"/>
      <c r="AA106" s="517"/>
      <c r="AB106" s="517"/>
    </row>
    <row r="107" spans="1:28" x14ac:dyDescent="0.2">
      <c r="A107" s="434"/>
      <c r="B107" s="556"/>
      <c r="C107" s="556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56"/>
      <c r="Q107" s="556"/>
      <c r="R107" s="556"/>
      <c r="S107" s="556"/>
      <c r="T107" s="556"/>
      <c r="U107" s="556"/>
      <c r="V107" s="556"/>
      <c r="W107" s="556"/>
      <c r="X107" s="556"/>
      <c r="Y107" s="556"/>
      <c r="Z107" s="556"/>
      <c r="AA107" s="517"/>
      <c r="AB107" s="517"/>
    </row>
    <row r="108" spans="1:28" x14ac:dyDescent="0.2">
      <c r="A108" s="434"/>
      <c r="B108" s="556"/>
      <c r="C108" s="556"/>
      <c r="D108" s="556"/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  <c r="V108" s="556"/>
      <c r="W108" s="556"/>
      <c r="X108" s="556"/>
      <c r="Y108" s="556"/>
      <c r="Z108" s="556"/>
      <c r="AA108" s="517"/>
      <c r="AB108" s="517"/>
    </row>
    <row r="109" spans="1:28" x14ac:dyDescent="0.2">
      <c r="A109" s="434"/>
      <c r="B109" s="556"/>
      <c r="C109" s="556"/>
      <c r="D109" s="556"/>
      <c r="E109" s="556"/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556"/>
      <c r="Q109" s="556"/>
      <c r="R109" s="556"/>
      <c r="S109" s="556"/>
      <c r="T109" s="556"/>
      <c r="U109" s="556"/>
      <c r="V109" s="556"/>
      <c r="W109" s="556"/>
      <c r="X109" s="556"/>
      <c r="Y109" s="556"/>
      <c r="Z109" s="556"/>
      <c r="AA109" s="517"/>
      <c r="AB109" s="517"/>
    </row>
    <row r="110" spans="1:28" x14ac:dyDescent="0.2">
      <c r="A110" s="434"/>
      <c r="B110" s="556"/>
      <c r="C110" s="556"/>
      <c r="D110" s="556"/>
      <c r="E110" s="556"/>
      <c r="F110" s="556"/>
      <c r="G110" s="556"/>
      <c r="H110" s="556"/>
      <c r="I110" s="556"/>
      <c r="J110" s="556"/>
      <c r="K110" s="556"/>
      <c r="L110" s="556"/>
      <c r="M110" s="556"/>
      <c r="N110" s="556"/>
      <c r="O110" s="556"/>
      <c r="P110" s="556"/>
      <c r="Q110" s="556"/>
      <c r="R110" s="556"/>
      <c r="S110" s="556"/>
      <c r="T110" s="556"/>
      <c r="U110" s="556"/>
      <c r="V110" s="556"/>
      <c r="W110" s="556"/>
      <c r="X110" s="556"/>
      <c r="Y110" s="556"/>
      <c r="Z110" s="556"/>
      <c r="AA110" s="517"/>
      <c r="AB110" s="517"/>
    </row>
    <row r="111" spans="1:28" x14ac:dyDescent="0.2">
      <c r="A111" s="434"/>
      <c r="B111" s="556"/>
      <c r="C111" s="556"/>
      <c r="D111" s="556"/>
      <c r="E111" s="556"/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556"/>
      <c r="Q111" s="556"/>
      <c r="R111" s="556"/>
      <c r="S111" s="556"/>
      <c r="T111" s="556"/>
      <c r="U111" s="556"/>
      <c r="V111" s="556"/>
      <c r="W111" s="556"/>
      <c r="X111" s="556"/>
      <c r="Y111" s="556"/>
      <c r="Z111" s="556"/>
      <c r="AA111" s="517"/>
      <c r="AB111" s="517"/>
    </row>
    <row r="112" spans="1:28" x14ac:dyDescent="0.2">
      <c r="A112" s="434"/>
      <c r="B112" s="556"/>
      <c r="C112" s="556"/>
      <c r="D112" s="556"/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6"/>
      <c r="Q112" s="556"/>
      <c r="R112" s="556"/>
      <c r="S112" s="556"/>
      <c r="T112" s="556"/>
      <c r="U112" s="556"/>
      <c r="V112" s="556"/>
      <c r="W112" s="556"/>
      <c r="X112" s="556"/>
      <c r="Y112" s="556"/>
      <c r="Z112" s="556"/>
      <c r="AA112" s="517"/>
      <c r="AB112" s="517"/>
    </row>
    <row r="113" spans="1:28" x14ac:dyDescent="0.2">
      <c r="A113" s="434"/>
      <c r="B113" s="556"/>
      <c r="C113" s="556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56"/>
      <c r="Q113" s="556"/>
      <c r="R113" s="556"/>
      <c r="S113" s="556"/>
      <c r="T113" s="556"/>
      <c r="U113" s="556"/>
      <c r="V113" s="556"/>
      <c r="W113" s="556"/>
      <c r="X113" s="556"/>
      <c r="Y113" s="556"/>
      <c r="Z113" s="556"/>
      <c r="AA113" s="517"/>
      <c r="AB113" s="517"/>
    </row>
    <row r="114" spans="1:28" x14ac:dyDescent="0.2">
      <c r="A114" s="434"/>
      <c r="B114" s="556"/>
      <c r="C114" s="556"/>
      <c r="D114" s="556"/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6"/>
      <c r="Q114" s="556"/>
      <c r="R114" s="556"/>
      <c r="S114" s="556"/>
      <c r="T114" s="556"/>
      <c r="U114" s="556"/>
      <c r="V114" s="556"/>
      <c r="W114" s="556"/>
      <c r="X114" s="556"/>
      <c r="Y114" s="556"/>
      <c r="Z114" s="556"/>
      <c r="AA114" s="517"/>
      <c r="AB114" s="517"/>
    </row>
    <row r="115" spans="1:28" x14ac:dyDescent="0.2">
      <c r="A115" s="434"/>
      <c r="B115" s="556"/>
      <c r="C115" s="556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56"/>
      <c r="Q115" s="556"/>
      <c r="R115" s="556"/>
      <c r="S115" s="556"/>
      <c r="T115" s="556"/>
      <c r="U115" s="556"/>
      <c r="V115" s="556"/>
      <c r="W115" s="556"/>
      <c r="X115" s="556"/>
      <c r="Y115" s="556"/>
      <c r="Z115" s="556"/>
      <c r="AA115" s="517"/>
      <c r="AB115" s="517"/>
    </row>
    <row r="116" spans="1:28" x14ac:dyDescent="0.2">
      <c r="A116" s="434"/>
      <c r="B116" s="556"/>
      <c r="C116" s="556"/>
      <c r="D116" s="556"/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6"/>
      <c r="Q116" s="556"/>
      <c r="R116" s="556"/>
      <c r="S116" s="556"/>
      <c r="T116" s="556"/>
      <c r="U116" s="556"/>
      <c r="V116" s="556"/>
      <c r="W116" s="556"/>
      <c r="X116" s="556"/>
      <c r="Y116" s="556"/>
      <c r="Z116" s="556"/>
      <c r="AA116" s="517"/>
      <c r="AB116" s="517"/>
    </row>
    <row r="117" spans="1:28" x14ac:dyDescent="0.2">
      <c r="A117" s="434"/>
      <c r="B117" s="556"/>
      <c r="C117" s="556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56"/>
      <c r="Q117" s="556"/>
      <c r="R117" s="556"/>
      <c r="S117" s="556"/>
      <c r="T117" s="556"/>
      <c r="U117" s="556"/>
      <c r="V117" s="556"/>
      <c r="W117" s="556"/>
      <c r="X117" s="556"/>
      <c r="Y117" s="556"/>
      <c r="Z117" s="556"/>
      <c r="AA117" s="517"/>
      <c r="AB117" s="517"/>
    </row>
    <row r="118" spans="1:28" x14ac:dyDescent="0.2">
      <c r="A118" s="434"/>
      <c r="B118" s="556"/>
      <c r="C118" s="556"/>
      <c r="D118" s="556"/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6"/>
      <c r="Q118" s="556"/>
      <c r="R118" s="556"/>
      <c r="S118" s="556"/>
      <c r="T118" s="556"/>
      <c r="U118" s="556"/>
      <c r="V118" s="556"/>
      <c r="W118" s="556"/>
      <c r="X118" s="556"/>
      <c r="Y118" s="556"/>
      <c r="Z118" s="556"/>
      <c r="AA118" s="517"/>
      <c r="AB118" s="517"/>
    </row>
    <row r="119" spans="1:28" x14ac:dyDescent="0.2">
      <c r="A119" s="434"/>
      <c r="B119" s="556"/>
      <c r="C119" s="556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56"/>
      <c r="Q119" s="556"/>
      <c r="R119" s="556"/>
      <c r="S119" s="556"/>
      <c r="T119" s="556"/>
      <c r="U119" s="556"/>
      <c r="V119" s="556"/>
      <c r="W119" s="556"/>
      <c r="X119" s="556"/>
      <c r="Y119" s="556"/>
      <c r="Z119" s="556"/>
      <c r="AA119" s="517"/>
      <c r="AB119" s="517"/>
    </row>
    <row r="120" spans="1:28" x14ac:dyDescent="0.2">
      <c r="A120" s="434"/>
      <c r="B120" s="556"/>
      <c r="C120" s="556"/>
      <c r="D120" s="556"/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6"/>
      <c r="Q120" s="556"/>
      <c r="R120" s="556"/>
      <c r="S120" s="556"/>
      <c r="T120" s="556"/>
      <c r="U120" s="556"/>
      <c r="V120" s="556"/>
      <c r="W120" s="556"/>
      <c r="X120" s="556"/>
      <c r="Y120" s="556"/>
      <c r="Z120" s="556"/>
      <c r="AA120" s="517"/>
      <c r="AB120" s="517"/>
    </row>
    <row r="121" spans="1:28" x14ac:dyDescent="0.2">
      <c r="A121" s="434"/>
      <c r="B121" s="556"/>
      <c r="C121" s="556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56"/>
      <c r="Q121" s="556"/>
      <c r="R121" s="556"/>
      <c r="S121" s="556"/>
      <c r="T121" s="556"/>
      <c r="U121" s="556"/>
      <c r="V121" s="556"/>
      <c r="W121" s="556"/>
      <c r="X121" s="556"/>
      <c r="Y121" s="556"/>
      <c r="Z121" s="556"/>
      <c r="AA121" s="517"/>
      <c r="AB121" s="517"/>
    </row>
    <row r="122" spans="1:28" x14ac:dyDescent="0.2">
      <c r="A122" s="434"/>
      <c r="B122" s="556"/>
      <c r="C122" s="556"/>
      <c r="D122" s="556"/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6"/>
      <c r="Q122" s="556"/>
      <c r="R122" s="556"/>
      <c r="S122" s="556"/>
      <c r="T122" s="556"/>
      <c r="U122" s="556"/>
      <c r="V122" s="556"/>
      <c r="W122" s="556"/>
      <c r="X122" s="556"/>
      <c r="Y122" s="556"/>
      <c r="Z122" s="556"/>
      <c r="AA122" s="517"/>
      <c r="AB122" s="517"/>
    </row>
    <row r="123" spans="1:28" x14ac:dyDescent="0.2">
      <c r="A123" s="434"/>
      <c r="B123" s="556"/>
      <c r="C123" s="556"/>
      <c r="D123" s="556"/>
      <c r="E123" s="556"/>
      <c r="F123" s="556"/>
      <c r="G123" s="556"/>
      <c r="H123" s="556"/>
      <c r="I123" s="556"/>
      <c r="J123" s="556"/>
      <c r="K123" s="556"/>
      <c r="L123" s="556"/>
      <c r="M123" s="556"/>
      <c r="N123" s="556"/>
      <c r="O123" s="556"/>
      <c r="P123" s="556"/>
      <c r="Q123" s="556"/>
      <c r="R123" s="556"/>
      <c r="S123" s="556"/>
      <c r="T123" s="556"/>
      <c r="U123" s="556"/>
      <c r="V123" s="556"/>
      <c r="W123" s="556"/>
      <c r="X123" s="556"/>
      <c r="Y123" s="556"/>
      <c r="Z123" s="556"/>
      <c r="AA123" s="517"/>
      <c r="AB123" s="517"/>
    </row>
    <row r="124" spans="1:28" x14ac:dyDescent="0.2">
      <c r="A124" s="434"/>
      <c r="B124" s="556"/>
      <c r="C124" s="556"/>
      <c r="D124" s="556"/>
      <c r="E124" s="556"/>
      <c r="F124" s="556"/>
      <c r="G124" s="556"/>
      <c r="H124" s="556"/>
      <c r="I124" s="556"/>
      <c r="J124" s="556"/>
      <c r="K124" s="556"/>
      <c r="L124" s="556"/>
      <c r="M124" s="556"/>
      <c r="N124" s="556"/>
      <c r="O124" s="556"/>
      <c r="P124" s="556"/>
      <c r="Q124" s="556"/>
      <c r="R124" s="556"/>
      <c r="S124" s="556"/>
      <c r="T124" s="556"/>
      <c r="U124" s="556"/>
      <c r="V124" s="556"/>
      <c r="W124" s="556"/>
      <c r="X124" s="556"/>
      <c r="Y124" s="556"/>
      <c r="Z124" s="556"/>
      <c r="AA124" s="517"/>
      <c r="AB124" s="517"/>
    </row>
    <row r="125" spans="1:28" x14ac:dyDescent="0.2">
      <c r="A125" s="434"/>
      <c r="B125" s="556"/>
      <c r="C125" s="556"/>
      <c r="D125" s="556"/>
      <c r="E125" s="556"/>
      <c r="F125" s="556"/>
      <c r="G125" s="556"/>
      <c r="H125" s="556"/>
      <c r="I125" s="556"/>
      <c r="J125" s="556"/>
      <c r="K125" s="556"/>
      <c r="L125" s="556"/>
      <c r="M125" s="556"/>
      <c r="N125" s="556"/>
      <c r="O125" s="556"/>
      <c r="P125" s="556"/>
      <c r="Q125" s="556"/>
      <c r="R125" s="556"/>
      <c r="S125" s="556"/>
      <c r="T125" s="556"/>
      <c r="U125" s="556"/>
      <c r="V125" s="556"/>
      <c r="W125" s="556"/>
      <c r="X125" s="556"/>
      <c r="Y125" s="556"/>
      <c r="Z125" s="556"/>
      <c r="AA125" s="517"/>
      <c r="AB125" s="517"/>
    </row>
    <row r="126" spans="1:28" x14ac:dyDescent="0.2">
      <c r="A126" s="434"/>
      <c r="B126" s="556"/>
      <c r="C126" s="556"/>
      <c r="D126" s="556"/>
      <c r="E126" s="556"/>
      <c r="F126" s="556"/>
      <c r="G126" s="556"/>
      <c r="H126" s="556"/>
      <c r="I126" s="556"/>
      <c r="J126" s="556"/>
      <c r="K126" s="556"/>
      <c r="L126" s="556"/>
      <c r="M126" s="556"/>
      <c r="N126" s="556"/>
      <c r="O126" s="556"/>
      <c r="P126" s="556"/>
      <c r="Q126" s="556"/>
      <c r="R126" s="556"/>
      <c r="S126" s="556"/>
      <c r="T126" s="556"/>
      <c r="U126" s="556"/>
      <c r="V126" s="556"/>
      <c r="W126" s="556"/>
      <c r="X126" s="556"/>
      <c r="Y126" s="556"/>
      <c r="Z126" s="556"/>
      <c r="AA126" s="517"/>
      <c r="AB126" s="517"/>
    </row>
    <row r="127" spans="1:28" x14ac:dyDescent="0.2">
      <c r="A127" s="434"/>
      <c r="B127" s="556"/>
      <c r="C127" s="556"/>
      <c r="D127" s="556"/>
      <c r="E127" s="556"/>
      <c r="F127" s="556"/>
      <c r="G127" s="556"/>
      <c r="H127" s="556"/>
      <c r="I127" s="556"/>
      <c r="J127" s="556"/>
      <c r="K127" s="556"/>
      <c r="L127" s="556"/>
      <c r="M127" s="556"/>
      <c r="N127" s="556"/>
      <c r="O127" s="556"/>
      <c r="P127" s="556"/>
      <c r="Q127" s="556"/>
      <c r="R127" s="556"/>
      <c r="S127" s="556"/>
      <c r="T127" s="556"/>
      <c r="U127" s="556"/>
      <c r="V127" s="556"/>
      <c r="W127" s="556"/>
      <c r="X127" s="556"/>
      <c r="Y127" s="556"/>
      <c r="Z127" s="556"/>
      <c r="AA127" s="517"/>
      <c r="AB127" s="517"/>
    </row>
    <row r="128" spans="1:28" x14ac:dyDescent="0.2">
      <c r="A128" s="434"/>
      <c r="B128" s="556"/>
      <c r="C128" s="556"/>
      <c r="D128" s="556"/>
      <c r="E128" s="556"/>
      <c r="F128" s="556"/>
      <c r="G128" s="556"/>
      <c r="H128" s="556"/>
      <c r="I128" s="556"/>
      <c r="J128" s="556"/>
      <c r="K128" s="556"/>
      <c r="L128" s="556"/>
      <c r="M128" s="556"/>
      <c r="N128" s="556"/>
      <c r="O128" s="556"/>
      <c r="P128" s="556"/>
      <c r="Q128" s="556"/>
      <c r="R128" s="556"/>
      <c r="S128" s="556"/>
      <c r="T128" s="556"/>
      <c r="U128" s="556"/>
      <c r="V128" s="556"/>
      <c r="W128" s="556"/>
      <c r="X128" s="556"/>
      <c r="Y128" s="556"/>
      <c r="Z128" s="556"/>
      <c r="AA128" s="517"/>
      <c r="AB128" s="517"/>
    </row>
    <row r="129" spans="1:28" x14ac:dyDescent="0.2">
      <c r="A129" s="434"/>
      <c r="B129" s="556"/>
      <c r="C129" s="556"/>
      <c r="D129" s="556"/>
      <c r="E129" s="556"/>
      <c r="F129" s="556"/>
      <c r="G129" s="556"/>
      <c r="H129" s="556"/>
      <c r="I129" s="556"/>
      <c r="J129" s="556"/>
      <c r="K129" s="556"/>
      <c r="L129" s="556"/>
      <c r="M129" s="556"/>
      <c r="N129" s="556"/>
      <c r="O129" s="556"/>
      <c r="P129" s="556"/>
      <c r="Q129" s="556"/>
      <c r="R129" s="556"/>
      <c r="S129" s="556"/>
      <c r="T129" s="556"/>
      <c r="U129" s="556"/>
      <c r="V129" s="556"/>
      <c r="W129" s="556"/>
      <c r="X129" s="556"/>
      <c r="Y129" s="556"/>
      <c r="Z129" s="556"/>
      <c r="AA129" s="517"/>
      <c r="AB129" s="517"/>
    </row>
    <row r="130" spans="1:28" x14ac:dyDescent="0.2">
      <c r="A130" s="434"/>
      <c r="B130" s="434"/>
      <c r="C130" s="434"/>
      <c r="D130" s="434"/>
      <c r="E130" s="434"/>
      <c r="F130" s="434"/>
      <c r="G130" s="434"/>
      <c r="H130" s="434"/>
      <c r="I130" s="434"/>
      <c r="J130" s="434"/>
      <c r="K130" s="434"/>
      <c r="L130" s="434"/>
      <c r="M130" s="434"/>
      <c r="N130" s="434"/>
      <c r="O130" s="434"/>
      <c r="P130" s="434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</row>
    <row r="131" spans="1:28" x14ac:dyDescent="0.2">
      <c r="A131" s="434"/>
      <c r="B131" s="434"/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434"/>
      <c r="N131" s="434"/>
      <c r="O131" s="434"/>
      <c r="P131" s="434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</row>
    <row r="132" spans="1:28" x14ac:dyDescent="0.2">
      <c r="A132" s="434"/>
      <c r="B132" s="434"/>
      <c r="C132" s="434"/>
      <c r="D132" s="434"/>
      <c r="E132" s="434"/>
      <c r="F132" s="434"/>
      <c r="G132" s="434"/>
      <c r="H132" s="434"/>
      <c r="I132" s="434"/>
      <c r="J132" s="434"/>
      <c r="K132" s="434"/>
      <c r="L132" s="434"/>
      <c r="M132" s="434"/>
      <c r="N132" s="434"/>
      <c r="O132" s="434"/>
      <c r="P132" s="434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</row>
    <row r="133" spans="1:28" x14ac:dyDescent="0.2">
      <c r="A133" s="434"/>
      <c r="B133" s="434"/>
      <c r="C133" s="434"/>
      <c r="D133" s="434"/>
      <c r="E133" s="434"/>
      <c r="F133" s="434"/>
      <c r="G133" s="434"/>
      <c r="H133" s="434"/>
      <c r="I133" s="434"/>
      <c r="J133" s="434"/>
      <c r="K133" s="434"/>
      <c r="L133" s="434"/>
      <c r="M133" s="434"/>
      <c r="N133" s="434"/>
      <c r="O133" s="434"/>
      <c r="P133" s="434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</row>
    <row r="134" spans="1:28" x14ac:dyDescent="0.2">
      <c r="A134" s="434"/>
      <c r="B134" s="434"/>
      <c r="C134" s="434"/>
      <c r="D134" s="434"/>
      <c r="E134" s="434"/>
      <c r="F134" s="434"/>
      <c r="G134" s="434"/>
      <c r="H134" s="434"/>
      <c r="I134" s="434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</row>
    <row r="135" spans="1:28" x14ac:dyDescent="0.2">
      <c r="A135" s="434"/>
      <c r="B135" s="434"/>
      <c r="C135" s="434"/>
      <c r="D135" s="434"/>
      <c r="E135" s="434"/>
      <c r="F135" s="434"/>
      <c r="G135" s="434"/>
      <c r="H135" s="434"/>
      <c r="I135" s="434"/>
      <c r="J135" s="434"/>
      <c r="K135" s="434"/>
      <c r="L135" s="434"/>
      <c r="M135" s="434"/>
      <c r="N135" s="434"/>
      <c r="O135" s="434"/>
      <c r="P135" s="434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</row>
    <row r="136" spans="1:28" x14ac:dyDescent="0.2">
      <c r="A136" s="434"/>
      <c r="B136" s="434"/>
      <c r="C136" s="434"/>
      <c r="D136" s="434"/>
      <c r="E136" s="434"/>
      <c r="F136" s="434"/>
      <c r="G136" s="434"/>
      <c r="H136" s="434"/>
      <c r="I136" s="434"/>
      <c r="J136" s="434"/>
      <c r="K136" s="434"/>
      <c r="L136" s="434"/>
      <c r="M136" s="434"/>
      <c r="N136" s="434"/>
      <c r="O136" s="434"/>
      <c r="P136" s="434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</row>
    <row r="137" spans="1:28" x14ac:dyDescent="0.2">
      <c r="A137" s="434"/>
      <c r="B137" s="434"/>
      <c r="C137" s="434"/>
      <c r="D137" s="434"/>
      <c r="E137" s="434"/>
      <c r="F137" s="434"/>
      <c r="G137" s="434"/>
      <c r="H137" s="434"/>
      <c r="I137" s="434"/>
      <c r="J137" s="434"/>
      <c r="K137" s="434"/>
      <c r="L137" s="434"/>
      <c r="M137" s="434"/>
      <c r="N137" s="434"/>
      <c r="O137" s="434"/>
      <c r="P137" s="434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</row>
    <row r="138" spans="1:28" x14ac:dyDescent="0.2">
      <c r="A138" s="434"/>
      <c r="B138" s="434"/>
      <c r="C138" s="434"/>
      <c r="D138" s="434"/>
      <c r="E138" s="434"/>
      <c r="F138" s="434"/>
      <c r="G138" s="434"/>
      <c r="H138" s="434"/>
      <c r="I138" s="434"/>
      <c r="J138" s="434"/>
      <c r="K138" s="434"/>
      <c r="L138" s="434"/>
      <c r="M138" s="434"/>
      <c r="N138" s="434"/>
      <c r="O138" s="434"/>
      <c r="P138" s="434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</row>
    <row r="139" spans="1:28" x14ac:dyDescent="0.2">
      <c r="A139" s="434"/>
      <c r="B139" s="434"/>
      <c r="C139" s="434"/>
      <c r="D139" s="434"/>
      <c r="E139" s="434"/>
      <c r="F139" s="434"/>
      <c r="G139" s="434"/>
      <c r="H139" s="434"/>
      <c r="I139" s="434"/>
      <c r="J139" s="434"/>
      <c r="K139" s="434"/>
      <c r="L139" s="434"/>
      <c r="M139" s="434"/>
      <c r="N139" s="434"/>
      <c r="O139" s="434"/>
      <c r="P139" s="434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</row>
  </sheetData>
  <mergeCells count="31">
    <mergeCell ref="Z8:Z12"/>
    <mergeCell ref="X8:X12"/>
    <mergeCell ref="P9:P12"/>
    <mergeCell ref="S8:W8"/>
    <mergeCell ref="W9:W12"/>
    <mergeCell ref="N5:Z6"/>
    <mergeCell ref="J8:J12"/>
    <mergeCell ref="Y8:Y12"/>
    <mergeCell ref="U9:U12"/>
    <mergeCell ref="R8:R12"/>
    <mergeCell ref="S9:S12"/>
    <mergeCell ref="K8:K12"/>
    <mergeCell ref="N9:N12"/>
    <mergeCell ref="O9:O12"/>
    <mergeCell ref="Q9:Q12"/>
    <mergeCell ref="A5:M6"/>
    <mergeCell ref="C8:C12"/>
    <mergeCell ref="E9:E12"/>
    <mergeCell ref="L8:L12"/>
    <mergeCell ref="A8:A12"/>
    <mergeCell ref="V9:V12"/>
    <mergeCell ref="D8:D12"/>
    <mergeCell ref="I9:I12"/>
    <mergeCell ref="H9:H12"/>
    <mergeCell ref="F9:F12"/>
    <mergeCell ref="B8:B12"/>
    <mergeCell ref="T9:T12"/>
    <mergeCell ref="G9:G12"/>
    <mergeCell ref="M8:M12"/>
    <mergeCell ref="N8:Q8"/>
    <mergeCell ref="E8:I8"/>
  </mergeCells>
  <phoneticPr fontId="6" type="noConversion"/>
  <conditionalFormatting sqref="A78:A79">
    <cfRule type="expression" dxfId="369" priority="34" stopIfTrue="1">
      <formula>$AH78=1</formula>
    </cfRule>
  </conditionalFormatting>
  <conditionalFormatting sqref="N80:Z80 N14:Z78">
    <cfRule type="expression" dxfId="368" priority="53" stopIfTrue="1">
      <formula>$AD14=1</formula>
    </cfRule>
  </conditionalFormatting>
  <conditionalFormatting sqref="B14:L80 N49:Z49 N57:Z57 N76:Z76 N79:Z80">
    <cfRule type="expression" dxfId="367" priority="793" stopIfTrue="1">
      <formula>$AC14=1</formula>
    </cfRule>
  </conditionalFormatting>
  <conditionalFormatting sqref="M14:M80">
    <cfRule type="expression" dxfId="366" priority="9" stopIfTrue="1">
      <formula>$AC14=1</formula>
    </cfRule>
  </conditionalFormatting>
  <conditionalFormatting sqref="A80 A57 A14:A55">
    <cfRule type="expression" dxfId="365" priority="796" stopIfTrue="1">
      <formula>#REF!=1</formula>
    </cfRule>
  </conditionalFormatting>
  <conditionalFormatting sqref="A80 A57 A14:A55">
    <cfRule type="expression" dxfId="364" priority="799" stopIfTrue="1">
      <formula>#REF!=1</formula>
    </cfRule>
  </conditionalFormatting>
  <conditionalFormatting sqref="A56">
    <cfRule type="expression" dxfId="363" priority="802" stopIfTrue="1">
      <formula>#REF!=1</formula>
    </cfRule>
  </conditionalFormatting>
  <conditionalFormatting sqref="A58:A76">
    <cfRule type="expression" dxfId="362" priority="3" stopIfTrue="1">
      <formula>$AL58=1</formula>
    </cfRule>
  </conditionalFormatting>
  <conditionalFormatting sqref="A58:A75">
    <cfRule type="expression" dxfId="361" priority="4" stopIfTrue="1">
      <formula>$AN58=1</formula>
    </cfRule>
  </conditionalFormatting>
  <conditionalFormatting sqref="A77">
    <cfRule type="expression" dxfId="360" priority="2" stopIfTrue="1">
      <formula>$AL77=1</formula>
    </cfRule>
  </conditionalFormatting>
  <conditionalFormatting sqref="A77">
    <cfRule type="expression" dxfId="359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5433070866141736" footer="0.31496062992125984"/>
  <pageSetup paperSize="8" scale="96" fitToWidth="2" orientation="portrait" r:id="rId1"/>
  <headerFooter alignWithMargins="0"/>
  <colBreaks count="1" manualBreakCount="1">
    <brk id="13" min="2" max="80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G397"/>
  <sheetViews>
    <sheetView showGridLines="0" zoomScaleNormal="100" workbookViewId="0">
      <pane ySplit="8" topLeftCell="A9" activePane="bottomLeft" state="frozen"/>
      <selection activeCell="F19" sqref="F19"/>
      <selection pane="bottomLeft" activeCell="A2" sqref="A2"/>
    </sheetView>
  </sheetViews>
  <sheetFormatPr defaultRowHeight="12.75" x14ac:dyDescent="0.2"/>
  <cols>
    <col min="1" max="1" width="64.42578125" style="364" customWidth="1"/>
    <col min="2" max="2" width="20.42578125" style="100" customWidth="1"/>
    <col min="3" max="3" width="14.28515625" style="405" customWidth="1"/>
    <col min="4" max="4" width="5.85546875" style="364" customWidth="1"/>
    <col min="5" max="16384" width="9.140625" style="364"/>
  </cols>
  <sheetData>
    <row r="1" spans="1:5" x14ac:dyDescent="0.2">
      <c r="A1" s="757" t="s">
        <v>349</v>
      </c>
    </row>
    <row r="2" spans="1:5" x14ac:dyDescent="0.2">
      <c r="A2" s="757" t="s">
        <v>350</v>
      </c>
    </row>
    <row r="3" spans="1:5" s="897" customFormat="1" ht="15" customHeight="1" x14ac:dyDescent="0.2">
      <c r="A3" s="1074" t="s">
        <v>1837</v>
      </c>
      <c r="B3" s="908"/>
      <c r="C3" s="1073" t="s">
        <v>178</v>
      </c>
    </row>
    <row r="4" spans="1:5" s="406" customFormat="1" ht="12" customHeight="1" x14ac:dyDescent="0.2">
      <c r="A4" s="375"/>
      <c r="B4" s="376"/>
      <c r="C4" s="407"/>
      <c r="D4" s="375"/>
    </row>
    <row r="5" spans="1:5" s="406" customFormat="1" ht="18" customHeight="1" x14ac:dyDescent="0.2">
      <c r="A5" s="1910" t="s">
        <v>1112</v>
      </c>
      <c r="B5" s="1910"/>
      <c r="C5" s="1910"/>
      <c r="D5" s="740"/>
    </row>
    <row r="6" spans="1:5" s="406" customFormat="1" ht="18" customHeight="1" x14ac:dyDescent="0.2">
      <c r="A6" s="1911" t="s">
        <v>1113</v>
      </c>
      <c r="B6" s="1911"/>
      <c r="C6" s="1911"/>
      <c r="D6" s="741"/>
    </row>
    <row r="7" spans="1:5" s="406" customFormat="1" ht="12" customHeight="1" thickBot="1" x14ac:dyDescent="0.25">
      <c r="A7" s="408"/>
      <c r="B7" s="409"/>
      <c r="C7" s="410"/>
      <c r="D7" s="408"/>
    </row>
    <row r="8" spans="1:5" s="411" customFormat="1" ht="26.25" thickBot="1" x14ac:dyDescent="0.25">
      <c r="A8" s="1291" t="s">
        <v>1114</v>
      </c>
      <c r="B8" s="1292" t="s">
        <v>2081</v>
      </c>
      <c r="C8" s="1293" t="s">
        <v>1115</v>
      </c>
    </row>
    <row r="9" spans="1:5" s="411" customFormat="1" x14ac:dyDescent="0.2">
      <c r="A9" s="50" t="s">
        <v>2136</v>
      </c>
      <c r="B9" s="610"/>
      <c r="C9" s="3"/>
      <c r="D9" s="309"/>
      <c r="E9" s="364"/>
    </row>
    <row r="10" spans="1:5" s="411" customFormat="1" x14ac:dyDescent="0.2">
      <c r="A10" s="154" t="s">
        <v>2867</v>
      </c>
      <c r="B10" s="48">
        <v>14740000</v>
      </c>
      <c r="C10" s="47">
        <v>100</v>
      </c>
      <c r="D10" s="309"/>
      <c r="E10" s="364"/>
    </row>
    <row r="11" spans="1:5" s="411" customFormat="1" ht="13.5" thickBot="1" x14ac:dyDescent="0.25">
      <c r="A11" s="611" t="s">
        <v>2869</v>
      </c>
      <c r="B11" s="612">
        <v>14740000</v>
      </c>
      <c r="C11" s="49">
        <v>100</v>
      </c>
      <c r="D11" s="309"/>
      <c r="E11" s="364"/>
    </row>
    <row r="12" spans="1:5" s="411" customFormat="1" x14ac:dyDescent="0.2">
      <c r="A12" s="50" t="s">
        <v>2137</v>
      </c>
      <c r="B12" s="610"/>
      <c r="C12" s="3"/>
      <c r="D12" s="309"/>
      <c r="E12" s="364"/>
    </row>
    <row r="13" spans="1:5" s="411" customFormat="1" x14ac:dyDescent="0.2">
      <c r="A13" s="154" t="s">
        <v>2870</v>
      </c>
      <c r="B13" s="48">
        <v>43566349.719999999</v>
      </c>
      <c r="C13" s="47">
        <v>99.999999816372082</v>
      </c>
      <c r="D13" s="309"/>
      <c r="E13" s="364"/>
    </row>
    <row r="14" spans="1:5" s="411" customFormat="1" x14ac:dyDescent="0.2">
      <c r="A14" s="154" t="s">
        <v>2871</v>
      </c>
      <c r="B14" s="48">
        <v>0.01</v>
      </c>
      <c r="C14" s="47">
        <v>2.295349517668337E-8</v>
      </c>
      <c r="D14" s="309"/>
      <c r="E14" s="364"/>
    </row>
    <row r="15" spans="1:5" s="411" customFormat="1" x14ac:dyDescent="0.2">
      <c r="A15" s="154" t="s">
        <v>2872</v>
      </c>
      <c r="B15" s="48">
        <v>0.01</v>
      </c>
      <c r="C15" s="47">
        <v>2.295349517668337E-8</v>
      </c>
      <c r="D15" s="309"/>
      <c r="E15" s="364"/>
    </row>
    <row r="16" spans="1:5" s="411" customFormat="1" x14ac:dyDescent="0.2">
      <c r="A16" s="154" t="s">
        <v>2873</v>
      </c>
      <c r="B16" s="48">
        <v>0.01</v>
      </c>
      <c r="C16" s="47">
        <v>2.295349517668337E-8</v>
      </c>
      <c r="D16" s="309"/>
      <c r="E16" s="364"/>
    </row>
    <row r="17" spans="1:5" s="411" customFormat="1" x14ac:dyDescent="0.2">
      <c r="A17" s="154" t="s">
        <v>2874</v>
      </c>
      <c r="B17" s="48">
        <v>0.01</v>
      </c>
      <c r="C17" s="47">
        <v>2.295349517668337E-8</v>
      </c>
      <c r="D17" s="309"/>
      <c r="E17" s="364"/>
    </row>
    <row r="18" spans="1:5" s="411" customFormat="1" x14ac:dyDescent="0.2">
      <c r="A18" s="154" t="s">
        <v>2875</v>
      </c>
      <c r="B18" s="48">
        <v>0.01</v>
      </c>
      <c r="C18" s="47">
        <v>2.295349517668337E-8</v>
      </c>
      <c r="D18" s="309"/>
      <c r="E18" s="364"/>
    </row>
    <row r="19" spans="1:5" s="411" customFormat="1" x14ac:dyDescent="0.2">
      <c r="A19" s="154" t="s">
        <v>2876</v>
      </c>
      <c r="B19" s="48">
        <v>0.01</v>
      </c>
      <c r="C19" s="47">
        <v>2.295349517668337E-8</v>
      </c>
      <c r="D19" s="309"/>
      <c r="E19" s="364"/>
    </row>
    <row r="20" spans="1:5" s="411" customFormat="1" x14ac:dyDescent="0.2">
      <c r="A20" s="154" t="s">
        <v>2877</v>
      </c>
      <c r="B20" s="48">
        <v>0.01</v>
      </c>
      <c r="C20" s="47">
        <v>2.295349517668337E-8</v>
      </c>
      <c r="D20" s="309"/>
      <c r="E20" s="364"/>
    </row>
    <row r="21" spans="1:5" s="411" customFormat="1" x14ac:dyDescent="0.2">
      <c r="A21" s="154" t="s">
        <v>2878</v>
      </c>
      <c r="B21" s="48">
        <v>0.01</v>
      </c>
      <c r="C21" s="47">
        <v>2.295349517668337E-8</v>
      </c>
      <c r="D21" s="309"/>
      <c r="E21" s="364"/>
    </row>
    <row r="22" spans="1:5" s="411" customFormat="1" ht="13.5" thickBot="1" x14ac:dyDescent="0.25">
      <c r="A22" s="611" t="s">
        <v>2869</v>
      </c>
      <c r="B22" s="612">
        <v>43566349.799999982</v>
      </c>
      <c r="C22" s="49">
        <v>100</v>
      </c>
      <c r="D22" s="309"/>
      <c r="E22" s="364"/>
    </row>
    <row r="23" spans="1:5" s="411" customFormat="1" x14ac:dyDescent="0.2">
      <c r="A23" s="50" t="s">
        <v>2142</v>
      </c>
      <c r="B23" s="610"/>
      <c r="C23" s="3"/>
      <c r="D23" s="309"/>
      <c r="E23" s="364"/>
    </row>
    <row r="24" spans="1:5" s="411" customFormat="1" x14ac:dyDescent="0.2">
      <c r="A24" s="154" t="s">
        <v>3392</v>
      </c>
      <c r="B24" s="48">
        <v>110160000</v>
      </c>
      <c r="C24" s="47">
        <v>36</v>
      </c>
      <c r="D24" s="309"/>
      <c r="E24" s="364"/>
    </row>
    <row r="25" spans="1:5" s="411" customFormat="1" x14ac:dyDescent="0.2">
      <c r="A25" s="154" t="s">
        <v>1805</v>
      </c>
      <c r="B25" s="48">
        <v>110160000</v>
      </c>
      <c r="C25" s="47">
        <v>36</v>
      </c>
      <c r="D25" s="309"/>
      <c r="E25" s="364"/>
    </row>
    <row r="26" spans="1:5" s="411" customFormat="1" x14ac:dyDescent="0.2">
      <c r="A26" s="154" t="s">
        <v>2879</v>
      </c>
      <c r="B26" s="48">
        <v>85680000</v>
      </c>
      <c r="C26" s="47">
        <v>28.000000000000004</v>
      </c>
      <c r="D26" s="309"/>
      <c r="E26" s="364"/>
    </row>
    <row r="27" spans="1:5" s="411" customFormat="1" ht="13.5" thickBot="1" x14ac:dyDescent="0.25">
      <c r="A27" s="611" t="s">
        <v>2869</v>
      </c>
      <c r="B27" s="612">
        <v>306000000</v>
      </c>
      <c r="C27" s="49">
        <v>100</v>
      </c>
      <c r="D27" s="309"/>
      <c r="E27" s="364"/>
    </row>
    <row r="28" spans="1:5" s="411" customFormat="1" x14ac:dyDescent="0.2">
      <c r="A28" s="50" t="s">
        <v>920</v>
      </c>
      <c r="B28" s="610"/>
      <c r="C28" s="3"/>
      <c r="D28" s="309"/>
      <c r="E28" s="364"/>
    </row>
    <row r="29" spans="1:5" s="411" customFormat="1" x14ac:dyDescent="0.2">
      <c r="A29" s="154" t="s">
        <v>2880</v>
      </c>
      <c r="B29" s="48">
        <v>168356668</v>
      </c>
      <c r="C29" s="47">
        <v>84.178333999999992</v>
      </c>
      <c r="D29" s="309"/>
      <c r="E29" s="364"/>
    </row>
    <row r="30" spans="1:5" s="411" customFormat="1" x14ac:dyDescent="0.2">
      <c r="A30" s="154" t="s">
        <v>2881</v>
      </c>
      <c r="B30" s="48">
        <v>20000000</v>
      </c>
      <c r="C30" s="47">
        <v>10</v>
      </c>
      <c r="D30" s="309"/>
      <c r="E30" s="364"/>
    </row>
    <row r="31" spans="1:5" s="411" customFormat="1" x14ac:dyDescent="0.2">
      <c r="A31" s="154" t="s">
        <v>3393</v>
      </c>
      <c r="B31" s="48">
        <v>5694000</v>
      </c>
      <c r="C31" s="47">
        <v>2.847</v>
      </c>
      <c r="D31" s="309"/>
      <c r="E31" s="364"/>
    </row>
    <row r="32" spans="1:5" s="411" customFormat="1" x14ac:dyDescent="0.2">
      <c r="A32" s="154" t="s">
        <v>2882</v>
      </c>
      <c r="B32" s="48">
        <v>2300712</v>
      </c>
      <c r="C32" s="47">
        <v>1.1503559999999999</v>
      </c>
      <c r="D32" s="309"/>
      <c r="E32" s="364"/>
    </row>
    <row r="33" spans="1:5" s="411" customFormat="1" x14ac:dyDescent="0.2">
      <c r="A33" s="154" t="s">
        <v>2883</v>
      </c>
      <c r="B33" s="48">
        <v>1000000</v>
      </c>
      <c r="C33" s="47">
        <v>0.5</v>
      </c>
      <c r="D33" s="309"/>
      <c r="E33" s="364"/>
    </row>
    <row r="34" spans="1:5" s="411" customFormat="1" x14ac:dyDescent="0.2">
      <c r="A34" s="154" t="s">
        <v>2884</v>
      </c>
      <c r="B34" s="48">
        <v>1000000</v>
      </c>
      <c r="C34" s="47">
        <v>0.5</v>
      </c>
      <c r="D34" s="309"/>
      <c r="E34" s="364"/>
    </row>
    <row r="35" spans="1:5" s="411" customFormat="1" x14ac:dyDescent="0.2">
      <c r="A35" s="154" t="s">
        <v>2885</v>
      </c>
      <c r="B35" s="48">
        <v>866000</v>
      </c>
      <c r="C35" s="47">
        <v>0.43299999999999994</v>
      </c>
      <c r="D35" s="309"/>
      <c r="E35" s="364"/>
    </row>
    <row r="36" spans="1:5" s="411" customFormat="1" x14ac:dyDescent="0.2">
      <c r="A36" s="154" t="s">
        <v>2886</v>
      </c>
      <c r="B36" s="48">
        <v>391310</v>
      </c>
      <c r="C36" s="47">
        <v>0.195655</v>
      </c>
      <c r="D36" s="309"/>
      <c r="E36" s="364"/>
    </row>
    <row r="37" spans="1:5" s="411" customFormat="1" x14ac:dyDescent="0.2">
      <c r="A37" s="154" t="s">
        <v>2887</v>
      </c>
      <c r="B37" s="48">
        <v>391310</v>
      </c>
      <c r="C37" s="47">
        <v>0.195655</v>
      </c>
      <c r="D37" s="309"/>
      <c r="E37" s="364"/>
    </row>
    <row r="38" spans="1:5" s="411" customFormat="1" ht="13.5" thickBot="1" x14ac:dyDescent="0.25">
      <c r="A38" s="611" t="s">
        <v>2869</v>
      </c>
      <c r="B38" s="612">
        <v>200000000</v>
      </c>
      <c r="C38" s="49">
        <v>100</v>
      </c>
      <c r="D38" s="309"/>
      <c r="E38" s="364"/>
    </row>
    <row r="39" spans="1:5" s="411" customFormat="1" x14ac:dyDescent="0.2">
      <c r="A39" s="50" t="s">
        <v>2153</v>
      </c>
      <c r="B39" s="610"/>
      <c r="C39" s="3"/>
      <c r="D39" s="309"/>
      <c r="E39" s="364"/>
    </row>
    <row r="40" spans="1:5" s="411" customFormat="1" x14ac:dyDescent="0.2">
      <c r="A40" s="46" t="s">
        <v>3393</v>
      </c>
      <c r="B40" s="48">
        <v>286550106</v>
      </c>
      <c r="C40" s="47">
        <v>57.310021200000008</v>
      </c>
      <c r="D40" s="309"/>
      <c r="E40" s="364"/>
    </row>
    <row r="41" spans="1:5" s="411" customFormat="1" x14ac:dyDescent="0.2">
      <c r="A41" s="46" t="s">
        <v>2868</v>
      </c>
      <c r="B41" s="48">
        <v>213449894</v>
      </c>
      <c r="C41" s="47">
        <v>42.689978799999999</v>
      </c>
      <c r="D41" s="309"/>
      <c r="E41" s="364"/>
    </row>
    <row r="42" spans="1:5" s="411" customFormat="1" ht="13.5" thickBot="1" x14ac:dyDescent="0.25">
      <c r="A42" s="611" t="s">
        <v>2869</v>
      </c>
      <c r="B42" s="612">
        <v>500000000</v>
      </c>
      <c r="C42" s="49">
        <v>100</v>
      </c>
      <c r="D42" s="309"/>
      <c r="E42" s="364"/>
    </row>
    <row r="43" spans="1:5" s="411" customFormat="1" x14ac:dyDescent="0.2">
      <c r="A43" s="50" t="s">
        <v>2161</v>
      </c>
      <c r="B43" s="610"/>
      <c r="C43" s="3"/>
      <c r="D43" s="309"/>
      <c r="E43" s="364"/>
    </row>
    <row r="44" spans="1:5" s="411" customFormat="1" x14ac:dyDescent="0.2">
      <c r="A44" s="46" t="s">
        <v>4058</v>
      </c>
      <c r="B44" s="48">
        <v>139747179</v>
      </c>
      <c r="C44" s="47">
        <v>99.819413571428569</v>
      </c>
      <c r="D44" s="309"/>
      <c r="E44" s="364"/>
    </row>
    <row r="45" spans="1:5" s="411" customFormat="1" x14ac:dyDescent="0.2">
      <c r="A45" s="46" t="s">
        <v>4059</v>
      </c>
      <c r="B45" s="48">
        <v>250139</v>
      </c>
      <c r="C45" s="47">
        <v>0.17867071428571427</v>
      </c>
      <c r="D45" s="309"/>
      <c r="E45" s="364"/>
    </row>
    <row r="46" spans="1:5" s="411" customFormat="1" x14ac:dyDescent="0.2">
      <c r="A46" s="46" t="s">
        <v>2888</v>
      </c>
      <c r="B46" s="48">
        <v>2681</v>
      </c>
      <c r="C46" s="47">
        <v>1.915E-3</v>
      </c>
      <c r="D46" s="309"/>
      <c r="E46" s="364"/>
    </row>
    <row r="47" spans="1:5" s="411" customFormat="1" x14ac:dyDescent="0.2">
      <c r="A47" s="46" t="s">
        <v>2889</v>
      </c>
      <c r="B47" s="48">
        <v>0.5</v>
      </c>
      <c r="C47" s="47">
        <v>3.5714285714285716E-7</v>
      </c>
      <c r="D47" s="309"/>
      <c r="E47" s="364"/>
    </row>
    <row r="48" spans="1:5" s="411" customFormat="1" x14ac:dyDescent="0.2">
      <c r="A48" s="46" t="s">
        <v>2890</v>
      </c>
      <c r="B48" s="48">
        <v>0.5</v>
      </c>
      <c r="C48" s="47">
        <v>3.5714285714285716E-7</v>
      </c>
      <c r="D48" s="309"/>
      <c r="E48" s="364"/>
    </row>
    <row r="49" spans="1:5" s="411" customFormat="1" ht="13.5" thickBot="1" x14ac:dyDescent="0.25">
      <c r="A49" s="611" t="s">
        <v>2869</v>
      </c>
      <c r="B49" s="612">
        <v>140000000</v>
      </c>
      <c r="C49" s="49">
        <v>100</v>
      </c>
      <c r="D49" s="309"/>
      <c r="E49" s="364"/>
    </row>
    <row r="50" spans="1:5" s="411" customFormat="1" x14ac:dyDescent="0.2">
      <c r="A50" s="50" t="s">
        <v>2164</v>
      </c>
      <c r="B50" s="610"/>
      <c r="C50" s="3"/>
      <c r="D50" s="309"/>
      <c r="E50" s="364"/>
    </row>
    <row r="51" spans="1:5" s="411" customFormat="1" x14ac:dyDescent="0.2">
      <c r="A51" s="46" t="s">
        <v>3389</v>
      </c>
      <c r="B51" s="48">
        <v>13800000</v>
      </c>
      <c r="C51" s="47">
        <v>100</v>
      </c>
      <c r="D51" s="309"/>
      <c r="E51" s="364"/>
    </row>
    <row r="52" spans="1:5" s="411" customFormat="1" ht="13.5" thickBot="1" x14ac:dyDescent="0.25">
      <c r="A52" s="611" t="s">
        <v>2869</v>
      </c>
      <c r="B52" s="612">
        <v>13800000</v>
      </c>
      <c r="C52" s="49">
        <v>100</v>
      </c>
      <c r="D52" s="309"/>
      <c r="E52" s="364"/>
    </row>
    <row r="53" spans="1:5" s="411" customFormat="1" x14ac:dyDescent="0.2">
      <c r="A53" s="50" t="s">
        <v>838</v>
      </c>
      <c r="B53" s="610"/>
      <c r="C53" s="3"/>
      <c r="D53" s="309"/>
      <c r="E53" s="364"/>
    </row>
    <row r="54" spans="1:5" s="411" customFormat="1" x14ac:dyDescent="0.2">
      <c r="A54" s="46" t="s">
        <v>3390</v>
      </c>
      <c r="B54" s="48">
        <v>167722000</v>
      </c>
      <c r="C54" s="47">
        <v>98.815780171093252</v>
      </c>
      <c r="D54" s="309"/>
      <c r="E54" s="364"/>
    </row>
    <row r="55" spans="1:5" s="411" customFormat="1" x14ac:dyDescent="0.2">
      <c r="A55" s="46" t="s">
        <v>2868</v>
      </c>
      <c r="B55" s="48">
        <v>2010000</v>
      </c>
      <c r="C55" s="47">
        <v>1.1842198289067472</v>
      </c>
      <c r="D55" s="309"/>
      <c r="E55" s="364"/>
    </row>
    <row r="56" spans="1:5" s="411" customFormat="1" ht="13.5" thickBot="1" x14ac:dyDescent="0.25">
      <c r="A56" s="611" t="s">
        <v>2869</v>
      </c>
      <c r="B56" s="612">
        <v>169732000</v>
      </c>
      <c r="C56" s="49">
        <v>100</v>
      </c>
      <c r="D56" s="309"/>
      <c r="E56" s="364"/>
    </row>
    <row r="57" spans="1:5" s="411" customFormat="1" x14ac:dyDescent="0.2">
      <c r="A57" s="50" t="s">
        <v>2176</v>
      </c>
      <c r="B57" s="610"/>
      <c r="C57" s="3"/>
      <c r="D57" s="309"/>
      <c r="E57" s="364"/>
    </row>
    <row r="58" spans="1:5" s="411" customFormat="1" x14ac:dyDescent="0.2">
      <c r="A58" s="46" t="s">
        <v>3419</v>
      </c>
      <c r="B58" s="48">
        <v>330676295.85565835</v>
      </c>
      <c r="C58" s="47">
        <v>72.587568099495854</v>
      </c>
      <c r="D58" s="309"/>
      <c r="E58" s="364"/>
    </row>
    <row r="59" spans="1:5" s="411" customFormat="1" x14ac:dyDescent="0.2">
      <c r="A59" s="46" t="s">
        <v>3431</v>
      </c>
      <c r="B59" s="48">
        <v>89521786.268901139</v>
      </c>
      <c r="C59" s="47">
        <v>19.651147779939006</v>
      </c>
      <c r="D59" s="309"/>
      <c r="E59" s="364"/>
    </row>
    <row r="60" spans="1:5" s="411" customFormat="1" x14ac:dyDescent="0.2">
      <c r="A60" s="46" t="s">
        <v>4060</v>
      </c>
      <c r="B60" s="48">
        <v>34431352.147354767</v>
      </c>
      <c r="C60" s="47">
        <v>7.5581109080911784</v>
      </c>
      <c r="D60" s="309"/>
      <c r="E60" s="364"/>
    </row>
    <row r="61" spans="1:5" s="411" customFormat="1" x14ac:dyDescent="0.2">
      <c r="A61" s="46" t="s">
        <v>158</v>
      </c>
      <c r="B61" s="48">
        <v>540751.73946616077</v>
      </c>
      <c r="C61" s="47">
        <v>0.11870174610445737</v>
      </c>
      <c r="D61" s="309"/>
      <c r="E61" s="364"/>
    </row>
    <row r="62" spans="1:5" s="411" customFormat="1" x14ac:dyDescent="0.2">
      <c r="A62" s="46" t="s">
        <v>2892</v>
      </c>
      <c r="B62" s="48">
        <v>384813.98861950659</v>
      </c>
      <c r="C62" s="47">
        <v>8.4471466369484827E-2</v>
      </c>
      <c r="D62" s="309"/>
      <c r="E62" s="364"/>
    </row>
    <row r="63" spans="1:5" s="411" customFormat="1" ht="13.5" thickBot="1" x14ac:dyDescent="0.25">
      <c r="A63" s="611" t="s">
        <v>2869</v>
      </c>
      <c r="B63" s="612">
        <v>455555000</v>
      </c>
      <c r="C63" s="49">
        <v>100</v>
      </c>
      <c r="D63" s="309"/>
      <c r="E63" s="364"/>
    </row>
    <row r="64" spans="1:5" s="411" customFormat="1" x14ac:dyDescent="0.2">
      <c r="A64" s="50" t="s">
        <v>2188</v>
      </c>
      <c r="B64" s="610"/>
      <c r="C64" s="3"/>
      <c r="D64" s="309"/>
      <c r="E64" s="364"/>
    </row>
    <row r="65" spans="1:5" s="411" customFormat="1" x14ac:dyDescent="0.2">
      <c r="A65" s="46" t="s">
        <v>102</v>
      </c>
      <c r="B65" s="48">
        <v>10299996</v>
      </c>
      <c r="C65" s="47">
        <v>99.999961165048546</v>
      </c>
      <c r="D65" s="309"/>
      <c r="E65" s="364"/>
    </row>
    <row r="66" spans="1:5" s="411" customFormat="1" x14ac:dyDescent="0.2">
      <c r="A66" s="46" t="s">
        <v>2893</v>
      </c>
      <c r="B66" s="48">
        <v>1</v>
      </c>
      <c r="C66" s="47">
        <v>9.7087378640776696E-6</v>
      </c>
      <c r="D66" s="309"/>
      <c r="E66" s="364"/>
    </row>
    <row r="67" spans="1:5" s="411" customFormat="1" x14ac:dyDescent="0.2">
      <c r="A67" s="46" t="s">
        <v>2894</v>
      </c>
      <c r="B67" s="48">
        <v>1</v>
      </c>
      <c r="C67" s="47">
        <v>9.7087378640776696E-6</v>
      </c>
      <c r="D67" s="309"/>
      <c r="E67" s="364"/>
    </row>
    <row r="68" spans="1:5" s="411" customFormat="1" x14ac:dyDescent="0.2">
      <c r="A68" s="46" t="s">
        <v>2895</v>
      </c>
      <c r="B68" s="48">
        <v>1</v>
      </c>
      <c r="C68" s="47">
        <v>9.7087378640776696E-6</v>
      </c>
      <c r="D68" s="309"/>
      <c r="E68" s="364"/>
    </row>
    <row r="69" spans="1:5" x14ac:dyDescent="0.2">
      <c r="A69" s="46" t="s">
        <v>2743</v>
      </c>
      <c r="B69" s="48">
        <v>1</v>
      </c>
      <c r="C69" s="47">
        <v>9.7087378640776696E-6</v>
      </c>
      <c r="D69" s="309"/>
    </row>
    <row r="70" spans="1:5" ht="13.5" thickBot="1" x14ac:dyDescent="0.25">
      <c r="A70" s="611" t="s">
        <v>2869</v>
      </c>
      <c r="B70" s="612">
        <v>10300000</v>
      </c>
      <c r="C70" s="49">
        <v>100</v>
      </c>
      <c r="D70" s="309"/>
    </row>
    <row r="71" spans="1:5" x14ac:dyDescent="0.2">
      <c r="A71" s="50" t="s">
        <v>2209</v>
      </c>
      <c r="B71" s="610"/>
      <c r="C71" s="3"/>
      <c r="D71" s="309"/>
    </row>
    <row r="72" spans="1:5" x14ac:dyDescent="0.2">
      <c r="A72" s="46" t="s">
        <v>3443</v>
      </c>
      <c r="B72" s="48">
        <v>49997920</v>
      </c>
      <c r="C72" s="47">
        <v>99.995840000000001</v>
      </c>
      <c r="D72" s="309"/>
    </row>
    <row r="73" spans="1:5" x14ac:dyDescent="0.2">
      <c r="A73" s="46" t="s">
        <v>2892</v>
      </c>
      <c r="B73" s="48">
        <v>2080</v>
      </c>
      <c r="C73" s="47">
        <v>4.1600000000000005E-3</v>
      </c>
      <c r="D73" s="309"/>
    </row>
    <row r="74" spans="1:5" ht="13.5" thickBot="1" x14ac:dyDescent="0.25">
      <c r="A74" s="611" t="s">
        <v>2869</v>
      </c>
      <c r="B74" s="612">
        <v>50000000</v>
      </c>
      <c r="C74" s="49">
        <v>100</v>
      </c>
      <c r="D74" s="309"/>
    </row>
    <row r="75" spans="1:5" x14ac:dyDescent="0.2">
      <c r="A75" s="50" t="s">
        <v>2191</v>
      </c>
      <c r="B75" s="610"/>
      <c r="C75" s="3"/>
      <c r="D75" s="309"/>
    </row>
    <row r="76" spans="1:5" x14ac:dyDescent="0.2">
      <c r="A76" s="46" t="s">
        <v>2896</v>
      </c>
      <c r="B76" s="48">
        <v>18399992</v>
      </c>
      <c r="C76" s="47">
        <v>99.999956521739136</v>
      </c>
      <c r="D76" s="309"/>
    </row>
    <row r="77" spans="1:5" x14ac:dyDescent="0.2">
      <c r="A77" s="46" t="s">
        <v>2897</v>
      </c>
      <c r="B77" s="48">
        <v>2</v>
      </c>
      <c r="C77" s="47">
        <v>1.0869565217391305E-5</v>
      </c>
      <c r="D77" s="309"/>
    </row>
    <row r="78" spans="1:5" x14ac:dyDescent="0.2">
      <c r="A78" s="46" t="s">
        <v>2455</v>
      </c>
      <c r="B78" s="48">
        <v>2</v>
      </c>
      <c r="C78" s="47">
        <v>1.0869565217391305E-5</v>
      </c>
      <c r="D78" s="309"/>
    </row>
    <row r="79" spans="1:5" x14ac:dyDescent="0.2">
      <c r="A79" s="46" t="s">
        <v>2459</v>
      </c>
      <c r="B79" s="48">
        <v>2</v>
      </c>
      <c r="C79" s="47">
        <v>1.0869565217391305E-5</v>
      </c>
      <c r="D79" s="309"/>
    </row>
    <row r="80" spans="1:5" x14ac:dyDescent="0.2">
      <c r="A80" s="46" t="s">
        <v>2461</v>
      </c>
      <c r="B80" s="48">
        <v>2</v>
      </c>
      <c r="C80" s="47">
        <v>1.0869565217391305E-5</v>
      </c>
      <c r="D80" s="309"/>
    </row>
    <row r="81" spans="1:4" ht="13.5" thickBot="1" x14ac:dyDescent="0.25">
      <c r="A81" s="611" t="s">
        <v>2869</v>
      </c>
      <c r="B81" s="612">
        <v>18400000</v>
      </c>
      <c r="C81" s="49">
        <v>100</v>
      </c>
      <c r="D81" s="309"/>
    </row>
    <row r="82" spans="1:4" x14ac:dyDescent="0.2">
      <c r="A82" s="50" t="s">
        <v>2197</v>
      </c>
      <c r="B82" s="610"/>
      <c r="C82" s="3"/>
      <c r="D82" s="309"/>
    </row>
    <row r="83" spans="1:4" x14ac:dyDescent="0.2">
      <c r="A83" s="46" t="s">
        <v>3394</v>
      </c>
      <c r="B83" s="48">
        <v>12997847.932038801</v>
      </c>
      <c r="C83" s="47">
        <v>99.983445631067951</v>
      </c>
      <c r="D83" s="309"/>
    </row>
    <row r="84" spans="1:4" x14ac:dyDescent="0.2">
      <c r="A84" s="46" t="s">
        <v>2465</v>
      </c>
      <c r="B84" s="48">
        <v>2142.4504854368934</v>
      </c>
      <c r="C84" s="47">
        <v>1.6480388349514607E-2</v>
      </c>
      <c r="D84" s="309"/>
    </row>
    <row r="85" spans="1:4" x14ac:dyDescent="0.2">
      <c r="A85" s="46" t="s">
        <v>2898</v>
      </c>
      <c r="B85" s="48">
        <v>3.2058252427184466</v>
      </c>
      <c r="C85" s="47">
        <v>2.4660194174757342E-5</v>
      </c>
      <c r="D85" s="309"/>
    </row>
    <row r="86" spans="1:4" x14ac:dyDescent="0.2">
      <c r="A86" s="46" t="s">
        <v>2470</v>
      </c>
      <c r="B86" s="48">
        <v>3.2058252427184466</v>
      </c>
      <c r="C86" s="47">
        <v>2.4660194174757342E-5</v>
      </c>
      <c r="D86" s="309"/>
    </row>
    <row r="87" spans="1:4" x14ac:dyDescent="0.2">
      <c r="A87" s="46" t="s">
        <v>2472</v>
      </c>
      <c r="B87" s="48">
        <v>3.2058252427184466</v>
      </c>
      <c r="C87" s="47">
        <v>2.4660194174757342E-5</v>
      </c>
      <c r="D87" s="309"/>
    </row>
    <row r="88" spans="1:4" ht="13.5" thickBot="1" x14ac:dyDescent="0.25">
      <c r="A88" s="611" t="s">
        <v>2869</v>
      </c>
      <c r="B88" s="612">
        <v>12999999.999999966</v>
      </c>
      <c r="C88" s="49">
        <v>100</v>
      </c>
      <c r="D88" s="309"/>
    </row>
    <row r="89" spans="1:4" x14ac:dyDescent="0.2">
      <c r="A89" s="50" t="s">
        <v>2198</v>
      </c>
      <c r="B89" s="610"/>
      <c r="C89" s="3"/>
      <c r="D89" s="309"/>
    </row>
    <row r="90" spans="1:4" x14ac:dyDescent="0.2">
      <c r="A90" s="46" t="s">
        <v>2899</v>
      </c>
      <c r="B90" s="48">
        <v>33137000</v>
      </c>
      <c r="C90" s="47">
        <v>50.980000000000004</v>
      </c>
      <c r="D90" s="309"/>
    </row>
    <row r="91" spans="1:4" x14ac:dyDescent="0.2">
      <c r="A91" s="46" t="s">
        <v>2900</v>
      </c>
      <c r="B91" s="48">
        <v>31843500</v>
      </c>
      <c r="C91" s="47">
        <v>48.99</v>
      </c>
      <c r="D91" s="309"/>
    </row>
    <row r="92" spans="1:4" x14ac:dyDescent="0.2">
      <c r="A92" s="46" t="s">
        <v>2901</v>
      </c>
      <c r="B92" s="48">
        <v>6500</v>
      </c>
      <c r="C92" s="47">
        <v>0.01</v>
      </c>
      <c r="D92" s="309"/>
    </row>
    <row r="93" spans="1:4" x14ac:dyDescent="0.2">
      <c r="A93" s="46" t="s">
        <v>2902</v>
      </c>
      <c r="B93" s="48">
        <v>6500</v>
      </c>
      <c r="C93" s="47">
        <v>0.01</v>
      </c>
      <c r="D93" s="309"/>
    </row>
    <row r="94" spans="1:4" x14ac:dyDescent="0.2">
      <c r="A94" s="46" t="s">
        <v>2903</v>
      </c>
      <c r="B94" s="48">
        <v>6500</v>
      </c>
      <c r="C94" s="47">
        <v>0.01</v>
      </c>
      <c r="D94" s="309"/>
    </row>
    <row r="95" spans="1:4" ht="13.5" thickBot="1" x14ac:dyDescent="0.25">
      <c r="A95" s="611" t="s">
        <v>2869</v>
      </c>
      <c r="B95" s="612">
        <v>65000000</v>
      </c>
      <c r="C95" s="49">
        <v>100</v>
      </c>
      <c r="D95" s="309"/>
    </row>
    <row r="96" spans="1:4" x14ac:dyDescent="0.2">
      <c r="A96" s="50" t="s">
        <v>2199</v>
      </c>
      <c r="B96" s="610"/>
      <c r="C96" s="3"/>
      <c r="D96" s="309"/>
    </row>
    <row r="97" spans="1:4" x14ac:dyDescent="0.2">
      <c r="A97" s="46" t="s">
        <v>3395</v>
      </c>
      <c r="B97" s="48">
        <v>379100000</v>
      </c>
      <c r="C97" s="47">
        <v>100</v>
      </c>
      <c r="D97" s="309"/>
    </row>
    <row r="98" spans="1:4" ht="13.5" thickBot="1" x14ac:dyDescent="0.25">
      <c r="A98" s="611" t="s">
        <v>2869</v>
      </c>
      <c r="B98" s="612">
        <v>379100000</v>
      </c>
      <c r="C98" s="49">
        <v>100</v>
      </c>
      <c r="D98" s="309"/>
    </row>
    <row r="99" spans="1:4" x14ac:dyDescent="0.2">
      <c r="A99" s="50" t="s">
        <v>1906</v>
      </c>
      <c r="B99" s="610"/>
      <c r="C99" s="3"/>
      <c r="D99" s="309"/>
    </row>
    <row r="100" spans="1:4" x14ac:dyDescent="0.2">
      <c r="A100" s="46" t="s">
        <v>2905</v>
      </c>
      <c r="B100" s="48">
        <v>5499996</v>
      </c>
      <c r="C100" s="47">
        <v>99.999927272727277</v>
      </c>
      <c r="D100" s="309"/>
    </row>
    <row r="101" spans="1:4" x14ac:dyDescent="0.2">
      <c r="A101" s="46" t="s">
        <v>2906</v>
      </c>
      <c r="B101" s="48">
        <v>1</v>
      </c>
      <c r="C101" s="47">
        <v>1.8181818181818182E-5</v>
      </c>
      <c r="D101" s="309"/>
    </row>
    <row r="102" spans="1:4" x14ac:dyDescent="0.2">
      <c r="A102" s="46" t="s">
        <v>2907</v>
      </c>
      <c r="B102" s="48">
        <v>1</v>
      </c>
      <c r="C102" s="47">
        <v>1.8181818181818182E-5</v>
      </c>
      <c r="D102" s="309"/>
    </row>
    <row r="103" spans="1:4" x14ac:dyDescent="0.2">
      <c r="A103" s="46" t="s">
        <v>2908</v>
      </c>
      <c r="B103" s="48">
        <v>1</v>
      </c>
      <c r="C103" s="47">
        <v>1.8181818181818182E-5</v>
      </c>
      <c r="D103" s="309"/>
    </row>
    <row r="104" spans="1:4" x14ac:dyDescent="0.2">
      <c r="A104" s="46" t="s">
        <v>2909</v>
      </c>
      <c r="B104" s="48">
        <v>1</v>
      </c>
      <c r="C104" s="47">
        <v>1.8181818181818182E-5</v>
      </c>
      <c r="D104" s="309"/>
    </row>
    <row r="105" spans="1:4" ht="13.5" thickBot="1" x14ac:dyDescent="0.25">
      <c r="A105" s="611" t="s">
        <v>2869</v>
      </c>
      <c r="B105" s="612">
        <v>5500000</v>
      </c>
      <c r="C105" s="49">
        <v>100</v>
      </c>
      <c r="D105" s="309"/>
    </row>
    <row r="106" spans="1:4" x14ac:dyDescent="0.2">
      <c r="A106" s="50" t="s">
        <v>2204</v>
      </c>
      <c r="B106" s="610"/>
      <c r="C106" s="3"/>
      <c r="D106" s="309"/>
    </row>
    <row r="107" spans="1:4" x14ac:dyDescent="0.2">
      <c r="A107" s="46" t="s">
        <v>2910</v>
      </c>
      <c r="B107" s="48">
        <v>59999999.909999996</v>
      </c>
      <c r="C107" s="47">
        <v>99.99999984999998</v>
      </c>
      <c r="D107" s="309"/>
    </row>
    <row r="108" spans="1:4" x14ac:dyDescent="0.2">
      <c r="A108" s="46" t="s">
        <v>2911</v>
      </c>
      <c r="B108" s="48">
        <v>0.03</v>
      </c>
      <c r="C108" s="47">
        <v>4.9999999999999991E-8</v>
      </c>
      <c r="D108" s="309"/>
    </row>
    <row r="109" spans="1:4" x14ac:dyDescent="0.2">
      <c r="A109" s="46" t="s">
        <v>2912</v>
      </c>
      <c r="B109" s="48">
        <v>0.02</v>
      </c>
      <c r="C109" s="47">
        <v>3.3333333333333334E-8</v>
      </c>
      <c r="D109" s="309"/>
    </row>
    <row r="110" spans="1:4" x14ac:dyDescent="0.2">
      <c r="A110" s="46" t="s">
        <v>2913</v>
      </c>
      <c r="B110" s="48">
        <v>0.02</v>
      </c>
      <c r="C110" s="47">
        <v>3.3333333333333334E-8</v>
      </c>
      <c r="D110" s="309"/>
    </row>
    <row r="111" spans="1:4" x14ac:dyDescent="0.2">
      <c r="A111" s="46" t="s">
        <v>2914</v>
      </c>
      <c r="B111" s="48">
        <v>0.02</v>
      </c>
      <c r="C111" s="47">
        <v>3.3333333333333334E-8</v>
      </c>
      <c r="D111" s="309"/>
    </row>
    <row r="112" spans="1:4" ht="13.5" thickBot="1" x14ac:dyDescent="0.25">
      <c r="A112" s="611" t="s">
        <v>2869</v>
      </c>
      <c r="B112" s="612">
        <v>60000000.000000007</v>
      </c>
      <c r="C112" s="49">
        <v>100</v>
      </c>
      <c r="D112" s="309"/>
    </row>
    <row r="113" spans="1:4" x14ac:dyDescent="0.2">
      <c r="A113" s="50" t="s">
        <v>2211</v>
      </c>
      <c r="B113" s="610"/>
      <c r="C113" s="3"/>
      <c r="D113" s="309"/>
    </row>
    <row r="114" spans="1:4" x14ac:dyDescent="0.2">
      <c r="A114" s="46" t="s">
        <v>2915</v>
      </c>
      <c r="B114" s="48">
        <v>26239398.68</v>
      </c>
      <c r="C114" s="47">
        <v>99.769576730038011</v>
      </c>
      <c r="D114" s="309"/>
    </row>
    <row r="115" spans="1:4" x14ac:dyDescent="0.2">
      <c r="A115" s="46" t="s">
        <v>2916</v>
      </c>
      <c r="B115" s="48">
        <v>60401.62</v>
      </c>
      <c r="C115" s="47">
        <v>0.22966395437262355</v>
      </c>
      <c r="D115" s="309"/>
    </row>
    <row r="116" spans="1:4" x14ac:dyDescent="0.2">
      <c r="A116" s="46" t="s">
        <v>2917</v>
      </c>
      <c r="B116" s="48">
        <v>98.85</v>
      </c>
      <c r="C116" s="47">
        <v>3.7585551330798474E-4</v>
      </c>
      <c r="D116" s="309"/>
    </row>
    <row r="117" spans="1:4" x14ac:dyDescent="0.2">
      <c r="A117" s="46" t="s">
        <v>2918</v>
      </c>
      <c r="B117" s="48">
        <v>98.85</v>
      </c>
      <c r="C117" s="47">
        <v>3.7585551330798474E-4</v>
      </c>
      <c r="D117" s="309"/>
    </row>
    <row r="118" spans="1:4" x14ac:dyDescent="0.2">
      <c r="A118" s="46" t="s">
        <v>2919</v>
      </c>
      <c r="B118" s="48">
        <v>1</v>
      </c>
      <c r="C118" s="47">
        <v>3.8022813688212926E-6</v>
      </c>
      <c r="D118" s="309"/>
    </row>
    <row r="119" spans="1:4" x14ac:dyDescent="0.2">
      <c r="A119" s="46" t="s">
        <v>2920</v>
      </c>
      <c r="B119" s="48">
        <v>1</v>
      </c>
      <c r="C119" s="47">
        <v>3.8022813688212926E-6</v>
      </c>
      <c r="D119" s="309"/>
    </row>
    <row r="120" spans="1:4" ht="13.5" thickBot="1" x14ac:dyDescent="0.25">
      <c r="A120" s="611" t="s">
        <v>2869</v>
      </c>
      <c r="B120" s="612">
        <v>26300000.000000004</v>
      </c>
      <c r="C120" s="49">
        <v>100</v>
      </c>
      <c r="D120" s="309"/>
    </row>
    <row r="121" spans="1:4" x14ac:dyDescent="0.2">
      <c r="A121" s="50" t="s">
        <v>158</v>
      </c>
      <c r="B121" s="610"/>
      <c r="C121" s="3"/>
      <c r="D121" s="309"/>
    </row>
    <row r="122" spans="1:4" x14ac:dyDescent="0.2">
      <c r="A122" s="46" t="s">
        <v>156</v>
      </c>
      <c r="B122" s="48">
        <v>106960792.08</v>
      </c>
      <c r="C122" s="47">
        <v>69.164773683098019</v>
      </c>
      <c r="D122" s="309"/>
    </row>
    <row r="123" spans="1:4" x14ac:dyDescent="0.2">
      <c r="A123" s="46" t="s">
        <v>3396</v>
      </c>
      <c r="B123" s="48">
        <v>45847509.82</v>
      </c>
      <c r="C123" s="47">
        <v>29.646682480269774</v>
      </c>
      <c r="D123" s="309"/>
    </row>
    <row r="124" spans="1:4" x14ac:dyDescent="0.2">
      <c r="A124" s="46" t="s">
        <v>2921</v>
      </c>
      <c r="B124" s="48">
        <v>1826000</v>
      </c>
      <c r="C124" s="47">
        <v>1.1807586152772345</v>
      </c>
      <c r="D124" s="309"/>
    </row>
    <row r="125" spans="1:4" x14ac:dyDescent="0.2">
      <c r="A125" s="46" t="s">
        <v>2849</v>
      </c>
      <c r="B125" s="48">
        <v>12026.52</v>
      </c>
      <c r="C125" s="47">
        <v>7.7767892123789531E-3</v>
      </c>
      <c r="D125" s="309"/>
    </row>
    <row r="126" spans="1:4" x14ac:dyDescent="0.2">
      <c r="A126" s="46" t="s">
        <v>3397</v>
      </c>
      <c r="B126" s="48">
        <v>8.23</v>
      </c>
      <c r="C126" s="47">
        <v>5.3218200458552248E-6</v>
      </c>
      <c r="D126" s="309"/>
    </row>
    <row r="127" spans="1:4" x14ac:dyDescent="0.2">
      <c r="A127" s="46" t="s">
        <v>3398</v>
      </c>
      <c r="B127" s="48">
        <v>4.8099999999999996</v>
      </c>
      <c r="C127" s="47">
        <v>3.1103225298376224E-6</v>
      </c>
      <c r="D127" s="309"/>
    </row>
    <row r="128" spans="1:4" ht="13.5" thickBot="1" x14ac:dyDescent="0.25">
      <c r="A128" s="611" t="s">
        <v>2869</v>
      </c>
      <c r="B128" s="612">
        <v>154646341.46000001</v>
      </c>
      <c r="C128" s="49">
        <v>100</v>
      </c>
      <c r="D128" s="309"/>
    </row>
    <row r="129" spans="1:4" x14ac:dyDescent="0.2">
      <c r="A129" s="50" t="s">
        <v>2221</v>
      </c>
      <c r="B129" s="610"/>
      <c r="C129" s="3"/>
      <c r="D129" s="309"/>
    </row>
    <row r="130" spans="1:4" x14ac:dyDescent="0.2">
      <c r="A130" s="46" t="s">
        <v>2922</v>
      </c>
      <c r="B130" s="48">
        <v>51336301.200000003</v>
      </c>
      <c r="C130" s="47">
        <v>34.224200800000006</v>
      </c>
      <c r="D130" s="309"/>
    </row>
    <row r="131" spans="1:4" x14ac:dyDescent="0.2">
      <c r="A131" s="46" t="s">
        <v>2923</v>
      </c>
      <c r="B131" s="48">
        <v>45000000</v>
      </c>
      <c r="C131" s="47">
        <v>30</v>
      </c>
      <c r="D131" s="309"/>
    </row>
    <row r="132" spans="1:4" x14ac:dyDescent="0.2">
      <c r="A132" s="46" t="s">
        <v>2924</v>
      </c>
      <c r="B132" s="48">
        <v>15000000</v>
      </c>
      <c r="C132" s="47">
        <v>10</v>
      </c>
      <c r="D132" s="309"/>
    </row>
    <row r="133" spans="1:4" x14ac:dyDescent="0.2">
      <c r="A133" s="46" t="s">
        <v>2925</v>
      </c>
      <c r="B133" s="48">
        <v>7515000</v>
      </c>
      <c r="C133" s="47">
        <v>5.01</v>
      </c>
      <c r="D133" s="309"/>
    </row>
    <row r="134" spans="1:4" x14ac:dyDescent="0.2">
      <c r="A134" s="46" t="s">
        <v>2868</v>
      </c>
      <c r="B134" s="48">
        <v>31148698.800000001</v>
      </c>
      <c r="C134" s="47">
        <v>20.7657992</v>
      </c>
      <c r="D134" s="309"/>
    </row>
    <row r="135" spans="1:4" ht="13.5" thickBot="1" x14ac:dyDescent="0.25">
      <c r="A135" s="611" t="s">
        <v>2869</v>
      </c>
      <c r="B135" s="612">
        <v>150000000</v>
      </c>
      <c r="C135" s="49">
        <v>100</v>
      </c>
      <c r="D135" s="309"/>
    </row>
    <row r="136" spans="1:4" x14ac:dyDescent="0.2">
      <c r="A136" s="50" t="s">
        <v>2227</v>
      </c>
      <c r="B136" s="610"/>
      <c r="C136" s="3"/>
      <c r="D136" s="309"/>
    </row>
    <row r="137" spans="1:4" x14ac:dyDescent="0.2">
      <c r="A137" s="46" t="s">
        <v>3399</v>
      </c>
      <c r="B137" s="48">
        <v>62426161.689999998</v>
      </c>
      <c r="C137" s="47">
        <v>89.180230985714275</v>
      </c>
      <c r="D137" s="309"/>
    </row>
    <row r="138" spans="1:4" x14ac:dyDescent="0.2">
      <c r="A138" s="46" t="s">
        <v>2926</v>
      </c>
      <c r="B138" s="48">
        <v>7573838.3099999996</v>
      </c>
      <c r="C138" s="47">
        <v>10.819769014285715</v>
      </c>
      <c r="D138" s="309"/>
    </row>
    <row r="139" spans="1:4" ht="13.5" thickBot="1" x14ac:dyDescent="0.25">
      <c r="A139" s="611" t="s">
        <v>2869</v>
      </c>
      <c r="B139" s="612">
        <v>70000000</v>
      </c>
      <c r="C139" s="49">
        <v>100</v>
      </c>
      <c r="D139" s="309"/>
    </row>
    <row r="140" spans="1:4" x14ac:dyDescent="0.2">
      <c r="A140" s="50" t="s">
        <v>2230</v>
      </c>
      <c r="B140" s="610"/>
      <c r="C140" s="3"/>
      <c r="D140" s="309"/>
    </row>
    <row r="141" spans="1:4" x14ac:dyDescent="0.2">
      <c r="A141" s="46" t="s">
        <v>2927</v>
      </c>
      <c r="B141" s="48">
        <v>221403060</v>
      </c>
      <c r="C141" s="47">
        <v>99.999981933405635</v>
      </c>
      <c r="D141" s="309"/>
    </row>
    <row r="142" spans="1:4" x14ac:dyDescent="0.2">
      <c r="A142" s="46" t="s">
        <v>2928</v>
      </c>
      <c r="B142" s="48">
        <v>10</v>
      </c>
      <c r="C142" s="47">
        <v>4.5166485925445492E-6</v>
      </c>
      <c r="D142" s="309"/>
    </row>
    <row r="143" spans="1:4" x14ac:dyDescent="0.2">
      <c r="A143" s="46" t="s">
        <v>2929</v>
      </c>
      <c r="B143" s="48">
        <v>10</v>
      </c>
      <c r="C143" s="47">
        <v>4.5166485925445492E-6</v>
      </c>
      <c r="D143" s="309"/>
    </row>
    <row r="144" spans="1:4" x14ac:dyDescent="0.2">
      <c r="A144" s="46" t="s">
        <v>2930</v>
      </c>
      <c r="B144" s="48">
        <v>10</v>
      </c>
      <c r="C144" s="47">
        <v>4.5166485925445492E-6</v>
      </c>
      <c r="D144" s="309"/>
    </row>
    <row r="145" spans="1:4" x14ac:dyDescent="0.2">
      <c r="A145" s="46" t="s">
        <v>2931</v>
      </c>
      <c r="B145" s="48">
        <v>10</v>
      </c>
      <c r="C145" s="47">
        <v>4.5166485925445492E-6</v>
      </c>
      <c r="D145" s="309"/>
    </row>
    <row r="146" spans="1:4" ht="13.5" thickBot="1" x14ac:dyDescent="0.25">
      <c r="A146" s="611" t="s">
        <v>2869</v>
      </c>
      <c r="B146" s="612">
        <v>221403100</v>
      </c>
      <c r="C146" s="49">
        <v>100</v>
      </c>
      <c r="D146" s="309"/>
    </row>
    <row r="147" spans="1:4" x14ac:dyDescent="0.2">
      <c r="A147" s="50" t="s">
        <v>2239</v>
      </c>
      <c r="B147" s="610"/>
      <c r="C147" s="3"/>
      <c r="D147" s="309"/>
    </row>
    <row r="148" spans="1:4" x14ac:dyDescent="0.2">
      <c r="A148" s="46" t="s">
        <v>2932</v>
      </c>
      <c r="B148" s="48">
        <v>6695569.8899999997</v>
      </c>
      <c r="C148" s="47">
        <v>44.637132599999987</v>
      </c>
      <c r="D148" s="309"/>
    </row>
    <row r="149" spans="1:4" x14ac:dyDescent="0.2">
      <c r="A149" s="46" t="s">
        <v>2933</v>
      </c>
      <c r="B149" s="48">
        <v>6124440.0199999996</v>
      </c>
      <c r="C149" s="47">
        <v>40.829600133333329</v>
      </c>
      <c r="D149" s="309"/>
    </row>
    <row r="150" spans="1:4" x14ac:dyDescent="0.2">
      <c r="A150" s="46" t="s">
        <v>3444</v>
      </c>
      <c r="B150" s="48">
        <v>1200000</v>
      </c>
      <c r="C150" s="47">
        <v>7.9999999999999991</v>
      </c>
      <c r="D150" s="309"/>
    </row>
    <row r="151" spans="1:4" x14ac:dyDescent="0.2">
      <c r="A151" s="46" t="s">
        <v>3445</v>
      </c>
      <c r="B151" s="48">
        <v>600000</v>
      </c>
      <c r="C151" s="47">
        <v>3.9999999999999996</v>
      </c>
      <c r="D151" s="309"/>
    </row>
    <row r="152" spans="1:4" x14ac:dyDescent="0.2">
      <c r="A152" s="46" t="s">
        <v>3446</v>
      </c>
      <c r="B152" s="48">
        <v>246133.07</v>
      </c>
      <c r="C152" s="47">
        <v>1.6408871333333332</v>
      </c>
      <c r="D152" s="309"/>
    </row>
    <row r="153" spans="1:4" x14ac:dyDescent="0.2">
      <c r="A153" s="46" t="s">
        <v>2934</v>
      </c>
      <c r="B153" s="48">
        <v>106060.30000000075</v>
      </c>
      <c r="C153" s="47">
        <v>0.70706866666667156</v>
      </c>
      <c r="D153" s="309"/>
    </row>
    <row r="154" spans="1:4" x14ac:dyDescent="0.2">
      <c r="A154" s="46" t="s">
        <v>2935</v>
      </c>
      <c r="B154" s="48">
        <v>27796.720000000001</v>
      </c>
      <c r="C154" s="47">
        <v>0.18531146666666665</v>
      </c>
      <c r="D154" s="309"/>
    </row>
    <row r="155" spans="1:4" ht="13.5" thickBot="1" x14ac:dyDescent="0.25">
      <c r="A155" s="611" t="s">
        <v>2869</v>
      </c>
      <c r="B155" s="612">
        <v>15000000.000000002</v>
      </c>
      <c r="C155" s="49">
        <v>100</v>
      </c>
      <c r="D155" s="309"/>
    </row>
    <row r="156" spans="1:4" x14ac:dyDescent="0.2">
      <c r="A156" s="50" t="s">
        <v>2240</v>
      </c>
      <c r="B156" s="610"/>
      <c r="C156" s="3"/>
      <c r="D156" s="309"/>
    </row>
    <row r="157" spans="1:4" x14ac:dyDescent="0.2">
      <c r="A157" s="46" t="s">
        <v>2290</v>
      </c>
      <c r="B157" s="48">
        <v>40513819</v>
      </c>
      <c r="C157" s="47">
        <v>67.523031666666668</v>
      </c>
      <c r="D157" s="309"/>
    </row>
    <row r="158" spans="1:4" x14ac:dyDescent="0.2">
      <c r="A158" s="46" t="s">
        <v>2936</v>
      </c>
      <c r="B158" s="48">
        <v>4920000</v>
      </c>
      <c r="C158" s="47">
        <v>8.2000000000000011</v>
      </c>
      <c r="D158" s="309"/>
    </row>
    <row r="159" spans="1:4" x14ac:dyDescent="0.2">
      <c r="A159" s="46" t="s">
        <v>2937</v>
      </c>
      <c r="B159" s="48">
        <v>3740804</v>
      </c>
      <c r="C159" s="47">
        <v>6.2346733333333333</v>
      </c>
      <c r="D159" s="309"/>
    </row>
    <row r="160" spans="1:4" x14ac:dyDescent="0.2">
      <c r="A160" s="46" t="s">
        <v>2598</v>
      </c>
      <c r="B160" s="48">
        <v>3000729</v>
      </c>
      <c r="C160" s="47">
        <v>5.0012150000000002</v>
      </c>
      <c r="D160" s="309"/>
    </row>
    <row r="161" spans="1:4" x14ac:dyDescent="0.2">
      <c r="A161" s="46" t="s">
        <v>2596</v>
      </c>
      <c r="B161" s="48">
        <v>2620659</v>
      </c>
      <c r="C161" s="47">
        <v>4.3677649999999995</v>
      </c>
      <c r="D161" s="309"/>
    </row>
    <row r="162" spans="1:4" x14ac:dyDescent="0.2">
      <c r="A162" s="46" t="s">
        <v>2938</v>
      </c>
      <c r="B162" s="48">
        <v>1800000</v>
      </c>
      <c r="C162" s="47">
        <v>3</v>
      </c>
      <c r="D162" s="309"/>
    </row>
    <row r="163" spans="1:4" x14ac:dyDescent="0.2">
      <c r="A163" s="46" t="s">
        <v>3439</v>
      </c>
      <c r="B163" s="48">
        <v>1203990</v>
      </c>
      <c r="C163" s="47">
        <v>2.00665</v>
      </c>
      <c r="D163" s="309"/>
    </row>
    <row r="164" spans="1:4" x14ac:dyDescent="0.2">
      <c r="A164" s="46" t="s">
        <v>2591</v>
      </c>
      <c r="B164" s="48">
        <v>1200000</v>
      </c>
      <c r="C164" s="47">
        <v>2</v>
      </c>
      <c r="D164" s="309"/>
    </row>
    <row r="165" spans="1:4" x14ac:dyDescent="0.2">
      <c r="A165" s="46" t="s">
        <v>2939</v>
      </c>
      <c r="B165" s="48">
        <v>999999</v>
      </c>
      <c r="C165" s="47">
        <v>1.6666650000000001</v>
      </c>
      <c r="D165" s="309"/>
    </row>
    <row r="166" spans="1:4" ht="13.5" thickBot="1" x14ac:dyDescent="0.25">
      <c r="A166" s="611" t="s">
        <v>2869</v>
      </c>
      <c r="B166" s="612">
        <v>60000000</v>
      </c>
      <c r="C166" s="49">
        <v>100</v>
      </c>
      <c r="D166" s="309"/>
    </row>
    <row r="167" spans="1:4" x14ac:dyDescent="0.2">
      <c r="A167" s="50" t="s">
        <v>2243</v>
      </c>
      <c r="B167" s="610"/>
      <c r="C167" s="3"/>
      <c r="D167" s="309"/>
    </row>
    <row r="168" spans="1:4" x14ac:dyDescent="0.2">
      <c r="A168" s="46" t="s">
        <v>2940</v>
      </c>
      <c r="B168" s="48">
        <v>207210802.09999999</v>
      </c>
      <c r="C168" s="47">
        <v>99.715235107705169</v>
      </c>
      <c r="D168" s="309"/>
    </row>
    <row r="169" spans="1:4" x14ac:dyDescent="0.2">
      <c r="A169" s="46" t="s">
        <v>3400</v>
      </c>
      <c r="B169" s="48">
        <v>360280.11</v>
      </c>
      <c r="C169" s="47">
        <v>0.17337617300444724</v>
      </c>
      <c r="D169" s="309"/>
    </row>
    <row r="170" spans="1:4" x14ac:dyDescent="0.2">
      <c r="A170" s="46" t="s">
        <v>2941</v>
      </c>
      <c r="B170" s="48">
        <v>192085.64</v>
      </c>
      <c r="C170" s="47">
        <v>9.2436613146115607E-2</v>
      </c>
      <c r="D170" s="309"/>
    </row>
    <row r="171" spans="1:4" x14ac:dyDescent="0.2">
      <c r="A171" s="46" t="s">
        <v>2942</v>
      </c>
      <c r="B171" s="48">
        <v>39382.959999999999</v>
      </c>
      <c r="C171" s="47">
        <v>1.8952106144264323E-2</v>
      </c>
      <c r="D171" s="309"/>
    </row>
    <row r="172" spans="1:4" ht="13.5" thickBot="1" x14ac:dyDescent="0.25">
      <c r="A172" s="611" t="s">
        <v>2869</v>
      </c>
      <c r="B172" s="612">
        <v>207802550.81</v>
      </c>
      <c r="C172" s="49">
        <v>100</v>
      </c>
      <c r="D172" s="309"/>
    </row>
    <row r="173" spans="1:4" x14ac:dyDescent="0.2">
      <c r="A173" s="50" t="s">
        <v>2244</v>
      </c>
      <c r="B173" s="610"/>
      <c r="C173" s="3"/>
      <c r="D173" s="309"/>
    </row>
    <row r="174" spans="1:4" x14ac:dyDescent="0.2">
      <c r="A174" s="46" t="s">
        <v>2943</v>
      </c>
      <c r="B174" s="48">
        <v>349109045.82999998</v>
      </c>
      <c r="C174" s="47">
        <v>99.745441665714281</v>
      </c>
      <c r="D174" s="309"/>
    </row>
    <row r="175" spans="1:4" x14ac:dyDescent="0.2">
      <c r="A175" s="46" t="s">
        <v>3401</v>
      </c>
      <c r="B175" s="48">
        <v>582953.29</v>
      </c>
      <c r="C175" s="47">
        <v>0.16655808285714288</v>
      </c>
      <c r="D175" s="309"/>
    </row>
    <row r="176" spans="1:4" x14ac:dyDescent="0.2">
      <c r="A176" s="46" t="s">
        <v>2892</v>
      </c>
      <c r="B176" s="48">
        <v>308000.39</v>
      </c>
      <c r="C176" s="47">
        <v>7.8831825714285722E-2</v>
      </c>
      <c r="D176" s="309"/>
    </row>
    <row r="177" spans="1:4" ht="13.5" thickBot="1" x14ac:dyDescent="0.25">
      <c r="A177" s="611" t="s">
        <v>2869</v>
      </c>
      <c r="B177" s="612">
        <v>350000000</v>
      </c>
      <c r="C177" s="49">
        <v>100</v>
      </c>
      <c r="D177" s="309"/>
    </row>
    <row r="178" spans="1:4" x14ac:dyDescent="0.2">
      <c r="A178" s="50" t="s">
        <v>2246</v>
      </c>
      <c r="B178" s="610"/>
      <c r="C178" s="3"/>
      <c r="D178" s="309"/>
    </row>
    <row r="179" spans="1:4" x14ac:dyDescent="0.2">
      <c r="A179" s="46" t="s">
        <v>2944</v>
      </c>
      <c r="B179" s="48">
        <v>25228000</v>
      </c>
      <c r="C179" s="47">
        <v>53</v>
      </c>
      <c r="D179" s="309"/>
    </row>
    <row r="180" spans="1:4" x14ac:dyDescent="0.2">
      <c r="A180" s="46" t="s">
        <v>2945</v>
      </c>
      <c r="B180" s="48">
        <v>16660000</v>
      </c>
      <c r="C180" s="47">
        <v>35</v>
      </c>
      <c r="D180" s="309"/>
    </row>
    <row r="181" spans="1:4" x14ac:dyDescent="0.2">
      <c r="A181" s="46" t="s">
        <v>3402</v>
      </c>
      <c r="B181" s="48">
        <v>3331881</v>
      </c>
      <c r="C181" s="47">
        <v>6.9997500000000006</v>
      </c>
      <c r="D181" s="309"/>
    </row>
    <row r="182" spans="1:4" x14ac:dyDescent="0.2">
      <c r="A182" s="46" t="s">
        <v>2946</v>
      </c>
      <c r="B182" s="48">
        <v>2380000</v>
      </c>
      <c r="C182" s="47">
        <v>5</v>
      </c>
      <c r="D182" s="309"/>
    </row>
    <row r="183" spans="1:4" x14ac:dyDescent="0.2">
      <c r="A183" s="46" t="s">
        <v>3403</v>
      </c>
      <c r="B183" s="48">
        <v>119</v>
      </c>
      <c r="C183" s="47">
        <v>2.5000000000000001E-4</v>
      </c>
      <c r="D183" s="309"/>
    </row>
    <row r="184" spans="1:4" ht="13.5" thickBot="1" x14ac:dyDescent="0.25">
      <c r="A184" s="611" t="s">
        <v>2869</v>
      </c>
      <c r="B184" s="612">
        <v>47600000</v>
      </c>
      <c r="C184" s="49">
        <v>100</v>
      </c>
      <c r="D184" s="309"/>
    </row>
    <row r="185" spans="1:4" x14ac:dyDescent="0.2">
      <c r="A185" s="50" t="s">
        <v>2250</v>
      </c>
      <c r="B185" s="610"/>
      <c r="C185" s="3"/>
      <c r="D185" s="309"/>
    </row>
    <row r="186" spans="1:4" x14ac:dyDescent="0.2">
      <c r="A186" s="46" t="s">
        <v>2947</v>
      </c>
      <c r="B186" s="48">
        <v>133048627</v>
      </c>
      <c r="C186" s="47">
        <v>81.589957987085</v>
      </c>
      <c r="D186" s="309"/>
    </row>
    <row r="187" spans="1:4" x14ac:dyDescent="0.2">
      <c r="A187" s="46" t="s">
        <v>2948</v>
      </c>
      <c r="B187" s="48">
        <v>20663528</v>
      </c>
      <c r="C187" s="47">
        <v>12.671580454452599</v>
      </c>
      <c r="D187" s="309"/>
    </row>
    <row r="188" spans="1:4" x14ac:dyDescent="0.2">
      <c r="A188" s="46" t="s">
        <v>2868</v>
      </c>
      <c r="B188" s="48">
        <v>9357701</v>
      </c>
      <c r="C188" s="47">
        <v>5.7384615584624052</v>
      </c>
      <c r="D188" s="309"/>
    </row>
    <row r="189" spans="1:4" ht="13.5" thickBot="1" x14ac:dyDescent="0.25">
      <c r="A189" s="611" t="s">
        <v>2869</v>
      </c>
      <c r="B189" s="612">
        <v>163069856</v>
      </c>
      <c r="C189" s="49">
        <v>100</v>
      </c>
      <c r="D189" s="309"/>
    </row>
    <row r="190" spans="1:4" x14ac:dyDescent="0.2">
      <c r="A190" s="50" t="s">
        <v>2251</v>
      </c>
      <c r="B190" s="610"/>
      <c r="C190" s="3"/>
      <c r="D190" s="309"/>
    </row>
    <row r="191" spans="1:4" x14ac:dyDescent="0.2">
      <c r="A191" s="46" t="s">
        <v>3404</v>
      </c>
      <c r="B191" s="48">
        <v>64846506</v>
      </c>
      <c r="C191" s="47">
        <v>99.763855384615383</v>
      </c>
      <c r="D191" s="309"/>
    </row>
    <row r="192" spans="1:4" x14ac:dyDescent="0.2">
      <c r="A192" s="46" t="s">
        <v>2949</v>
      </c>
      <c r="B192" s="48">
        <v>143492</v>
      </c>
      <c r="C192" s="47">
        <v>0.2207569230769231</v>
      </c>
      <c r="D192" s="309"/>
    </row>
    <row r="193" spans="1:4" x14ac:dyDescent="0.2">
      <c r="A193" s="46" t="s">
        <v>2950</v>
      </c>
      <c r="B193" s="48">
        <v>10000</v>
      </c>
      <c r="C193" s="47">
        <v>1.5384615384615385E-2</v>
      </c>
      <c r="D193" s="309"/>
    </row>
    <row r="194" spans="1:4" x14ac:dyDescent="0.2">
      <c r="A194" s="46" t="s">
        <v>2645</v>
      </c>
      <c r="B194" s="48">
        <v>1</v>
      </c>
      <c r="C194" s="47">
        <v>1.5384615384615385E-6</v>
      </c>
      <c r="D194" s="309"/>
    </row>
    <row r="195" spans="1:4" x14ac:dyDescent="0.2">
      <c r="A195" s="46" t="s">
        <v>2649</v>
      </c>
      <c r="B195" s="48">
        <v>1</v>
      </c>
      <c r="C195" s="47">
        <v>1.5384615384615385E-6</v>
      </c>
      <c r="D195" s="309"/>
    </row>
    <row r="196" spans="1:4" ht="13.5" thickBot="1" x14ac:dyDescent="0.25">
      <c r="A196" s="611" t="s">
        <v>2869</v>
      </c>
      <c r="B196" s="612">
        <v>65000000</v>
      </c>
      <c r="C196" s="49">
        <v>100</v>
      </c>
      <c r="D196" s="309"/>
    </row>
    <row r="197" spans="1:4" x14ac:dyDescent="0.2">
      <c r="A197" s="50" t="s">
        <v>2254</v>
      </c>
      <c r="B197" s="610"/>
      <c r="C197" s="3"/>
      <c r="D197" s="309"/>
    </row>
    <row r="198" spans="1:4" x14ac:dyDescent="0.2">
      <c r="A198" s="46" t="s">
        <v>155</v>
      </c>
      <c r="B198" s="48">
        <v>36003600</v>
      </c>
      <c r="C198" s="47">
        <v>90.009</v>
      </c>
      <c r="D198" s="309"/>
    </row>
    <row r="199" spans="1:4" x14ac:dyDescent="0.2">
      <c r="A199" s="46" t="s">
        <v>2951</v>
      </c>
      <c r="B199" s="48">
        <v>3996000</v>
      </c>
      <c r="C199" s="47">
        <v>9.99</v>
      </c>
      <c r="D199" s="309"/>
    </row>
    <row r="200" spans="1:4" x14ac:dyDescent="0.2">
      <c r="A200" s="46" t="s">
        <v>2952</v>
      </c>
      <c r="B200" s="48">
        <v>100</v>
      </c>
      <c r="C200" s="47">
        <v>2.5000000000000001E-4</v>
      </c>
      <c r="D200" s="309"/>
    </row>
    <row r="201" spans="1:4" x14ac:dyDescent="0.2">
      <c r="A201" s="46" t="s">
        <v>2953</v>
      </c>
      <c r="B201" s="48">
        <v>100</v>
      </c>
      <c r="C201" s="47">
        <v>2.5000000000000001E-4</v>
      </c>
      <c r="D201" s="309"/>
    </row>
    <row r="202" spans="1:4" x14ac:dyDescent="0.2">
      <c r="A202" s="46" t="s">
        <v>2954</v>
      </c>
      <c r="B202" s="48">
        <v>100</v>
      </c>
      <c r="C202" s="47">
        <v>2.5000000000000001E-4</v>
      </c>
      <c r="D202" s="309"/>
    </row>
    <row r="203" spans="1:4" x14ac:dyDescent="0.2">
      <c r="A203" s="46" t="s">
        <v>2955</v>
      </c>
      <c r="B203" s="48">
        <v>100</v>
      </c>
      <c r="C203" s="47">
        <v>2.5000000000000001E-4</v>
      </c>
      <c r="D203" s="309"/>
    </row>
    <row r="204" spans="1:4" ht="13.5" thickBot="1" x14ac:dyDescent="0.25">
      <c r="A204" s="611" t="s">
        <v>2869</v>
      </c>
      <c r="B204" s="612">
        <v>40000000</v>
      </c>
      <c r="C204" s="49">
        <v>100</v>
      </c>
      <c r="D204" s="309"/>
    </row>
    <row r="205" spans="1:4" x14ac:dyDescent="0.2">
      <c r="A205" s="50" t="s">
        <v>2262</v>
      </c>
      <c r="B205" s="610"/>
      <c r="C205" s="3"/>
      <c r="D205" s="309"/>
    </row>
    <row r="206" spans="1:4" x14ac:dyDescent="0.2">
      <c r="A206" s="46" t="s">
        <v>2956</v>
      </c>
      <c r="B206" s="48">
        <v>9785497</v>
      </c>
      <c r="C206" s="47">
        <v>100</v>
      </c>
      <c r="D206" s="309"/>
    </row>
    <row r="207" spans="1:4" ht="13.5" thickBot="1" x14ac:dyDescent="0.25">
      <c r="A207" s="611" t="s">
        <v>2869</v>
      </c>
      <c r="B207" s="612">
        <v>9785497</v>
      </c>
      <c r="C207" s="49">
        <v>100</v>
      </c>
      <c r="D207" s="309"/>
    </row>
    <row r="208" spans="1:4" x14ac:dyDescent="0.2">
      <c r="A208" s="50" t="s">
        <v>2263</v>
      </c>
      <c r="B208" s="610"/>
      <c r="C208" s="3"/>
      <c r="D208" s="309"/>
    </row>
    <row r="209" spans="1:4" x14ac:dyDescent="0.2">
      <c r="A209" s="46" t="s">
        <v>2957</v>
      </c>
      <c r="B209" s="48">
        <v>48698188.630000003</v>
      </c>
      <c r="C209" s="47">
        <v>99.975751652638053</v>
      </c>
      <c r="D209" s="309"/>
    </row>
    <row r="210" spans="1:4" x14ac:dyDescent="0.2">
      <c r="A210" s="46" t="s">
        <v>3405</v>
      </c>
      <c r="B210" s="48">
        <v>9793.630000000001</v>
      </c>
      <c r="C210" s="47">
        <v>2.0105994662287002E-2</v>
      </c>
      <c r="D210" s="309"/>
    </row>
    <row r="211" spans="1:4" x14ac:dyDescent="0.2">
      <c r="A211" s="46" t="s">
        <v>3406</v>
      </c>
      <c r="B211" s="48">
        <v>2017.63</v>
      </c>
      <c r="C211" s="47">
        <v>4.1421268733319644E-3</v>
      </c>
      <c r="D211" s="309"/>
    </row>
    <row r="212" spans="1:4" x14ac:dyDescent="0.2">
      <c r="A212" s="46" t="s">
        <v>2958</v>
      </c>
      <c r="B212" s="48">
        <v>0.1</v>
      </c>
      <c r="C212" s="47">
        <v>2.0529665366454526E-7</v>
      </c>
      <c r="D212" s="309"/>
    </row>
    <row r="213" spans="1:4" x14ac:dyDescent="0.2">
      <c r="A213" s="46" t="s">
        <v>2959</v>
      </c>
      <c r="B213" s="48">
        <v>0.01</v>
      </c>
      <c r="C213" s="47">
        <v>2.0529665366454526E-8</v>
      </c>
      <c r="D213" s="309"/>
    </row>
    <row r="214" spans="1:4" ht="13.5" thickBot="1" x14ac:dyDescent="0.25">
      <c r="A214" s="611" t="s">
        <v>2869</v>
      </c>
      <c r="B214" s="612">
        <v>48710000.000000007</v>
      </c>
      <c r="C214" s="49">
        <v>100</v>
      </c>
      <c r="D214" s="309"/>
    </row>
    <row r="215" spans="1:4" x14ac:dyDescent="0.2">
      <c r="A215" s="50" t="s">
        <v>924</v>
      </c>
      <c r="B215" s="610"/>
      <c r="C215" s="1018"/>
      <c r="D215" s="309"/>
    </row>
    <row r="216" spans="1:4" x14ac:dyDescent="0.2">
      <c r="A216" s="46" t="s">
        <v>2264</v>
      </c>
      <c r="B216" s="48">
        <v>54157362.246000007</v>
      </c>
      <c r="C216" s="47">
        <v>53.1</v>
      </c>
      <c r="D216" s="309"/>
    </row>
    <row r="217" spans="1:4" x14ac:dyDescent="0.2">
      <c r="A217" s="46" t="s">
        <v>3407</v>
      </c>
      <c r="B217" s="48">
        <v>8106758.7837153021</v>
      </c>
      <c r="C217" s="47">
        <v>7.9484833374999981</v>
      </c>
      <c r="D217" s="309"/>
    </row>
    <row r="218" spans="1:4" x14ac:dyDescent="0.2">
      <c r="A218" s="46" t="s">
        <v>3408</v>
      </c>
      <c r="B218" s="48">
        <v>5366440.4417836973</v>
      </c>
      <c r="C218" s="47">
        <v>5.2616666624999997</v>
      </c>
      <c r="D218" s="309"/>
    </row>
    <row r="219" spans="1:4" x14ac:dyDescent="0.2">
      <c r="A219" s="46" t="s">
        <v>2868</v>
      </c>
      <c r="B219" s="48">
        <v>34360704.528501004</v>
      </c>
      <c r="C219" s="47">
        <v>33.68985</v>
      </c>
      <c r="D219" s="309"/>
    </row>
    <row r="220" spans="1:4" ht="13.5" thickBot="1" x14ac:dyDescent="0.25">
      <c r="A220" s="611" t="s">
        <v>2869</v>
      </c>
      <c r="B220" s="612">
        <v>101991266.00000001</v>
      </c>
      <c r="C220" s="49">
        <v>100</v>
      </c>
      <c r="D220" s="309"/>
    </row>
    <row r="221" spans="1:4" x14ac:dyDescent="0.2">
      <c r="A221" s="50" t="s">
        <v>2266</v>
      </c>
      <c r="B221" s="610"/>
      <c r="C221" s="1018"/>
      <c r="D221" s="309"/>
    </row>
    <row r="222" spans="1:4" x14ac:dyDescent="0.2">
      <c r="A222" s="46" t="s">
        <v>2267</v>
      </c>
      <c r="B222" s="48">
        <v>19992000</v>
      </c>
      <c r="C222" s="47">
        <v>99.960000000000008</v>
      </c>
      <c r="D222" s="309"/>
    </row>
    <row r="223" spans="1:4" x14ac:dyDescent="0.2">
      <c r="A223" s="46" t="s">
        <v>3409</v>
      </c>
      <c r="B223" s="48">
        <v>2000</v>
      </c>
      <c r="C223" s="47">
        <v>0.01</v>
      </c>
      <c r="D223" s="309"/>
    </row>
    <row r="224" spans="1:4" x14ac:dyDescent="0.2">
      <c r="A224" s="46" t="s">
        <v>3410</v>
      </c>
      <c r="B224" s="48">
        <v>2000</v>
      </c>
      <c r="C224" s="47">
        <v>0.01</v>
      </c>
      <c r="D224" s="309"/>
    </row>
    <row r="225" spans="1:4" x14ac:dyDescent="0.2">
      <c r="A225" s="46" t="s">
        <v>3411</v>
      </c>
      <c r="B225" s="48">
        <v>2000</v>
      </c>
      <c r="C225" s="47">
        <v>0.01</v>
      </c>
      <c r="D225" s="309"/>
    </row>
    <row r="226" spans="1:4" x14ac:dyDescent="0.2">
      <c r="A226" s="46" t="s">
        <v>3412</v>
      </c>
      <c r="B226" s="48">
        <v>2000</v>
      </c>
      <c r="C226" s="47">
        <v>0.01</v>
      </c>
      <c r="D226" s="309"/>
    </row>
    <row r="227" spans="1:4" ht="13.5" thickBot="1" x14ac:dyDescent="0.25">
      <c r="A227" s="611" t="s">
        <v>2869</v>
      </c>
      <c r="B227" s="612">
        <v>20000000</v>
      </c>
      <c r="C227" s="49">
        <v>100</v>
      </c>
      <c r="D227" s="309"/>
    </row>
    <row r="228" spans="1:4" x14ac:dyDescent="0.2">
      <c r="A228" s="50" t="s">
        <v>2269</v>
      </c>
      <c r="B228" s="610"/>
      <c r="C228" s="1018"/>
      <c r="D228" s="309"/>
    </row>
    <row r="229" spans="1:4" x14ac:dyDescent="0.2">
      <c r="A229" s="46" t="s">
        <v>2960</v>
      </c>
      <c r="B229" s="48">
        <v>161299999.96000001</v>
      </c>
      <c r="C229" s="47">
        <v>99.999999975201519</v>
      </c>
      <c r="D229" s="309"/>
    </row>
    <row r="230" spans="1:4" x14ac:dyDescent="0.2">
      <c r="A230" s="46" t="s">
        <v>2961</v>
      </c>
      <c r="B230" s="48">
        <v>0.01</v>
      </c>
      <c r="C230" s="47">
        <v>6.199628022318662E-9</v>
      </c>
      <c r="D230" s="309"/>
    </row>
    <row r="231" spans="1:4" x14ac:dyDescent="0.2">
      <c r="A231" s="46" t="s">
        <v>2962</v>
      </c>
      <c r="B231" s="48">
        <v>0.01</v>
      </c>
      <c r="C231" s="47">
        <v>6.199628022318662E-9</v>
      </c>
      <c r="D231" s="309"/>
    </row>
    <row r="232" spans="1:4" x14ac:dyDescent="0.2">
      <c r="A232" s="46" t="s">
        <v>2963</v>
      </c>
      <c r="B232" s="48">
        <v>0.01</v>
      </c>
      <c r="C232" s="47">
        <v>6.199628022318662E-9</v>
      </c>
      <c r="D232" s="309"/>
    </row>
    <row r="233" spans="1:4" x14ac:dyDescent="0.2">
      <c r="A233" s="46" t="s">
        <v>2964</v>
      </c>
      <c r="B233" s="48">
        <v>0.01</v>
      </c>
      <c r="C233" s="47">
        <v>6.199628022318662E-9</v>
      </c>
      <c r="D233" s="309"/>
    </row>
    <row r="234" spans="1:4" ht="13.5" thickBot="1" x14ac:dyDescent="0.25">
      <c r="A234" s="611" t="s">
        <v>2869</v>
      </c>
      <c r="B234" s="612">
        <v>161299999.99999997</v>
      </c>
      <c r="C234" s="49">
        <v>100</v>
      </c>
      <c r="D234" s="309"/>
    </row>
    <row r="235" spans="1:4" x14ac:dyDescent="0.2">
      <c r="A235" s="50" t="s">
        <v>2273</v>
      </c>
      <c r="B235" s="610"/>
      <c r="C235" s="1018"/>
      <c r="D235" s="309"/>
    </row>
    <row r="236" spans="1:4" x14ac:dyDescent="0.2">
      <c r="A236" s="46" t="s">
        <v>2965</v>
      </c>
      <c r="B236" s="48">
        <v>35750000</v>
      </c>
      <c r="C236" s="47">
        <v>50</v>
      </c>
      <c r="D236" s="309"/>
    </row>
    <row r="237" spans="1:4" x14ac:dyDescent="0.2">
      <c r="A237" s="46" t="s">
        <v>2725</v>
      </c>
      <c r="B237" s="48">
        <v>35743838</v>
      </c>
      <c r="C237" s="47">
        <v>49.991381818181821</v>
      </c>
      <c r="D237" s="309"/>
    </row>
    <row r="238" spans="1:4" x14ac:dyDescent="0.2">
      <c r="A238" s="46" t="s">
        <v>2966</v>
      </c>
      <c r="B238" s="48">
        <v>5583</v>
      </c>
      <c r="C238" s="47">
        <v>7.8083916083916084E-3</v>
      </c>
      <c r="D238" s="309"/>
    </row>
    <row r="239" spans="1:4" x14ac:dyDescent="0.2">
      <c r="A239" s="46" t="s">
        <v>2967</v>
      </c>
      <c r="B239" s="48">
        <v>578</v>
      </c>
      <c r="C239" s="47">
        <v>8.0839160839160835E-4</v>
      </c>
      <c r="D239" s="309"/>
    </row>
    <row r="240" spans="1:4" x14ac:dyDescent="0.2">
      <c r="A240" s="46" t="s">
        <v>3413</v>
      </c>
      <c r="B240" s="48">
        <v>1</v>
      </c>
      <c r="C240" s="47">
        <v>1.3986013986013985E-6</v>
      </c>
      <c r="D240" s="309"/>
    </row>
    <row r="241" spans="1:4" ht="13.5" thickBot="1" x14ac:dyDescent="0.25">
      <c r="A241" s="611" t="s">
        <v>2869</v>
      </c>
      <c r="B241" s="612">
        <v>71500000</v>
      </c>
      <c r="C241" s="49">
        <v>100</v>
      </c>
      <c r="D241" s="309"/>
    </row>
    <row r="242" spans="1:4" x14ac:dyDescent="0.2">
      <c r="A242" s="50" t="s">
        <v>2091</v>
      </c>
      <c r="B242" s="610"/>
      <c r="C242" s="1018"/>
      <c r="D242" s="309"/>
    </row>
    <row r="243" spans="1:4" x14ac:dyDescent="0.2">
      <c r="A243" s="46" t="s">
        <v>2968</v>
      </c>
      <c r="B243" s="48">
        <v>18146996</v>
      </c>
      <c r="C243" s="47">
        <v>99.99997795778917</v>
      </c>
      <c r="D243" s="309"/>
    </row>
    <row r="244" spans="1:4" x14ac:dyDescent="0.2">
      <c r="A244" s="46" t="s">
        <v>2893</v>
      </c>
      <c r="B244" s="48">
        <v>1</v>
      </c>
      <c r="C244" s="47">
        <v>5.5105527084366559E-6</v>
      </c>
      <c r="D244" s="309"/>
    </row>
    <row r="245" spans="1:4" x14ac:dyDescent="0.2">
      <c r="A245" s="46" t="s">
        <v>2894</v>
      </c>
      <c r="B245" s="48">
        <v>1</v>
      </c>
      <c r="C245" s="47">
        <v>5.5105527084366559E-6</v>
      </c>
      <c r="D245" s="309"/>
    </row>
    <row r="246" spans="1:4" x14ac:dyDescent="0.2">
      <c r="A246" s="46" t="s">
        <v>2895</v>
      </c>
      <c r="B246" s="48">
        <v>1</v>
      </c>
      <c r="C246" s="47">
        <v>5.5105527084366559E-6</v>
      </c>
      <c r="D246" s="309"/>
    </row>
    <row r="247" spans="1:4" x14ac:dyDescent="0.2">
      <c r="A247" s="46" t="s">
        <v>2743</v>
      </c>
      <c r="B247" s="48">
        <v>1</v>
      </c>
      <c r="C247" s="47">
        <v>5.5105527084366559E-6</v>
      </c>
      <c r="D247" s="309"/>
    </row>
    <row r="248" spans="1:4" ht="13.5" thickBot="1" x14ac:dyDescent="0.25">
      <c r="A248" s="611" t="s">
        <v>2869</v>
      </c>
      <c r="B248" s="612">
        <v>18147000</v>
      </c>
      <c r="C248" s="49">
        <v>100</v>
      </c>
      <c r="D248" s="309"/>
    </row>
    <row r="249" spans="1:4" x14ac:dyDescent="0.2">
      <c r="A249" s="50" t="s">
        <v>1894</v>
      </c>
      <c r="B249" s="610"/>
      <c r="C249" s="1018"/>
      <c r="D249" s="309"/>
    </row>
    <row r="250" spans="1:4" x14ac:dyDescent="0.2">
      <c r="A250" s="46" t="s">
        <v>2969</v>
      </c>
      <c r="B250" s="48">
        <v>20299960</v>
      </c>
      <c r="C250" s="47">
        <v>99.999802955665032</v>
      </c>
      <c r="D250" s="309"/>
    </row>
    <row r="251" spans="1:4" x14ac:dyDescent="0.2">
      <c r="A251" s="46" t="s">
        <v>2970</v>
      </c>
      <c r="B251" s="48">
        <v>10</v>
      </c>
      <c r="C251" s="47">
        <v>4.9261083743842361E-5</v>
      </c>
      <c r="D251" s="309"/>
    </row>
    <row r="252" spans="1:4" x14ac:dyDescent="0.2">
      <c r="A252" s="46" t="s">
        <v>2971</v>
      </c>
      <c r="B252" s="48">
        <v>10</v>
      </c>
      <c r="C252" s="47">
        <v>4.9261083743842361E-5</v>
      </c>
      <c r="D252" s="309"/>
    </row>
    <row r="253" spans="1:4" x14ac:dyDescent="0.2">
      <c r="A253" s="46" t="s">
        <v>2972</v>
      </c>
      <c r="B253" s="48">
        <v>10</v>
      </c>
      <c r="C253" s="47">
        <v>4.9261083743842361E-5</v>
      </c>
      <c r="D253" s="309"/>
    </row>
    <row r="254" spans="1:4" x14ac:dyDescent="0.2">
      <c r="A254" s="46" t="s">
        <v>2973</v>
      </c>
      <c r="B254" s="48">
        <v>10</v>
      </c>
      <c r="C254" s="47">
        <v>4.9261083743842361E-5</v>
      </c>
      <c r="D254" s="309"/>
    </row>
    <row r="255" spans="1:4" ht="13.5" thickBot="1" x14ac:dyDescent="0.25">
      <c r="A255" s="611" t="s">
        <v>2869</v>
      </c>
      <c r="B255" s="612">
        <v>20300000</v>
      </c>
      <c r="C255" s="49">
        <v>100</v>
      </c>
      <c r="D255" s="309"/>
    </row>
    <row r="256" spans="1:4" x14ac:dyDescent="0.2">
      <c r="A256" s="50" t="s">
        <v>2275</v>
      </c>
      <c r="B256" s="610"/>
      <c r="C256" s="1018"/>
      <c r="D256" s="309"/>
    </row>
    <row r="257" spans="1:4" x14ac:dyDescent="0.2">
      <c r="A257" s="46" t="s">
        <v>2974</v>
      </c>
      <c r="B257" s="48">
        <v>23789696</v>
      </c>
      <c r="C257" s="47">
        <v>99.999983186000662</v>
      </c>
      <c r="D257" s="309"/>
    </row>
    <row r="258" spans="1:4" x14ac:dyDescent="0.2">
      <c r="A258" s="46" t="s">
        <v>2975</v>
      </c>
      <c r="B258" s="48">
        <v>1</v>
      </c>
      <c r="C258" s="47">
        <v>4.203499833961757E-6</v>
      </c>
      <c r="D258" s="309"/>
    </row>
    <row r="259" spans="1:4" x14ac:dyDescent="0.2">
      <c r="A259" s="46" t="s">
        <v>2976</v>
      </c>
      <c r="B259" s="48">
        <v>1</v>
      </c>
      <c r="C259" s="47">
        <v>4.203499833961757E-6</v>
      </c>
      <c r="D259" s="309"/>
    </row>
    <row r="260" spans="1:4" x14ac:dyDescent="0.2">
      <c r="A260" s="46" t="s">
        <v>2977</v>
      </c>
      <c r="B260" s="48">
        <v>1</v>
      </c>
      <c r="C260" s="47">
        <v>4.203499833961757E-6</v>
      </c>
      <c r="D260" s="309"/>
    </row>
    <row r="261" spans="1:4" x14ac:dyDescent="0.2">
      <c r="A261" s="46" t="s">
        <v>2978</v>
      </c>
      <c r="B261" s="48">
        <v>1</v>
      </c>
      <c r="C261" s="47">
        <v>4.203499833961757E-6</v>
      </c>
      <c r="D261" s="309"/>
    </row>
    <row r="262" spans="1:4" ht="13.5" thickBot="1" x14ac:dyDescent="0.25">
      <c r="A262" s="611" t="s">
        <v>2869</v>
      </c>
      <c r="B262" s="612">
        <v>23789700</v>
      </c>
      <c r="C262" s="49">
        <v>100</v>
      </c>
      <c r="D262" s="309"/>
    </row>
    <row r="263" spans="1:4" x14ac:dyDescent="0.2">
      <c r="A263" s="50" t="s">
        <v>2278</v>
      </c>
      <c r="B263" s="610"/>
      <c r="C263" s="1018"/>
      <c r="D263" s="309"/>
    </row>
    <row r="264" spans="1:4" x14ac:dyDescent="0.2">
      <c r="A264" s="46" t="s">
        <v>3414</v>
      </c>
      <c r="B264" s="48">
        <v>15092547</v>
      </c>
      <c r="C264" s="47">
        <v>99.983749585955621</v>
      </c>
      <c r="D264" s="309"/>
    </row>
    <row r="265" spans="1:4" x14ac:dyDescent="0.2">
      <c r="A265" s="46" t="s">
        <v>2979</v>
      </c>
      <c r="B265" s="48">
        <v>2453</v>
      </c>
      <c r="C265" s="47">
        <v>1.6250414044385559E-2</v>
      </c>
      <c r="D265" s="309"/>
    </row>
    <row r="266" spans="1:4" ht="13.5" thickBot="1" x14ac:dyDescent="0.25">
      <c r="A266" s="611" t="s">
        <v>2869</v>
      </c>
      <c r="B266" s="612">
        <v>15095000</v>
      </c>
      <c r="C266" s="49">
        <v>100</v>
      </c>
      <c r="D266" s="309"/>
    </row>
    <row r="267" spans="1:4" x14ac:dyDescent="0.2">
      <c r="A267" s="50" t="s">
        <v>2279</v>
      </c>
      <c r="B267" s="610"/>
      <c r="C267" s="1018"/>
      <c r="D267" s="309"/>
    </row>
    <row r="268" spans="1:4" x14ac:dyDescent="0.2">
      <c r="A268" s="46" t="s">
        <v>2244</v>
      </c>
      <c r="B268" s="48">
        <v>31840000</v>
      </c>
      <c r="C268" s="47">
        <v>99.5</v>
      </c>
      <c r="D268" s="309"/>
    </row>
    <row r="269" spans="1:4" x14ac:dyDescent="0.2">
      <c r="A269" s="46" t="s">
        <v>2980</v>
      </c>
      <c r="B269" s="48">
        <v>64000</v>
      </c>
      <c r="C269" s="47">
        <v>0.2</v>
      </c>
      <c r="D269" s="309"/>
    </row>
    <row r="270" spans="1:4" x14ac:dyDescent="0.2">
      <c r="A270" s="46" t="s">
        <v>3415</v>
      </c>
      <c r="B270" s="48">
        <v>32000</v>
      </c>
      <c r="C270" s="47">
        <v>0.1</v>
      </c>
      <c r="D270" s="309"/>
    </row>
    <row r="271" spans="1:4" x14ac:dyDescent="0.2">
      <c r="A271" s="46" t="s">
        <v>2981</v>
      </c>
      <c r="B271" s="48">
        <v>32000</v>
      </c>
      <c r="C271" s="47">
        <v>0.1</v>
      </c>
      <c r="D271" s="309"/>
    </row>
    <row r="272" spans="1:4" x14ac:dyDescent="0.2">
      <c r="A272" s="46" t="s">
        <v>3416</v>
      </c>
      <c r="B272" s="48">
        <v>32000</v>
      </c>
      <c r="C272" s="47">
        <v>0.1</v>
      </c>
      <c r="D272" s="309"/>
    </row>
    <row r="273" spans="1:4" ht="13.5" thickBot="1" x14ac:dyDescent="0.25">
      <c r="A273" s="611" t="s">
        <v>2869</v>
      </c>
      <c r="B273" s="612">
        <v>32000000</v>
      </c>
      <c r="C273" s="49">
        <v>100</v>
      </c>
      <c r="D273" s="309"/>
    </row>
    <row r="274" spans="1:4" x14ac:dyDescent="0.2">
      <c r="A274" s="50" t="s">
        <v>2280</v>
      </c>
      <c r="B274" s="610"/>
      <c r="C274" s="1018"/>
      <c r="D274" s="309"/>
    </row>
    <row r="275" spans="1:4" x14ac:dyDescent="0.2">
      <c r="A275" s="46" t="s">
        <v>2982</v>
      </c>
      <c r="B275" s="48">
        <v>237699994.59999999</v>
      </c>
      <c r="C275" s="47">
        <v>99.999997728228877</v>
      </c>
      <c r="D275" s="309"/>
    </row>
    <row r="276" spans="1:4" x14ac:dyDescent="0.2">
      <c r="A276" s="46" t="s">
        <v>2983</v>
      </c>
      <c r="B276" s="48">
        <v>1.35</v>
      </c>
      <c r="C276" s="47">
        <v>5.6794278502313859E-7</v>
      </c>
      <c r="D276" s="309"/>
    </row>
    <row r="277" spans="1:4" x14ac:dyDescent="0.2">
      <c r="A277" s="46" t="s">
        <v>2984</v>
      </c>
      <c r="B277" s="48">
        <v>1.35</v>
      </c>
      <c r="C277" s="47">
        <v>5.6794278502313859E-7</v>
      </c>
      <c r="D277" s="309"/>
    </row>
    <row r="278" spans="1:4" x14ac:dyDescent="0.2">
      <c r="A278" s="46" t="s">
        <v>2985</v>
      </c>
      <c r="B278" s="48">
        <v>1.35</v>
      </c>
      <c r="C278" s="47">
        <v>5.6794278502313859E-7</v>
      </c>
      <c r="D278" s="309"/>
    </row>
    <row r="279" spans="1:4" x14ac:dyDescent="0.2">
      <c r="A279" s="46" t="s">
        <v>2986</v>
      </c>
      <c r="B279" s="48">
        <v>1.35</v>
      </c>
      <c r="C279" s="47">
        <v>5.6794278502313859E-7</v>
      </c>
      <c r="D279" s="309"/>
    </row>
    <row r="280" spans="1:4" ht="13.5" thickBot="1" x14ac:dyDescent="0.25">
      <c r="A280" s="611" t="s">
        <v>2869</v>
      </c>
      <c r="B280" s="612">
        <v>237699999.99999997</v>
      </c>
      <c r="C280" s="49">
        <v>100</v>
      </c>
      <c r="D280" s="309"/>
    </row>
    <row r="281" spans="1:4" x14ac:dyDescent="0.2">
      <c r="A281" s="50" t="s">
        <v>2281</v>
      </c>
      <c r="B281" s="610"/>
      <c r="C281" s="1018"/>
      <c r="D281" s="309"/>
    </row>
    <row r="282" spans="1:4" x14ac:dyDescent="0.2">
      <c r="A282" s="46" t="s">
        <v>2880</v>
      </c>
      <c r="B282" s="48">
        <v>17199999.800000001</v>
      </c>
      <c r="C282" s="47">
        <v>85.999998999999988</v>
      </c>
      <c r="D282" s="309"/>
    </row>
    <row r="283" spans="1:4" x14ac:dyDescent="0.2">
      <c r="A283" s="46" t="s">
        <v>2987</v>
      </c>
      <c r="B283" s="48">
        <v>2200000</v>
      </c>
      <c r="C283" s="47">
        <v>10.999999999999996</v>
      </c>
      <c r="D283" s="309"/>
    </row>
    <row r="284" spans="1:4" x14ac:dyDescent="0.2">
      <c r="A284" s="46" t="s">
        <v>3417</v>
      </c>
      <c r="B284" s="48">
        <v>400000</v>
      </c>
      <c r="C284" s="47">
        <v>1.9999999999999998</v>
      </c>
      <c r="D284" s="309"/>
    </row>
    <row r="285" spans="1:4" x14ac:dyDescent="0.2">
      <c r="A285" s="46" t="s">
        <v>2988</v>
      </c>
      <c r="B285" s="48">
        <v>200000</v>
      </c>
      <c r="C285" s="47">
        <v>0.99999999999999989</v>
      </c>
      <c r="D285" s="309"/>
    </row>
    <row r="286" spans="1:4" x14ac:dyDescent="0.2">
      <c r="A286" s="46" t="s">
        <v>637</v>
      </c>
      <c r="B286" s="48">
        <v>0.1</v>
      </c>
      <c r="C286" s="47">
        <v>4.9999999999999998E-7</v>
      </c>
      <c r="D286" s="309"/>
    </row>
    <row r="287" spans="1:4" x14ac:dyDescent="0.2">
      <c r="A287" s="46" t="s">
        <v>2989</v>
      </c>
      <c r="B287" s="48">
        <v>0.1</v>
      </c>
      <c r="C287" s="47">
        <v>4.9999999999999998E-7</v>
      </c>
      <c r="D287" s="309"/>
    </row>
    <row r="288" spans="1:4" ht="13.5" thickBot="1" x14ac:dyDescent="0.25">
      <c r="A288" s="611" t="s">
        <v>2869</v>
      </c>
      <c r="B288" s="612">
        <v>20000000.000000004</v>
      </c>
      <c r="C288" s="49">
        <v>100</v>
      </c>
      <c r="D288" s="309"/>
    </row>
    <row r="289" spans="1:4" x14ac:dyDescent="0.2">
      <c r="A289" s="50" t="s">
        <v>2284</v>
      </c>
      <c r="B289" s="610"/>
      <c r="C289" s="1018"/>
      <c r="D289" s="309"/>
    </row>
    <row r="290" spans="1:4" x14ac:dyDescent="0.2">
      <c r="A290" s="46" t="s">
        <v>2154</v>
      </c>
      <c r="B290" s="48">
        <v>186000000</v>
      </c>
      <c r="C290" s="47">
        <v>62</v>
      </c>
      <c r="D290" s="309"/>
    </row>
    <row r="291" spans="1:4" x14ac:dyDescent="0.2">
      <c r="A291" s="46" t="s">
        <v>2153</v>
      </c>
      <c r="B291" s="48">
        <v>60000000</v>
      </c>
      <c r="C291" s="47">
        <v>20</v>
      </c>
      <c r="D291" s="309"/>
    </row>
    <row r="292" spans="1:4" x14ac:dyDescent="0.2">
      <c r="A292" s="46" t="s">
        <v>3393</v>
      </c>
      <c r="B292" s="48">
        <v>3000000</v>
      </c>
      <c r="C292" s="47">
        <v>1</v>
      </c>
      <c r="D292" s="309"/>
    </row>
    <row r="293" spans="1:4" x14ac:dyDescent="0.2">
      <c r="A293" s="46" t="s">
        <v>2868</v>
      </c>
      <c r="B293" s="48">
        <v>51000000</v>
      </c>
      <c r="C293" s="47">
        <v>17</v>
      </c>
      <c r="D293" s="309"/>
    </row>
    <row r="294" spans="1:4" ht="13.5" thickBot="1" x14ac:dyDescent="0.25">
      <c r="A294" s="611" t="s">
        <v>2869</v>
      </c>
      <c r="B294" s="612">
        <v>300000000</v>
      </c>
      <c r="C294" s="49">
        <v>100</v>
      </c>
      <c r="D294" s="309"/>
    </row>
    <row r="295" spans="1:4" x14ac:dyDescent="0.2">
      <c r="A295" s="50" t="s">
        <v>1895</v>
      </c>
      <c r="B295" s="610"/>
      <c r="C295" s="1018"/>
      <c r="D295" s="309"/>
    </row>
    <row r="296" spans="1:4" x14ac:dyDescent="0.2">
      <c r="A296" s="46" t="s">
        <v>2290</v>
      </c>
      <c r="B296" s="48">
        <v>19598000</v>
      </c>
      <c r="C296" s="47">
        <v>97.99</v>
      </c>
      <c r="D296" s="309"/>
    </row>
    <row r="297" spans="1:4" x14ac:dyDescent="0.2">
      <c r="A297" s="46" t="s">
        <v>2990</v>
      </c>
      <c r="B297" s="48">
        <v>200000</v>
      </c>
      <c r="C297" s="47">
        <v>1</v>
      </c>
      <c r="D297" s="309"/>
    </row>
    <row r="298" spans="1:4" x14ac:dyDescent="0.2">
      <c r="A298" s="46" t="s">
        <v>2598</v>
      </c>
      <c r="B298" s="48">
        <v>200000</v>
      </c>
      <c r="C298" s="47">
        <v>1</v>
      </c>
      <c r="D298" s="309"/>
    </row>
    <row r="299" spans="1:4" x14ac:dyDescent="0.2">
      <c r="A299" s="46" t="s">
        <v>2991</v>
      </c>
      <c r="B299" s="48">
        <v>1000</v>
      </c>
      <c r="C299" s="47">
        <v>5.0000000000000001E-3</v>
      </c>
      <c r="D299" s="309"/>
    </row>
    <row r="300" spans="1:4" x14ac:dyDescent="0.2">
      <c r="A300" s="46" t="s">
        <v>2992</v>
      </c>
      <c r="B300" s="48">
        <v>1000</v>
      </c>
      <c r="C300" s="47">
        <v>5.0000000000000001E-3</v>
      </c>
      <c r="D300" s="309"/>
    </row>
    <row r="301" spans="1:4" ht="13.5" thickBot="1" x14ac:dyDescent="0.25">
      <c r="A301" s="611" t="s">
        <v>2869</v>
      </c>
      <c r="B301" s="612">
        <v>20000000</v>
      </c>
      <c r="C301" s="49">
        <v>100</v>
      </c>
      <c r="D301" s="309"/>
    </row>
    <row r="302" spans="1:4" x14ac:dyDescent="0.2">
      <c r="A302" s="50" t="s">
        <v>2292</v>
      </c>
      <c r="B302" s="610"/>
      <c r="C302" s="1018"/>
      <c r="D302" s="309"/>
    </row>
    <row r="303" spans="1:4" x14ac:dyDescent="0.2">
      <c r="A303" s="46" t="s">
        <v>3418</v>
      </c>
      <c r="B303" s="48">
        <v>17830354.5</v>
      </c>
      <c r="C303" s="47">
        <v>49.834417748391616</v>
      </c>
      <c r="D303" s="309"/>
    </row>
    <row r="304" spans="1:4" x14ac:dyDescent="0.2">
      <c r="A304" s="46" t="s">
        <v>2993</v>
      </c>
      <c r="B304" s="48">
        <v>17830354.5</v>
      </c>
      <c r="C304" s="47">
        <v>49.834417748391616</v>
      </c>
      <c r="D304" s="309"/>
    </row>
    <row r="305" spans="1:4" x14ac:dyDescent="0.2">
      <c r="A305" s="46" t="s">
        <v>2892</v>
      </c>
      <c r="B305" s="48">
        <v>118488</v>
      </c>
      <c r="C305" s="47">
        <v>0.33116450321677143</v>
      </c>
      <c r="D305" s="309"/>
    </row>
    <row r="306" spans="1:4" ht="13.5" thickBot="1" x14ac:dyDescent="0.25">
      <c r="A306" s="611" t="s">
        <v>2869</v>
      </c>
      <c r="B306" s="612">
        <v>35779197</v>
      </c>
      <c r="C306" s="49">
        <v>100</v>
      </c>
      <c r="D306" s="309"/>
    </row>
    <row r="307" spans="1:4" x14ac:dyDescent="0.2">
      <c r="A307" s="50" t="s">
        <v>2298</v>
      </c>
      <c r="B307" s="610"/>
      <c r="C307" s="1018"/>
      <c r="D307" s="309"/>
    </row>
    <row r="308" spans="1:4" x14ac:dyDescent="0.2">
      <c r="A308" s="46" t="s">
        <v>3419</v>
      </c>
      <c r="B308" s="48">
        <v>62972529.418589711</v>
      </c>
      <c r="C308" s="47">
        <v>99.996076885414382</v>
      </c>
      <c r="D308" s="309"/>
    </row>
    <row r="309" spans="1:4" x14ac:dyDescent="0.2">
      <c r="A309" s="46" t="s">
        <v>2892</v>
      </c>
      <c r="B309" s="48">
        <v>2470.5814102905988</v>
      </c>
      <c r="C309" s="47">
        <v>3.9231145856142898E-3</v>
      </c>
      <c r="D309" s="309"/>
    </row>
    <row r="310" spans="1:4" ht="13.5" thickBot="1" x14ac:dyDescent="0.25">
      <c r="A310" s="611" t="s">
        <v>2869</v>
      </c>
      <c r="B310" s="612">
        <v>62975000</v>
      </c>
      <c r="C310" s="49">
        <v>100</v>
      </c>
      <c r="D310" s="309"/>
    </row>
    <row r="311" spans="1:4" x14ac:dyDescent="0.2">
      <c r="A311" s="50" t="s">
        <v>2299</v>
      </c>
      <c r="B311" s="610"/>
      <c r="C311" s="1018"/>
      <c r="D311" s="309"/>
    </row>
    <row r="312" spans="1:4" x14ac:dyDescent="0.2">
      <c r="A312" s="46" t="s">
        <v>2994</v>
      </c>
      <c r="B312" s="48">
        <v>450121999</v>
      </c>
      <c r="C312" s="47">
        <v>99.999999111352039</v>
      </c>
      <c r="D312" s="309"/>
    </row>
    <row r="313" spans="1:4" x14ac:dyDescent="0.2">
      <c r="A313" s="46" t="s">
        <v>2995</v>
      </c>
      <c r="B313" s="48">
        <v>1</v>
      </c>
      <c r="C313" s="47">
        <v>2.2216199015714414E-7</v>
      </c>
      <c r="D313" s="309"/>
    </row>
    <row r="314" spans="1:4" x14ac:dyDescent="0.2">
      <c r="A314" s="46" t="s">
        <v>2996</v>
      </c>
      <c r="B314" s="48">
        <v>1</v>
      </c>
      <c r="C314" s="47">
        <v>2.2216199015714414E-7</v>
      </c>
      <c r="D314" s="309"/>
    </row>
    <row r="315" spans="1:4" x14ac:dyDescent="0.2">
      <c r="A315" s="46" t="s">
        <v>2997</v>
      </c>
      <c r="B315" s="48">
        <v>1</v>
      </c>
      <c r="C315" s="47">
        <v>2.2216199015714414E-7</v>
      </c>
      <c r="D315" s="309"/>
    </row>
    <row r="316" spans="1:4" x14ac:dyDescent="0.2">
      <c r="A316" s="46" t="s">
        <v>2998</v>
      </c>
      <c r="B316" s="48">
        <v>1</v>
      </c>
      <c r="C316" s="47">
        <v>2.2216199015714414E-7</v>
      </c>
      <c r="D316" s="309"/>
    </row>
    <row r="317" spans="1:4" ht="13.5" thickBot="1" x14ac:dyDescent="0.25">
      <c r="A317" s="611" t="s">
        <v>2869</v>
      </c>
      <c r="B317" s="612">
        <v>450122003</v>
      </c>
      <c r="C317" s="49">
        <v>100</v>
      </c>
      <c r="D317" s="309"/>
    </row>
    <row r="318" spans="1:4" x14ac:dyDescent="0.2">
      <c r="A318" s="50" t="s">
        <v>2304</v>
      </c>
      <c r="B318" s="610"/>
      <c r="C318" s="1018"/>
      <c r="D318" s="309"/>
    </row>
    <row r="319" spans="1:4" x14ac:dyDescent="0.2">
      <c r="A319" s="46" t="s">
        <v>3395</v>
      </c>
      <c r="B319" s="48">
        <v>60000000</v>
      </c>
      <c r="C319" s="47">
        <v>100</v>
      </c>
      <c r="D319" s="309"/>
    </row>
    <row r="320" spans="1:4" ht="13.5" thickBot="1" x14ac:dyDescent="0.25">
      <c r="A320" s="611" t="s">
        <v>2869</v>
      </c>
      <c r="B320" s="612">
        <v>60000000</v>
      </c>
      <c r="C320" s="49">
        <v>100</v>
      </c>
      <c r="D320" s="309"/>
    </row>
    <row r="321" spans="1:4" x14ac:dyDescent="0.2">
      <c r="A321" s="50" t="s">
        <v>2309</v>
      </c>
      <c r="B321" s="610"/>
      <c r="C321" s="1018"/>
      <c r="D321" s="309"/>
    </row>
    <row r="322" spans="1:4" x14ac:dyDescent="0.2">
      <c r="A322" s="46" t="s">
        <v>2999</v>
      </c>
      <c r="B322" s="48">
        <v>22950000</v>
      </c>
      <c r="C322" s="47">
        <v>51.000000000067992</v>
      </c>
      <c r="D322" s="309"/>
    </row>
    <row r="323" spans="1:4" x14ac:dyDescent="0.2">
      <c r="A323" s="46" t="s">
        <v>754</v>
      </c>
      <c r="B323" s="48">
        <v>22049995.2333</v>
      </c>
      <c r="C323" s="47">
        <v>48.999989407398658</v>
      </c>
      <c r="D323" s="309"/>
    </row>
    <row r="324" spans="1:4" x14ac:dyDescent="0.2">
      <c r="A324" s="46" t="s">
        <v>3420</v>
      </c>
      <c r="B324" s="48">
        <v>1.1916599999999999</v>
      </c>
      <c r="C324" s="47">
        <v>2.6481333333368639E-6</v>
      </c>
      <c r="D324" s="309"/>
    </row>
    <row r="325" spans="1:4" x14ac:dyDescent="0.2">
      <c r="A325" s="46" t="s">
        <v>3447</v>
      </c>
      <c r="B325" s="48">
        <v>1.1916599999999999</v>
      </c>
      <c r="C325" s="47">
        <v>2.6481333333368639E-6</v>
      </c>
      <c r="D325" s="309"/>
    </row>
    <row r="326" spans="1:4" x14ac:dyDescent="0.2">
      <c r="A326" s="46" t="s">
        <v>3000</v>
      </c>
      <c r="B326" s="48">
        <v>1.1916599999999999</v>
      </c>
      <c r="C326" s="47">
        <v>2.6481333333368639E-6</v>
      </c>
      <c r="D326" s="309"/>
    </row>
    <row r="327" spans="1:4" x14ac:dyDescent="0.2">
      <c r="A327" s="46" t="s">
        <v>3001</v>
      </c>
      <c r="B327" s="48">
        <v>1.1916599999999999</v>
      </c>
      <c r="C327" s="47">
        <v>2.6481333333368639E-6</v>
      </c>
      <c r="D327" s="309"/>
    </row>
    <row r="328" spans="1:4" ht="13.5" thickBot="1" x14ac:dyDescent="0.25">
      <c r="A328" s="611" t="s">
        <v>2869</v>
      </c>
      <c r="B328" s="612">
        <v>44999999.999940008</v>
      </c>
      <c r="C328" s="49">
        <v>100</v>
      </c>
      <c r="D328" s="309"/>
    </row>
    <row r="329" spans="1:4" x14ac:dyDescent="0.2">
      <c r="A329" s="50" t="s">
        <v>1678</v>
      </c>
      <c r="B329" s="610"/>
      <c r="C329" s="1018"/>
      <c r="D329" s="309"/>
    </row>
    <row r="330" spans="1:4" x14ac:dyDescent="0.2">
      <c r="A330" s="46" t="s">
        <v>3440</v>
      </c>
      <c r="B330" s="48">
        <v>42456190</v>
      </c>
      <c r="C330" s="47">
        <v>84.912379999999999</v>
      </c>
      <c r="D330" s="309"/>
    </row>
    <row r="331" spans="1:4" x14ac:dyDescent="0.2">
      <c r="A331" s="46" t="s">
        <v>3002</v>
      </c>
      <c r="B331" s="48">
        <v>7500000</v>
      </c>
      <c r="C331" s="47">
        <v>15</v>
      </c>
      <c r="D331" s="309"/>
    </row>
    <row r="332" spans="1:4" x14ac:dyDescent="0.2">
      <c r="A332" s="46" t="s">
        <v>2204</v>
      </c>
      <c r="B332" s="48">
        <v>43371</v>
      </c>
      <c r="C332" s="47">
        <v>8.6742E-2</v>
      </c>
      <c r="D332" s="309"/>
    </row>
    <row r="333" spans="1:4" x14ac:dyDescent="0.2">
      <c r="A333" s="46" t="s">
        <v>3441</v>
      </c>
      <c r="B333" s="48">
        <v>219</v>
      </c>
      <c r="C333" s="47">
        <v>4.3800000000000002E-4</v>
      </c>
      <c r="D333" s="309"/>
    </row>
    <row r="334" spans="1:4" x14ac:dyDescent="0.2">
      <c r="A334" s="46" t="s">
        <v>3442</v>
      </c>
      <c r="B334" s="48">
        <v>219</v>
      </c>
      <c r="C334" s="47">
        <v>4.3800000000000002E-4</v>
      </c>
      <c r="D334" s="309"/>
    </row>
    <row r="335" spans="1:4" x14ac:dyDescent="0.2">
      <c r="A335" s="46" t="s">
        <v>3003</v>
      </c>
      <c r="B335" s="48">
        <v>1</v>
      </c>
      <c r="C335" s="47">
        <v>1.9999999999999999E-6</v>
      </c>
      <c r="D335" s="309"/>
    </row>
    <row r="336" spans="1:4" ht="13.5" thickBot="1" x14ac:dyDescent="0.25">
      <c r="A336" s="611" t="s">
        <v>2869</v>
      </c>
      <c r="B336" s="612">
        <v>50000000</v>
      </c>
      <c r="C336" s="49">
        <v>100</v>
      </c>
      <c r="D336" s="309"/>
    </row>
    <row r="337" spans="1:4" x14ac:dyDescent="0.2">
      <c r="A337" s="50" t="s">
        <v>2316</v>
      </c>
      <c r="B337" s="610"/>
      <c r="C337" s="1018"/>
      <c r="D337" s="309"/>
    </row>
    <row r="338" spans="1:4" x14ac:dyDescent="0.2">
      <c r="A338" s="46" t="s">
        <v>158</v>
      </c>
      <c r="B338" s="48">
        <v>23874800.16</v>
      </c>
      <c r="C338" s="47">
        <v>43.507742357124734</v>
      </c>
      <c r="D338" s="309"/>
    </row>
    <row r="339" spans="1:4" x14ac:dyDescent="0.2">
      <c r="A339" s="46" t="s">
        <v>156</v>
      </c>
      <c r="B339" s="48">
        <v>20500000</v>
      </c>
      <c r="C339" s="47">
        <v>37.357745922219991</v>
      </c>
      <c r="D339" s="309"/>
    </row>
    <row r="340" spans="1:4" x14ac:dyDescent="0.2">
      <c r="A340" s="46" t="s">
        <v>3421</v>
      </c>
      <c r="B340" s="48">
        <v>5500019</v>
      </c>
      <c r="C340" s="47">
        <v>10.022844505823533</v>
      </c>
      <c r="D340" s="309"/>
    </row>
    <row r="341" spans="1:4" x14ac:dyDescent="0.2">
      <c r="A341" s="46" t="s">
        <v>3004</v>
      </c>
      <c r="B341" s="48">
        <v>5000000</v>
      </c>
      <c r="C341" s="47">
        <v>9.1116453468829217</v>
      </c>
      <c r="D341" s="309"/>
    </row>
    <row r="342" spans="1:4" x14ac:dyDescent="0.2">
      <c r="A342" s="46" t="s">
        <v>3422</v>
      </c>
      <c r="B342" s="48">
        <v>10</v>
      </c>
      <c r="C342" s="47">
        <v>1.8223290693765844E-5</v>
      </c>
      <c r="D342" s="309"/>
    </row>
    <row r="343" spans="1:4" x14ac:dyDescent="0.2">
      <c r="A343" s="46" t="s">
        <v>3005</v>
      </c>
      <c r="B343" s="48">
        <v>2</v>
      </c>
      <c r="C343" s="47">
        <v>3.6446581387531694E-6</v>
      </c>
      <c r="D343" s="309"/>
    </row>
    <row r="344" spans="1:4" ht="13.5" thickBot="1" x14ac:dyDescent="0.25">
      <c r="A344" s="611" t="s">
        <v>2869</v>
      </c>
      <c r="B344" s="612">
        <v>54874831.159999996</v>
      </c>
      <c r="C344" s="49">
        <v>100</v>
      </c>
      <c r="D344" s="309"/>
    </row>
    <row r="345" spans="1:4" x14ac:dyDescent="0.2">
      <c r="A345" s="50" t="s">
        <v>2319</v>
      </c>
      <c r="B345" s="610"/>
      <c r="C345" s="1018"/>
      <c r="D345" s="309"/>
    </row>
    <row r="346" spans="1:4" x14ac:dyDescent="0.2">
      <c r="A346" s="46" t="s">
        <v>3423</v>
      </c>
      <c r="B346" s="48">
        <v>67968000</v>
      </c>
      <c r="C346" s="47">
        <v>94.399999999999977</v>
      </c>
      <c r="D346" s="309"/>
    </row>
    <row r="347" spans="1:4" x14ac:dyDescent="0.2">
      <c r="A347" s="46" t="s">
        <v>2227</v>
      </c>
      <c r="B347" s="48">
        <v>3600000</v>
      </c>
      <c r="C347" s="47">
        <v>4.9999999999999991</v>
      </c>
      <c r="D347" s="309"/>
    </row>
    <row r="348" spans="1:4" x14ac:dyDescent="0.2">
      <c r="A348" s="46" t="s">
        <v>3424</v>
      </c>
      <c r="B348" s="48">
        <v>431979.42</v>
      </c>
      <c r="C348" s="47">
        <v>0.59997141666666653</v>
      </c>
      <c r="D348" s="309"/>
    </row>
    <row r="349" spans="1:4" x14ac:dyDescent="0.2">
      <c r="A349" s="46" t="s">
        <v>3425</v>
      </c>
      <c r="B349" s="48">
        <v>10.29</v>
      </c>
      <c r="C349" s="47">
        <v>1.4291666666666661E-5</v>
      </c>
      <c r="D349" s="309"/>
    </row>
    <row r="350" spans="1:4" x14ac:dyDescent="0.2">
      <c r="A350" s="46" t="s">
        <v>3006</v>
      </c>
      <c r="B350" s="48">
        <v>10.29</v>
      </c>
      <c r="C350" s="47">
        <v>1.4291666666666661E-5</v>
      </c>
      <c r="D350" s="309"/>
    </row>
    <row r="351" spans="1:4" ht="13.5" thickBot="1" x14ac:dyDescent="0.25">
      <c r="A351" s="611" t="s">
        <v>2869</v>
      </c>
      <c r="B351" s="612">
        <v>72000000.000000015</v>
      </c>
      <c r="C351" s="49">
        <v>100</v>
      </c>
      <c r="D351" s="309"/>
    </row>
    <row r="352" spans="1:4" x14ac:dyDescent="0.2">
      <c r="A352" s="50" t="s">
        <v>834</v>
      </c>
      <c r="B352" s="610"/>
      <c r="C352" s="1018"/>
      <c r="D352" s="309"/>
    </row>
    <row r="353" spans="1:4" x14ac:dyDescent="0.2">
      <c r="A353" s="46" t="s">
        <v>3007</v>
      </c>
      <c r="B353" s="48">
        <v>106999996</v>
      </c>
      <c r="C353" s="47">
        <v>99.999996261682242</v>
      </c>
      <c r="D353" s="309"/>
    </row>
    <row r="354" spans="1:4" x14ac:dyDescent="0.2">
      <c r="A354" s="46" t="s">
        <v>3008</v>
      </c>
      <c r="B354" s="48">
        <v>1</v>
      </c>
      <c r="C354" s="47">
        <v>9.3457943925233649E-7</v>
      </c>
      <c r="D354" s="309"/>
    </row>
    <row r="355" spans="1:4" x14ac:dyDescent="0.2">
      <c r="A355" s="46" t="s">
        <v>3009</v>
      </c>
      <c r="B355" s="48">
        <v>1</v>
      </c>
      <c r="C355" s="47">
        <v>9.3457943925233649E-7</v>
      </c>
      <c r="D355" s="309"/>
    </row>
    <row r="356" spans="1:4" x14ac:dyDescent="0.2">
      <c r="A356" s="46" t="s">
        <v>3010</v>
      </c>
      <c r="B356" s="48">
        <v>1</v>
      </c>
      <c r="C356" s="47">
        <v>9.3457943925233649E-7</v>
      </c>
      <c r="D356" s="309"/>
    </row>
    <row r="357" spans="1:4" x14ac:dyDescent="0.2">
      <c r="A357" s="46" t="s">
        <v>3011</v>
      </c>
      <c r="B357" s="48">
        <v>1</v>
      </c>
      <c r="C357" s="47">
        <v>9.3457943925233649E-7</v>
      </c>
      <c r="D357" s="309"/>
    </row>
    <row r="358" spans="1:4" ht="13.5" thickBot="1" x14ac:dyDescent="0.25">
      <c r="A358" s="611" t="s">
        <v>2869</v>
      </c>
      <c r="B358" s="612">
        <v>107000000</v>
      </c>
      <c r="C358" s="49">
        <v>100</v>
      </c>
      <c r="D358" s="309"/>
    </row>
    <row r="359" spans="1:4" x14ac:dyDescent="0.2">
      <c r="A359" s="50" t="s">
        <v>2322</v>
      </c>
      <c r="B359" s="610"/>
      <c r="C359" s="1018"/>
      <c r="D359" s="309"/>
    </row>
    <row r="360" spans="1:4" x14ac:dyDescent="0.2">
      <c r="A360" s="46" t="s">
        <v>3012</v>
      </c>
      <c r="B360" s="48">
        <v>450911157.20999998</v>
      </c>
      <c r="C360" s="47">
        <v>99.978840267009929</v>
      </c>
      <c r="D360" s="309"/>
    </row>
    <row r="361" spans="1:4" x14ac:dyDescent="0.2">
      <c r="A361" s="46" t="s">
        <v>2209</v>
      </c>
      <c r="B361" s="48">
        <v>68651.72</v>
      </c>
      <c r="C361" s="47">
        <v>1.5221888476667021E-2</v>
      </c>
      <c r="D361" s="309"/>
    </row>
    <row r="362" spans="1:4" x14ac:dyDescent="0.2">
      <c r="A362" s="46" t="s">
        <v>3013</v>
      </c>
      <c r="B362" s="48">
        <v>8926.69</v>
      </c>
      <c r="C362" s="47">
        <v>1.9792815044660027E-3</v>
      </c>
      <c r="D362" s="309"/>
    </row>
    <row r="363" spans="1:4" x14ac:dyDescent="0.2">
      <c r="A363" s="46" t="s">
        <v>3014</v>
      </c>
      <c r="B363" s="48">
        <v>8926.69</v>
      </c>
      <c r="C363" s="47">
        <v>1.9792815044660027E-3</v>
      </c>
    </row>
    <row r="364" spans="1:4" x14ac:dyDescent="0.2">
      <c r="A364" s="46" t="s">
        <v>3015</v>
      </c>
      <c r="B364" s="48">
        <v>8926.69</v>
      </c>
      <c r="C364" s="47">
        <v>1.9792815044660027E-3</v>
      </c>
    </row>
    <row r="365" spans="1:4" ht="13.5" thickBot="1" x14ac:dyDescent="0.25">
      <c r="A365" s="611" t="s">
        <v>2869</v>
      </c>
      <c r="B365" s="612">
        <v>451006589</v>
      </c>
      <c r="C365" s="49">
        <v>100</v>
      </c>
    </row>
    <row r="366" spans="1:4" x14ac:dyDescent="0.2">
      <c r="A366" s="50" t="s">
        <v>2324</v>
      </c>
      <c r="B366" s="610"/>
      <c r="C366" s="1018"/>
    </row>
    <row r="367" spans="1:4" x14ac:dyDescent="0.2">
      <c r="A367" s="46" t="s">
        <v>3016</v>
      </c>
      <c r="B367" s="48">
        <v>14283500</v>
      </c>
      <c r="C367" s="47">
        <v>53.900000000000006</v>
      </c>
    </row>
    <row r="368" spans="1:4" x14ac:dyDescent="0.2">
      <c r="A368" s="46" t="s">
        <v>2221</v>
      </c>
      <c r="B368" s="48">
        <v>9805000</v>
      </c>
      <c r="C368" s="47">
        <v>37</v>
      </c>
    </row>
    <row r="369" spans="1:7" x14ac:dyDescent="0.2">
      <c r="A369" s="46" t="s">
        <v>3426</v>
      </c>
      <c r="B369" s="48">
        <v>2120000</v>
      </c>
      <c r="C369" s="47">
        <v>8</v>
      </c>
    </row>
    <row r="370" spans="1:7" x14ac:dyDescent="0.2">
      <c r="A370" s="46" t="s">
        <v>3438</v>
      </c>
      <c r="B370" s="48">
        <v>265000</v>
      </c>
      <c r="C370" s="47">
        <v>1</v>
      </c>
    </row>
    <row r="371" spans="1:7" x14ac:dyDescent="0.2">
      <c r="A371" s="46" t="s">
        <v>3427</v>
      </c>
      <c r="B371" s="48">
        <v>26500</v>
      </c>
      <c r="C371" s="47">
        <v>0.1</v>
      </c>
    </row>
    <row r="372" spans="1:7" ht="13.5" thickBot="1" x14ac:dyDescent="0.25">
      <c r="A372" s="611" t="s">
        <v>2869</v>
      </c>
      <c r="B372" s="612">
        <v>26500000</v>
      </c>
      <c r="C372" s="49">
        <v>100</v>
      </c>
    </row>
    <row r="373" spans="1:7" x14ac:dyDescent="0.2">
      <c r="A373" s="50" t="s">
        <v>2329</v>
      </c>
      <c r="B373" s="610"/>
      <c r="C373" s="1018"/>
    </row>
    <row r="374" spans="1:7" x14ac:dyDescent="0.2">
      <c r="A374" s="46" t="s">
        <v>924</v>
      </c>
      <c r="B374" s="48">
        <v>57957471.5</v>
      </c>
      <c r="C374" s="47">
        <v>99.926675000000003</v>
      </c>
    </row>
    <row r="375" spans="1:7" x14ac:dyDescent="0.2">
      <c r="A375" s="46" t="s">
        <v>3428</v>
      </c>
      <c r="B375" s="48">
        <v>21062.7</v>
      </c>
      <c r="C375" s="47">
        <v>3.6315E-2</v>
      </c>
    </row>
    <row r="376" spans="1:7" x14ac:dyDescent="0.2">
      <c r="A376" s="46" t="s">
        <v>3429</v>
      </c>
      <c r="B376" s="48">
        <v>21058.799999999999</v>
      </c>
      <c r="C376" s="47">
        <v>3.6308275862068966E-2</v>
      </c>
    </row>
    <row r="377" spans="1:7" x14ac:dyDescent="0.2">
      <c r="A377" s="46" t="s">
        <v>3430</v>
      </c>
      <c r="B377" s="48">
        <v>407</v>
      </c>
      <c r="C377" s="47">
        <v>7.0172413793103447E-4</v>
      </c>
    </row>
    <row r="378" spans="1:7" ht="13.5" thickBot="1" x14ac:dyDescent="0.25">
      <c r="A378" s="611" t="s">
        <v>2869</v>
      </c>
      <c r="B378" s="612">
        <v>58000000</v>
      </c>
      <c r="C378" s="49">
        <v>100</v>
      </c>
    </row>
    <row r="379" spans="1:7" x14ac:dyDescent="0.2">
      <c r="A379" s="50" t="s">
        <v>2331</v>
      </c>
      <c r="B379" s="610"/>
      <c r="C379" s="1018"/>
    </row>
    <row r="380" spans="1:7" x14ac:dyDescent="0.2">
      <c r="A380" s="46" t="s">
        <v>3431</v>
      </c>
      <c r="B380" s="48">
        <v>19992000</v>
      </c>
      <c r="C380" s="47">
        <v>99.960000000000008</v>
      </c>
    </row>
    <row r="381" spans="1:7" x14ac:dyDescent="0.2">
      <c r="A381" s="46" t="s">
        <v>3432</v>
      </c>
      <c r="B381" s="48">
        <v>2000</v>
      </c>
      <c r="C381" s="47">
        <v>0.01</v>
      </c>
    </row>
    <row r="382" spans="1:7" x14ac:dyDescent="0.2">
      <c r="A382" s="46" t="s">
        <v>3433</v>
      </c>
      <c r="B382" s="48">
        <v>2000</v>
      </c>
      <c r="C382" s="47">
        <v>0.01</v>
      </c>
    </row>
    <row r="383" spans="1:7" x14ac:dyDescent="0.2">
      <c r="A383" s="46" t="s">
        <v>3434</v>
      </c>
      <c r="B383" s="48">
        <v>2000</v>
      </c>
      <c r="C383" s="47">
        <v>0.01</v>
      </c>
    </row>
    <row r="384" spans="1:7" x14ac:dyDescent="0.2">
      <c r="A384" s="46" t="s">
        <v>3435</v>
      </c>
      <c r="B384" s="48">
        <v>2000</v>
      </c>
      <c r="C384" s="47">
        <v>0.01</v>
      </c>
      <c r="G384" s="1537"/>
    </row>
    <row r="385" spans="1:3" ht="13.5" thickBot="1" x14ac:dyDescent="0.25">
      <c r="A385" s="611" t="s">
        <v>2869</v>
      </c>
      <c r="B385" s="612">
        <v>20000000</v>
      </c>
      <c r="C385" s="49">
        <v>100</v>
      </c>
    </row>
    <row r="386" spans="1:3" x14ac:dyDescent="0.2">
      <c r="A386" s="50" t="s">
        <v>2849</v>
      </c>
      <c r="B386" s="610"/>
      <c r="C386" s="1018"/>
    </row>
    <row r="387" spans="1:3" x14ac:dyDescent="0.2">
      <c r="A387" s="46" t="s">
        <v>2154</v>
      </c>
      <c r="B387" s="48">
        <v>471323817</v>
      </c>
      <c r="C387" s="47">
        <v>76.638019024390246</v>
      </c>
    </row>
    <row r="388" spans="1:3" x14ac:dyDescent="0.2">
      <c r="A388" s="46" t="s">
        <v>3436</v>
      </c>
      <c r="B388" s="48">
        <v>64840594</v>
      </c>
      <c r="C388" s="47">
        <v>10.543186016260163</v>
      </c>
    </row>
    <row r="389" spans="1:3" x14ac:dyDescent="0.2">
      <c r="A389" s="46" t="s">
        <v>2316</v>
      </c>
      <c r="B389" s="48">
        <v>36163765</v>
      </c>
      <c r="C389" s="47">
        <v>5.8802869918699185</v>
      </c>
    </row>
    <row r="390" spans="1:3" x14ac:dyDescent="0.2">
      <c r="A390" s="46" t="s">
        <v>3017</v>
      </c>
      <c r="B390" s="48">
        <v>20724061</v>
      </c>
      <c r="C390" s="47">
        <v>3.3697660162601624</v>
      </c>
    </row>
    <row r="391" spans="1:3" x14ac:dyDescent="0.2">
      <c r="A391" s="46" t="s">
        <v>3018</v>
      </c>
      <c r="B391" s="48">
        <v>15310653</v>
      </c>
      <c r="C391" s="47">
        <v>2.4895370731707316</v>
      </c>
    </row>
    <row r="392" spans="1:3" x14ac:dyDescent="0.2">
      <c r="A392" s="46" t="s">
        <v>2892</v>
      </c>
      <c r="B392" s="48">
        <v>2974410</v>
      </c>
      <c r="C392" s="47">
        <v>0.48364390243902439</v>
      </c>
    </row>
    <row r="393" spans="1:3" x14ac:dyDescent="0.2">
      <c r="A393" s="46" t="s">
        <v>3391</v>
      </c>
      <c r="B393" s="48">
        <v>1917287</v>
      </c>
      <c r="C393" s="47">
        <v>0.31175398373983743</v>
      </c>
    </row>
    <row r="394" spans="1:3" x14ac:dyDescent="0.2">
      <c r="A394" s="46" t="s">
        <v>3437</v>
      </c>
      <c r="B394" s="48">
        <v>918638</v>
      </c>
      <c r="C394" s="47">
        <v>0.14937203252032519</v>
      </c>
    </row>
    <row r="395" spans="1:3" x14ac:dyDescent="0.2">
      <c r="A395" s="46" t="s">
        <v>3417</v>
      </c>
      <c r="B395" s="48">
        <v>826775</v>
      </c>
      <c r="C395" s="47">
        <v>0.13443495934959351</v>
      </c>
    </row>
    <row r="396" spans="1:3" x14ac:dyDescent="0.2">
      <c r="A396" s="46" t="s">
        <v>2868</v>
      </c>
      <c r="B396" s="48">
        <v>0</v>
      </c>
      <c r="C396" s="47">
        <v>0</v>
      </c>
    </row>
    <row r="397" spans="1:3" ht="13.5" thickBot="1" x14ac:dyDescent="0.25">
      <c r="A397" s="611" t="s">
        <v>2869</v>
      </c>
      <c r="B397" s="612">
        <v>615000000</v>
      </c>
      <c r="C397" s="49">
        <v>100</v>
      </c>
    </row>
  </sheetData>
  <mergeCells count="2">
    <mergeCell ref="A5:C5"/>
    <mergeCell ref="A6:C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scale="61" fitToHeight="3" orientation="portrait" r:id="rId1"/>
  <headerFooter alignWithMargins="0"/>
  <rowBreaks count="5" manualBreakCount="5">
    <brk id="74" max="2" man="1"/>
    <brk id="139" max="2" man="1"/>
    <brk id="207" max="2" man="1"/>
    <brk id="273" max="2" man="1"/>
    <brk id="336" max="2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 enableFormatConditionsCalculation="0"/>
  <dimension ref="A1:I91"/>
  <sheetViews>
    <sheetView showGridLines="0" zoomScaleNormal="100" workbookViewId="0">
      <pane xSplit="2" ySplit="8" topLeftCell="C66" activePane="bottomRight" state="frozen"/>
      <selection activeCell="B13" sqref="B13"/>
      <selection pane="topRight" activeCell="B13" sqref="B13"/>
      <selection pane="bottomLeft" activeCell="B13" sqref="B13"/>
      <selection pane="bottomRight" activeCell="E78" sqref="E78"/>
    </sheetView>
  </sheetViews>
  <sheetFormatPr defaultRowHeight="12.75" x14ac:dyDescent="0.2"/>
  <cols>
    <col min="1" max="1" width="4.28515625" style="398" customWidth="1"/>
    <col min="2" max="2" width="20.5703125" style="1325" customWidth="1"/>
    <col min="3" max="3" width="46.42578125" style="398" customWidth="1"/>
    <col min="4" max="4" width="18.28515625" style="398" customWidth="1"/>
    <col min="5" max="6" width="10.7109375" style="398" customWidth="1"/>
    <col min="7" max="7" width="10.140625" style="404" customWidth="1"/>
    <col min="8" max="8" width="10.7109375" style="398" customWidth="1"/>
    <col min="9" max="9" width="9.5703125" style="187" customWidth="1"/>
    <col min="10" max="16384" width="9.140625" style="398"/>
  </cols>
  <sheetData>
    <row r="1" spans="1:9" x14ac:dyDescent="0.2">
      <c r="A1" s="1368" t="s">
        <v>349</v>
      </c>
      <c r="C1" s="396"/>
      <c r="D1" s="396"/>
      <c r="E1" s="396"/>
      <c r="F1" s="396"/>
      <c r="G1" s="397"/>
      <c r="H1" s="396"/>
      <c r="I1" s="185"/>
    </row>
    <row r="2" spans="1:9" x14ac:dyDescent="0.2">
      <c r="A2" s="1368" t="s">
        <v>350</v>
      </c>
      <c r="C2" s="399"/>
      <c r="D2" s="399"/>
      <c r="E2" s="399"/>
      <c r="F2" s="399"/>
      <c r="G2" s="400"/>
      <c r="H2" s="399"/>
      <c r="I2" s="186"/>
    </row>
    <row r="3" spans="1:9" s="1369" customFormat="1" ht="15" customHeight="1" x14ac:dyDescent="0.2">
      <c r="A3" s="1326" t="s">
        <v>1838</v>
      </c>
      <c r="C3" s="1370"/>
      <c r="D3" s="1370"/>
      <c r="E3" s="1370"/>
      <c r="F3" s="1370"/>
      <c r="G3" s="1371"/>
      <c r="H3" s="1370"/>
      <c r="I3" s="1075" t="s">
        <v>1839</v>
      </c>
    </row>
    <row r="4" spans="1:9" s="401" customFormat="1" ht="12" customHeight="1" x14ac:dyDescent="0.2">
      <c r="B4" s="1372"/>
      <c r="C4" s="1373"/>
      <c r="D4" s="1373"/>
      <c r="E4" s="1373"/>
      <c r="F4" s="1373"/>
      <c r="G4" s="1374"/>
      <c r="H4" s="1373"/>
      <c r="I4" s="1375"/>
    </row>
    <row r="5" spans="1:9" s="401" customFormat="1" ht="18" customHeight="1" x14ac:dyDescent="0.2">
      <c r="A5" s="1912" t="s">
        <v>4061</v>
      </c>
      <c r="B5" s="1912"/>
      <c r="C5" s="1912"/>
      <c r="D5" s="1912"/>
      <c r="E5" s="1912"/>
      <c r="F5" s="1912"/>
      <c r="G5" s="1912"/>
      <c r="H5" s="1912"/>
      <c r="I5" s="1912"/>
    </row>
    <row r="6" spans="1:9" s="401" customFormat="1" ht="18" customHeight="1" x14ac:dyDescent="0.2">
      <c r="A6" s="1913" t="s">
        <v>4091</v>
      </c>
      <c r="B6" s="1913"/>
      <c r="C6" s="1913"/>
      <c r="D6" s="1913"/>
      <c r="E6" s="1913"/>
      <c r="F6" s="1913"/>
      <c r="G6" s="1913"/>
      <c r="H6" s="1913"/>
      <c r="I6" s="1913"/>
    </row>
    <row r="7" spans="1:9" s="401" customFormat="1" ht="12" customHeight="1" thickBot="1" x14ac:dyDescent="0.25">
      <c r="B7" s="1372"/>
      <c r="C7" s="1373"/>
      <c r="D7" s="1373"/>
      <c r="E7" s="1373"/>
      <c r="F7" s="1373"/>
      <c r="G7" s="1374"/>
      <c r="H7" s="1373"/>
      <c r="I7" s="1375"/>
    </row>
    <row r="8" spans="1:9" ht="69.95" customHeight="1" thickBot="1" x14ac:dyDescent="0.25">
      <c r="A8" s="1296"/>
      <c r="B8" s="1294" t="s">
        <v>677</v>
      </c>
      <c r="C8" s="1294" t="s">
        <v>699</v>
      </c>
      <c r="D8" s="1294" t="s">
        <v>700</v>
      </c>
      <c r="E8" s="1292" t="s">
        <v>2082</v>
      </c>
      <c r="F8" s="1295" t="s">
        <v>701</v>
      </c>
      <c r="G8" s="1295" t="s">
        <v>4092</v>
      </c>
      <c r="H8" s="1296" t="s">
        <v>2083</v>
      </c>
      <c r="I8" s="1293" t="s">
        <v>702</v>
      </c>
    </row>
    <row r="9" spans="1:9" ht="15" customHeight="1" x14ac:dyDescent="0.2">
      <c r="A9" s="1521">
        <v>1</v>
      </c>
      <c r="B9" s="1333" t="s">
        <v>1526</v>
      </c>
      <c r="C9" s="724" t="s">
        <v>2867</v>
      </c>
      <c r="D9" s="725" t="s">
        <v>911</v>
      </c>
      <c r="E9" s="1344">
        <v>14740</v>
      </c>
      <c r="F9" s="726">
        <v>100</v>
      </c>
      <c r="G9" s="726">
        <v>100</v>
      </c>
      <c r="H9" s="1344">
        <v>36920.422489999997</v>
      </c>
      <c r="I9" s="726">
        <f>+H9/('6A'!$E$15+'6A'!$E$44)*100</f>
        <v>0.18619699545846938</v>
      </c>
    </row>
    <row r="10" spans="1:9" ht="15" customHeight="1" x14ac:dyDescent="0.2">
      <c r="A10" s="1521">
        <v>2</v>
      </c>
      <c r="B10" s="1334" t="s">
        <v>1550</v>
      </c>
      <c r="C10" s="727" t="s">
        <v>2891</v>
      </c>
      <c r="D10" s="728" t="s">
        <v>921</v>
      </c>
      <c r="E10" s="1345">
        <v>13800</v>
      </c>
      <c r="F10" s="729">
        <v>100</v>
      </c>
      <c r="G10" s="729">
        <v>100</v>
      </c>
      <c r="H10" s="1345">
        <v>8920.36139</v>
      </c>
      <c r="I10" s="729">
        <f>+H10/('6A'!$E$15+'6A'!$E$44)*100</f>
        <v>4.4987147416084075E-2</v>
      </c>
    </row>
    <row r="11" spans="1:9" ht="15" customHeight="1" x14ac:dyDescent="0.2">
      <c r="A11" s="1521">
        <v>3</v>
      </c>
      <c r="B11" s="1334" t="s">
        <v>102</v>
      </c>
      <c r="C11" s="727" t="s">
        <v>102</v>
      </c>
      <c r="D11" s="728" t="s">
        <v>913</v>
      </c>
      <c r="E11" s="1345">
        <v>10300</v>
      </c>
      <c r="F11" s="729">
        <v>99.999961165048546</v>
      </c>
      <c r="G11" s="729">
        <v>100</v>
      </c>
      <c r="H11" s="1345">
        <v>11164.60586</v>
      </c>
      <c r="I11" s="729">
        <f>+H11/('6A'!$E$15+'6A'!$E$44)*100</f>
        <v>5.6305316310317786E-2</v>
      </c>
    </row>
    <row r="12" spans="1:9" ht="15" customHeight="1" x14ac:dyDescent="0.2">
      <c r="A12" s="1521">
        <v>4</v>
      </c>
      <c r="B12" s="1334" t="s">
        <v>1551</v>
      </c>
      <c r="C12" s="727" t="s">
        <v>2896</v>
      </c>
      <c r="D12" s="728" t="s">
        <v>913</v>
      </c>
      <c r="E12" s="1345">
        <v>18400</v>
      </c>
      <c r="F12" s="729">
        <v>99.999956521739136</v>
      </c>
      <c r="G12" s="729">
        <v>100</v>
      </c>
      <c r="H12" s="1345">
        <v>32084.633880000009</v>
      </c>
      <c r="I12" s="729">
        <f>+H12/('6A'!$E$15+'6A'!$E$44)*100</f>
        <v>0.16180915671967477</v>
      </c>
    </row>
    <row r="13" spans="1:9" ht="15" customHeight="1" x14ac:dyDescent="0.2">
      <c r="A13" s="1521">
        <v>5</v>
      </c>
      <c r="B13" s="1334" t="s">
        <v>2132</v>
      </c>
      <c r="C13" s="727" t="s">
        <v>2899</v>
      </c>
      <c r="D13" s="728" t="s">
        <v>3454</v>
      </c>
      <c r="E13" s="1345">
        <v>65000</v>
      </c>
      <c r="F13" s="729">
        <v>50.980000000000004</v>
      </c>
      <c r="G13" s="729">
        <v>100</v>
      </c>
      <c r="H13" s="1345">
        <v>70766.35772</v>
      </c>
      <c r="I13" s="729">
        <f>+H13/('6A'!$E$15+'6A'!$E$44)*100</f>
        <v>0.35688874336614507</v>
      </c>
    </row>
    <row r="14" spans="1:9" ht="15" customHeight="1" x14ac:dyDescent="0.2">
      <c r="A14" s="1521">
        <v>6</v>
      </c>
      <c r="B14" s="1334" t="s">
        <v>1557</v>
      </c>
      <c r="C14" s="727" t="s">
        <v>2904</v>
      </c>
      <c r="D14" s="728" t="s">
        <v>915</v>
      </c>
      <c r="E14" s="1345">
        <v>379100</v>
      </c>
      <c r="F14" s="729">
        <v>100</v>
      </c>
      <c r="G14" s="729">
        <v>100</v>
      </c>
      <c r="H14" s="1345">
        <v>683284.50112000003</v>
      </c>
      <c r="I14" s="729">
        <f>+H14/('6A'!$E$15+'6A'!$E$44)*100</f>
        <v>3.4459389295001315</v>
      </c>
    </row>
    <row r="15" spans="1:9" ht="15" customHeight="1" x14ac:dyDescent="0.2">
      <c r="A15" s="1521">
        <v>7</v>
      </c>
      <c r="B15" s="1334" t="s">
        <v>1423</v>
      </c>
      <c r="C15" s="727" t="s">
        <v>2905</v>
      </c>
      <c r="D15" s="728" t="s">
        <v>915</v>
      </c>
      <c r="E15" s="1345">
        <v>5500</v>
      </c>
      <c r="F15" s="729">
        <v>99.999927272727277</v>
      </c>
      <c r="G15" s="729">
        <v>100</v>
      </c>
      <c r="H15" s="1345">
        <v>25159.946979999997</v>
      </c>
      <c r="I15" s="729">
        <f>+H15/('6A'!$E$15+'6A'!$E$44)*100</f>
        <v>0.12688659060819946</v>
      </c>
    </row>
    <row r="16" spans="1:9" ht="15" customHeight="1" x14ac:dyDescent="0.2">
      <c r="A16" s="1521">
        <v>8</v>
      </c>
      <c r="B16" s="1334" t="s">
        <v>802</v>
      </c>
      <c r="C16" s="727" t="s">
        <v>2910</v>
      </c>
      <c r="D16" s="728" t="s">
        <v>912</v>
      </c>
      <c r="E16" s="1345">
        <v>60000.000000000007</v>
      </c>
      <c r="F16" s="729">
        <v>99.99999984999998</v>
      </c>
      <c r="G16" s="729">
        <v>100</v>
      </c>
      <c r="H16" s="1345">
        <v>685399.78109999991</v>
      </c>
      <c r="I16" s="729">
        <f>+H16/('6A'!$E$15+'6A'!$E$44)*100</f>
        <v>3.4566067049551958</v>
      </c>
    </row>
    <row r="17" spans="1:9" ht="15" customHeight="1" x14ac:dyDescent="0.2">
      <c r="A17" s="1521">
        <v>9</v>
      </c>
      <c r="B17" s="1334" t="s">
        <v>1168</v>
      </c>
      <c r="C17" s="727" t="s">
        <v>155</v>
      </c>
      <c r="D17" s="728" t="s">
        <v>157</v>
      </c>
      <c r="E17" s="1345">
        <v>40000</v>
      </c>
      <c r="F17" s="729">
        <v>90.009</v>
      </c>
      <c r="G17" s="729">
        <v>100</v>
      </c>
      <c r="H17" s="1345">
        <v>450961.67135999998</v>
      </c>
      <c r="I17" s="729">
        <f>+H17/('6A'!$E$15+'6A'!$E$44)*100</f>
        <v>2.2742889330939966</v>
      </c>
    </row>
    <row r="18" spans="1:9" ht="15" customHeight="1" x14ac:dyDescent="0.2">
      <c r="A18" s="1521">
        <v>10</v>
      </c>
      <c r="B18" s="1334" t="s">
        <v>103</v>
      </c>
      <c r="C18" s="727" t="s">
        <v>2968</v>
      </c>
      <c r="D18" s="728" t="s">
        <v>913</v>
      </c>
      <c r="E18" s="1345">
        <v>18147</v>
      </c>
      <c r="F18" s="729">
        <v>99.99997795778917</v>
      </c>
      <c r="G18" s="729">
        <v>100</v>
      </c>
      <c r="H18" s="1345">
        <v>40878.081400000003</v>
      </c>
      <c r="I18" s="729">
        <f>+H18/('6A'!$E$15+'6A'!$E$44)*100</f>
        <v>0.20615625237897281</v>
      </c>
    </row>
    <row r="19" spans="1:9" ht="15" customHeight="1" x14ac:dyDescent="0.2">
      <c r="A19" s="1521">
        <v>11</v>
      </c>
      <c r="B19" s="1334" t="s">
        <v>0</v>
      </c>
      <c r="C19" s="727" t="s">
        <v>3455</v>
      </c>
      <c r="D19" s="728" t="s">
        <v>914</v>
      </c>
      <c r="E19" s="1345">
        <v>20300</v>
      </c>
      <c r="F19" s="729">
        <v>99.999802955665032</v>
      </c>
      <c r="G19" s="729">
        <v>100</v>
      </c>
      <c r="H19" s="1345">
        <v>265.09285999999997</v>
      </c>
      <c r="I19" s="729">
        <f>+H19/('6A'!$E$15+'6A'!$E$44)*100</f>
        <v>1.3369157425774806E-3</v>
      </c>
    </row>
    <row r="20" spans="1:9" ht="15" customHeight="1" x14ac:dyDescent="0.2">
      <c r="A20" s="1521">
        <v>12</v>
      </c>
      <c r="B20" s="1334" t="s">
        <v>832</v>
      </c>
      <c r="C20" s="727" t="s">
        <v>3456</v>
      </c>
      <c r="D20" s="728" t="s">
        <v>915</v>
      </c>
      <c r="E20" s="1345">
        <v>23789.7</v>
      </c>
      <c r="F20" s="729">
        <v>99.999983186000662</v>
      </c>
      <c r="G20" s="729">
        <v>100</v>
      </c>
      <c r="H20" s="1345">
        <v>38809.327739999993</v>
      </c>
      <c r="I20" s="729">
        <f>+H20/('6A'!$E$15+'6A'!$E$44)*100</f>
        <v>0.19572311836107131</v>
      </c>
    </row>
    <row r="21" spans="1:9" ht="15" customHeight="1" x14ac:dyDescent="0.2">
      <c r="A21" s="1521">
        <v>13</v>
      </c>
      <c r="B21" s="1334" t="s">
        <v>1420</v>
      </c>
      <c r="C21" s="1360" t="s">
        <v>3457</v>
      </c>
      <c r="D21" s="728" t="s">
        <v>912</v>
      </c>
      <c r="E21" s="1345">
        <v>237699.99999999997</v>
      </c>
      <c r="F21" s="729">
        <v>99.999997728228877</v>
      </c>
      <c r="G21" s="729">
        <v>100</v>
      </c>
      <c r="H21" s="1345">
        <v>55547.510439999998</v>
      </c>
      <c r="I21" s="729">
        <f>+H21/('6A'!$E$15+'6A'!$E$44)*100</f>
        <v>0.28013708542818899</v>
      </c>
    </row>
    <row r="22" spans="1:9" ht="15" customHeight="1" x14ac:dyDescent="0.2">
      <c r="A22" s="1521">
        <v>14</v>
      </c>
      <c r="B22" s="1334" t="s">
        <v>104</v>
      </c>
      <c r="C22" s="727" t="s">
        <v>102</v>
      </c>
      <c r="D22" s="728" t="s">
        <v>913</v>
      </c>
      <c r="E22" s="1345">
        <v>450122.00300000003</v>
      </c>
      <c r="F22" s="729">
        <v>99.999999111352039</v>
      </c>
      <c r="G22" s="729">
        <v>100</v>
      </c>
      <c r="H22" s="1345">
        <v>53567.811000000002</v>
      </c>
      <c r="I22" s="729">
        <f>+H22/('6A'!$E$15+'6A'!$E$44)*100</f>
        <v>0.27015306946145262</v>
      </c>
    </row>
    <row r="23" spans="1:9" ht="15" customHeight="1" x14ac:dyDescent="0.2">
      <c r="A23" s="1521">
        <v>15</v>
      </c>
      <c r="B23" s="1334" t="s">
        <v>1421</v>
      </c>
      <c r="C23" s="727" t="s">
        <v>3395</v>
      </c>
      <c r="D23" s="728" t="s">
        <v>915</v>
      </c>
      <c r="E23" s="1345">
        <v>60000</v>
      </c>
      <c r="F23" s="729">
        <v>100</v>
      </c>
      <c r="G23" s="729">
        <v>100</v>
      </c>
      <c r="H23" s="1345">
        <v>21990.687310000001</v>
      </c>
      <c r="I23" s="729">
        <f>+H23/('6A'!$E$15+'6A'!$E$44)*100</f>
        <v>0.11090338704270583</v>
      </c>
    </row>
    <row r="24" spans="1:9" ht="15" customHeight="1" x14ac:dyDescent="0.2">
      <c r="A24" s="1521">
        <v>16</v>
      </c>
      <c r="B24" s="1334" t="s">
        <v>1533</v>
      </c>
      <c r="C24" s="727" t="s">
        <v>3007</v>
      </c>
      <c r="D24" s="728" t="s">
        <v>912</v>
      </c>
      <c r="E24" s="1345">
        <v>107000</v>
      </c>
      <c r="F24" s="729">
        <v>99.999996261682242</v>
      </c>
      <c r="G24" s="729">
        <v>100</v>
      </c>
      <c r="H24" s="1345">
        <v>53503.010700000006</v>
      </c>
      <c r="I24" s="729">
        <f>+H24/('6A'!$E$15+'6A'!$E$44)*100</f>
        <v>0.26982626872757492</v>
      </c>
    </row>
    <row r="25" spans="1:9" ht="15" customHeight="1" x14ac:dyDescent="0.2">
      <c r="A25" s="1521">
        <v>17</v>
      </c>
      <c r="B25" s="1334" t="s">
        <v>752</v>
      </c>
      <c r="C25" s="727" t="s">
        <v>2960</v>
      </c>
      <c r="D25" s="728" t="s">
        <v>917</v>
      </c>
      <c r="E25" s="1345">
        <v>161299.99999999997</v>
      </c>
      <c r="F25" s="729">
        <v>99.999999975201519</v>
      </c>
      <c r="G25" s="729">
        <v>99.999999975201519</v>
      </c>
      <c r="H25" s="1345">
        <v>341952.46600000001</v>
      </c>
      <c r="I25" s="729">
        <f>+H25/('6A'!$E$15+'6A'!$E$44)*100</f>
        <v>1.7245339425912516</v>
      </c>
    </row>
    <row r="26" spans="1:9" ht="15" customHeight="1" x14ac:dyDescent="0.2">
      <c r="A26" s="1521">
        <v>18</v>
      </c>
      <c r="B26" s="1334" t="s">
        <v>2070</v>
      </c>
      <c r="C26" s="727" t="s">
        <v>2870</v>
      </c>
      <c r="D26" s="728" t="s">
        <v>914</v>
      </c>
      <c r="E26" s="1345">
        <v>43566.349799999982</v>
      </c>
      <c r="F26" s="729">
        <v>99.999999816372082</v>
      </c>
      <c r="G26" s="729">
        <v>99.999999908186041</v>
      </c>
      <c r="H26" s="1345">
        <v>218263.82612000001</v>
      </c>
      <c r="I26" s="729">
        <f>+H26/('6A'!$E$15+'6A'!$E$44)*100</f>
        <v>1.1007476594240295</v>
      </c>
    </row>
    <row r="27" spans="1:9" ht="15" customHeight="1" x14ac:dyDescent="0.2">
      <c r="A27" s="1521">
        <v>19</v>
      </c>
      <c r="B27" s="1334" t="s">
        <v>803</v>
      </c>
      <c r="C27" s="727" t="s">
        <v>3458</v>
      </c>
      <c r="D27" s="728" t="s">
        <v>915</v>
      </c>
      <c r="E27" s="1345">
        <v>221403.1</v>
      </c>
      <c r="F27" s="729">
        <v>99.999981933405635</v>
      </c>
      <c r="G27" s="729">
        <v>99.999995483351412</v>
      </c>
      <c r="H27" s="1345">
        <v>398547.01716999995</v>
      </c>
      <c r="I27" s="729">
        <f>+H27/('6A'!$E$15+'6A'!$E$44)*100</f>
        <v>2.0099514615816902</v>
      </c>
    </row>
    <row r="28" spans="1:9" ht="15" customHeight="1" x14ac:dyDescent="0.2">
      <c r="A28" s="1521">
        <v>20</v>
      </c>
      <c r="B28" s="1334" t="s">
        <v>1644</v>
      </c>
      <c r="C28" s="727" t="s">
        <v>2915</v>
      </c>
      <c r="D28" s="728" t="s">
        <v>916</v>
      </c>
      <c r="E28" s="1345">
        <v>26300.000000000004</v>
      </c>
      <c r="F28" s="729">
        <v>99.769576730038011</v>
      </c>
      <c r="G28" s="729">
        <v>99.999240684410637</v>
      </c>
      <c r="H28" s="1345">
        <v>83840.072979999968</v>
      </c>
      <c r="I28" s="729">
        <f>+H28/('6A'!$E$15+'6A'!$E$44)*100</f>
        <v>0.42282207610498007</v>
      </c>
    </row>
    <row r="29" spans="1:9" ht="15" customHeight="1" thickBot="1" x14ac:dyDescent="0.25">
      <c r="A29" s="1521">
        <v>21</v>
      </c>
      <c r="B29" s="1337" t="s">
        <v>1566</v>
      </c>
      <c r="C29" s="730" t="s">
        <v>3419</v>
      </c>
      <c r="D29" s="731" t="s">
        <v>913</v>
      </c>
      <c r="E29" s="1346">
        <v>62975</v>
      </c>
      <c r="F29" s="732">
        <v>99.996076885414382</v>
      </c>
      <c r="G29" s="732">
        <v>99.996076885414382</v>
      </c>
      <c r="H29" s="1346">
        <v>62628.582309999998</v>
      </c>
      <c r="I29" s="732">
        <f>+H29/('6A'!$E$15+'6A'!$E$44)*100</f>
        <v>0.31584833188471584</v>
      </c>
    </row>
    <row r="30" spans="1:9" ht="15" customHeight="1" thickTop="1" x14ac:dyDescent="0.2">
      <c r="A30" s="1521">
        <v>1</v>
      </c>
      <c r="B30" s="1334" t="s">
        <v>1927</v>
      </c>
      <c r="C30" s="727" t="s">
        <v>3459</v>
      </c>
      <c r="D30" s="728" t="s">
        <v>914</v>
      </c>
      <c r="E30" s="1345">
        <v>451006.58899999998</v>
      </c>
      <c r="F30" s="729">
        <v>99.978840267009929</v>
      </c>
      <c r="G30" s="729">
        <v>99.978840267009929</v>
      </c>
      <c r="H30" s="1345">
        <v>170990.23071</v>
      </c>
      <c r="I30" s="729">
        <f>+H30/('6A'!$E$15+'6A'!$E$44)*100</f>
        <v>0.86233756451665422</v>
      </c>
    </row>
    <row r="31" spans="1:9" ht="15" customHeight="1" x14ac:dyDescent="0.2">
      <c r="A31" s="1521">
        <v>2</v>
      </c>
      <c r="B31" s="1334" t="s">
        <v>1535</v>
      </c>
      <c r="C31" s="727" t="s">
        <v>3452</v>
      </c>
      <c r="D31" s="728" t="s">
        <v>919</v>
      </c>
      <c r="E31" s="1345">
        <v>48710.000000000007</v>
      </c>
      <c r="F31" s="729">
        <v>99.975751652638053</v>
      </c>
      <c r="G31" s="729">
        <v>99.975751673167707</v>
      </c>
      <c r="H31" s="1345">
        <v>30798.52358999999</v>
      </c>
      <c r="I31" s="729">
        <f>+H31/('6A'!$E$15+'6A'!$E$44)*100</f>
        <v>0.15532304806555292</v>
      </c>
    </row>
    <row r="32" spans="1:9" ht="15" customHeight="1" x14ac:dyDescent="0.2">
      <c r="A32" s="1521">
        <v>3</v>
      </c>
      <c r="B32" s="1334" t="s">
        <v>1567</v>
      </c>
      <c r="C32" s="727" t="s">
        <v>3460</v>
      </c>
      <c r="D32" s="728" t="s">
        <v>914</v>
      </c>
      <c r="E32" s="1345">
        <v>44999.99999994001</v>
      </c>
      <c r="F32" s="729">
        <v>51.000000000067992</v>
      </c>
      <c r="G32" s="729">
        <v>99.905724823751484</v>
      </c>
      <c r="H32" s="1345">
        <v>161118.62786000001</v>
      </c>
      <c r="I32" s="729">
        <f>+H32/('6A'!$E$15+'6A'!$E$44)*100</f>
        <v>0.81255311821116816</v>
      </c>
    </row>
    <row r="33" spans="1:9" ht="15" customHeight="1" x14ac:dyDescent="0.2">
      <c r="A33" s="1521">
        <v>4</v>
      </c>
      <c r="B33" s="1334" t="s">
        <v>798</v>
      </c>
      <c r="C33" s="727" t="s">
        <v>3461</v>
      </c>
      <c r="D33" s="728" t="s">
        <v>3225</v>
      </c>
      <c r="E33" s="1345">
        <v>20000.000000000004</v>
      </c>
      <c r="F33" s="729">
        <v>85.999998999999988</v>
      </c>
      <c r="G33" s="729">
        <v>99.883600000000001</v>
      </c>
      <c r="H33" s="1345">
        <v>91039.619979999989</v>
      </c>
      <c r="I33" s="729">
        <f>+H33/('6A'!$E$15+'6A'!$E$44)*100</f>
        <v>0.45913081608283729</v>
      </c>
    </row>
    <row r="34" spans="1:9" ht="15" customHeight="1" x14ac:dyDescent="0.2">
      <c r="A34" s="1521">
        <v>5</v>
      </c>
      <c r="B34" s="1334" t="s">
        <v>1581</v>
      </c>
      <c r="C34" s="727" t="s">
        <v>2943</v>
      </c>
      <c r="D34" s="728" t="s">
        <v>921</v>
      </c>
      <c r="E34" s="1345">
        <v>350000</v>
      </c>
      <c r="F34" s="729">
        <v>99.745441665714281</v>
      </c>
      <c r="G34" s="729">
        <v>99.745441665714281</v>
      </c>
      <c r="H34" s="1345">
        <v>886587.34239000012</v>
      </c>
      <c r="I34" s="729">
        <f>+H34/('6A'!$E$15+'6A'!$E$44)*100</f>
        <v>4.4712353822397262</v>
      </c>
    </row>
    <row r="35" spans="1:9" ht="15" customHeight="1" x14ac:dyDescent="0.2">
      <c r="A35" s="1521">
        <v>6</v>
      </c>
      <c r="B35" s="1334" t="s">
        <v>829</v>
      </c>
      <c r="C35" s="727" t="s">
        <v>3453</v>
      </c>
      <c r="D35" s="728" t="s">
        <v>3226</v>
      </c>
      <c r="E35" s="1345">
        <v>207802.55081000002</v>
      </c>
      <c r="F35" s="729">
        <v>99.715235107705169</v>
      </c>
      <c r="G35" s="729">
        <v>99.715235107705169</v>
      </c>
      <c r="H35" s="1345">
        <v>161381.80895999997</v>
      </c>
      <c r="I35" s="729">
        <f>+H35/('6A'!$E$15+'6A'!$E$44)*100</f>
        <v>0.8138803925698167</v>
      </c>
    </row>
    <row r="36" spans="1:9" ht="15" customHeight="1" x14ac:dyDescent="0.2">
      <c r="A36" s="1521">
        <v>7</v>
      </c>
      <c r="B36" s="1334" t="s">
        <v>1534</v>
      </c>
      <c r="C36" s="727" t="s">
        <v>2244</v>
      </c>
      <c r="D36" s="728" t="s">
        <v>921</v>
      </c>
      <c r="E36" s="1345">
        <v>32000</v>
      </c>
      <c r="F36" s="729">
        <v>99.5</v>
      </c>
      <c r="G36" s="729">
        <v>99.002499999999998</v>
      </c>
      <c r="H36" s="1345">
        <v>10736.429410000001</v>
      </c>
      <c r="I36" s="729">
        <f>+H36/('6A'!$E$15+'6A'!$E$44)*100</f>
        <v>5.4145937756682146E-2</v>
      </c>
    </row>
    <row r="37" spans="1:9" ht="15" customHeight="1" x14ac:dyDescent="0.2">
      <c r="A37" s="1521">
        <v>8</v>
      </c>
      <c r="B37" s="1334" t="s">
        <v>1549</v>
      </c>
      <c r="C37" s="727" t="s">
        <v>3390</v>
      </c>
      <c r="D37" s="728" t="s">
        <v>911</v>
      </c>
      <c r="E37" s="1345">
        <v>169732</v>
      </c>
      <c r="F37" s="729">
        <v>98.815780171093252</v>
      </c>
      <c r="G37" s="729">
        <v>98.815780171093252</v>
      </c>
      <c r="H37" s="1345">
        <v>339992.23106999981</v>
      </c>
      <c r="I37" s="729">
        <f>+H37/('6A'!$E$15+'6A'!$E$44)*100</f>
        <v>1.7146480899995691</v>
      </c>
    </row>
    <row r="38" spans="1:9" ht="15" customHeight="1" x14ac:dyDescent="0.2">
      <c r="A38" s="1521">
        <v>9</v>
      </c>
      <c r="B38" s="1334" t="s">
        <v>1530</v>
      </c>
      <c r="C38" s="727" t="s">
        <v>156</v>
      </c>
      <c r="D38" s="728" t="s">
        <v>913</v>
      </c>
      <c r="E38" s="1345">
        <v>154646.34146</v>
      </c>
      <c r="F38" s="729">
        <v>69.164773683098019</v>
      </c>
      <c r="G38" s="729">
        <v>98.808491495119782</v>
      </c>
      <c r="H38" s="1345">
        <v>826802.90948999987</v>
      </c>
      <c r="I38" s="729">
        <f>+H38/('6A'!$E$15+'6A'!$E$44)*100</f>
        <v>4.1697306585550615</v>
      </c>
    </row>
    <row r="39" spans="1:9" ht="15" customHeight="1" x14ac:dyDescent="0.2">
      <c r="A39" s="1521">
        <v>10</v>
      </c>
      <c r="B39" s="1334" t="s">
        <v>1527</v>
      </c>
      <c r="C39" s="727" t="s">
        <v>3462</v>
      </c>
      <c r="D39" s="728" t="s">
        <v>3227</v>
      </c>
      <c r="E39" s="1345">
        <v>47600</v>
      </c>
      <c r="F39" s="729">
        <v>53</v>
      </c>
      <c r="G39" s="729">
        <v>98.600049999999996</v>
      </c>
      <c r="H39" s="1345">
        <v>131141.28400000001</v>
      </c>
      <c r="I39" s="729">
        <f>+H39/('6A'!$E$15+'6A'!$E$44)*100</f>
        <v>0.66137144199743558</v>
      </c>
    </row>
    <row r="40" spans="1:9" ht="15" customHeight="1" x14ac:dyDescent="0.2">
      <c r="A40" s="1521">
        <v>11</v>
      </c>
      <c r="B40" s="1334" t="s">
        <v>828</v>
      </c>
      <c r="C40" s="727" t="s">
        <v>2947</v>
      </c>
      <c r="D40" s="728" t="s">
        <v>922</v>
      </c>
      <c r="E40" s="1345">
        <v>163069.856</v>
      </c>
      <c r="F40" s="729">
        <v>81.589957987085</v>
      </c>
      <c r="G40" s="729">
        <v>94.261538441537596</v>
      </c>
      <c r="H40" s="1345">
        <v>304400.25813999999</v>
      </c>
      <c r="I40" s="729">
        <f>+H40/('6A'!$E$15+'6A'!$E$44)*100</f>
        <v>1.5351507285108126</v>
      </c>
    </row>
    <row r="41" spans="1:9" ht="15" customHeight="1" x14ac:dyDescent="0.2">
      <c r="A41" s="1521">
        <v>12</v>
      </c>
      <c r="B41" s="1334" t="s">
        <v>800</v>
      </c>
      <c r="C41" s="727" t="s">
        <v>3461</v>
      </c>
      <c r="D41" s="728" t="s">
        <v>3225</v>
      </c>
      <c r="E41" s="1345">
        <v>200000</v>
      </c>
      <c r="F41" s="729">
        <v>84.178333999999992</v>
      </c>
      <c r="G41" s="729">
        <v>94.178345503559996</v>
      </c>
      <c r="H41" s="1345">
        <v>1444876.6199400001</v>
      </c>
      <c r="I41" s="729">
        <f>+H41/('6A'!$E$15+'6A'!$E$44)*100</f>
        <v>7.2867986685115751</v>
      </c>
    </row>
    <row r="42" spans="1:9" ht="15" customHeight="1" thickBot="1" x14ac:dyDescent="0.25">
      <c r="A42" s="1521">
        <v>13</v>
      </c>
      <c r="B42" s="1334" t="s">
        <v>958</v>
      </c>
      <c r="C42" s="730" t="s">
        <v>158</v>
      </c>
      <c r="D42" s="731" t="s">
        <v>913</v>
      </c>
      <c r="E42" s="1346">
        <v>54874.831159999994</v>
      </c>
      <c r="F42" s="732">
        <v>43.507742357124734</v>
      </c>
      <c r="G42" s="732">
        <v>90.36958836666787</v>
      </c>
      <c r="H42" s="1346">
        <v>93808.952929999999</v>
      </c>
      <c r="I42" s="732">
        <f>+H42/('6A'!$E$15+'6A'!$E$44)*100</f>
        <v>0.47309711007239835</v>
      </c>
    </row>
    <row r="43" spans="1:9" ht="15" customHeight="1" thickTop="1" thickBot="1" x14ac:dyDescent="0.25">
      <c r="A43" s="1521">
        <v>1</v>
      </c>
      <c r="B43" s="1335" t="s">
        <v>817</v>
      </c>
      <c r="C43" s="733" t="s">
        <v>3419</v>
      </c>
      <c r="D43" s="734" t="s">
        <v>913</v>
      </c>
      <c r="E43" s="1347">
        <v>455555</v>
      </c>
      <c r="F43" s="735">
        <v>72.587568099495854</v>
      </c>
      <c r="G43" s="735">
        <v>72.704857294821664</v>
      </c>
      <c r="H43" s="1347">
        <v>2386249.8674400062</v>
      </c>
      <c r="I43" s="735">
        <f>+H43/('6A'!$E$15+'6A'!$E$44)*100</f>
        <v>12.034330209813914</v>
      </c>
    </row>
    <row r="44" spans="1:9" ht="15" customHeight="1" thickTop="1" x14ac:dyDescent="0.2">
      <c r="A44" s="1521">
        <v>1</v>
      </c>
      <c r="B44" s="1335" t="s">
        <v>1529</v>
      </c>
      <c r="C44" s="733" t="s">
        <v>3463</v>
      </c>
      <c r="D44" s="734" t="s">
        <v>923</v>
      </c>
      <c r="E44" s="1347">
        <v>71500</v>
      </c>
      <c r="F44" s="735">
        <v>50</v>
      </c>
      <c r="G44" s="735">
        <v>50</v>
      </c>
      <c r="H44" s="1347">
        <v>237215.50597999999</v>
      </c>
      <c r="I44" s="735">
        <f>+H44/('6A'!$E$15+'6A'!$E$44)*100</f>
        <v>1.1963247306175824</v>
      </c>
    </row>
    <row r="45" spans="1:9" ht="15" customHeight="1" x14ac:dyDescent="0.2">
      <c r="A45" s="1521">
        <v>2</v>
      </c>
      <c r="B45" s="1334" t="s">
        <v>1542</v>
      </c>
      <c r="C45" s="727" t="s">
        <v>3392</v>
      </c>
      <c r="D45" s="728" t="s">
        <v>3448</v>
      </c>
      <c r="E45" s="1345">
        <v>35779.197</v>
      </c>
      <c r="F45" s="729">
        <v>49.834417748391616</v>
      </c>
      <c r="G45" s="729">
        <v>49.834417748391616</v>
      </c>
      <c r="H45" s="1345">
        <v>197543.66336000001</v>
      </c>
      <c r="I45" s="729">
        <f>+H45/('6A'!$E$15+'6A'!$E$44)*100</f>
        <v>0.99625177906492934</v>
      </c>
    </row>
    <row r="46" spans="1:9" ht="15" customHeight="1" x14ac:dyDescent="0.2">
      <c r="A46" s="1521">
        <v>3</v>
      </c>
      <c r="B46" s="1334" t="s">
        <v>1532</v>
      </c>
      <c r="C46" s="727" t="s">
        <v>3440</v>
      </c>
      <c r="D46" s="728" t="s">
        <v>923</v>
      </c>
      <c r="E46" s="1345">
        <v>50000</v>
      </c>
      <c r="F46" s="729">
        <v>84.912379999999999</v>
      </c>
      <c r="G46" s="729">
        <v>36.323547825799999</v>
      </c>
      <c r="H46" s="1345">
        <v>262855.06946999999</v>
      </c>
      <c r="I46" s="729">
        <f>+H46/('6A'!$E$15+'6A'!$E$44)*100</f>
        <v>1.3256301221796025</v>
      </c>
    </row>
    <row r="47" spans="1:9" ht="15" customHeight="1" x14ac:dyDescent="0.2">
      <c r="A47" s="1521">
        <v>4</v>
      </c>
      <c r="B47" s="1334" t="s">
        <v>1220</v>
      </c>
      <c r="C47" s="727" t="s">
        <v>3392</v>
      </c>
      <c r="D47" s="728" t="s">
        <v>923</v>
      </c>
      <c r="E47" s="1345">
        <v>306000</v>
      </c>
      <c r="F47" s="729">
        <v>36</v>
      </c>
      <c r="G47" s="729">
        <v>36</v>
      </c>
      <c r="H47" s="1345">
        <v>1311331.8250799994</v>
      </c>
      <c r="I47" s="729">
        <f>+H47/('6A'!$E$15+'6A'!$E$44)*100</f>
        <v>6.6133058457036915</v>
      </c>
    </row>
    <row r="48" spans="1:9" ht="15" customHeight="1" x14ac:dyDescent="0.2">
      <c r="A48" s="1521">
        <v>5</v>
      </c>
      <c r="B48" s="1334" t="s">
        <v>758</v>
      </c>
      <c r="C48" s="727" t="s">
        <v>3449</v>
      </c>
      <c r="D48" s="728" t="s">
        <v>923</v>
      </c>
      <c r="E48" s="1345">
        <v>150000</v>
      </c>
      <c r="F48" s="729">
        <v>34.224200800000006</v>
      </c>
      <c r="G48" s="729">
        <v>30</v>
      </c>
      <c r="H48" s="1345">
        <v>922456.57259000011</v>
      </c>
      <c r="I48" s="729">
        <f>+H48/('6A'!$E$15+'6A'!$E$44)*100</f>
        <v>4.6521310069974637</v>
      </c>
    </row>
    <row r="49" spans="1:9" ht="15" customHeight="1" x14ac:dyDescent="0.2">
      <c r="A49" s="1521">
        <v>6</v>
      </c>
      <c r="B49" s="1334" t="s">
        <v>1537</v>
      </c>
      <c r="C49" s="727" t="s">
        <v>924</v>
      </c>
      <c r="D49" s="728" t="s">
        <v>923</v>
      </c>
      <c r="E49" s="1345">
        <v>58000</v>
      </c>
      <c r="F49" s="729">
        <v>99.926675000000003</v>
      </c>
      <c r="G49" s="729">
        <v>27.29113765504189</v>
      </c>
      <c r="H49" s="1345">
        <v>212476.18299999999</v>
      </c>
      <c r="I49" s="729">
        <f>+H49/('6A'!$E$15+'6A'!$E$44)*100</f>
        <v>1.0715594300633886</v>
      </c>
    </row>
    <row r="50" spans="1:9" ht="15" customHeight="1" thickBot="1" x14ac:dyDescent="0.25">
      <c r="A50" s="1521">
        <v>7</v>
      </c>
      <c r="B50" s="1334" t="s">
        <v>759</v>
      </c>
      <c r="C50" s="727" t="s">
        <v>2264</v>
      </c>
      <c r="D50" s="728" t="s">
        <v>923</v>
      </c>
      <c r="E50" s="1345">
        <v>101991.26600000002</v>
      </c>
      <c r="F50" s="729">
        <v>53.1</v>
      </c>
      <c r="G50" s="729">
        <v>27.283805131777221</v>
      </c>
      <c r="H50" s="1345">
        <v>1227380.8626900003</v>
      </c>
      <c r="I50" s="729">
        <f>+H50/('6A'!$E$15+'6A'!$E$44)*100</f>
        <v>6.1899245323642083</v>
      </c>
    </row>
    <row r="51" spans="1:9" ht="15" customHeight="1" thickTop="1" thickBot="1" x14ac:dyDescent="0.25">
      <c r="A51" s="1521">
        <v>1</v>
      </c>
      <c r="B51" s="1336" t="s">
        <v>1536</v>
      </c>
      <c r="C51" s="1361" t="s">
        <v>3449</v>
      </c>
      <c r="D51" s="1055" t="s">
        <v>923</v>
      </c>
      <c r="E51" s="1348">
        <v>26500</v>
      </c>
      <c r="F51" s="1056">
        <v>53.900000000000006</v>
      </c>
      <c r="G51" s="1056">
        <v>11.1</v>
      </c>
      <c r="H51" s="1348">
        <v>173245.74213999999</v>
      </c>
      <c r="I51" s="1056">
        <f>+H51/('6A'!$E$15+'6A'!$E$44)*100</f>
        <v>0.87371255491937738</v>
      </c>
    </row>
    <row r="52" spans="1:9" ht="15" customHeight="1" thickTop="1" x14ac:dyDescent="0.2">
      <c r="A52" s="1521">
        <v>1</v>
      </c>
      <c r="B52" s="1335" t="s">
        <v>1419</v>
      </c>
      <c r="C52" s="733" t="s">
        <v>3423</v>
      </c>
      <c r="D52" s="734" t="s">
        <v>923</v>
      </c>
      <c r="E52" s="1347">
        <v>72000.000000000015</v>
      </c>
      <c r="F52" s="735">
        <v>94.399999999999977</v>
      </c>
      <c r="G52" s="735">
        <v>2.6868333333333326E-7</v>
      </c>
      <c r="H52" s="1347">
        <v>181573.40412999998</v>
      </c>
      <c r="I52" s="735">
        <f>+H52/('6A'!$E$15+'6A'!$E$44)*100</f>
        <v>0.91571060199350485</v>
      </c>
    </row>
    <row r="53" spans="1:9" ht="15" customHeight="1" x14ac:dyDescent="0.2">
      <c r="A53" s="1521">
        <v>2</v>
      </c>
      <c r="B53" s="1334" t="s">
        <v>763</v>
      </c>
      <c r="C53" s="727" t="s">
        <v>2849</v>
      </c>
      <c r="D53" s="728" t="s">
        <v>923</v>
      </c>
      <c r="E53" s="1345">
        <v>500000</v>
      </c>
      <c r="F53" s="729">
        <v>57.310021200000008</v>
      </c>
      <c r="G53" s="729">
        <v>0</v>
      </c>
      <c r="H53" s="1345">
        <v>2234633.49914</v>
      </c>
      <c r="I53" s="729">
        <f>+H53/('6A'!$E$15+'6A'!$E$44)*100</f>
        <v>11.269698866620802</v>
      </c>
    </row>
    <row r="54" spans="1:9" ht="15" customHeight="1" x14ac:dyDescent="0.2">
      <c r="A54" s="1521">
        <v>3</v>
      </c>
      <c r="B54" s="1334" t="s">
        <v>1548</v>
      </c>
      <c r="C54" s="727" t="s">
        <v>3451</v>
      </c>
      <c r="D54" s="728" t="s">
        <v>923</v>
      </c>
      <c r="E54" s="1345">
        <v>140000</v>
      </c>
      <c r="F54" s="729">
        <v>99.819413571428569</v>
      </c>
      <c r="G54" s="729">
        <v>0</v>
      </c>
      <c r="H54" s="1345">
        <v>152516.78584999996</v>
      </c>
      <c r="I54" s="729">
        <f>+H54/('6A'!$E$15+'6A'!$E$44)*100</f>
        <v>0.7691723270486549</v>
      </c>
    </row>
    <row r="55" spans="1:9" ht="15" customHeight="1" x14ac:dyDescent="0.2">
      <c r="A55" s="1521">
        <v>4</v>
      </c>
      <c r="B55" s="1334" t="s">
        <v>854</v>
      </c>
      <c r="C55" s="727" t="s">
        <v>3394</v>
      </c>
      <c r="D55" s="728" t="s">
        <v>923</v>
      </c>
      <c r="E55" s="1345">
        <v>12999.999999999967</v>
      </c>
      <c r="F55" s="729">
        <v>99.983445631067951</v>
      </c>
      <c r="G55" s="729">
        <v>0</v>
      </c>
      <c r="H55" s="1345">
        <v>19771.703430000012</v>
      </c>
      <c r="I55" s="729">
        <f>+H55/('6A'!$E$15+'6A'!$E$44)*100</f>
        <v>9.9712612301742817E-2</v>
      </c>
    </row>
    <row r="56" spans="1:9" ht="15" customHeight="1" x14ac:dyDescent="0.2">
      <c r="A56" s="1521">
        <v>5</v>
      </c>
      <c r="B56" s="1334" t="s">
        <v>830</v>
      </c>
      <c r="C56" s="727" t="s">
        <v>3443</v>
      </c>
      <c r="D56" s="728" t="s">
        <v>923</v>
      </c>
      <c r="E56" s="1345">
        <v>50000</v>
      </c>
      <c r="F56" s="729">
        <v>99.995840000000001</v>
      </c>
      <c r="G56" s="729">
        <v>0</v>
      </c>
      <c r="H56" s="1345">
        <v>177106.97228000007</v>
      </c>
      <c r="I56" s="729">
        <f>+H56/('6A'!$E$15+'6A'!$E$44)*100</f>
        <v>0.89318550247398432</v>
      </c>
    </row>
    <row r="57" spans="1:9" ht="15" customHeight="1" x14ac:dyDescent="0.2">
      <c r="A57" s="1521">
        <v>6</v>
      </c>
      <c r="B57" s="1334" t="s">
        <v>1418</v>
      </c>
      <c r="C57" s="727" t="s">
        <v>3399</v>
      </c>
      <c r="D57" s="728" t="s">
        <v>923</v>
      </c>
      <c r="E57" s="1345">
        <v>70000</v>
      </c>
      <c r="F57" s="729">
        <v>89.180230985714275</v>
      </c>
      <c r="G57" s="729">
        <v>0</v>
      </c>
      <c r="H57" s="1345">
        <v>395169.72257353668</v>
      </c>
      <c r="I57" s="729">
        <f>+H57/('6A'!$E$15+'6A'!$E$44)*100</f>
        <v>1.9929190967215669</v>
      </c>
    </row>
    <row r="58" spans="1:9" ht="15" customHeight="1" x14ac:dyDescent="0.2">
      <c r="A58" s="1521">
        <v>7</v>
      </c>
      <c r="B58" s="1334" t="s">
        <v>762</v>
      </c>
      <c r="C58" s="727" t="s">
        <v>2932</v>
      </c>
      <c r="D58" s="728" t="s">
        <v>923</v>
      </c>
      <c r="E58" s="1345">
        <v>15000.000000000002</v>
      </c>
      <c r="F58" s="729">
        <v>44.637132599999987</v>
      </c>
      <c r="G58" s="729">
        <v>0</v>
      </c>
      <c r="H58" s="1345">
        <v>57277.843479999989</v>
      </c>
      <c r="I58" s="729">
        <f>+H58/('6A'!$E$15+'6A'!$E$44)*100</f>
        <v>0.28886349730166588</v>
      </c>
    </row>
    <row r="59" spans="1:9" ht="15" customHeight="1" x14ac:dyDescent="0.2">
      <c r="A59" s="1521">
        <v>8</v>
      </c>
      <c r="B59" s="1334" t="s">
        <v>761</v>
      </c>
      <c r="C59" s="727" t="s">
        <v>2290</v>
      </c>
      <c r="D59" s="728" t="s">
        <v>923</v>
      </c>
      <c r="E59" s="1345">
        <v>60000</v>
      </c>
      <c r="F59" s="729">
        <v>67.523031666666668</v>
      </c>
      <c r="G59" s="729">
        <v>0</v>
      </c>
      <c r="H59" s="1345">
        <v>165659.53736000002</v>
      </c>
      <c r="I59" s="729">
        <f>+H59/('6A'!$E$15+'6A'!$E$44)*100</f>
        <v>0.83545382325531625</v>
      </c>
    </row>
    <row r="60" spans="1:9" ht="15" customHeight="1" x14ac:dyDescent="0.2">
      <c r="A60" s="1521">
        <v>9</v>
      </c>
      <c r="B60" s="1334" t="s">
        <v>799</v>
      </c>
      <c r="C60" s="727" t="s">
        <v>3450</v>
      </c>
      <c r="D60" s="728" t="s">
        <v>923</v>
      </c>
      <c r="E60" s="1345">
        <v>65000</v>
      </c>
      <c r="F60" s="729">
        <v>99.763855384615383</v>
      </c>
      <c r="G60" s="729">
        <v>0</v>
      </c>
      <c r="H60" s="1345">
        <v>61246.198150000011</v>
      </c>
      <c r="I60" s="729">
        <f>+H60/('6A'!$E$15+'6A'!$E$44)*100</f>
        <v>0.30887669505604481</v>
      </c>
    </row>
    <row r="61" spans="1:9" ht="15" customHeight="1" x14ac:dyDescent="0.2">
      <c r="A61" s="1521">
        <v>10</v>
      </c>
      <c r="B61" s="1334" t="s">
        <v>2088</v>
      </c>
      <c r="C61" s="727" t="s">
        <v>2956</v>
      </c>
      <c r="D61" s="728" t="s">
        <v>923</v>
      </c>
      <c r="E61" s="1345">
        <v>9785.4969999999994</v>
      </c>
      <c r="F61" s="729">
        <v>100</v>
      </c>
      <c r="G61" s="729">
        <v>0</v>
      </c>
      <c r="H61" s="1345">
        <v>28714.872769999994</v>
      </c>
      <c r="I61" s="729">
        <f>+H61/('6A'!$E$15+'6A'!$E$44)*100</f>
        <v>0.14481478472231363</v>
      </c>
    </row>
    <row r="62" spans="1:9" ht="15" customHeight="1" x14ac:dyDescent="0.2">
      <c r="A62" s="1521">
        <v>11</v>
      </c>
      <c r="B62" s="1334" t="s">
        <v>1528</v>
      </c>
      <c r="C62" s="727" t="s">
        <v>2267</v>
      </c>
      <c r="D62" s="728" t="s">
        <v>923</v>
      </c>
      <c r="E62" s="1345">
        <v>20000</v>
      </c>
      <c r="F62" s="729">
        <v>99.960000000000008</v>
      </c>
      <c r="G62" s="729">
        <v>0</v>
      </c>
      <c r="H62" s="1345">
        <v>378775.12079000002</v>
      </c>
      <c r="I62" s="729">
        <f>+H62/('6A'!$E$15+'6A'!$E$44)*100</f>
        <v>1.9102378761949219</v>
      </c>
    </row>
    <row r="63" spans="1:9" ht="15" customHeight="1" x14ac:dyDescent="0.2">
      <c r="A63" s="1521">
        <v>12</v>
      </c>
      <c r="B63" s="1334" t="s">
        <v>1531</v>
      </c>
      <c r="C63" s="727" t="s">
        <v>3414</v>
      </c>
      <c r="D63" s="728" t="s">
        <v>923</v>
      </c>
      <c r="E63" s="1345">
        <v>15095</v>
      </c>
      <c r="F63" s="729">
        <v>99.983749585955621</v>
      </c>
      <c r="G63" s="729">
        <v>0</v>
      </c>
      <c r="H63" s="1345">
        <v>59016.494590000002</v>
      </c>
      <c r="I63" s="729">
        <f>+H63/('6A'!$E$15+'6A'!$E$44)*100</f>
        <v>0.2976318588479136</v>
      </c>
    </row>
    <row r="64" spans="1:9" ht="15" customHeight="1" x14ac:dyDescent="0.2">
      <c r="A64" s="1521">
        <v>13</v>
      </c>
      <c r="B64" s="1334" t="s">
        <v>831</v>
      </c>
      <c r="C64" s="727" t="s">
        <v>2154</v>
      </c>
      <c r="D64" s="728" t="s">
        <v>923</v>
      </c>
      <c r="E64" s="1345">
        <v>300000</v>
      </c>
      <c r="F64" s="729">
        <v>62</v>
      </c>
      <c r="G64" s="729">
        <v>0</v>
      </c>
      <c r="H64" s="1345">
        <v>367968.37400000001</v>
      </c>
      <c r="I64" s="729">
        <f>+H64/('6A'!$E$15+'6A'!$E$44)*100</f>
        <v>1.8557373139783475</v>
      </c>
    </row>
    <row r="65" spans="1:9" ht="15" customHeight="1" x14ac:dyDescent="0.2">
      <c r="A65" s="1521">
        <v>14</v>
      </c>
      <c r="B65" s="1334" t="s">
        <v>1926</v>
      </c>
      <c r="C65" s="727" t="s">
        <v>2290</v>
      </c>
      <c r="D65" s="728" t="s">
        <v>923</v>
      </c>
      <c r="E65" s="1345">
        <v>20000</v>
      </c>
      <c r="F65" s="729">
        <v>97.99</v>
      </c>
      <c r="G65" s="729">
        <v>0</v>
      </c>
      <c r="H65" s="1345">
        <v>0</v>
      </c>
      <c r="I65" s="729">
        <f>+H65/('6A'!$E$15+'6A'!$E$44)*100</f>
        <v>0</v>
      </c>
    </row>
    <row r="66" spans="1:9" ht="15" customHeight="1" thickBot="1" x14ac:dyDescent="0.25">
      <c r="A66" s="1521">
        <v>15</v>
      </c>
      <c r="B66" s="1334" t="s">
        <v>1422</v>
      </c>
      <c r="C66" s="727" t="s">
        <v>3431</v>
      </c>
      <c r="D66" s="728" t="s">
        <v>923</v>
      </c>
      <c r="E66" s="1345">
        <v>20000</v>
      </c>
      <c r="F66" s="729">
        <v>99.960000000000008</v>
      </c>
      <c r="G66" s="729">
        <v>0</v>
      </c>
      <c r="H66" s="1345">
        <v>590372.21476</v>
      </c>
      <c r="I66" s="729">
        <f>+H66/('6A'!$E$15+'6A'!$E$44)*100</f>
        <v>2.9773638863490222</v>
      </c>
    </row>
    <row r="67" spans="1:9" ht="15" customHeight="1" thickTop="1" x14ac:dyDescent="0.2">
      <c r="A67" s="1338" t="s">
        <v>4094</v>
      </c>
      <c r="B67" s="1338"/>
      <c r="C67" s="1319"/>
      <c r="D67" s="1319"/>
      <c r="E67" s="1364">
        <v>4282313.7210309766</v>
      </c>
      <c r="F67" s="1300"/>
      <c r="G67" s="1300">
        <f t="shared" ref="G67:G72" si="0">E67/($E$69+$E$72)*100</f>
        <v>64.794289242046077</v>
      </c>
      <c r="H67" s="1364">
        <v>9633590.604918953</v>
      </c>
      <c r="I67" s="1300">
        <f t="shared" ref="I67:I72" si="1">H67/($H$69+$H$72)*100</f>
        <v>48.584103462995131</v>
      </c>
    </row>
    <row r="68" spans="1:9" ht="15" customHeight="1" x14ac:dyDescent="0.2">
      <c r="A68" s="1339" t="s">
        <v>4095</v>
      </c>
      <c r="B68" s="1339"/>
      <c r="C68" s="1320"/>
      <c r="D68" s="1320"/>
      <c r="E68" s="1365">
        <v>273499.58671314886</v>
      </c>
      <c r="F68" s="1301"/>
      <c r="G68" s="1301">
        <f t="shared" si="0"/>
        <v>4.1382328534317212</v>
      </c>
      <c r="H68" s="1365">
        <v>1473440.8513547459</v>
      </c>
      <c r="I68" s="1301">
        <f t="shared" si="1"/>
        <v>7.4308537392351495</v>
      </c>
    </row>
    <row r="69" spans="1:9" ht="15" customHeight="1" thickBot="1" x14ac:dyDescent="0.25">
      <c r="A69" s="1340" t="s">
        <v>4096</v>
      </c>
      <c r="B69" s="1340"/>
      <c r="C69" s="1321"/>
      <c r="D69" s="1321"/>
      <c r="E69" s="1365">
        <v>4555813.3077441258</v>
      </c>
      <c r="F69" s="1301"/>
      <c r="G69" s="1301">
        <f t="shared" si="0"/>
        <v>68.932522095477808</v>
      </c>
      <c r="H69" s="1365">
        <v>11107031.456273699</v>
      </c>
      <c r="I69" s="1301">
        <f t="shared" si="1"/>
        <v>56.014957202230285</v>
      </c>
    </row>
    <row r="70" spans="1:9" ht="15" customHeight="1" thickTop="1" x14ac:dyDescent="0.2">
      <c r="A70" s="1341" t="s">
        <v>2085</v>
      </c>
      <c r="B70" s="1341"/>
      <c r="C70" s="1322"/>
      <c r="D70" s="1322"/>
      <c r="E70" s="1366">
        <v>157126.60019896337</v>
      </c>
      <c r="F70" s="1297"/>
      <c r="G70" s="1297">
        <f t="shared" si="0"/>
        <v>2.3774312309047483</v>
      </c>
      <c r="H70" s="1366">
        <v>780789.8689210522</v>
      </c>
      <c r="I70" s="1297">
        <f t="shared" si="1"/>
        <v>3.9376777912017102</v>
      </c>
    </row>
    <row r="71" spans="1:9" s="401" customFormat="1" ht="15" customHeight="1" x14ac:dyDescent="0.2">
      <c r="A71" s="1342" t="s">
        <v>2086</v>
      </c>
      <c r="B71" s="1342"/>
      <c r="C71" s="1323"/>
      <c r="D71" s="1323"/>
      <c r="E71" s="1479">
        <v>1896151.3732868512</v>
      </c>
      <c r="F71" s="1298"/>
      <c r="G71" s="1298">
        <f t="shared" si="0"/>
        <v>28.690046673617449</v>
      </c>
      <c r="H71" s="1479">
        <v>7940867.31625879</v>
      </c>
      <c r="I71" s="1298">
        <f t="shared" si="1"/>
        <v>40.047365006568</v>
      </c>
    </row>
    <row r="72" spans="1:9" s="401" customFormat="1" ht="15" customHeight="1" thickBot="1" x14ac:dyDescent="0.25">
      <c r="A72" s="1343" t="s">
        <v>2087</v>
      </c>
      <c r="B72" s="1520"/>
      <c r="C72" s="1324"/>
      <c r="D72" s="1324"/>
      <c r="E72" s="1367">
        <v>2053277.9734858146</v>
      </c>
      <c r="F72" s="1299"/>
      <c r="G72" s="1299">
        <f t="shared" si="0"/>
        <v>31.067477904522196</v>
      </c>
      <c r="H72" s="1367">
        <v>8721657.1851798426</v>
      </c>
      <c r="I72" s="1299">
        <f t="shared" si="1"/>
        <v>43.985042797769715</v>
      </c>
    </row>
    <row r="73" spans="1:9" s="401" customFormat="1" ht="15" customHeight="1" x14ac:dyDescent="0.2">
      <c r="A73" s="1362" t="s">
        <v>4089</v>
      </c>
      <c r="B73" s="1362"/>
      <c r="D73" s="402"/>
      <c r="E73" s="402"/>
      <c r="F73" s="402"/>
      <c r="G73" s="402"/>
      <c r="H73" s="403"/>
      <c r="I73" s="402"/>
    </row>
    <row r="74" spans="1:9" s="401" customFormat="1" ht="15" customHeight="1" x14ac:dyDescent="0.2">
      <c r="A74" s="1363" t="s">
        <v>4093</v>
      </c>
      <c r="B74" s="1363"/>
      <c r="D74" s="402"/>
      <c r="E74" s="402"/>
      <c r="F74" s="402"/>
      <c r="G74" s="402"/>
    </row>
    <row r="91" spans="3:8" x14ac:dyDescent="0.2">
      <c r="C91" s="676"/>
      <c r="D91" s="1349"/>
      <c r="E91" s="411"/>
      <c r="F91" s="187"/>
      <c r="G91" s="187"/>
      <c r="H91" s="404"/>
    </row>
  </sheetData>
  <mergeCells count="2">
    <mergeCell ref="A5:I5"/>
    <mergeCell ref="A6:I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1496062992125984" right="0.27559055118110237" top="0.51181102362204722" bottom="0.51181102362204722" header="0.31496062992125984" footer="0.31496062992125984"/>
  <pageSetup paperSize="9" scale="66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enableFormatConditionsCalculation="0"/>
  <dimension ref="A1:AI100"/>
  <sheetViews>
    <sheetView showGridLines="0" zoomScaleNormal="100" workbookViewId="0">
      <pane xSplit="2" ySplit="9" topLeftCell="C10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" style="394" bestFit="1" customWidth="1"/>
    <col min="2" max="2" width="49.5703125" style="395" customWidth="1"/>
    <col min="3" max="4" width="7.85546875" style="395" customWidth="1"/>
    <col min="5" max="5" width="8.28515625" style="395" customWidth="1"/>
    <col min="6" max="12" width="7.85546875" style="395" customWidth="1"/>
    <col min="13" max="24" width="6.7109375" style="395" customWidth="1"/>
    <col min="25" max="25" width="7.140625" style="395" customWidth="1"/>
    <col min="26" max="26" width="5.7109375" style="395" customWidth="1"/>
    <col min="27" max="27" width="6.28515625" style="395" customWidth="1"/>
    <col min="28" max="29" width="6.85546875" style="395" customWidth="1"/>
    <col min="30" max="31" width="7.5703125" style="395" customWidth="1"/>
    <col min="32" max="32" width="5.85546875" style="395" customWidth="1"/>
    <col min="33" max="33" width="6.42578125" style="395" customWidth="1"/>
    <col min="34" max="34" width="9.140625" style="395"/>
    <col min="35" max="35" width="34.42578125" style="395" customWidth="1"/>
    <col min="36" max="16384" width="9.140625" style="395"/>
  </cols>
  <sheetData>
    <row r="1" spans="1:33" s="389" customFormat="1" x14ac:dyDescent="0.2">
      <c r="A1" s="757" t="s">
        <v>349</v>
      </c>
    </row>
    <row r="2" spans="1:33" s="389" customFormat="1" x14ac:dyDescent="0.2">
      <c r="A2" s="757" t="s">
        <v>350</v>
      </c>
    </row>
    <row r="3" spans="1:33" s="907" customFormat="1" ht="15" customHeight="1" x14ac:dyDescent="0.2">
      <c r="A3" s="1065" t="s">
        <v>1840</v>
      </c>
      <c r="B3" s="905"/>
      <c r="C3" s="905"/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G3" s="1066" t="s">
        <v>1841</v>
      </c>
    </row>
    <row r="4" spans="1:33" s="392" customFormat="1" ht="12" customHeight="1" x14ac:dyDescent="0.2">
      <c r="A4" s="390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</row>
    <row r="5" spans="1:33" s="392" customFormat="1" ht="18" customHeight="1" x14ac:dyDescent="0.2">
      <c r="A5" s="1921" t="s">
        <v>2004</v>
      </c>
      <c r="B5" s="1922"/>
      <c r="C5" s="1922"/>
      <c r="D5" s="1922"/>
      <c r="E5" s="1922"/>
      <c r="F5" s="1922"/>
      <c r="G5" s="1922"/>
      <c r="H5" s="1922"/>
      <c r="I5" s="1922"/>
      <c r="J5" s="1922"/>
      <c r="K5" s="1922"/>
      <c r="L5" s="1922"/>
      <c r="M5" s="1916" t="s">
        <v>2866</v>
      </c>
      <c r="N5" s="1916"/>
      <c r="O5" s="1916"/>
      <c r="P5" s="1916"/>
      <c r="Q5" s="1916"/>
      <c r="R5" s="1916"/>
      <c r="S5" s="1916"/>
      <c r="T5" s="1916"/>
      <c r="U5" s="1916"/>
      <c r="V5" s="1916"/>
      <c r="W5" s="1916"/>
      <c r="X5" s="1916"/>
      <c r="Y5" s="1916"/>
      <c r="Z5" s="1916"/>
      <c r="AA5" s="1916"/>
      <c r="AB5" s="1916"/>
      <c r="AC5" s="1916"/>
      <c r="AD5" s="1916"/>
      <c r="AE5" s="1916"/>
      <c r="AF5" s="1916"/>
      <c r="AG5" s="1916"/>
    </row>
    <row r="6" spans="1:33" s="392" customFormat="1" ht="18" customHeight="1" x14ac:dyDescent="0.2">
      <c r="A6" s="1922"/>
      <c r="B6" s="1922"/>
      <c r="C6" s="1922"/>
      <c r="D6" s="1922"/>
      <c r="E6" s="1922"/>
      <c r="F6" s="1922"/>
      <c r="G6" s="1922"/>
      <c r="H6" s="1922"/>
      <c r="I6" s="1922"/>
      <c r="J6" s="1922"/>
      <c r="K6" s="1922"/>
      <c r="L6" s="1922"/>
      <c r="M6" s="1916"/>
      <c r="N6" s="1916"/>
      <c r="O6" s="1916"/>
      <c r="P6" s="1916"/>
      <c r="Q6" s="1916"/>
      <c r="R6" s="1916"/>
      <c r="S6" s="1916"/>
      <c r="T6" s="1916"/>
      <c r="U6" s="1916"/>
      <c r="V6" s="1916"/>
      <c r="W6" s="1916"/>
      <c r="X6" s="1916"/>
      <c r="Y6" s="1916"/>
      <c r="Z6" s="1916"/>
      <c r="AA6" s="1916"/>
      <c r="AB6" s="1916"/>
      <c r="AC6" s="1916"/>
      <c r="AD6" s="1916"/>
      <c r="AE6" s="1916"/>
      <c r="AF6" s="1916"/>
      <c r="AG6" s="1916"/>
    </row>
    <row r="7" spans="1:33" s="392" customFormat="1" ht="12" customHeight="1" thickBot="1" x14ac:dyDescent="0.25">
      <c r="A7" s="280"/>
      <c r="B7" s="280"/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</row>
    <row r="8" spans="1:33" s="393" customFormat="1" ht="12.75" customHeight="1" thickBot="1" x14ac:dyDescent="0.25">
      <c r="A8" s="1919" t="s">
        <v>1629</v>
      </c>
      <c r="B8" s="1917" t="s">
        <v>706</v>
      </c>
      <c r="C8" s="1923" t="s">
        <v>1184</v>
      </c>
      <c r="D8" s="1924"/>
      <c r="E8" s="1924"/>
      <c r="F8" s="1924"/>
      <c r="G8" s="1924"/>
      <c r="H8" s="1924"/>
      <c r="I8" s="1924"/>
      <c r="J8" s="1924"/>
      <c r="K8" s="1924"/>
      <c r="L8" s="1894"/>
      <c r="M8" s="1893" t="s">
        <v>1184</v>
      </c>
      <c r="N8" s="1924"/>
      <c r="O8" s="1924"/>
      <c r="P8" s="1924"/>
      <c r="Q8" s="1924"/>
      <c r="R8" s="1924"/>
      <c r="S8" s="1924"/>
      <c r="T8" s="1924"/>
      <c r="U8" s="1924"/>
      <c r="V8" s="1924"/>
      <c r="W8" s="1924"/>
      <c r="X8" s="1894"/>
      <c r="Y8" s="1925" t="s">
        <v>1183</v>
      </c>
      <c r="Z8" s="1926"/>
      <c r="AA8" s="1926"/>
      <c r="AB8" s="1926"/>
      <c r="AC8" s="1926"/>
      <c r="AD8" s="1926"/>
      <c r="AE8" s="1926"/>
      <c r="AF8" s="1926"/>
      <c r="AG8" s="1914" t="s">
        <v>153</v>
      </c>
    </row>
    <row r="9" spans="1:33" s="149" customFormat="1" ht="121.5" customHeight="1" thickBot="1" x14ac:dyDescent="0.25">
      <c r="A9" s="1920"/>
      <c r="B9" s="1918"/>
      <c r="C9" s="1302" t="s">
        <v>1185</v>
      </c>
      <c r="D9" s="1302" t="s">
        <v>707</v>
      </c>
      <c r="E9" s="1302" t="s">
        <v>860</v>
      </c>
      <c r="F9" s="1302" t="s">
        <v>861</v>
      </c>
      <c r="G9" s="1302" t="s">
        <v>862</v>
      </c>
      <c r="H9" s="1302" t="s">
        <v>863</v>
      </c>
      <c r="I9" s="1302" t="s">
        <v>864</v>
      </c>
      <c r="J9" s="1302" t="s">
        <v>865</v>
      </c>
      <c r="K9" s="1302" t="s">
        <v>866</v>
      </c>
      <c r="L9" s="1303" t="s">
        <v>867</v>
      </c>
      <c r="M9" s="1304" t="s">
        <v>868</v>
      </c>
      <c r="N9" s="1302" t="s">
        <v>869</v>
      </c>
      <c r="O9" s="1302" t="s">
        <v>870</v>
      </c>
      <c r="P9" s="1302" t="s">
        <v>871</v>
      </c>
      <c r="Q9" s="1302" t="s">
        <v>872</v>
      </c>
      <c r="R9" s="1302" t="s">
        <v>873</v>
      </c>
      <c r="S9" s="1302" t="s">
        <v>874</v>
      </c>
      <c r="T9" s="1302" t="s">
        <v>875</v>
      </c>
      <c r="U9" s="1302" t="s">
        <v>876</v>
      </c>
      <c r="V9" s="1302" t="s">
        <v>877</v>
      </c>
      <c r="W9" s="1302" t="s">
        <v>878</v>
      </c>
      <c r="X9" s="1305" t="s">
        <v>879</v>
      </c>
      <c r="Y9" s="1304" t="s">
        <v>880</v>
      </c>
      <c r="Z9" s="1302" t="s">
        <v>881</v>
      </c>
      <c r="AA9" s="1302" t="s">
        <v>862</v>
      </c>
      <c r="AB9" s="1302" t="s">
        <v>882</v>
      </c>
      <c r="AC9" s="1302" t="s">
        <v>883</v>
      </c>
      <c r="AD9" s="1302" t="s">
        <v>814</v>
      </c>
      <c r="AE9" s="1305" t="s">
        <v>776</v>
      </c>
      <c r="AF9" s="1305" t="s">
        <v>2098</v>
      </c>
      <c r="AG9" s="1915"/>
    </row>
    <row r="10" spans="1:33" s="149" customFormat="1" ht="15" customHeight="1" x14ac:dyDescent="0.2">
      <c r="A10" s="1376">
        <v>1</v>
      </c>
      <c r="B10" s="1377" t="s">
        <v>1897</v>
      </c>
      <c r="C10" s="1378"/>
      <c r="D10" s="1379"/>
      <c r="E10" s="1379" t="s">
        <v>694</v>
      </c>
      <c r="F10" s="1379" t="s">
        <v>694</v>
      </c>
      <c r="G10" s="1379" t="s">
        <v>694</v>
      </c>
      <c r="H10" s="1379" t="s">
        <v>694</v>
      </c>
      <c r="I10" s="1379" t="s">
        <v>694</v>
      </c>
      <c r="J10" s="1379" t="s">
        <v>694</v>
      </c>
      <c r="K10" s="1379" t="s">
        <v>694</v>
      </c>
      <c r="L10" s="1380" t="s">
        <v>694</v>
      </c>
      <c r="M10" s="1381" t="s">
        <v>694</v>
      </c>
      <c r="N10" s="1379" t="s">
        <v>694</v>
      </c>
      <c r="O10" s="1379" t="s">
        <v>694</v>
      </c>
      <c r="P10" s="1379" t="s">
        <v>694</v>
      </c>
      <c r="Q10" s="1379" t="s">
        <v>694</v>
      </c>
      <c r="R10" s="1379"/>
      <c r="S10" s="1379" t="s">
        <v>694</v>
      </c>
      <c r="T10" s="1379" t="s">
        <v>694</v>
      </c>
      <c r="U10" s="1379" t="s">
        <v>694</v>
      </c>
      <c r="V10" s="1379" t="s">
        <v>694</v>
      </c>
      <c r="W10" s="1379" t="s">
        <v>694</v>
      </c>
      <c r="X10" s="1382" t="s">
        <v>694</v>
      </c>
      <c r="Y10" s="1383"/>
      <c r="Z10" s="1384"/>
      <c r="AA10" s="1384"/>
      <c r="AB10" s="1384"/>
      <c r="AC10" s="1384"/>
      <c r="AD10" s="1384"/>
      <c r="AE10" s="1442"/>
      <c r="AF10" s="1385"/>
      <c r="AG10" s="1435"/>
    </row>
    <row r="11" spans="1:33" s="149" customFormat="1" ht="15" customHeight="1" x14ac:dyDescent="0.2">
      <c r="A11" s="1386">
        <v>2</v>
      </c>
      <c r="B11" s="1387" t="s">
        <v>2089</v>
      </c>
      <c r="C11" s="1388" t="s">
        <v>694</v>
      </c>
      <c r="D11" s="1389" t="s">
        <v>694</v>
      </c>
      <c r="E11" s="1389" t="s">
        <v>694</v>
      </c>
      <c r="F11" s="1389" t="s">
        <v>694</v>
      </c>
      <c r="G11" s="1389" t="s">
        <v>694</v>
      </c>
      <c r="H11" s="1389" t="s">
        <v>694</v>
      </c>
      <c r="I11" s="1389" t="s">
        <v>694</v>
      </c>
      <c r="J11" s="1389" t="s">
        <v>694</v>
      </c>
      <c r="K11" s="1389" t="s">
        <v>694</v>
      </c>
      <c r="L11" s="1390" t="s">
        <v>694</v>
      </c>
      <c r="M11" s="1391" t="s">
        <v>694</v>
      </c>
      <c r="N11" s="1389" t="s">
        <v>694</v>
      </c>
      <c r="O11" s="1389" t="s">
        <v>694</v>
      </c>
      <c r="P11" s="1389" t="s">
        <v>694</v>
      </c>
      <c r="Q11" s="1389" t="s">
        <v>694</v>
      </c>
      <c r="R11" s="1389" t="s">
        <v>694</v>
      </c>
      <c r="S11" s="1389"/>
      <c r="T11" s="1389"/>
      <c r="U11" s="1389"/>
      <c r="V11" s="1389" t="s">
        <v>694</v>
      </c>
      <c r="W11" s="1389" t="s">
        <v>694</v>
      </c>
      <c r="X11" s="1392"/>
      <c r="Y11" s="1393"/>
      <c r="Z11" s="1394"/>
      <c r="AA11" s="1394"/>
      <c r="AB11" s="1394"/>
      <c r="AC11" s="1394"/>
      <c r="AD11" s="1394"/>
      <c r="AE11" s="1394"/>
      <c r="AF11" s="1395"/>
      <c r="AG11" s="1436"/>
    </row>
    <row r="12" spans="1:33" s="149" customFormat="1" ht="15" customHeight="1" x14ac:dyDescent="0.2">
      <c r="A12" s="1386">
        <v>3</v>
      </c>
      <c r="B12" s="1387" t="s">
        <v>184</v>
      </c>
      <c r="C12" s="1388" t="s">
        <v>694</v>
      </c>
      <c r="D12" s="1389" t="s">
        <v>694</v>
      </c>
      <c r="E12" s="1389" t="s">
        <v>694</v>
      </c>
      <c r="F12" s="1389" t="s">
        <v>694</v>
      </c>
      <c r="G12" s="1389" t="s">
        <v>694</v>
      </c>
      <c r="H12" s="1389" t="s">
        <v>694</v>
      </c>
      <c r="I12" s="1389" t="s">
        <v>694</v>
      </c>
      <c r="J12" s="1389" t="s">
        <v>694</v>
      </c>
      <c r="K12" s="1389" t="s">
        <v>694</v>
      </c>
      <c r="L12" s="1390" t="s">
        <v>694</v>
      </c>
      <c r="M12" s="1391" t="s">
        <v>694</v>
      </c>
      <c r="N12" s="1389" t="s">
        <v>694</v>
      </c>
      <c r="O12" s="1389" t="s">
        <v>694</v>
      </c>
      <c r="P12" s="1389" t="s">
        <v>694</v>
      </c>
      <c r="Q12" s="1389" t="s">
        <v>694</v>
      </c>
      <c r="R12" s="1389" t="s">
        <v>694</v>
      </c>
      <c r="S12" s="1389" t="s">
        <v>694</v>
      </c>
      <c r="T12" s="1389" t="s">
        <v>694</v>
      </c>
      <c r="U12" s="1389" t="s">
        <v>694</v>
      </c>
      <c r="V12" s="1389" t="s">
        <v>694</v>
      </c>
      <c r="W12" s="1389" t="s">
        <v>694</v>
      </c>
      <c r="X12" s="1392" t="s">
        <v>694</v>
      </c>
      <c r="Y12" s="1393"/>
      <c r="Z12" s="1394"/>
      <c r="AA12" s="1394"/>
      <c r="AB12" s="1394"/>
      <c r="AC12" s="1394"/>
      <c r="AD12" s="1394"/>
      <c r="AE12" s="1394"/>
      <c r="AF12" s="1395"/>
      <c r="AG12" s="1436"/>
    </row>
    <row r="13" spans="1:33" s="149" customFormat="1" ht="15" customHeight="1" x14ac:dyDescent="0.2">
      <c r="A13" s="1386">
        <v>4</v>
      </c>
      <c r="B13" s="1387" t="s">
        <v>185</v>
      </c>
      <c r="C13" s="1388" t="s">
        <v>694</v>
      </c>
      <c r="D13" s="1389" t="s">
        <v>694</v>
      </c>
      <c r="E13" s="1389" t="s">
        <v>694</v>
      </c>
      <c r="F13" s="1389" t="s">
        <v>694</v>
      </c>
      <c r="G13" s="1389" t="s">
        <v>694</v>
      </c>
      <c r="H13" s="1389" t="s">
        <v>694</v>
      </c>
      <c r="I13" s="1389" t="s">
        <v>694</v>
      </c>
      <c r="J13" s="1389" t="s">
        <v>694</v>
      </c>
      <c r="K13" s="1389" t="s">
        <v>694</v>
      </c>
      <c r="L13" s="1390" t="s">
        <v>694</v>
      </c>
      <c r="M13" s="1391" t="s">
        <v>694</v>
      </c>
      <c r="N13" s="1389" t="s">
        <v>694</v>
      </c>
      <c r="O13" s="1389" t="s">
        <v>694</v>
      </c>
      <c r="P13" s="1389" t="s">
        <v>694</v>
      </c>
      <c r="Q13" s="1389" t="s">
        <v>694</v>
      </c>
      <c r="R13" s="1389" t="s">
        <v>694</v>
      </c>
      <c r="S13" s="1389" t="s">
        <v>694</v>
      </c>
      <c r="T13" s="1389" t="s">
        <v>694</v>
      </c>
      <c r="U13" s="1389" t="s">
        <v>694</v>
      </c>
      <c r="V13" s="1389" t="s">
        <v>694</v>
      </c>
      <c r="W13" s="1389" t="s">
        <v>694</v>
      </c>
      <c r="X13" s="1392"/>
      <c r="Y13" s="1393"/>
      <c r="Z13" s="1394"/>
      <c r="AA13" s="1394"/>
      <c r="AB13" s="1394"/>
      <c r="AC13" s="1394"/>
      <c r="AD13" s="1394"/>
      <c r="AE13" s="1394"/>
      <c r="AF13" s="1395"/>
      <c r="AG13" s="1436"/>
    </row>
    <row r="14" spans="1:33" s="149" customFormat="1" ht="15" customHeight="1" x14ac:dyDescent="0.2">
      <c r="A14" s="1386">
        <v>5</v>
      </c>
      <c r="B14" s="1387" t="s">
        <v>1898</v>
      </c>
      <c r="C14" s="1388" t="s">
        <v>694</v>
      </c>
      <c r="D14" s="1389" t="s">
        <v>694</v>
      </c>
      <c r="E14" s="1389" t="s">
        <v>694</v>
      </c>
      <c r="F14" s="1389" t="s">
        <v>694</v>
      </c>
      <c r="G14" s="1389" t="s">
        <v>694</v>
      </c>
      <c r="H14" s="1389" t="s">
        <v>694</v>
      </c>
      <c r="I14" s="1389" t="s">
        <v>694</v>
      </c>
      <c r="J14" s="1389" t="s">
        <v>694</v>
      </c>
      <c r="K14" s="1389" t="s">
        <v>694</v>
      </c>
      <c r="L14" s="1390" t="s">
        <v>694</v>
      </c>
      <c r="M14" s="1391" t="s">
        <v>694</v>
      </c>
      <c r="N14" s="1389" t="s">
        <v>694</v>
      </c>
      <c r="O14" s="1389" t="s">
        <v>694</v>
      </c>
      <c r="P14" s="1389" t="s">
        <v>694</v>
      </c>
      <c r="Q14" s="1389" t="s">
        <v>694</v>
      </c>
      <c r="R14" s="1389" t="s">
        <v>694</v>
      </c>
      <c r="S14" s="1389"/>
      <c r="T14" s="1389" t="s">
        <v>694</v>
      </c>
      <c r="U14" s="1389"/>
      <c r="V14" s="1389" t="s">
        <v>694</v>
      </c>
      <c r="W14" s="1389" t="s">
        <v>694</v>
      </c>
      <c r="X14" s="1392"/>
      <c r="Y14" s="1393"/>
      <c r="Z14" s="1394"/>
      <c r="AA14" s="1394"/>
      <c r="AB14" s="1394"/>
      <c r="AC14" s="1394"/>
      <c r="AD14" s="1394"/>
      <c r="AE14" s="1394"/>
      <c r="AF14" s="1395"/>
      <c r="AG14" s="1436"/>
    </row>
    <row r="15" spans="1:33" s="149" customFormat="1" ht="15" customHeight="1" x14ac:dyDescent="0.2">
      <c r="A15" s="1386">
        <v>6</v>
      </c>
      <c r="B15" s="1387" t="s">
        <v>1899</v>
      </c>
      <c r="C15" s="1388" t="s">
        <v>694</v>
      </c>
      <c r="D15" s="1389" t="s">
        <v>694</v>
      </c>
      <c r="E15" s="1389" t="s">
        <v>694</v>
      </c>
      <c r="F15" s="1389" t="s">
        <v>694</v>
      </c>
      <c r="G15" s="1389" t="s">
        <v>694</v>
      </c>
      <c r="H15" s="1389" t="s">
        <v>694</v>
      </c>
      <c r="I15" s="1389" t="s">
        <v>694</v>
      </c>
      <c r="J15" s="1389" t="s">
        <v>694</v>
      </c>
      <c r="K15" s="1389" t="s">
        <v>694</v>
      </c>
      <c r="L15" s="1390" t="s">
        <v>694</v>
      </c>
      <c r="M15" s="1391" t="s">
        <v>694</v>
      </c>
      <c r="N15" s="1389" t="s">
        <v>694</v>
      </c>
      <c r="O15" s="1389" t="s">
        <v>694</v>
      </c>
      <c r="P15" s="1389" t="s">
        <v>694</v>
      </c>
      <c r="Q15" s="1389" t="s">
        <v>694</v>
      </c>
      <c r="R15" s="1389" t="s">
        <v>694</v>
      </c>
      <c r="S15" s="1389"/>
      <c r="T15" s="1389"/>
      <c r="U15" s="1389"/>
      <c r="V15" s="1389" t="s">
        <v>694</v>
      </c>
      <c r="W15" s="1389" t="s">
        <v>694</v>
      </c>
      <c r="X15" s="1392"/>
      <c r="Y15" s="1393"/>
      <c r="Z15" s="1394"/>
      <c r="AA15" s="1394"/>
      <c r="AB15" s="1394"/>
      <c r="AC15" s="1394"/>
      <c r="AD15" s="1394"/>
      <c r="AE15" s="1394"/>
      <c r="AF15" s="1395"/>
      <c r="AG15" s="1436"/>
    </row>
    <row r="16" spans="1:33" s="149" customFormat="1" ht="15" customHeight="1" x14ac:dyDescent="0.2">
      <c r="A16" s="1386">
        <v>7</v>
      </c>
      <c r="B16" s="1387" t="s">
        <v>1900</v>
      </c>
      <c r="C16" s="1388"/>
      <c r="D16" s="1389"/>
      <c r="E16" s="1389"/>
      <c r="F16" s="1389"/>
      <c r="G16" s="1389"/>
      <c r="H16" s="1389"/>
      <c r="I16" s="1389"/>
      <c r="J16" s="1389"/>
      <c r="K16" s="1389"/>
      <c r="L16" s="1390" t="s">
        <v>694</v>
      </c>
      <c r="M16" s="1391"/>
      <c r="N16" s="1389"/>
      <c r="O16" s="1389"/>
      <c r="P16" s="1389"/>
      <c r="Q16" s="1389"/>
      <c r="R16" s="1389"/>
      <c r="S16" s="1389"/>
      <c r="T16" s="1389"/>
      <c r="U16" s="1389"/>
      <c r="V16" s="1389"/>
      <c r="W16" s="1389"/>
      <c r="X16" s="1392"/>
      <c r="Y16" s="1393"/>
      <c r="Z16" s="1394"/>
      <c r="AA16" s="1394"/>
      <c r="AB16" s="1394"/>
      <c r="AC16" s="1394"/>
      <c r="AD16" s="1394"/>
      <c r="AE16" s="1394"/>
      <c r="AF16" s="1395"/>
      <c r="AG16" s="1436"/>
    </row>
    <row r="17" spans="1:33" s="149" customFormat="1" ht="15" customHeight="1" x14ac:dyDescent="0.2">
      <c r="A17" s="1386">
        <v>8</v>
      </c>
      <c r="B17" s="1387" t="s">
        <v>838</v>
      </c>
      <c r="C17" s="1388" t="s">
        <v>694</v>
      </c>
      <c r="D17" s="1389" t="s">
        <v>694</v>
      </c>
      <c r="E17" s="1389" t="s">
        <v>694</v>
      </c>
      <c r="F17" s="1389" t="s">
        <v>694</v>
      </c>
      <c r="G17" s="1389" t="s">
        <v>694</v>
      </c>
      <c r="H17" s="1389" t="s">
        <v>694</v>
      </c>
      <c r="I17" s="1389" t="s">
        <v>694</v>
      </c>
      <c r="J17" s="1389" t="s">
        <v>694</v>
      </c>
      <c r="K17" s="1389" t="s">
        <v>694</v>
      </c>
      <c r="L17" s="1390"/>
      <c r="M17" s="1391"/>
      <c r="N17" s="1389" t="s">
        <v>694</v>
      </c>
      <c r="O17" s="1389" t="s">
        <v>694</v>
      </c>
      <c r="P17" s="1389" t="s">
        <v>694</v>
      </c>
      <c r="Q17" s="1389" t="s">
        <v>694</v>
      </c>
      <c r="R17" s="1389" t="s">
        <v>694</v>
      </c>
      <c r="S17" s="1389"/>
      <c r="T17" s="1389"/>
      <c r="U17" s="1389"/>
      <c r="V17" s="1389" t="s">
        <v>694</v>
      </c>
      <c r="W17" s="1389" t="s">
        <v>694</v>
      </c>
      <c r="X17" s="1392"/>
      <c r="Y17" s="1393"/>
      <c r="Z17" s="1394"/>
      <c r="AA17" s="1394"/>
      <c r="AB17" s="1394"/>
      <c r="AC17" s="1394"/>
      <c r="AD17" s="1394"/>
      <c r="AE17" s="1394"/>
      <c r="AF17" s="1395"/>
      <c r="AG17" s="1436"/>
    </row>
    <row r="18" spans="1:33" s="149" customFormat="1" ht="15" customHeight="1" x14ac:dyDescent="0.2">
      <c r="A18" s="1386">
        <v>9</v>
      </c>
      <c r="B18" s="1387" t="s">
        <v>1901</v>
      </c>
      <c r="C18" s="1388" t="s">
        <v>694</v>
      </c>
      <c r="D18" s="1389" t="s">
        <v>694</v>
      </c>
      <c r="E18" s="1389" t="s">
        <v>694</v>
      </c>
      <c r="F18" s="1389" t="s">
        <v>694</v>
      </c>
      <c r="G18" s="1389" t="s">
        <v>694</v>
      </c>
      <c r="H18" s="1389" t="s">
        <v>694</v>
      </c>
      <c r="I18" s="1389" t="s">
        <v>694</v>
      </c>
      <c r="J18" s="1389" t="s">
        <v>694</v>
      </c>
      <c r="K18" s="1389" t="s">
        <v>694</v>
      </c>
      <c r="L18" s="1390"/>
      <c r="M18" s="1391" t="s">
        <v>694</v>
      </c>
      <c r="N18" s="1389" t="s">
        <v>694</v>
      </c>
      <c r="O18" s="1389" t="s">
        <v>694</v>
      </c>
      <c r="P18" s="1389" t="s">
        <v>694</v>
      </c>
      <c r="Q18" s="1389" t="s">
        <v>694</v>
      </c>
      <c r="R18" s="1389" t="s">
        <v>694</v>
      </c>
      <c r="S18" s="1389" t="s">
        <v>694</v>
      </c>
      <c r="T18" s="1389" t="s">
        <v>694</v>
      </c>
      <c r="U18" s="1389" t="s">
        <v>694</v>
      </c>
      <c r="V18" s="1389" t="s">
        <v>694</v>
      </c>
      <c r="W18" s="1389" t="s">
        <v>694</v>
      </c>
      <c r="X18" s="1392"/>
      <c r="Y18" s="1393"/>
      <c r="Z18" s="1394"/>
      <c r="AA18" s="1394"/>
      <c r="AB18" s="1394"/>
      <c r="AC18" s="1394"/>
      <c r="AD18" s="1394"/>
      <c r="AE18" s="1394"/>
      <c r="AF18" s="1395"/>
      <c r="AG18" s="1436"/>
    </row>
    <row r="19" spans="1:33" s="149" customFormat="1" ht="15" customHeight="1" x14ac:dyDescent="0.2">
      <c r="A19" s="1386">
        <v>10</v>
      </c>
      <c r="B19" s="1396" t="s">
        <v>1902</v>
      </c>
      <c r="C19" s="1388"/>
      <c r="D19" s="1389"/>
      <c r="E19" s="1389"/>
      <c r="F19" s="1389"/>
      <c r="G19" s="1389" t="s">
        <v>694</v>
      </c>
      <c r="H19" s="1389" t="s">
        <v>694</v>
      </c>
      <c r="I19" s="1389"/>
      <c r="J19" s="1389" t="s">
        <v>694</v>
      </c>
      <c r="K19" s="1389"/>
      <c r="L19" s="1390"/>
      <c r="M19" s="1391"/>
      <c r="N19" s="1389"/>
      <c r="O19" s="1389"/>
      <c r="P19" s="1389"/>
      <c r="Q19" s="1389"/>
      <c r="R19" s="1389"/>
      <c r="S19" s="1389" t="s">
        <v>694</v>
      </c>
      <c r="T19" s="1389" t="s">
        <v>694</v>
      </c>
      <c r="U19" s="1389" t="s">
        <v>694</v>
      </c>
      <c r="V19" s="1389" t="s">
        <v>694</v>
      </c>
      <c r="W19" s="1389"/>
      <c r="X19" s="1392"/>
      <c r="Y19" s="1393"/>
      <c r="Z19" s="1394"/>
      <c r="AA19" s="1394"/>
      <c r="AB19" s="1394"/>
      <c r="AC19" s="1394"/>
      <c r="AD19" s="1394"/>
      <c r="AE19" s="1394"/>
      <c r="AF19" s="1395"/>
      <c r="AG19" s="1436"/>
    </row>
    <row r="20" spans="1:33" s="149" customFormat="1" ht="15" customHeight="1" x14ac:dyDescent="0.2">
      <c r="A20" s="1386">
        <v>11</v>
      </c>
      <c r="B20" s="1387" t="s">
        <v>1903</v>
      </c>
      <c r="C20" s="1388"/>
      <c r="D20" s="1389"/>
      <c r="E20" s="1389"/>
      <c r="F20" s="1389"/>
      <c r="G20" s="1389"/>
      <c r="H20" s="1389"/>
      <c r="I20" s="1389"/>
      <c r="J20" s="1389"/>
      <c r="K20" s="1389"/>
      <c r="L20" s="1390" t="s">
        <v>694</v>
      </c>
      <c r="M20" s="1391"/>
      <c r="N20" s="1389"/>
      <c r="O20" s="1389"/>
      <c r="P20" s="1389"/>
      <c r="Q20" s="1389"/>
      <c r="R20" s="1389"/>
      <c r="S20" s="1389"/>
      <c r="T20" s="1389"/>
      <c r="U20" s="1389"/>
      <c r="V20" s="1389"/>
      <c r="W20" s="1389"/>
      <c r="X20" s="1392"/>
      <c r="Y20" s="1393"/>
      <c r="Z20" s="1394"/>
      <c r="AA20" s="1394"/>
      <c r="AB20" s="1394"/>
      <c r="AC20" s="1394"/>
      <c r="AD20" s="1394"/>
      <c r="AE20" s="1394"/>
      <c r="AF20" s="1395"/>
      <c r="AG20" s="1436"/>
    </row>
    <row r="21" spans="1:33" s="149" customFormat="1" ht="15" customHeight="1" x14ac:dyDescent="0.2">
      <c r="A21" s="1386">
        <v>12</v>
      </c>
      <c r="B21" s="1387" t="s">
        <v>1904</v>
      </c>
      <c r="C21" s="1388" t="s">
        <v>694</v>
      </c>
      <c r="D21" s="1389" t="s">
        <v>694</v>
      </c>
      <c r="E21" s="1389" t="s">
        <v>694</v>
      </c>
      <c r="F21" s="1389" t="s">
        <v>694</v>
      </c>
      <c r="G21" s="1389" t="s">
        <v>694</v>
      </c>
      <c r="H21" s="1389" t="s">
        <v>694</v>
      </c>
      <c r="I21" s="1389" t="s">
        <v>694</v>
      </c>
      <c r="J21" s="1389" t="s">
        <v>694</v>
      </c>
      <c r="K21" s="1389" t="s">
        <v>694</v>
      </c>
      <c r="L21" s="1390"/>
      <c r="M21" s="1391"/>
      <c r="N21" s="1389" t="s">
        <v>694</v>
      </c>
      <c r="O21" s="1389" t="s">
        <v>694</v>
      </c>
      <c r="P21" s="1389" t="s">
        <v>694</v>
      </c>
      <c r="Q21" s="1389" t="s">
        <v>694</v>
      </c>
      <c r="R21" s="1389" t="s">
        <v>694</v>
      </c>
      <c r="S21" s="1389" t="s">
        <v>694</v>
      </c>
      <c r="T21" s="1389" t="s">
        <v>694</v>
      </c>
      <c r="U21" s="1389" t="s">
        <v>694</v>
      </c>
      <c r="V21" s="1389" t="s">
        <v>694</v>
      </c>
      <c r="W21" s="1389" t="s">
        <v>694</v>
      </c>
      <c r="X21" s="1392"/>
      <c r="Y21" s="1393"/>
      <c r="Z21" s="1394"/>
      <c r="AA21" s="1394"/>
      <c r="AB21" s="1394"/>
      <c r="AC21" s="1394"/>
      <c r="AD21" s="1394"/>
      <c r="AE21" s="1394"/>
      <c r="AF21" s="1395"/>
      <c r="AG21" s="1436"/>
    </row>
    <row r="22" spans="1:33" s="149" customFormat="1" ht="15" customHeight="1" x14ac:dyDescent="0.2">
      <c r="A22" s="1386">
        <v>13</v>
      </c>
      <c r="B22" s="1387" t="s">
        <v>2131</v>
      </c>
      <c r="C22" s="1388" t="s">
        <v>694</v>
      </c>
      <c r="D22" s="1389" t="s">
        <v>694</v>
      </c>
      <c r="E22" s="1389" t="s">
        <v>694</v>
      </c>
      <c r="F22" s="1389" t="s">
        <v>694</v>
      </c>
      <c r="G22" s="1389" t="s">
        <v>694</v>
      </c>
      <c r="H22" s="1389" t="s">
        <v>694</v>
      </c>
      <c r="I22" s="1389" t="s">
        <v>694</v>
      </c>
      <c r="J22" s="1389" t="s">
        <v>694</v>
      </c>
      <c r="K22" s="1389" t="s">
        <v>694</v>
      </c>
      <c r="L22" s="1390" t="s">
        <v>694</v>
      </c>
      <c r="M22" s="1391" t="s">
        <v>694</v>
      </c>
      <c r="N22" s="1389" t="s">
        <v>694</v>
      </c>
      <c r="O22" s="1389" t="s">
        <v>694</v>
      </c>
      <c r="P22" s="1389" t="s">
        <v>694</v>
      </c>
      <c r="Q22" s="1389" t="s">
        <v>694</v>
      </c>
      <c r="R22" s="1389" t="s">
        <v>694</v>
      </c>
      <c r="S22" s="1389" t="s">
        <v>694</v>
      </c>
      <c r="T22" s="1389" t="s">
        <v>694</v>
      </c>
      <c r="U22" s="1389" t="s">
        <v>694</v>
      </c>
      <c r="V22" s="1389" t="s">
        <v>694</v>
      </c>
      <c r="W22" s="1389" t="s">
        <v>694</v>
      </c>
      <c r="X22" s="1392" t="s">
        <v>694</v>
      </c>
      <c r="Y22" s="1393"/>
      <c r="Z22" s="1394"/>
      <c r="AA22" s="1394"/>
      <c r="AB22" s="1394"/>
      <c r="AC22" s="1394"/>
      <c r="AD22" s="1394"/>
      <c r="AE22" s="1394"/>
      <c r="AF22" s="1395"/>
      <c r="AG22" s="1436"/>
    </row>
    <row r="23" spans="1:33" s="149" customFormat="1" ht="15" customHeight="1" x14ac:dyDescent="0.2">
      <c r="A23" s="1386">
        <v>14</v>
      </c>
      <c r="B23" s="1387" t="s">
        <v>1905</v>
      </c>
      <c r="C23" s="1388" t="s">
        <v>694</v>
      </c>
      <c r="D23" s="1389" t="s">
        <v>694</v>
      </c>
      <c r="E23" s="1389" t="s">
        <v>694</v>
      </c>
      <c r="F23" s="1389" t="s">
        <v>694</v>
      </c>
      <c r="G23" s="1389" t="s">
        <v>694</v>
      </c>
      <c r="H23" s="1389" t="s">
        <v>694</v>
      </c>
      <c r="I23" s="1389" t="s">
        <v>694</v>
      </c>
      <c r="J23" s="1389" t="s">
        <v>694</v>
      </c>
      <c r="K23" s="1389" t="s">
        <v>694</v>
      </c>
      <c r="L23" s="1390"/>
      <c r="M23" s="1391" t="s">
        <v>694</v>
      </c>
      <c r="N23" s="1389" t="s">
        <v>694</v>
      </c>
      <c r="O23" s="1389" t="s">
        <v>694</v>
      </c>
      <c r="P23" s="1389" t="s">
        <v>694</v>
      </c>
      <c r="Q23" s="1389" t="s">
        <v>694</v>
      </c>
      <c r="R23" s="1389" t="s">
        <v>694</v>
      </c>
      <c r="S23" s="1389"/>
      <c r="T23" s="1389"/>
      <c r="U23" s="1389"/>
      <c r="V23" s="1389" t="s">
        <v>694</v>
      </c>
      <c r="W23" s="1389" t="s">
        <v>694</v>
      </c>
      <c r="X23" s="1392"/>
      <c r="Y23" s="1393"/>
      <c r="Z23" s="1394"/>
      <c r="AA23" s="1394"/>
      <c r="AB23" s="1394"/>
      <c r="AC23" s="1394"/>
      <c r="AD23" s="1394"/>
      <c r="AE23" s="1394"/>
      <c r="AF23" s="1395"/>
      <c r="AG23" s="1436"/>
    </row>
    <row r="24" spans="1:33" s="149" customFormat="1" ht="15" customHeight="1" x14ac:dyDescent="0.2">
      <c r="A24" s="1386">
        <v>15</v>
      </c>
      <c r="B24" s="1387" t="s">
        <v>1906</v>
      </c>
      <c r="C24" s="1388"/>
      <c r="D24" s="1389"/>
      <c r="E24" s="1389"/>
      <c r="F24" s="1389"/>
      <c r="G24" s="1389"/>
      <c r="H24" s="1389"/>
      <c r="I24" s="1389"/>
      <c r="J24" s="1389"/>
      <c r="K24" s="1389"/>
      <c r="L24" s="1390" t="s">
        <v>694</v>
      </c>
      <c r="M24" s="1391"/>
      <c r="N24" s="1389"/>
      <c r="O24" s="1389"/>
      <c r="P24" s="1389"/>
      <c r="Q24" s="1389"/>
      <c r="R24" s="1389"/>
      <c r="S24" s="1389"/>
      <c r="T24" s="1389"/>
      <c r="U24" s="1389"/>
      <c r="V24" s="1389"/>
      <c r="W24" s="1389"/>
      <c r="X24" s="1392"/>
      <c r="Y24" s="1393"/>
      <c r="Z24" s="1394"/>
      <c r="AA24" s="1394"/>
      <c r="AB24" s="1394"/>
      <c r="AC24" s="1394"/>
      <c r="AD24" s="1394"/>
      <c r="AE24" s="1394"/>
      <c r="AF24" s="1395"/>
      <c r="AG24" s="1436"/>
    </row>
    <row r="25" spans="1:33" s="149" customFormat="1" ht="15" customHeight="1" x14ac:dyDescent="0.2">
      <c r="A25" s="1386">
        <v>16</v>
      </c>
      <c r="B25" s="1387" t="s">
        <v>1907</v>
      </c>
      <c r="C25" s="1388" t="s">
        <v>694</v>
      </c>
      <c r="D25" s="1389" t="s">
        <v>694</v>
      </c>
      <c r="E25" s="1389" t="s">
        <v>694</v>
      </c>
      <c r="F25" s="1389" t="s">
        <v>694</v>
      </c>
      <c r="G25" s="1389" t="s">
        <v>694</v>
      </c>
      <c r="H25" s="1389" t="s">
        <v>694</v>
      </c>
      <c r="I25" s="1389" t="s">
        <v>694</v>
      </c>
      <c r="J25" s="1389" t="s">
        <v>694</v>
      </c>
      <c r="K25" s="1389" t="s">
        <v>694</v>
      </c>
      <c r="L25" s="1390" t="s">
        <v>694</v>
      </c>
      <c r="M25" s="1391"/>
      <c r="N25" s="1389" t="s">
        <v>694</v>
      </c>
      <c r="O25" s="1389" t="s">
        <v>694</v>
      </c>
      <c r="P25" s="1389" t="s">
        <v>694</v>
      </c>
      <c r="Q25" s="1389" t="s">
        <v>694</v>
      </c>
      <c r="R25" s="1389" t="s">
        <v>694</v>
      </c>
      <c r="S25" s="1389"/>
      <c r="T25" s="1389"/>
      <c r="U25" s="1389"/>
      <c r="V25" s="1389" t="s">
        <v>694</v>
      </c>
      <c r="W25" s="1389" t="s">
        <v>694</v>
      </c>
      <c r="X25" s="1392"/>
      <c r="Y25" s="1393"/>
      <c r="Z25" s="1394"/>
      <c r="AA25" s="1394"/>
      <c r="AB25" s="1394"/>
      <c r="AC25" s="1394"/>
      <c r="AD25" s="1394"/>
      <c r="AE25" s="1394"/>
      <c r="AF25" s="1395"/>
      <c r="AG25" s="1436"/>
    </row>
    <row r="26" spans="1:33" s="149" customFormat="1" ht="15" customHeight="1" x14ac:dyDescent="0.2">
      <c r="A26" s="1386">
        <v>17</v>
      </c>
      <c r="B26" s="1387" t="s">
        <v>1908</v>
      </c>
      <c r="C26" s="1388" t="s">
        <v>694</v>
      </c>
      <c r="D26" s="1389" t="s">
        <v>694</v>
      </c>
      <c r="E26" s="1389" t="s">
        <v>694</v>
      </c>
      <c r="F26" s="1389" t="s">
        <v>694</v>
      </c>
      <c r="G26" s="1389" t="s">
        <v>694</v>
      </c>
      <c r="H26" s="1389" t="s">
        <v>694</v>
      </c>
      <c r="I26" s="1389"/>
      <c r="J26" s="1389" t="s">
        <v>694</v>
      </c>
      <c r="K26" s="1389" t="s">
        <v>694</v>
      </c>
      <c r="L26" s="1390"/>
      <c r="M26" s="1391"/>
      <c r="N26" s="1389" t="s">
        <v>694</v>
      </c>
      <c r="O26" s="1389" t="s">
        <v>694</v>
      </c>
      <c r="P26" s="1389" t="s">
        <v>694</v>
      </c>
      <c r="Q26" s="1389" t="s">
        <v>694</v>
      </c>
      <c r="R26" s="1389" t="s">
        <v>694</v>
      </c>
      <c r="S26" s="1389"/>
      <c r="T26" s="1389"/>
      <c r="U26" s="1389"/>
      <c r="V26" s="1389" t="s">
        <v>694</v>
      </c>
      <c r="W26" s="1389" t="s">
        <v>694</v>
      </c>
      <c r="X26" s="1392"/>
      <c r="Y26" s="1393"/>
      <c r="Z26" s="1394"/>
      <c r="AA26" s="1394"/>
      <c r="AB26" s="1394"/>
      <c r="AC26" s="1394"/>
      <c r="AD26" s="1394"/>
      <c r="AE26" s="1394"/>
      <c r="AF26" s="1395"/>
      <c r="AG26" s="1436"/>
    </row>
    <row r="27" spans="1:33" s="149" customFormat="1" ht="15" customHeight="1" x14ac:dyDescent="0.2">
      <c r="A27" s="1386">
        <v>18</v>
      </c>
      <c r="B27" s="1387" t="s">
        <v>1909</v>
      </c>
      <c r="C27" s="1388" t="s">
        <v>694</v>
      </c>
      <c r="D27" s="1389" t="s">
        <v>694</v>
      </c>
      <c r="E27" s="1389" t="s">
        <v>694</v>
      </c>
      <c r="F27" s="1389" t="s">
        <v>694</v>
      </c>
      <c r="G27" s="1389" t="s">
        <v>694</v>
      </c>
      <c r="H27" s="1389" t="s">
        <v>694</v>
      </c>
      <c r="I27" s="1389" t="s">
        <v>694</v>
      </c>
      <c r="J27" s="1389" t="s">
        <v>694</v>
      </c>
      <c r="K27" s="1389" t="s">
        <v>694</v>
      </c>
      <c r="L27" s="1390" t="s">
        <v>694</v>
      </c>
      <c r="M27" s="1391" t="s">
        <v>694</v>
      </c>
      <c r="N27" s="1389" t="s">
        <v>694</v>
      </c>
      <c r="O27" s="1389" t="s">
        <v>694</v>
      </c>
      <c r="P27" s="1389" t="s">
        <v>694</v>
      </c>
      <c r="Q27" s="1389" t="s">
        <v>694</v>
      </c>
      <c r="R27" s="1389" t="s">
        <v>694</v>
      </c>
      <c r="S27" s="1389"/>
      <c r="T27" s="1389" t="s">
        <v>694</v>
      </c>
      <c r="U27" s="1389"/>
      <c r="V27" s="1389" t="s">
        <v>694</v>
      </c>
      <c r="W27" s="1389" t="s">
        <v>694</v>
      </c>
      <c r="X27" s="1392"/>
      <c r="Y27" s="1393"/>
      <c r="Z27" s="1394"/>
      <c r="AA27" s="1394"/>
      <c r="AB27" s="1394"/>
      <c r="AC27" s="1394"/>
      <c r="AD27" s="1394"/>
      <c r="AE27" s="1394"/>
      <c r="AF27" s="1395"/>
      <c r="AG27" s="1436"/>
    </row>
    <row r="28" spans="1:33" s="149" customFormat="1" ht="15" customHeight="1" x14ac:dyDescent="0.2">
      <c r="A28" s="1386">
        <v>19</v>
      </c>
      <c r="B28" s="1387" t="s">
        <v>1910</v>
      </c>
      <c r="C28" s="1388" t="s">
        <v>694</v>
      </c>
      <c r="D28" s="1389" t="s">
        <v>694</v>
      </c>
      <c r="E28" s="1389" t="s">
        <v>694</v>
      </c>
      <c r="F28" s="1389" t="s">
        <v>694</v>
      </c>
      <c r="G28" s="1389" t="s">
        <v>694</v>
      </c>
      <c r="H28" s="1389" t="s">
        <v>694</v>
      </c>
      <c r="I28" s="1389" t="s">
        <v>694</v>
      </c>
      <c r="J28" s="1389" t="s">
        <v>694</v>
      </c>
      <c r="K28" s="1389" t="s">
        <v>694</v>
      </c>
      <c r="L28" s="1390"/>
      <c r="M28" s="1391" t="s">
        <v>694</v>
      </c>
      <c r="N28" s="1389" t="s">
        <v>694</v>
      </c>
      <c r="O28" s="1389" t="s">
        <v>694</v>
      </c>
      <c r="P28" s="1389" t="s">
        <v>694</v>
      </c>
      <c r="Q28" s="1389" t="s">
        <v>694</v>
      </c>
      <c r="R28" s="1389" t="s">
        <v>694</v>
      </c>
      <c r="S28" s="1389" t="s">
        <v>694</v>
      </c>
      <c r="T28" s="1389" t="s">
        <v>694</v>
      </c>
      <c r="U28" s="1389" t="s">
        <v>694</v>
      </c>
      <c r="V28" s="1389" t="s">
        <v>694</v>
      </c>
      <c r="W28" s="1389" t="s">
        <v>694</v>
      </c>
      <c r="X28" s="1392"/>
      <c r="Y28" s="1393"/>
      <c r="Z28" s="1394"/>
      <c r="AA28" s="1394"/>
      <c r="AB28" s="1394"/>
      <c r="AC28" s="1394"/>
      <c r="AD28" s="1394"/>
      <c r="AE28" s="1394"/>
      <c r="AF28" s="1395"/>
      <c r="AG28" s="1436"/>
    </row>
    <row r="29" spans="1:33" s="149" customFormat="1" ht="15" customHeight="1" x14ac:dyDescent="0.2">
      <c r="A29" s="1386">
        <v>20</v>
      </c>
      <c r="B29" s="1387" t="s">
        <v>1911</v>
      </c>
      <c r="C29" s="1388" t="s">
        <v>694</v>
      </c>
      <c r="D29" s="1389" t="s">
        <v>694</v>
      </c>
      <c r="E29" s="1389" t="s">
        <v>694</v>
      </c>
      <c r="F29" s="1389" t="s">
        <v>694</v>
      </c>
      <c r="G29" s="1389" t="s">
        <v>694</v>
      </c>
      <c r="H29" s="1389" t="s">
        <v>694</v>
      </c>
      <c r="I29" s="1389" t="s">
        <v>694</v>
      </c>
      <c r="J29" s="1389" t="s">
        <v>694</v>
      </c>
      <c r="K29" s="1389" t="s">
        <v>694</v>
      </c>
      <c r="L29" s="1390" t="s">
        <v>694</v>
      </c>
      <c r="M29" s="1391" t="s">
        <v>694</v>
      </c>
      <c r="N29" s="1389" t="s">
        <v>694</v>
      </c>
      <c r="O29" s="1389" t="s">
        <v>694</v>
      </c>
      <c r="P29" s="1389" t="s">
        <v>694</v>
      </c>
      <c r="Q29" s="1389" t="s">
        <v>694</v>
      </c>
      <c r="R29" s="1389" t="s">
        <v>694</v>
      </c>
      <c r="S29" s="1389"/>
      <c r="T29" s="1389" t="s">
        <v>694</v>
      </c>
      <c r="U29" s="1389" t="s">
        <v>694</v>
      </c>
      <c r="V29" s="1389"/>
      <c r="W29" s="1389" t="s">
        <v>694</v>
      </c>
      <c r="X29" s="1392"/>
      <c r="Y29" s="1393"/>
      <c r="Z29" s="1394"/>
      <c r="AA29" s="1394"/>
      <c r="AB29" s="1394"/>
      <c r="AC29" s="1394"/>
      <c r="AD29" s="1394"/>
      <c r="AE29" s="1394"/>
      <c r="AF29" s="1395"/>
      <c r="AG29" s="1436"/>
    </row>
    <row r="30" spans="1:33" s="149" customFormat="1" ht="15" customHeight="1" x14ac:dyDescent="0.2">
      <c r="A30" s="1386">
        <v>21</v>
      </c>
      <c r="B30" s="1387" t="s">
        <v>1912</v>
      </c>
      <c r="C30" s="1388" t="s">
        <v>694</v>
      </c>
      <c r="D30" s="1389" t="s">
        <v>694</v>
      </c>
      <c r="E30" s="1389" t="s">
        <v>694</v>
      </c>
      <c r="F30" s="1389" t="s">
        <v>694</v>
      </c>
      <c r="G30" s="1389" t="s">
        <v>694</v>
      </c>
      <c r="H30" s="1389" t="s">
        <v>694</v>
      </c>
      <c r="I30" s="1389" t="s">
        <v>694</v>
      </c>
      <c r="J30" s="1389" t="s">
        <v>694</v>
      </c>
      <c r="K30" s="1389" t="s">
        <v>694</v>
      </c>
      <c r="L30" s="1390"/>
      <c r="M30" s="1391"/>
      <c r="N30" s="1389" t="s">
        <v>694</v>
      </c>
      <c r="O30" s="1389" t="s">
        <v>694</v>
      </c>
      <c r="P30" s="1389" t="s">
        <v>694</v>
      </c>
      <c r="Q30" s="1389" t="s">
        <v>694</v>
      </c>
      <c r="R30" s="1389" t="s">
        <v>694</v>
      </c>
      <c r="S30" s="1389"/>
      <c r="T30" s="1389" t="s">
        <v>694</v>
      </c>
      <c r="U30" s="1389"/>
      <c r="V30" s="1389" t="s">
        <v>694</v>
      </c>
      <c r="W30" s="1389" t="s">
        <v>694</v>
      </c>
      <c r="X30" s="1392"/>
      <c r="Y30" s="1393"/>
      <c r="Z30" s="1394"/>
      <c r="AA30" s="1394"/>
      <c r="AB30" s="1394"/>
      <c r="AC30" s="1394"/>
      <c r="AD30" s="1394"/>
      <c r="AE30" s="1394"/>
      <c r="AF30" s="1395"/>
      <c r="AG30" s="1436"/>
    </row>
    <row r="31" spans="1:33" s="149" customFormat="1" ht="15" customHeight="1" x14ac:dyDescent="0.2">
      <c r="A31" s="1386">
        <v>22</v>
      </c>
      <c r="B31" s="1387" t="s">
        <v>1913</v>
      </c>
      <c r="C31" s="1388" t="s">
        <v>694</v>
      </c>
      <c r="D31" s="1389" t="s">
        <v>694</v>
      </c>
      <c r="E31" s="1389" t="s">
        <v>694</v>
      </c>
      <c r="F31" s="1389" t="s">
        <v>694</v>
      </c>
      <c r="G31" s="1389" t="s">
        <v>694</v>
      </c>
      <c r="H31" s="1389" t="s">
        <v>694</v>
      </c>
      <c r="I31" s="1389" t="s">
        <v>694</v>
      </c>
      <c r="J31" s="1389" t="s">
        <v>694</v>
      </c>
      <c r="K31" s="1389" t="s">
        <v>694</v>
      </c>
      <c r="L31" s="1390"/>
      <c r="M31" s="1391" t="s">
        <v>694</v>
      </c>
      <c r="N31" s="1389" t="s">
        <v>694</v>
      </c>
      <c r="O31" s="1389" t="s">
        <v>694</v>
      </c>
      <c r="P31" s="1389" t="s">
        <v>694</v>
      </c>
      <c r="Q31" s="1389" t="s">
        <v>694</v>
      </c>
      <c r="R31" s="1389" t="s">
        <v>694</v>
      </c>
      <c r="S31" s="1389"/>
      <c r="T31" s="1389"/>
      <c r="U31" s="1389"/>
      <c r="V31" s="1389" t="s">
        <v>694</v>
      </c>
      <c r="W31" s="1389" t="s">
        <v>694</v>
      </c>
      <c r="X31" s="1392"/>
      <c r="Y31" s="1393"/>
      <c r="Z31" s="1394"/>
      <c r="AA31" s="1394"/>
      <c r="AB31" s="1394"/>
      <c r="AC31" s="1394"/>
      <c r="AD31" s="1394"/>
      <c r="AE31" s="1394"/>
      <c r="AF31" s="1395"/>
      <c r="AG31" s="1436"/>
    </row>
    <row r="32" spans="1:33" s="149" customFormat="1" ht="15" customHeight="1" x14ac:dyDescent="0.2">
      <c r="A32" s="1386">
        <v>23</v>
      </c>
      <c r="B32" s="1387" t="s">
        <v>1914</v>
      </c>
      <c r="C32" s="1388" t="s">
        <v>694</v>
      </c>
      <c r="D32" s="1389" t="s">
        <v>694</v>
      </c>
      <c r="E32" s="1389" t="s">
        <v>694</v>
      </c>
      <c r="F32" s="1389" t="s">
        <v>694</v>
      </c>
      <c r="G32" s="1389" t="s">
        <v>694</v>
      </c>
      <c r="H32" s="1389"/>
      <c r="I32" s="1389" t="s">
        <v>694</v>
      </c>
      <c r="J32" s="1389" t="s">
        <v>694</v>
      </c>
      <c r="K32" s="1389" t="s">
        <v>694</v>
      </c>
      <c r="L32" s="1390"/>
      <c r="M32" s="1391"/>
      <c r="N32" s="1389" t="s">
        <v>694</v>
      </c>
      <c r="O32" s="1389" t="s">
        <v>694</v>
      </c>
      <c r="P32" s="1389" t="s">
        <v>694</v>
      </c>
      <c r="Q32" s="1389" t="s">
        <v>694</v>
      </c>
      <c r="R32" s="1389" t="s">
        <v>694</v>
      </c>
      <c r="S32" s="1389" t="s">
        <v>694</v>
      </c>
      <c r="T32" s="1389" t="s">
        <v>694</v>
      </c>
      <c r="U32" s="1389" t="s">
        <v>694</v>
      </c>
      <c r="V32" s="1389" t="s">
        <v>694</v>
      </c>
      <c r="W32" s="1389" t="s">
        <v>694</v>
      </c>
      <c r="X32" s="1392"/>
      <c r="Y32" s="1393"/>
      <c r="Z32" s="1394"/>
      <c r="AA32" s="1394"/>
      <c r="AB32" s="1394"/>
      <c r="AC32" s="1394"/>
      <c r="AD32" s="1394"/>
      <c r="AE32" s="1394"/>
      <c r="AF32" s="1395"/>
      <c r="AG32" s="1436"/>
    </row>
    <row r="33" spans="1:35" s="149" customFormat="1" ht="15" customHeight="1" x14ac:dyDescent="0.2">
      <c r="A33" s="1386">
        <v>24</v>
      </c>
      <c r="B33" s="1387" t="s">
        <v>1915</v>
      </c>
      <c r="C33" s="1388" t="s">
        <v>694</v>
      </c>
      <c r="D33" s="1389" t="s">
        <v>694</v>
      </c>
      <c r="E33" s="1389" t="s">
        <v>694</v>
      </c>
      <c r="F33" s="1389" t="s">
        <v>694</v>
      </c>
      <c r="G33" s="1389" t="s">
        <v>694</v>
      </c>
      <c r="H33" s="1389" t="s">
        <v>694</v>
      </c>
      <c r="I33" s="1389" t="s">
        <v>694</v>
      </c>
      <c r="J33" s="1389" t="s">
        <v>694</v>
      </c>
      <c r="K33" s="1389" t="s">
        <v>694</v>
      </c>
      <c r="L33" s="1390"/>
      <c r="M33" s="1391" t="s">
        <v>694</v>
      </c>
      <c r="N33" s="1389" t="s">
        <v>694</v>
      </c>
      <c r="O33" s="1389" t="s">
        <v>694</v>
      </c>
      <c r="P33" s="1389" t="s">
        <v>694</v>
      </c>
      <c r="Q33" s="1389" t="s">
        <v>694</v>
      </c>
      <c r="R33" s="1389" t="s">
        <v>694</v>
      </c>
      <c r="S33" s="1389" t="s">
        <v>694</v>
      </c>
      <c r="T33" s="1389" t="s">
        <v>694</v>
      </c>
      <c r="U33" s="1389" t="s">
        <v>694</v>
      </c>
      <c r="V33" s="1389" t="s">
        <v>694</v>
      </c>
      <c r="W33" s="1389" t="s">
        <v>694</v>
      </c>
      <c r="X33" s="1392"/>
      <c r="Y33" s="1393"/>
      <c r="Z33" s="1394"/>
      <c r="AA33" s="1394"/>
      <c r="AB33" s="1394"/>
      <c r="AC33" s="1394"/>
      <c r="AD33" s="1394"/>
      <c r="AE33" s="1394"/>
      <c r="AF33" s="1395"/>
      <c r="AG33" s="1436"/>
    </row>
    <row r="34" spans="1:35" s="149" customFormat="1" ht="15" customHeight="1" x14ac:dyDescent="0.2">
      <c r="A34" s="1386">
        <v>25</v>
      </c>
      <c r="B34" s="1387" t="s">
        <v>1916</v>
      </c>
      <c r="C34" s="1388" t="s">
        <v>694</v>
      </c>
      <c r="D34" s="1389" t="s">
        <v>694</v>
      </c>
      <c r="E34" s="1389" t="s">
        <v>694</v>
      </c>
      <c r="F34" s="1389" t="s">
        <v>694</v>
      </c>
      <c r="G34" s="1389" t="s">
        <v>694</v>
      </c>
      <c r="H34" s="1389" t="s">
        <v>694</v>
      </c>
      <c r="I34" s="1389" t="s">
        <v>694</v>
      </c>
      <c r="J34" s="1389" t="s">
        <v>694</v>
      </c>
      <c r="K34" s="1389" t="s">
        <v>694</v>
      </c>
      <c r="L34" s="1390"/>
      <c r="M34" s="1391" t="s">
        <v>694</v>
      </c>
      <c r="N34" s="1389" t="s">
        <v>694</v>
      </c>
      <c r="O34" s="1389" t="s">
        <v>694</v>
      </c>
      <c r="P34" s="1389" t="s">
        <v>694</v>
      </c>
      <c r="Q34" s="1389" t="s">
        <v>694</v>
      </c>
      <c r="R34" s="1389" t="s">
        <v>694</v>
      </c>
      <c r="S34" s="1389" t="s">
        <v>694</v>
      </c>
      <c r="T34" s="1389" t="s">
        <v>694</v>
      </c>
      <c r="U34" s="1389" t="s">
        <v>694</v>
      </c>
      <c r="V34" s="1389" t="s">
        <v>694</v>
      </c>
      <c r="W34" s="1389" t="s">
        <v>694</v>
      </c>
      <c r="X34" s="1392"/>
      <c r="Y34" s="1393"/>
      <c r="Z34" s="1394"/>
      <c r="AA34" s="1394"/>
      <c r="AB34" s="1394"/>
      <c r="AC34" s="1394"/>
      <c r="AD34" s="1394"/>
      <c r="AE34" s="1394"/>
      <c r="AF34" s="1395"/>
      <c r="AG34" s="1436"/>
    </row>
    <row r="35" spans="1:35" s="149" customFormat="1" ht="15" customHeight="1" x14ac:dyDescent="0.2">
      <c r="A35" s="1386">
        <v>27</v>
      </c>
      <c r="B35" s="1387" t="s">
        <v>1917</v>
      </c>
      <c r="C35" s="1388" t="s">
        <v>694</v>
      </c>
      <c r="D35" s="1389" t="s">
        <v>694</v>
      </c>
      <c r="E35" s="1389" t="s">
        <v>694</v>
      </c>
      <c r="F35" s="1389" t="s">
        <v>694</v>
      </c>
      <c r="G35" s="1389" t="s">
        <v>694</v>
      </c>
      <c r="H35" s="1389" t="s">
        <v>694</v>
      </c>
      <c r="I35" s="1389" t="s">
        <v>694</v>
      </c>
      <c r="J35" s="1389" t="s">
        <v>694</v>
      </c>
      <c r="K35" s="1389" t="s">
        <v>694</v>
      </c>
      <c r="L35" s="1390" t="s">
        <v>694</v>
      </c>
      <c r="M35" s="1391" t="s">
        <v>694</v>
      </c>
      <c r="N35" s="1389" t="s">
        <v>694</v>
      </c>
      <c r="O35" s="1389" t="s">
        <v>694</v>
      </c>
      <c r="P35" s="1389" t="s">
        <v>694</v>
      </c>
      <c r="Q35" s="1389" t="s">
        <v>694</v>
      </c>
      <c r="R35" s="1389" t="s">
        <v>694</v>
      </c>
      <c r="S35" s="1389"/>
      <c r="T35" s="1389" t="s">
        <v>694</v>
      </c>
      <c r="U35" s="1389" t="s">
        <v>694</v>
      </c>
      <c r="V35" s="1389" t="s">
        <v>694</v>
      </c>
      <c r="W35" s="1389" t="s">
        <v>694</v>
      </c>
      <c r="X35" s="1392"/>
      <c r="Y35" s="1393"/>
      <c r="Z35" s="1394"/>
      <c r="AA35" s="1394"/>
      <c r="AB35" s="1394"/>
      <c r="AC35" s="1394"/>
      <c r="AD35" s="1394"/>
      <c r="AE35" s="1394"/>
      <c r="AF35" s="1395"/>
      <c r="AG35" s="1436"/>
    </row>
    <row r="36" spans="1:35" s="149" customFormat="1" ht="15" customHeight="1" x14ac:dyDescent="0.2">
      <c r="A36" s="1386">
        <v>28</v>
      </c>
      <c r="B36" s="1387" t="s">
        <v>1918</v>
      </c>
      <c r="C36" s="1388" t="s">
        <v>694</v>
      </c>
      <c r="D36" s="1389" t="s">
        <v>694</v>
      </c>
      <c r="E36" s="1389" t="s">
        <v>694</v>
      </c>
      <c r="F36" s="1389" t="s">
        <v>694</v>
      </c>
      <c r="G36" s="1389" t="s">
        <v>694</v>
      </c>
      <c r="H36" s="1389" t="s">
        <v>694</v>
      </c>
      <c r="I36" s="1389" t="s">
        <v>694</v>
      </c>
      <c r="J36" s="1389" t="s">
        <v>694</v>
      </c>
      <c r="K36" s="1389" t="s">
        <v>694</v>
      </c>
      <c r="L36" s="1390" t="s">
        <v>694</v>
      </c>
      <c r="M36" s="1391" t="s">
        <v>694</v>
      </c>
      <c r="N36" s="1389" t="s">
        <v>694</v>
      </c>
      <c r="O36" s="1389" t="s">
        <v>694</v>
      </c>
      <c r="P36" s="1389" t="s">
        <v>694</v>
      </c>
      <c r="Q36" s="1389" t="s">
        <v>694</v>
      </c>
      <c r="R36" s="1389" t="s">
        <v>694</v>
      </c>
      <c r="S36" s="1389" t="s">
        <v>694</v>
      </c>
      <c r="T36" s="1389" t="s">
        <v>694</v>
      </c>
      <c r="U36" s="1389" t="s">
        <v>694</v>
      </c>
      <c r="V36" s="1389" t="s">
        <v>694</v>
      </c>
      <c r="W36" s="1389" t="s">
        <v>694</v>
      </c>
      <c r="X36" s="1392" t="s">
        <v>694</v>
      </c>
      <c r="Y36" s="1393"/>
      <c r="Z36" s="1394"/>
      <c r="AA36" s="1394"/>
      <c r="AB36" s="1394"/>
      <c r="AC36" s="1394"/>
      <c r="AD36" s="1394"/>
      <c r="AE36" s="1394"/>
      <c r="AF36" s="1395"/>
      <c r="AG36" s="1436"/>
    </row>
    <row r="37" spans="1:35" s="149" customFormat="1" ht="15" customHeight="1" x14ac:dyDescent="0.2">
      <c r="A37" s="1386">
        <v>29</v>
      </c>
      <c r="B37" s="1387" t="s">
        <v>1919</v>
      </c>
      <c r="C37" s="1388" t="s">
        <v>694</v>
      </c>
      <c r="D37" s="1389" t="s">
        <v>694</v>
      </c>
      <c r="E37" s="1389" t="s">
        <v>694</v>
      </c>
      <c r="F37" s="1389" t="s">
        <v>694</v>
      </c>
      <c r="G37" s="1389" t="s">
        <v>694</v>
      </c>
      <c r="H37" s="1389" t="s">
        <v>694</v>
      </c>
      <c r="I37" s="1389" t="s">
        <v>694</v>
      </c>
      <c r="J37" s="1389" t="s">
        <v>694</v>
      </c>
      <c r="K37" s="1389" t="s">
        <v>694</v>
      </c>
      <c r="L37" s="1390"/>
      <c r="M37" s="1391" t="s">
        <v>694</v>
      </c>
      <c r="N37" s="1389" t="s">
        <v>694</v>
      </c>
      <c r="O37" s="1389" t="s">
        <v>694</v>
      </c>
      <c r="P37" s="1389" t="s">
        <v>694</v>
      </c>
      <c r="Q37" s="1389" t="s">
        <v>694</v>
      </c>
      <c r="R37" s="1389" t="s">
        <v>694</v>
      </c>
      <c r="S37" s="1389" t="s">
        <v>694</v>
      </c>
      <c r="T37" s="1389" t="s">
        <v>694</v>
      </c>
      <c r="U37" s="1389" t="s">
        <v>694</v>
      </c>
      <c r="V37" s="1389" t="s">
        <v>694</v>
      </c>
      <c r="W37" s="1389" t="s">
        <v>694</v>
      </c>
      <c r="X37" s="1392"/>
      <c r="Y37" s="1393"/>
      <c r="Z37" s="1394"/>
      <c r="AA37" s="1394"/>
      <c r="AB37" s="1394"/>
      <c r="AC37" s="1394"/>
      <c r="AD37" s="1394"/>
      <c r="AE37" s="1394"/>
      <c r="AF37" s="1395"/>
      <c r="AG37" s="1436"/>
    </row>
    <row r="38" spans="1:35" s="149" customFormat="1" ht="15" customHeight="1" x14ac:dyDescent="0.2">
      <c r="A38" s="1386">
        <v>30</v>
      </c>
      <c r="B38" s="1396" t="s">
        <v>1920</v>
      </c>
      <c r="C38" s="1388" t="s">
        <v>694</v>
      </c>
      <c r="D38" s="1389" t="s">
        <v>694</v>
      </c>
      <c r="E38" s="1389" t="s">
        <v>694</v>
      </c>
      <c r="F38" s="1389" t="s">
        <v>694</v>
      </c>
      <c r="G38" s="1389" t="s">
        <v>694</v>
      </c>
      <c r="H38" s="1389" t="s">
        <v>694</v>
      </c>
      <c r="I38" s="1389" t="s">
        <v>694</v>
      </c>
      <c r="J38" s="1389" t="s">
        <v>694</v>
      </c>
      <c r="K38" s="1389" t="s">
        <v>694</v>
      </c>
      <c r="L38" s="1390"/>
      <c r="M38" s="1391"/>
      <c r="N38" s="1389" t="s">
        <v>694</v>
      </c>
      <c r="O38" s="1389" t="s">
        <v>694</v>
      </c>
      <c r="P38" s="1389" t="s">
        <v>694</v>
      </c>
      <c r="Q38" s="1389" t="s">
        <v>694</v>
      </c>
      <c r="R38" s="1389" t="s">
        <v>694</v>
      </c>
      <c r="S38" s="1389"/>
      <c r="T38" s="1389"/>
      <c r="U38" s="1389"/>
      <c r="V38" s="1389" t="s">
        <v>694</v>
      </c>
      <c r="W38" s="1389" t="s">
        <v>694</v>
      </c>
      <c r="X38" s="1392"/>
      <c r="Y38" s="1393"/>
      <c r="Z38" s="1394"/>
      <c r="AA38" s="1394"/>
      <c r="AB38" s="1394"/>
      <c r="AC38" s="1394"/>
      <c r="AD38" s="1394"/>
      <c r="AE38" s="1394"/>
      <c r="AF38" s="1395"/>
      <c r="AG38" s="1436"/>
    </row>
    <row r="39" spans="1:35" s="149" customFormat="1" ht="15" customHeight="1" x14ac:dyDescent="0.2">
      <c r="A39" s="1386">
        <v>26</v>
      </c>
      <c r="B39" s="1396" t="s">
        <v>1921</v>
      </c>
      <c r="C39" s="1388" t="s">
        <v>694</v>
      </c>
      <c r="D39" s="1389" t="s">
        <v>694</v>
      </c>
      <c r="E39" s="1389" t="s">
        <v>694</v>
      </c>
      <c r="F39" s="1389" t="s">
        <v>694</v>
      </c>
      <c r="G39" s="1389" t="s">
        <v>694</v>
      </c>
      <c r="H39" s="1389" t="s">
        <v>694</v>
      </c>
      <c r="I39" s="1389" t="s">
        <v>694</v>
      </c>
      <c r="J39" s="1389" t="s">
        <v>694</v>
      </c>
      <c r="K39" s="1389" t="s">
        <v>694</v>
      </c>
      <c r="L39" s="1390" t="s">
        <v>694</v>
      </c>
      <c r="M39" s="1391" t="s">
        <v>694</v>
      </c>
      <c r="N39" s="1389" t="s">
        <v>694</v>
      </c>
      <c r="O39" s="1389" t="s">
        <v>694</v>
      </c>
      <c r="P39" s="1389" t="s">
        <v>694</v>
      </c>
      <c r="Q39" s="1389" t="s">
        <v>694</v>
      </c>
      <c r="R39" s="1389" t="s">
        <v>694</v>
      </c>
      <c r="S39" s="1389" t="s">
        <v>694</v>
      </c>
      <c r="T39" s="1389" t="s">
        <v>694</v>
      </c>
      <c r="U39" s="1389" t="s">
        <v>694</v>
      </c>
      <c r="V39" s="1389" t="s">
        <v>694</v>
      </c>
      <c r="W39" s="1389" t="s">
        <v>694</v>
      </c>
      <c r="X39" s="1392" t="s">
        <v>694</v>
      </c>
      <c r="Y39" s="1393"/>
      <c r="Z39" s="1394"/>
      <c r="AA39" s="1394"/>
      <c r="AB39" s="1394"/>
      <c r="AC39" s="1394"/>
      <c r="AD39" s="1394"/>
      <c r="AE39" s="1394"/>
      <c r="AF39" s="1395"/>
      <c r="AG39" s="1436"/>
    </row>
    <row r="40" spans="1:35" s="149" customFormat="1" ht="15" customHeight="1" x14ac:dyDescent="0.2">
      <c r="A40" s="1386">
        <v>31</v>
      </c>
      <c r="B40" s="1396" t="s">
        <v>1896</v>
      </c>
      <c r="C40" s="1388" t="s">
        <v>694</v>
      </c>
      <c r="D40" s="1389" t="s">
        <v>694</v>
      </c>
      <c r="E40" s="1389" t="s">
        <v>694</v>
      </c>
      <c r="F40" s="1389"/>
      <c r="G40" s="1389" t="s">
        <v>694</v>
      </c>
      <c r="H40" s="1389"/>
      <c r="J40" s="1394" t="s">
        <v>2100</v>
      </c>
      <c r="K40" s="1389" t="s">
        <v>694</v>
      </c>
      <c r="L40" s="1390"/>
      <c r="M40" s="1391" t="s">
        <v>694</v>
      </c>
      <c r="N40" s="1389"/>
      <c r="O40" s="1389"/>
      <c r="P40" s="1389"/>
      <c r="Q40" s="1389"/>
      <c r="R40" s="1389"/>
      <c r="S40" s="1389"/>
      <c r="T40" s="1389"/>
      <c r="U40" s="1389"/>
      <c r="V40" s="1389"/>
      <c r="W40" s="1389"/>
      <c r="X40" s="1392" t="s">
        <v>694</v>
      </c>
      <c r="Y40" s="1393"/>
      <c r="Z40" s="1394"/>
      <c r="AA40" s="1394"/>
      <c r="AB40" s="1394"/>
      <c r="AC40" s="1394"/>
      <c r="AD40" s="1394"/>
      <c r="AE40" s="1394"/>
      <c r="AF40" s="1395"/>
      <c r="AG40" s="1436"/>
    </row>
    <row r="41" spans="1:35" s="149" customFormat="1" ht="15" customHeight="1" x14ac:dyDescent="0.2">
      <c r="A41" s="1386">
        <v>32</v>
      </c>
      <c r="B41" s="1387" t="s">
        <v>1922</v>
      </c>
      <c r="C41" s="1388" t="s">
        <v>694</v>
      </c>
      <c r="D41" s="1389" t="s">
        <v>694</v>
      </c>
      <c r="E41" s="1389" t="s">
        <v>694</v>
      </c>
      <c r="F41" s="1389" t="s">
        <v>694</v>
      </c>
      <c r="G41" s="1389" t="s">
        <v>694</v>
      </c>
      <c r="H41" s="1389" t="s">
        <v>694</v>
      </c>
      <c r="I41" s="1389" t="s">
        <v>694</v>
      </c>
      <c r="J41" s="1389" t="s">
        <v>694</v>
      </c>
      <c r="K41" s="1389" t="s">
        <v>694</v>
      </c>
      <c r="L41" s="1390"/>
      <c r="M41" s="1391"/>
      <c r="N41" s="1389" t="s">
        <v>694</v>
      </c>
      <c r="O41" s="1389" t="s">
        <v>694</v>
      </c>
      <c r="P41" s="1389" t="s">
        <v>694</v>
      </c>
      <c r="Q41" s="1389" t="s">
        <v>694</v>
      </c>
      <c r="R41" s="1389" t="s">
        <v>694</v>
      </c>
      <c r="S41" s="1389" t="s">
        <v>694</v>
      </c>
      <c r="T41" s="1389" t="s">
        <v>694</v>
      </c>
      <c r="U41" s="1389" t="s">
        <v>694</v>
      </c>
      <c r="V41" s="1389" t="s">
        <v>694</v>
      </c>
      <c r="W41" s="1389" t="s">
        <v>694</v>
      </c>
      <c r="X41" s="1392"/>
      <c r="Y41" s="1393"/>
      <c r="Z41" s="1394"/>
      <c r="AA41" s="1394"/>
      <c r="AB41" s="1394"/>
      <c r="AC41" s="1394"/>
      <c r="AD41" s="1394"/>
      <c r="AE41" s="1394"/>
      <c r="AF41" s="1395"/>
      <c r="AG41" s="1436"/>
    </row>
    <row r="42" spans="1:35" s="149" customFormat="1" ht="15" customHeight="1" x14ac:dyDescent="0.2">
      <c r="A42" s="1386">
        <v>33</v>
      </c>
      <c r="B42" s="1387" t="s">
        <v>1923</v>
      </c>
      <c r="C42" s="1388" t="s">
        <v>694</v>
      </c>
      <c r="D42" s="1389" t="s">
        <v>694</v>
      </c>
      <c r="E42" s="1389" t="s">
        <v>694</v>
      </c>
      <c r="F42" s="1389" t="s">
        <v>694</v>
      </c>
      <c r="G42" s="1389" t="s">
        <v>694</v>
      </c>
      <c r="H42" s="1389" t="s">
        <v>694</v>
      </c>
      <c r="I42" s="1389" t="s">
        <v>694</v>
      </c>
      <c r="J42" s="1389" t="s">
        <v>694</v>
      </c>
      <c r="K42" s="1392" t="s">
        <v>694</v>
      </c>
      <c r="L42" s="1390" t="s">
        <v>694</v>
      </c>
      <c r="M42" s="1388" t="s">
        <v>694</v>
      </c>
      <c r="N42" s="1389" t="s">
        <v>694</v>
      </c>
      <c r="O42" s="1389" t="s">
        <v>694</v>
      </c>
      <c r="P42" s="1389" t="s">
        <v>694</v>
      </c>
      <c r="Q42" s="1389" t="s">
        <v>694</v>
      </c>
      <c r="R42" s="1389" t="s">
        <v>694</v>
      </c>
      <c r="S42" s="1389"/>
      <c r="T42" s="1389"/>
      <c r="U42" s="1389"/>
      <c r="V42" s="1389"/>
      <c r="W42" s="1392" t="s">
        <v>694</v>
      </c>
      <c r="X42" s="1390" t="s">
        <v>694</v>
      </c>
      <c r="Y42" s="1393"/>
      <c r="Z42" s="1394"/>
      <c r="AA42" s="1394"/>
      <c r="AB42" s="1394"/>
      <c r="AC42" s="1394"/>
      <c r="AD42" s="1394"/>
      <c r="AE42" s="1394"/>
      <c r="AF42" s="1395"/>
      <c r="AG42" s="1436"/>
    </row>
    <row r="43" spans="1:35" s="149" customFormat="1" ht="15" customHeight="1" x14ac:dyDescent="0.2">
      <c r="A43" s="1386">
        <v>34</v>
      </c>
      <c r="B43" s="1387" t="s">
        <v>1924</v>
      </c>
      <c r="C43" s="1388" t="s">
        <v>694</v>
      </c>
      <c r="D43" s="1389" t="s">
        <v>694</v>
      </c>
      <c r="E43" s="1389" t="s">
        <v>694</v>
      </c>
      <c r="F43" s="1389" t="s">
        <v>694</v>
      </c>
      <c r="G43" s="1389" t="s">
        <v>694</v>
      </c>
      <c r="H43" s="1389" t="s">
        <v>694</v>
      </c>
      <c r="I43" s="1389" t="s">
        <v>694</v>
      </c>
      <c r="J43" s="1389" t="s">
        <v>694</v>
      </c>
      <c r="K43" s="1392" t="s">
        <v>694</v>
      </c>
      <c r="L43" s="1390" t="s">
        <v>694</v>
      </c>
      <c r="M43" s="1388" t="s">
        <v>694</v>
      </c>
      <c r="N43" s="1389" t="s">
        <v>694</v>
      </c>
      <c r="O43" s="1389" t="s">
        <v>694</v>
      </c>
      <c r="P43" s="1389" t="s">
        <v>694</v>
      </c>
      <c r="Q43" s="1389" t="s">
        <v>694</v>
      </c>
      <c r="R43" s="1389" t="s">
        <v>694</v>
      </c>
      <c r="S43" s="1389" t="s">
        <v>694</v>
      </c>
      <c r="T43" s="1389" t="s">
        <v>694</v>
      </c>
      <c r="U43" s="1389" t="s">
        <v>694</v>
      </c>
      <c r="V43" s="1389" t="s">
        <v>694</v>
      </c>
      <c r="W43" s="1392" t="s">
        <v>694</v>
      </c>
      <c r="X43" s="1390" t="s">
        <v>694</v>
      </c>
      <c r="Y43" s="1393"/>
      <c r="Z43" s="1394"/>
      <c r="AA43" s="1394"/>
      <c r="AB43" s="1394"/>
      <c r="AC43" s="1394"/>
      <c r="AD43" s="1394"/>
      <c r="AE43" s="1394"/>
      <c r="AF43" s="1395"/>
      <c r="AG43" s="1436"/>
    </row>
    <row r="44" spans="1:35" s="150" customFormat="1" ht="15" customHeight="1" thickBot="1" x14ac:dyDescent="0.25">
      <c r="A44" s="1386">
        <v>35</v>
      </c>
      <c r="B44" s="1397" t="s">
        <v>1925</v>
      </c>
      <c r="C44" s="1398" t="s">
        <v>694</v>
      </c>
      <c r="D44" s="1399" t="s">
        <v>694</v>
      </c>
      <c r="E44" s="1399" t="s">
        <v>694</v>
      </c>
      <c r="F44" s="1399" t="s">
        <v>694</v>
      </c>
      <c r="G44" s="1399" t="s">
        <v>694</v>
      </c>
      <c r="H44" s="1399" t="s">
        <v>694</v>
      </c>
      <c r="I44" s="1399" t="s">
        <v>694</v>
      </c>
      <c r="J44" s="1399" t="s">
        <v>694</v>
      </c>
      <c r="K44" s="1399" t="s">
        <v>694</v>
      </c>
      <c r="L44" s="1400" t="s">
        <v>694</v>
      </c>
      <c r="M44" s="1401" t="s">
        <v>694</v>
      </c>
      <c r="N44" s="1389"/>
      <c r="O44" s="1399" t="s">
        <v>694</v>
      </c>
      <c r="P44" s="1399" t="s">
        <v>694</v>
      </c>
      <c r="Q44" s="1399" t="s">
        <v>694</v>
      </c>
      <c r="R44" s="1399" t="s">
        <v>694</v>
      </c>
      <c r="S44" s="1399" t="s">
        <v>694</v>
      </c>
      <c r="T44" s="1399" t="s">
        <v>694</v>
      </c>
      <c r="U44" s="1399" t="s">
        <v>694</v>
      </c>
      <c r="V44" s="1399" t="s">
        <v>694</v>
      </c>
      <c r="W44" s="1399" t="s">
        <v>694</v>
      </c>
      <c r="X44" s="1402"/>
      <c r="Y44" s="1403"/>
      <c r="Z44" s="1404"/>
      <c r="AA44" s="1404"/>
      <c r="AB44" s="1404"/>
      <c r="AC44" s="1404"/>
      <c r="AD44" s="1404"/>
      <c r="AE44" s="1404"/>
      <c r="AF44" s="1405"/>
      <c r="AG44" s="1437"/>
      <c r="AH44" s="149"/>
      <c r="AI44" s="149"/>
    </row>
    <row r="45" spans="1:35" s="188" customFormat="1" ht="27" customHeight="1" thickBot="1" x14ac:dyDescent="0.25">
      <c r="A45" s="1406"/>
      <c r="B45" s="1407" t="s">
        <v>2090</v>
      </c>
      <c r="C45" s="1427">
        <v>30</v>
      </c>
      <c r="D45" s="1427">
        <v>30</v>
      </c>
      <c r="E45" s="1427">
        <v>31</v>
      </c>
      <c r="F45" s="1427">
        <v>30</v>
      </c>
      <c r="G45" s="1427">
        <v>32</v>
      </c>
      <c r="H45" s="1427">
        <v>30</v>
      </c>
      <c r="I45" s="1427">
        <v>29</v>
      </c>
      <c r="J45" s="1427">
        <v>32</v>
      </c>
      <c r="K45" s="1427">
        <v>31</v>
      </c>
      <c r="L45" s="1427">
        <v>19</v>
      </c>
      <c r="M45" s="1428">
        <v>23</v>
      </c>
      <c r="N45" s="1427">
        <v>29</v>
      </c>
      <c r="O45" s="1427">
        <v>30</v>
      </c>
      <c r="P45" s="1427">
        <v>30</v>
      </c>
      <c r="Q45" s="1427">
        <v>30</v>
      </c>
      <c r="R45" s="1427">
        <v>29</v>
      </c>
      <c r="S45" s="1427">
        <v>17</v>
      </c>
      <c r="T45" s="1427">
        <v>22</v>
      </c>
      <c r="U45" s="1427">
        <v>19</v>
      </c>
      <c r="V45" s="1427">
        <v>29</v>
      </c>
      <c r="W45" s="1427">
        <v>30</v>
      </c>
      <c r="X45" s="1441">
        <v>8</v>
      </c>
      <c r="Y45" s="1410"/>
      <c r="Z45" s="1408"/>
      <c r="AA45" s="1408"/>
      <c r="AB45" s="1408"/>
      <c r="AC45" s="1408"/>
      <c r="AD45" s="1408"/>
      <c r="AE45" s="1408"/>
      <c r="AF45" s="1411"/>
      <c r="AG45" s="1438"/>
      <c r="AH45" s="150"/>
      <c r="AI45" s="149"/>
    </row>
    <row r="46" spans="1:35" s="188" customFormat="1" ht="3" customHeight="1" x14ac:dyDescent="0.2">
      <c r="A46" s="1448"/>
      <c r="B46" s="1456"/>
      <c r="C46" s="1451"/>
      <c r="D46" s="1451"/>
      <c r="E46" s="1451"/>
      <c r="F46" s="1451"/>
      <c r="G46" s="1451"/>
      <c r="H46" s="1451"/>
      <c r="I46" s="1451"/>
      <c r="J46" s="1451"/>
      <c r="K46" s="1451"/>
      <c r="L46" s="1452"/>
      <c r="M46" s="1450"/>
      <c r="N46" s="1451"/>
      <c r="O46" s="1451"/>
      <c r="P46" s="1451"/>
      <c r="Q46" s="1451"/>
      <c r="R46" s="1451"/>
      <c r="S46" s="1451"/>
      <c r="T46" s="1451"/>
      <c r="U46" s="1451"/>
      <c r="V46" s="1451"/>
      <c r="W46" s="1451"/>
      <c r="X46" s="1454"/>
      <c r="Y46" s="1457"/>
      <c r="Z46" s="1446"/>
      <c r="AA46" s="1446"/>
      <c r="AB46" s="1446"/>
      <c r="AC46" s="1447"/>
      <c r="AD46" s="1446"/>
      <c r="AE46" s="1446"/>
      <c r="AF46" s="1449"/>
      <c r="AG46" s="1455"/>
      <c r="AH46" s="150"/>
      <c r="AI46" s="149"/>
    </row>
    <row r="47" spans="1:35" s="149" customFormat="1" ht="15" customHeight="1" x14ac:dyDescent="0.2">
      <c r="A47" s="1376">
        <v>1</v>
      </c>
      <c r="B47" s="1412" t="s">
        <v>186</v>
      </c>
      <c r="C47" s="1413"/>
      <c r="D47" s="1413"/>
      <c r="E47" s="1413"/>
      <c r="F47" s="1413"/>
      <c r="G47" s="1413"/>
      <c r="H47" s="1413"/>
      <c r="I47" s="1413"/>
      <c r="J47" s="1413"/>
      <c r="K47" s="1413"/>
      <c r="L47" s="1414"/>
      <c r="M47" s="1415"/>
      <c r="N47" s="1413"/>
      <c r="O47" s="1413"/>
      <c r="P47" s="1413"/>
      <c r="Q47" s="1413"/>
      <c r="R47" s="1413"/>
      <c r="S47" s="1413"/>
      <c r="T47" s="1413"/>
      <c r="U47" s="1413"/>
      <c r="V47" s="1413"/>
      <c r="W47" s="1413"/>
      <c r="X47" s="1416"/>
      <c r="Y47" s="1431" t="s">
        <v>694</v>
      </c>
      <c r="Z47" s="1413" t="s">
        <v>694</v>
      </c>
      <c r="AA47" s="1413" t="s">
        <v>694</v>
      </c>
      <c r="AB47" s="1432" t="s">
        <v>694</v>
      </c>
      <c r="AC47" s="1433" t="s">
        <v>694</v>
      </c>
      <c r="AD47" s="1432" t="s">
        <v>694</v>
      </c>
      <c r="AE47" s="1432"/>
      <c r="AF47" s="1434"/>
      <c r="AG47" s="1439"/>
      <c r="AH47" s="188"/>
    </row>
    <row r="48" spans="1:35" s="149" customFormat="1" ht="15" customHeight="1" x14ac:dyDescent="0.2">
      <c r="A48" s="1386">
        <v>2</v>
      </c>
      <c r="B48" s="1417" t="s">
        <v>2091</v>
      </c>
      <c r="C48" s="1413"/>
      <c r="D48" s="1413"/>
      <c r="E48" s="1413"/>
      <c r="F48" s="1413"/>
      <c r="G48" s="1413"/>
      <c r="H48" s="1413"/>
      <c r="I48" s="1413"/>
      <c r="J48" s="1413"/>
      <c r="K48" s="1413"/>
      <c r="L48" s="1414"/>
      <c r="M48" s="1415"/>
      <c r="N48" s="1413"/>
      <c r="O48" s="1413"/>
      <c r="P48" s="1413"/>
      <c r="Q48" s="1413"/>
      <c r="R48" s="1413"/>
      <c r="S48" s="1413"/>
      <c r="T48" s="1413"/>
      <c r="U48" s="1413"/>
      <c r="V48" s="1413"/>
      <c r="W48" s="1413"/>
      <c r="X48" s="1416"/>
      <c r="Y48" s="1393" t="s">
        <v>694</v>
      </c>
      <c r="Z48" s="1413" t="s">
        <v>694</v>
      </c>
      <c r="AA48" s="1413" t="s">
        <v>694</v>
      </c>
      <c r="AB48" s="1394" t="s">
        <v>694</v>
      </c>
      <c r="AC48" s="1419" t="s">
        <v>694</v>
      </c>
      <c r="AD48" s="1394" t="s">
        <v>694</v>
      </c>
      <c r="AE48" s="1394"/>
      <c r="AF48" s="1395"/>
      <c r="AG48" s="1436"/>
    </row>
    <row r="49" spans="1:35" s="149" customFormat="1" ht="15" customHeight="1" x14ac:dyDescent="0.2">
      <c r="A49" s="1376">
        <v>3</v>
      </c>
      <c r="B49" s="1417" t="s">
        <v>1894</v>
      </c>
      <c r="C49" s="1394"/>
      <c r="D49" s="1394"/>
      <c r="E49" s="1394"/>
      <c r="F49" s="1394"/>
      <c r="G49" s="1394"/>
      <c r="H49" s="1394"/>
      <c r="I49" s="1394"/>
      <c r="J49" s="1394"/>
      <c r="K49" s="1394"/>
      <c r="L49" s="1418"/>
      <c r="M49" s="1393"/>
      <c r="N49" s="1394"/>
      <c r="O49" s="1394"/>
      <c r="P49" s="1394"/>
      <c r="Q49" s="1394"/>
      <c r="R49" s="1394"/>
      <c r="S49" s="1394"/>
      <c r="T49" s="1394"/>
      <c r="U49" s="1394"/>
      <c r="V49" s="1394"/>
      <c r="W49" s="1394"/>
      <c r="X49" s="1419"/>
      <c r="Y49" s="1393" t="s">
        <v>694</v>
      </c>
      <c r="Z49" s="1394" t="s">
        <v>694</v>
      </c>
      <c r="AA49" s="1394" t="s">
        <v>694</v>
      </c>
      <c r="AB49" s="1394" t="s">
        <v>694</v>
      </c>
      <c r="AC49" s="1394" t="s">
        <v>694</v>
      </c>
      <c r="AD49" s="1394" t="s">
        <v>694</v>
      </c>
      <c r="AE49" s="1394"/>
      <c r="AF49" s="1395"/>
      <c r="AG49" s="1436"/>
    </row>
    <row r="50" spans="1:35" s="149" customFormat="1" ht="15" customHeight="1" x14ac:dyDescent="0.2">
      <c r="A50" s="1386">
        <v>4</v>
      </c>
      <c r="B50" s="1417" t="s">
        <v>187</v>
      </c>
      <c r="C50" s="1394"/>
      <c r="D50" s="1394"/>
      <c r="E50" s="1394"/>
      <c r="F50" s="1394"/>
      <c r="G50" s="1394"/>
      <c r="H50" s="1394"/>
      <c r="I50" s="1394"/>
      <c r="J50" s="1394"/>
      <c r="K50" s="1394"/>
      <c r="L50" s="1418"/>
      <c r="M50" s="1393"/>
      <c r="N50" s="1394"/>
      <c r="O50" s="1394"/>
      <c r="P50" s="1394"/>
      <c r="Q50" s="1394"/>
      <c r="R50" s="1394"/>
      <c r="S50" s="1394"/>
      <c r="T50" s="1394"/>
      <c r="U50" s="1394"/>
      <c r="V50" s="1394"/>
      <c r="W50" s="1394"/>
      <c r="X50" s="1419"/>
      <c r="Y50" s="1393" t="s">
        <v>694</v>
      </c>
      <c r="Z50" s="1394"/>
      <c r="AA50" s="1394" t="s">
        <v>694</v>
      </c>
      <c r="AB50" s="1394" t="s">
        <v>694</v>
      </c>
      <c r="AC50" s="1394" t="s">
        <v>694</v>
      </c>
      <c r="AD50" s="1394" t="s">
        <v>694</v>
      </c>
      <c r="AE50" s="1394"/>
      <c r="AF50" s="1395"/>
      <c r="AG50" s="1436"/>
    </row>
    <row r="51" spans="1:35" s="149" customFormat="1" ht="15" customHeight="1" x14ac:dyDescent="0.2">
      <c r="A51" s="1376">
        <v>5</v>
      </c>
      <c r="B51" s="1417" t="s">
        <v>188</v>
      </c>
      <c r="C51" s="1394"/>
      <c r="D51" s="1394"/>
      <c r="E51" s="1394"/>
      <c r="F51" s="1394"/>
      <c r="G51" s="1394"/>
      <c r="H51" s="1394"/>
      <c r="I51" s="1394"/>
      <c r="J51" s="1394"/>
      <c r="K51" s="1394"/>
      <c r="L51" s="1418"/>
      <c r="M51" s="1393"/>
      <c r="N51" s="1394"/>
      <c r="O51" s="1394"/>
      <c r="P51" s="1394"/>
      <c r="Q51" s="1394"/>
      <c r="R51" s="1394"/>
      <c r="S51" s="1394"/>
      <c r="T51" s="1394"/>
      <c r="U51" s="1394"/>
      <c r="V51" s="1394"/>
      <c r="W51" s="1394"/>
      <c r="X51" s="1419"/>
      <c r="Y51" s="1393" t="s">
        <v>694</v>
      </c>
      <c r="Z51" s="1394" t="s">
        <v>694</v>
      </c>
      <c r="AA51" s="1394" t="s">
        <v>694</v>
      </c>
      <c r="AB51" s="1394" t="s">
        <v>694</v>
      </c>
      <c r="AC51" s="1419" t="s">
        <v>694</v>
      </c>
      <c r="AD51" s="1394" t="s">
        <v>694</v>
      </c>
      <c r="AE51" s="1394"/>
      <c r="AF51" s="1395"/>
      <c r="AG51" s="1436"/>
    </row>
    <row r="52" spans="1:35" s="149" customFormat="1" ht="15" customHeight="1" thickBot="1" x14ac:dyDescent="0.25">
      <c r="A52" s="1386">
        <v>6</v>
      </c>
      <c r="B52" s="1417" t="s">
        <v>189</v>
      </c>
      <c r="C52" s="1394"/>
      <c r="D52" s="1394"/>
      <c r="E52" s="1394"/>
      <c r="F52" s="1394"/>
      <c r="G52" s="1394"/>
      <c r="H52" s="1394"/>
      <c r="I52" s="1394"/>
      <c r="J52" s="1394"/>
      <c r="K52" s="1394"/>
      <c r="L52" s="1418"/>
      <c r="M52" s="1393"/>
      <c r="N52" s="1394"/>
      <c r="O52" s="1394"/>
      <c r="P52" s="1394"/>
      <c r="Q52" s="1394"/>
      <c r="R52" s="1394"/>
      <c r="S52" s="1394"/>
      <c r="T52" s="1394"/>
      <c r="U52" s="1394"/>
      <c r="V52" s="1394"/>
      <c r="W52" s="1394"/>
      <c r="X52" s="1419"/>
      <c r="Y52" s="1393" t="s">
        <v>694</v>
      </c>
      <c r="Z52" s="1394" t="s">
        <v>694</v>
      </c>
      <c r="AA52" s="1394" t="s">
        <v>694</v>
      </c>
      <c r="AB52" s="1394" t="s">
        <v>694</v>
      </c>
      <c r="AC52" s="1419" t="s">
        <v>694</v>
      </c>
      <c r="AD52" s="1394" t="s">
        <v>694</v>
      </c>
      <c r="AE52" s="1394"/>
      <c r="AF52" s="1395"/>
      <c r="AG52" s="1436"/>
    </row>
    <row r="53" spans="1:35" s="188" customFormat="1" ht="27" customHeight="1" thickBot="1" x14ac:dyDescent="0.25">
      <c r="A53" s="1406"/>
      <c r="B53" s="1407" t="s">
        <v>2092</v>
      </c>
      <c r="C53" s="1408"/>
      <c r="D53" s="1408"/>
      <c r="E53" s="1408"/>
      <c r="F53" s="1408"/>
      <c r="G53" s="1408"/>
      <c r="H53" s="1408"/>
      <c r="I53" s="1408"/>
      <c r="J53" s="1408"/>
      <c r="K53" s="1408"/>
      <c r="L53" s="1408"/>
      <c r="M53" s="1406"/>
      <c r="N53" s="1408"/>
      <c r="O53" s="1408"/>
      <c r="P53" s="1408"/>
      <c r="Q53" s="1408"/>
      <c r="R53" s="1408"/>
      <c r="S53" s="1408"/>
      <c r="T53" s="1408"/>
      <c r="U53" s="1408"/>
      <c r="V53" s="1408"/>
      <c r="W53" s="1408"/>
      <c r="X53" s="1409"/>
      <c r="Y53" s="1428">
        <v>6</v>
      </c>
      <c r="Z53" s="1427">
        <v>5</v>
      </c>
      <c r="AA53" s="1427">
        <v>6</v>
      </c>
      <c r="AB53" s="1427">
        <v>6</v>
      </c>
      <c r="AC53" s="1427">
        <v>6</v>
      </c>
      <c r="AD53" s="1427">
        <v>6</v>
      </c>
      <c r="AE53" s="1427" t="s">
        <v>1580</v>
      </c>
      <c r="AF53" s="1443" t="s">
        <v>1580</v>
      </c>
      <c r="AG53" s="1438"/>
      <c r="AH53" s="150"/>
      <c r="AI53" s="149"/>
    </row>
    <row r="54" spans="1:35" s="188" customFormat="1" ht="3.75" customHeight="1" x14ac:dyDescent="0.2">
      <c r="A54" s="1444"/>
      <c r="B54" s="1445"/>
      <c r="C54" s="1446"/>
      <c r="D54" s="1446"/>
      <c r="E54" s="1446"/>
      <c r="F54" s="1446"/>
      <c r="G54" s="1446"/>
      <c r="H54" s="1446"/>
      <c r="I54" s="1446"/>
      <c r="J54" s="1446"/>
      <c r="K54" s="1446"/>
      <c r="L54" s="1447"/>
      <c r="M54" s="1448"/>
      <c r="N54" s="1446"/>
      <c r="O54" s="1446"/>
      <c r="P54" s="1446"/>
      <c r="Q54" s="1446"/>
      <c r="R54" s="1446"/>
      <c r="S54" s="1446"/>
      <c r="T54" s="1446"/>
      <c r="U54" s="1446"/>
      <c r="V54" s="1446"/>
      <c r="W54" s="1446"/>
      <c r="X54" s="1449"/>
      <c r="Y54" s="1450"/>
      <c r="Z54" s="1451"/>
      <c r="AA54" s="1451"/>
      <c r="AB54" s="1451"/>
      <c r="AC54" s="1452"/>
      <c r="AD54" s="1451"/>
      <c r="AE54" s="1453"/>
      <c r="AF54" s="1454"/>
      <c r="AG54" s="1455"/>
      <c r="AH54" s="150"/>
      <c r="AI54" s="149"/>
    </row>
    <row r="55" spans="1:35" s="149" customFormat="1" x14ac:dyDescent="0.2">
      <c r="A55" s="1376">
        <v>1</v>
      </c>
      <c r="B55" s="1412" t="s">
        <v>1524</v>
      </c>
      <c r="C55" s="1413"/>
      <c r="D55" s="1413"/>
      <c r="E55" s="1413"/>
      <c r="F55" s="1413"/>
      <c r="G55" s="1413"/>
      <c r="H55" s="1413"/>
      <c r="I55" s="1413"/>
      <c r="J55" s="1413"/>
      <c r="K55" s="1413"/>
      <c r="L55" s="1414"/>
      <c r="M55" s="1415"/>
      <c r="N55" s="1413"/>
      <c r="O55" s="1413"/>
      <c r="P55" s="1413"/>
      <c r="Q55" s="1413"/>
      <c r="R55" s="1413"/>
      <c r="S55" s="1413"/>
      <c r="T55" s="1413"/>
      <c r="U55" s="1413"/>
      <c r="V55" s="1413"/>
      <c r="W55" s="1413"/>
      <c r="X55" s="1416"/>
      <c r="Y55" s="1415" t="s">
        <v>694</v>
      </c>
      <c r="Z55" s="1413"/>
      <c r="AA55" s="1413" t="s">
        <v>694</v>
      </c>
      <c r="AB55" s="1413" t="s">
        <v>694</v>
      </c>
      <c r="AC55" s="1416" t="s">
        <v>694</v>
      </c>
      <c r="AD55" s="1413" t="s">
        <v>694</v>
      </c>
      <c r="AE55" s="1413"/>
      <c r="AF55" s="1430"/>
      <c r="AG55" s="1440" t="s">
        <v>694</v>
      </c>
    </row>
    <row r="56" spans="1:35" s="149" customFormat="1" x14ac:dyDescent="0.2">
      <c r="A56" s="1386">
        <v>2</v>
      </c>
      <c r="B56" s="1417" t="s">
        <v>190</v>
      </c>
      <c r="C56" s="1394"/>
      <c r="D56" s="1394"/>
      <c r="E56" s="1394"/>
      <c r="F56" s="1394"/>
      <c r="G56" s="1394"/>
      <c r="H56" s="1394"/>
      <c r="I56" s="1394"/>
      <c r="J56" s="1394"/>
      <c r="K56" s="1394"/>
      <c r="L56" s="1418"/>
      <c r="M56" s="1393"/>
      <c r="N56" s="1394"/>
      <c r="O56" s="1394"/>
      <c r="P56" s="1394"/>
      <c r="Q56" s="1394"/>
      <c r="R56" s="1394"/>
      <c r="S56" s="1394"/>
      <c r="T56" s="1394"/>
      <c r="U56" s="1394"/>
      <c r="V56" s="1394"/>
      <c r="W56" s="1394"/>
      <c r="X56" s="1419"/>
      <c r="Y56" s="1393" t="s">
        <v>694</v>
      </c>
      <c r="Z56" s="1394"/>
      <c r="AA56" s="1394" t="s">
        <v>694</v>
      </c>
      <c r="AB56" s="1394" t="s">
        <v>694</v>
      </c>
      <c r="AC56" s="1419" t="s">
        <v>694</v>
      </c>
      <c r="AD56" s="1394" t="s">
        <v>694</v>
      </c>
      <c r="AE56" s="1394"/>
      <c r="AF56" s="1395"/>
      <c r="AG56" s="1436" t="s">
        <v>694</v>
      </c>
    </row>
    <row r="57" spans="1:35" s="149" customFormat="1" ht="15" customHeight="1" x14ac:dyDescent="0.2">
      <c r="A57" s="1376">
        <v>3</v>
      </c>
      <c r="B57" s="1412" t="s">
        <v>191</v>
      </c>
      <c r="C57" s="1413"/>
      <c r="D57" s="1413"/>
      <c r="E57" s="1413"/>
      <c r="F57" s="1413"/>
      <c r="G57" s="1413"/>
      <c r="H57" s="1429"/>
      <c r="I57" s="1429"/>
      <c r="J57" s="1429"/>
      <c r="K57" s="1429"/>
      <c r="L57" s="1414"/>
      <c r="M57" s="1415"/>
      <c r="N57" s="1413"/>
      <c r="O57" s="1413"/>
      <c r="P57" s="1413"/>
      <c r="Q57" s="1413"/>
      <c r="R57" s="1413"/>
      <c r="S57" s="1413"/>
      <c r="T57" s="1413"/>
      <c r="U57" s="1413"/>
      <c r="V57" s="1413"/>
      <c r="W57" s="1413"/>
      <c r="X57" s="1416"/>
      <c r="Y57" s="1415" t="s">
        <v>694</v>
      </c>
      <c r="Z57" s="1429"/>
      <c r="AA57" s="1413" t="s">
        <v>694</v>
      </c>
      <c r="AB57" s="1413" t="s">
        <v>694</v>
      </c>
      <c r="AC57" s="1416" t="s">
        <v>694</v>
      </c>
      <c r="AD57" s="1413" t="s">
        <v>694</v>
      </c>
      <c r="AE57" s="1413"/>
      <c r="AF57" s="1430"/>
      <c r="AG57" s="1440" t="s">
        <v>694</v>
      </c>
    </row>
    <row r="58" spans="1:35" s="149" customFormat="1" ht="15" customHeight="1" x14ac:dyDescent="0.2">
      <c r="A58" s="1386">
        <v>4</v>
      </c>
      <c r="B58" s="1417" t="s">
        <v>1895</v>
      </c>
      <c r="C58" s="1394"/>
      <c r="D58" s="1394"/>
      <c r="E58" s="1394"/>
      <c r="F58" s="1394"/>
      <c r="G58" s="1394"/>
      <c r="H58" s="1394"/>
      <c r="I58" s="1394"/>
      <c r="J58" s="1394"/>
      <c r="K58" s="1394"/>
      <c r="L58" s="1418"/>
      <c r="M58" s="1393"/>
      <c r="N58" s="1394"/>
      <c r="O58" s="1394"/>
      <c r="P58" s="1394"/>
      <c r="Q58" s="1394"/>
      <c r="R58" s="1394"/>
      <c r="S58" s="1394"/>
      <c r="T58" s="1394"/>
      <c r="U58" s="1394"/>
      <c r="V58" s="1394"/>
      <c r="W58" s="1394"/>
      <c r="X58" s="1419"/>
      <c r="Y58" s="1393" t="s">
        <v>694</v>
      </c>
      <c r="Z58" s="1394"/>
      <c r="AA58" s="1413" t="s">
        <v>694</v>
      </c>
      <c r="AB58" s="1394" t="s">
        <v>694</v>
      </c>
      <c r="AC58" s="1419" t="s">
        <v>694</v>
      </c>
      <c r="AD58" s="1394" t="s">
        <v>694</v>
      </c>
      <c r="AE58" s="1394"/>
      <c r="AF58" s="1395"/>
      <c r="AG58" s="1436" t="s">
        <v>694</v>
      </c>
    </row>
    <row r="59" spans="1:35" s="149" customFormat="1" ht="15" customHeight="1" x14ac:dyDescent="0.2">
      <c r="A59" s="1386">
        <v>5</v>
      </c>
      <c r="B59" s="1417" t="s">
        <v>192</v>
      </c>
      <c r="C59" s="1394"/>
      <c r="D59" s="1394"/>
      <c r="E59" s="1394"/>
      <c r="F59" s="1394"/>
      <c r="G59" s="1394"/>
      <c r="H59" s="1394"/>
      <c r="I59" s="1394"/>
      <c r="J59" s="1394"/>
      <c r="K59" s="1394"/>
      <c r="L59" s="1418"/>
      <c r="M59" s="1393"/>
      <c r="N59" s="1394"/>
      <c r="O59" s="1394"/>
      <c r="P59" s="1394"/>
      <c r="Q59" s="1394"/>
      <c r="R59" s="1394"/>
      <c r="S59" s="1394"/>
      <c r="T59" s="1394"/>
      <c r="U59" s="1394"/>
      <c r="V59" s="1394"/>
      <c r="W59" s="1394"/>
      <c r="X59" s="1419"/>
      <c r="Y59" s="1393" t="s">
        <v>694</v>
      </c>
      <c r="Z59" s="1394"/>
      <c r="AA59" s="1394" t="s">
        <v>694</v>
      </c>
      <c r="AB59" s="1394" t="s">
        <v>694</v>
      </c>
      <c r="AC59" s="1419" t="s">
        <v>694</v>
      </c>
      <c r="AD59" s="1394" t="s">
        <v>694</v>
      </c>
      <c r="AE59" s="1394"/>
      <c r="AF59" s="1395"/>
      <c r="AG59" s="1436" t="s">
        <v>694</v>
      </c>
    </row>
    <row r="60" spans="1:35" s="149" customFormat="1" ht="15" customHeight="1" x14ac:dyDescent="0.2">
      <c r="A60" s="1386">
        <v>6</v>
      </c>
      <c r="B60" s="1417" t="s">
        <v>1893</v>
      </c>
      <c r="C60" s="1394"/>
      <c r="D60" s="1394"/>
      <c r="E60" s="1394"/>
      <c r="F60" s="1394"/>
      <c r="G60" s="1394"/>
      <c r="H60" s="1394"/>
      <c r="I60" s="1394"/>
      <c r="J60" s="1394"/>
      <c r="K60" s="1394"/>
      <c r="L60" s="1418"/>
      <c r="M60" s="1393"/>
      <c r="N60" s="1394"/>
      <c r="O60" s="1394"/>
      <c r="P60" s="1394"/>
      <c r="Q60" s="1394"/>
      <c r="R60" s="1394"/>
      <c r="S60" s="1394"/>
      <c r="T60" s="1394"/>
      <c r="U60" s="1394"/>
      <c r="V60" s="1394"/>
      <c r="W60" s="1394"/>
      <c r="X60" s="1419"/>
      <c r="Y60" s="1393" t="s">
        <v>694</v>
      </c>
      <c r="Z60" s="1394"/>
      <c r="AA60" s="1394" t="s">
        <v>694</v>
      </c>
      <c r="AB60" s="1394" t="s">
        <v>694</v>
      </c>
      <c r="AC60" s="1419" t="s">
        <v>694</v>
      </c>
      <c r="AD60" s="1394" t="s">
        <v>694</v>
      </c>
      <c r="AE60" s="1394"/>
      <c r="AF60" s="1395"/>
      <c r="AG60" s="1436" t="s">
        <v>694</v>
      </c>
    </row>
    <row r="61" spans="1:35" s="149" customFormat="1" ht="15" customHeight="1" x14ac:dyDescent="0.2">
      <c r="A61" s="1386">
        <v>7</v>
      </c>
      <c r="B61" s="1417" t="s">
        <v>2093</v>
      </c>
      <c r="C61" s="1394"/>
      <c r="D61" s="1394"/>
      <c r="E61" s="1394"/>
      <c r="F61" s="1394"/>
      <c r="G61" s="1394"/>
      <c r="H61" s="1394"/>
      <c r="I61" s="1394"/>
      <c r="J61" s="1394"/>
      <c r="K61" s="1394"/>
      <c r="L61" s="1418"/>
      <c r="M61" s="1393"/>
      <c r="N61" s="1394"/>
      <c r="O61" s="1394"/>
      <c r="P61" s="1394"/>
      <c r="Q61" s="1394"/>
      <c r="R61" s="1394"/>
      <c r="S61" s="1394"/>
      <c r="T61" s="1394"/>
      <c r="U61" s="1394"/>
      <c r="V61" s="1394"/>
      <c r="W61" s="1394"/>
      <c r="X61" s="1419"/>
      <c r="Y61" s="1393" t="s">
        <v>694</v>
      </c>
      <c r="Z61" s="1394"/>
      <c r="AA61" s="1394" t="s">
        <v>694</v>
      </c>
      <c r="AB61" s="1394" t="s">
        <v>694</v>
      </c>
      <c r="AC61" s="1419" t="s">
        <v>694</v>
      </c>
      <c r="AD61" s="1394" t="s">
        <v>694</v>
      </c>
      <c r="AE61" s="1394"/>
      <c r="AF61" s="1395"/>
      <c r="AG61" s="1436" t="s">
        <v>694</v>
      </c>
    </row>
    <row r="62" spans="1:35" s="149" customFormat="1" ht="15" customHeight="1" x14ac:dyDescent="0.2">
      <c r="A62" s="1386">
        <v>8</v>
      </c>
      <c r="B62" s="1417" t="s">
        <v>193</v>
      </c>
      <c r="C62" s="1394"/>
      <c r="D62" s="1394"/>
      <c r="E62" s="1394"/>
      <c r="F62" s="1394"/>
      <c r="G62" s="1394"/>
      <c r="H62" s="1394"/>
      <c r="I62" s="1394"/>
      <c r="J62" s="1394"/>
      <c r="K62" s="1394"/>
      <c r="L62" s="1418"/>
      <c r="M62" s="1393"/>
      <c r="N62" s="1394"/>
      <c r="O62" s="1394"/>
      <c r="P62" s="1394"/>
      <c r="Q62" s="1394"/>
      <c r="R62" s="1394"/>
      <c r="S62" s="1394"/>
      <c r="T62" s="1394"/>
      <c r="U62" s="1394"/>
      <c r="V62" s="1394"/>
      <c r="W62" s="1394"/>
      <c r="X62" s="1419"/>
      <c r="Y62" s="1393" t="s">
        <v>694</v>
      </c>
      <c r="Z62" s="1394"/>
      <c r="AA62" s="1394" t="s">
        <v>694</v>
      </c>
      <c r="AB62" s="1394" t="s">
        <v>694</v>
      </c>
      <c r="AC62" s="1419" t="s">
        <v>694</v>
      </c>
      <c r="AD62" s="1394" t="s">
        <v>694</v>
      </c>
      <c r="AE62" s="1394"/>
      <c r="AF62" s="1395"/>
      <c r="AG62" s="1436" t="s">
        <v>694</v>
      </c>
    </row>
    <row r="63" spans="1:35" s="149" customFormat="1" ht="15" customHeight="1" x14ac:dyDescent="0.2">
      <c r="A63" s="1386">
        <v>9</v>
      </c>
      <c r="B63" s="1417" t="s">
        <v>194</v>
      </c>
      <c r="C63" s="1394"/>
      <c r="D63" s="1394"/>
      <c r="E63" s="1394"/>
      <c r="F63" s="1394"/>
      <c r="G63" s="1394"/>
      <c r="H63" s="1394"/>
      <c r="I63" s="1394"/>
      <c r="J63" s="1394"/>
      <c r="K63" s="1394"/>
      <c r="L63" s="1418"/>
      <c r="M63" s="1393"/>
      <c r="N63" s="1394"/>
      <c r="O63" s="1394"/>
      <c r="P63" s="1394"/>
      <c r="Q63" s="1394"/>
      <c r="R63" s="1394"/>
      <c r="S63" s="1394"/>
      <c r="T63" s="1394"/>
      <c r="U63" s="1394"/>
      <c r="V63" s="1394"/>
      <c r="W63" s="1394"/>
      <c r="X63" s="1419"/>
      <c r="Y63" s="1393" t="s">
        <v>694</v>
      </c>
      <c r="Z63" s="1394"/>
      <c r="AA63" s="1394" t="s">
        <v>694</v>
      </c>
      <c r="AB63" s="1394" t="s">
        <v>694</v>
      </c>
      <c r="AC63" s="1419" t="s">
        <v>694</v>
      </c>
      <c r="AD63" s="1394" t="s">
        <v>694</v>
      </c>
      <c r="AE63" s="1394"/>
      <c r="AF63" s="1395"/>
      <c r="AG63" s="1436" t="s">
        <v>694</v>
      </c>
    </row>
    <row r="64" spans="1:35" s="149" customFormat="1" ht="15" customHeight="1" x14ac:dyDescent="0.2">
      <c r="A64" s="1386">
        <v>10</v>
      </c>
      <c r="B64" s="1417" t="s">
        <v>1678</v>
      </c>
      <c r="C64" s="1394"/>
      <c r="D64" s="1394"/>
      <c r="E64" s="1394"/>
      <c r="F64" s="1394"/>
      <c r="G64" s="1394"/>
      <c r="H64" s="1394"/>
      <c r="I64" s="1394"/>
      <c r="J64" s="1394"/>
      <c r="K64" s="1394"/>
      <c r="L64" s="1418"/>
      <c r="M64" s="1393"/>
      <c r="N64" s="1394"/>
      <c r="O64" s="1394"/>
      <c r="P64" s="1394"/>
      <c r="Q64" s="1394"/>
      <c r="R64" s="1394"/>
      <c r="S64" s="1394"/>
      <c r="T64" s="1394"/>
      <c r="U64" s="1394"/>
      <c r="V64" s="1394"/>
      <c r="W64" s="1394"/>
      <c r="X64" s="1419"/>
      <c r="Y64" s="1393" t="s">
        <v>694</v>
      </c>
      <c r="Z64" s="1394"/>
      <c r="AA64" s="1394" t="s">
        <v>694</v>
      </c>
      <c r="AB64" s="1394" t="s">
        <v>694</v>
      </c>
      <c r="AC64" s="1419" t="s">
        <v>694</v>
      </c>
      <c r="AD64" s="1394" t="s">
        <v>694</v>
      </c>
      <c r="AE64" s="1394"/>
      <c r="AF64" s="1395"/>
      <c r="AG64" s="1436" t="s">
        <v>694</v>
      </c>
    </row>
    <row r="65" spans="1:35" s="149" customFormat="1" ht="15" customHeight="1" x14ac:dyDescent="0.2">
      <c r="A65" s="1386">
        <v>11</v>
      </c>
      <c r="B65" s="1417" t="s">
        <v>195</v>
      </c>
      <c r="C65" s="1394"/>
      <c r="D65" s="1394"/>
      <c r="E65" s="1394"/>
      <c r="F65" s="1394"/>
      <c r="G65" s="1394"/>
      <c r="H65" s="1394"/>
      <c r="I65" s="1394"/>
      <c r="J65" s="1394"/>
      <c r="K65" s="1394"/>
      <c r="L65" s="1418"/>
      <c r="M65" s="1393"/>
      <c r="N65" s="1394"/>
      <c r="O65" s="1394"/>
      <c r="P65" s="1394"/>
      <c r="Q65" s="1394"/>
      <c r="R65" s="1394"/>
      <c r="S65" s="1394"/>
      <c r="T65" s="1394"/>
      <c r="U65" s="1394"/>
      <c r="V65" s="1394"/>
      <c r="W65" s="1394"/>
      <c r="X65" s="1419"/>
      <c r="Y65" s="1393" t="s">
        <v>694</v>
      </c>
      <c r="Z65" s="1394"/>
      <c r="AA65" s="1394" t="s">
        <v>694</v>
      </c>
      <c r="AB65" s="1394" t="s">
        <v>694</v>
      </c>
      <c r="AC65" s="1419" t="s">
        <v>694</v>
      </c>
      <c r="AD65" s="1394" t="s">
        <v>694</v>
      </c>
      <c r="AE65" s="1394"/>
      <c r="AF65" s="1395"/>
      <c r="AG65" s="1436" t="s">
        <v>694</v>
      </c>
    </row>
    <row r="66" spans="1:35" s="149" customFormat="1" ht="15" customHeight="1" x14ac:dyDescent="0.2">
      <c r="A66" s="1386">
        <v>12</v>
      </c>
      <c r="B66" s="1417" t="s">
        <v>196</v>
      </c>
      <c r="C66" s="1394"/>
      <c r="D66" s="1394"/>
      <c r="E66" s="1394"/>
      <c r="F66" s="1394"/>
      <c r="G66" s="1394"/>
      <c r="H66" s="1394"/>
      <c r="I66" s="1394"/>
      <c r="J66" s="1394"/>
      <c r="K66" s="1394"/>
      <c r="L66" s="1418"/>
      <c r="M66" s="1393"/>
      <c r="N66" s="1394"/>
      <c r="O66" s="1394"/>
      <c r="P66" s="1394"/>
      <c r="Q66" s="1394"/>
      <c r="R66" s="1394"/>
      <c r="S66" s="1394"/>
      <c r="T66" s="1394"/>
      <c r="U66" s="1394"/>
      <c r="V66" s="1394"/>
      <c r="W66" s="1394"/>
      <c r="X66" s="1419"/>
      <c r="Y66" s="1393" t="s">
        <v>694</v>
      </c>
      <c r="Z66" s="1394"/>
      <c r="AA66" s="1394" t="s">
        <v>694</v>
      </c>
      <c r="AB66" s="1394" t="s">
        <v>694</v>
      </c>
      <c r="AC66" s="1419" t="s">
        <v>694</v>
      </c>
      <c r="AD66" s="1394" t="s">
        <v>694</v>
      </c>
      <c r="AE66" s="1394"/>
      <c r="AF66" s="1395"/>
      <c r="AG66" s="1436" t="s">
        <v>694</v>
      </c>
    </row>
    <row r="67" spans="1:35" s="149" customFormat="1" ht="15" customHeight="1" x14ac:dyDescent="0.2">
      <c r="A67" s="1386">
        <v>13</v>
      </c>
      <c r="B67" s="1417" t="s">
        <v>834</v>
      </c>
      <c r="C67" s="1394"/>
      <c r="D67" s="1394"/>
      <c r="E67" s="1394"/>
      <c r="F67" s="1394"/>
      <c r="G67" s="1394"/>
      <c r="H67" s="1394"/>
      <c r="I67" s="1394"/>
      <c r="J67" s="1394"/>
      <c r="K67" s="1394"/>
      <c r="L67" s="1418"/>
      <c r="M67" s="1393"/>
      <c r="N67" s="1394"/>
      <c r="O67" s="1394"/>
      <c r="P67" s="1394"/>
      <c r="Q67" s="1394"/>
      <c r="R67" s="1394"/>
      <c r="S67" s="1394"/>
      <c r="T67" s="1394"/>
      <c r="U67" s="1394"/>
      <c r="V67" s="1394"/>
      <c r="W67" s="1394"/>
      <c r="X67" s="1419"/>
      <c r="Y67" s="1393" t="s">
        <v>694</v>
      </c>
      <c r="Z67" s="1394"/>
      <c r="AA67" s="1394" t="s">
        <v>694</v>
      </c>
      <c r="AB67" s="1394" t="s">
        <v>694</v>
      </c>
      <c r="AC67" s="1419" t="s">
        <v>694</v>
      </c>
      <c r="AD67" s="1394" t="s">
        <v>694</v>
      </c>
      <c r="AE67" s="1394"/>
      <c r="AF67" s="1395"/>
      <c r="AG67" s="1436" t="s">
        <v>694</v>
      </c>
    </row>
    <row r="68" spans="1:35" s="149" customFormat="1" ht="15" customHeight="1" x14ac:dyDescent="0.2">
      <c r="A68" s="1386">
        <v>14</v>
      </c>
      <c r="B68" s="1417" t="s">
        <v>2094</v>
      </c>
      <c r="C68" s="1394"/>
      <c r="D68" s="1394"/>
      <c r="E68" s="1394"/>
      <c r="F68" s="1394"/>
      <c r="G68" s="1394"/>
      <c r="H68" s="1394"/>
      <c r="I68" s="1394"/>
      <c r="J68" s="1394"/>
      <c r="K68" s="1394"/>
      <c r="L68" s="1418"/>
      <c r="M68" s="1393"/>
      <c r="N68" s="1394"/>
      <c r="O68" s="1394"/>
      <c r="P68" s="1394"/>
      <c r="Q68" s="1394"/>
      <c r="R68" s="1394"/>
      <c r="S68" s="1394"/>
      <c r="T68" s="1394"/>
      <c r="U68" s="1394"/>
      <c r="V68" s="1394"/>
      <c r="W68" s="1394"/>
      <c r="X68" s="1419"/>
      <c r="Y68" s="1393" t="s">
        <v>694</v>
      </c>
      <c r="Z68" s="1394"/>
      <c r="AA68" s="1394" t="s">
        <v>694</v>
      </c>
      <c r="AB68" s="1394" t="s">
        <v>694</v>
      </c>
      <c r="AC68" s="1419" t="s">
        <v>694</v>
      </c>
      <c r="AD68" s="1394" t="s">
        <v>694</v>
      </c>
      <c r="AE68" s="1394"/>
      <c r="AF68" s="1395"/>
      <c r="AG68" s="1436" t="s">
        <v>694</v>
      </c>
    </row>
    <row r="69" spans="1:35" s="149" customFormat="1" ht="15" customHeight="1" x14ac:dyDescent="0.2">
      <c r="A69" s="1386">
        <v>15</v>
      </c>
      <c r="B69" s="1417" t="s">
        <v>197</v>
      </c>
      <c r="C69" s="1394"/>
      <c r="D69" s="1394"/>
      <c r="E69" s="1394"/>
      <c r="F69" s="1394"/>
      <c r="G69" s="1394"/>
      <c r="H69" s="1394"/>
      <c r="I69" s="1394"/>
      <c r="J69" s="1394"/>
      <c r="K69" s="1394"/>
      <c r="L69" s="1418"/>
      <c r="M69" s="1393"/>
      <c r="N69" s="1394"/>
      <c r="O69" s="1394"/>
      <c r="P69" s="1394"/>
      <c r="Q69" s="1394"/>
      <c r="R69" s="1394"/>
      <c r="S69" s="1394"/>
      <c r="T69" s="1394"/>
      <c r="U69" s="1394"/>
      <c r="V69" s="1394"/>
      <c r="W69" s="1394"/>
      <c r="X69" s="1419"/>
      <c r="Y69" s="1393" t="s">
        <v>694</v>
      </c>
      <c r="Z69" s="1394"/>
      <c r="AA69" s="1394" t="s">
        <v>694</v>
      </c>
      <c r="AB69" s="1394" t="s">
        <v>694</v>
      </c>
      <c r="AC69" s="1419" t="s">
        <v>694</v>
      </c>
      <c r="AD69" s="1394" t="s">
        <v>694</v>
      </c>
      <c r="AE69" s="1394"/>
      <c r="AF69" s="1395"/>
      <c r="AG69" s="1436" t="s">
        <v>694</v>
      </c>
    </row>
    <row r="70" spans="1:35" s="149" customFormat="1" ht="15" customHeight="1" x14ac:dyDescent="0.2">
      <c r="A70" s="1386">
        <v>16</v>
      </c>
      <c r="B70" s="1417" t="s">
        <v>198</v>
      </c>
      <c r="C70" s="1394"/>
      <c r="D70" s="1394"/>
      <c r="E70" s="1394"/>
      <c r="F70" s="1394"/>
      <c r="G70" s="1394"/>
      <c r="H70" s="1394"/>
      <c r="I70" s="1394"/>
      <c r="J70" s="1394"/>
      <c r="K70" s="1394"/>
      <c r="L70" s="1418"/>
      <c r="M70" s="1393"/>
      <c r="N70" s="1394"/>
      <c r="O70" s="1394"/>
      <c r="P70" s="1394"/>
      <c r="Q70" s="1394"/>
      <c r="R70" s="1394"/>
      <c r="S70" s="1394"/>
      <c r="T70" s="1394"/>
      <c r="U70" s="1394"/>
      <c r="V70" s="1394"/>
      <c r="W70" s="1394"/>
      <c r="X70" s="1419"/>
      <c r="Y70" s="1393" t="s">
        <v>694</v>
      </c>
      <c r="Z70" s="1394"/>
      <c r="AA70" s="1394" t="s">
        <v>694</v>
      </c>
      <c r="AB70" s="1394" t="s">
        <v>694</v>
      </c>
      <c r="AC70" s="1419" t="s">
        <v>694</v>
      </c>
      <c r="AD70" s="1394" t="s">
        <v>694</v>
      </c>
      <c r="AE70" s="1394"/>
      <c r="AF70" s="1395"/>
      <c r="AG70" s="1436" t="s">
        <v>694</v>
      </c>
    </row>
    <row r="71" spans="1:35" s="150" customFormat="1" ht="15" customHeight="1" thickBot="1" x14ac:dyDescent="0.25">
      <c r="A71" s="1386">
        <v>17</v>
      </c>
      <c r="B71" s="1420" t="s">
        <v>199</v>
      </c>
      <c r="C71" s="1394"/>
      <c r="D71" s="1394"/>
      <c r="E71" s="1394"/>
      <c r="F71" s="1394"/>
      <c r="G71" s="1394"/>
      <c r="H71" s="1394"/>
      <c r="I71" s="1394"/>
      <c r="J71" s="1394"/>
      <c r="K71" s="1394"/>
      <c r="L71" s="1418"/>
      <c r="M71" s="1393"/>
      <c r="N71" s="1394"/>
      <c r="O71" s="1394"/>
      <c r="P71" s="1394"/>
      <c r="Q71" s="1394"/>
      <c r="R71" s="1394"/>
      <c r="S71" s="1394"/>
      <c r="T71" s="1394"/>
      <c r="U71" s="1394"/>
      <c r="V71" s="1394"/>
      <c r="W71" s="1394"/>
      <c r="X71" s="1419"/>
      <c r="Y71" s="1393" t="s">
        <v>694</v>
      </c>
      <c r="Z71" s="1394"/>
      <c r="AA71" s="1394" t="s">
        <v>694</v>
      </c>
      <c r="AB71" s="1394" t="s">
        <v>694</v>
      </c>
      <c r="AC71" s="1419" t="s">
        <v>694</v>
      </c>
      <c r="AD71" s="1394" t="s">
        <v>694</v>
      </c>
      <c r="AE71" s="1394"/>
      <c r="AF71" s="1395"/>
      <c r="AG71" s="1436" t="s">
        <v>694</v>
      </c>
      <c r="AH71" s="149"/>
      <c r="AI71" s="149"/>
    </row>
    <row r="72" spans="1:35" s="149" customFormat="1" ht="27" customHeight="1" thickBot="1" x14ac:dyDescent="0.25">
      <c r="A72" s="1406"/>
      <c r="B72" s="1407" t="s">
        <v>2095</v>
      </c>
      <c r="C72" s="1408"/>
      <c r="D72" s="1408"/>
      <c r="E72" s="1408"/>
      <c r="F72" s="1408"/>
      <c r="G72" s="1408"/>
      <c r="H72" s="1408"/>
      <c r="I72" s="1408"/>
      <c r="J72" s="1408"/>
      <c r="K72" s="1408"/>
      <c r="L72" s="1421"/>
      <c r="M72" s="1410"/>
      <c r="N72" s="1408"/>
      <c r="O72" s="1408"/>
      <c r="P72" s="1408"/>
      <c r="Q72" s="1408"/>
      <c r="R72" s="1408"/>
      <c r="S72" s="1408"/>
      <c r="T72" s="1408"/>
      <c r="U72" s="1408"/>
      <c r="V72" s="1408"/>
      <c r="W72" s="1408"/>
      <c r="X72" s="1422"/>
      <c r="Y72" s="1406">
        <v>17</v>
      </c>
      <c r="Z72" s="1408" t="s">
        <v>1580</v>
      </c>
      <c r="AA72" s="1408">
        <v>17</v>
      </c>
      <c r="AB72" s="1408">
        <v>17</v>
      </c>
      <c r="AC72" s="1408">
        <v>17</v>
      </c>
      <c r="AD72" s="1408">
        <v>17</v>
      </c>
      <c r="AE72" s="1408" t="s">
        <v>1580</v>
      </c>
      <c r="AF72" s="1411" t="s">
        <v>1580</v>
      </c>
      <c r="AG72" s="1438">
        <v>17</v>
      </c>
      <c r="AH72" s="150"/>
      <c r="AI72" s="150"/>
    </row>
    <row r="73" spans="1:35" s="392" customFormat="1" x14ac:dyDescent="0.2">
      <c r="A73" s="395" t="s">
        <v>2096</v>
      </c>
      <c r="B73" s="395"/>
      <c r="C73" s="1423"/>
      <c r="D73" s="1423"/>
      <c r="E73" s="1423"/>
      <c r="F73" s="1423"/>
      <c r="G73" s="1423"/>
      <c r="H73" s="1423"/>
      <c r="I73" s="1423"/>
      <c r="J73" s="1423"/>
      <c r="K73" s="1423"/>
      <c r="L73" s="1423"/>
      <c r="M73" s="1423"/>
      <c r="N73" s="1423"/>
      <c r="O73" s="1423"/>
      <c r="P73" s="1423"/>
      <c r="Q73" s="1423"/>
      <c r="R73" s="1423"/>
      <c r="S73" s="1423"/>
      <c r="T73" s="1423"/>
      <c r="U73" s="1423"/>
      <c r="V73" s="1423"/>
      <c r="W73" s="1423"/>
      <c r="X73" s="1423"/>
      <c r="Y73" s="1423"/>
      <c r="Z73" s="1423"/>
      <c r="AA73" s="1423"/>
      <c r="AB73" s="1423"/>
      <c r="AC73" s="1423"/>
      <c r="AD73" s="1423"/>
      <c r="AE73" s="1423"/>
      <c r="AF73" s="1423"/>
      <c r="AG73" s="1423"/>
      <c r="AH73" s="149"/>
      <c r="AI73" s="149"/>
    </row>
    <row r="74" spans="1:35" x14ac:dyDescent="0.2">
      <c r="A74" s="395" t="s">
        <v>2099</v>
      </c>
      <c r="C74" s="1423"/>
      <c r="D74" s="1423"/>
      <c r="E74" s="1423"/>
      <c r="F74" s="1423"/>
      <c r="G74" s="1423"/>
      <c r="H74" s="1423"/>
      <c r="I74" s="1423"/>
      <c r="J74" s="1423"/>
      <c r="K74" s="1423"/>
      <c r="L74" s="1423"/>
      <c r="M74" s="1423"/>
      <c r="N74" s="1423"/>
      <c r="O74" s="1423"/>
      <c r="P74" s="1423"/>
      <c r="Q74" s="1423"/>
      <c r="R74" s="1423"/>
      <c r="S74" s="1423"/>
      <c r="T74" s="1423"/>
      <c r="U74" s="1423"/>
      <c r="V74" s="1423"/>
      <c r="W74" s="1423"/>
      <c r="X74" s="1423"/>
      <c r="Y74" s="1423"/>
      <c r="Z74" s="1423"/>
      <c r="AA74" s="1423"/>
      <c r="AB74" s="1423"/>
      <c r="AC74" s="1423"/>
      <c r="AD74" s="1423"/>
      <c r="AE74" s="1423"/>
      <c r="AF74" s="1423"/>
      <c r="AG74" s="1423"/>
      <c r="AH74" s="392"/>
      <c r="AI74" s="392"/>
    </row>
    <row r="100" spans="1:34" s="1425" customFormat="1" x14ac:dyDescent="0.2">
      <c r="A100" s="1424"/>
      <c r="C100" s="1426" t="b">
        <v>0</v>
      </c>
      <c r="D100" s="1426" t="b">
        <v>0</v>
      </c>
      <c r="E100" s="1426" t="b">
        <v>0</v>
      </c>
      <c r="F100" s="1426" t="b">
        <v>0</v>
      </c>
      <c r="G100" s="1426" t="b">
        <v>0</v>
      </c>
      <c r="H100" s="1426" t="b">
        <v>0</v>
      </c>
      <c r="I100" s="1426" t="b">
        <v>0</v>
      </c>
      <c r="J100" s="1426" t="b">
        <v>0</v>
      </c>
      <c r="K100" s="1426" t="b">
        <v>0</v>
      </c>
      <c r="L100" s="1426" t="b">
        <v>0</v>
      </c>
      <c r="M100" s="1426" t="b">
        <v>0</v>
      </c>
      <c r="N100" s="1426" t="b">
        <v>0</v>
      </c>
      <c r="O100" s="1426" t="b">
        <v>0</v>
      </c>
      <c r="P100" s="1426" t="b">
        <v>0</v>
      </c>
      <c r="Q100" s="1426" t="b">
        <v>0</v>
      </c>
      <c r="R100" s="1426" t="b">
        <v>0</v>
      </c>
      <c r="S100" s="1426" t="b">
        <v>0</v>
      </c>
      <c r="T100" s="1426" t="b">
        <v>0</v>
      </c>
      <c r="U100" s="1426" t="b">
        <v>0</v>
      </c>
      <c r="V100" s="1426" t="b">
        <v>0</v>
      </c>
      <c r="W100" s="1426" t="b">
        <v>0</v>
      </c>
      <c r="X100" s="1426" t="b">
        <v>0</v>
      </c>
      <c r="Y100" s="1426" t="b">
        <v>0</v>
      </c>
      <c r="Z100" s="1426" t="b">
        <v>0</v>
      </c>
      <c r="AA100" s="1426" t="b">
        <v>0</v>
      </c>
      <c r="AB100" s="1426" t="b">
        <v>0</v>
      </c>
      <c r="AC100" s="1426" t="b">
        <v>0</v>
      </c>
      <c r="AD100" s="1426" t="b">
        <v>0</v>
      </c>
      <c r="AE100" s="1426" t="b">
        <v>0</v>
      </c>
      <c r="AF100" s="1426" t="b">
        <v>0</v>
      </c>
      <c r="AG100" s="1426" t="b">
        <v>0</v>
      </c>
      <c r="AH100" s="395"/>
    </row>
  </sheetData>
  <mergeCells count="8">
    <mergeCell ref="AG8:AG9"/>
    <mergeCell ref="M5:AG6"/>
    <mergeCell ref="B8:B9"/>
    <mergeCell ref="A8:A9"/>
    <mergeCell ref="A5:L6"/>
    <mergeCell ref="C8:L8"/>
    <mergeCell ref="M8:X8"/>
    <mergeCell ref="Y8:AF8"/>
  </mergeCells>
  <phoneticPr fontId="6" type="noConversion"/>
  <conditionalFormatting sqref="B10:B18 B44 B38:B41">
    <cfRule type="expression" dxfId="37" priority="3" stopIfTrue="1">
      <formula>$AR10=1</formula>
    </cfRule>
  </conditionalFormatting>
  <conditionalFormatting sqref="B10:B18 B44 B38:B41">
    <cfRule type="expression" dxfId="36" priority="4" stopIfTrue="1">
      <formula>$AT10=1</formula>
    </cfRule>
  </conditionalFormatting>
  <conditionalFormatting sqref="B42:B43">
    <cfRule type="expression" dxfId="35" priority="1" stopIfTrue="1">
      <formula>$AR42=1</formula>
    </cfRule>
  </conditionalFormatting>
  <conditionalFormatting sqref="B42:B43">
    <cfRule type="expression" dxfId="34" priority="2" stopIfTrue="1">
      <formula>$AT42=1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74" right="0.39370078740157483" top="0.43307086614173229" bottom="0.19685039370078741" header="0.35433070866141736" footer="0.19685039370078741"/>
  <pageSetup paperSize="9" scale="65" fitToWidth="2" orientation="portrait" r:id="rId1"/>
  <headerFooter alignWithMargins="0"/>
  <colBreaks count="1" manualBreakCount="1">
    <brk id="12" min="2" max="73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 enableFormatConditionsCalculation="0"/>
  <dimension ref="A1:E466"/>
  <sheetViews>
    <sheetView showGridLines="0" zoomScaleNormal="100" zoomScaleSheetLayoutView="70" workbookViewId="0">
      <pane ySplit="8" topLeftCell="A9" activePane="bottomLeft" state="frozen"/>
      <selection activeCell="F19" sqref="F19"/>
      <selection pane="bottomLeft" activeCell="A2" sqref="A2"/>
    </sheetView>
  </sheetViews>
  <sheetFormatPr defaultRowHeight="12" x14ac:dyDescent="0.2"/>
  <cols>
    <col min="1" max="1" width="48.140625" style="379" customWidth="1"/>
    <col min="2" max="2" width="24.5703125" style="379" customWidth="1"/>
    <col min="3" max="3" width="41.7109375" style="379" bestFit="1" customWidth="1"/>
    <col min="4" max="4" width="29" style="379" bestFit="1" customWidth="1"/>
    <col min="5" max="5" width="32.42578125" style="379" bestFit="1" customWidth="1"/>
    <col min="6" max="16384" width="9.140625" style="379"/>
  </cols>
  <sheetData>
    <row r="1" spans="1:5" x14ac:dyDescent="0.2">
      <c r="A1" s="1538" t="s">
        <v>349</v>
      </c>
    </row>
    <row r="2" spans="1:5" x14ac:dyDescent="0.2">
      <c r="A2" s="1538" t="s">
        <v>350</v>
      </c>
    </row>
    <row r="3" spans="1:5" s="1542" customFormat="1" ht="15" customHeight="1" x14ac:dyDescent="0.2">
      <c r="A3" s="1539" t="s">
        <v>845</v>
      </c>
      <c r="B3" s="1540"/>
      <c r="C3" s="1540"/>
      <c r="D3" s="1540"/>
      <c r="E3" s="1541" t="s">
        <v>1842</v>
      </c>
    </row>
    <row r="4" spans="1:5" s="1544" customFormat="1" ht="12" customHeight="1" x14ac:dyDescent="0.2">
      <c r="A4" s="1543"/>
      <c r="B4" s="1543"/>
      <c r="C4" s="1543"/>
      <c r="D4" s="1543"/>
      <c r="E4" s="1543"/>
    </row>
    <row r="5" spans="1:5" s="1544" customFormat="1" ht="18" customHeight="1" x14ac:dyDescent="0.2">
      <c r="A5" s="1927" t="s">
        <v>1109</v>
      </c>
      <c r="B5" s="1927"/>
      <c r="C5" s="1927"/>
      <c r="D5" s="1927"/>
      <c r="E5" s="1927"/>
    </row>
    <row r="6" spans="1:5" s="1544" customFormat="1" ht="18" customHeight="1" x14ac:dyDescent="0.2">
      <c r="A6" s="1928" t="s">
        <v>1110</v>
      </c>
      <c r="B6" s="1928"/>
      <c r="C6" s="1928"/>
      <c r="D6" s="1928"/>
      <c r="E6" s="1928"/>
    </row>
    <row r="7" spans="1:5" s="1544" customFormat="1" ht="12" customHeight="1" thickBot="1" x14ac:dyDescent="0.25">
      <c r="A7" s="1545"/>
      <c r="B7" s="1545"/>
      <c r="C7" s="1545"/>
      <c r="D7" s="1545"/>
      <c r="E7" s="1545"/>
    </row>
    <row r="8" spans="1:5" ht="36.75" thickBot="1" x14ac:dyDescent="0.25">
      <c r="A8" s="1546" t="s">
        <v>1111</v>
      </c>
      <c r="B8" s="1929" t="s">
        <v>3925</v>
      </c>
      <c r="C8" s="1930"/>
      <c r="D8" s="1546" t="s">
        <v>3926</v>
      </c>
      <c r="E8" s="1546" t="s">
        <v>3927</v>
      </c>
    </row>
    <row r="9" spans="1:5" x14ac:dyDescent="0.2">
      <c r="A9" s="1547" t="s">
        <v>2136</v>
      </c>
      <c r="B9" s="1548" t="s">
        <v>1937</v>
      </c>
      <c r="C9" s="1549" t="s">
        <v>3493</v>
      </c>
      <c r="D9" s="1550" t="s">
        <v>3494</v>
      </c>
      <c r="E9" s="1551"/>
    </row>
    <row r="10" spans="1:5" x14ac:dyDescent="0.2">
      <c r="A10" s="1552" t="s">
        <v>3827</v>
      </c>
      <c r="B10" s="1553" t="s">
        <v>1938</v>
      </c>
      <c r="C10" s="1554" t="s">
        <v>3496</v>
      </c>
      <c r="D10" s="1555" t="s">
        <v>3497</v>
      </c>
      <c r="E10" s="1556">
        <v>0</v>
      </c>
    </row>
    <row r="11" spans="1:5" x14ac:dyDescent="0.2">
      <c r="A11" s="1552" t="s">
        <v>2362</v>
      </c>
      <c r="B11" s="1553" t="s">
        <v>1939</v>
      </c>
      <c r="C11" s="1554" t="s">
        <v>3498</v>
      </c>
      <c r="D11" s="1555">
        <v>0</v>
      </c>
      <c r="E11" s="1556">
        <v>0</v>
      </c>
    </row>
    <row r="12" spans="1:5" x14ac:dyDescent="0.2">
      <c r="A12" s="1552" t="s">
        <v>2363</v>
      </c>
      <c r="B12" s="1553" t="s">
        <v>1939</v>
      </c>
      <c r="C12" s="1554" t="s">
        <v>3499</v>
      </c>
      <c r="D12" s="1555">
        <v>0</v>
      </c>
      <c r="E12" s="1556">
        <v>0</v>
      </c>
    </row>
    <row r="13" spans="1:5" x14ac:dyDescent="0.2">
      <c r="A13" s="1557" t="s">
        <v>2364</v>
      </c>
      <c r="B13" s="1553" t="s">
        <v>1939</v>
      </c>
      <c r="C13" s="1554">
        <v>0</v>
      </c>
      <c r="D13" s="1555"/>
      <c r="E13" s="1556">
        <v>0</v>
      </c>
    </row>
    <row r="14" spans="1:5" x14ac:dyDescent="0.2">
      <c r="A14" s="1557" t="s">
        <v>2365</v>
      </c>
      <c r="B14" s="1553" t="s">
        <v>1939</v>
      </c>
      <c r="C14" s="1558">
        <v>0</v>
      </c>
      <c r="D14" s="1555"/>
      <c r="E14" s="1556">
        <v>0</v>
      </c>
    </row>
    <row r="15" spans="1:5" x14ac:dyDescent="0.2">
      <c r="A15" s="1557" t="s">
        <v>2366</v>
      </c>
      <c r="B15" s="1553" t="s">
        <v>1939</v>
      </c>
      <c r="C15" s="1558">
        <v>0</v>
      </c>
      <c r="D15" s="1555"/>
      <c r="E15" s="1556">
        <v>0</v>
      </c>
    </row>
    <row r="16" spans="1:5" ht="12.75" thickBot="1" x14ac:dyDescent="0.25">
      <c r="A16" s="1559"/>
      <c r="B16" s="1560" t="s">
        <v>1940</v>
      </c>
      <c r="C16" s="1561" t="s">
        <v>3495</v>
      </c>
      <c r="D16" s="1562"/>
      <c r="E16" s="1563"/>
    </row>
    <row r="17" spans="1:5" x14ac:dyDescent="0.2">
      <c r="A17" s="1547" t="s">
        <v>2137</v>
      </c>
      <c r="B17" s="1548" t="s">
        <v>1937</v>
      </c>
      <c r="C17" s="1549" t="s">
        <v>3828</v>
      </c>
      <c r="D17" s="1550" t="s">
        <v>3502</v>
      </c>
      <c r="E17" s="1551" t="s">
        <v>3503</v>
      </c>
    </row>
    <row r="18" spans="1:5" x14ac:dyDescent="0.2">
      <c r="A18" s="1552" t="s">
        <v>3500</v>
      </c>
      <c r="B18" s="1553" t="s">
        <v>1938</v>
      </c>
      <c r="C18" s="1554" t="s">
        <v>2871</v>
      </c>
      <c r="D18" s="1555">
        <v>0</v>
      </c>
      <c r="E18" s="1556" t="s">
        <v>3831</v>
      </c>
    </row>
    <row r="19" spans="1:5" x14ac:dyDescent="0.2">
      <c r="A19" s="1552" t="s">
        <v>3501</v>
      </c>
      <c r="B19" s="1553" t="s">
        <v>1939</v>
      </c>
      <c r="C19" s="1554" t="s">
        <v>2878</v>
      </c>
      <c r="D19" s="1555">
        <v>0</v>
      </c>
      <c r="E19" s="1556" t="s">
        <v>3504</v>
      </c>
    </row>
    <row r="20" spans="1:5" x14ac:dyDescent="0.2">
      <c r="A20" s="1552" t="s">
        <v>2367</v>
      </c>
      <c r="B20" s="1553" t="s">
        <v>1939</v>
      </c>
      <c r="C20" s="1554" t="s">
        <v>3829</v>
      </c>
      <c r="D20" s="1555">
        <v>0</v>
      </c>
      <c r="E20" s="1556" t="s">
        <v>2872</v>
      </c>
    </row>
    <row r="21" spans="1:5" x14ac:dyDescent="0.2">
      <c r="A21" s="1557" t="s">
        <v>2368</v>
      </c>
      <c r="B21" s="1553" t="s">
        <v>1939</v>
      </c>
      <c r="C21" s="1554" t="s">
        <v>2877</v>
      </c>
      <c r="D21" s="1555"/>
      <c r="E21" s="1556" t="s">
        <v>3505</v>
      </c>
    </row>
    <row r="22" spans="1:5" x14ac:dyDescent="0.2">
      <c r="A22" s="1557" t="s">
        <v>2369</v>
      </c>
      <c r="B22" s="1553" t="s">
        <v>1939</v>
      </c>
      <c r="C22" s="1558" t="s">
        <v>2875</v>
      </c>
      <c r="D22" s="1555"/>
      <c r="E22" s="1556" t="s">
        <v>2878</v>
      </c>
    </row>
    <row r="23" spans="1:5" x14ac:dyDescent="0.2">
      <c r="A23" s="1557" t="s">
        <v>2370</v>
      </c>
      <c r="B23" s="1553" t="s">
        <v>1939</v>
      </c>
      <c r="C23" s="1558" t="s">
        <v>3830</v>
      </c>
      <c r="D23" s="1555"/>
      <c r="E23" s="1556">
        <v>0</v>
      </c>
    </row>
    <row r="24" spans="1:5" x14ac:dyDescent="0.2">
      <c r="A24" s="1564"/>
      <c r="B24" s="1553" t="s">
        <v>1939</v>
      </c>
      <c r="C24" s="1558" t="s">
        <v>2872</v>
      </c>
      <c r="D24" s="1565"/>
      <c r="E24" s="1566">
        <v>0</v>
      </c>
    </row>
    <row r="25" spans="1:5" ht="12.75" thickBot="1" x14ac:dyDescent="0.25">
      <c r="A25" s="1559"/>
      <c r="B25" s="1560" t="s">
        <v>1940</v>
      </c>
      <c r="C25" s="1561" t="s">
        <v>2871</v>
      </c>
      <c r="D25" s="1562"/>
      <c r="E25" s="1563"/>
    </row>
    <row r="26" spans="1:5" x14ac:dyDescent="0.2">
      <c r="A26" s="1547" t="s">
        <v>2142</v>
      </c>
      <c r="B26" s="1548" t="s">
        <v>1937</v>
      </c>
      <c r="C26" s="1549" t="s">
        <v>2371</v>
      </c>
      <c r="D26" s="1550" t="s">
        <v>2372</v>
      </c>
      <c r="E26" s="1551" t="s">
        <v>2373</v>
      </c>
    </row>
    <row r="27" spans="1:5" x14ac:dyDescent="0.2">
      <c r="A27" s="1552" t="s">
        <v>2374</v>
      </c>
      <c r="B27" s="1553" t="s">
        <v>1938</v>
      </c>
      <c r="C27" s="1554" t="s">
        <v>2375</v>
      </c>
      <c r="D27" s="1555" t="s">
        <v>2376</v>
      </c>
      <c r="E27" s="1556" t="s">
        <v>2377</v>
      </c>
    </row>
    <row r="28" spans="1:5" x14ac:dyDescent="0.2">
      <c r="A28" s="1552" t="s">
        <v>2378</v>
      </c>
      <c r="B28" s="1553" t="s">
        <v>1939</v>
      </c>
      <c r="C28" s="1554" t="s">
        <v>2379</v>
      </c>
      <c r="D28" s="1555">
        <v>0</v>
      </c>
      <c r="E28" s="1556" t="s">
        <v>2380</v>
      </c>
    </row>
    <row r="29" spans="1:5" x14ac:dyDescent="0.2">
      <c r="A29" s="1552" t="s">
        <v>2381</v>
      </c>
      <c r="B29" s="1553" t="s">
        <v>1939</v>
      </c>
      <c r="C29" s="1554" t="s">
        <v>2382</v>
      </c>
      <c r="D29" s="1555">
        <v>0</v>
      </c>
      <c r="E29" s="1556" t="s">
        <v>2383</v>
      </c>
    </row>
    <row r="30" spans="1:5" x14ac:dyDescent="0.2">
      <c r="A30" s="1557">
        <v>0</v>
      </c>
      <c r="B30" s="1553" t="s">
        <v>1939</v>
      </c>
      <c r="C30" s="1554" t="s">
        <v>3832</v>
      </c>
      <c r="D30" s="1555"/>
      <c r="E30" s="1556" t="s">
        <v>2384</v>
      </c>
    </row>
    <row r="31" spans="1:5" x14ac:dyDescent="0.2">
      <c r="A31" s="1557" t="s">
        <v>2385</v>
      </c>
      <c r="B31" s="1553" t="s">
        <v>1939</v>
      </c>
      <c r="C31" s="1558" t="s">
        <v>2386</v>
      </c>
      <c r="D31" s="1555"/>
      <c r="E31" s="1556" t="s">
        <v>2387</v>
      </c>
    </row>
    <row r="32" spans="1:5" x14ac:dyDescent="0.2">
      <c r="A32" s="1557" t="s">
        <v>2388</v>
      </c>
      <c r="B32" s="1553" t="s">
        <v>1939</v>
      </c>
      <c r="C32" s="1558" t="s">
        <v>2389</v>
      </c>
      <c r="D32" s="1555"/>
      <c r="E32" s="1556" t="s">
        <v>2390</v>
      </c>
    </row>
    <row r="33" spans="1:5" ht="12.75" thickBot="1" x14ac:dyDescent="0.25">
      <c r="A33" s="1559"/>
      <c r="B33" s="1560" t="s">
        <v>1940</v>
      </c>
      <c r="C33" s="1561" t="s">
        <v>2391</v>
      </c>
      <c r="D33" s="1562"/>
      <c r="E33" s="1563"/>
    </row>
    <row r="34" spans="1:5" x14ac:dyDescent="0.2">
      <c r="A34" s="1567" t="s">
        <v>920</v>
      </c>
      <c r="B34" s="1548" t="s">
        <v>1937</v>
      </c>
      <c r="C34" s="1554" t="s">
        <v>3506</v>
      </c>
      <c r="D34" s="1555" t="s">
        <v>3507</v>
      </c>
      <c r="E34" s="1556" t="s">
        <v>3508</v>
      </c>
    </row>
    <row r="35" spans="1:5" x14ac:dyDescent="0.2">
      <c r="A35" s="1564" t="s">
        <v>3741</v>
      </c>
      <c r="B35" s="1553" t="s">
        <v>1938</v>
      </c>
      <c r="C35" s="1554" t="s">
        <v>3509</v>
      </c>
      <c r="D35" s="1555" t="s">
        <v>3510</v>
      </c>
      <c r="E35" s="1556" t="s">
        <v>3511</v>
      </c>
    </row>
    <row r="36" spans="1:5" x14ac:dyDescent="0.2">
      <c r="A36" s="1564" t="s">
        <v>3742</v>
      </c>
      <c r="B36" s="1553" t="s">
        <v>1939</v>
      </c>
      <c r="C36" s="1554" t="s">
        <v>3512</v>
      </c>
      <c r="D36" s="1555">
        <v>0</v>
      </c>
      <c r="E36" s="1556" t="s">
        <v>3513</v>
      </c>
    </row>
    <row r="37" spans="1:5" x14ac:dyDescent="0.2">
      <c r="A37" s="1564" t="s">
        <v>2392</v>
      </c>
      <c r="B37" s="1553" t="s">
        <v>1939</v>
      </c>
      <c r="C37" s="1554" t="s">
        <v>3514</v>
      </c>
      <c r="D37" s="1555">
        <v>0</v>
      </c>
      <c r="E37" s="1556" t="s">
        <v>3515</v>
      </c>
    </row>
    <row r="38" spans="1:5" x14ac:dyDescent="0.2">
      <c r="A38" s="1564" t="s">
        <v>2393</v>
      </c>
      <c r="B38" s="1553" t="s">
        <v>1939</v>
      </c>
      <c r="C38" s="1554" t="s">
        <v>3833</v>
      </c>
      <c r="D38" s="1555"/>
      <c r="E38" s="1556" t="s">
        <v>3516</v>
      </c>
    </row>
    <row r="39" spans="1:5" x14ac:dyDescent="0.2">
      <c r="A39" s="1564" t="s">
        <v>2394</v>
      </c>
      <c r="B39" s="1553" t="s">
        <v>1939</v>
      </c>
      <c r="C39" s="1554" t="s">
        <v>3517</v>
      </c>
      <c r="D39" s="1555"/>
      <c r="E39" s="1556">
        <v>0</v>
      </c>
    </row>
    <row r="40" spans="1:5" x14ac:dyDescent="0.2">
      <c r="B40" s="1553" t="s">
        <v>1939</v>
      </c>
      <c r="C40" s="1554" t="s">
        <v>3518</v>
      </c>
      <c r="D40" s="1555"/>
      <c r="E40" s="1556">
        <v>0</v>
      </c>
    </row>
    <row r="41" spans="1:5" x14ac:dyDescent="0.2">
      <c r="A41" s="1564"/>
      <c r="B41" s="1553" t="s">
        <v>1939</v>
      </c>
      <c r="C41" s="1554" t="s">
        <v>3519</v>
      </c>
      <c r="D41" s="1555"/>
      <c r="E41" s="1556">
        <v>0</v>
      </c>
    </row>
    <row r="42" spans="1:5" x14ac:dyDescent="0.2">
      <c r="A42" s="1564"/>
      <c r="B42" s="1553" t="s">
        <v>1939</v>
      </c>
      <c r="C42" s="1554" t="s">
        <v>3520</v>
      </c>
      <c r="D42" s="1555"/>
      <c r="E42" s="1556">
        <v>0</v>
      </c>
    </row>
    <row r="43" spans="1:5" ht="12.75" thickBot="1" x14ac:dyDescent="0.25">
      <c r="A43" s="1564"/>
      <c r="B43" s="1560" t="s">
        <v>1940</v>
      </c>
      <c r="C43" s="1554" t="s">
        <v>3521</v>
      </c>
      <c r="D43" s="1555"/>
      <c r="E43" s="1556"/>
    </row>
    <row r="44" spans="1:5" x14ac:dyDescent="0.2">
      <c r="A44" s="1547" t="s">
        <v>2153</v>
      </c>
      <c r="B44" s="1548" t="s">
        <v>1937</v>
      </c>
      <c r="C44" s="1549" t="s">
        <v>2395</v>
      </c>
      <c r="D44" s="1550" t="s">
        <v>2396</v>
      </c>
      <c r="E44" s="1550" t="s">
        <v>2400</v>
      </c>
    </row>
    <row r="45" spans="1:5" x14ac:dyDescent="0.2">
      <c r="A45" s="1564" t="s">
        <v>3744</v>
      </c>
      <c r="B45" s="1553" t="s">
        <v>1938</v>
      </c>
      <c r="C45" s="1554" t="s">
        <v>2398</v>
      </c>
      <c r="D45" s="1555" t="s">
        <v>2399</v>
      </c>
      <c r="E45" s="1555" t="s">
        <v>2403</v>
      </c>
    </row>
    <row r="46" spans="1:5" x14ac:dyDescent="0.2">
      <c r="A46" s="1564" t="s">
        <v>3743</v>
      </c>
      <c r="B46" s="1553" t="s">
        <v>1939</v>
      </c>
      <c r="C46" s="1554" t="s">
        <v>2401</v>
      </c>
      <c r="D46" s="1555" t="s">
        <v>2402</v>
      </c>
      <c r="E46" s="1555" t="s">
        <v>2406</v>
      </c>
    </row>
    <row r="47" spans="1:5" x14ac:dyDescent="0.2">
      <c r="A47" s="1564" t="s">
        <v>2404</v>
      </c>
      <c r="B47" s="1553" t="s">
        <v>1939</v>
      </c>
      <c r="C47" s="1554" t="s">
        <v>2405</v>
      </c>
      <c r="D47" s="1555">
        <v>0</v>
      </c>
      <c r="E47" s="1555" t="s">
        <v>2408</v>
      </c>
    </row>
    <row r="48" spans="1:5" x14ac:dyDescent="0.2">
      <c r="A48" s="1564" t="s">
        <v>2409</v>
      </c>
      <c r="B48" s="1553" t="s">
        <v>1939</v>
      </c>
      <c r="C48" s="1554" t="s">
        <v>2407</v>
      </c>
      <c r="D48" s="1555"/>
      <c r="E48" s="1555" t="s">
        <v>2411</v>
      </c>
    </row>
    <row r="49" spans="1:5" x14ac:dyDescent="0.2">
      <c r="A49" s="1564" t="s">
        <v>2412</v>
      </c>
      <c r="B49" s="1553" t="s">
        <v>1939</v>
      </c>
      <c r="C49" s="1554" t="s">
        <v>2410</v>
      </c>
      <c r="D49" s="1555"/>
      <c r="E49" s="1555" t="s">
        <v>2414</v>
      </c>
    </row>
    <row r="50" spans="1:5" x14ac:dyDescent="0.2">
      <c r="B50" s="1553" t="s">
        <v>1939</v>
      </c>
      <c r="C50" s="1554" t="s">
        <v>2413</v>
      </c>
      <c r="D50" s="1555"/>
      <c r="E50" s="1555"/>
    </row>
    <row r="51" spans="1:5" x14ac:dyDescent="0.2">
      <c r="A51" s="1564"/>
      <c r="B51" s="1553" t="s">
        <v>1939</v>
      </c>
      <c r="C51" s="1554" t="s">
        <v>2415</v>
      </c>
      <c r="D51" s="1555"/>
      <c r="E51" s="1555">
        <v>0</v>
      </c>
    </row>
    <row r="52" spans="1:5" ht="12.75" thickBot="1" x14ac:dyDescent="0.25">
      <c r="A52" s="1559"/>
      <c r="B52" s="1560" t="s">
        <v>1940</v>
      </c>
      <c r="C52" s="1561" t="s">
        <v>2397</v>
      </c>
      <c r="D52" s="1562"/>
      <c r="E52" s="1562"/>
    </row>
    <row r="53" spans="1:5" x14ac:dyDescent="0.2">
      <c r="A53" s="1547" t="s">
        <v>2161</v>
      </c>
      <c r="B53" s="1548" t="s">
        <v>1937</v>
      </c>
      <c r="C53" s="1549" t="s">
        <v>3522</v>
      </c>
      <c r="D53" s="1550" t="s">
        <v>3523</v>
      </c>
      <c r="E53" s="1551" t="s">
        <v>3524</v>
      </c>
    </row>
    <row r="54" spans="1:5" x14ac:dyDescent="0.2">
      <c r="A54" s="1552" t="s">
        <v>3745</v>
      </c>
      <c r="B54" s="1553" t="s">
        <v>1938</v>
      </c>
      <c r="C54" s="1554" t="s">
        <v>3525</v>
      </c>
      <c r="D54" s="1555" t="s">
        <v>3526</v>
      </c>
      <c r="E54" s="1556">
        <v>0</v>
      </c>
    </row>
    <row r="55" spans="1:5" x14ac:dyDescent="0.2">
      <c r="A55" s="1568" t="s">
        <v>3746</v>
      </c>
      <c r="B55" s="1553" t="s">
        <v>1939</v>
      </c>
      <c r="C55" s="1554" t="s">
        <v>3527</v>
      </c>
      <c r="D55" s="1555" t="s">
        <v>3528</v>
      </c>
      <c r="E55" s="1556">
        <v>0</v>
      </c>
    </row>
    <row r="56" spans="1:5" x14ac:dyDescent="0.2">
      <c r="A56" s="1552" t="s">
        <v>2416</v>
      </c>
      <c r="B56" s="1553" t="s">
        <v>1939</v>
      </c>
      <c r="C56" s="1554" t="s">
        <v>3529</v>
      </c>
      <c r="D56" s="1555">
        <v>0</v>
      </c>
      <c r="E56" s="1556">
        <v>0</v>
      </c>
    </row>
    <row r="57" spans="1:5" x14ac:dyDescent="0.2">
      <c r="A57" s="1552" t="s">
        <v>2417</v>
      </c>
      <c r="B57" s="1553" t="s">
        <v>1939</v>
      </c>
      <c r="C57" s="1554" t="s">
        <v>3530</v>
      </c>
      <c r="D57" s="1555"/>
      <c r="E57" s="1556">
        <v>0</v>
      </c>
    </row>
    <row r="58" spans="1:5" x14ac:dyDescent="0.2">
      <c r="A58" s="1557" t="s">
        <v>2418</v>
      </c>
      <c r="B58" s="1553" t="s">
        <v>1939</v>
      </c>
      <c r="C58" s="1558" t="s">
        <v>3531</v>
      </c>
      <c r="D58" s="1555"/>
      <c r="E58" s="1556">
        <v>0</v>
      </c>
    </row>
    <row r="59" spans="1:5" x14ac:dyDescent="0.2">
      <c r="A59" s="1557" t="s">
        <v>2419</v>
      </c>
      <c r="B59" s="1553" t="s">
        <v>1939</v>
      </c>
      <c r="C59" s="1558">
        <v>0</v>
      </c>
      <c r="D59" s="1555"/>
      <c r="E59" s="1556">
        <v>0</v>
      </c>
    </row>
    <row r="60" spans="1:5" ht="12.75" thickBot="1" x14ac:dyDescent="0.25">
      <c r="A60" s="1559"/>
      <c r="B60" s="1560" t="s">
        <v>1940</v>
      </c>
      <c r="C60" s="1561" t="s">
        <v>3532</v>
      </c>
      <c r="D60" s="1562"/>
      <c r="E60" s="1563"/>
    </row>
    <row r="61" spans="1:5" ht="24" x14ac:dyDescent="0.2">
      <c r="A61" s="1547" t="s">
        <v>3481</v>
      </c>
      <c r="B61" s="1548" t="s">
        <v>1937</v>
      </c>
      <c r="C61" s="1549">
        <v>0</v>
      </c>
      <c r="D61" s="1550">
        <v>0</v>
      </c>
      <c r="E61" s="1551" t="s">
        <v>3533</v>
      </c>
    </row>
    <row r="62" spans="1:5" x14ac:dyDescent="0.2">
      <c r="A62" s="1552" t="s">
        <v>3748</v>
      </c>
      <c r="B62" s="1553" t="s">
        <v>1938</v>
      </c>
      <c r="C62" s="1554">
        <v>0</v>
      </c>
      <c r="D62" s="1555">
        <v>0</v>
      </c>
      <c r="E62" s="1556" t="s">
        <v>3534</v>
      </c>
    </row>
    <row r="63" spans="1:5" x14ac:dyDescent="0.2">
      <c r="A63" s="1552" t="s">
        <v>3747</v>
      </c>
      <c r="B63" s="1553" t="s">
        <v>1939</v>
      </c>
      <c r="C63" s="1554" t="s">
        <v>2420</v>
      </c>
      <c r="D63" s="1555">
        <v>0</v>
      </c>
      <c r="E63" s="1556" t="s">
        <v>3535</v>
      </c>
    </row>
    <row r="64" spans="1:5" x14ac:dyDescent="0.2">
      <c r="A64" s="1552" t="s">
        <v>2421</v>
      </c>
      <c r="B64" s="1553" t="s">
        <v>1939</v>
      </c>
      <c r="C64" s="1554" t="s">
        <v>2422</v>
      </c>
      <c r="D64" s="1555">
        <v>0</v>
      </c>
      <c r="E64" s="1556" t="s">
        <v>3536</v>
      </c>
    </row>
    <row r="65" spans="1:5" x14ac:dyDescent="0.2">
      <c r="A65" s="1557" t="s">
        <v>2421</v>
      </c>
      <c r="B65" s="1553" t="s">
        <v>1939</v>
      </c>
      <c r="C65" s="1554" t="s">
        <v>2423</v>
      </c>
      <c r="D65" s="1555"/>
      <c r="E65" s="1556">
        <v>0</v>
      </c>
    </row>
    <row r="66" spans="1:5" x14ac:dyDescent="0.2">
      <c r="A66" s="1557" t="s">
        <v>2424</v>
      </c>
      <c r="B66" s="1553" t="s">
        <v>1939</v>
      </c>
      <c r="C66" s="1558">
        <v>0</v>
      </c>
      <c r="D66" s="1555"/>
      <c r="E66" s="1556">
        <v>0</v>
      </c>
    </row>
    <row r="67" spans="1:5" x14ac:dyDescent="0.2">
      <c r="A67" s="1557" t="s">
        <v>2425</v>
      </c>
      <c r="B67" s="1553" t="s">
        <v>1939</v>
      </c>
      <c r="C67" s="1558">
        <v>0</v>
      </c>
      <c r="D67" s="1555"/>
      <c r="E67" s="1556">
        <v>0</v>
      </c>
    </row>
    <row r="68" spans="1:5" ht="12.75" thickBot="1" x14ac:dyDescent="0.25">
      <c r="A68" s="1559"/>
      <c r="B68" s="1560" t="s">
        <v>1940</v>
      </c>
      <c r="C68" s="1561" t="s">
        <v>3537</v>
      </c>
      <c r="D68" s="1562"/>
      <c r="E68" s="1563"/>
    </row>
    <row r="69" spans="1:5" x14ac:dyDescent="0.2">
      <c r="A69" s="1547" t="s">
        <v>838</v>
      </c>
      <c r="B69" s="1548" t="s">
        <v>1937</v>
      </c>
      <c r="C69" s="1549" t="s">
        <v>3538</v>
      </c>
      <c r="D69" s="1550" t="s">
        <v>3539</v>
      </c>
      <c r="E69" s="1551" t="s">
        <v>2426</v>
      </c>
    </row>
    <row r="70" spans="1:5" x14ac:dyDescent="0.2">
      <c r="A70" s="1552" t="s">
        <v>3749</v>
      </c>
      <c r="B70" s="1553" t="s">
        <v>1938</v>
      </c>
      <c r="C70" s="1554" t="s">
        <v>3540</v>
      </c>
      <c r="D70" s="1555" t="s">
        <v>3541</v>
      </c>
      <c r="E70" s="1556" t="s">
        <v>2427</v>
      </c>
    </row>
    <row r="71" spans="1:5" x14ac:dyDescent="0.2">
      <c r="A71" s="1552" t="s">
        <v>2428</v>
      </c>
      <c r="B71" s="1553" t="s">
        <v>1939</v>
      </c>
      <c r="C71" s="1554" t="s">
        <v>3542</v>
      </c>
      <c r="D71" s="1555">
        <v>0</v>
      </c>
      <c r="E71" s="1556">
        <v>0</v>
      </c>
    </row>
    <row r="72" spans="1:5" x14ac:dyDescent="0.2">
      <c r="A72" s="1557" t="s">
        <v>2429</v>
      </c>
      <c r="B72" s="1553" t="s">
        <v>1939</v>
      </c>
      <c r="C72" s="1554" t="s">
        <v>3543</v>
      </c>
      <c r="D72" s="1555">
        <v>0</v>
      </c>
      <c r="E72" s="1556">
        <v>0</v>
      </c>
    </row>
    <row r="73" spans="1:5" x14ac:dyDescent="0.2">
      <c r="A73" s="1557" t="s">
        <v>2430</v>
      </c>
      <c r="B73" s="1553" t="s">
        <v>1939</v>
      </c>
      <c r="C73" s="1554" t="s">
        <v>3544</v>
      </c>
      <c r="D73" s="1555"/>
      <c r="E73" s="1556">
        <v>0</v>
      </c>
    </row>
    <row r="74" spans="1:5" x14ac:dyDescent="0.2">
      <c r="B74" s="1553" t="s">
        <v>1939</v>
      </c>
      <c r="C74" s="1558" t="s">
        <v>3545</v>
      </c>
      <c r="D74" s="1555"/>
      <c r="E74" s="1556">
        <v>0</v>
      </c>
    </row>
    <row r="75" spans="1:5" ht="12.75" thickBot="1" x14ac:dyDescent="0.25">
      <c r="A75" s="1559"/>
      <c r="B75" s="1560" t="s">
        <v>1940</v>
      </c>
      <c r="C75" s="1561" t="s">
        <v>3538</v>
      </c>
      <c r="D75" s="1562"/>
      <c r="E75" s="1563"/>
    </row>
    <row r="76" spans="1:5" x14ac:dyDescent="0.2">
      <c r="A76" s="1547" t="s">
        <v>2176</v>
      </c>
      <c r="B76" s="1548" t="s">
        <v>1937</v>
      </c>
      <c r="C76" s="1549" t="s">
        <v>3834</v>
      </c>
      <c r="D76" s="1550" t="s">
        <v>2431</v>
      </c>
      <c r="E76" s="1550" t="s">
        <v>2433</v>
      </c>
    </row>
    <row r="77" spans="1:5" x14ac:dyDescent="0.2">
      <c r="A77" s="1552" t="s">
        <v>3750</v>
      </c>
      <c r="B77" s="1553" t="s">
        <v>1938</v>
      </c>
      <c r="C77" s="1554" t="s">
        <v>2432</v>
      </c>
      <c r="D77" s="1555" t="s">
        <v>3546</v>
      </c>
      <c r="E77" s="1555" t="s">
        <v>2434</v>
      </c>
    </row>
    <row r="78" spans="1:5" x14ac:dyDescent="0.2">
      <c r="A78" s="1552">
        <v>0</v>
      </c>
      <c r="B78" s="1553" t="s">
        <v>1939</v>
      </c>
      <c r="C78" s="1554" t="s">
        <v>3547</v>
      </c>
      <c r="D78" s="1555">
        <v>0</v>
      </c>
      <c r="E78" s="1555" t="s">
        <v>2436</v>
      </c>
    </row>
    <row r="79" spans="1:5" x14ac:dyDescent="0.2">
      <c r="A79" s="1552" t="s">
        <v>2435</v>
      </c>
      <c r="B79" s="1553" t="s">
        <v>1939</v>
      </c>
      <c r="C79" s="1554" t="s">
        <v>3548</v>
      </c>
      <c r="D79" s="1555">
        <v>0</v>
      </c>
      <c r="E79" s="1555" t="s">
        <v>2437</v>
      </c>
    </row>
    <row r="80" spans="1:5" x14ac:dyDescent="0.2">
      <c r="A80" s="1557" t="s">
        <v>2438</v>
      </c>
      <c r="B80" s="1553" t="s">
        <v>1939</v>
      </c>
      <c r="C80" s="1554" t="s">
        <v>3549</v>
      </c>
      <c r="D80" s="1555"/>
      <c r="E80" s="1555" t="s">
        <v>2439</v>
      </c>
    </row>
    <row r="81" spans="1:5" x14ac:dyDescent="0.2">
      <c r="A81" s="1557" t="s">
        <v>2440</v>
      </c>
      <c r="B81" s="1553" t="s">
        <v>1939</v>
      </c>
      <c r="C81" s="1558" t="s">
        <v>3550</v>
      </c>
      <c r="D81" s="1555"/>
      <c r="E81" s="1555"/>
    </row>
    <row r="82" spans="1:5" x14ac:dyDescent="0.2">
      <c r="B82" s="1553" t="s">
        <v>1939</v>
      </c>
      <c r="C82" s="1558" t="s">
        <v>3551</v>
      </c>
      <c r="D82" s="1555"/>
      <c r="E82" s="1555">
        <v>0</v>
      </c>
    </row>
    <row r="83" spans="1:5" ht="12.75" thickBot="1" x14ac:dyDescent="0.25">
      <c r="A83" s="1559"/>
      <c r="B83" s="1560" t="s">
        <v>1940</v>
      </c>
      <c r="C83" s="1561" t="s">
        <v>2432</v>
      </c>
      <c r="D83" s="1562"/>
      <c r="E83" s="1562"/>
    </row>
    <row r="84" spans="1:5" x14ac:dyDescent="0.2">
      <c r="A84" s="1547" t="s">
        <v>2188</v>
      </c>
      <c r="B84" s="1548" t="s">
        <v>1937</v>
      </c>
      <c r="C84" s="1549" t="s">
        <v>2743</v>
      </c>
      <c r="D84" s="1550" t="s">
        <v>2441</v>
      </c>
      <c r="E84" s="1551" t="s">
        <v>2442</v>
      </c>
    </row>
    <row r="85" spans="1:5" x14ac:dyDescent="0.2">
      <c r="A85" s="1552" t="s">
        <v>3751</v>
      </c>
      <c r="B85" s="1553" t="s">
        <v>1938</v>
      </c>
      <c r="C85" s="1554" t="s">
        <v>3552</v>
      </c>
      <c r="D85" s="1555" t="s">
        <v>2443</v>
      </c>
      <c r="E85" s="1556" t="s">
        <v>2444</v>
      </c>
    </row>
    <row r="86" spans="1:5" x14ac:dyDescent="0.2">
      <c r="A86" s="1552" t="s">
        <v>3752</v>
      </c>
      <c r="B86" s="1553" t="s">
        <v>1939</v>
      </c>
      <c r="C86" s="1554" t="s">
        <v>3553</v>
      </c>
      <c r="D86" s="1555">
        <v>0</v>
      </c>
      <c r="E86" s="1556" t="s">
        <v>2445</v>
      </c>
    </row>
    <row r="87" spans="1:5" x14ac:dyDescent="0.2">
      <c r="A87" s="1552" t="s">
        <v>2446</v>
      </c>
      <c r="B87" s="1553" t="s">
        <v>1939</v>
      </c>
      <c r="C87" s="1554" t="s">
        <v>3835</v>
      </c>
      <c r="D87" s="1555">
        <v>0</v>
      </c>
      <c r="E87" s="1556" t="s">
        <v>2447</v>
      </c>
    </row>
    <row r="88" spans="1:5" x14ac:dyDescent="0.2">
      <c r="A88" s="1557" t="s">
        <v>2449</v>
      </c>
      <c r="B88" s="1553" t="s">
        <v>1939</v>
      </c>
      <c r="C88" s="1554" t="s">
        <v>3836</v>
      </c>
      <c r="D88" s="1555"/>
      <c r="E88" s="1556" t="s">
        <v>2448</v>
      </c>
    </row>
    <row r="89" spans="1:5" x14ac:dyDescent="0.2">
      <c r="A89" s="1557" t="s">
        <v>2450</v>
      </c>
      <c r="B89" s="1553" t="s">
        <v>1939</v>
      </c>
      <c r="C89" s="1558">
        <v>0</v>
      </c>
      <c r="D89" s="1555"/>
      <c r="E89" s="1556">
        <v>0</v>
      </c>
    </row>
    <row r="90" spans="1:5" ht="12.75" thickBot="1" x14ac:dyDescent="0.25">
      <c r="A90" s="1559"/>
      <c r="B90" s="1560" t="s">
        <v>1940</v>
      </c>
      <c r="C90" s="1561" t="s">
        <v>2451</v>
      </c>
      <c r="D90" s="1562"/>
      <c r="E90" s="1563"/>
    </row>
    <row r="91" spans="1:5" x14ac:dyDescent="0.2">
      <c r="A91" s="1547" t="s">
        <v>2191</v>
      </c>
      <c r="B91" s="1548" t="s">
        <v>1937</v>
      </c>
      <c r="C91" s="1549" t="s">
        <v>2452</v>
      </c>
      <c r="D91" s="1550" t="s">
        <v>2453</v>
      </c>
      <c r="E91" s="1551" t="s">
        <v>2454</v>
      </c>
    </row>
    <row r="92" spans="1:5" x14ac:dyDescent="0.2">
      <c r="A92" s="1552" t="s">
        <v>3837</v>
      </c>
      <c r="B92" s="1553" t="s">
        <v>1938</v>
      </c>
      <c r="C92" s="1554" t="s">
        <v>2455</v>
      </c>
      <c r="D92" s="1555" t="s">
        <v>2456</v>
      </c>
      <c r="E92" s="1556" t="s">
        <v>2457</v>
      </c>
    </row>
    <row r="93" spans="1:5" x14ac:dyDescent="0.2">
      <c r="A93" s="1552" t="s">
        <v>2458</v>
      </c>
      <c r="B93" s="1553" t="s">
        <v>1939</v>
      </c>
      <c r="C93" s="1554" t="s">
        <v>2459</v>
      </c>
      <c r="D93" s="1555">
        <v>0</v>
      </c>
      <c r="E93" s="1556">
        <v>0</v>
      </c>
    </row>
    <row r="94" spans="1:5" x14ac:dyDescent="0.2">
      <c r="A94" s="1552" t="s">
        <v>2460</v>
      </c>
      <c r="B94" s="1553" t="s">
        <v>1939</v>
      </c>
      <c r="C94" s="1554" t="s">
        <v>2461</v>
      </c>
      <c r="D94" s="1555">
        <v>0</v>
      </c>
      <c r="E94" s="1556">
        <v>0</v>
      </c>
    </row>
    <row r="95" spans="1:5" x14ac:dyDescent="0.2">
      <c r="A95" s="1557" t="s">
        <v>2462</v>
      </c>
      <c r="B95" s="1553" t="s">
        <v>1939</v>
      </c>
      <c r="C95" s="1554">
        <v>0</v>
      </c>
      <c r="D95" s="1555"/>
      <c r="E95" s="1556">
        <v>0</v>
      </c>
    </row>
    <row r="96" spans="1:5" x14ac:dyDescent="0.2">
      <c r="A96" s="1557" t="s">
        <v>2463</v>
      </c>
      <c r="B96" s="1553" t="s">
        <v>1939</v>
      </c>
      <c r="C96" s="1558">
        <v>0</v>
      </c>
      <c r="D96" s="1555"/>
      <c r="E96" s="1556">
        <v>0</v>
      </c>
    </row>
    <row r="97" spans="1:5" ht="12.75" thickBot="1" x14ac:dyDescent="0.25">
      <c r="A97" s="1559"/>
      <c r="B97" s="1560" t="s">
        <v>1940</v>
      </c>
      <c r="C97" s="1561" t="s">
        <v>2464</v>
      </c>
      <c r="D97" s="1562"/>
      <c r="E97" s="1563"/>
    </row>
    <row r="98" spans="1:5" x14ac:dyDescent="0.2">
      <c r="A98" s="1547" t="s">
        <v>2197</v>
      </c>
      <c r="B98" s="1548" t="s">
        <v>1937</v>
      </c>
      <c r="C98" s="1549" t="s">
        <v>2465</v>
      </c>
      <c r="D98" s="1550" t="s">
        <v>2466</v>
      </c>
      <c r="E98" s="1551">
        <v>0</v>
      </c>
    </row>
    <row r="99" spans="1:5" x14ac:dyDescent="0.2">
      <c r="A99" s="1552" t="s">
        <v>3754</v>
      </c>
      <c r="B99" s="1553" t="s">
        <v>1938</v>
      </c>
      <c r="C99" s="1554">
        <v>0</v>
      </c>
      <c r="D99" s="1555" t="s">
        <v>2467</v>
      </c>
      <c r="E99" s="1556">
        <v>0</v>
      </c>
    </row>
    <row r="100" spans="1:5" x14ac:dyDescent="0.2">
      <c r="A100" s="1552" t="s">
        <v>3753</v>
      </c>
      <c r="B100" s="1553" t="s">
        <v>1939</v>
      </c>
      <c r="C100" s="1554" t="s">
        <v>2468</v>
      </c>
      <c r="D100" s="1555">
        <v>0</v>
      </c>
      <c r="E100" s="1556">
        <v>0</v>
      </c>
    </row>
    <row r="101" spans="1:5" x14ac:dyDescent="0.2">
      <c r="A101" s="1552" t="s">
        <v>2469</v>
      </c>
      <c r="B101" s="1553" t="s">
        <v>1939</v>
      </c>
      <c r="C101" s="1554" t="s">
        <v>2470</v>
      </c>
      <c r="D101" s="1555">
        <v>0</v>
      </c>
      <c r="E101" s="1556">
        <v>0</v>
      </c>
    </row>
    <row r="102" spans="1:5" x14ac:dyDescent="0.2">
      <c r="A102" s="1557" t="s">
        <v>2471</v>
      </c>
      <c r="B102" s="1553" t="s">
        <v>1939</v>
      </c>
      <c r="C102" s="1554" t="s">
        <v>2472</v>
      </c>
      <c r="D102" s="1555"/>
      <c r="E102" s="1556">
        <v>0</v>
      </c>
    </row>
    <row r="103" spans="1:5" x14ac:dyDescent="0.2">
      <c r="A103" s="1557" t="s">
        <v>2473</v>
      </c>
      <c r="B103" s="1553" t="s">
        <v>1939</v>
      </c>
      <c r="C103" s="1558">
        <v>0</v>
      </c>
      <c r="D103" s="1555"/>
      <c r="E103" s="1556">
        <v>0</v>
      </c>
    </row>
    <row r="104" spans="1:5" x14ac:dyDescent="0.2">
      <c r="A104" s="1557" t="s">
        <v>2474</v>
      </c>
      <c r="B104" s="1553" t="s">
        <v>1939</v>
      </c>
      <c r="C104" s="1558">
        <v>0</v>
      </c>
      <c r="D104" s="1555"/>
      <c r="E104" s="1556">
        <v>0</v>
      </c>
    </row>
    <row r="105" spans="1:5" ht="12.75" thickBot="1" x14ac:dyDescent="0.25">
      <c r="A105" s="1559"/>
      <c r="B105" s="1560" t="s">
        <v>3782</v>
      </c>
      <c r="C105" s="1561" t="s">
        <v>3838</v>
      </c>
      <c r="D105" s="1562"/>
      <c r="E105" s="1563"/>
    </row>
    <row r="106" spans="1:5" x14ac:dyDescent="0.2">
      <c r="A106" s="1547" t="s">
        <v>2198</v>
      </c>
      <c r="B106" s="1548" t="s">
        <v>1937</v>
      </c>
      <c r="C106" s="1549" t="s">
        <v>2902</v>
      </c>
      <c r="D106" s="1550" t="s">
        <v>2662</v>
      </c>
      <c r="E106" s="1551" t="s">
        <v>3554</v>
      </c>
    </row>
    <row r="107" spans="1:5" x14ac:dyDescent="0.2">
      <c r="A107" s="1552" t="s">
        <v>3755</v>
      </c>
      <c r="B107" s="1553" t="s">
        <v>1938</v>
      </c>
      <c r="C107" s="1554" t="s">
        <v>3555</v>
      </c>
      <c r="D107" s="1555" t="s">
        <v>3556</v>
      </c>
      <c r="E107" s="1556" t="s">
        <v>3557</v>
      </c>
    </row>
    <row r="108" spans="1:5" x14ac:dyDescent="0.2">
      <c r="A108" s="1552" t="s">
        <v>3756</v>
      </c>
      <c r="B108" s="1553" t="s">
        <v>1939</v>
      </c>
      <c r="C108" s="1554" t="s">
        <v>3558</v>
      </c>
      <c r="D108" s="1555">
        <v>0</v>
      </c>
      <c r="E108" s="1556" t="s">
        <v>3559</v>
      </c>
    </row>
    <row r="109" spans="1:5" x14ac:dyDescent="0.2">
      <c r="A109" s="1552" t="s">
        <v>2475</v>
      </c>
      <c r="B109" s="1553" t="s">
        <v>1939</v>
      </c>
      <c r="C109" s="1554" t="s">
        <v>3560</v>
      </c>
      <c r="D109" s="1555">
        <v>0</v>
      </c>
      <c r="E109" s="1556" t="s">
        <v>3561</v>
      </c>
    </row>
    <row r="110" spans="1:5" x14ac:dyDescent="0.2">
      <c r="A110" s="1557" t="s">
        <v>2476</v>
      </c>
      <c r="B110" s="1553" t="s">
        <v>1939</v>
      </c>
      <c r="C110" s="1554">
        <v>0</v>
      </c>
      <c r="D110" s="1555"/>
      <c r="E110" s="1556" t="s">
        <v>3562</v>
      </c>
    </row>
    <row r="111" spans="1:5" x14ac:dyDescent="0.2">
      <c r="A111" s="1557" t="s">
        <v>2477</v>
      </c>
      <c r="B111" s="1553" t="s">
        <v>1939</v>
      </c>
      <c r="C111" s="1558">
        <v>0</v>
      </c>
      <c r="D111" s="1555"/>
      <c r="E111" s="1556">
        <v>0</v>
      </c>
    </row>
    <row r="112" spans="1:5" ht="12.75" thickBot="1" x14ac:dyDescent="0.25">
      <c r="A112" s="1559"/>
      <c r="B112" s="1560" t="s">
        <v>1940</v>
      </c>
      <c r="C112" s="1561" t="s">
        <v>3839</v>
      </c>
      <c r="D112" s="1562"/>
      <c r="E112" s="1563"/>
    </row>
    <row r="113" spans="1:5" x14ac:dyDescent="0.2">
      <c r="A113" s="1547" t="s">
        <v>2199</v>
      </c>
      <c r="B113" s="1548" t="s">
        <v>1937</v>
      </c>
      <c r="C113" s="1549" t="s">
        <v>2478</v>
      </c>
      <c r="D113" s="1550" t="s">
        <v>2479</v>
      </c>
      <c r="E113" s="1551" t="s">
        <v>2480</v>
      </c>
    </row>
    <row r="114" spans="1:5" x14ac:dyDescent="0.2">
      <c r="A114" s="1552" t="s">
        <v>3757</v>
      </c>
      <c r="B114" s="1553" t="s">
        <v>1938</v>
      </c>
      <c r="C114" s="1554" t="s">
        <v>2481</v>
      </c>
      <c r="D114" s="1555" t="s">
        <v>2482</v>
      </c>
      <c r="E114" s="1556" t="s">
        <v>2483</v>
      </c>
    </row>
    <row r="115" spans="1:5" x14ac:dyDescent="0.2">
      <c r="A115" s="1568" t="s">
        <v>3758</v>
      </c>
      <c r="B115" s="1553" t="s">
        <v>1939</v>
      </c>
      <c r="C115" s="1554" t="s">
        <v>2485</v>
      </c>
      <c r="D115" s="1555">
        <v>0</v>
      </c>
      <c r="E115" s="1556" t="s">
        <v>2486</v>
      </c>
    </row>
    <row r="116" spans="1:5" x14ac:dyDescent="0.2">
      <c r="A116" s="1552" t="s">
        <v>2484</v>
      </c>
      <c r="B116" s="1553" t="s">
        <v>1939</v>
      </c>
      <c r="C116" s="1554" t="s">
        <v>2488</v>
      </c>
      <c r="D116" s="1555">
        <v>0</v>
      </c>
      <c r="E116" s="1556" t="s">
        <v>2489</v>
      </c>
    </row>
    <row r="117" spans="1:5" x14ac:dyDescent="0.2">
      <c r="A117" s="1552" t="s">
        <v>2487</v>
      </c>
      <c r="B117" s="1553" t="s">
        <v>1939</v>
      </c>
      <c r="C117" s="1554" t="s">
        <v>2490</v>
      </c>
      <c r="D117" s="1555"/>
      <c r="E117" s="1556" t="s">
        <v>2491</v>
      </c>
    </row>
    <row r="118" spans="1:5" x14ac:dyDescent="0.2">
      <c r="A118" s="1557" t="s">
        <v>2492</v>
      </c>
      <c r="B118" s="1553" t="s">
        <v>1939</v>
      </c>
      <c r="C118" s="1558">
        <v>0</v>
      </c>
      <c r="D118" s="1555"/>
      <c r="E118" s="1556" t="s">
        <v>2493</v>
      </c>
    </row>
    <row r="119" spans="1:5" x14ac:dyDescent="0.2">
      <c r="A119" s="1557" t="s">
        <v>2494</v>
      </c>
      <c r="B119" s="1553" t="s">
        <v>1939</v>
      </c>
      <c r="C119" s="1558">
        <v>0</v>
      </c>
      <c r="D119" s="1555"/>
      <c r="E119" s="1556" t="s">
        <v>2495</v>
      </c>
    </row>
    <row r="120" spans="1:5" x14ac:dyDescent="0.2">
      <c r="A120" s="1564"/>
      <c r="B120" s="1553" t="s">
        <v>1939</v>
      </c>
      <c r="C120" s="1558">
        <v>0</v>
      </c>
      <c r="D120" s="1565"/>
      <c r="E120" s="1566" t="s">
        <v>2496</v>
      </c>
    </row>
    <row r="121" spans="1:5" x14ac:dyDescent="0.2">
      <c r="A121" s="1564"/>
      <c r="B121" s="1553" t="s">
        <v>1939</v>
      </c>
      <c r="C121" s="1558">
        <v>0</v>
      </c>
      <c r="D121" s="1565"/>
      <c r="E121" s="1566" t="s">
        <v>2497</v>
      </c>
    </row>
    <row r="122" spans="1:5" x14ac:dyDescent="0.2">
      <c r="A122" s="1564"/>
      <c r="B122" s="1553" t="s">
        <v>1939</v>
      </c>
      <c r="C122" s="1558">
        <v>0</v>
      </c>
      <c r="D122" s="1565"/>
      <c r="E122" s="1566" t="s">
        <v>2498</v>
      </c>
    </row>
    <row r="123" spans="1:5" x14ac:dyDescent="0.2">
      <c r="A123" s="1564"/>
      <c r="B123" s="1553" t="s">
        <v>1939</v>
      </c>
      <c r="C123" s="1558">
        <v>0</v>
      </c>
      <c r="D123" s="1565"/>
      <c r="E123" s="1566" t="s">
        <v>2499</v>
      </c>
    </row>
    <row r="124" spans="1:5" x14ac:dyDescent="0.2">
      <c r="A124" s="1567"/>
      <c r="B124" s="1553" t="s">
        <v>1939</v>
      </c>
      <c r="C124" s="1554">
        <v>0</v>
      </c>
      <c r="D124" s="1555"/>
      <c r="E124" s="1556" t="s">
        <v>2500</v>
      </c>
    </row>
    <row r="125" spans="1:5" ht="12.75" thickBot="1" x14ac:dyDescent="0.25">
      <c r="A125" s="1559"/>
      <c r="B125" s="1560" t="s">
        <v>1940</v>
      </c>
      <c r="C125" s="1561" t="s">
        <v>2488</v>
      </c>
      <c r="D125" s="1562"/>
      <c r="E125" s="1563"/>
    </row>
    <row r="126" spans="1:5" x14ac:dyDescent="0.2">
      <c r="A126" s="1547" t="s">
        <v>1906</v>
      </c>
      <c r="B126" s="1548" t="s">
        <v>1937</v>
      </c>
      <c r="C126" s="1549" t="s">
        <v>3563</v>
      </c>
      <c r="D126" s="1550" t="s">
        <v>3564</v>
      </c>
      <c r="E126" s="1551" t="s">
        <v>3565</v>
      </c>
    </row>
    <row r="127" spans="1:5" x14ac:dyDescent="0.2">
      <c r="A127" s="1552" t="s">
        <v>3759</v>
      </c>
      <c r="B127" s="1553" t="s">
        <v>1938</v>
      </c>
      <c r="C127" s="1554" t="s">
        <v>3840</v>
      </c>
      <c r="D127" s="1555" t="s">
        <v>3566</v>
      </c>
      <c r="E127" s="1556" t="s">
        <v>3567</v>
      </c>
    </row>
    <row r="128" spans="1:5" x14ac:dyDescent="0.2">
      <c r="A128" s="1552" t="s">
        <v>3760</v>
      </c>
      <c r="B128" s="1553" t="s">
        <v>1939</v>
      </c>
      <c r="C128" s="1554" t="s">
        <v>3841</v>
      </c>
      <c r="D128" s="1555">
        <v>0</v>
      </c>
      <c r="E128" s="1556" t="s">
        <v>3568</v>
      </c>
    </row>
    <row r="129" spans="1:5" x14ac:dyDescent="0.2">
      <c r="A129" s="1552" t="s">
        <v>2501</v>
      </c>
      <c r="B129" s="1553" t="s">
        <v>1939</v>
      </c>
      <c r="C129" s="1554" t="s">
        <v>3569</v>
      </c>
      <c r="D129" s="1555">
        <v>0</v>
      </c>
      <c r="E129" s="1556" t="s">
        <v>3570</v>
      </c>
    </row>
    <row r="130" spans="1:5" x14ac:dyDescent="0.2">
      <c r="A130" s="1557" t="s">
        <v>2502</v>
      </c>
      <c r="B130" s="1553" t="s">
        <v>1939</v>
      </c>
      <c r="C130" s="1558">
        <v>0</v>
      </c>
      <c r="D130" s="1555"/>
      <c r="E130" s="1556">
        <v>0</v>
      </c>
    </row>
    <row r="131" spans="1:5" x14ac:dyDescent="0.2">
      <c r="A131" s="1557" t="s">
        <v>2503</v>
      </c>
      <c r="B131" s="1553" t="s">
        <v>1939</v>
      </c>
      <c r="C131" s="1558">
        <v>0</v>
      </c>
      <c r="D131" s="1555"/>
      <c r="E131" s="1556">
        <v>0</v>
      </c>
    </row>
    <row r="132" spans="1:5" ht="12.75" thickBot="1" x14ac:dyDescent="0.25">
      <c r="A132" s="1559"/>
      <c r="B132" s="1560" t="s">
        <v>1940</v>
      </c>
      <c r="C132" s="1561" t="s">
        <v>3571</v>
      </c>
      <c r="D132" s="1562"/>
      <c r="E132" s="1563"/>
    </row>
    <row r="133" spans="1:5" x14ac:dyDescent="0.2">
      <c r="A133" s="1547" t="s">
        <v>2204</v>
      </c>
      <c r="B133" s="1548" t="s">
        <v>1937</v>
      </c>
      <c r="C133" s="1549" t="s">
        <v>2504</v>
      </c>
      <c r="D133" s="1550" t="s">
        <v>2505</v>
      </c>
      <c r="E133" s="1551" t="s">
        <v>2506</v>
      </c>
    </row>
    <row r="134" spans="1:5" x14ac:dyDescent="0.2">
      <c r="A134" s="1552" t="s">
        <v>3761</v>
      </c>
      <c r="B134" s="1553" t="s">
        <v>1938</v>
      </c>
      <c r="C134" s="1554" t="s">
        <v>2507</v>
      </c>
      <c r="D134" s="1555" t="s">
        <v>2508</v>
      </c>
      <c r="E134" s="1556" t="s">
        <v>2509</v>
      </c>
    </row>
    <row r="135" spans="1:5" x14ac:dyDescent="0.2">
      <c r="A135" s="1552" t="s">
        <v>2510</v>
      </c>
      <c r="B135" s="1553" t="s">
        <v>1939</v>
      </c>
      <c r="C135" s="1554" t="s">
        <v>2511</v>
      </c>
      <c r="D135" s="1555">
        <v>0</v>
      </c>
      <c r="E135" s="1556" t="s">
        <v>2511</v>
      </c>
    </row>
    <row r="136" spans="1:5" x14ac:dyDescent="0.2">
      <c r="A136" s="1552" t="s">
        <v>2512</v>
      </c>
      <c r="B136" s="1553" t="s">
        <v>1939</v>
      </c>
      <c r="C136" s="1554" t="s">
        <v>2513</v>
      </c>
      <c r="D136" s="1555">
        <v>0</v>
      </c>
      <c r="E136" s="1556" t="s">
        <v>2514</v>
      </c>
    </row>
    <row r="137" spans="1:5" x14ac:dyDescent="0.2">
      <c r="A137" s="1557" t="s">
        <v>2516</v>
      </c>
      <c r="B137" s="1553" t="s">
        <v>1939</v>
      </c>
      <c r="C137" s="1554" t="s">
        <v>2506</v>
      </c>
      <c r="D137" s="1555"/>
      <c r="E137" s="1556" t="s">
        <v>2515</v>
      </c>
    </row>
    <row r="138" spans="1:5" x14ac:dyDescent="0.2">
      <c r="A138" s="1557" t="s">
        <v>2517</v>
      </c>
      <c r="B138" s="1553" t="s">
        <v>1939</v>
      </c>
      <c r="C138" s="1558">
        <v>0</v>
      </c>
      <c r="D138" s="1555"/>
      <c r="E138" s="1556">
        <v>0</v>
      </c>
    </row>
    <row r="139" spans="1:5" ht="12.75" thickBot="1" x14ac:dyDescent="0.25">
      <c r="A139" s="1559"/>
      <c r="B139" s="1560" t="s">
        <v>1940</v>
      </c>
      <c r="C139" s="1561" t="s">
        <v>2518</v>
      </c>
      <c r="D139" s="1562"/>
      <c r="E139" s="1563"/>
    </row>
    <row r="140" spans="1:5" x14ac:dyDescent="0.2">
      <c r="A140" s="1547" t="s">
        <v>2209</v>
      </c>
      <c r="B140" s="1548" t="s">
        <v>1937</v>
      </c>
      <c r="C140" s="1549" t="s">
        <v>2519</v>
      </c>
      <c r="D140" s="1550" t="s">
        <v>2520</v>
      </c>
      <c r="E140" s="1551" t="s">
        <v>2521</v>
      </c>
    </row>
    <row r="141" spans="1:5" ht="24" x14ac:dyDescent="0.2">
      <c r="A141" s="1552" t="s">
        <v>2522</v>
      </c>
      <c r="B141" s="1553" t="s">
        <v>1938</v>
      </c>
      <c r="C141" s="1554" t="s">
        <v>2523</v>
      </c>
      <c r="D141" s="1555" t="s">
        <v>2524</v>
      </c>
      <c r="E141" s="1556" t="s">
        <v>2525</v>
      </c>
    </row>
    <row r="142" spans="1:5" x14ac:dyDescent="0.2">
      <c r="A142" s="1552" t="s">
        <v>3762</v>
      </c>
      <c r="B142" s="1553" t="s">
        <v>1939</v>
      </c>
      <c r="C142" s="1554" t="s">
        <v>2526</v>
      </c>
      <c r="D142" s="1555">
        <v>0</v>
      </c>
      <c r="E142" s="1556" t="s">
        <v>2527</v>
      </c>
    </row>
    <row r="143" spans="1:5" x14ac:dyDescent="0.2">
      <c r="A143" s="1557" t="s">
        <v>2530</v>
      </c>
      <c r="B143" s="1553" t="s">
        <v>1939</v>
      </c>
      <c r="C143" s="1554" t="s">
        <v>2528</v>
      </c>
      <c r="D143" s="1555">
        <v>0</v>
      </c>
      <c r="E143" s="1556">
        <v>0</v>
      </c>
    </row>
    <row r="144" spans="1:5" x14ac:dyDescent="0.2">
      <c r="A144" s="1557" t="s">
        <v>2531</v>
      </c>
      <c r="B144" s="1553" t="s">
        <v>1939</v>
      </c>
      <c r="C144" s="1554"/>
      <c r="D144" s="1555"/>
      <c r="E144" s="1556">
        <v>0</v>
      </c>
    </row>
    <row r="145" spans="1:5" ht="12.75" thickBot="1" x14ac:dyDescent="0.25">
      <c r="A145" s="1559"/>
      <c r="B145" s="1560" t="s">
        <v>1940</v>
      </c>
      <c r="C145" s="1561" t="s">
        <v>2529</v>
      </c>
      <c r="D145" s="1562"/>
      <c r="E145" s="1563"/>
    </row>
    <row r="146" spans="1:5" x14ac:dyDescent="0.2">
      <c r="A146" s="1547" t="s">
        <v>2211</v>
      </c>
      <c r="B146" s="1548" t="s">
        <v>1937</v>
      </c>
      <c r="C146" s="1549" t="s">
        <v>3842</v>
      </c>
      <c r="D146" s="1550" t="s">
        <v>3572</v>
      </c>
      <c r="E146" s="1551" t="s">
        <v>3573</v>
      </c>
    </row>
    <row r="147" spans="1:5" x14ac:dyDescent="0.2">
      <c r="A147" s="1552" t="s">
        <v>3764</v>
      </c>
      <c r="B147" s="1553" t="s">
        <v>1938</v>
      </c>
      <c r="C147" s="1554" t="s">
        <v>3845</v>
      </c>
      <c r="D147" s="1555" t="s">
        <v>3574</v>
      </c>
      <c r="E147" s="1556" t="s">
        <v>3575</v>
      </c>
    </row>
    <row r="148" spans="1:5" x14ac:dyDescent="0.2">
      <c r="A148" s="1568" t="s">
        <v>3765</v>
      </c>
      <c r="B148" s="1553" t="s">
        <v>1939</v>
      </c>
      <c r="C148" s="1554" t="s">
        <v>3843</v>
      </c>
      <c r="D148" s="1555">
        <v>0</v>
      </c>
      <c r="E148" s="1556" t="s">
        <v>3576</v>
      </c>
    </row>
    <row r="149" spans="1:5" x14ac:dyDescent="0.2">
      <c r="A149" s="1552" t="s">
        <v>3763</v>
      </c>
      <c r="B149" s="1553" t="s">
        <v>1939</v>
      </c>
      <c r="C149" s="1554" t="s">
        <v>3844</v>
      </c>
      <c r="D149" s="1555">
        <v>0</v>
      </c>
      <c r="E149" s="1556">
        <v>0</v>
      </c>
    </row>
    <row r="150" spans="1:5" x14ac:dyDescent="0.2">
      <c r="A150" s="1552" t="s">
        <v>2532</v>
      </c>
      <c r="B150" s="1553" t="s">
        <v>1939</v>
      </c>
      <c r="C150" s="1554">
        <v>0</v>
      </c>
      <c r="D150" s="1555"/>
      <c r="E150" s="1556">
        <v>0</v>
      </c>
    </row>
    <row r="151" spans="1:5" x14ac:dyDescent="0.2">
      <c r="A151" s="1557" t="s">
        <v>2533</v>
      </c>
      <c r="B151" s="1553" t="s">
        <v>1939</v>
      </c>
      <c r="C151" s="1558">
        <v>0</v>
      </c>
      <c r="D151" s="1555"/>
      <c r="E151" s="1556">
        <v>0</v>
      </c>
    </row>
    <row r="152" spans="1:5" x14ac:dyDescent="0.2">
      <c r="A152" s="1557" t="s">
        <v>2534</v>
      </c>
      <c r="B152" s="1553" t="s">
        <v>1939</v>
      </c>
      <c r="C152" s="1558">
        <v>0</v>
      </c>
      <c r="D152" s="1555"/>
      <c r="E152" s="1556">
        <v>0</v>
      </c>
    </row>
    <row r="153" spans="1:5" ht="12.75" thickBot="1" x14ac:dyDescent="0.25">
      <c r="A153" s="1559"/>
      <c r="B153" s="1560" t="s">
        <v>1940</v>
      </c>
      <c r="C153" s="1561" t="s">
        <v>3577</v>
      </c>
      <c r="D153" s="1562"/>
      <c r="E153" s="1563"/>
    </row>
    <row r="154" spans="1:5" x14ac:dyDescent="0.2">
      <c r="A154" s="1547" t="s">
        <v>158</v>
      </c>
      <c r="B154" s="1548" t="s">
        <v>1937</v>
      </c>
      <c r="C154" s="1549" t="s">
        <v>3846</v>
      </c>
      <c r="D154" s="1550" t="s">
        <v>3578</v>
      </c>
      <c r="E154" s="1551" t="s">
        <v>3579</v>
      </c>
    </row>
    <row r="155" spans="1:5" x14ac:dyDescent="0.2">
      <c r="A155" s="1552" t="s">
        <v>3767</v>
      </c>
      <c r="B155" s="1553" t="s">
        <v>1938</v>
      </c>
      <c r="C155" s="1554" t="s">
        <v>3580</v>
      </c>
      <c r="D155" s="1555" t="s">
        <v>3581</v>
      </c>
      <c r="E155" s="1556" t="s">
        <v>3582</v>
      </c>
    </row>
    <row r="156" spans="1:5" x14ac:dyDescent="0.2">
      <c r="A156" s="1552" t="s">
        <v>3766</v>
      </c>
      <c r="B156" s="1553" t="s">
        <v>1939</v>
      </c>
      <c r="C156" s="1554" t="s">
        <v>3848</v>
      </c>
      <c r="D156" s="1555">
        <v>0</v>
      </c>
      <c r="E156" s="1556" t="s">
        <v>3583</v>
      </c>
    </row>
    <row r="157" spans="1:5" x14ac:dyDescent="0.2">
      <c r="A157" s="1552" t="s">
        <v>2535</v>
      </c>
      <c r="B157" s="1553" t="s">
        <v>1939</v>
      </c>
      <c r="C157" s="1554" t="s">
        <v>3847</v>
      </c>
      <c r="D157" s="1555">
        <v>0</v>
      </c>
      <c r="E157" s="1556" t="s">
        <v>3584</v>
      </c>
    </row>
    <row r="158" spans="1:5" x14ac:dyDescent="0.2">
      <c r="A158" s="1557" t="s">
        <v>2536</v>
      </c>
      <c r="B158" s="1553" t="s">
        <v>1939</v>
      </c>
      <c r="C158" s="1554" t="s">
        <v>3849</v>
      </c>
      <c r="D158" s="1555"/>
      <c r="E158" s="1556" t="s">
        <v>3585</v>
      </c>
    </row>
    <row r="159" spans="1:5" x14ac:dyDescent="0.2">
      <c r="A159" s="1557" t="s">
        <v>2537</v>
      </c>
      <c r="B159" s="1553" t="s">
        <v>1939</v>
      </c>
      <c r="C159" s="1558" t="s">
        <v>3586</v>
      </c>
      <c r="D159" s="1555"/>
      <c r="E159" s="1556">
        <v>0</v>
      </c>
    </row>
    <row r="160" spans="1:5" x14ac:dyDescent="0.2">
      <c r="B160" s="1553" t="s">
        <v>1939</v>
      </c>
      <c r="C160" s="1558" t="s">
        <v>3587</v>
      </c>
      <c r="D160" s="1555"/>
      <c r="E160" s="1556">
        <v>0</v>
      </c>
    </row>
    <row r="161" spans="1:5" x14ac:dyDescent="0.2">
      <c r="A161" s="1564"/>
      <c r="B161" s="1553" t="s">
        <v>1939</v>
      </c>
      <c r="C161" s="1558" t="s">
        <v>3850</v>
      </c>
      <c r="D161" s="1565"/>
      <c r="E161" s="1566">
        <v>0</v>
      </c>
    </row>
    <row r="162" spans="1:5" ht="12.75" thickBot="1" x14ac:dyDescent="0.25">
      <c r="A162" s="1559"/>
      <c r="B162" s="1560" t="s">
        <v>1940</v>
      </c>
      <c r="C162" s="1561" t="s">
        <v>3588</v>
      </c>
      <c r="D162" s="1562"/>
      <c r="E162" s="1563"/>
    </row>
    <row r="163" spans="1:5" x14ac:dyDescent="0.2">
      <c r="A163" s="1547" t="s">
        <v>2221</v>
      </c>
      <c r="B163" s="1548" t="s">
        <v>1937</v>
      </c>
      <c r="C163" s="1549" t="s">
        <v>2538</v>
      </c>
      <c r="D163" s="1550" t="s">
        <v>2539</v>
      </c>
      <c r="E163" s="1551" t="s">
        <v>2540</v>
      </c>
    </row>
    <row r="164" spans="1:5" x14ac:dyDescent="0.2">
      <c r="A164" s="1552" t="s">
        <v>2541</v>
      </c>
      <c r="B164" s="1553" t="s">
        <v>1938</v>
      </c>
      <c r="C164" s="1554" t="s">
        <v>2542</v>
      </c>
      <c r="D164" s="1555" t="s">
        <v>2543</v>
      </c>
      <c r="E164" s="1556" t="s">
        <v>2544</v>
      </c>
    </row>
    <row r="165" spans="1:5" x14ac:dyDescent="0.2">
      <c r="A165" s="1552" t="s">
        <v>2545</v>
      </c>
      <c r="B165" s="1553" t="s">
        <v>1939</v>
      </c>
      <c r="C165" s="1554" t="s">
        <v>2546</v>
      </c>
      <c r="D165" s="1555">
        <v>0</v>
      </c>
      <c r="E165" s="1556" t="s">
        <v>2547</v>
      </c>
    </row>
    <row r="166" spans="1:5" x14ac:dyDescent="0.2">
      <c r="A166" s="1552" t="s">
        <v>2548</v>
      </c>
      <c r="B166" s="1553" t="s">
        <v>1939</v>
      </c>
      <c r="C166" s="1554" t="s">
        <v>2549</v>
      </c>
      <c r="D166" s="1555">
        <v>0</v>
      </c>
      <c r="E166" s="1556" t="s">
        <v>2550</v>
      </c>
    </row>
    <row r="167" spans="1:5" x14ac:dyDescent="0.2">
      <c r="A167" s="1557" t="s">
        <v>2553</v>
      </c>
      <c r="B167" s="1553" t="s">
        <v>1939</v>
      </c>
      <c r="C167" s="1554" t="s">
        <v>2551</v>
      </c>
      <c r="D167" s="1555"/>
      <c r="E167" s="1556" t="s">
        <v>2552</v>
      </c>
    </row>
    <row r="168" spans="1:5" x14ac:dyDescent="0.2">
      <c r="A168" s="1557" t="s">
        <v>2555</v>
      </c>
      <c r="B168" s="1553" t="s">
        <v>1939</v>
      </c>
      <c r="C168" s="1558" t="s">
        <v>3589</v>
      </c>
      <c r="D168" s="1555"/>
      <c r="E168" s="1556" t="s">
        <v>2554</v>
      </c>
    </row>
    <row r="169" spans="1:5" x14ac:dyDescent="0.2">
      <c r="B169" s="1553" t="s">
        <v>1939</v>
      </c>
      <c r="C169" s="1558" t="s">
        <v>3590</v>
      </c>
      <c r="D169" s="1555"/>
      <c r="E169" s="1556">
        <v>0</v>
      </c>
    </row>
    <row r="170" spans="1:5" ht="12.75" thickBot="1" x14ac:dyDescent="0.25">
      <c r="A170" s="1559"/>
      <c r="B170" s="1560" t="s">
        <v>1940</v>
      </c>
      <c r="C170" s="1561" t="s">
        <v>2556</v>
      </c>
      <c r="D170" s="1562"/>
      <c r="E170" s="1563"/>
    </row>
    <row r="171" spans="1:5" x14ac:dyDescent="0.2">
      <c r="A171" s="1547" t="s">
        <v>2227</v>
      </c>
      <c r="B171" s="1548" t="s">
        <v>1937</v>
      </c>
      <c r="C171" s="1549" t="s">
        <v>2557</v>
      </c>
      <c r="D171" s="1550" t="s">
        <v>2558</v>
      </c>
      <c r="E171" s="1551" t="s">
        <v>2559</v>
      </c>
    </row>
    <row r="172" spans="1:5" x14ac:dyDescent="0.2">
      <c r="A172" s="1552" t="s">
        <v>3769</v>
      </c>
      <c r="B172" s="1553" t="s">
        <v>1938</v>
      </c>
      <c r="C172" s="1554" t="s">
        <v>2560</v>
      </c>
      <c r="D172" s="1555" t="s">
        <v>2561</v>
      </c>
      <c r="E172" s="1556" t="s">
        <v>2562</v>
      </c>
    </row>
    <row r="173" spans="1:5" x14ac:dyDescent="0.2">
      <c r="A173" s="1552" t="s">
        <v>3768</v>
      </c>
      <c r="B173" s="1553" t="s">
        <v>1939</v>
      </c>
      <c r="C173" s="1554" t="s">
        <v>2564</v>
      </c>
      <c r="D173" s="1555">
        <v>0</v>
      </c>
      <c r="E173" s="1556" t="s">
        <v>2565</v>
      </c>
    </row>
    <row r="174" spans="1:5" x14ac:dyDescent="0.2">
      <c r="A174" s="1552">
        <v>2123147373</v>
      </c>
      <c r="B174" s="1553" t="s">
        <v>1939</v>
      </c>
      <c r="C174" s="1554" t="s">
        <v>2566</v>
      </c>
      <c r="D174" s="1555">
        <v>0</v>
      </c>
      <c r="E174" s="1556" t="s">
        <v>2567</v>
      </c>
    </row>
    <row r="175" spans="1:5" x14ac:dyDescent="0.2">
      <c r="A175" s="1557">
        <v>2123147300</v>
      </c>
      <c r="B175" s="1553" t="s">
        <v>1939</v>
      </c>
      <c r="C175" s="1554" t="s">
        <v>2568</v>
      </c>
      <c r="D175" s="1555"/>
      <c r="E175" s="1556">
        <v>0</v>
      </c>
    </row>
    <row r="176" spans="1:5" x14ac:dyDescent="0.2">
      <c r="A176" s="1557">
        <v>2123147364</v>
      </c>
      <c r="B176" s="1553" t="s">
        <v>1939</v>
      </c>
      <c r="C176" s="1558" t="s">
        <v>2569</v>
      </c>
      <c r="D176" s="1555"/>
      <c r="E176" s="1556">
        <v>0</v>
      </c>
    </row>
    <row r="177" spans="1:5" x14ac:dyDescent="0.2">
      <c r="A177" s="1557" t="s">
        <v>2570</v>
      </c>
      <c r="B177" s="1553" t="s">
        <v>1939</v>
      </c>
      <c r="C177" s="1558">
        <v>0</v>
      </c>
      <c r="D177" s="1555"/>
      <c r="E177" s="1556">
        <v>0</v>
      </c>
    </row>
    <row r="178" spans="1:5" ht="12.75" thickBot="1" x14ac:dyDescent="0.25">
      <c r="A178" s="1559"/>
      <c r="B178" s="1560" t="s">
        <v>1940</v>
      </c>
      <c r="C178" s="1561" t="s">
        <v>2571</v>
      </c>
      <c r="D178" s="1562"/>
      <c r="E178" s="1563"/>
    </row>
    <row r="179" spans="1:5" x14ac:dyDescent="0.2">
      <c r="A179" s="1547" t="s">
        <v>2230</v>
      </c>
      <c r="B179" s="1548" t="s">
        <v>1937</v>
      </c>
      <c r="C179" s="1549" t="s">
        <v>2928</v>
      </c>
      <c r="D179" s="1550" t="s">
        <v>3591</v>
      </c>
      <c r="E179" s="1551" t="s">
        <v>3592</v>
      </c>
    </row>
    <row r="180" spans="1:5" x14ac:dyDescent="0.2">
      <c r="A180" s="1552" t="s">
        <v>2572</v>
      </c>
      <c r="B180" s="1553" t="s">
        <v>1938</v>
      </c>
      <c r="C180" s="1554" t="s">
        <v>2929</v>
      </c>
      <c r="D180" s="1555" t="s">
        <v>3593</v>
      </c>
      <c r="E180" s="1556" t="s">
        <v>3594</v>
      </c>
    </row>
    <row r="181" spans="1:5" x14ac:dyDescent="0.2">
      <c r="A181" s="1552" t="s">
        <v>2573</v>
      </c>
      <c r="B181" s="1553" t="s">
        <v>1939</v>
      </c>
      <c r="C181" s="1554" t="s">
        <v>3851</v>
      </c>
      <c r="D181" s="1555">
        <v>0</v>
      </c>
      <c r="E181" s="1556" t="s">
        <v>3595</v>
      </c>
    </row>
    <row r="182" spans="1:5" x14ac:dyDescent="0.2">
      <c r="A182" s="1552" t="s">
        <v>2574</v>
      </c>
      <c r="B182" s="1553" t="s">
        <v>1939</v>
      </c>
      <c r="C182" s="1554" t="s">
        <v>3596</v>
      </c>
      <c r="D182" s="1555">
        <v>0</v>
      </c>
      <c r="E182" s="1556">
        <v>0</v>
      </c>
    </row>
    <row r="183" spans="1:5" x14ac:dyDescent="0.2">
      <c r="A183" s="1557" t="s">
        <v>2575</v>
      </c>
      <c r="B183" s="1553" t="s">
        <v>1939</v>
      </c>
      <c r="C183" s="1554" t="s">
        <v>3852</v>
      </c>
      <c r="D183" s="1555"/>
      <c r="E183" s="1556">
        <v>0</v>
      </c>
    </row>
    <row r="184" spans="1:5" x14ac:dyDescent="0.2">
      <c r="A184" s="1557" t="s">
        <v>2576</v>
      </c>
      <c r="B184" s="1553" t="s">
        <v>1939</v>
      </c>
      <c r="C184" s="1558">
        <v>0</v>
      </c>
      <c r="D184" s="1555"/>
      <c r="E184" s="1556">
        <v>0</v>
      </c>
    </row>
    <row r="185" spans="1:5" ht="12.75" thickBot="1" x14ac:dyDescent="0.25">
      <c r="A185" s="1559"/>
      <c r="B185" s="1560" t="s">
        <v>1940</v>
      </c>
      <c r="C185" s="1561" t="s">
        <v>2931</v>
      </c>
      <c r="D185" s="1562"/>
      <c r="E185" s="1563"/>
    </row>
    <row r="186" spans="1:5" x14ac:dyDescent="0.2">
      <c r="A186" s="1547" t="s">
        <v>2239</v>
      </c>
      <c r="B186" s="1548" t="s">
        <v>1937</v>
      </c>
      <c r="C186" s="1549" t="s">
        <v>2577</v>
      </c>
      <c r="D186" s="1550" t="s">
        <v>2578</v>
      </c>
      <c r="E186" s="1551" t="s">
        <v>2579</v>
      </c>
    </row>
    <row r="187" spans="1:5" x14ac:dyDescent="0.2">
      <c r="A187" s="1552" t="s">
        <v>3770</v>
      </c>
      <c r="B187" s="1553" t="s">
        <v>1938</v>
      </c>
      <c r="C187" s="1554">
        <v>0</v>
      </c>
      <c r="D187" s="1555" t="s">
        <v>2580</v>
      </c>
      <c r="E187" s="1556" t="s">
        <v>2581</v>
      </c>
    </row>
    <row r="188" spans="1:5" x14ac:dyDescent="0.2">
      <c r="A188" s="1552" t="s">
        <v>3771</v>
      </c>
      <c r="B188" s="1553" t="s">
        <v>1939</v>
      </c>
      <c r="C188" s="1554" t="s">
        <v>2581</v>
      </c>
      <c r="D188" s="1555">
        <v>0</v>
      </c>
      <c r="E188" s="1556">
        <v>0</v>
      </c>
    </row>
    <row r="189" spans="1:5" x14ac:dyDescent="0.2">
      <c r="A189" s="1552" t="s">
        <v>2582</v>
      </c>
      <c r="B189" s="1553" t="s">
        <v>1939</v>
      </c>
      <c r="C189" s="1554" t="s">
        <v>2583</v>
      </c>
      <c r="D189" s="1555">
        <v>0</v>
      </c>
      <c r="E189" s="1556">
        <v>0</v>
      </c>
    </row>
    <row r="190" spans="1:5" x14ac:dyDescent="0.2">
      <c r="A190" s="1557" t="s">
        <v>2584</v>
      </c>
      <c r="B190" s="1553" t="s">
        <v>1939</v>
      </c>
      <c r="C190" s="1554" t="s">
        <v>2585</v>
      </c>
      <c r="D190" s="1555"/>
      <c r="E190" s="1556">
        <v>0</v>
      </c>
    </row>
    <row r="191" spans="1:5" x14ac:dyDescent="0.2">
      <c r="A191" s="1557" t="s">
        <v>2584</v>
      </c>
      <c r="B191" s="1553" t="s">
        <v>1939</v>
      </c>
      <c r="C191" s="1558">
        <v>0</v>
      </c>
      <c r="D191" s="1555"/>
      <c r="E191" s="1556">
        <v>0</v>
      </c>
    </row>
    <row r="192" spans="1:5" x14ac:dyDescent="0.2">
      <c r="A192" s="1557" t="s">
        <v>2586</v>
      </c>
      <c r="B192" s="1553" t="s">
        <v>1939</v>
      </c>
      <c r="C192" s="1558">
        <v>0</v>
      </c>
      <c r="D192" s="1555"/>
      <c r="E192" s="1556">
        <v>0</v>
      </c>
    </row>
    <row r="193" spans="1:5" ht="12.75" thickBot="1" x14ac:dyDescent="0.25">
      <c r="A193" s="1559"/>
      <c r="B193" s="1560" t="s">
        <v>1940</v>
      </c>
      <c r="C193" s="1561" t="s">
        <v>2587</v>
      </c>
      <c r="D193" s="1562"/>
      <c r="E193" s="1563"/>
    </row>
    <row r="194" spans="1:5" x14ac:dyDescent="0.2">
      <c r="A194" s="1547" t="s">
        <v>2240</v>
      </c>
      <c r="B194" s="1548" t="s">
        <v>1937</v>
      </c>
      <c r="C194" s="1549" t="s">
        <v>2588</v>
      </c>
      <c r="D194" s="1550" t="s">
        <v>2589</v>
      </c>
      <c r="E194" s="1551" t="s">
        <v>2590</v>
      </c>
    </row>
    <row r="195" spans="1:5" x14ac:dyDescent="0.2">
      <c r="A195" s="1552" t="s">
        <v>3772</v>
      </c>
      <c r="B195" s="1553" t="s">
        <v>1938</v>
      </c>
      <c r="C195" s="1554" t="s">
        <v>2591</v>
      </c>
      <c r="D195" s="1555" t="s">
        <v>2592</v>
      </c>
      <c r="E195" s="1556">
        <v>0</v>
      </c>
    </row>
    <row r="196" spans="1:5" x14ac:dyDescent="0.2">
      <c r="A196" s="1552" t="s">
        <v>3773</v>
      </c>
      <c r="B196" s="1553" t="s">
        <v>1939</v>
      </c>
      <c r="C196" s="1554" t="s">
        <v>2593</v>
      </c>
      <c r="D196" s="1555">
        <v>0</v>
      </c>
      <c r="E196" s="1556">
        <v>0</v>
      </c>
    </row>
    <row r="197" spans="1:5" x14ac:dyDescent="0.2">
      <c r="A197" s="1552" t="s">
        <v>2594</v>
      </c>
      <c r="B197" s="1553" t="s">
        <v>1939</v>
      </c>
      <c r="C197" s="1554" t="s">
        <v>2595</v>
      </c>
      <c r="D197" s="1555">
        <v>0</v>
      </c>
      <c r="E197" s="1556">
        <v>0</v>
      </c>
    </row>
    <row r="198" spans="1:5" x14ac:dyDescent="0.2">
      <c r="A198" s="1557" t="s">
        <v>2597</v>
      </c>
      <c r="B198" s="1553" t="s">
        <v>1939</v>
      </c>
      <c r="C198" s="1554" t="s">
        <v>2596</v>
      </c>
      <c r="D198" s="1555"/>
      <c r="E198" s="1556">
        <v>0</v>
      </c>
    </row>
    <row r="199" spans="1:5" x14ac:dyDescent="0.2">
      <c r="A199" s="1557" t="s">
        <v>2599</v>
      </c>
      <c r="B199" s="1553" t="s">
        <v>1939</v>
      </c>
      <c r="C199" s="1558" t="s">
        <v>2598</v>
      </c>
      <c r="D199" s="1555"/>
      <c r="E199" s="1556">
        <v>0</v>
      </c>
    </row>
    <row r="200" spans="1:5" ht="12.75" thickBot="1" x14ac:dyDescent="0.25">
      <c r="A200" s="1559"/>
      <c r="B200" s="1560" t="s">
        <v>1940</v>
      </c>
      <c r="C200" s="1561" t="s">
        <v>2600</v>
      </c>
      <c r="D200" s="1562"/>
      <c r="E200" s="1563"/>
    </row>
    <row r="201" spans="1:5" x14ac:dyDescent="0.2">
      <c r="A201" s="1547" t="s">
        <v>2243</v>
      </c>
      <c r="B201" s="1548" t="s">
        <v>1937</v>
      </c>
      <c r="C201" s="1549" t="s">
        <v>3853</v>
      </c>
      <c r="D201" s="1550" t="s">
        <v>3597</v>
      </c>
      <c r="E201" s="1551" t="s">
        <v>3598</v>
      </c>
    </row>
    <row r="202" spans="1:5" x14ac:dyDescent="0.2">
      <c r="A202" s="1552" t="s">
        <v>3774</v>
      </c>
      <c r="B202" s="1553" t="s">
        <v>1938</v>
      </c>
      <c r="C202" s="1554" t="s">
        <v>3854</v>
      </c>
      <c r="D202" s="1555" t="s">
        <v>3599</v>
      </c>
      <c r="E202" s="1556" t="s">
        <v>3600</v>
      </c>
    </row>
    <row r="203" spans="1:5" x14ac:dyDescent="0.2">
      <c r="A203" s="1552" t="s">
        <v>2601</v>
      </c>
      <c r="B203" s="1553" t="s">
        <v>1939</v>
      </c>
      <c r="C203" s="1554" t="s">
        <v>3855</v>
      </c>
      <c r="D203" s="1555">
        <v>0</v>
      </c>
      <c r="E203" s="1556" t="s">
        <v>3601</v>
      </c>
    </row>
    <row r="204" spans="1:5" x14ac:dyDescent="0.2">
      <c r="A204" s="1552" t="s">
        <v>2602</v>
      </c>
      <c r="B204" s="1553" t="s">
        <v>1939</v>
      </c>
      <c r="C204" s="1554" t="s">
        <v>3856</v>
      </c>
      <c r="D204" s="1555">
        <v>0</v>
      </c>
      <c r="E204" s="1556" t="s">
        <v>3602</v>
      </c>
    </row>
    <row r="205" spans="1:5" x14ac:dyDescent="0.2">
      <c r="A205" s="1557" t="s">
        <v>2603</v>
      </c>
      <c r="B205" s="1553" t="s">
        <v>1939</v>
      </c>
      <c r="C205" s="1554" t="s">
        <v>3857</v>
      </c>
      <c r="D205" s="1555"/>
      <c r="E205" s="1556" t="s">
        <v>3603</v>
      </c>
    </row>
    <row r="206" spans="1:5" x14ac:dyDescent="0.2">
      <c r="A206" s="1557" t="s">
        <v>2604</v>
      </c>
      <c r="B206" s="1553" t="s">
        <v>1939</v>
      </c>
      <c r="C206" s="1558" t="s">
        <v>3858</v>
      </c>
      <c r="D206" s="1555"/>
      <c r="E206" s="1556" t="s">
        <v>3604</v>
      </c>
    </row>
    <row r="207" spans="1:5" x14ac:dyDescent="0.2">
      <c r="B207" s="1553" t="s">
        <v>1939</v>
      </c>
      <c r="C207" s="1558">
        <v>0</v>
      </c>
      <c r="D207" s="1555"/>
      <c r="E207" s="1556" t="s">
        <v>3605</v>
      </c>
    </row>
    <row r="208" spans="1:5" x14ac:dyDescent="0.2">
      <c r="A208" s="1564"/>
      <c r="B208" s="1553" t="s">
        <v>1939</v>
      </c>
      <c r="C208" s="1558">
        <v>0</v>
      </c>
      <c r="D208" s="1565"/>
      <c r="E208" s="1566" t="s">
        <v>3468</v>
      </c>
    </row>
    <row r="209" spans="1:5" ht="12.75" thickBot="1" x14ac:dyDescent="0.25">
      <c r="A209" s="1559"/>
      <c r="B209" s="1560" t="s">
        <v>1940</v>
      </c>
      <c r="C209" s="1561" t="s">
        <v>3606</v>
      </c>
      <c r="D209" s="1562"/>
      <c r="E209" s="1563"/>
    </row>
    <row r="210" spans="1:5" x14ac:dyDescent="0.2">
      <c r="A210" s="1547" t="s">
        <v>2244</v>
      </c>
      <c r="B210" s="1548" t="s">
        <v>1937</v>
      </c>
      <c r="C210" s="1549" t="s">
        <v>2605</v>
      </c>
      <c r="D210" s="1550" t="s">
        <v>2606</v>
      </c>
      <c r="E210" s="1551" t="s">
        <v>3607</v>
      </c>
    </row>
    <row r="211" spans="1:5" x14ac:dyDescent="0.2">
      <c r="A211" s="1552" t="s">
        <v>3775</v>
      </c>
      <c r="B211" s="1553" t="s">
        <v>1938</v>
      </c>
      <c r="C211" s="1554" t="s">
        <v>2607</v>
      </c>
      <c r="D211" s="1555" t="s">
        <v>2608</v>
      </c>
      <c r="E211" s="1556" t="s">
        <v>2758</v>
      </c>
    </row>
    <row r="212" spans="1:5" x14ac:dyDescent="0.2">
      <c r="A212" s="1552" t="s">
        <v>3776</v>
      </c>
      <c r="B212" s="1553" t="s">
        <v>1939</v>
      </c>
      <c r="C212" s="1554" t="s">
        <v>2609</v>
      </c>
      <c r="D212" s="1555">
        <v>0</v>
      </c>
      <c r="E212" s="1556" t="s">
        <v>2763</v>
      </c>
    </row>
    <row r="213" spans="1:5" x14ac:dyDescent="0.2">
      <c r="A213" s="1552" t="s">
        <v>2610</v>
      </c>
      <c r="B213" s="1553" t="s">
        <v>1939</v>
      </c>
      <c r="C213" s="1554" t="s">
        <v>2611</v>
      </c>
      <c r="D213" s="1555">
        <v>0</v>
      </c>
      <c r="E213" s="1556" t="s">
        <v>3608</v>
      </c>
    </row>
    <row r="214" spans="1:5" x14ac:dyDescent="0.2">
      <c r="A214" s="1557" t="s">
        <v>2613</v>
      </c>
      <c r="B214" s="1553" t="s">
        <v>1939</v>
      </c>
      <c r="C214" s="1554" t="s">
        <v>2612</v>
      </c>
      <c r="D214" s="1555"/>
      <c r="E214" s="1556">
        <v>0</v>
      </c>
    </row>
    <row r="215" spans="1:5" x14ac:dyDescent="0.2">
      <c r="A215" s="1557" t="s">
        <v>2614</v>
      </c>
      <c r="B215" s="1553" t="s">
        <v>1939</v>
      </c>
      <c r="C215" s="1558">
        <v>0</v>
      </c>
      <c r="D215" s="1555"/>
      <c r="E215" s="1556">
        <v>0</v>
      </c>
    </row>
    <row r="216" spans="1:5" ht="12.75" thickBot="1" x14ac:dyDescent="0.25">
      <c r="A216" s="1559"/>
      <c r="B216" s="1560" t="s">
        <v>1940</v>
      </c>
      <c r="C216" s="1561" t="s">
        <v>2607</v>
      </c>
      <c r="D216" s="1562"/>
      <c r="E216" s="1563"/>
    </row>
    <row r="217" spans="1:5" x14ac:dyDescent="0.2">
      <c r="A217" s="1547" t="s">
        <v>2246</v>
      </c>
      <c r="B217" s="1548" t="s">
        <v>1937</v>
      </c>
      <c r="C217" s="1549" t="s">
        <v>2615</v>
      </c>
      <c r="D217" s="1550" t="s">
        <v>2616</v>
      </c>
      <c r="E217" s="1551" t="s">
        <v>2617</v>
      </c>
    </row>
    <row r="218" spans="1:5" x14ac:dyDescent="0.2">
      <c r="A218" s="1552" t="s">
        <v>3860</v>
      </c>
      <c r="B218" s="1553" t="s">
        <v>1938</v>
      </c>
      <c r="C218" s="1554" t="s">
        <v>3861</v>
      </c>
      <c r="D218" s="1555" t="s">
        <v>2618</v>
      </c>
      <c r="E218" s="1556" t="s">
        <v>2619</v>
      </c>
    </row>
    <row r="219" spans="1:5" x14ac:dyDescent="0.2">
      <c r="A219" s="1552" t="s">
        <v>3859</v>
      </c>
      <c r="B219" s="1553" t="s">
        <v>1939</v>
      </c>
      <c r="C219" s="1554" t="s">
        <v>2620</v>
      </c>
      <c r="D219" s="1555">
        <v>0</v>
      </c>
      <c r="E219" s="1556">
        <v>0</v>
      </c>
    </row>
    <row r="220" spans="1:5" x14ac:dyDescent="0.2">
      <c r="A220" s="1552" t="s">
        <v>2621</v>
      </c>
      <c r="B220" s="1553" t="s">
        <v>1939</v>
      </c>
      <c r="C220" s="1554" t="s">
        <v>2622</v>
      </c>
      <c r="D220" s="1555">
        <v>0</v>
      </c>
      <c r="E220" s="1556">
        <v>0</v>
      </c>
    </row>
    <row r="221" spans="1:5" x14ac:dyDescent="0.2">
      <c r="A221" s="1557" t="s">
        <v>2624</v>
      </c>
      <c r="B221" s="1553" t="s">
        <v>1939</v>
      </c>
      <c r="C221" s="1554" t="s">
        <v>2623</v>
      </c>
      <c r="D221" s="1555"/>
      <c r="E221" s="1556">
        <v>0</v>
      </c>
    </row>
    <row r="222" spans="1:5" x14ac:dyDescent="0.2">
      <c r="A222" s="1557" t="s">
        <v>2626</v>
      </c>
      <c r="B222" s="1553" t="s">
        <v>1939</v>
      </c>
      <c r="C222" s="1558" t="s">
        <v>2625</v>
      </c>
      <c r="D222" s="1555"/>
      <c r="E222" s="1556">
        <v>0</v>
      </c>
    </row>
    <row r="223" spans="1:5" ht="12.75" thickBot="1" x14ac:dyDescent="0.25">
      <c r="A223" s="1559"/>
      <c r="B223" s="1560" t="s">
        <v>1940</v>
      </c>
      <c r="C223" s="1561" t="s">
        <v>2627</v>
      </c>
      <c r="D223" s="1562"/>
      <c r="E223" s="1563"/>
    </row>
    <row r="224" spans="1:5" x14ac:dyDescent="0.2">
      <c r="A224" s="1547" t="s">
        <v>2250</v>
      </c>
      <c r="B224" s="1548" t="s">
        <v>1937</v>
      </c>
      <c r="C224" s="1549" t="s">
        <v>2628</v>
      </c>
      <c r="D224" s="1550" t="s">
        <v>2629</v>
      </c>
      <c r="E224" s="1551" t="s">
        <v>2630</v>
      </c>
    </row>
    <row r="225" spans="1:5" x14ac:dyDescent="0.2">
      <c r="A225" s="1552" t="s">
        <v>2631</v>
      </c>
      <c r="B225" s="1553" t="s">
        <v>1938</v>
      </c>
      <c r="C225" s="1554" t="s">
        <v>3862</v>
      </c>
      <c r="D225" s="1555" t="s">
        <v>2632</v>
      </c>
      <c r="E225" s="1556" t="s">
        <v>2633</v>
      </c>
    </row>
    <row r="226" spans="1:5" x14ac:dyDescent="0.2">
      <c r="A226" s="1552" t="s">
        <v>2634</v>
      </c>
      <c r="B226" s="1553" t="s">
        <v>1939</v>
      </c>
      <c r="C226" s="1554" t="s">
        <v>2635</v>
      </c>
      <c r="D226" s="1555">
        <v>0</v>
      </c>
      <c r="E226" s="1556" t="s">
        <v>2636</v>
      </c>
    </row>
    <row r="227" spans="1:5" x14ac:dyDescent="0.2">
      <c r="A227" s="1552" t="s">
        <v>2637</v>
      </c>
      <c r="B227" s="1553" t="s">
        <v>1939</v>
      </c>
      <c r="C227" s="1554" t="s">
        <v>2638</v>
      </c>
      <c r="D227" s="1555">
        <v>0</v>
      </c>
      <c r="E227" s="1556" t="s">
        <v>2639</v>
      </c>
    </row>
    <row r="228" spans="1:5" x14ac:dyDescent="0.2">
      <c r="A228" s="1557" t="s">
        <v>2642</v>
      </c>
      <c r="B228" s="1553" t="s">
        <v>1939</v>
      </c>
      <c r="C228" s="1554" t="s">
        <v>2640</v>
      </c>
      <c r="D228" s="1555"/>
      <c r="E228" s="1556" t="s">
        <v>2641</v>
      </c>
    </row>
    <row r="229" spans="1:5" x14ac:dyDescent="0.2">
      <c r="A229" s="1557" t="s">
        <v>2644</v>
      </c>
      <c r="B229" s="1553" t="s">
        <v>1939</v>
      </c>
      <c r="C229" s="1558" t="s">
        <v>2643</v>
      </c>
      <c r="D229" s="1555"/>
      <c r="E229" s="1556">
        <v>0</v>
      </c>
    </row>
    <row r="230" spans="1:5" ht="12.75" thickBot="1" x14ac:dyDescent="0.25">
      <c r="A230" s="1559"/>
      <c r="B230" s="1560" t="s">
        <v>1940</v>
      </c>
      <c r="C230" s="1561" t="s">
        <v>2638</v>
      </c>
      <c r="D230" s="1562"/>
      <c r="E230" s="1563"/>
    </row>
    <row r="231" spans="1:5" x14ac:dyDescent="0.2">
      <c r="A231" s="1547" t="s">
        <v>2251</v>
      </c>
      <c r="B231" s="1548" t="s">
        <v>1937</v>
      </c>
      <c r="C231" s="1549" t="s">
        <v>2645</v>
      </c>
      <c r="D231" s="1550" t="s">
        <v>2646</v>
      </c>
      <c r="E231" s="1551"/>
    </row>
    <row r="232" spans="1:5" x14ac:dyDescent="0.2">
      <c r="A232" s="1552" t="s">
        <v>2648</v>
      </c>
      <c r="B232" s="1553" t="s">
        <v>1938</v>
      </c>
      <c r="C232" s="1554" t="s">
        <v>2649</v>
      </c>
      <c r="D232" s="1555" t="s">
        <v>2650</v>
      </c>
      <c r="E232" s="1556">
        <v>0</v>
      </c>
    </row>
    <row r="233" spans="1:5" x14ac:dyDescent="0.2">
      <c r="A233" s="1552" t="s">
        <v>2651</v>
      </c>
      <c r="B233" s="1553" t="s">
        <v>1939</v>
      </c>
      <c r="C233" s="1554" t="s">
        <v>2652</v>
      </c>
      <c r="D233" s="1555">
        <v>0</v>
      </c>
      <c r="E233" s="1556">
        <v>0</v>
      </c>
    </row>
    <row r="234" spans="1:5" x14ac:dyDescent="0.2">
      <c r="A234" s="1552" t="s">
        <v>2653</v>
      </c>
      <c r="B234" s="1553" t="s">
        <v>1939</v>
      </c>
      <c r="C234" s="1554" t="s">
        <v>2654</v>
      </c>
      <c r="D234" s="1555">
        <v>0</v>
      </c>
      <c r="E234" s="1556">
        <v>0</v>
      </c>
    </row>
    <row r="235" spans="1:5" x14ac:dyDescent="0.2">
      <c r="A235" s="1557" t="s">
        <v>2655</v>
      </c>
      <c r="B235" s="1553" t="s">
        <v>1939</v>
      </c>
      <c r="C235" s="1554">
        <v>0</v>
      </c>
      <c r="D235" s="1555"/>
      <c r="E235" s="1556">
        <v>0</v>
      </c>
    </row>
    <row r="236" spans="1:5" x14ac:dyDescent="0.2">
      <c r="A236" s="1557" t="s">
        <v>2656</v>
      </c>
      <c r="B236" s="1553" t="s">
        <v>1939</v>
      </c>
      <c r="C236" s="1558">
        <v>0</v>
      </c>
      <c r="D236" s="1555"/>
      <c r="E236" s="1556">
        <v>0</v>
      </c>
    </row>
    <row r="237" spans="1:5" x14ac:dyDescent="0.2">
      <c r="A237" s="1557" t="s">
        <v>2657</v>
      </c>
      <c r="B237" s="1553" t="s">
        <v>1939</v>
      </c>
      <c r="C237" s="1558">
        <v>0</v>
      </c>
      <c r="D237" s="1555"/>
      <c r="E237" s="1556">
        <v>0</v>
      </c>
    </row>
    <row r="238" spans="1:5" ht="12.75" thickBot="1" x14ac:dyDescent="0.25">
      <c r="A238" s="1559"/>
      <c r="B238" s="1560" t="s">
        <v>1940</v>
      </c>
      <c r="C238" s="1561" t="s">
        <v>2647</v>
      </c>
      <c r="D238" s="1562"/>
      <c r="E238" s="1563"/>
    </row>
    <row r="239" spans="1:5" x14ac:dyDescent="0.2">
      <c r="A239" s="1547" t="s">
        <v>2254</v>
      </c>
      <c r="B239" s="1548" t="s">
        <v>1937</v>
      </c>
      <c r="C239" s="1549" t="s">
        <v>2658</v>
      </c>
      <c r="D239" s="1550" t="s">
        <v>2659</v>
      </c>
      <c r="E239" s="1551" t="s">
        <v>2660</v>
      </c>
    </row>
    <row r="240" spans="1:5" ht="24" x14ac:dyDescent="0.2">
      <c r="A240" s="1552" t="s">
        <v>3864</v>
      </c>
      <c r="B240" s="1553" t="s">
        <v>1938</v>
      </c>
      <c r="C240" s="1554" t="s">
        <v>2661</v>
      </c>
      <c r="D240" s="1555" t="s">
        <v>2662</v>
      </c>
      <c r="E240" s="1556" t="s">
        <v>2663</v>
      </c>
    </row>
    <row r="241" spans="1:5" x14ac:dyDescent="0.2">
      <c r="A241" s="1552" t="s">
        <v>3863</v>
      </c>
      <c r="B241" s="1553" t="s">
        <v>1939</v>
      </c>
      <c r="C241" s="1554" t="s">
        <v>2664</v>
      </c>
      <c r="D241" s="1555">
        <v>0</v>
      </c>
      <c r="E241" s="1556" t="s">
        <v>2665</v>
      </c>
    </row>
    <row r="242" spans="1:5" x14ac:dyDescent="0.2">
      <c r="A242" s="1552" t="s">
        <v>2666</v>
      </c>
      <c r="B242" s="1553" t="s">
        <v>1939</v>
      </c>
      <c r="C242" s="1554" t="s">
        <v>2663</v>
      </c>
      <c r="D242" s="1555">
        <v>0</v>
      </c>
      <c r="E242" s="1556" t="s">
        <v>2664</v>
      </c>
    </row>
    <row r="243" spans="1:5" x14ac:dyDescent="0.2">
      <c r="A243" s="1557" t="s">
        <v>2669</v>
      </c>
      <c r="B243" s="1553" t="s">
        <v>1939</v>
      </c>
      <c r="C243" s="1554" t="s">
        <v>2667</v>
      </c>
      <c r="D243" s="1555"/>
      <c r="E243" s="1556" t="s">
        <v>2668</v>
      </c>
    </row>
    <row r="244" spans="1:5" x14ac:dyDescent="0.2">
      <c r="A244" s="1557" t="s">
        <v>2670</v>
      </c>
      <c r="B244" s="1553" t="s">
        <v>1939</v>
      </c>
      <c r="C244" s="1558">
        <v>0</v>
      </c>
      <c r="D244" s="1555"/>
      <c r="E244" s="1556">
        <v>0</v>
      </c>
    </row>
    <row r="245" spans="1:5" ht="12.75" thickBot="1" x14ac:dyDescent="0.25">
      <c r="A245" s="1559"/>
      <c r="B245" s="1560" t="s">
        <v>1940</v>
      </c>
      <c r="C245" s="1561" t="s">
        <v>2671</v>
      </c>
      <c r="D245" s="1562"/>
      <c r="E245" s="1563"/>
    </row>
    <row r="246" spans="1:5" x14ac:dyDescent="0.2">
      <c r="A246" s="1547" t="s">
        <v>2262</v>
      </c>
      <c r="B246" s="1548" t="s">
        <v>1937</v>
      </c>
      <c r="C246" s="1549" t="s">
        <v>2672</v>
      </c>
      <c r="D246" s="1550">
        <v>0</v>
      </c>
      <c r="E246" s="1550" t="s">
        <v>2675</v>
      </c>
    </row>
    <row r="247" spans="1:5" x14ac:dyDescent="0.2">
      <c r="A247" s="1552" t="s">
        <v>2673</v>
      </c>
      <c r="B247" s="1553" t="s">
        <v>1938</v>
      </c>
      <c r="C247" s="1554" t="s">
        <v>2674</v>
      </c>
      <c r="D247" s="1555">
        <v>0</v>
      </c>
      <c r="E247" s="1555"/>
    </row>
    <row r="248" spans="1:5" x14ac:dyDescent="0.2">
      <c r="A248" s="1552" t="s">
        <v>2676</v>
      </c>
      <c r="B248" s="1553" t="s">
        <v>1939</v>
      </c>
      <c r="C248" s="1554" t="s">
        <v>2677</v>
      </c>
      <c r="D248" s="1555">
        <v>0</v>
      </c>
      <c r="E248" s="1555">
        <v>0</v>
      </c>
    </row>
    <row r="249" spans="1:5" x14ac:dyDescent="0.2">
      <c r="A249" s="1552">
        <v>2164657353</v>
      </c>
      <c r="B249" s="1553" t="s">
        <v>1939</v>
      </c>
      <c r="C249" s="1554" t="s">
        <v>2678</v>
      </c>
      <c r="D249" s="1555">
        <v>0</v>
      </c>
      <c r="E249" s="1555">
        <v>0</v>
      </c>
    </row>
    <row r="250" spans="1:5" x14ac:dyDescent="0.2">
      <c r="A250" s="1557">
        <v>2164657354</v>
      </c>
      <c r="B250" s="1553" t="s">
        <v>1939</v>
      </c>
      <c r="C250" s="1554" t="s">
        <v>2679</v>
      </c>
      <c r="D250" s="1555"/>
      <c r="E250" s="1555">
        <v>0</v>
      </c>
    </row>
    <row r="251" spans="1:5" x14ac:dyDescent="0.2">
      <c r="A251" s="1557">
        <v>2164657355</v>
      </c>
      <c r="B251" s="1553" t="s">
        <v>1939</v>
      </c>
      <c r="C251" s="1558">
        <v>0</v>
      </c>
      <c r="D251" s="1555"/>
      <c r="E251" s="1555">
        <v>0</v>
      </c>
    </row>
    <row r="252" spans="1:5" x14ac:dyDescent="0.2">
      <c r="A252" s="1557" t="s">
        <v>2680</v>
      </c>
      <c r="B252" s="1553" t="s">
        <v>1939</v>
      </c>
      <c r="C252" s="1558">
        <v>0</v>
      </c>
      <c r="D252" s="1555"/>
      <c r="E252" s="1555">
        <v>0</v>
      </c>
    </row>
    <row r="253" spans="1:5" ht="12.75" thickBot="1" x14ac:dyDescent="0.25">
      <c r="A253" s="1559"/>
      <c r="B253" s="1560" t="s">
        <v>3782</v>
      </c>
      <c r="C253" s="1561" t="s">
        <v>3781</v>
      </c>
      <c r="D253" s="1562"/>
      <c r="E253" s="1562"/>
    </row>
    <row r="254" spans="1:5" x14ac:dyDescent="0.2">
      <c r="A254" s="1567" t="s">
        <v>2263</v>
      </c>
      <c r="B254" s="1548" t="s">
        <v>1937</v>
      </c>
      <c r="C254" s="1554" t="s">
        <v>3609</v>
      </c>
      <c r="D254" s="1555" t="s">
        <v>3610</v>
      </c>
      <c r="E254" s="1556" t="s">
        <v>3611</v>
      </c>
    </row>
    <row r="255" spans="1:5" x14ac:dyDescent="0.2">
      <c r="A255" s="1564" t="s">
        <v>3777</v>
      </c>
      <c r="B255" s="1553" t="s">
        <v>1938</v>
      </c>
      <c r="C255" s="1554" t="s">
        <v>3865</v>
      </c>
      <c r="D255" s="1555" t="s">
        <v>3612</v>
      </c>
      <c r="E255" s="1556" t="s">
        <v>3613</v>
      </c>
    </row>
    <row r="256" spans="1:5" x14ac:dyDescent="0.2">
      <c r="A256" s="1564" t="s">
        <v>3778</v>
      </c>
      <c r="B256" s="1553" t="s">
        <v>1939</v>
      </c>
      <c r="C256" s="1554" t="s">
        <v>3866</v>
      </c>
      <c r="D256" s="1555">
        <v>0</v>
      </c>
      <c r="E256" s="1556">
        <v>0</v>
      </c>
    </row>
    <row r="257" spans="1:5" x14ac:dyDescent="0.2">
      <c r="A257" s="1564" t="s">
        <v>2681</v>
      </c>
      <c r="B257" s="1553" t="s">
        <v>1939</v>
      </c>
      <c r="C257" s="1554" t="s">
        <v>3614</v>
      </c>
      <c r="D257" s="1555">
        <v>0</v>
      </c>
      <c r="E257" s="1556">
        <v>0</v>
      </c>
    </row>
    <row r="258" spans="1:5" x14ac:dyDescent="0.2">
      <c r="A258" s="1564" t="s">
        <v>2682</v>
      </c>
      <c r="B258" s="1553" t="s">
        <v>1939</v>
      </c>
      <c r="C258" s="1554" t="s">
        <v>3615</v>
      </c>
      <c r="D258" s="1555"/>
      <c r="E258" s="1556">
        <v>0</v>
      </c>
    </row>
    <row r="259" spans="1:5" x14ac:dyDescent="0.2">
      <c r="A259" s="1564" t="s">
        <v>2683</v>
      </c>
      <c r="B259" s="1553" t="s">
        <v>1939</v>
      </c>
      <c r="C259" s="1554">
        <v>0</v>
      </c>
      <c r="D259" s="1555"/>
      <c r="E259" s="1556">
        <v>0</v>
      </c>
    </row>
    <row r="260" spans="1:5" ht="12.75" thickBot="1" x14ac:dyDescent="0.25">
      <c r="A260" s="1564"/>
      <c r="B260" s="1560" t="s">
        <v>1940</v>
      </c>
      <c r="C260" s="1554" t="s">
        <v>3616</v>
      </c>
      <c r="D260" s="1555"/>
      <c r="E260" s="1556"/>
    </row>
    <row r="261" spans="1:5" x14ac:dyDescent="0.2">
      <c r="A261" s="1547" t="s">
        <v>924</v>
      </c>
      <c r="B261" s="1548" t="s">
        <v>1937</v>
      </c>
      <c r="C261" s="1549" t="s">
        <v>2684</v>
      </c>
      <c r="D261" s="1550" t="s">
        <v>2685</v>
      </c>
      <c r="E261" s="1551" t="s">
        <v>2686</v>
      </c>
    </row>
    <row r="262" spans="1:5" x14ac:dyDescent="0.2">
      <c r="A262" s="1552" t="s">
        <v>3780</v>
      </c>
      <c r="B262" s="1553" t="s">
        <v>1938</v>
      </c>
      <c r="C262" s="1554" t="s">
        <v>2687</v>
      </c>
      <c r="D262" s="1555" t="s">
        <v>2688</v>
      </c>
      <c r="E262" s="1556" t="s">
        <v>2689</v>
      </c>
    </row>
    <row r="263" spans="1:5" x14ac:dyDescent="0.2">
      <c r="A263" s="1552" t="s">
        <v>3779</v>
      </c>
      <c r="B263" s="1553" t="s">
        <v>1939</v>
      </c>
      <c r="C263" s="1554" t="s">
        <v>2690</v>
      </c>
      <c r="D263" s="1555">
        <v>0</v>
      </c>
      <c r="E263" s="1556" t="s">
        <v>2691</v>
      </c>
    </row>
    <row r="264" spans="1:5" x14ac:dyDescent="0.2">
      <c r="A264" s="1552" t="s">
        <v>2692</v>
      </c>
      <c r="B264" s="1553" t="s">
        <v>1939</v>
      </c>
      <c r="C264" s="1554" t="s">
        <v>2693</v>
      </c>
      <c r="D264" s="1555">
        <v>0</v>
      </c>
      <c r="E264" s="1556" t="s">
        <v>2694</v>
      </c>
    </row>
    <row r="265" spans="1:5" x14ac:dyDescent="0.2">
      <c r="A265" s="1557" t="s">
        <v>2696</v>
      </c>
      <c r="B265" s="1553" t="s">
        <v>1939</v>
      </c>
      <c r="C265" s="1554" t="s">
        <v>3617</v>
      </c>
      <c r="D265" s="1555"/>
      <c r="E265" s="1556" t="s">
        <v>2695</v>
      </c>
    </row>
    <row r="266" spans="1:5" x14ac:dyDescent="0.2">
      <c r="A266" s="1557" t="s">
        <v>2698</v>
      </c>
      <c r="B266" s="1553" t="s">
        <v>1939</v>
      </c>
      <c r="C266" s="1558" t="s">
        <v>3618</v>
      </c>
      <c r="D266" s="1555"/>
      <c r="E266" s="1556" t="s">
        <v>2697</v>
      </c>
    </row>
    <row r="267" spans="1:5" ht="12.75" thickBot="1" x14ac:dyDescent="0.25">
      <c r="A267" s="1559"/>
      <c r="B267" s="1560" t="s">
        <v>1940</v>
      </c>
      <c r="C267" s="1561" t="s">
        <v>2699</v>
      </c>
      <c r="D267" s="1562"/>
      <c r="E267" s="1563"/>
    </row>
    <row r="268" spans="1:5" x14ac:dyDescent="0.2">
      <c r="A268" s="1547" t="s">
        <v>2266</v>
      </c>
      <c r="B268" s="1548" t="s">
        <v>1937</v>
      </c>
      <c r="C268" s="1549" t="s">
        <v>3619</v>
      </c>
      <c r="D268" s="1550" t="s">
        <v>3620</v>
      </c>
      <c r="E268" s="1551" t="s">
        <v>2700</v>
      </c>
    </row>
    <row r="269" spans="1:5" x14ac:dyDescent="0.2">
      <c r="A269" s="1552" t="s">
        <v>2701</v>
      </c>
      <c r="B269" s="1553" t="s">
        <v>1938</v>
      </c>
      <c r="C269" s="1554" t="s">
        <v>3621</v>
      </c>
      <c r="D269" s="1555"/>
      <c r="E269" s="1556" t="s">
        <v>2702</v>
      </c>
    </row>
    <row r="270" spans="1:5" x14ac:dyDescent="0.2">
      <c r="A270" s="1552" t="s">
        <v>2703</v>
      </c>
      <c r="B270" s="1553" t="s">
        <v>1939</v>
      </c>
      <c r="C270" s="1554" t="s">
        <v>3622</v>
      </c>
      <c r="D270" s="1555">
        <v>0</v>
      </c>
      <c r="E270" s="1556" t="s">
        <v>2704</v>
      </c>
    </row>
    <row r="271" spans="1:5" x14ac:dyDescent="0.2">
      <c r="A271" s="1552">
        <v>2124598484</v>
      </c>
      <c r="B271" s="1553" t="s">
        <v>1939</v>
      </c>
      <c r="C271" s="1554" t="s">
        <v>3623</v>
      </c>
      <c r="D271" s="1555">
        <v>0</v>
      </c>
      <c r="E271" s="1556" t="s">
        <v>2705</v>
      </c>
    </row>
    <row r="272" spans="1:5" x14ac:dyDescent="0.2">
      <c r="A272" s="1557">
        <v>2124598467</v>
      </c>
      <c r="B272" s="1553" t="s">
        <v>1939</v>
      </c>
      <c r="C272" s="1554" t="s">
        <v>3624</v>
      </c>
      <c r="D272" s="1555"/>
      <c r="E272" s="1556" t="s">
        <v>2706</v>
      </c>
    </row>
    <row r="273" spans="1:5" x14ac:dyDescent="0.2">
      <c r="A273" s="1557">
        <v>2125876100</v>
      </c>
      <c r="B273" s="1553" t="s">
        <v>1939</v>
      </c>
      <c r="C273" s="1558">
        <v>0</v>
      </c>
      <c r="D273" s="1555"/>
      <c r="E273" s="1556">
        <v>0</v>
      </c>
    </row>
    <row r="274" spans="1:5" x14ac:dyDescent="0.2">
      <c r="A274" s="1557" t="s">
        <v>2707</v>
      </c>
      <c r="B274" s="1553" t="s">
        <v>1939</v>
      </c>
      <c r="C274" s="1558">
        <v>0</v>
      </c>
      <c r="D274" s="1555"/>
      <c r="E274" s="1556">
        <v>0</v>
      </c>
    </row>
    <row r="275" spans="1:5" ht="12.75" thickBot="1" x14ac:dyDescent="0.25">
      <c r="A275" s="1559"/>
      <c r="B275" s="1560" t="s">
        <v>1940</v>
      </c>
      <c r="C275" s="1561" t="s">
        <v>3625</v>
      </c>
      <c r="D275" s="1562"/>
      <c r="E275" s="1563"/>
    </row>
    <row r="276" spans="1:5" x14ac:dyDescent="0.2">
      <c r="A276" s="1547" t="s">
        <v>2269</v>
      </c>
      <c r="B276" s="1548" t="s">
        <v>1937</v>
      </c>
      <c r="C276" s="1549" t="s">
        <v>2708</v>
      </c>
      <c r="D276" s="1550" t="s">
        <v>2709</v>
      </c>
      <c r="E276" s="1551" t="s">
        <v>2710</v>
      </c>
    </row>
    <row r="277" spans="1:5" x14ac:dyDescent="0.2">
      <c r="A277" s="1552" t="s">
        <v>2711</v>
      </c>
      <c r="B277" s="1553" t="s">
        <v>1938</v>
      </c>
      <c r="C277" s="1554" t="s">
        <v>2712</v>
      </c>
      <c r="D277" s="1555" t="s">
        <v>2713</v>
      </c>
      <c r="E277" s="1556" t="s">
        <v>2714</v>
      </c>
    </row>
    <row r="278" spans="1:5" x14ac:dyDescent="0.2">
      <c r="A278" s="1552" t="s">
        <v>2715</v>
      </c>
      <c r="B278" s="1553" t="s">
        <v>1939</v>
      </c>
      <c r="C278" s="1554" t="s">
        <v>3867</v>
      </c>
      <c r="D278" s="1555">
        <v>0</v>
      </c>
      <c r="E278" s="1556" t="s">
        <v>2716</v>
      </c>
    </row>
    <row r="279" spans="1:5" x14ac:dyDescent="0.2">
      <c r="A279" s="1552" t="s">
        <v>2717</v>
      </c>
      <c r="B279" s="1553" t="s">
        <v>1939</v>
      </c>
      <c r="C279" s="1554" t="s">
        <v>2718</v>
      </c>
      <c r="D279" s="1555">
        <v>0</v>
      </c>
      <c r="E279" s="1556" t="s">
        <v>2719</v>
      </c>
    </row>
    <row r="280" spans="1:5" x14ac:dyDescent="0.2">
      <c r="A280" s="1557" t="s">
        <v>2721</v>
      </c>
      <c r="B280" s="1553" t="s">
        <v>1939</v>
      </c>
      <c r="C280" s="1554" t="s">
        <v>2719</v>
      </c>
      <c r="D280" s="1555"/>
      <c r="E280" s="1556" t="s">
        <v>2720</v>
      </c>
    </row>
    <row r="281" spans="1:5" x14ac:dyDescent="0.2">
      <c r="A281" s="1557" t="s">
        <v>2723</v>
      </c>
      <c r="B281" s="1553" t="s">
        <v>1939</v>
      </c>
      <c r="C281" s="1558">
        <v>0</v>
      </c>
      <c r="D281" s="1555"/>
      <c r="E281" s="1556" t="s">
        <v>2722</v>
      </c>
    </row>
    <row r="282" spans="1:5" ht="12.75" thickBot="1" x14ac:dyDescent="0.25">
      <c r="A282" s="1559"/>
      <c r="B282" s="1560" t="s">
        <v>1940</v>
      </c>
      <c r="C282" s="1561" t="s">
        <v>2724</v>
      </c>
      <c r="D282" s="1562"/>
      <c r="E282" s="1563"/>
    </row>
    <row r="283" spans="1:5" x14ac:dyDescent="0.2">
      <c r="A283" s="1547" t="s">
        <v>2273</v>
      </c>
      <c r="B283" s="1548" t="s">
        <v>1937</v>
      </c>
      <c r="C283" s="1549" t="s">
        <v>2725</v>
      </c>
      <c r="D283" s="1550" t="s">
        <v>2726</v>
      </c>
      <c r="E283" s="1551" t="s">
        <v>2727</v>
      </c>
    </row>
    <row r="284" spans="1:5" x14ac:dyDescent="0.2">
      <c r="A284" s="1552" t="s">
        <v>3783</v>
      </c>
      <c r="B284" s="1553" t="s">
        <v>1938</v>
      </c>
      <c r="C284" s="1554" t="s">
        <v>2728</v>
      </c>
      <c r="D284" s="1555" t="s">
        <v>2729</v>
      </c>
      <c r="E284" s="1556" t="s">
        <v>2730</v>
      </c>
    </row>
    <row r="285" spans="1:5" x14ac:dyDescent="0.2">
      <c r="A285" s="1552" t="s">
        <v>3868</v>
      </c>
      <c r="B285" s="1553" t="s">
        <v>1939</v>
      </c>
      <c r="C285" s="1554" t="s">
        <v>2731</v>
      </c>
      <c r="D285" s="1555">
        <v>0</v>
      </c>
      <c r="E285" s="1556" t="s">
        <v>2732</v>
      </c>
    </row>
    <row r="286" spans="1:5" x14ac:dyDescent="0.2">
      <c r="A286" s="1552" t="s">
        <v>2733</v>
      </c>
      <c r="B286" s="1553" t="s">
        <v>1939</v>
      </c>
      <c r="C286" s="1554" t="s">
        <v>2734</v>
      </c>
      <c r="D286" s="1555">
        <v>0</v>
      </c>
      <c r="E286" s="1556" t="s">
        <v>2735</v>
      </c>
    </row>
    <row r="287" spans="1:5" x14ac:dyDescent="0.2">
      <c r="A287" s="1557" t="s">
        <v>2738</v>
      </c>
      <c r="B287" s="1553" t="s">
        <v>1939</v>
      </c>
      <c r="C287" s="1554" t="s">
        <v>2736</v>
      </c>
      <c r="D287" s="1555"/>
      <c r="E287" s="1556" t="s">
        <v>2737</v>
      </c>
    </row>
    <row r="288" spans="1:5" x14ac:dyDescent="0.2">
      <c r="A288" s="1557" t="s">
        <v>2740</v>
      </c>
      <c r="B288" s="1553" t="s">
        <v>1939</v>
      </c>
      <c r="C288" s="1558">
        <v>0</v>
      </c>
      <c r="D288" s="1555"/>
      <c r="E288" s="1556" t="s">
        <v>2739</v>
      </c>
    </row>
    <row r="289" spans="1:5" x14ac:dyDescent="0.2">
      <c r="B289" s="1553" t="s">
        <v>1939</v>
      </c>
      <c r="C289" s="1558">
        <v>0</v>
      </c>
      <c r="D289" s="1555"/>
      <c r="E289" s="1556" t="s">
        <v>2741</v>
      </c>
    </row>
    <row r="290" spans="1:5" ht="12.75" thickBot="1" x14ac:dyDescent="0.25">
      <c r="A290" s="1559"/>
      <c r="B290" s="1560" t="s">
        <v>1940</v>
      </c>
      <c r="C290" s="1561" t="s">
        <v>2742</v>
      </c>
      <c r="D290" s="1562"/>
      <c r="E290" s="1563"/>
    </row>
    <row r="291" spans="1:5" x14ac:dyDescent="0.2">
      <c r="A291" s="1547" t="s">
        <v>2091</v>
      </c>
      <c r="B291" s="1548" t="s">
        <v>1937</v>
      </c>
      <c r="C291" s="1549" t="s">
        <v>2743</v>
      </c>
      <c r="D291" s="1550" t="s">
        <v>2441</v>
      </c>
      <c r="E291" s="1551" t="s">
        <v>2442</v>
      </c>
    </row>
    <row r="292" spans="1:5" x14ac:dyDescent="0.2">
      <c r="A292" s="1552" t="s">
        <v>3751</v>
      </c>
      <c r="B292" s="1553" t="s">
        <v>1938</v>
      </c>
      <c r="C292" s="1554" t="s">
        <v>2744</v>
      </c>
      <c r="D292" s="1555" t="s">
        <v>2443</v>
      </c>
      <c r="E292" s="1556" t="s">
        <v>2444</v>
      </c>
    </row>
    <row r="293" spans="1:5" x14ac:dyDescent="0.2">
      <c r="A293" s="1552" t="s">
        <v>3752</v>
      </c>
      <c r="B293" s="1553" t="s">
        <v>1939</v>
      </c>
      <c r="C293" s="1554" t="s">
        <v>2745</v>
      </c>
      <c r="D293" s="1555">
        <v>0</v>
      </c>
      <c r="E293" s="1556" t="s">
        <v>2445</v>
      </c>
    </row>
    <row r="294" spans="1:5" x14ac:dyDescent="0.2">
      <c r="A294" s="1552" t="s">
        <v>2446</v>
      </c>
      <c r="B294" s="1553" t="s">
        <v>1939</v>
      </c>
      <c r="C294" s="1554" t="s">
        <v>3869</v>
      </c>
      <c r="D294" s="1555">
        <v>0</v>
      </c>
      <c r="E294" s="1556" t="s">
        <v>2447</v>
      </c>
    </row>
    <row r="295" spans="1:5" x14ac:dyDescent="0.2">
      <c r="A295" s="1557" t="s">
        <v>2449</v>
      </c>
      <c r="B295" s="1553" t="s">
        <v>1939</v>
      </c>
      <c r="C295" s="1554" t="s">
        <v>2746</v>
      </c>
      <c r="D295" s="1555"/>
      <c r="E295" s="1556">
        <v>0</v>
      </c>
    </row>
    <row r="296" spans="1:5" x14ac:dyDescent="0.2">
      <c r="A296" s="1557" t="s">
        <v>2747</v>
      </c>
      <c r="B296" s="1553" t="s">
        <v>1939</v>
      </c>
      <c r="C296" s="1558">
        <v>0</v>
      </c>
      <c r="D296" s="1555"/>
      <c r="E296" s="1556">
        <v>0</v>
      </c>
    </row>
    <row r="297" spans="1:5" ht="12.75" thickBot="1" x14ac:dyDescent="0.25">
      <c r="A297" s="1559"/>
      <c r="B297" s="1560" t="s">
        <v>1940</v>
      </c>
      <c r="C297" s="1561" t="s">
        <v>2451</v>
      </c>
      <c r="D297" s="1562"/>
      <c r="E297" s="1563"/>
    </row>
    <row r="298" spans="1:5" x14ac:dyDescent="0.2">
      <c r="A298" s="1547" t="s">
        <v>1894</v>
      </c>
      <c r="B298" s="1548" t="s">
        <v>1937</v>
      </c>
      <c r="C298" s="1549" t="s">
        <v>3870</v>
      </c>
      <c r="D298" s="1550" t="s">
        <v>3626</v>
      </c>
      <c r="E298" s="1551" t="s">
        <v>3627</v>
      </c>
    </row>
    <row r="299" spans="1:5" x14ac:dyDescent="0.2">
      <c r="A299" s="1552" t="s">
        <v>3786</v>
      </c>
      <c r="B299" s="1553" t="s">
        <v>1938</v>
      </c>
      <c r="C299" s="1554" t="s">
        <v>3871</v>
      </c>
      <c r="D299" s="1555" t="s">
        <v>3628</v>
      </c>
      <c r="E299" s="1556">
        <v>0</v>
      </c>
    </row>
    <row r="300" spans="1:5" x14ac:dyDescent="0.2">
      <c r="A300" s="1552" t="s">
        <v>3787</v>
      </c>
      <c r="B300" s="1553" t="s">
        <v>1939</v>
      </c>
      <c r="C300" s="1554" t="s">
        <v>3872</v>
      </c>
      <c r="D300" s="1555">
        <v>0</v>
      </c>
      <c r="E300" s="1556">
        <v>0</v>
      </c>
    </row>
    <row r="301" spans="1:5" x14ac:dyDescent="0.2">
      <c r="A301" s="1552" t="s">
        <v>3784</v>
      </c>
      <c r="B301" s="1553" t="s">
        <v>1939</v>
      </c>
      <c r="C301" s="1554" t="s">
        <v>3873</v>
      </c>
      <c r="D301" s="1555">
        <v>0</v>
      </c>
      <c r="E301" s="1556">
        <v>0</v>
      </c>
    </row>
    <row r="302" spans="1:5" x14ac:dyDescent="0.2">
      <c r="A302" s="1557" t="s">
        <v>3785</v>
      </c>
      <c r="B302" s="1553" t="s">
        <v>1939</v>
      </c>
      <c r="C302" s="1554" t="s">
        <v>3874</v>
      </c>
      <c r="D302" s="1555"/>
      <c r="E302" s="1556">
        <v>0</v>
      </c>
    </row>
    <row r="303" spans="1:5" x14ac:dyDescent="0.2">
      <c r="A303" s="1557" t="s">
        <v>2748</v>
      </c>
      <c r="B303" s="1553" t="s">
        <v>1939</v>
      </c>
      <c r="C303" s="1558">
        <v>0</v>
      </c>
      <c r="D303" s="1555"/>
      <c r="E303" s="1556">
        <v>0</v>
      </c>
    </row>
    <row r="304" spans="1:5" ht="12.75" thickBot="1" x14ac:dyDescent="0.25">
      <c r="A304" s="1559"/>
      <c r="B304" s="1560" t="s">
        <v>1940</v>
      </c>
      <c r="C304" s="1561">
        <v>0</v>
      </c>
      <c r="D304" s="1562"/>
      <c r="E304" s="1563"/>
    </row>
    <row r="305" spans="1:5" x14ac:dyDescent="0.2">
      <c r="A305" s="1547" t="s">
        <v>2275</v>
      </c>
      <c r="B305" s="1548" t="s">
        <v>1937</v>
      </c>
      <c r="C305" s="1549" t="s">
        <v>3629</v>
      </c>
      <c r="D305" s="1550" t="s">
        <v>3630</v>
      </c>
      <c r="E305" s="1551" t="s">
        <v>3631</v>
      </c>
    </row>
    <row r="306" spans="1:5" x14ac:dyDescent="0.2">
      <c r="A306" s="1552" t="s">
        <v>3788</v>
      </c>
      <c r="B306" s="1553" t="s">
        <v>1938</v>
      </c>
      <c r="C306" s="1554" t="s">
        <v>3632</v>
      </c>
      <c r="D306" s="1555" t="s">
        <v>3633</v>
      </c>
      <c r="E306" s="1556">
        <v>0</v>
      </c>
    </row>
    <row r="307" spans="1:5" x14ac:dyDescent="0.2">
      <c r="A307" s="1552" t="s">
        <v>2749</v>
      </c>
      <c r="B307" s="1553" t="s">
        <v>1939</v>
      </c>
      <c r="C307" s="1554" t="s">
        <v>3634</v>
      </c>
      <c r="D307" s="1555">
        <v>0</v>
      </c>
      <c r="E307" s="1556">
        <v>0</v>
      </c>
    </row>
    <row r="308" spans="1:5" x14ac:dyDescent="0.2">
      <c r="A308" s="1552" t="s">
        <v>2750</v>
      </c>
      <c r="B308" s="1553" t="s">
        <v>1939</v>
      </c>
      <c r="C308" s="1554" t="s">
        <v>3635</v>
      </c>
      <c r="D308" s="1555">
        <v>0</v>
      </c>
      <c r="E308" s="1556">
        <v>0</v>
      </c>
    </row>
    <row r="309" spans="1:5" x14ac:dyDescent="0.2">
      <c r="A309" s="1557" t="s">
        <v>2751</v>
      </c>
      <c r="B309" s="1553" t="s">
        <v>1939</v>
      </c>
      <c r="C309" s="1554">
        <v>0</v>
      </c>
      <c r="D309" s="1555"/>
      <c r="E309" s="1556">
        <v>0</v>
      </c>
    </row>
    <row r="310" spans="1:5" x14ac:dyDescent="0.2">
      <c r="A310" s="1557" t="s">
        <v>2752</v>
      </c>
      <c r="B310" s="1553" t="s">
        <v>1939</v>
      </c>
      <c r="C310" s="1558">
        <v>0</v>
      </c>
      <c r="D310" s="1555"/>
      <c r="E310" s="1556">
        <v>0</v>
      </c>
    </row>
    <row r="311" spans="1:5" ht="12.75" thickBot="1" x14ac:dyDescent="0.25">
      <c r="A311" s="1559"/>
      <c r="B311" s="1560" t="s">
        <v>1940</v>
      </c>
      <c r="C311" s="1561" t="s">
        <v>3789</v>
      </c>
      <c r="D311" s="1562"/>
      <c r="E311" s="1563"/>
    </row>
    <row r="312" spans="1:5" x14ac:dyDescent="0.2">
      <c r="A312" s="1547" t="s">
        <v>2278</v>
      </c>
      <c r="B312" s="1548" t="s">
        <v>1937</v>
      </c>
      <c r="C312" s="1549" t="s">
        <v>3636</v>
      </c>
      <c r="D312" s="1550" t="s">
        <v>3637</v>
      </c>
      <c r="E312" s="1551" t="s">
        <v>3638</v>
      </c>
    </row>
    <row r="313" spans="1:5" x14ac:dyDescent="0.2">
      <c r="A313" s="1564" t="s">
        <v>3790</v>
      </c>
      <c r="B313" s="1553" t="s">
        <v>1938</v>
      </c>
      <c r="C313" s="1554" t="s">
        <v>2472</v>
      </c>
      <c r="D313" s="1555" t="s">
        <v>2466</v>
      </c>
      <c r="E313" s="1556" t="s">
        <v>3639</v>
      </c>
    </row>
    <row r="314" spans="1:5" x14ac:dyDescent="0.2">
      <c r="A314" s="1552" t="s">
        <v>3791</v>
      </c>
      <c r="B314" s="1553" t="s">
        <v>1939</v>
      </c>
      <c r="C314" s="1554" t="s">
        <v>3640</v>
      </c>
      <c r="D314" s="1555">
        <v>0</v>
      </c>
      <c r="E314" s="1556">
        <v>0</v>
      </c>
    </row>
    <row r="315" spans="1:5" x14ac:dyDescent="0.2">
      <c r="A315" s="1552" t="s">
        <v>2753</v>
      </c>
      <c r="B315" s="1553" t="s">
        <v>1939</v>
      </c>
      <c r="C315" s="1554" t="s">
        <v>3641</v>
      </c>
      <c r="D315" s="1555">
        <v>0</v>
      </c>
      <c r="E315" s="1556">
        <v>0</v>
      </c>
    </row>
    <row r="316" spans="1:5" x14ac:dyDescent="0.2">
      <c r="A316" s="1552" t="s">
        <v>2754</v>
      </c>
      <c r="B316" s="1553" t="s">
        <v>1939</v>
      </c>
      <c r="C316" s="1554">
        <v>0</v>
      </c>
      <c r="D316" s="1555"/>
      <c r="E316" s="1556">
        <v>0</v>
      </c>
    </row>
    <row r="317" spans="1:5" x14ac:dyDescent="0.2">
      <c r="A317" s="1557" t="s">
        <v>2755</v>
      </c>
      <c r="B317" s="1553" t="s">
        <v>1939</v>
      </c>
      <c r="C317" s="1554">
        <v>0</v>
      </c>
      <c r="D317" s="1555"/>
      <c r="E317" s="1556">
        <v>0</v>
      </c>
    </row>
    <row r="318" spans="1:5" x14ac:dyDescent="0.2">
      <c r="A318" s="1557" t="s">
        <v>2756</v>
      </c>
      <c r="B318" s="1553" t="s">
        <v>1939</v>
      </c>
      <c r="C318" s="1558">
        <v>0</v>
      </c>
      <c r="D318" s="1555"/>
      <c r="E318" s="1556">
        <v>0</v>
      </c>
    </row>
    <row r="319" spans="1:5" ht="12.75" thickBot="1" x14ac:dyDescent="0.25">
      <c r="A319" s="1564"/>
      <c r="B319" s="1560" t="s">
        <v>1940</v>
      </c>
      <c r="C319" s="1554" t="s">
        <v>2898</v>
      </c>
      <c r="D319" s="1555"/>
      <c r="E319" s="1556"/>
    </row>
    <row r="320" spans="1:5" x14ac:dyDescent="0.2">
      <c r="A320" s="1547" t="s">
        <v>2279</v>
      </c>
      <c r="B320" s="1548" t="s">
        <v>1937</v>
      </c>
      <c r="C320" s="1549" t="s">
        <v>2757</v>
      </c>
      <c r="D320" s="1550" t="s">
        <v>2608</v>
      </c>
      <c r="E320" s="1551" t="s">
        <v>2758</v>
      </c>
    </row>
    <row r="321" spans="1:5" x14ac:dyDescent="0.2">
      <c r="A321" s="1552" t="s">
        <v>2759</v>
      </c>
      <c r="B321" s="1553" t="s">
        <v>1938</v>
      </c>
      <c r="C321" s="1554" t="s">
        <v>2609</v>
      </c>
      <c r="D321" s="1555" t="s">
        <v>2760</v>
      </c>
      <c r="E321" s="1556" t="s">
        <v>2761</v>
      </c>
    </row>
    <row r="322" spans="1:5" x14ac:dyDescent="0.2">
      <c r="A322" s="1552" t="s">
        <v>2762</v>
      </c>
      <c r="B322" s="1553" t="s">
        <v>1939</v>
      </c>
      <c r="C322" s="1554" t="s">
        <v>2611</v>
      </c>
      <c r="D322" s="1555">
        <v>0</v>
      </c>
      <c r="E322" s="1556" t="s">
        <v>2763</v>
      </c>
    </row>
    <row r="323" spans="1:5" x14ac:dyDescent="0.2">
      <c r="A323" s="1552" t="s">
        <v>2764</v>
      </c>
      <c r="B323" s="1553" t="s">
        <v>1939</v>
      </c>
      <c r="C323" s="1554" t="s">
        <v>2612</v>
      </c>
      <c r="D323" s="1555">
        <v>0</v>
      </c>
      <c r="E323" s="1556">
        <v>0</v>
      </c>
    </row>
    <row r="324" spans="1:5" x14ac:dyDescent="0.2">
      <c r="A324" s="1557" t="s">
        <v>2765</v>
      </c>
      <c r="B324" s="1553" t="s">
        <v>1939</v>
      </c>
      <c r="C324" s="1554">
        <v>0</v>
      </c>
      <c r="D324" s="1555"/>
      <c r="E324" s="1556">
        <v>0</v>
      </c>
    </row>
    <row r="325" spans="1:5" x14ac:dyDescent="0.2">
      <c r="A325" s="1557" t="s">
        <v>3792</v>
      </c>
      <c r="B325" s="1553" t="s">
        <v>1939</v>
      </c>
      <c r="C325" s="1558">
        <v>0</v>
      </c>
      <c r="D325" s="1555"/>
      <c r="E325" s="1556">
        <v>0</v>
      </c>
    </row>
    <row r="326" spans="1:5" ht="12.75" thickBot="1" x14ac:dyDescent="0.25">
      <c r="A326" s="1559"/>
      <c r="B326" s="1560" t="s">
        <v>1940</v>
      </c>
      <c r="C326" s="1561" t="s">
        <v>2607</v>
      </c>
      <c r="D326" s="1562"/>
      <c r="E326" s="1563"/>
    </row>
    <row r="327" spans="1:5" x14ac:dyDescent="0.2">
      <c r="A327" s="1547" t="s">
        <v>2280</v>
      </c>
      <c r="B327" s="1548" t="s">
        <v>1937</v>
      </c>
      <c r="C327" s="1549" t="s">
        <v>3875</v>
      </c>
      <c r="D327" s="1550" t="s">
        <v>3642</v>
      </c>
      <c r="E327" s="1551" t="s">
        <v>2766</v>
      </c>
    </row>
    <row r="328" spans="1:5" x14ac:dyDescent="0.2">
      <c r="A328" s="1552" t="s">
        <v>3793</v>
      </c>
      <c r="B328" s="1553" t="s">
        <v>1938</v>
      </c>
      <c r="C328" s="1554" t="s">
        <v>3876</v>
      </c>
      <c r="D328" s="1555" t="s">
        <v>3643</v>
      </c>
      <c r="E328" s="1556" t="s">
        <v>2767</v>
      </c>
    </row>
    <row r="329" spans="1:5" x14ac:dyDescent="0.2">
      <c r="A329" s="1552" t="s">
        <v>2563</v>
      </c>
      <c r="B329" s="1553" t="s">
        <v>1939</v>
      </c>
      <c r="C329" s="1554" t="s">
        <v>3644</v>
      </c>
      <c r="D329" s="1555">
        <v>0</v>
      </c>
      <c r="E329" s="1556" t="s">
        <v>2768</v>
      </c>
    </row>
    <row r="330" spans="1:5" x14ac:dyDescent="0.2">
      <c r="A330" s="1552" t="s">
        <v>2769</v>
      </c>
      <c r="B330" s="1553" t="s">
        <v>1939</v>
      </c>
      <c r="C330" s="1554" t="s">
        <v>3645</v>
      </c>
      <c r="D330" s="1555">
        <v>0</v>
      </c>
      <c r="E330" s="1556" t="s">
        <v>2770</v>
      </c>
    </row>
    <row r="331" spans="1:5" x14ac:dyDescent="0.2">
      <c r="A331" s="1557" t="s">
        <v>2771</v>
      </c>
      <c r="B331" s="1553" t="s">
        <v>1939</v>
      </c>
      <c r="C331" s="1554" t="s">
        <v>3646</v>
      </c>
      <c r="D331" s="1555"/>
      <c r="E331" s="1556">
        <v>0</v>
      </c>
    </row>
    <row r="332" spans="1:5" x14ac:dyDescent="0.2">
      <c r="A332" s="1557" t="s">
        <v>2772</v>
      </c>
      <c r="B332" s="1553" t="s">
        <v>1939</v>
      </c>
      <c r="C332" s="1558">
        <v>0</v>
      </c>
      <c r="D332" s="1555"/>
      <c r="E332" s="1556">
        <v>0</v>
      </c>
    </row>
    <row r="333" spans="1:5" ht="12.75" thickBot="1" x14ac:dyDescent="0.25">
      <c r="A333" s="1559"/>
      <c r="B333" s="1560" t="s">
        <v>1940</v>
      </c>
      <c r="C333" s="1561" t="s">
        <v>3647</v>
      </c>
      <c r="D333" s="1562"/>
      <c r="E333" s="1563"/>
    </row>
    <row r="334" spans="1:5" x14ac:dyDescent="0.2">
      <c r="A334" s="1547" t="s">
        <v>2281</v>
      </c>
      <c r="B334" s="1548" t="s">
        <v>1937</v>
      </c>
      <c r="C334" s="1549" t="s">
        <v>3506</v>
      </c>
      <c r="D334" s="1550" t="s">
        <v>3507</v>
      </c>
      <c r="E334" s="1551" t="s">
        <v>3508</v>
      </c>
    </row>
    <row r="335" spans="1:5" x14ac:dyDescent="0.2">
      <c r="A335" s="1552" t="s">
        <v>3741</v>
      </c>
      <c r="B335" s="1553" t="s">
        <v>1938</v>
      </c>
      <c r="C335" s="1554" t="s">
        <v>3877</v>
      </c>
      <c r="D335" s="1555" t="s">
        <v>3510</v>
      </c>
      <c r="E335" s="1556" t="s">
        <v>3511</v>
      </c>
    </row>
    <row r="336" spans="1:5" x14ac:dyDescent="0.2">
      <c r="A336" s="1552" t="s">
        <v>3742</v>
      </c>
      <c r="B336" s="1553" t="s">
        <v>1939</v>
      </c>
      <c r="C336" s="1554" t="s">
        <v>3512</v>
      </c>
      <c r="D336" s="1555">
        <v>0</v>
      </c>
      <c r="E336" s="1556" t="s">
        <v>3513</v>
      </c>
    </row>
    <row r="337" spans="1:5" x14ac:dyDescent="0.2">
      <c r="A337" s="1552" t="s">
        <v>2392</v>
      </c>
      <c r="B337" s="1553" t="s">
        <v>1939</v>
      </c>
      <c r="C337" s="1554" t="s">
        <v>3514</v>
      </c>
      <c r="D337" s="1555">
        <v>0</v>
      </c>
      <c r="E337" s="1556" t="s">
        <v>3515</v>
      </c>
    </row>
    <row r="338" spans="1:5" x14ac:dyDescent="0.2">
      <c r="A338" s="1557" t="s">
        <v>2393</v>
      </c>
      <c r="B338" s="1553" t="s">
        <v>1939</v>
      </c>
      <c r="C338" s="1554" t="s">
        <v>3878</v>
      </c>
      <c r="D338" s="1555"/>
      <c r="E338" s="1556" t="s">
        <v>3516</v>
      </c>
    </row>
    <row r="339" spans="1:5" x14ac:dyDescent="0.2">
      <c r="A339" s="1557" t="s">
        <v>2773</v>
      </c>
      <c r="B339" s="1553" t="s">
        <v>1939</v>
      </c>
      <c r="C339" s="1558" t="s">
        <v>3517</v>
      </c>
      <c r="D339" s="1555"/>
      <c r="E339" s="1556">
        <v>0</v>
      </c>
    </row>
    <row r="340" spans="1:5" x14ac:dyDescent="0.2">
      <c r="B340" s="1553" t="s">
        <v>1939</v>
      </c>
      <c r="C340" s="1558" t="s">
        <v>3518</v>
      </c>
      <c r="D340" s="1555"/>
      <c r="E340" s="1556">
        <v>0</v>
      </c>
    </row>
    <row r="341" spans="1:5" x14ac:dyDescent="0.2">
      <c r="A341" s="1564"/>
      <c r="B341" s="1553" t="s">
        <v>1939</v>
      </c>
      <c r="C341" s="1558" t="s">
        <v>3519</v>
      </c>
      <c r="D341" s="1565"/>
      <c r="E341" s="1566">
        <v>0</v>
      </c>
    </row>
    <row r="342" spans="1:5" x14ac:dyDescent="0.2">
      <c r="A342" s="1564"/>
      <c r="B342" s="1553" t="s">
        <v>1939</v>
      </c>
      <c r="C342" s="1558" t="s">
        <v>3520</v>
      </c>
      <c r="D342" s="1565"/>
      <c r="E342" s="1566">
        <v>0</v>
      </c>
    </row>
    <row r="343" spans="1:5" ht="12.75" thickBot="1" x14ac:dyDescent="0.25">
      <c r="A343" s="1559"/>
      <c r="B343" s="1560" t="s">
        <v>1940</v>
      </c>
      <c r="C343" s="1561" t="s">
        <v>3648</v>
      </c>
      <c r="D343" s="1562"/>
      <c r="E343" s="1563"/>
    </row>
    <row r="344" spans="1:5" x14ac:dyDescent="0.2">
      <c r="A344" s="1547" t="s">
        <v>2284</v>
      </c>
      <c r="B344" s="1548" t="s">
        <v>1937</v>
      </c>
      <c r="C344" s="1549" t="s">
        <v>2774</v>
      </c>
      <c r="D344" s="1550" t="s">
        <v>2775</v>
      </c>
      <c r="E344" s="1551" t="s">
        <v>2776</v>
      </c>
    </row>
    <row r="345" spans="1:5" x14ac:dyDescent="0.2">
      <c r="A345" s="1552" t="s">
        <v>2777</v>
      </c>
      <c r="B345" s="1553" t="s">
        <v>1938</v>
      </c>
      <c r="C345" s="1554" t="s">
        <v>2778</v>
      </c>
      <c r="D345" s="1555" t="s">
        <v>2402</v>
      </c>
      <c r="E345" s="1556" t="s">
        <v>2779</v>
      </c>
    </row>
    <row r="346" spans="1:5" x14ac:dyDescent="0.2">
      <c r="A346" s="1552" t="s">
        <v>2780</v>
      </c>
      <c r="B346" s="1553" t="s">
        <v>1939</v>
      </c>
      <c r="C346" s="1554" t="s">
        <v>2781</v>
      </c>
      <c r="D346" s="1555">
        <v>0</v>
      </c>
      <c r="E346" s="1556" t="s">
        <v>2782</v>
      </c>
    </row>
    <row r="347" spans="1:5" x14ac:dyDescent="0.2">
      <c r="A347" s="1552" t="s">
        <v>2783</v>
      </c>
      <c r="B347" s="1553" t="s">
        <v>1939</v>
      </c>
      <c r="C347" s="1554" t="s">
        <v>2784</v>
      </c>
      <c r="D347" s="1555">
        <v>0</v>
      </c>
      <c r="E347" s="1556" t="s">
        <v>2785</v>
      </c>
    </row>
    <row r="348" spans="1:5" x14ac:dyDescent="0.2">
      <c r="A348" s="1557" t="s">
        <v>2788</v>
      </c>
      <c r="B348" s="1553" t="s">
        <v>1939</v>
      </c>
      <c r="C348" s="1554" t="s">
        <v>2786</v>
      </c>
      <c r="D348" s="1555"/>
      <c r="E348" s="1556" t="s">
        <v>2787</v>
      </c>
    </row>
    <row r="349" spans="1:5" x14ac:dyDescent="0.2">
      <c r="A349" s="1557" t="s">
        <v>2791</v>
      </c>
      <c r="B349" s="1553" t="s">
        <v>1939</v>
      </c>
      <c r="C349" s="1558" t="s">
        <v>2789</v>
      </c>
      <c r="D349" s="1555"/>
      <c r="E349" s="1556" t="s">
        <v>2790</v>
      </c>
    </row>
    <row r="350" spans="1:5" x14ac:dyDescent="0.2">
      <c r="B350" s="1553" t="s">
        <v>1939</v>
      </c>
      <c r="C350" s="1558" t="s">
        <v>2792</v>
      </c>
      <c r="D350" s="1555"/>
      <c r="E350" s="1556">
        <v>0</v>
      </c>
    </row>
    <row r="351" spans="1:5" x14ac:dyDescent="0.2">
      <c r="A351" s="1564"/>
      <c r="B351" s="1553" t="s">
        <v>1939</v>
      </c>
      <c r="C351" s="1558" t="s">
        <v>2410</v>
      </c>
      <c r="D351" s="1565"/>
      <c r="E351" s="1566">
        <v>0</v>
      </c>
    </row>
    <row r="352" spans="1:5" ht="12.75" thickBot="1" x14ac:dyDescent="0.25">
      <c r="A352" s="1559"/>
      <c r="B352" s="1560" t="s">
        <v>1940</v>
      </c>
      <c r="C352" s="1561" t="s">
        <v>2793</v>
      </c>
      <c r="D352" s="1562"/>
      <c r="E352" s="1563"/>
    </row>
    <row r="353" spans="1:5" x14ac:dyDescent="0.2">
      <c r="A353" s="1547" t="s">
        <v>1895</v>
      </c>
      <c r="B353" s="1548" t="s">
        <v>1937</v>
      </c>
      <c r="C353" s="1549" t="s">
        <v>3649</v>
      </c>
      <c r="D353" s="1550" t="s">
        <v>3650</v>
      </c>
      <c r="E353" s="1551" t="s">
        <v>3651</v>
      </c>
    </row>
    <row r="354" spans="1:5" x14ac:dyDescent="0.2">
      <c r="A354" s="1552" t="s">
        <v>3794</v>
      </c>
      <c r="B354" s="1553" t="s">
        <v>1938</v>
      </c>
      <c r="C354" s="1554" t="s">
        <v>2591</v>
      </c>
      <c r="D354" s="1555" t="s">
        <v>3652</v>
      </c>
      <c r="E354" s="1556" t="s">
        <v>3653</v>
      </c>
    </row>
    <row r="355" spans="1:5" x14ac:dyDescent="0.2">
      <c r="A355" s="1552" t="s">
        <v>3795</v>
      </c>
      <c r="B355" s="1553" t="s">
        <v>1939</v>
      </c>
      <c r="C355" s="1554" t="s">
        <v>2595</v>
      </c>
      <c r="D355" s="1555">
        <v>0</v>
      </c>
      <c r="E355" s="1556" t="s">
        <v>3654</v>
      </c>
    </row>
    <row r="356" spans="1:5" x14ac:dyDescent="0.2">
      <c r="A356" s="1552" t="s">
        <v>3796</v>
      </c>
      <c r="B356" s="1553" t="s">
        <v>1939</v>
      </c>
      <c r="C356" s="1554" t="s">
        <v>2589</v>
      </c>
      <c r="D356" s="1555">
        <v>0</v>
      </c>
      <c r="E356" s="1556">
        <v>0</v>
      </c>
    </row>
    <row r="357" spans="1:5" x14ac:dyDescent="0.2">
      <c r="A357" s="1557" t="s">
        <v>3797</v>
      </c>
      <c r="B357" s="1553" t="s">
        <v>1939</v>
      </c>
      <c r="C357" s="1554" t="s">
        <v>2593</v>
      </c>
      <c r="D357" s="1555"/>
      <c r="E357" s="1556">
        <v>0</v>
      </c>
    </row>
    <row r="358" spans="1:5" x14ac:dyDescent="0.2">
      <c r="A358" s="1557" t="s">
        <v>2794</v>
      </c>
      <c r="B358" s="1553" t="s">
        <v>1939</v>
      </c>
      <c r="C358" s="1558">
        <v>0</v>
      </c>
      <c r="D358" s="1555"/>
      <c r="E358" s="1556">
        <v>0</v>
      </c>
    </row>
    <row r="359" spans="1:5" ht="12.75" thickBot="1" x14ac:dyDescent="0.25">
      <c r="A359" s="1559"/>
      <c r="B359" s="1560" t="s">
        <v>1940</v>
      </c>
      <c r="C359" s="1561" t="s">
        <v>3655</v>
      </c>
      <c r="D359" s="1562"/>
      <c r="E359" s="1563"/>
    </row>
    <row r="360" spans="1:5" x14ac:dyDescent="0.2">
      <c r="A360" s="1547" t="s">
        <v>2292</v>
      </c>
      <c r="B360" s="1548" t="s">
        <v>1937</v>
      </c>
      <c r="C360" s="1549" t="s">
        <v>2371</v>
      </c>
      <c r="D360" s="1550" t="s">
        <v>2426</v>
      </c>
      <c r="E360" s="1551" t="s">
        <v>3656</v>
      </c>
    </row>
    <row r="361" spans="1:5" x14ac:dyDescent="0.2">
      <c r="A361" s="1552" t="s">
        <v>3800</v>
      </c>
      <c r="B361" s="1553" t="s">
        <v>1938</v>
      </c>
      <c r="C361" s="1554" t="s">
        <v>3880</v>
      </c>
      <c r="D361" s="1555" t="s">
        <v>2372</v>
      </c>
      <c r="E361" s="1556" t="s">
        <v>3657</v>
      </c>
    </row>
    <row r="362" spans="1:5" x14ac:dyDescent="0.2">
      <c r="A362" s="1552" t="s">
        <v>2601</v>
      </c>
      <c r="B362" s="1553" t="s">
        <v>1939</v>
      </c>
      <c r="C362" s="1554" t="s">
        <v>2382</v>
      </c>
      <c r="D362" s="1555">
        <v>0</v>
      </c>
      <c r="E362" s="1556" t="s">
        <v>3658</v>
      </c>
    </row>
    <row r="363" spans="1:5" x14ac:dyDescent="0.2">
      <c r="A363" s="1552" t="s">
        <v>3798</v>
      </c>
      <c r="B363" s="1553" t="s">
        <v>1939</v>
      </c>
      <c r="C363" s="1554" t="s">
        <v>3879</v>
      </c>
      <c r="D363" s="1555">
        <v>0</v>
      </c>
      <c r="E363" s="1556" t="s">
        <v>3659</v>
      </c>
    </row>
    <row r="364" spans="1:5" x14ac:dyDescent="0.2">
      <c r="A364" s="1557" t="s">
        <v>3799</v>
      </c>
      <c r="B364" s="1553" t="s">
        <v>1939</v>
      </c>
      <c r="C364" s="1554" t="s">
        <v>3538</v>
      </c>
      <c r="D364" s="1555"/>
      <c r="E364" s="1556" t="s">
        <v>3660</v>
      </c>
    </row>
    <row r="365" spans="1:5" x14ac:dyDescent="0.2">
      <c r="A365" s="1557" t="s">
        <v>2795</v>
      </c>
      <c r="B365" s="1553" t="s">
        <v>1939</v>
      </c>
      <c r="C365" s="1558" t="s">
        <v>3661</v>
      </c>
      <c r="D365" s="1555"/>
      <c r="E365" s="1556" t="s">
        <v>3662</v>
      </c>
    </row>
    <row r="366" spans="1:5" x14ac:dyDescent="0.2">
      <c r="B366" s="1553" t="s">
        <v>1939</v>
      </c>
      <c r="C366" s="1558">
        <v>0</v>
      </c>
      <c r="D366" s="1555"/>
      <c r="E366" s="1556" t="s">
        <v>3663</v>
      </c>
    </row>
    <row r="367" spans="1:5" ht="12.75" thickBot="1" x14ac:dyDescent="0.25">
      <c r="A367" s="1559"/>
      <c r="B367" s="1560" t="s">
        <v>1940</v>
      </c>
      <c r="C367" s="1561" t="s">
        <v>3664</v>
      </c>
      <c r="D367" s="1562"/>
      <c r="E367" s="1563"/>
    </row>
    <row r="368" spans="1:5" x14ac:dyDescent="0.2">
      <c r="A368" s="1547" t="s">
        <v>2298</v>
      </c>
      <c r="B368" s="1548" t="s">
        <v>1937</v>
      </c>
      <c r="C368" s="1549" t="s">
        <v>3881</v>
      </c>
      <c r="D368" s="1550" t="s">
        <v>2431</v>
      </c>
      <c r="E368" s="1550" t="s">
        <v>2433</v>
      </c>
    </row>
    <row r="369" spans="1:5" x14ac:dyDescent="0.2">
      <c r="A369" s="1552" t="s">
        <v>3801</v>
      </c>
      <c r="B369" s="1553" t="s">
        <v>1938</v>
      </c>
      <c r="C369" s="1554" t="s">
        <v>2432</v>
      </c>
      <c r="D369" s="1555" t="s">
        <v>3546</v>
      </c>
      <c r="E369" s="1555" t="s">
        <v>2434</v>
      </c>
    </row>
    <row r="370" spans="1:5" x14ac:dyDescent="0.2">
      <c r="A370" s="1552" t="s">
        <v>3802</v>
      </c>
      <c r="B370" s="1553" t="s">
        <v>1939</v>
      </c>
      <c r="C370" s="1554" t="s">
        <v>3547</v>
      </c>
      <c r="D370" s="1555">
        <v>0</v>
      </c>
      <c r="E370" s="1555" t="s">
        <v>2436</v>
      </c>
    </row>
    <row r="371" spans="1:5" x14ac:dyDescent="0.2">
      <c r="A371" s="1552" t="s">
        <v>3803</v>
      </c>
      <c r="B371" s="1553" t="s">
        <v>1939</v>
      </c>
      <c r="C371" s="1554" t="s">
        <v>3548</v>
      </c>
      <c r="D371" s="1555">
        <v>0</v>
      </c>
      <c r="E371" s="1555" t="s">
        <v>2437</v>
      </c>
    </row>
    <row r="372" spans="1:5" x14ac:dyDescent="0.2">
      <c r="A372" s="1557" t="s">
        <v>3804</v>
      </c>
      <c r="B372" s="1553" t="s">
        <v>1939</v>
      </c>
      <c r="C372" s="1554" t="s">
        <v>3549</v>
      </c>
      <c r="D372" s="1555"/>
      <c r="E372" s="1555" t="s">
        <v>2439</v>
      </c>
    </row>
    <row r="373" spans="1:5" x14ac:dyDescent="0.2">
      <c r="A373" s="1557" t="s">
        <v>2440</v>
      </c>
      <c r="B373" s="1553" t="s">
        <v>1939</v>
      </c>
      <c r="C373" s="1558" t="s">
        <v>3550</v>
      </c>
      <c r="D373" s="1555"/>
      <c r="E373" s="1555"/>
    </row>
    <row r="374" spans="1:5" x14ac:dyDescent="0.2">
      <c r="B374" s="1553" t="s">
        <v>1939</v>
      </c>
      <c r="C374" s="1558" t="s">
        <v>3551</v>
      </c>
      <c r="D374" s="1555"/>
      <c r="E374" s="1555">
        <v>0</v>
      </c>
    </row>
    <row r="375" spans="1:5" ht="12.75" thickBot="1" x14ac:dyDescent="0.25">
      <c r="A375" s="1559"/>
      <c r="B375" s="1560" t="s">
        <v>1940</v>
      </c>
      <c r="C375" s="1561" t="s">
        <v>2432</v>
      </c>
      <c r="D375" s="1562"/>
      <c r="E375" s="1562"/>
    </row>
    <row r="376" spans="1:5" x14ac:dyDescent="0.2">
      <c r="A376" s="1547" t="s">
        <v>2299</v>
      </c>
      <c r="B376" s="1548" t="s">
        <v>1937</v>
      </c>
      <c r="C376" s="1549" t="s">
        <v>3882</v>
      </c>
      <c r="D376" s="1550" t="s">
        <v>2441</v>
      </c>
      <c r="E376" s="1551" t="s">
        <v>2447</v>
      </c>
    </row>
    <row r="377" spans="1:5" x14ac:dyDescent="0.2">
      <c r="A377" s="1552" t="s">
        <v>3805</v>
      </c>
      <c r="B377" s="1553" t="s">
        <v>1938</v>
      </c>
      <c r="C377" s="1554" t="s">
        <v>3883</v>
      </c>
      <c r="D377" s="1555" t="s">
        <v>2443</v>
      </c>
      <c r="E377" s="1556" t="s">
        <v>3665</v>
      </c>
    </row>
    <row r="378" spans="1:5" x14ac:dyDescent="0.2">
      <c r="A378" s="1552" t="s">
        <v>3806</v>
      </c>
      <c r="B378" s="1553" t="s">
        <v>1939</v>
      </c>
      <c r="C378" s="1554" t="s">
        <v>3884</v>
      </c>
      <c r="D378" s="1555">
        <v>0</v>
      </c>
      <c r="E378" s="1556" t="s">
        <v>3666</v>
      </c>
    </row>
    <row r="379" spans="1:5" x14ac:dyDescent="0.2">
      <c r="A379" s="1552" t="s">
        <v>2796</v>
      </c>
      <c r="B379" s="1553" t="s">
        <v>1939</v>
      </c>
      <c r="C379" s="1554" t="s">
        <v>2745</v>
      </c>
      <c r="D379" s="1555">
        <v>0</v>
      </c>
      <c r="E379" s="1556" t="s">
        <v>3667</v>
      </c>
    </row>
    <row r="380" spans="1:5" x14ac:dyDescent="0.2">
      <c r="A380" s="1557" t="s">
        <v>2797</v>
      </c>
      <c r="B380" s="1553" t="s">
        <v>1939</v>
      </c>
      <c r="C380" s="1554" t="s">
        <v>3869</v>
      </c>
      <c r="D380" s="1555"/>
      <c r="E380" s="1556" t="s">
        <v>3668</v>
      </c>
    </row>
    <row r="381" spans="1:5" x14ac:dyDescent="0.2">
      <c r="A381" s="1557" t="s">
        <v>2798</v>
      </c>
      <c r="B381" s="1553" t="s">
        <v>1939</v>
      </c>
      <c r="C381" s="1558">
        <v>0</v>
      </c>
      <c r="D381" s="1555"/>
      <c r="E381" s="1556">
        <v>0</v>
      </c>
    </row>
    <row r="382" spans="1:5" x14ac:dyDescent="0.2">
      <c r="A382" s="1557" t="s">
        <v>2799</v>
      </c>
      <c r="B382" s="1553" t="s">
        <v>1939</v>
      </c>
      <c r="C382" s="1558">
        <v>0</v>
      </c>
      <c r="D382" s="1555"/>
      <c r="E382" s="1556">
        <v>0</v>
      </c>
    </row>
    <row r="383" spans="1:5" ht="12.75" thickBot="1" x14ac:dyDescent="0.25">
      <c r="A383" s="1559"/>
      <c r="B383" s="1560" t="s">
        <v>1940</v>
      </c>
      <c r="C383" s="1561" t="s">
        <v>2451</v>
      </c>
      <c r="D383" s="1562"/>
      <c r="E383" s="1563"/>
    </row>
    <row r="384" spans="1:5" x14ac:dyDescent="0.2">
      <c r="A384" s="1547" t="s">
        <v>2304</v>
      </c>
      <c r="B384" s="1548" t="s">
        <v>1937</v>
      </c>
      <c r="C384" s="1549" t="s">
        <v>2478</v>
      </c>
      <c r="D384" s="1550" t="s">
        <v>2800</v>
      </c>
      <c r="E384" s="1551" t="s">
        <v>2801</v>
      </c>
    </row>
    <row r="385" spans="1:5" x14ac:dyDescent="0.2">
      <c r="A385" s="1552" t="s">
        <v>3808</v>
      </c>
      <c r="B385" s="1553" t="s">
        <v>1938</v>
      </c>
      <c r="C385" s="1554" t="s">
        <v>2481</v>
      </c>
      <c r="D385" s="1555" t="s">
        <v>3669</v>
      </c>
      <c r="E385" s="1556" t="s">
        <v>2482</v>
      </c>
    </row>
    <row r="386" spans="1:5" x14ac:dyDescent="0.2">
      <c r="A386" s="1568" t="s">
        <v>3807</v>
      </c>
      <c r="B386" s="1553" t="s">
        <v>1939</v>
      </c>
      <c r="C386" s="1554" t="s">
        <v>3885</v>
      </c>
      <c r="D386" s="1555">
        <v>0</v>
      </c>
      <c r="E386" s="1556" t="s">
        <v>2802</v>
      </c>
    </row>
    <row r="387" spans="1:5" x14ac:dyDescent="0.2">
      <c r="A387" s="1552" t="s">
        <v>2484</v>
      </c>
      <c r="B387" s="1553" t="s">
        <v>1939</v>
      </c>
      <c r="C387" s="1554" t="s">
        <v>2804</v>
      </c>
      <c r="D387" s="1555">
        <v>0</v>
      </c>
      <c r="E387" s="1556">
        <v>0</v>
      </c>
    </row>
    <row r="388" spans="1:5" x14ac:dyDescent="0.2">
      <c r="A388" s="1552" t="s">
        <v>2803</v>
      </c>
      <c r="B388" s="1553" t="s">
        <v>1939</v>
      </c>
      <c r="C388" s="1554" t="s">
        <v>2485</v>
      </c>
      <c r="D388" s="1555"/>
      <c r="E388" s="1556">
        <v>0</v>
      </c>
    </row>
    <row r="389" spans="1:5" x14ac:dyDescent="0.2">
      <c r="A389" s="1557" t="s">
        <v>2805</v>
      </c>
      <c r="B389" s="1553" t="s">
        <v>1939</v>
      </c>
      <c r="C389" s="1558" t="s">
        <v>3886</v>
      </c>
      <c r="D389" s="1555"/>
      <c r="E389" s="1556">
        <v>0</v>
      </c>
    </row>
    <row r="390" spans="1:5" x14ac:dyDescent="0.2">
      <c r="A390" s="1557" t="s">
        <v>2494</v>
      </c>
      <c r="B390" s="1553" t="s">
        <v>1939</v>
      </c>
      <c r="C390" s="1558" t="s">
        <v>3670</v>
      </c>
      <c r="D390" s="1555"/>
      <c r="E390" s="1556">
        <v>0</v>
      </c>
    </row>
    <row r="391" spans="1:5" ht="12.75" thickBot="1" x14ac:dyDescent="0.25">
      <c r="A391" s="1559"/>
      <c r="B391" s="1560" t="s">
        <v>1940</v>
      </c>
      <c r="C391" s="1561" t="s">
        <v>2804</v>
      </c>
      <c r="D391" s="1562"/>
      <c r="E391" s="1563"/>
    </row>
    <row r="392" spans="1:5" x14ac:dyDescent="0.2">
      <c r="A392" s="1547" t="s">
        <v>2309</v>
      </c>
      <c r="B392" s="1548" t="s">
        <v>1937</v>
      </c>
      <c r="C392" s="1549" t="s">
        <v>3671</v>
      </c>
      <c r="D392" s="1550" t="s">
        <v>3672</v>
      </c>
      <c r="E392" s="1550" t="s">
        <v>3675</v>
      </c>
    </row>
    <row r="393" spans="1:5" x14ac:dyDescent="0.2">
      <c r="A393" s="1552" t="s">
        <v>3809</v>
      </c>
      <c r="B393" s="1553" t="s">
        <v>1938</v>
      </c>
      <c r="C393" s="1554" t="s">
        <v>3887</v>
      </c>
      <c r="D393" s="1555" t="s">
        <v>3674</v>
      </c>
      <c r="E393" s="1555" t="s">
        <v>3676</v>
      </c>
    </row>
    <row r="394" spans="1:5" x14ac:dyDescent="0.2">
      <c r="A394" s="1552" t="s">
        <v>3810</v>
      </c>
      <c r="B394" s="1553" t="s">
        <v>1939</v>
      </c>
      <c r="C394" s="1554" t="s">
        <v>3888</v>
      </c>
      <c r="D394" s="1555">
        <v>0</v>
      </c>
      <c r="E394" s="1555"/>
    </row>
    <row r="395" spans="1:5" x14ac:dyDescent="0.2">
      <c r="A395" s="1552" t="s">
        <v>2806</v>
      </c>
      <c r="B395" s="1553" t="s">
        <v>1939</v>
      </c>
      <c r="C395" s="1554" t="s">
        <v>3677</v>
      </c>
      <c r="D395" s="1555">
        <v>0</v>
      </c>
      <c r="E395" s="1555">
        <v>0</v>
      </c>
    </row>
    <row r="396" spans="1:5" x14ac:dyDescent="0.2">
      <c r="A396" s="1557" t="s">
        <v>2807</v>
      </c>
      <c r="B396" s="1553" t="s">
        <v>1939</v>
      </c>
      <c r="C396" s="1554" t="s">
        <v>3889</v>
      </c>
      <c r="D396" s="1555"/>
      <c r="E396" s="1555">
        <v>0</v>
      </c>
    </row>
    <row r="397" spans="1:5" x14ac:dyDescent="0.2">
      <c r="A397" s="1557" t="s">
        <v>2808</v>
      </c>
      <c r="B397" s="1553" t="s">
        <v>1939</v>
      </c>
      <c r="C397" s="1558">
        <v>0</v>
      </c>
      <c r="D397" s="1555"/>
      <c r="E397" s="1555">
        <v>0</v>
      </c>
    </row>
    <row r="398" spans="1:5" ht="12.75" thickBot="1" x14ac:dyDescent="0.25">
      <c r="A398" s="1559"/>
      <c r="B398" s="1560" t="s">
        <v>3782</v>
      </c>
      <c r="C398" s="1561" t="s">
        <v>3673</v>
      </c>
      <c r="D398" s="1562"/>
      <c r="E398" s="1562"/>
    </row>
    <row r="399" spans="1:5" x14ac:dyDescent="0.2">
      <c r="A399" s="1547" t="s">
        <v>1678</v>
      </c>
      <c r="B399" s="1548" t="s">
        <v>1937</v>
      </c>
      <c r="C399" s="1549" t="s">
        <v>3678</v>
      </c>
      <c r="D399" s="1550" t="s">
        <v>3679</v>
      </c>
      <c r="E399" s="1551" t="s">
        <v>3680</v>
      </c>
    </row>
    <row r="400" spans="1:5" x14ac:dyDescent="0.2">
      <c r="A400" s="1552" t="s">
        <v>2809</v>
      </c>
      <c r="B400" s="1553" t="s">
        <v>1938</v>
      </c>
      <c r="C400" s="1554" t="s">
        <v>3681</v>
      </c>
      <c r="D400" s="1555" t="s">
        <v>3682</v>
      </c>
      <c r="E400" s="1556" t="s">
        <v>3683</v>
      </c>
    </row>
    <row r="401" spans="1:5" x14ac:dyDescent="0.2">
      <c r="A401" s="1552" t="s">
        <v>3811</v>
      </c>
      <c r="B401" s="1553" t="s">
        <v>1939</v>
      </c>
      <c r="C401" s="1554" t="s">
        <v>3684</v>
      </c>
      <c r="D401" s="1555">
        <v>0</v>
      </c>
      <c r="E401" s="1556" t="s">
        <v>3685</v>
      </c>
    </row>
    <row r="402" spans="1:5" x14ac:dyDescent="0.2">
      <c r="A402" s="1552" t="s">
        <v>2810</v>
      </c>
      <c r="B402" s="1553" t="s">
        <v>1939</v>
      </c>
      <c r="C402" s="1554" t="s">
        <v>3686</v>
      </c>
      <c r="D402" s="1555">
        <v>0</v>
      </c>
      <c r="E402" s="1556" t="s">
        <v>3687</v>
      </c>
    </row>
    <row r="403" spans="1:5" x14ac:dyDescent="0.2">
      <c r="A403" s="1557" t="s">
        <v>2811</v>
      </c>
      <c r="B403" s="1553" t="s">
        <v>1939</v>
      </c>
      <c r="C403" s="1554" t="s">
        <v>3890</v>
      </c>
      <c r="D403" s="1555"/>
      <c r="E403" s="1556">
        <v>0</v>
      </c>
    </row>
    <row r="404" spans="1:5" x14ac:dyDescent="0.2">
      <c r="A404" s="1557" t="s">
        <v>2812</v>
      </c>
      <c r="B404" s="1553" t="s">
        <v>1939</v>
      </c>
      <c r="C404" s="1558" t="s">
        <v>3688</v>
      </c>
      <c r="D404" s="1555"/>
      <c r="E404" s="1556">
        <v>0</v>
      </c>
    </row>
    <row r="405" spans="1:5" x14ac:dyDescent="0.2">
      <c r="B405" s="1553" t="s">
        <v>1939</v>
      </c>
      <c r="C405" s="1558" t="s">
        <v>3689</v>
      </c>
      <c r="D405" s="1555"/>
      <c r="E405" s="1556">
        <v>0</v>
      </c>
    </row>
    <row r="406" spans="1:5" x14ac:dyDescent="0.2">
      <c r="A406" s="1564"/>
      <c r="B406" s="1553" t="s">
        <v>1939</v>
      </c>
      <c r="C406" s="1558" t="s">
        <v>3690</v>
      </c>
      <c r="D406" s="1565"/>
      <c r="E406" s="1566">
        <v>0</v>
      </c>
    </row>
    <row r="407" spans="1:5" ht="12.75" thickBot="1" x14ac:dyDescent="0.25">
      <c r="A407" s="1559"/>
      <c r="B407" s="1560" t="s">
        <v>1940</v>
      </c>
      <c r="C407" s="1561" t="s">
        <v>3691</v>
      </c>
      <c r="D407" s="1562"/>
      <c r="E407" s="1563"/>
    </row>
    <row r="408" spans="1:5" x14ac:dyDescent="0.2">
      <c r="A408" s="1547" t="s">
        <v>2316</v>
      </c>
      <c r="B408" s="1548" t="s">
        <v>1937</v>
      </c>
      <c r="C408" s="1549" t="s">
        <v>3846</v>
      </c>
      <c r="D408" s="1550" t="s">
        <v>3692</v>
      </c>
      <c r="E408" s="1551" t="s">
        <v>3693</v>
      </c>
    </row>
    <row r="409" spans="1:5" x14ac:dyDescent="0.2">
      <c r="A409" s="1552" t="s">
        <v>3812</v>
      </c>
      <c r="B409" s="1553" t="s">
        <v>1938</v>
      </c>
      <c r="C409" s="1554" t="s">
        <v>3694</v>
      </c>
      <c r="D409" s="1555" t="s">
        <v>3695</v>
      </c>
      <c r="E409" s="1556" t="s">
        <v>3696</v>
      </c>
    </row>
    <row r="410" spans="1:5" x14ac:dyDescent="0.2">
      <c r="A410" s="1552" t="s">
        <v>3766</v>
      </c>
      <c r="B410" s="1553" t="s">
        <v>1939</v>
      </c>
      <c r="C410" s="1554" t="s">
        <v>3891</v>
      </c>
      <c r="D410" s="1555">
        <v>0</v>
      </c>
      <c r="E410" s="1556" t="s">
        <v>3697</v>
      </c>
    </row>
    <row r="411" spans="1:5" x14ac:dyDescent="0.2">
      <c r="A411" s="1552" t="s">
        <v>2813</v>
      </c>
      <c r="B411" s="1553" t="s">
        <v>1939</v>
      </c>
      <c r="C411" s="1554" t="s">
        <v>3892</v>
      </c>
      <c r="D411" s="1555">
        <v>0</v>
      </c>
      <c r="E411" s="1556" t="s">
        <v>3698</v>
      </c>
    </row>
    <row r="412" spans="1:5" x14ac:dyDescent="0.2">
      <c r="A412" s="1557" t="s">
        <v>2536</v>
      </c>
      <c r="B412" s="1553" t="s">
        <v>1939</v>
      </c>
      <c r="C412" s="1554" t="s">
        <v>3699</v>
      </c>
      <c r="D412" s="1555"/>
      <c r="E412" s="1556" t="s">
        <v>3700</v>
      </c>
    </row>
    <row r="413" spans="1:5" x14ac:dyDescent="0.2">
      <c r="A413" s="1557" t="s">
        <v>2537</v>
      </c>
      <c r="B413" s="1553" t="s">
        <v>1939</v>
      </c>
      <c r="C413" s="1558" t="s">
        <v>3701</v>
      </c>
      <c r="D413" s="1555"/>
      <c r="E413" s="1556">
        <v>0</v>
      </c>
    </row>
    <row r="414" spans="1:5" x14ac:dyDescent="0.2">
      <c r="B414" s="1553" t="s">
        <v>1939</v>
      </c>
      <c r="C414" s="1558" t="s">
        <v>3893</v>
      </c>
      <c r="D414" s="1555"/>
      <c r="E414" s="1556">
        <v>0</v>
      </c>
    </row>
    <row r="415" spans="1:5" ht="12.75" thickBot="1" x14ac:dyDescent="0.25">
      <c r="A415" s="1559"/>
      <c r="B415" s="1560" t="s">
        <v>1940</v>
      </c>
      <c r="C415" s="1561" t="s">
        <v>3702</v>
      </c>
      <c r="D415" s="1562"/>
      <c r="E415" s="1563"/>
    </row>
    <row r="416" spans="1:5" x14ac:dyDescent="0.2">
      <c r="A416" s="1547" t="s">
        <v>2319</v>
      </c>
      <c r="B416" s="1548" t="s">
        <v>1937</v>
      </c>
      <c r="C416" s="1549" t="s">
        <v>3703</v>
      </c>
      <c r="D416" s="1550" t="s">
        <v>3704</v>
      </c>
      <c r="E416" s="1551" t="s">
        <v>3705</v>
      </c>
    </row>
    <row r="417" spans="1:5" x14ac:dyDescent="0.2">
      <c r="A417" s="1552" t="s">
        <v>3813</v>
      </c>
      <c r="B417" s="1553" t="s">
        <v>1938</v>
      </c>
      <c r="C417" s="1554" t="s">
        <v>3706</v>
      </c>
      <c r="D417" s="1555" t="s">
        <v>3707</v>
      </c>
      <c r="E417" s="1556">
        <v>0</v>
      </c>
    </row>
    <row r="418" spans="1:5" x14ac:dyDescent="0.2">
      <c r="A418" s="1552" t="s">
        <v>3814</v>
      </c>
      <c r="B418" s="1553" t="s">
        <v>1939</v>
      </c>
      <c r="C418" s="1554" t="s">
        <v>3708</v>
      </c>
      <c r="D418" s="1555">
        <v>0</v>
      </c>
      <c r="E418" s="1556">
        <v>0</v>
      </c>
    </row>
    <row r="419" spans="1:5" x14ac:dyDescent="0.2">
      <c r="A419" s="1568" t="s">
        <v>2563</v>
      </c>
      <c r="B419" s="1553" t="s">
        <v>1939</v>
      </c>
      <c r="C419" s="1554" t="s">
        <v>2557</v>
      </c>
      <c r="D419" s="1555">
        <v>0</v>
      </c>
      <c r="E419" s="1556">
        <v>0</v>
      </c>
    </row>
    <row r="420" spans="1:5" x14ac:dyDescent="0.2">
      <c r="A420" s="1552">
        <v>2123148300</v>
      </c>
      <c r="B420" s="1553" t="s">
        <v>1939</v>
      </c>
      <c r="C420" s="1554" t="s">
        <v>3709</v>
      </c>
      <c r="D420" s="1555"/>
      <c r="E420" s="1556">
        <v>0</v>
      </c>
    </row>
    <row r="421" spans="1:5" x14ac:dyDescent="0.2">
      <c r="A421" s="1557">
        <v>2123148400</v>
      </c>
      <c r="B421" s="1553" t="s">
        <v>1939</v>
      </c>
      <c r="C421" s="1558" t="s">
        <v>3710</v>
      </c>
      <c r="D421" s="1555"/>
      <c r="E421" s="1556">
        <v>0</v>
      </c>
    </row>
    <row r="422" spans="1:5" x14ac:dyDescent="0.2">
      <c r="A422" s="1557" t="s">
        <v>2814</v>
      </c>
      <c r="B422" s="1553" t="s">
        <v>1939</v>
      </c>
      <c r="C422" s="1558">
        <v>0</v>
      </c>
      <c r="D422" s="1555"/>
      <c r="E422" s="1556">
        <v>0</v>
      </c>
    </row>
    <row r="423" spans="1:5" ht="12.75" thickBot="1" x14ac:dyDescent="0.25">
      <c r="A423" s="1559"/>
      <c r="B423" s="1560" t="s">
        <v>1940</v>
      </c>
      <c r="C423" s="1561" t="s">
        <v>3711</v>
      </c>
      <c r="D423" s="1562"/>
      <c r="E423" s="1563"/>
    </row>
    <row r="424" spans="1:5" x14ac:dyDescent="0.2">
      <c r="A424" s="1547" t="s">
        <v>834</v>
      </c>
      <c r="B424" s="1548" t="s">
        <v>1937</v>
      </c>
      <c r="C424" s="1549" t="s">
        <v>3894</v>
      </c>
      <c r="D424" s="1550" t="s">
        <v>2815</v>
      </c>
      <c r="E424" s="1551" t="s">
        <v>2816</v>
      </c>
    </row>
    <row r="425" spans="1:5" x14ac:dyDescent="0.2">
      <c r="A425" s="1552" t="s">
        <v>3815</v>
      </c>
      <c r="B425" s="1553" t="s">
        <v>1938</v>
      </c>
      <c r="C425" s="1554" t="s">
        <v>3712</v>
      </c>
      <c r="D425" s="1555" t="s">
        <v>2817</v>
      </c>
      <c r="E425" s="1556" t="s">
        <v>2818</v>
      </c>
    </row>
    <row r="426" spans="1:5" x14ac:dyDescent="0.2">
      <c r="A426" s="1552" t="s">
        <v>3816</v>
      </c>
      <c r="B426" s="1553" t="s">
        <v>1939</v>
      </c>
      <c r="C426" s="1554" t="s">
        <v>3713</v>
      </c>
      <c r="D426" s="1555">
        <v>0</v>
      </c>
      <c r="E426" s="1556" t="s">
        <v>2819</v>
      </c>
    </row>
    <row r="427" spans="1:5" x14ac:dyDescent="0.2">
      <c r="A427" s="1552">
        <v>2123340500</v>
      </c>
      <c r="B427" s="1553" t="s">
        <v>1939</v>
      </c>
      <c r="C427" s="1554" t="s">
        <v>3714</v>
      </c>
      <c r="D427" s="1555">
        <v>0</v>
      </c>
      <c r="E427" s="1556" t="s">
        <v>2820</v>
      </c>
    </row>
    <row r="428" spans="1:5" x14ac:dyDescent="0.2">
      <c r="A428" s="1557">
        <v>2123463831</v>
      </c>
      <c r="B428" s="1553" t="s">
        <v>1939</v>
      </c>
      <c r="C428" s="1554" t="s">
        <v>2818</v>
      </c>
      <c r="D428" s="1555"/>
      <c r="E428" s="1556">
        <v>0</v>
      </c>
    </row>
    <row r="429" spans="1:5" x14ac:dyDescent="0.2">
      <c r="A429" s="1557" t="s">
        <v>2821</v>
      </c>
      <c r="B429" s="1553" t="s">
        <v>1939</v>
      </c>
      <c r="C429" s="1558">
        <v>0</v>
      </c>
      <c r="D429" s="1555"/>
      <c r="E429" s="1556">
        <v>0</v>
      </c>
    </row>
    <row r="430" spans="1:5" ht="12.75" thickBot="1" x14ac:dyDescent="0.25">
      <c r="A430" s="1559"/>
      <c r="B430" s="1560" t="s">
        <v>1940</v>
      </c>
      <c r="C430" s="1561" t="s">
        <v>2822</v>
      </c>
      <c r="D430" s="1562"/>
      <c r="E430" s="1563"/>
    </row>
    <row r="431" spans="1:5" x14ac:dyDescent="0.2">
      <c r="A431" s="1547" t="s">
        <v>2322</v>
      </c>
      <c r="B431" s="1548" t="s">
        <v>1937</v>
      </c>
      <c r="C431" s="1549" t="s">
        <v>3895</v>
      </c>
      <c r="D431" s="1550" t="s">
        <v>3715</v>
      </c>
      <c r="E431" s="1551" t="s">
        <v>2823</v>
      </c>
    </row>
    <row r="432" spans="1:5" x14ac:dyDescent="0.2">
      <c r="A432" s="1552" t="s">
        <v>2824</v>
      </c>
      <c r="B432" s="1553" t="s">
        <v>1938</v>
      </c>
      <c r="C432" s="1554" t="s">
        <v>3896</v>
      </c>
      <c r="D432" s="1555" t="s">
        <v>3716</v>
      </c>
      <c r="E432" s="1556" t="s">
        <v>2825</v>
      </c>
    </row>
    <row r="433" spans="1:5" x14ac:dyDescent="0.2">
      <c r="A433" s="1552" t="s">
        <v>3817</v>
      </c>
      <c r="B433" s="1553" t="s">
        <v>1939</v>
      </c>
      <c r="C433" s="1554" t="s">
        <v>3717</v>
      </c>
      <c r="D433" s="1555">
        <v>0</v>
      </c>
      <c r="E433" s="1556" t="s">
        <v>2826</v>
      </c>
    </row>
    <row r="434" spans="1:5" x14ac:dyDescent="0.2">
      <c r="A434" s="1552" t="s">
        <v>3822</v>
      </c>
      <c r="B434" s="1553" t="s">
        <v>1939</v>
      </c>
      <c r="C434" s="1554" t="s">
        <v>3718</v>
      </c>
      <c r="D434" s="1555">
        <v>0</v>
      </c>
      <c r="E434" s="1556" t="s">
        <v>2827</v>
      </c>
    </row>
    <row r="435" spans="1:5" x14ac:dyDescent="0.2">
      <c r="A435" s="1557" t="s">
        <v>3823</v>
      </c>
      <c r="B435" s="1553" t="s">
        <v>1939</v>
      </c>
      <c r="C435" s="1554">
        <v>0</v>
      </c>
      <c r="D435" s="1555"/>
      <c r="E435" s="1556" t="s">
        <v>2828</v>
      </c>
    </row>
    <row r="436" spans="1:5" x14ac:dyDescent="0.2">
      <c r="A436" s="1557" t="s">
        <v>2830</v>
      </c>
      <c r="B436" s="1553" t="s">
        <v>1939</v>
      </c>
      <c r="C436" s="1558">
        <v>0</v>
      </c>
      <c r="D436" s="1555"/>
      <c r="E436" s="1556" t="s">
        <v>2829</v>
      </c>
    </row>
    <row r="437" spans="1:5" x14ac:dyDescent="0.2">
      <c r="B437" s="1553" t="s">
        <v>1939</v>
      </c>
      <c r="C437" s="1558">
        <v>0</v>
      </c>
      <c r="D437" s="1555"/>
      <c r="E437" s="1556" t="s">
        <v>2831</v>
      </c>
    </row>
    <row r="438" spans="1:5" ht="12.75" thickBot="1" x14ac:dyDescent="0.25">
      <c r="A438" s="1559"/>
      <c r="B438" s="1560" t="s">
        <v>1940</v>
      </c>
      <c r="C438" s="1561" t="s">
        <v>3719</v>
      </c>
      <c r="D438" s="1562"/>
      <c r="E438" s="1563"/>
    </row>
    <row r="439" spans="1:5" x14ac:dyDescent="0.2">
      <c r="A439" s="1547" t="s">
        <v>2324</v>
      </c>
      <c r="B439" s="1548" t="s">
        <v>1937</v>
      </c>
      <c r="C439" s="1549" t="s">
        <v>3720</v>
      </c>
      <c r="D439" s="1550" t="s">
        <v>3721</v>
      </c>
      <c r="E439" s="1551" t="s">
        <v>3722</v>
      </c>
    </row>
    <row r="440" spans="1:5" x14ac:dyDescent="0.2">
      <c r="A440" s="1552" t="s">
        <v>3818</v>
      </c>
      <c r="B440" s="1553" t="s">
        <v>1938</v>
      </c>
      <c r="C440" s="1554" t="s">
        <v>3723</v>
      </c>
      <c r="D440" s="1555" t="s">
        <v>3724</v>
      </c>
      <c r="E440" s="1556" t="s">
        <v>3725</v>
      </c>
    </row>
    <row r="441" spans="1:5" x14ac:dyDescent="0.2">
      <c r="A441" s="1552" t="s">
        <v>3819</v>
      </c>
      <c r="B441" s="1553" t="s">
        <v>1939</v>
      </c>
      <c r="C441" s="1554" t="s">
        <v>3726</v>
      </c>
      <c r="D441" s="1555" t="s">
        <v>3727</v>
      </c>
      <c r="E441" s="1556" t="s">
        <v>3728</v>
      </c>
    </row>
    <row r="442" spans="1:5" x14ac:dyDescent="0.2">
      <c r="A442" s="1552" t="s">
        <v>3820</v>
      </c>
      <c r="B442" s="1553" t="s">
        <v>1939</v>
      </c>
      <c r="C442" s="1554" t="s">
        <v>3729</v>
      </c>
      <c r="D442" s="1555">
        <v>0</v>
      </c>
      <c r="E442" s="1556">
        <v>0</v>
      </c>
    </row>
    <row r="443" spans="1:5" x14ac:dyDescent="0.2">
      <c r="A443" s="1557" t="s">
        <v>3821</v>
      </c>
      <c r="B443" s="1553" t="s">
        <v>1939</v>
      </c>
      <c r="C443" s="1554" t="s">
        <v>3730</v>
      </c>
      <c r="D443" s="1555"/>
      <c r="E443" s="1556">
        <v>0</v>
      </c>
    </row>
    <row r="444" spans="1:5" x14ac:dyDescent="0.2">
      <c r="A444" s="1557" t="s">
        <v>2832</v>
      </c>
      <c r="B444" s="1553" t="s">
        <v>1939</v>
      </c>
      <c r="C444" s="1558">
        <v>0</v>
      </c>
      <c r="D444" s="1555"/>
      <c r="E444" s="1556">
        <v>0</v>
      </c>
    </row>
    <row r="445" spans="1:5" ht="12.75" thickBot="1" x14ac:dyDescent="0.25">
      <c r="A445" s="1559"/>
      <c r="B445" s="1560" t="s">
        <v>1940</v>
      </c>
      <c r="C445" s="1561" t="s">
        <v>3731</v>
      </c>
      <c r="D445" s="1562"/>
      <c r="E445" s="1563"/>
    </row>
    <row r="446" spans="1:5" x14ac:dyDescent="0.2">
      <c r="A446" s="1547" t="s">
        <v>2329</v>
      </c>
      <c r="B446" s="1548" t="s">
        <v>1937</v>
      </c>
      <c r="C446" s="1549" t="s">
        <v>2833</v>
      </c>
      <c r="D446" s="1550" t="s">
        <v>2834</v>
      </c>
      <c r="E446" s="1551" t="s">
        <v>2835</v>
      </c>
    </row>
    <row r="447" spans="1:5" x14ac:dyDescent="0.2">
      <c r="A447" s="1552" t="s">
        <v>3824</v>
      </c>
      <c r="B447" s="1553" t="s">
        <v>1938</v>
      </c>
      <c r="C447" s="1554" t="s">
        <v>3897</v>
      </c>
      <c r="D447" s="1555" t="s">
        <v>2688</v>
      </c>
      <c r="E447" s="1556" t="s">
        <v>2836</v>
      </c>
    </row>
    <row r="448" spans="1:5" x14ac:dyDescent="0.2">
      <c r="A448" s="1552" t="s">
        <v>2837</v>
      </c>
      <c r="B448" s="1553" t="s">
        <v>1939</v>
      </c>
      <c r="C448" s="1554" t="s">
        <v>2838</v>
      </c>
      <c r="D448" s="1555">
        <v>0</v>
      </c>
      <c r="E448" s="1556" t="s">
        <v>2691</v>
      </c>
    </row>
    <row r="449" spans="1:5" x14ac:dyDescent="0.2">
      <c r="A449" s="1552" t="s">
        <v>2839</v>
      </c>
      <c r="B449" s="1553" t="s">
        <v>1939</v>
      </c>
      <c r="C449" s="1554" t="s">
        <v>2690</v>
      </c>
      <c r="D449" s="1555">
        <v>0</v>
      </c>
      <c r="E449" s="1556" t="s">
        <v>2840</v>
      </c>
    </row>
    <row r="450" spans="1:5" x14ac:dyDescent="0.2">
      <c r="A450" s="1557" t="s">
        <v>2842</v>
      </c>
      <c r="B450" s="1553" t="s">
        <v>1939</v>
      </c>
      <c r="C450" s="1554" t="s">
        <v>2693</v>
      </c>
      <c r="D450" s="1555"/>
      <c r="E450" s="1556" t="s">
        <v>2841</v>
      </c>
    </row>
    <row r="451" spans="1:5" x14ac:dyDescent="0.2">
      <c r="A451" s="1557" t="s">
        <v>2844</v>
      </c>
      <c r="B451" s="1553" t="s">
        <v>1939</v>
      </c>
      <c r="C451" s="1558">
        <v>0</v>
      </c>
      <c r="D451" s="1555"/>
      <c r="E451" s="1556" t="s">
        <v>2843</v>
      </c>
    </row>
    <row r="452" spans="1:5" ht="12.75" thickBot="1" x14ac:dyDescent="0.25">
      <c r="A452" s="1559"/>
      <c r="B452" s="1560" t="s">
        <v>1940</v>
      </c>
      <c r="C452" s="1561" t="s">
        <v>2845</v>
      </c>
      <c r="D452" s="1562"/>
      <c r="E452" s="1563"/>
    </row>
    <row r="453" spans="1:5" x14ac:dyDescent="0.2">
      <c r="A453" s="1547" t="s">
        <v>2331</v>
      </c>
      <c r="B453" s="1548" t="s">
        <v>1937</v>
      </c>
      <c r="C453" s="1549" t="s">
        <v>3619</v>
      </c>
      <c r="D453" s="1550" t="s">
        <v>3732</v>
      </c>
      <c r="E453" s="1551" t="s">
        <v>3733</v>
      </c>
    </row>
    <row r="454" spans="1:5" x14ac:dyDescent="0.2">
      <c r="A454" s="1552" t="s">
        <v>3825</v>
      </c>
      <c r="B454" s="1553" t="s">
        <v>1938</v>
      </c>
      <c r="C454" s="1554" t="s">
        <v>3734</v>
      </c>
      <c r="D454" s="1555" t="s">
        <v>3735</v>
      </c>
      <c r="E454" s="1556" t="s">
        <v>3736</v>
      </c>
    </row>
    <row r="455" spans="1:5" x14ac:dyDescent="0.2">
      <c r="A455" s="1552" t="s">
        <v>3826</v>
      </c>
      <c r="B455" s="1553" t="s">
        <v>1939</v>
      </c>
      <c r="C455" s="1554" t="s">
        <v>3737</v>
      </c>
      <c r="D455" s="1555">
        <v>0</v>
      </c>
      <c r="E455" s="1556" t="s">
        <v>3738</v>
      </c>
    </row>
    <row r="456" spans="1:5" x14ac:dyDescent="0.2">
      <c r="A456" s="1552" t="s">
        <v>2846</v>
      </c>
      <c r="B456" s="1553" t="s">
        <v>1939</v>
      </c>
      <c r="C456" s="1554" t="s">
        <v>3739</v>
      </c>
      <c r="D456" s="1555">
        <v>0</v>
      </c>
      <c r="E456" s="1556">
        <v>0</v>
      </c>
    </row>
    <row r="457" spans="1:5" x14ac:dyDescent="0.2">
      <c r="A457" s="1557" t="s">
        <v>2847</v>
      </c>
      <c r="B457" s="1553" t="s">
        <v>1939</v>
      </c>
      <c r="C457" s="1554" t="s">
        <v>3740</v>
      </c>
      <c r="D457" s="1555"/>
      <c r="E457" s="1556">
        <v>0</v>
      </c>
    </row>
    <row r="458" spans="1:5" x14ac:dyDescent="0.2">
      <c r="A458" s="1557" t="s">
        <v>2848</v>
      </c>
      <c r="B458" s="1553" t="s">
        <v>1939</v>
      </c>
      <c r="C458" s="1558">
        <v>0</v>
      </c>
      <c r="D458" s="1555"/>
      <c r="E458" s="1556">
        <v>0</v>
      </c>
    </row>
    <row r="459" spans="1:5" ht="12.75" thickBot="1" x14ac:dyDescent="0.25">
      <c r="A459" s="1559"/>
      <c r="B459" s="1560" t="s">
        <v>1940</v>
      </c>
      <c r="C459" s="1561">
        <v>0</v>
      </c>
      <c r="D459" s="1562"/>
      <c r="E459" s="1563"/>
    </row>
    <row r="460" spans="1:5" x14ac:dyDescent="0.2">
      <c r="A460" s="1547" t="s">
        <v>2849</v>
      </c>
      <c r="B460" s="1548" t="s">
        <v>1937</v>
      </c>
      <c r="C460" s="1549" t="s">
        <v>2774</v>
      </c>
      <c r="D460" s="1550" t="s">
        <v>2850</v>
      </c>
      <c r="E460" s="1551" t="s">
        <v>2851</v>
      </c>
    </row>
    <row r="461" spans="1:5" x14ac:dyDescent="0.2">
      <c r="A461" s="1552" t="s">
        <v>2852</v>
      </c>
      <c r="B461" s="1553" t="s">
        <v>1938</v>
      </c>
      <c r="C461" s="1554" t="s">
        <v>2853</v>
      </c>
      <c r="D461" s="1555" t="s">
        <v>2402</v>
      </c>
      <c r="E461" s="1556" t="s">
        <v>2854</v>
      </c>
    </row>
    <row r="462" spans="1:5" x14ac:dyDescent="0.2">
      <c r="A462" s="1552" t="s">
        <v>2855</v>
      </c>
      <c r="B462" s="1553" t="s">
        <v>1939</v>
      </c>
      <c r="C462" s="1554" t="s">
        <v>2410</v>
      </c>
      <c r="D462" s="1555">
        <v>0</v>
      </c>
      <c r="E462" s="1556" t="s">
        <v>2856</v>
      </c>
    </row>
    <row r="463" spans="1:5" x14ac:dyDescent="0.2">
      <c r="A463" s="1552" t="s">
        <v>2857</v>
      </c>
      <c r="B463" s="1553" t="s">
        <v>1939</v>
      </c>
      <c r="C463" s="1554" t="s">
        <v>2858</v>
      </c>
      <c r="D463" s="1555">
        <v>0</v>
      </c>
      <c r="E463" s="1556" t="s">
        <v>2859</v>
      </c>
    </row>
    <row r="464" spans="1:5" x14ac:dyDescent="0.2">
      <c r="A464" s="1557" t="s">
        <v>2862</v>
      </c>
      <c r="B464" s="1553" t="s">
        <v>1939</v>
      </c>
      <c r="C464" s="1554" t="s">
        <v>2860</v>
      </c>
      <c r="D464" s="1555"/>
      <c r="E464" s="1556" t="s">
        <v>2861</v>
      </c>
    </row>
    <row r="465" spans="1:5" x14ac:dyDescent="0.2">
      <c r="A465" s="1557" t="s">
        <v>2865</v>
      </c>
      <c r="B465" s="1553" t="s">
        <v>1939</v>
      </c>
      <c r="C465" s="1558" t="s">
        <v>2863</v>
      </c>
      <c r="D465" s="1555"/>
      <c r="E465" s="1556" t="s">
        <v>2864</v>
      </c>
    </row>
    <row r="466" spans="1:5" ht="12.75" thickBot="1" x14ac:dyDescent="0.25">
      <c r="A466" s="1559"/>
      <c r="B466" s="1560" t="s">
        <v>1940</v>
      </c>
      <c r="C466" s="1561" t="s">
        <v>2407</v>
      </c>
      <c r="D466" s="1562"/>
      <c r="E466" s="1563"/>
    </row>
  </sheetData>
  <mergeCells count="3">
    <mergeCell ref="A5:E5"/>
    <mergeCell ref="A6:E6"/>
    <mergeCell ref="B8:C8"/>
  </mergeCells>
  <phoneticPr fontId="6" type="noConversion"/>
  <hyperlinks>
    <hyperlink ref="A1" location="İÇİNDEKİLER!A1" display="İçindekiler"/>
    <hyperlink ref="A2" location="CONTENTS!A1" display="Contents"/>
    <hyperlink ref="A325" r:id="rId1"/>
  </hyperlinks>
  <printOptions horizontalCentered="1"/>
  <pageMargins left="0.35433070866141736" right="0.35433070866141736" top="0.51181102362204722" bottom="0.51181102362204722" header="0.31496062992125984" footer="0.31496062992125984"/>
  <pageSetup paperSize="9" scale="51" fitToHeight="7" orientation="portrait" r:id="rId2"/>
  <headerFooter alignWithMargins="0"/>
  <rowBreaks count="6" manualBreakCount="6">
    <brk id="75" max="4" man="1"/>
    <brk id="139" max="4" man="1"/>
    <brk id="209" max="4" man="1"/>
    <brk id="275" max="4" man="1"/>
    <brk id="333" max="4" man="1"/>
    <brk id="398" max="4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 enableFormatConditionsCalculation="0"/>
  <dimension ref="A1:E68"/>
  <sheetViews>
    <sheetView showGridLines="0" zoomScaleNormal="100" workbookViewId="0">
      <pane xSplit="1" ySplit="9" topLeftCell="B10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0.85546875" style="364" customWidth="1"/>
    <col min="2" max="2" width="27.42578125" style="90" customWidth="1"/>
    <col min="3" max="3" width="21.140625" style="364" customWidth="1"/>
    <col min="4" max="5" width="17.28515625" style="364" customWidth="1"/>
    <col min="6" max="16384" width="9.140625" style="364"/>
  </cols>
  <sheetData>
    <row r="1" spans="1:5" x14ac:dyDescent="0.2">
      <c r="A1" s="757" t="s">
        <v>349</v>
      </c>
    </row>
    <row r="2" spans="1:5" x14ac:dyDescent="0.2">
      <c r="A2" s="757" t="s">
        <v>350</v>
      </c>
    </row>
    <row r="3" spans="1:5" s="890" customFormat="1" ht="15" customHeight="1" x14ac:dyDescent="0.2">
      <c r="A3" s="1065" t="s">
        <v>179</v>
      </c>
      <c r="B3" s="906"/>
      <c r="C3" s="905"/>
      <c r="E3" s="1077" t="s">
        <v>180</v>
      </c>
    </row>
    <row r="4" spans="1:5" s="366" customFormat="1" ht="12" customHeight="1" x14ac:dyDescent="0.2">
      <c r="A4" s="380"/>
      <c r="B4" s="381"/>
      <c r="C4" s="380"/>
      <c r="D4" s="380"/>
      <c r="E4" s="380"/>
    </row>
    <row r="5" spans="1:5" s="366" customFormat="1" ht="18" customHeight="1" x14ac:dyDescent="0.2">
      <c r="A5" s="1931" t="s">
        <v>688</v>
      </c>
      <c r="B5" s="1931"/>
      <c r="C5" s="1931"/>
      <c r="D5" s="1931"/>
      <c r="E5" s="1931"/>
    </row>
    <row r="6" spans="1:5" s="366" customFormat="1" ht="18" customHeight="1" x14ac:dyDescent="0.2">
      <c r="A6" s="1932" t="s">
        <v>1108</v>
      </c>
      <c r="B6" s="1932"/>
      <c r="C6" s="1932"/>
      <c r="D6" s="1932"/>
      <c r="E6" s="1932"/>
    </row>
    <row r="7" spans="1:5" s="366" customFormat="1" ht="12" customHeight="1" thickBot="1" x14ac:dyDescent="0.25">
      <c r="A7" s="382"/>
      <c r="B7" s="383"/>
      <c r="C7" s="382"/>
      <c r="D7" s="382"/>
      <c r="E7" s="382"/>
    </row>
    <row r="8" spans="1:5" ht="12.75" customHeight="1" x14ac:dyDescent="0.2">
      <c r="A8" s="1933" t="s">
        <v>1186</v>
      </c>
      <c r="B8" s="1935" t="s">
        <v>111</v>
      </c>
      <c r="C8" s="1936"/>
      <c r="D8" s="1936"/>
      <c r="E8" s="1937"/>
    </row>
    <row r="9" spans="1:5" ht="18" customHeight="1" thickBot="1" x14ac:dyDescent="0.25">
      <c r="A9" s="1934"/>
      <c r="B9" s="1938"/>
      <c r="C9" s="1939"/>
      <c r="D9" s="1939"/>
      <c r="E9" s="1940"/>
    </row>
    <row r="10" spans="1:5" ht="15" customHeight="1" x14ac:dyDescent="0.2">
      <c r="A10" s="297" t="s">
        <v>1526</v>
      </c>
      <c r="B10" s="384" t="s">
        <v>2333</v>
      </c>
      <c r="C10" s="297" t="s">
        <v>1580</v>
      </c>
      <c r="D10" s="297" t="s">
        <v>1580</v>
      </c>
      <c r="E10" s="297" t="s">
        <v>1580</v>
      </c>
    </row>
    <row r="11" spans="1:5" ht="15" customHeight="1" x14ac:dyDescent="0.2">
      <c r="A11" s="297" t="s">
        <v>2070</v>
      </c>
      <c r="B11" s="384" t="s">
        <v>2333</v>
      </c>
      <c r="C11" s="297" t="s">
        <v>1580</v>
      </c>
      <c r="D11" s="297" t="s">
        <v>1580</v>
      </c>
      <c r="E11" s="297" t="s">
        <v>1580</v>
      </c>
    </row>
    <row r="12" spans="1:5" ht="15" customHeight="1" x14ac:dyDescent="0.2">
      <c r="A12" s="297" t="s">
        <v>1220</v>
      </c>
      <c r="B12" s="384" t="s">
        <v>3464</v>
      </c>
      <c r="C12" s="297" t="s">
        <v>1580</v>
      </c>
      <c r="D12" s="297" t="s">
        <v>1580</v>
      </c>
      <c r="E12" s="297" t="s">
        <v>1580</v>
      </c>
    </row>
    <row r="13" spans="1:5" ht="15" customHeight="1" x14ac:dyDescent="0.2">
      <c r="A13" s="297" t="s">
        <v>800</v>
      </c>
      <c r="B13" s="384" t="s">
        <v>3465</v>
      </c>
      <c r="C13" s="297" t="s">
        <v>1580</v>
      </c>
      <c r="D13" s="297" t="s">
        <v>1580</v>
      </c>
      <c r="E13" s="297" t="s">
        <v>1580</v>
      </c>
    </row>
    <row r="14" spans="1:5" ht="15" customHeight="1" x14ac:dyDescent="0.2">
      <c r="A14" s="297" t="s">
        <v>763</v>
      </c>
      <c r="B14" s="384" t="s">
        <v>2334</v>
      </c>
      <c r="C14" s="297" t="s">
        <v>2335</v>
      </c>
      <c r="D14" s="297" t="s">
        <v>2336</v>
      </c>
      <c r="E14" s="297" t="s">
        <v>2337</v>
      </c>
    </row>
    <row r="15" spans="1:5" ht="15" customHeight="1" x14ac:dyDescent="0.2">
      <c r="A15" s="297" t="s">
        <v>1548</v>
      </c>
      <c r="B15" s="384" t="s">
        <v>2333</v>
      </c>
      <c r="C15" s="297" t="s">
        <v>1580</v>
      </c>
      <c r="D15" s="297" t="s">
        <v>1580</v>
      </c>
      <c r="E15" s="297" t="s">
        <v>1580</v>
      </c>
    </row>
    <row r="16" spans="1:5" ht="15" customHeight="1" x14ac:dyDescent="0.2">
      <c r="A16" s="297" t="s">
        <v>1550</v>
      </c>
      <c r="B16" s="385" t="s">
        <v>2338</v>
      </c>
      <c r="C16" s="386" t="s">
        <v>1580</v>
      </c>
      <c r="D16" s="386" t="s">
        <v>1580</v>
      </c>
      <c r="E16" s="386" t="s">
        <v>1580</v>
      </c>
    </row>
    <row r="17" spans="1:5" ht="15" customHeight="1" x14ac:dyDescent="0.2">
      <c r="A17" s="297" t="s">
        <v>1549</v>
      </c>
      <c r="B17" s="384" t="s">
        <v>3466</v>
      </c>
      <c r="C17" s="297" t="s">
        <v>1580</v>
      </c>
      <c r="D17" s="297" t="s">
        <v>1580</v>
      </c>
      <c r="E17" s="297" t="s">
        <v>1580</v>
      </c>
    </row>
    <row r="18" spans="1:5" ht="15" customHeight="1" x14ac:dyDescent="0.2">
      <c r="A18" s="297" t="s">
        <v>817</v>
      </c>
      <c r="B18" s="385" t="s">
        <v>2339</v>
      </c>
      <c r="C18" s="386" t="s">
        <v>1580</v>
      </c>
      <c r="D18" s="386" t="s">
        <v>1580</v>
      </c>
      <c r="E18" s="386" t="s">
        <v>1580</v>
      </c>
    </row>
    <row r="19" spans="1:5" ht="15" customHeight="1" x14ac:dyDescent="0.2">
      <c r="A19" s="297" t="s">
        <v>102</v>
      </c>
      <c r="B19" s="384" t="s">
        <v>2340</v>
      </c>
      <c r="C19" s="297" t="s">
        <v>1580</v>
      </c>
      <c r="D19" s="297" t="s">
        <v>1580</v>
      </c>
      <c r="E19" s="297" t="s">
        <v>1580</v>
      </c>
    </row>
    <row r="20" spans="1:5" ht="15" customHeight="1" x14ac:dyDescent="0.2">
      <c r="A20" s="297" t="s">
        <v>1551</v>
      </c>
      <c r="B20" s="385" t="s">
        <v>2333</v>
      </c>
      <c r="C20" s="386" t="s">
        <v>1580</v>
      </c>
      <c r="D20" s="386" t="s">
        <v>1580</v>
      </c>
      <c r="E20" s="386" t="s">
        <v>1580</v>
      </c>
    </row>
    <row r="21" spans="1:5" ht="15" customHeight="1" x14ac:dyDescent="0.2">
      <c r="A21" s="297" t="s">
        <v>854</v>
      </c>
      <c r="B21" s="384" t="s">
        <v>2338</v>
      </c>
      <c r="C21" s="297" t="s">
        <v>1580</v>
      </c>
      <c r="D21" s="297" t="s">
        <v>1580</v>
      </c>
      <c r="E21" s="297" t="s">
        <v>1580</v>
      </c>
    </row>
    <row r="22" spans="1:5" ht="15" customHeight="1" x14ac:dyDescent="0.2">
      <c r="A22" s="297" t="s">
        <v>2132</v>
      </c>
      <c r="B22" s="384" t="s">
        <v>2333</v>
      </c>
      <c r="C22" s="297" t="s">
        <v>1580</v>
      </c>
      <c r="D22" s="297" t="s">
        <v>1580</v>
      </c>
      <c r="E22" s="297" t="s">
        <v>1580</v>
      </c>
    </row>
    <row r="23" spans="1:5" ht="15" customHeight="1" x14ac:dyDescent="0.2">
      <c r="A23" s="297" t="s">
        <v>1557</v>
      </c>
      <c r="B23" s="384" t="s">
        <v>2341</v>
      </c>
      <c r="C23" s="297" t="s">
        <v>1580</v>
      </c>
      <c r="D23" s="297" t="s">
        <v>1580</v>
      </c>
      <c r="E23" s="297" t="s">
        <v>1580</v>
      </c>
    </row>
    <row r="24" spans="1:5" ht="15" customHeight="1" x14ac:dyDescent="0.2">
      <c r="A24" s="297" t="s">
        <v>1423</v>
      </c>
      <c r="B24" s="384" t="s">
        <v>2333</v>
      </c>
      <c r="C24" s="297" t="s">
        <v>1580</v>
      </c>
      <c r="D24" s="297" t="s">
        <v>1580</v>
      </c>
      <c r="E24" s="297" t="s">
        <v>1580</v>
      </c>
    </row>
    <row r="25" spans="1:5" ht="15" customHeight="1" x14ac:dyDescent="0.2">
      <c r="A25" s="297" t="s">
        <v>802</v>
      </c>
      <c r="B25" s="384" t="s">
        <v>2342</v>
      </c>
      <c r="C25" s="297" t="s">
        <v>1580</v>
      </c>
      <c r="D25" s="297" t="s">
        <v>1580</v>
      </c>
      <c r="E25" s="297" t="s">
        <v>1580</v>
      </c>
    </row>
    <row r="26" spans="1:5" ht="15" customHeight="1" x14ac:dyDescent="0.2">
      <c r="A26" s="297" t="s">
        <v>830</v>
      </c>
      <c r="B26" s="384" t="s">
        <v>2333</v>
      </c>
      <c r="C26" s="297" t="s">
        <v>1580</v>
      </c>
      <c r="D26" s="297" t="s">
        <v>1580</v>
      </c>
      <c r="E26" s="297" t="s">
        <v>1580</v>
      </c>
    </row>
    <row r="27" spans="1:5" ht="15" customHeight="1" x14ac:dyDescent="0.2">
      <c r="A27" s="297" t="s">
        <v>1644</v>
      </c>
      <c r="B27" s="384" t="s">
        <v>3467</v>
      </c>
      <c r="C27" s="297" t="s">
        <v>1580</v>
      </c>
      <c r="D27" s="297" t="s">
        <v>1580</v>
      </c>
      <c r="E27" s="297" t="s">
        <v>1580</v>
      </c>
    </row>
    <row r="28" spans="1:5" ht="15" customHeight="1" x14ac:dyDescent="0.2">
      <c r="A28" s="297" t="s">
        <v>1530</v>
      </c>
      <c r="B28" s="385" t="s">
        <v>2340</v>
      </c>
      <c r="C28" s="386" t="s">
        <v>1580</v>
      </c>
      <c r="D28" s="386" t="s">
        <v>1580</v>
      </c>
      <c r="E28" s="386" t="s">
        <v>1580</v>
      </c>
    </row>
    <row r="29" spans="1:5" ht="15" customHeight="1" x14ac:dyDescent="0.2">
      <c r="A29" s="297" t="s">
        <v>758</v>
      </c>
      <c r="B29" s="384" t="s">
        <v>2333</v>
      </c>
      <c r="C29" s="297" t="s">
        <v>2343</v>
      </c>
      <c r="D29" s="297" t="s">
        <v>1580</v>
      </c>
      <c r="E29" s="297" t="s">
        <v>1580</v>
      </c>
    </row>
    <row r="30" spans="1:5" ht="15" customHeight="1" x14ac:dyDescent="0.2">
      <c r="A30" s="297" t="s">
        <v>1418</v>
      </c>
      <c r="B30" s="384" t="s">
        <v>2338</v>
      </c>
      <c r="C30" s="297" t="s">
        <v>1580</v>
      </c>
      <c r="D30" s="297" t="s">
        <v>1580</v>
      </c>
      <c r="E30" s="297" t="s">
        <v>1580</v>
      </c>
    </row>
    <row r="31" spans="1:5" ht="15" customHeight="1" x14ac:dyDescent="0.2">
      <c r="A31" s="297" t="s">
        <v>803</v>
      </c>
      <c r="B31" s="384" t="s">
        <v>2333</v>
      </c>
      <c r="C31" s="297" t="s">
        <v>1580</v>
      </c>
      <c r="D31" s="297" t="s">
        <v>1580</v>
      </c>
      <c r="E31" s="297" t="s">
        <v>1580</v>
      </c>
    </row>
    <row r="32" spans="1:5" ht="15" customHeight="1" x14ac:dyDescent="0.2">
      <c r="A32" s="297" t="s">
        <v>762</v>
      </c>
      <c r="B32" s="384" t="s">
        <v>2344</v>
      </c>
      <c r="C32" s="297" t="s">
        <v>2345</v>
      </c>
      <c r="D32" s="297" t="s">
        <v>1580</v>
      </c>
      <c r="E32" s="297" t="s">
        <v>1580</v>
      </c>
    </row>
    <row r="33" spans="1:5" ht="15" customHeight="1" x14ac:dyDescent="0.2">
      <c r="A33" s="297" t="s">
        <v>761</v>
      </c>
      <c r="B33" s="385" t="s">
        <v>2346</v>
      </c>
      <c r="C33" s="386" t="s">
        <v>1580</v>
      </c>
      <c r="D33" s="386" t="s">
        <v>1580</v>
      </c>
      <c r="E33" s="386" t="s">
        <v>1580</v>
      </c>
    </row>
    <row r="34" spans="1:5" ht="15" customHeight="1" x14ac:dyDescent="0.2">
      <c r="A34" s="297" t="s">
        <v>829</v>
      </c>
      <c r="B34" s="385" t="s">
        <v>3468</v>
      </c>
      <c r="C34" s="386" t="s">
        <v>1580</v>
      </c>
      <c r="D34" s="386" t="s">
        <v>1580</v>
      </c>
      <c r="E34" s="386" t="s">
        <v>1580</v>
      </c>
    </row>
    <row r="35" spans="1:5" ht="15" customHeight="1" x14ac:dyDescent="0.2">
      <c r="A35" s="297" t="s">
        <v>1581</v>
      </c>
      <c r="B35" s="384" t="s">
        <v>2347</v>
      </c>
      <c r="C35" s="297" t="s">
        <v>1580</v>
      </c>
      <c r="D35" s="297" t="s">
        <v>1580</v>
      </c>
      <c r="E35" s="297" t="s">
        <v>1580</v>
      </c>
    </row>
    <row r="36" spans="1:5" ht="15" customHeight="1" x14ac:dyDescent="0.2">
      <c r="A36" s="297" t="s">
        <v>1527</v>
      </c>
      <c r="B36" s="384" t="s">
        <v>2333</v>
      </c>
      <c r="C36" s="297" t="s">
        <v>1580</v>
      </c>
      <c r="D36" s="297" t="s">
        <v>1580</v>
      </c>
      <c r="E36" s="297" t="s">
        <v>1580</v>
      </c>
    </row>
    <row r="37" spans="1:5" ht="15" customHeight="1" x14ac:dyDescent="0.2">
      <c r="A37" s="297" t="s">
        <v>828</v>
      </c>
      <c r="B37" s="384" t="s">
        <v>2348</v>
      </c>
      <c r="C37" s="297" t="s">
        <v>1580</v>
      </c>
      <c r="D37" s="297" t="s">
        <v>1580</v>
      </c>
      <c r="E37" s="297" t="s">
        <v>1580</v>
      </c>
    </row>
    <row r="38" spans="1:5" ht="15" customHeight="1" x14ac:dyDescent="0.2">
      <c r="A38" s="297" t="s">
        <v>799</v>
      </c>
      <c r="B38" s="385" t="s">
        <v>2338</v>
      </c>
      <c r="C38" s="386" t="s">
        <v>1580</v>
      </c>
      <c r="D38" s="386" t="s">
        <v>1580</v>
      </c>
      <c r="E38" s="386" t="s">
        <v>1580</v>
      </c>
    </row>
    <row r="39" spans="1:5" ht="15" customHeight="1" x14ac:dyDescent="0.2">
      <c r="A39" s="297" t="s">
        <v>1168</v>
      </c>
      <c r="B39" s="384" t="s">
        <v>2349</v>
      </c>
      <c r="C39" s="297" t="s">
        <v>1580</v>
      </c>
      <c r="D39" s="297" t="s">
        <v>1580</v>
      </c>
      <c r="E39" s="297" t="s">
        <v>1580</v>
      </c>
    </row>
    <row r="40" spans="1:5" ht="15" customHeight="1" x14ac:dyDescent="0.2">
      <c r="A40" s="297" t="s">
        <v>2088</v>
      </c>
      <c r="B40" s="384" t="s">
        <v>2350</v>
      </c>
      <c r="C40" s="297" t="s">
        <v>1580</v>
      </c>
      <c r="D40" s="297" t="s">
        <v>1580</v>
      </c>
      <c r="E40" s="297" t="s">
        <v>1580</v>
      </c>
    </row>
    <row r="41" spans="1:5" ht="15" customHeight="1" x14ac:dyDescent="0.2">
      <c r="A41" s="297" t="s">
        <v>1535</v>
      </c>
      <c r="B41" s="384" t="s">
        <v>2355</v>
      </c>
      <c r="C41" s="297" t="s">
        <v>1580</v>
      </c>
      <c r="D41" s="297" t="s">
        <v>1580</v>
      </c>
      <c r="E41" s="297" t="s">
        <v>1580</v>
      </c>
    </row>
    <row r="42" spans="1:5" ht="15" customHeight="1" x14ac:dyDescent="0.2">
      <c r="A42" s="297" t="s">
        <v>759</v>
      </c>
      <c r="B42" s="384" t="s">
        <v>2347</v>
      </c>
      <c r="C42" s="297" t="s">
        <v>2351</v>
      </c>
      <c r="D42" s="297" t="s">
        <v>2352</v>
      </c>
      <c r="E42" s="297" t="s">
        <v>1580</v>
      </c>
    </row>
    <row r="43" spans="1:5" ht="15" customHeight="1" x14ac:dyDescent="0.2">
      <c r="A43" s="297" t="s">
        <v>1528</v>
      </c>
      <c r="B43" s="384" t="s">
        <v>2338</v>
      </c>
      <c r="C43" s="297" t="s">
        <v>1580</v>
      </c>
      <c r="D43" s="297" t="s">
        <v>1580</v>
      </c>
      <c r="E43" s="297" t="s">
        <v>1580</v>
      </c>
    </row>
    <row r="44" spans="1:5" ht="15" customHeight="1" x14ac:dyDescent="0.2">
      <c r="A44" s="297" t="s">
        <v>752</v>
      </c>
      <c r="B44" s="384" t="s">
        <v>2340</v>
      </c>
      <c r="C44" s="297" t="s">
        <v>2353</v>
      </c>
      <c r="D44" s="297" t="s">
        <v>1580</v>
      </c>
      <c r="E44" s="297" t="s">
        <v>1580</v>
      </c>
    </row>
    <row r="45" spans="1:5" ht="15" customHeight="1" x14ac:dyDescent="0.2">
      <c r="A45" s="297" t="s">
        <v>1529</v>
      </c>
      <c r="B45" s="384" t="s">
        <v>2333</v>
      </c>
      <c r="C45" s="297" t="s">
        <v>1580</v>
      </c>
      <c r="D45" s="297" t="s">
        <v>1580</v>
      </c>
      <c r="E45" s="297" t="s">
        <v>1580</v>
      </c>
    </row>
    <row r="46" spans="1:5" ht="15" customHeight="1" x14ac:dyDescent="0.2">
      <c r="A46" s="297" t="s">
        <v>103</v>
      </c>
      <c r="B46" s="384" t="s">
        <v>2340</v>
      </c>
      <c r="C46" s="297" t="s">
        <v>1580</v>
      </c>
      <c r="D46" s="297" t="s">
        <v>1580</v>
      </c>
      <c r="E46" s="297" t="s">
        <v>1580</v>
      </c>
    </row>
    <row r="47" spans="1:5" ht="15" customHeight="1" x14ac:dyDescent="0.2">
      <c r="A47" s="297" t="s">
        <v>0</v>
      </c>
      <c r="B47" s="384" t="s">
        <v>3469</v>
      </c>
      <c r="C47" s="297" t="s">
        <v>1580</v>
      </c>
      <c r="D47" s="297" t="s">
        <v>1580</v>
      </c>
      <c r="E47" s="297" t="s">
        <v>1580</v>
      </c>
    </row>
    <row r="48" spans="1:5" ht="15" customHeight="1" x14ac:dyDescent="0.2">
      <c r="A48" s="297" t="s">
        <v>832</v>
      </c>
      <c r="B48" s="384" t="s">
        <v>2354</v>
      </c>
      <c r="C48" s="297" t="s">
        <v>1580</v>
      </c>
      <c r="D48" s="297" t="s">
        <v>1580</v>
      </c>
      <c r="E48" s="297" t="s">
        <v>1580</v>
      </c>
    </row>
    <row r="49" spans="1:5" ht="15" customHeight="1" x14ac:dyDescent="0.2">
      <c r="A49" s="297" t="s">
        <v>1531</v>
      </c>
      <c r="B49" s="384" t="s">
        <v>3470</v>
      </c>
      <c r="C49" s="297" t="s">
        <v>1580</v>
      </c>
      <c r="D49" s="297" t="s">
        <v>1580</v>
      </c>
      <c r="E49" s="297" t="s">
        <v>1580</v>
      </c>
    </row>
    <row r="50" spans="1:5" ht="15" customHeight="1" x14ac:dyDescent="0.2">
      <c r="A50" s="297" t="s">
        <v>1534</v>
      </c>
      <c r="B50" s="384" t="s">
        <v>2347</v>
      </c>
      <c r="C50" s="297" t="s">
        <v>1580</v>
      </c>
      <c r="D50" s="297" t="s">
        <v>1580</v>
      </c>
      <c r="E50" s="297" t="s">
        <v>1580</v>
      </c>
    </row>
    <row r="51" spans="1:5" ht="15" customHeight="1" x14ac:dyDescent="0.2">
      <c r="A51" s="297" t="s">
        <v>1420</v>
      </c>
      <c r="B51" s="384" t="s">
        <v>2350</v>
      </c>
      <c r="C51" s="297" t="s">
        <v>1580</v>
      </c>
      <c r="D51" s="297" t="s">
        <v>1580</v>
      </c>
      <c r="E51" s="297" t="s">
        <v>1580</v>
      </c>
    </row>
    <row r="52" spans="1:5" ht="15" customHeight="1" x14ac:dyDescent="0.2">
      <c r="A52" s="297" t="s">
        <v>798</v>
      </c>
      <c r="B52" s="384" t="s">
        <v>3471</v>
      </c>
      <c r="C52" s="297" t="s">
        <v>1580</v>
      </c>
      <c r="D52" s="297" t="s">
        <v>1580</v>
      </c>
      <c r="E52" s="297" t="s">
        <v>1580</v>
      </c>
    </row>
    <row r="53" spans="1:5" ht="15" customHeight="1" x14ac:dyDescent="0.2">
      <c r="A53" s="297" t="s">
        <v>831</v>
      </c>
      <c r="B53" s="384" t="s">
        <v>3472</v>
      </c>
      <c r="C53" s="297" t="s">
        <v>1580</v>
      </c>
      <c r="D53" s="297" t="s">
        <v>1580</v>
      </c>
      <c r="E53" s="297" t="s">
        <v>1580</v>
      </c>
    </row>
    <row r="54" spans="1:5" ht="15" customHeight="1" x14ac:dyDescent="0.2">
      <c r="A54" s="297" t="s">
        <v>1926</v>
      </c>
      <c r="B54" s="384" t="s">
        <v>2355</v>
      </c>
      <c r="C54" s="297" t="s">
        <v>1580</v>
      </c>
      <c r="D54" s="297" t="s">
        <v>1580</v>
      </c>
      <c r="E54" s="297" t="s">
        <v>1580</v>
      </c>
    </row>
    <row r="55" spans="1:5" ht="15" customHeight="1" x14ac:dyDescent="0.2">
      <c r="A55" s="297" t="s">
        <v>1542</v>
      </c>
      <c r="B55" s="384" t="s">
        <v>3479</v>
      </c>
      <c r="C55" s="297" t="s">
        <v>3480</v>
      </c>
      <c r="D55" s="297" t="s">
        <v>1580</v>
      </c>
      <c r="E55" s="297" t="s">
        <v>1580</v>
      </c>
    </row>
    <row r="56" spans="1:5" ht="15" customHeight="1" x14ac:dyDescent="0.2">
      <c r="A56" s="297" t="s">
        <v>1566</v>
      </c>
      <c r="B56" s="384" t="s">
        <v>2340</v>
      </c>
      <c r="C56" s="297" t="s">
        <v>1580</v>
      </c>
      <c r="D56" s="297" t="s">
        <v>1580</v>
      </c>
      <c r="E56" s="297" t="s">
        <v>1580</v>
      </c>
    </row>
    <row r="57" spans="1:5" ht="15" customHeight="1" x14ac:dyDescent="0.2">
      <c r="A57" s="297" t="s">
        <v>104</v>
      </c>
      <c r="B57" s="384" t="s">
        <v>3473</v>
      </c>
      <c r="C57" s="297" t="s">
        <v>3474</v>
      </c>
      <c r="D57" s="297" t="s">
        <v>2340</v>
      </c>
      <c r="E57" s="297" t="s">
        <v>1580</v>
      </c>
    </row>
    <row r="58" spans="1:5" ht="15" customHeight="1" x14ac:dyDescent="0.2">
      <c r="A58" s="297" t="s">
        <v>1421</v>
      </c>
      <c r="B58" s="384" t="s">
        <v>2356</v>
      </c>
      <c r="C58" s="297" t="s">
        <v>1580</v>
      </c>
      <c r="D58" s="297" t="s">
        <v>1580</v>
      </c>
      <c r="E58" s="297" t="s">
        <v>1580</v>
      </c>
    </row>
    <row r="59" spans="1:5" ht="15" customHeight="1" x14ac:dyDescent="0.2">
      <c r="A59" s="297" t="s">
        <v>1567</v>
      </c>
      <c r="B59" s="384" t="s">
        <v>2340</v>
      </c>
      <c r="C59" s="297" t="s">
        <v>2357</v>
      </c>
      <c r="D59" s="297" t="s">
        <v>1580</v>
      </c>
      <c r="E59" s="297" t="s">
        <v>1580</v>
      </c>
    </row>
    <row r="60" spans="1:5" ht="15" customHeight="1" x14ac:dyDescent="0.2">
      <c r="A60" s="297" t="s">
        <v>1532</v>
      </c>
      <c r="B60" s="384" t="s">
        <v>3475</v>
      </c>
      <c r="C60" s="297" t="s">
        <v>1580</v>
      </c>
      <c r="D60" s="297" t="s">
        <v>1580</v>
      </c>
      <c r="E60" s="297" t="s">
        <v>1580</v>
      </c>
    </row>
    <row r="61" spans="1:5" ht="15" customHeight="1" x14ac:dyDescent="0.2">
      <c r="A61" s="297" t="s">
        <v>958</v>
      </c>
      <c r="B61" s="384" t="s">
        <v>3476</v>
      </c>
      <c r="C61" s="297" t="s">
        <v>1580</v>
      </c>
      <c r="D61" s="297" t="s">
        <v>1580</v>
      </c>
      <c r="E61" s="297" t="s">
        <v>1580</v>
      </c>
    </row>
    <row r="62" spans="1:5" ht="15" customHeight="1" x14ac:dyDescent="0.2">
      <c r="A62" s="297" t="s">
        <v>1419</v>
      </c>
      <c r="B62" s="384" t="s">
        <v>3477</v>
      </c>
      <c r="C62" s="297" t="s">
        <v>1580</v>
      </c>
      <c r="D62" s="297" t="s">
        <v>1580</v>
      </c>
      <c r="E62" s="297" t="s">
        <v>1580</v>
      </c>
    </row>
    <row r="63" spans="1:5" ht="15" customHeight="1" x14ac:dyDescent="0.2">
      <c r="A63" s="297" t="s">
        <v>1533</v>
      </c>
      <c r="B63" s="384" t="s">
        <v>2358</v>
      </c>
      <c r="C63" s="297" t="s">
        <v>1580</v>
      </c>
      <c r="D63" s="297" t="s">
        <v>1580</v>
      </c>
      <c r="E63" s="297" t="s">
        <v>1580</v>
      </c>
    </row>
    <row r="64" spans="1:5" ht="15" customHeight="1" x14ac:dyDescent="0.2">
      <c r="A64" s="297" t="s">
        <v>1927</v>
      </c>
      <c r="B64" s="384" t="s">
        <v>2333</v>
      </c>
      <c r="C64" s="297" t="s">
        <v>1580</v>
      </c>
      <c r="D64" s="297" t="s">
        <v>1580</v>
      </c>
      <c r="E64" s="297" t="s">
        <v>1580</v>
      </c>
    </row>
    <row r="65" spans="1:5" ht="15" customHeight="1" x14ac:dyDescent="0.2">
      <c r="A65" s="297" t="s">
        <v>1536</v>
      </c>
      <c r="B65" s="384" t="s">
        <v>2333</v>
      </c>
      <c r="C65" s="297" t="s">
        <v>1580</v>
      </c>
      <c r="D65" s="297" t="s">
        <v>1580</v>
      </c>
      <c r="E65" s="297" t="s">
        <v>1580</v>
      </c>
    </row>
    <row r="66" spans="1:5" ht="15" customHeight="1" x14ac:dyDescent="0.2">
      <c r="A66" s="297" t="s">
        <v>1537</v>
      </c>
      <c r="B66" s="384" t="s">
        <v>2359</v>
      </c>
      <c r="C66" s="297" t="s">
        <v>2360</v>
      </c>
      <c r="D66" s="297" t="s">
        <v>2361</v>
      </c>
      <c r="E66" s="297" t="s">
        <v>1580</v>
      </c>
    </row>
    <row r="67" spans="1:5" ht="15" customHeight="1" x14ac:dyDescent="0.2">
      <c r="A67" s="297" t="s">
        <v>1422</v>
      </c>
      <c r="B67" s="384" t="s">
        <v>3478</v>
      </c>
      <c r="C67" s="297" t="s">
        <v>1580</v>
      </c>
      <c r="D67" s="297" t="s">
        <v>1580</v>
      </c>
      <c r="E67" s="297" t="s">
        <v>1580</v>
      </c>
    </row>
    <row r="68" spans="1:5" ht="15" customHeight="1" thickBot="1" x14ac:dyDescent="0.25">
      <c r="A68" s="387" t="s">
        <v>1784</v>
      </c>
      <c r="B68" s="388" t="s">
        <v>2340</v>
      </c>
      <c r="C68" s="387" t="s">
        <v>1580</v>
      </c>
      <c r="D68" s="387" t="s">
        <v>1580</v>
      </c>
      <c r="E68" s="387" t="s">
        <v>1580</v>
      </c>
    </row>
  </sheetData>
  <mergeCells count="4">
    <mergeCell ref="A5:E5"/>
    <mergeCell ref="A6:E6"/>
    <mergeCell ref="A8:A9"/>
    <mergeCell ref="B8:E9"/>
  </mergeCells>
  <phoneticPr fontId="6" type="noConversion"/>
  <conditionalFormatting sqref="A34">
    <cfRule type="expression" dxfId="33" priority="2" stopIfTrue="1">
      <formula>$AW34=1</formula>
    </cfRule>
  </conditionalFormatting>
  <conditionalFormatting sqref="A35:A36">
    <cfRule type="expression" dxfId="32" priority="1" stopIfTrue="1">
      <formula>$AW35=1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9" scale="7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 enableFormatConditionsCalculation="0"/>
  <dimension ref="A1:P81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29.7109375" style="364" customWidth="1"/>
    <col min="2" max="2" width="9.140625" style="364"/>
    <col min="3" max="8" width="8.7109375" style="364" customWidth="1"/>
    <col min="9" max="9" width="9.140625" style="364"/>
    <col min="10" max="16" width="8.7109375" style="364" customWidth="1"/>
    <col min="17" max="16384" width="9.140625" style="364"/>
  </cols>
  <sheetData>
    <row r="1" spans="1:16" x14ac:dyDescent="0.2">
      <c r="A1" s="757" t="s">
        <v>349</v>
      </c>
    </row>
    <row r="2" spans="1:16" x14ac:dyDescent="0.2">
      <c r="A2" s="757" t="s">
        <v>350</v>
      </c>
    </row>
    <row r="3" spans="1:16" s="890" customFormat="1" ht="15" customHeight="1" x14ac:dyDescent="0.2">
      <c r="A3" s="1074" t="s">
        <v>1843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1076" t="s">
        <v>1844</v>
      </c>
    </row>
    <row r="4" spans="1:16" s="366" customFormat="1" ht="12" customHeight="1" x14ac:dyDescent="0.2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6"/>
    </row>
    <row r="5" spans="1:16" s="366" customFormat="1" ht="18" customHeight="1" x14ac:dyDescent="0.2">
      <c r="A5" s="1941" t="s">
        <v>367</v>
      </c>
      <c r="B5" s="1941"/>
      <c r="C5" s="1941"/>
      <c r="D5" s="1941"/>
      <c r="E5" s="1941"/>
      <c r="F5" s="1941"/>
      <c r="G5" s="1941"/>
      <c r="H5" s="1941"/>
      <c r="I5" s="1941"/>
      <c r="J5" s="1941"/>
      <c r="K5" s="1941"/>
      <c r="L5" s="1941"/>
      <c r="M5" s="1941"/>
      <c r="N5" s="1941"/>
      <c r="O5" s="1941"/>
      <c r="P5" s="1941"/>
    </row>
    <row r="6" spans="1:16" s="366" customFormat="1" ht="18" customHeight="1" x14ac:dyDescent="0.2">
      <c r="A6" s="1911" t="s">
        <v>368</v>
      </c>
      <c r="B6" s="1911"/>
      <c r="C6" s="1911"/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  <c r="P6" s="1911"/>
    </row>
    <row r="7" spans="1:16" s="366" customFormat="1" ht="12" customHeight="1" thickBot="1" x14ac:dyDescent="0.25">
      <c r="A7" s="377"/>
      <c r="B7" s="377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</row>
    <row r="8" spans="1:16" ht="15" customHeight="1" x14ac:dyDescent="0.2">
      <c r="A8" s="1933" t="s">
        <v>1213</v>
      </c>
      <c r="B8" s="1946" t="s">
        <v>1539</v>
      </c>
      <c r="C8" s="1947"/>
      <c r="D8" s="1947"/>
      <c r="E8" s="1947"/>
      <c r="F8" s="1947"/>
      <c r="G8" s="1947"/>
      <c r="H8" s="1947"/>
      <c r="I8" s="1947"/>
      <c r="J8" s="1947"/>
      <c r="K8" s="1947"/>
      <c r="L8" s="1947"/>
      <c r="M8" s="1947"/>
      <c r="N8" s="1947"/>
      <c r="O8" s="1947"/>
      <c r="P8" s="1948"/>
    </row>
    <row r="9" spans="1:16" ht="15" customHeight="1" thickBot="1" x14ac:dyDescent="0.25">
      <c r="A9" s="1942"/>
      <c r="B9" s="1949"/>
      <c r="C9" s="1950"/>
      <c r="D9" s="1950"/>
      <c r="E9" s="1950"/>
      <c r="F9" s="1950"/>
      <c r="G9" s="1950"/>
      <c r="H9" s="1950"/>
      <c r="I9" s="1950"/>
      <c r="J9" s="1950"/>
      <c r="K9" s="1950"/>
      <c r="L9" s="1950"/>
      <c r="M9" s="1950"/>
      <c r="N9" s="1950"/>
      <c r="O9" s="1950"/>
      <c r="P9" s="1951"/>
    </row>
    <row r="10" spans="1:16" ht="15" customHeight="1" thickBot="1" x14ac:dyDescent="0.25">
      <c r="A10" s="1942"/>
      <c r="B10" s="1952" t="s">
        <v>1687</v>
      </c>
      <c r="C10" s="1953"/>
      <c r="D10" s="1953"/>
      <c r="E10" s="1953"/>
      <c r="F10" s="1953"/>
      <c r="G10" s="1953"/>
      <c r="H10" s="1954"/>
      <c r="I10" s="1952" t="s">
        <v>1688</v>
      </c>
      <c r="J10" s="1953"/>
      <c r="K10" s="1953"/>
      <c r="L10" s="1953"/>
      <c r="M10" s="1953"/>
      <c r="N10" s="1953"/>
      <c r="O10" s="1954"/>
      <c r="P10" s="1943" t="s">
        <v>1540</v>
      </c>
    </row>
    <row r="11" spans="1:16" ht="12.95" customHeight="1" x14ac:dyDescent="0.2">
      <c r="A11" s="1942"/>
      <c r="B11" s="1631" t="s">
        <v>1106</v>
      </c>
      <c r="C11" s="1631" t="s">
        <v>1104</v>
      </c>
      <c r="D11" s="1631" t="s">
        <v>1804</v>
      </c>
      <c r="E11" s="1631" t="s">
        <v>183</v>
      </c>
      <c r="F11" s="1631" t="s">
        <v>1105</v>
      </c>
      <c r="G11" s="1631" t="s">
        <v>1107</v>
      </c>
      <c r="H11" s="1631" t="s">
        <v>663</v>
      </c>
      <c r="I11" s="1631" t="s">
        <v>1106</v>
      </c>
      <c r="J11" s="1631" t="s">
        <v>1104</v>
      </c>
      <c r="K11" s="1631" t="s">
        <v>1804</v>
      </c>
      <c r="L11" s="1631" t="s">
        <v>183</v>
      </c>
      <c r="M11" s="1631" t="s">
        <v>1105</v>
      </c>
      <c r="N11" s="1631" t="s">
        <v>1107</v>
      </c>
      <c r="O11" s="1631" t="s">
        <v>663</v>
      </c>
      <c r="P11" s="1944"/>
    </row>
    <row r="12" spans="1:16" ht="38.1" customHeight="1" thickBot="1" x14ac:dyDescent="0.25">
      <c r="A12" s="1934"/>
      <c r="B12" s="1635"/>
      <c r="C12" s="1635"/>
      <c r="D12" s="1635"/>
      <c r="E12" s="1635"/>
      <c r="F12" s="1635"/>
      <c r="G12" s="1635"/>
      <c r="H12" s="1635"/>
      <c r="I12" s="1635"/>
      <c r="J12" s="1635"/>
      <c r="K12" s="1635"/>
      <c r="L12" s="1635"/>
      <c r="M12" s="1635"/>
      <c r="N12" s="1635"/>
      <c r="O12" s="1635"/>
      <c r="P12" s="1945"/>
    </row>
    <row r="13" spans="1:16" s="890" customFormat="1" ht="12.95" customHeight="1" x14ac:dyDescent="0.2">
      <c r="A13" s="894" t="s">
        <v>112</v>
      </c>
      <c r="B13" s="891"/>
      <c r="C13" s="891"/>
      <c r="D13" s="892"/>
      <c r="E13" s="891"/>
      <c r="F13" s="891"/>
      <c r="G13" s="891"/>
      <c r="H13" s="891"/>
      <c r="I13" s="891"/>
      <c r="J13" s="891"/>
      <c r="K13" s="891"/>
      <c r="L13" s="891"/>
      <c r="M13" s="891"/>
      <c r="N13" s="891"/>
      <c r="O13" s="891"/>
      <c r="P13" s="891"/>
    </row>
    <row r="14" spans="1:16" ht="12.95" customHeight="1" x14ac:dyDescent="0.2">
      <c r="A14" s="368" t="s">
        <v>1526</v>
      </c>
      <c r="B14" s="369">
        <v>0</v>
      </c>
      <c r="C14" s="369">
        <v>0</v>
      </c>
      <c r="D14" s="369">
        <v>0</v>
      </c>
      <c r="E14" s="369">
        <v>9</v>
      </c>
      <c r="F14" s="369">
        <v>0</v>
      </c>
      <c r="G14" s="369">
        <v>0</v>
      </c>
      <c r="H14" s="369">
        <v>9</v>
      </c>
      <c r="I14" s="369">
        <v>0</v>
      </c>
      <c r="J14" s="369">
        <v>0</v>
      </c>
      <c r="K14" s="369">
        <v>0</v>
      </c>
      <c r="L14" s="369">
        <v>9</v>
      </c>
      <c r="M14" s="369">
        <v>2</v>
      </c>
      <c r="N14" s="369">
        <v>0</v>
      </c>
      <c r="O14" s="369">
        <v>11</v>
      </c>
      <c r="P14" s="369">
        <v>20</v>
      </c>
    </row>
    <row r="15" spans="1:16" ht="12.95" customHeight="1" x14ac:dyDescent="0.2">
      <c r="A15" s="368" t="s">
        <v>2070</v>
      </c>
      <c r="B15" s="369">
        <v>1</v>
      </c>
      <c r="C15" s="369">
        <v>20</v>
      </c>
      <c r="D15" s="369">
        <v>14</v>
      </c>
      <c r="E15" s="369">
        <v>55</v>
      </c>
      <c r="F15" s="369">
        <v>17</v>
      </c>
      <c r="G15" s="369">
        <v>0</v>
      </c>
      <c r="H15" s="369">
        <v>107</v>
      </c>
      <c r="I15" s="369">
        <v>5</v>
      </c>
      <c r="J15" s="369">
        <v>16</v>
      </c>
      <c r="K15" s="369">
        <v>10</v>
      </c>
      <c r="L15" s="369">
        <v>53</v>
      </c>
      <c r="M15" s="369">
        <v>10</v>
      </c>
      <c r="N15" s="369">
        <v>0</v>
      </c>
      <c r="O15" s="369">
        <v>94</v>
      </c>
      <c r="P15" s="369">
        <v>201</v>
      </c>
    </row>
    <row r="16" spans="1:16" ht="12.95" customHeight="1" x14ac:dyDescent="0.2">
      <c r="A16" s="368" t="s">
        <v>1220</v>
      </c>
      <c r="B16" s="369">
        <v>0</v>
      </c>
      <c r="C16" s="369">
        <v>43</v>
      </c>
      <c r="D16" s="369">
        <v>57</v>
      </c>
      <c r="E16" s="369">
        <v>196</v>
      </c>
      <c r="F16" s="369">
        <v>30</v>
      </c>
      <c r="G16" s="369">
        <v>0</v>
      </c>
      <c r="H16" s="369">
        <v>326</v>
      </c>
      <c r="I16" s="369">
        <v>1</v>
      </c>
      <c r="J16" s="369">
        <v>28</v>
      </c>
      <c r="K16" s="369">
        <v>25</v>
      </c>
      <c r="L16" s="369">
        <v>271</v>
      </c>
      <c r="M16" s="369">
        <v>38</v>
      </c>
      <c r="N16" s="369">
        <v>1</v>
      </c>
      <c r="O16" s="369">
        <v>364</v>
      </c>
      <c r="P16" s="369">
        <v>690</v>
      </c>
    </row>
    <row r="17" spans="1:16" ht="12.95" customHeight="1" x14ac:dyDescent="0.2">
      <c r="A17" s="368" t="s">
        <v>800</v>
      </c>
      <c r="B17" s="369">
        <v>1</v>
      </c>
      <c r="C17" s="369">
        <v>40</v>
      </c>
      <c r="D17" s="369">
        <v>32</v>
      </c>
      <c r="E17" s="369">
        <v>191</v>
      </c>
      <c r="F17" s="369">
        <v>37</v>
      </c>
      <c r="G17" s="369">
        <v>0</v>
      </c>
      <c r="H17" s="369">
        <v>301</v>
      </c>
      <c r="I17" s="369">
        <v>6</v>
      </c>
      <c r="J17" s="369">
        <v>39</v>
      </c>
      <c r="K17" s="369">
        <v>18</v>
      </c>
      <c r="L17" s="369">
        <v>171</v>
      </c>
      <c r="M17" s="369">
        <v>37</v>
      </c>
      <c r="N17" s="369">
        <v>0</v>
      </c>
      <c r="O17" s="369">
        <v>271</v>
      </c>
      <c r="P17" s="369">
        <v>572</v>
      </c>
    </row>
    <row r="18" spans="1:16" ht="12.95" customHeight="1" x14ac:dyDescent="0.2">
      <c r="A18" s="370" t="s">
        <v>763</v>
      </c>
      <c r="B18" s="371">
        <v>1</v>
      </c>
      <c r="C18" s="371">
        <v>37</v>
      </c>
      <c r="D18" s="371">
        <v>13</v>
      </c>
      <c r="E18" s="371">
        <v>263</v>
      </c>
      <c r="F18" s="371">
        <v>31</v>
      </c>
      <c r="G18" s="371">
        <v>0</v>
      </c>
      <c r="H18" s="371">
        <v>345</v>
      </c>
      <c r="I18" s="371">
        <v>5</v>
      </c>
      <c r="J18" s="371">
        <v>61</v>
      </c>
      <c r="K18" s="371">
        <v>20</v>
      </c>
      <c r="L18" s="371">
        <v>277</v>
      </c>
      <c r="M18" s="371">
        <v>28</v>
      </c>
      <c r="N18" s="371">
        <v>4</v>
      </c>
      <c r="O18" s="371">
        <v>395</v>
      </c>
      <c r="P18" s="371">
        <v>740</v>
      </c>
    </row>
    <row r="19" spans="1:16" ht="12.95" customHeight="1" x14ac:dyDescent="0.2">
      <c r="A19" s="368" t="s">
        <v>1548</v>
      </c>
      <c r="B19" s="369">
        <v>0</v>
      </c>
      <c r="C19" s="369">
        <v>14</v>
      </c>
      <c r="D19" s="369">
        <v>11</v>
      </c>
      <c r="E19" s="369">
        <v>37</v>
      </c>
      <c r="F19" s="369">
        <v>2</v>
      </c>
      <c r="G19" s="369">
        <v>0</v>
      </c>
      <c r="H19" s="369">
        <v>64</v>
      </c>
      <c r="I19" s="369">
        <v>1</v>
      </c>
      <c r="J19" s="369">
        <v>19</v>
      </c>
      <c r="K19" s="369">
        <v>13</v>
      </c>
      <c r="L19" s="369">
        <v>58</v>
      </c>
      <c r="M19" s="369">
        <v>3</v>
      </c>
      <c r="N19" s="369">
        <v>1</v>
      </c>
      <c r="O19" s="369">
        <v>95</v>
      </c>
      <c r="P19" s="369">
        <v>159</v>
      </c>
    </row>
    <row r="20" spans="1:16" ht="12.95" customHeight="1" x14ac:dyDescent="0.2">
      <c r="A20" s="368" t="s">
        <v>1550</v>
      </c>
      <c r="B20" s="369">
        <v>0</v>
      </c>
      <c r="C20" s="369">
        <v>0</v>
      </c>
      <c r="D20" s="369">
        <v>0</v>
      </c>
      <c r="E20" s="369">
        <v>3</v>
      </c>
      <c r="F20" s="369">
        <v>0</v>
      </c>
      <c r="G20" s="369">
        <v>0</v>
      </c>
      <c r="H20" s="369">
        <v>3</v>
      </c>
      <c r="I20" s="369">
        <v>0</v>
      </c>
      <c r="J20" s="369">
        <v>0</v>
      </c>
      <c r="K20" s="369">
        <v>0</v>
      </c>
      <c r="L20" s="369">
        <v>2</v>
      </c>
      <c r="M20" s="369">
        <v>4</v>
      </c>
      <c r="N20" s="369">
        <v>0</v>
      </c>
      <c r="O20" s="369">
        <v>6</v>
      </c>
      <c r="P20" s="369">
        <v>9</v>
      </c>
    </row>
    <row r="21" spans="1:16" ht="12.95" customHeight="1" x14ac:dyDescent="0.2">
      <c r="A21" s="372" t="s">
        <v>1549</v>
      </c>
      <c r="B21" s="373">
        <v>0</v>
      </c>
      <c r="C21" s="373">
        <v>20</v>
      </c>
      <c r="D21" s="373">
        <v>28</v>
      </c>
      <c r="E21" s="373">
        <v>63</v>
      </c>
      <c r="F21" s="373">
        <v>8</v>
      </c>
      <c r="G21" s="373">
        <v>0</v>
      </c>
      <c r="H21" s="373">
        <v>119</v>
      </c>
      <c r="I21" s="373">
        <v>2</v>
      </c>
      <c r="J21" s="373">
        <v>25</v>
      </c>
      <c r="K21" s="373">
        <v>10</v>
      </c>
      <c r="L21" s="373">
        <v>43</v>
      </c>
      <c r="M21" s="373">
        <v>14</v>
      </c>
      <c r="N21" s="373">
        <v>1</v>
      </c>
      <c r="O21" s="373">
        <v>95</v>
      </c>
      <c r="P21" s="373">
        <v>214</v>
      </c>
    </row>
    <row r="22" spans="1:16" ht="12.95" customHeight="1" x14ac:dyDescent="0.2">
      <c r="A22" s="370" t="s">
        <v>817</v>
      </c>
      <c r="B22" s="371">
        <v>0</v>
      </c>
      <c r="C22" s="371">
        <v>31</v>
      </c>
      <c r="D22" s="371">
        <v>62</v>
      </c>
      <c r="E22" s="371">
        <v>172</v>
      </c>
      <c r="F22" s="371">
        <v>12</v>
      </c>
      <c r="G22" s="371">
        <v>1</v>
      </c>
      <c r="H22" s="371">
        <v>278</v>
      </c>
      <c r="I22" s="371">
        <v>4</v>
      </c>
      <c r="J22" s="371">
        <v>25</v>
      </c>
      <c r="K22" s="371">
        <v>36</v>
      </c>
      <c r="L22" s="371">
        <v>156</v>
      </c>
      <c r="M22" s="371">
        <v>22</v>
      </c>
      <c r="N22" s="371">
        <v>2</v>
      </c>
      <c r="O22" s="371">
        <v>245</v>
      </c>
      <c r="P22" s="371">
        <v>523</v>
      </c>
    </row>
    <row r="23" spans="1:16" ht="12.95" customHeight="1" x14ac:dyDescent="0.2">
      <c r="A23" s="368" t="s">
        <v>102</v>
      </c>
      <c r="B23" s="369">
        <v>0</v>
      </c>
      <c r="C23" s="369">
        <v>0</v>
      </c>
      <c r="D23" s="369">
        <v>0</v>
      </c>
      <c r="E23" s="369">
        <v>2</v>
      </c>
      <c r="F23" s="369">
        <v>0</v>
      </c>
      <c r="G23" s="369">
        <v>0</v>
      </c>
      <c r="H23" s="369">
        <v>2</v>
      </c>
      <c r="I23" s="369">
        <v>0</v>
      </c>
      <c r="J23" s="369">
        <v>0</v>
      </c>
      <c r="K23" s="369">
        <v>0</v>
      </c>
      <c r="L23" s="369">
        <v>0</v>
      </c>
      <c r="M23" s="369">
        <v>2</v>
      </c>
      <c r="N23" s="369">
        <v>0</v>
      </c>
      <c r="O23" s="369">
        <v>2</v>
      </c>
      <c r="P23" s="369">
        <v>4</v>
      </c>
    </row>
    <row r="24" spans="1:16" ht="12.95" customHeight="1" x14ac:dyDescent="0.2">
      <c r="A24" s="368" t="s">
        <v>1551</v>
      </c>
      <c r="B24" s="369">
        <v>0</v>
      </c>
      <c r="C24" s="369">
        <v>0</v>
      </c>
      <c r="D24" s="369">
        <v>0</v>
      </c>
      <c r="E24" s="369">
        <v>13</v>
      </c>
      <c r="F24" s="369">
        <v>1</v>
      </c>
      <c r="G24" s="369">
        <v>0</v>
      </c>
      <c r="H24" s="369">
        <v>14</v>
      </c>
      <c r="I24" s="369">
        <v>0</v>
      </c>
      <c r="J24" s="369">
        <v>2</v>
      </c>
      <c r="K24" s="369">
        <v>0</v>
      </c>
      <c r="L24" s="369">
        <v>5</v>
      </c>
      <c r="M24" s="369">
        <v>3</v>
      </c>
      <c r="N24" s="369">
        <v>0</v>
      </c>
      <c r="O24" s="369">
        <v>10</v>
      </c>
      <c r="P24" s="369">
        <v>24</v>
      </c>
    </row>
    <row r="25" spans="1:16" ht="12.95" customHeight="1" x14ac:dyDescent="0.2">
      <c r="A25" s="372" t="s">
        <v>854</v>
      </c>
      <c r="B25" s="373">
        <v>0</v>
      </c>
      <c r="C25" s="373">
        <v>8</v>
      </c>
      <c r="D25" s="373">
        <v>2</v>
      </c>
      <c r="E25" s="373">
        <v>2</v>
      </c>
      <c r="F25" s="373">
        <v>0</v>
      </c>
      <c r="G25" s="373">
        <v>0</v>
      </c>
      <c r="H25" s="373">
        <v>12</v>
      </c>
      <c r="I25" s="373">
        <v>0</v>
      </c>
      <c r="J25" s="373">
        <v>5</v>
      </c>
      <c r="K25" s="373">
        <v>1</v>
      </c>
      <c r="L25" s="373">
        <v>6</v>
      </c>
      <c r="M25" s="373">
        <v>2</v>
      </c>
      <c r="N25" s="373">
        <v>0</v>
      </c>
      <c r="O25" s="373">
        <v>14</v>
      </c>
      <c r="P25" s="373">
        <v>26</v>
      </c>
    </row>
    <row r="26" spans="1:16" ht="12.95" customHeight="1" x14ac:dyDescent="0.2">
      <c r="A26" s="370" t="s">
        <v>2132</v>
      </c>
      <c r="B26" s="371">
        <v>5</v>
      </c>
      <c r="C26" s="371">
        <v>0</v>
      </c>
      <c r="D26" s="371">
        <v>18</v>
      </c>
      <c r="E26" s="371">
        <v>4</v>
      </c>
      <c r="F26" s="371">
        <v>0</v>
      </c>
      <c r="G26" s="371">
        <v>0</v>
      </c>
      <c r="H26" s="371">
        <v>27</v>
      </c>
      <c r="I26" s="371">
        <v>11</v>
      </c>
      <c r="J26" s="371">
        <v>2</v>
      </c>
      <c r="K26" s="371">
        <v>19</v>
      </c>
      <c r="L26" s="371">
        <v>5</v>
      </c>
      <c r="M26" s="371">
        <v>1</v>
      </c>
      <c r="N26" s="371">
        <v>0</v>
      </c>
      <c r="O26" s="371">
        <v>38</v>
      </c>
      <c r="P26" s="371">
        <v>65</v>
      </c>
    </row>
    <row r="27" spans="1:16" ht="12.95" customHeight="1" x14ac:dyDescent="0.2">
      <c r="A27" s="368" t="s">
        <v>1557</v>
      </c>
      <c r="B27" s="369">
        <v>0</v>
      </c>
      <c r="C27" s="369">
        <v>54</v>
      </c>
      <c r="D27" s="369">
        <v>69</v>
      </c>
      <c r="E27" s="369">
        <v>164</v>
      </c>
      <c r="F27" s="369">
        <v>32</v>
      </c>
      <c r="G27" s="369">
        <v>0</v>
      </c>
      <c r="H27" s="369">
        <v>319</v>
      </c>
      <c r="I27" s="369">
        <v>1</v>
      </c>
      <c r="J27" s="369">
        <v>50</v>
      </c>
      <c r="K27" s="369">
        <v>18</v>
      </c>
      <c r="L27" s="369">
        <v>117</v>
      </c>
      <c r="M27" s="369">
        <v>22</v>
      </c>
      <c r="N27" s="369">
        <v>1</v>
      </c>
      <c r="O27" s="369">
        <v>209</v>
      </c>
      <c r="P27" s="369">
        <v>528</v>
      </c>
    </row>
    <row r="28" spans="1:16" ht="12.95" customHeight="1" x14ac:dyDescent="0.2">
      <c r="A28" s="368" t="s">
        <v>1423</v>
      </c>
      <c r="B28" s="369">
        <v>0</v>
      </c>
      <c r="C28" s="369">
        <v>0</v>
      </c>
      <c r="D28" s="369">
        <v>0</v>
      </c>
      <c r="E28" s="369">
        <v>11</v>
      </c>
      <c r="F28" s="369">
        <v>1</v>
      </c>
      <c r="G28" s="369">
        <v>0</v>
      </c>
      <c r="H28" s="369">
        <v>12</v>
      </c>
      <c r="I28" s="369">
        <v>0</v>
      </c>
      <c r="J28" s="369">
        <v>0</v>
      </c>
      <c r="K28" s="369">
        <v>0</v>
      </c>
      <c r="L28" s="369">
        <v>3</v>
      </c>
      <c r="M28" s="369">
        <v>2</v>
      </c>
      <c r="N28" s="369">
        <v>0</v>
      </c>
      <c r="O28" s="369">
        <v>5</v>
      </c>
      <c r="P28" s="369">
        <v>17</v>
      </c>
    </row>
    <row r="29" spans="1:16" ht="12.95" customHeight="1" x14ac:dyDescent="0.2">
      <c r="A29" s="372" t="s">
        <v>802</v>
      </c>
      <c r="B29" s="373">
        <v>0</v>
      </c>
      <c r="C29" s="373">
        <v>19</v>
      </c>
      <c r="D29" s="373">
        <v>52</v>
      </c>
      <c r="E29" s="373">
        <v>104</v>
      </c>
      <c r="F29" s="373">
        <v>17</v>
      </c>
      <c r="G29" s="373">
        <v>1</v>
      </c>
      <c r="H29" s="373">
        <v>193</v>
      </c>
      <c r="I29" s="373">
        <v>0</v>
      </c>
      <c r="J29" s="373">
        <v>19</v>
      </c>
      <c r="K29" s="373">
        <v>18</v>
      </c>
      <c r="L29" s="373">
        <v>87</v>
      </c>
      <c r="M29" s="373">
        <v>11</v>
      </c>
      <c r="N29" s="373">
        <v>1</v>
      </c>
      <c r="O29" s="373">
        <v>136</v>
      </c>
      <c r="P29" s="373">
        <v>329</v>
      </c>
    </row>
    <row r="30" spans="1:16" ht="12.95" customHeight="1" x14ac:dyDescent="0.2">
      <c r="A30" s="368" t="s">
        <v>830</v>
      </c>
      <c r="B30" s="369">
        <v>1</v>
      </c>
      <c r="C30" s="369">
        <v>19</v>
      </c>
      <c r="D30" s="369">
        <v>12</v>
      </c>
      <c r="E30" s="369">
        <v>9</v>
      </c>
      <c r="F30" s="369">
        <v>0</v>
      </c>
      <c r="G30" s="369">
        <v>0</v>
      </c>
      <c r="H30" s="369">
        <v>41</v>
      </c>
      <c r="I30" s="369">
        <v>0</v>
      </c>
      <c r="J30" s="369">
        <v>10</v>
      </c>
      <c r="K30" s="369">
        <v>8</v>
      </c>
      <c r="L30" s="369">
        <v>28</v>
      </c>
      <c r="M30" s="369">
        <v>0</v>
      </c>
      <c r="N30" s="369">
        <v>0</v>
      </c>
      <c r="O30" s="369">
        <v>46</v>
      </c>
      <c r="P30" s="369">
        <v>87</v>
      </c>
    </row>
    <row r="31" spans="1:16" ht="12.95" customHeight="1" x14ac:dyDescent="0.2">
      <c r="A31" s="368" t="s">
        <v>1644</v>
      </c>
      <c r="B31" s="369">
        <v>0</v>
      </c>
      <c r="C31" s="369">
        <v>11</v>
      </c>
      <c r="D31" s="369">
        <v>5</v>
      </c>
      <c r="E31" s="369">
        <v>36</v>
      </c>
      <c r="F31" s="369">
        <v>5</v>
      </c>
      <c r="G31" s="369">
        <v>0</v>
      </c>
      <c r="H31" s="369">
        <v>57</v>
      </c>
      <c r="I31" s="369">
        <v>0</v>
      </c>
      <c r="J31" s="369">
        <v>11</v>
      </c>
      <c r="K31" s="369">
        <v>5</v>
      </c>
      <c r="L31" s="369">
        <v>31</v>
      </c>
      <c r="M31" s="369">
        <v>6</v>
      </c>
      <c r="N31" s="369">
        <v>1</v>
      </c>
      <c r="O31" s="369">
        <v>54</v>
      </c>
      <c r="P31" s="369">
        <v>111</v>
      </c>
    </row>
    <row r="32" spans="1:16" ht="12.95" customHeight="1" x14ac:dyDescent="0.2">
      <c r="A32" s="368" t="s">
        <v>1530</v>
      </c>
      <c r="B32" s="369">
        <v>0</v>
      </c>
      <c r="C32" s="369">
        <v>24</v>
      </c>
      <c r="D32" s="369">
        <v>49</v>
      </c>
      <c r="E32" s="369">
        <v>122</v>
      </c>
      <c r="F32" s="369">
        <v>18</v>
      </c>
      <c r="G32" s="369">
        <v>1</v>
      </c>
      <c r="H32" s="369">
        <v>214</v>
      </c>
      <c r="I32" s="369">
        <v>2</v>
      </c>
      <c r="J32" s="369">
        <v>22</v>
      </c>
      <c r="K32" s="369">
        <v>18</v>
      </c>
      <c r="L32" s="369">
        <v>125</v>
      </c>
      <c r="M32" s="369">
        <v>16</v>
      </c>
      <c r="N32" s="369">
        <v>0</v>
      </c>
      <c r="O32" s="369">
        <v>183</v>
      </c>
      <c r="P32" s="369">
        <v>397</v>
      </c>
    </row>
    <row r="33" spans="1:16" ht="12.95" customHeight="1" x14ac:dyDescent="0.2">
      <c r="A33" s="368" t="s">
        <v>758</v>
      </c>
      <c r="B33" s="369">
        <v>0</v>
      </c>
      <c r="C33" s="369">
        <v>50</v>
      </c>
      <c r="D33" s="369">
        <v>67</v>
      </c>
      <c r="E33" s="369">
        <v>158</v>
      </c>
      <c r="F33" s="369">
        <v>15</v>
      </c>
      <c r="G33" s="369">
        <v>0</v>
      </c>
      <c r="H33" s="369">
        <v>290</v>
      </c>
      <c r="I33" s="369">
        <v>11</v>
      </c>
      <c r="J33" s="369">
        <v>47</v>
      </c>
      <c r="K33" s="369">
        <v>30</v>
      </c>
      <c r="L33" s="369">
        <v>218</v>
      </c>
      <c r="M33" s="369">
        <v>29</v>
      </c>
      <c r="N33" s="369">
        <v>1</v>
      </c>
      <c r="O33" s="369">
        <v>336</v>
      </c>
      <c r="P33" s="369">
        <v>626</v>
      </c>
    </row>
    <row r="34" spans="1:16" ht="12.95" customHeight="1" x14ac:dyDescent="0.2">
      <c r="A34" s="370" t="s">
        <v>1418</v>
      </c>
      <c r="B34" s="371">
        <v>0</v>
      </c>
      <c r="C34" s="371">
        <v>11</v>
      </c>
      <c r="D34" s="371">
        <v>12</v>
      </c>
      <c r="E34" s="371">
        <v>37</v>
      </c>
      <c r="F34" s="371">
        <v>3</v>
      </c>
      <c r="G34" s="371">
        <v>0</v>
      </c>
      <c r="H34" s="371">
        <v>63</v>
      </c>
      <c r="I34" s="371">
        <v>2</v>
      </c>
      <c r="J34" s="371">
        <v>17</v>
      </c>
      <c r="K34" s="371">
        <v>7</v>
      </c>
      <c r="L34" s="371">
        <v>34</v>
      </c>
      <c r="M34" s="371">
        <v>5</v>
      </c>
      <c r="N34" s="371">
        <v>0</v>
      </c>
      <c r="O34" s="371">
        <v>65</v>
      </c>
      <c r="P34" s="371">
        <v>128</v>
      </c>
    </row>
    <row r="35" spans="1:16" ht="12.95" customHeight="1" x14ac:dyDescent="0.2">
      <c r="A35" s="368" t="s">
        <v>803</v>
      </c>
      <c r="B35" s="369">
        <v>5</v>
      </c>
      <c r="C35" s="369">
        <v>20</v>
      </c>
      <c r="D35" s="369">
        <v>18</v>
      </c>
      <c r="E35" s="369">
        <v>49</v>
      </c>
      <c r="F35" s="369">
        <v>4</v>
      </c>
      <c r="G35" s="369">
        <v>0</v>
      </c>
      <c r="H35" s="369">
        <v>96</v>
      </c>
      <c r="I35" s="369">
        <v>7</v>
      </c>
      <c r="J35" s="369">
        <v>37</v>
      </c>
      <c r="K35" s="369">
        <v>8</v>
      </c>
      <c r="L35" s="369">
        <v>71</v>
      </c>
      <c r="M35" s="369">
        <v>5</v>
      </c>
      <c r="N35" s="369">
        <v>0</v>
      </c>
      <c r="O35" s="369">
        <v>128</v>
      </c>
      <c r="P35" s="369">
        <v>224</v>
      </c>
    </row>
    <row r="36" spans="1:16" ht="12.95" customHeight="1" x14ac:dyDescent="0.2">
      <c r="A36" s="368" t="s">
        <v>762</v>
      </c>
      <c r="B36" s="369">
        <v>0</v>
      </c>
      <c r="C36" s="369">
        <v>17</v>
      </c>
      <c r="D36" s="369">
        <v>10</v>
      </c>
      <c r="E36" s="369">
        <v>18</v>
      </c>
      <c r="F36" s="369">
        <v>0</v>
      </c>
      <c r="G36" s="369">
        <v>0</v>
      </c>
      <c r="H36" s="369">
        <v>45</v>
      </c>
      <c r="I36" s="369">
        <v>12</v>
      </c>
      <c r="J36" s="369">
        <v>17</v>
      </c>
      <c r="K36" s="369">
        <v>8</v>
      </c>
      <c r="L36" s="369">
        <v>17</v>
      </c>
      <c r="M36" s="369">
        <v>1</v>
      </c>
      <c r="N36" s="369">
        <v>1</v>
      </c>
      <c r="O36" s="369">
        <v>56</v>
      </c>
      <c r="P36" s="369">
        <v>101</v>
      </c>
    </row>
    <row r="37" spans="1:16" ht="12.95" customHeight="1" x14ac:dyDescent="0.2">
      <c r="A37" s="368" t="s">
        <v>761</v>
      </c>
      <c r="B37" s="369">
        <v>0</v>
      </c>
      <c r="C37" s="369">
        <v>7</v>
      </c>
      <c r="D37" s="369">
        <v>6</v>
      </c>
      <c r="E37" s="369">
        <v>24</v>
      </c>
      <c r="F37" s="369">
        <v>2</v>
      </c>
      <c r="G37" s="369">
        <v>0</v>
      </c>
      <c r="H37" s="369">
        <v>39</v>
      </c>
      <c r="I37" s="369">
        <v>3</v>
      </c>
      <c r="J37" s="369">
        <v>26</v>
      </c>
      <c r="K37" s="369">
        <v>11</v>
      </c>
      <c r="L37" s="369">
        <v>46</v>
      </c>
      <c r="M37" s="369">
        <v>9</v>
      </c>
      <c r="N37" s="369">
        <v>1</v>
      </c>
      <c r="O37" s="369">
        <v>96</v>
      </c>
      <c r="P37" s="369">
        <v>135</v>
      </c>
    </row>
    <row r="38" spans="1:16" ht="12.95" customHeight="1" x14ac:dyDescent="0.2">
      <c r="A38" s="372" t="s">
        <v>829</v>
      </c>
      <c r="B38" s="373">
        <v>0</v>
      </c>
      <c r="C38" s="373">
        <v>23</v>
      </c>
      <c r="D38" s="373">
        <v>15</v>
      </c>
      <c r="E38" s="373">
        <v>44</v>
      </c>
      <c r="F38" s="373">
        <v>6</v>
      </c>
      <c r="G38" s="373">
        <v>0</v>
      </c>
      <c r="H38" s="373">
        <v>88</v>
      </c>
      <c r="I38" s="373">
        <v>0</v>
      </c>
      <c r="J38" s="373">
        <v>13</v>
      </c>
      <c r="K38" s="373">
        <v>8</v>
      </c>
      <c r="L38" s="373">
        <v>40</v>
      </c>
      <c r="M38" s="373">
        <v>7</v>
      </c>
      <c r="N38" s="373">
        <v>0</v>
      </c>
      <c r="O38" s="373">
        <v>68</v>
      </c>
      <c r="P38" s="373">
        <v>156</v>
      </c>
    </row>
    <row r="39" spans="1:16" ht="12.95" customHeight="1" x14ac:dyDescent="0.2">
      <c r="A39" s="368" t="s">
        <v>1581</v>
      </c>
      <c r="B39" s="369">
        <v>1</v>
      </c>
      <c r="C39" s="369">
        <v>49</v>
      </c>
      <c r="D39" s="369">
        <v>46</v>
      </c>
      <c r="E39" s="369">
        <v>164</v>
      </c>
      <c r="F39" s="369">
        <v>23</v>
      </c>
      <c r="G39" s="369">
        <v>0</v>
      </c>
      <c r="H39" s="369">
        <v>283</v>
      </c>
      <c r="I39" s="369">
        <v>4</v>
      </c>
      <c r="J39" s="369">
        <v>50</v>
      </c>
      <c r="K39" s="369">
        <v>19</v>
      </c>
      <c r="L39" s="369">
        <v>125</v>
      </c>
      <c r="M39" s="369">
        <v>15</v>
      </c>
      <c r="N39" s="369">
        <v>1</v>
      </c>
      <c r="O39" s="369">
        <v>214</v>
      </c>
      <c r="P39" s="369">
        <v>497</v>
      </c>
    </row>
    <row r="40" spans="1:16" ht="12.95" customHeight="1" x14ac:dyDescent="0.2">
      <c r="A40" s="368" t="s">
        <v>1527</v>
      </c>
      <c r="B40" s="369">
        <v>0</v>
      </c>
      <c r="C40" s="369">
        <v>2</v>
      </c>
      <c r="D40" s="369">
        <v>2</v>
      </c>
      <c r="E40" s="369">
        <v>6</v>
      </c>
      <c r="F40" s="369">
        <v>3</v>
      </c>
      <c r="G40" s="369">
        <v>0</v>
      </c>
      <c r="H40" s="369">
        <v>13</v>
      </c>
      <c r="I40" s="369">
        <v>0</v>
      </c>
      <c r="J40" s="369">
        <v>25</v>
      </c>
      <c r="K40" s="369">
        <v>9</v>
      </c>
      <c r="L40" s="369">
        <v>35</v>
      </c>
      <c r="M40" s="369">
        <v>1</v>
      </c>
      <c r="N40" s="369">
        <v>0</v>
      </c>
      <c r="O40" s="369">
        <v>70</v>
      </c>
      <c r="P40" s="369">
        <v>83</v>
      </c>
    </row>
    <row r="41" spans="1:16" ht="12.95" customHeight="1" x14ac:dyDescent="0.2">
      <c r="A41" s="368" t="s">
        <v>828</v>
      </c>
      <c r="B41" s="369">
        <v>0</v>
      </c>
      <c r="C41" s="369">
        <v>10</v>
      </c>
      <c r="D41" s="369">
        <v>24</v>
      </c>
      <c r="E41" s="369">
        <v>58</v>
      </c>
      <c r="F41" s="369">
        <v>9</v>
      </c>
      <c r="G41" s="369">
        <v>0</v>
      </c>
      <c r="H41" s="369">
        <v>101</v>
      </c>
      <c r="I41" s="369">
        <v>2</v>
      </c>
      <c r="J41" s="369">
        <v>22</v>
      </c>
      <c r="K41" s="369">
        <v>7</v>
      </c>
      <c r="L41" s="369">
        <v>43</v>
      </c>
      <c r="M41" s="369">
        <v>7</v>
      </c>
      <c r="N41" s="369">
        <v>1</v>
      </c>
      <c r="O41" s="369">
        <v>82</v>
      </c>
      <c r="P41" s="369">
        <v>183</v>
      </c>
    </row>
    <row r="42" spans="1:16" ht="12.95" customHeight="1" x14ac:dyDescent="0.2">
      <c r="A42" s="368" t="s">
        <v>799</v>
      </c>
      <c r="B42" s="369">
        <v>1</v>
      </c>
      <c r="C42" s="369">
        <v>3</v>
      </c>
      <c r="D42" s="369">
        <v>7</v>
      </c>
      <c r="E42" s="369">
        <v>18</v>
      </c>
      <c r="F42" s="369">
        <v>0</v>
      </c>
      <c r="G42" s="369">
        <v>0</v>
      </c>
      <c r="H42" s="369">
        <v>29</v>
      </c>
      <c r="I42" s="369">
        <v>1</v>
      </c>
      <c r="J42" s="369">
        <v>6</v>
      </c>
      <c r="K42" s="369">
        <v>3</v>
      </c>
      <c r="L42" s="369">
        <v>19</v>
      </c>
      <c r="M42" s="369">
        <v>2</v>
      </c>
      <c r="N42" s="369">
        <v>0</v>
      </c>
      <c r="O42" s="369">
        <v>31</v>
      </c>
      <c r="P42" s="369">
        <v>60</v>
      </c>
    </row>
    <row r="43" spans="1:16" ht="12.95" customHeight="1" x14ac:dyDescent="0.2">
      <c r="A43" s="368" t="s">
        <v>1168</v>
      </c>
      <c r="B43" s="369">
        <v>0</v>
      </c>
      <c r="C43" s="369">
        <v>24</v>
      </c>
      <c r="D43" s="369">
        <v>24</v>
      </c>
      <c r="E43" s="369">
        <v>80</v>
      </c>
      <c r="F43" s="369">
        <v>6</v>
      </c>
      <c r="G43" s="369">
        <v>0</v>
      </c>
      <c r="H43" s="369">
        <v>134</v>
      </c>
      <c r="I43" s="369">
        <v>1</v>
      </c>
      <c r="J43" s="369">
        <v>27</v>
      </c>
      <c r="K43" s="369">
        <v>13</v>
      </c>
      <c r="L43" s="369">
        <v>68</v>
      </c>
      <c r="M43" s="369">
        <v>13</v>
      </c>
      <c r="N43" s="369">
        <v>2</v>
      </c>
      <c r="O43" s="369">
        <v>124</v>
      </c>
      <c r="P43" s="369">
        <v>258</v>
      </c>
    </row>
    <row r="44" spans="1:16" ht="12.95" customHeight="1" x14ac:dyDescent="0.2">
      <c r="A44" s="370" t="s">
        <v>2088</v>
      </c>
      <c r="B44" s="371">
        <v>0</v>
      </c>
      <c r="C44" s="371">
        <v>2</v>
      </c>
      <c r="D44" s="371">
        <v>0</v>
      </c>
      <c r="E44" s="371">
        <v>8</v>
      </c>
      <c r="F44" s="371">
        <v>1</v>
      </c>
      <c r="G44" s="371">
        <v>0</v>
      </c>
      <c r="H44" s="371">
        <v>11</v>
      </c>
      <c r="I44" s="371">
        <v>0</v>
      </c>
      <c r="J44" s="371">
        <v>1</v>
      </c>
      <c r="K44" s="371">
        <v>1</v>
      </c>
      <c r="L44" s="371">
        <v>6</v>
      </c>
      <c r="M44" s="371">
        <v>0</v>
      </c>
      <c r="N44" s="371">
        <v>0</v>
      </c>
      <c r="O44" s="371">
        <v>8</v>
      </c>
      <c r="P44" s="371">
        <v>19</v>
      </c>
    </row>
    <row r="45" spans="1:16" ht="12.95" customHeight="1" x14ac:dyDescent="0.2">
      <c r="A45" s="368" t="s">
        <v>1535</v>
      </c>
      <c r="B45" s="369">
        <v>0</v>
      </c>
      <c r="C45" s="369">
        <v>4</v>
      </c>
      <c r="D45" s="369">
        <v>4</v>
      </c>
      <c r="E45" s="369">
        <v>9</v>
      </c>
      <c r="F45" s="369">
        <v>1</v>
      </c>
      <c r="G45" s="369">
        <v>0</v>
      </c>
      <c r="H45" s="369">
        <v>18</v>
      </c>
      <c r="I45" s="369">
        <v>0</v>
      </c>
      <c r="J45" s="369">
        <v>5</v>
      </c>
      <c r="K45" s="369">
        <v>8</v>
      </c>
      <c r="L45" s="369">
        <v>19</v>
      </c>
      <c r="M45" s="369">
        <v>4</v>
      </c>
      <c r="N45" s="369">
        <v>1</v>
      </c>
      <c r="O45" s="369">
        <v>37</v>
      </c>
      <c r="P45" s="369">
        <v>55</v>
      </c>
    </row>
    <row r="46" spans="1:16" ht="12.95" customHeight="1" x14ac:dyDescent="0.2">
      <c r="A46" s="368" t="s">
        <v>759</v>
      </c>
      <c r="B46" s="369">
        <v>0</v>
      </c>
      <c r="C46" s="369">
        <v>44</v>
      </c>
      <c r="D46" s="369">
        <v>50</v>
      </c>
      <c r="E46" s="369">
        <v>218</v>
      </c>
      <c r="F46" s="369">
        <v>17</v>
      </c>
      <c r="G46" s="369">
        <v>0</v>
      </c>
      <c r="H46" s="369">
        <v>329</v>
      </c>
      <c r="I46" s="369">
        <v>8</v>
      </c>
      <c r="J46" s="369">
        <v>39</v>
      </c>
      <c r="K46" s="369">
        <v>17</v>
      </c>
      <c r="L46" s="369">
        <v>178</v>
      </c>
      <c r="M46" s="369">
        <v>19</v>
      </c>
      <c r="N46" s="369">
        <v>1</v>
      </c>
      <c r="O46" s="369">
        <v>262</v>
      </c>
      <c r="P46" s="369">
        <v>591</v>
      </c>
    </row>
    <row r="47" spans="1:16" ht="12.95" customHeight="1" x14ac:dyDescent="0.2">
      <c r="A47" s="368" t="s">
        <v>1528</v>
      </c>
      <c r="B47" s="369">
        <v>0</v>
      </c>
      <c r="C47" s="369">
        <v>3</v>
      </c>
      <c r="D47" s="369">
        <v>1</v>
      </c>
      <c r="E47" s="369">
        <v>35</v>
      </c>
      <c r="F47" s="369">
        <v>5</v>
      </c>
      <c r="G47" s="369">
        <v>0</v>
      </c>
      <c r="H47" s="369">
        <v>44</v>
      </c>
      <c r="I47" s="369">
        <v>0</v>
      </c>
      <c r="J47" s="369">
        <v>1</v>
      </c>
      <c r="K47" s="369">
        <v>3</v>
      </c>
      <c r="L47" s="369">
        <v>59</v>
      </c>
      <c r="M47" s="369">
        <v>7</v>
      </c>
      <c r="N47" s="369">
        <v>1</v>
      </c>
      <c r="O47" s="369">
        <v>71</v>
      </c>
      <c r="P47" s="369">
        <v>115</v>
      </c>
    </row>
    <row r="48" spans="1:16" ht="12.95" customHeight="1" x14ac:dyDescent="0.2">
      <c r="A48" s="368" t="s">
        <v>752</v>
      </c>
      <c r="B48" s="369">
        <v>1</v>
      </c>
      <c r="C48" s="369">
        <v>14</v>
      </c>
      <c r="D48" s="369">
        <v>18</v>
      </c>
      <c r="E48" s="369">
        <v>54</v>
      </c>
      <c r="F48" s="369">
        <v>5</v>
      </c>
      <c r="G48" s="369">
        <v>0</v>
      </c>
      <c r="H48" s="369">
        <v>92</v>
      </c>
      <c r="I48" s="369">
        <v>1</v>
      </c>
      <c r="J48" s="369">
        <v>21</v>
      </c>
      <c r="K48" s="369">
        <v>11</v>
      </c>
      <c r="L48" s="369">
        <v>48</v>
      </c>
      <c r="M48" s="369">
        <v>10</v>
      </c>
      <c r="N48" s="369">
        <v>0</v>
      </c>
      <c r="O48" s="369">
        <v>91</v>
      </c>
      <c r="P48" s="369">
        <v>183</v>
      </c>
    </row>
    <row r="49" spans="1:16" s="890" customFormat="1" ht="12.95" customHeight="1" x14ac:dyDescent="0.2">
      <c r="A49" s="1308" t="s">
        <v>113</v>
      </c>
      <c r="B49" s="1309">
        <v>17</v>
      </c>
      <c r="C49" s="1309">
        <v>623</v>
      </c>
      <c r="D49" s="1309">
        <v>728</v>
      </c>
      <c r="E49" s="1309">
        <v>2436</v>
      </c>
      <c r="F49" s="1309">
        <v>311</v>
      </c>
      <c r="G49" s="1309">
        <v>3</v>
      </c>
      <c r="H49" s="1309">
        <v>4118</v>
      </c>
      <c r="I49" s="1309">
        <v>90</v>
      </c>
      <c r="J49" s="1309">
        <v>688</v>
      </c>
      <c r="K49" s="1309">
        <v>382</v>
      </c>
      <c r="L49" s="1309">
        <v>2473</v>
      </c>
      <c r="M49" s="1309">
        <v>357</v>
      </c>
      <c r="N49" s="1309">
        <v>22</v>
      </c>
      <c r="O49" s="1309">
        <v>4012</v>
      </c>
      <c r="P49" s="1309">
        <v>8130</v>
      </c>
    </row>
    <row r="50" spans="1:16" s="890" customFormat="1" ht="12.95" customHeight="1" x14ac:dyDescent="0.2">
      <c r="A50" s="895" t="s">
        <v>114</v>
      </c>
      <c r="B50" s="888"/>
      <c r="C50" s="888"/>
      <c r="D50" s="888"/>
      <c r="E50" s="888"/>
      <c r="F50" s="888"/>
      <c r="G50" s="888"/>
      <c r="H50" s="888"/>
      <c r="I50" s="888"/>
      <c r="J50" s="888"/>
      <c r="K50" s="888"/>
      <c r="L50" s="888"/>
      <c r="M50" s="888"/>
      <c r="N50" s="888"/>
      <c r="O50" s="888"/>
      <c r="P50" s="888"/>
    </row>
    <row r="51" spans="1:16" ht="12.95" customHeight="1" x14ac:dyDescent="0.2">
      <c r="A51" s="368" t="s">
        <v>1529</v>
      </c>
      <c r="B51" s="369">
        <v>1</v>
      </c>
      <c r="C51" s="369">
        <v>32</v>
      </c>
      <c r="D51" s="369">
        <v>23</v>
      </c>
      <c r="E51" s="369">
        <v>54</v>
      </c>
      <c r="F51" s="369">
        <v>9</v>
      </c>
      <c r="G51" s="369">
        <v>0</v>
      </c>
      <c r="H51" s="369">
        <v>119</v>
      </c>
      <c r="I51" s="369">
        <v>2</v>
      </c>
      <c r="J51" s="369">
        <v>26</v>
      </c>
      <c r="K51" s="369">
        <v>3</v>
      </c>
      <c r="L51" s="369">
        <v>27</v>
      </c>
      <c r="M51" s="369">
        <v>3</v>
      </c>
      <c r="N51" s="369">
        <v>0</v>
      </c>
      <c r="O51" s="369">
        <v>61</v>
      </c>
      <c r="P51" s="369">
        <v>180</v>
      </c>
    </row>
    <row r="52" spans="1:16" ht="12.95" customHeight="1" x14ac:dyDescent="0.2">
      <c r="A52" s="368" t="s">
        <v>103</v>
      </c>
      <c r="B52" s="369">
        <v>0</v>
      </c>
      <c r="C52" s="369">
        <v>1</v>
      </c>
      <c r="D52" s="369">
        <v>2</v>
      </c>
      <c r="E52" s="369">
        <v>12</v>
      </c>
      <c r="F52" s="369">
        <v>2</v>
      </c>
      <c r="G52" s="369">
        <v>0</v>
      </c>
      <c r="H52" s="369">
        <v>17</v>
      </c>
      <c r="I52" s="369">
        <v>0</v>
      </c>
      <c r="J52" s="369">
        <v>2</v>
      </c>
      <c r="K52" s="369">
        <v>1</v>
      </c>
      <c r="L52" s="369">
        <v>7</v>
      </c>
      <c r="M52" s="369">
        <v>2</v>
      </c>
      <c r="N52" s="369">
        <v>0</v>
      </c>
      <c r="O52" s="369">
        <v>12</v>
      </c>
      <c r="P52" s="369">
        <v>29</v>
      </c>
    </row>
    <row r="53" spans="1:16" ht="12.95" customHeight="1" x14ac:dyDescent="0.2">
      <c r="A53" s="368" t="s">
        <v>0</v>
      </c>
      <c r="B53" s="369">
        <v>0</v>
      </c>
      <c r="C53" s="369">
        <v>0</v>
      </c>
      <c r="D53" s="369">
        <v>5</v>
      </c>
      <c r="E53" s="369">
        <v>15</v>
      </c>
      <c r="F53" s="369">
        <v>4</v>
      </c>
      <c r="G53" s="369">
        <v>0</v>
      </c>
      <c r="H53" s="369">
        <v>24</v>
      </c>
      <c r="I53" s="369">
        <v>0</v>
      </c>
      <c r="J53" s="369">
        <v>1</v>
      </c>
      <c r="K53" s="369">
        <v>1</v>
      </c>
      <c r="L53" s="369">
        <v>8</v>
      </c>
      <c r="M53" s="369">
        <v>4</v>
      </c>
      <c r="N53" s="369">
        <v>0</v>
      </c>
      <c r="O53" s="369">
        <v>14</v>
      </c>
      <c r="P53" s="369">
        <v>38</v>
      </c>
    </row>
    <row r="54" spans="1:16" ht="12.95" customHeight="1" x14ac:dyDescent="0.2">
      <c r="A54" s="370" t="s">
        <v>832</v>
      </c>
      <c r="B54" s="371">
        <v>0</v>
      </c>
      <c r="C54" s="371">
        <v>0</v>
      </c>
      <c r="D54" s="371">
        <v>1</v>
      </c>
      <c r="E54" s="371">
        <v>11</v>
      </c>
      <c r="F54" s="371">
        <v>6</v>
      </c>
      <c r="G54" s="371">
        <v>0</v>
      </c>
      <c r="H54" s="371">
        <v>18</v>
      </c>
      <c r="I54" s="371">
        <v>0</v>
      </c>
      <c r="J54" s="371">
        <v>2</v>
      </c>
      <c r="K54" s="371">
        <v>1</v>
      </c>
      <c r="L54" s="371">
        <v>4</v>
      </c>
      <c r="M54" s="371">
        <v>1</v>
      </c>
      <c r="N54" s="371">
        <v>1</v>
      </c>
      <c r="O54" s="371">
        <v>9</v>
      </c>
      <c r="P54" s="371">
        <v>27</v>
      </c>
    </row>
    <row r="55" spans="1:16" ht="12.95" customHeight="1" x14ac:dyDescent="0.2">
      <c r="A55" s="368" t="s">
        <v>1531</v>
      </c>
      <c r="B55" s="369">
        <v>0</v>
      </c>
      <c r="C55" s="369">
        <v>13</v>
      </c>
      <c r="D55" s="369">
        <v>8</v>
      </c>
      <c r="E55" s="369">
        <v>24</v>
      </c>
      <c r="F55" s="369">
        <v>3</v>
      </c>
      <c r="G55" s="369">
        <v>0</v>
      </c>
      <c r="H55" s="369">
        <v>48</v>
      </c>
      <c r="I55" s="369">
        <v>0</v>
      </c>
      <c r="J55" s="369">
        <v>18</v>
      </c>
      <c r="K55" s="369">
        <v>3</v>
      </c>
      <c r="L55" s="369">
        <v>9</v>
      </c>
      <c r="M55" s="369">
        <v>5</v>
      </c>
      <c r="N55" s="369">
        <v>0</v>
      </c>
      <c r="O55" s="369">
        <v>35</v>
      </c>
      <c r="P55" s="369">
        <v>83</v>
      </c>
    </row>
    <row r="56" spans="1:16" ht="12.95" customHeight="1" x14ac:dyDescent="0.2">
      <c r="A56" s="372" t="s">
        <v>1534</v>
      </c>
      <c r="B56" s="373">
        <v>0</v>
      </c>
      <c r="C56" s="373">
        <v>3</v>
      </c>
      <c r="D56" s="373">
        <v>0</v>
      </c>
      <c r="E56" s="373">
        <v>17</v>
      </c>
      <c r="F56" s="373">
        <v>6</v>
      </c>
      <c r="G56" s="373">
        <v>0</v>
      </c>
      <c r="H56" s="373">
        <v>26</v>
      </c>
      <c r="I56" s="373">
        <v>1</v>
      </c>
      <c r="J56" s="373">
        <v>1</v>
      </c>
      <c r="K56" s="373">
        <v>3</v>
      </c>
      <c r="L56" s="373">
        <v>19</v>
      </c>
      <c r="M56" s="373">
        <v>5</v>
      </c>
      <c r="N56" s="373">
        <v>1</v>
      </c>
      <c r="O56" s="373">
        <v>30</v>
      </c>
      <c r="P56" s="373">
        <v>56</v>
      </c>
    </row>
    <row r="57" spans="1:16" s="890" customFormat="1" ht="12.95" customHeight="1" x14ac:dyDescent="0.2">
      <c r="A57" s="1308" t="s">
        <v>115</v>
      </c>
      <c r="B57" s="1309">
        <v>1</v>
      </c>
      <c r="C57" s="1309">
        <v>49</v>
      </c>
      <c r="D57" s="1309">
        <v>39</v>
      </c>
      <c r="E57" s="1309">
        <v>133</v>
      </c>
      <c r="F57" s="1309">
        <v>30</v>
      </c>
      <c r="G57" s="1309">
        <v>0</v>
      </c>
      <c r="H57" s="1309">
        <v>252</v>
      </c>
      <c r="I57" s="1309">
        <v>3</v>
      </c>
      <c r="J57" s="1309">
        <v>50</v>
      </c>
      <c r="K57" s="1309">
        <v>12</v>
      </c>
      <c r="L57" s="1309">
        <v>74</v>
      </c>
      <c r="M57" s="1309">
        <v>20</v>
      </c>
      <c r="N57" s="1309">
        <v>2</v>
      </c>
      <c r="O57" s="1309">
        <v>161</v>
      </c>
      <c r="P57" s="1309">
        <v>413</v>
      </c>
    </row>
    <row r="58" spans="1:16" s="890" customFormat="1" ht="12.95" customHeight="1" x14ac:dyDescent="0.2">
      <c r="A58" s="893" t="s">
        <v>116</v>
      </c>
      <c r="B58" s="888"/>
      <c r="C58" s="888"/>
      <c r="D58" s="888"/>
      <c r="E58" s="888"/>
      <c r="F58" s="888"/>
      <c r="G58" s="888"/>
      <c r="H58" s="888"/>
      <c r="I58" s="888"/>
      <c r="J58" s="888"/>
      <c r="K58" s="888"/>
      <c r="L58" s="888"/>
      <c r="M58" s="888"/>
      <c r="N58" s="888"/>
      <c r="O58" s="888"/>
      <c r="P58" s="888"/>
    </row>
    <row r="59" spans="1:16" ht="12.95" customHeight="1" x14ac:dyDescent="0.2">
      <c r="A59" s="368" t="s">
        <v>1420</v>
      </c>
      <c r="B59" s="369">
        <v>0</v>
      </c>
      <c r="C59" s="369">
        <v>13</v>
      </c>
      <c r="D59" s="369">
        <v>13</v>
      </c>
      <c r="E59" s="369">
        <v>32</v>
      </c>
      <c r="F59" s="369">
        <v>6</v>
      </c>
      <c r="G59" s="369">
        <v>0</v>
      </c>
      <c r="H59" s="369">
        <v>64</v>
      </c>
      <c r="I59" s="369">
        <v>0</v>
      </c>
      <c r="J59" s="369">
        <v>3</v>
      </c>
      <c r="K59" s="369">
        <v>3</v>
      </c>
      <c r="L59" s="369">
        <v>28</v>
      </c>
      <c r="M59" s="369">
        <v>5</v>
      </c>
      <c r="N59" s="369">
        <v>0</v>
      </c>
      <c r="O59" s="369">
        <v>39</v>
      </c>
      <c r="P59" s="369">
        <v>103</v>
      </c>
    </row>
    <row r="60" spans="1:16" ht="12.95" customHeight="1" x14ac:dyDescent="0.2">
      <c r="A60" s="368" t="s">
        <v>798</v>
      </c>
      <c r="B60" s="369">
        <v>0</v>
      </c>
      <c r="C60" s="369">
        <v>4</v>
      </c>
      <c r="D60" s="369">
        <v>7</v>
      </c>
      <c r="E60" s="369">
        <v>36</v>
      </c>
      <c r="F60" s="369">
        <v>8</v>
      </c>
      <c r="G60" s="369">
        <v>0</v>
      </c>
      <c r="H60" s="369">
        <v>55</v>
      </c>
      <c r="I60" s="369">
        <v>2</v>
      </c>
      <c r="J60" s="369">
        <v>2</v>
      </c>
      <c r="K60" s="369">
        <v>2</v>
      </c>
      <c r="L60" s="369">
        <v>24</v>
      </c>
      <c r="M60" s="369">
        <v>6</v>
      </c>
      <c r="N60" s="369">
        <v>1</v>
      </c>
      <c r="O60" s="369">
        <v>37</v>
      </c>
      <c r="P60" s="369">
        <v>92</v>
      </c>
    </row>
    <row r="61" spans="1:16" ht="12.95" customHeight="1" x14ac:dyDescent="0.2">
      <c r="A61" s="368" t="s">
        <v>831</v>
      </c>
      <c r="B61" s="369">
        <v>1</v>
      </c>
      <c r="C61" s="369">
        <v>17</v>
      </c>
      <c r="D61" s="369">
        <v>21</v>
      </c>
      <c r="E61" s="369">
        <v>158</v>
      </c>
      <c r="F61" s="369">
        <v>24</v>
      </c>
      <c r="G61" s="369">
        <v>0</v>
      </c>
      <c r="H61" s="369">
        <v>221</v>
      </c>
      <c r="I61" s="369">
        <v>3</v>
      </c>
      <c r="J61" s="369">
        <v>32</v>
      </c>
      <c r="K61" s="369">
        <v>5</v>
      </c>
      <c r="L61" s="369">
        <v>126</v>
      </c>
      <c r="M61" s="369">
        <v>27</v>
      </c>
      <c r="N61" s="369">
        <v>1</v>
      </c>
      <c r="O61" s="369">
        <v>194</v>
      </c>
      <c r="P61" s="369">
        <v>415</v>
      </c>
    </row>
    <row r="62" spans="1:16" ht="12.95" customHeight="1" x14ac:dyDescent="0.2">
      <c r="A62" s="370" t="s">
        <v>1926</v>
      </c>
      <c r="B62" s="371">
        <v>0</v>
      </c>
      <c r="C62" s="371">
        <v>1</v>
      </c>
      <c r="D62" s="371">
        <v>1</v>
      </c>
      <c r="E62" s="371">
        <v>8</v>
      </c>
      <c r="F62" s="371">
        <v>0</v>
      </c>
      <c r="G62" s="371">
        <v>0</v>
      </c>
      <c r="H62" s="371">
        <v>10</v>
      </c>
      <c r="I62" s="371">
        <v>0</v>
      </c>
      <c r="J62" s="371">
        <v>3</v>
      </c>
      <c r="K62" s="371">
        <v>3</v>
      </c>
      <c r="L62" s="371">
        <v>19</v>
      </c>
      <c r="M62" s="371">
        <v>6</v>
      </c>
      <c r="N62" s="371">
        <v>0</v>
      </c>
      <c r="O62" s="371">
        <v>31</v>
      </c>
      <c r="P62" s="371">
        <v>41</v>
      </c>
    </row>
    <row r="63" spans="1:16" ht="12.95" customHeight="1" x14ac:dyDescent="0.2">
      <c r="A63" s="368" t="s">
        <v>1542</v>
      </c>
      <c r="B63" s="369">
        <v>4</v>
      </c>
      <c r="C63" s="369">
        <v>26</v>
      </c>
      <c r="D63" s="369">
        <v>57</v>
      </c>
      <c r="E63" s="369">
        <v>209</v>
      </c>
      <c r="F63" s="369">
        <v>32</v>
      </c>
      <c r="G63" s="369">
        <v>0</v>
      </c>
      <c r="H63" s="369">
        <v>328</v>
      </c>
      <c r="I63" s="369">
        <v>10</v>
      </c>
      <c r="J63" s="369">
        <v>24</v>
      </c>
      <c r="K63" s="369">
        <v>9</v>
      </c>
      <c r="L63" s="369">
        <v>115</v>
      </c>
      <c r="M63" s="369">
        <v>22</v>
      </c>
      <c r="N63" s="369">
        <v>1</v>
      </c>
      <c r="O63" s="369">
        <v>181</v>
      </c>
      <c r="P63" s="369">
        <v>509</v>
      </c>
    </row>
    <row r="64" spans="1:16" ht="12.95" customHeight="1" x14ac:dyDescent="0.2">
      <c r="A64" s="372" t="s">
        <v>1566</v>
      </c>
      <c r="B64" s="373">
        <v>0</v>
      </c>
      <c r="C64" s="373">
        <v>5</v>
      </c>
      <c r="D64" s="373">
        <v>6</v>
      </c>
      <c r="E64" s="373">
        <v>11</v>
      </c>
      <c r="F64" s="373">
        <v>3</v>
      </c>
      <c r="G64" s="373">
        <v>0</v>
      </c>
      <c r="H64" s="373">
        <v>25</v>
      </c>
      <c r="I64" s="373">
        <v>0</v>
      </c>
      <c r="J64" s="373">
        <v>0</v>
      </c>
      <c r="K64" s="373">
        <v>0</v>
      </c>
      <c r="L64" s="373">
        <v>13</v>
      </c>
      <c r="M64" s="373">
        <v>2</v>
      </c>
      <c r="N64" s="373">
        <v>1</v>
      </c>
      <c r="O64" s="373">
        <v>16</v>
      </c>
      <c r="P64" s="373">
        <v>41</v>
      </c>
    </row>
    <row r="65" spans="1:16" ht="12.95" customHeight="1" x14ac:dyDescent="0.2">
      <c r="A65" s="370" t="s">
        <v>104</v>
      </c>
      <c r="B65" s="371">
        <v>0</v>
      </c>
      <c r="C65" s="371">
        <v>8</v>
      </c>
      <c r="D65" s="371">
        <v>23</v>
      </c>
      <c r="E65" s="371">
        <v>40</v>
      </c>
      <c r="F65" s="371">
        <v>10</v>
      </c>
      <c r="G65" s="371">
        <v>0</v>
      </c>
      <c r="H65" s="371">
        <v>81</v>
      </c>
      <c r="I65" s="371">
        <v>2</v>
      </c>
      <c r="J65" s="371">
        <v>9</v>
      </c>
      <c r="K65" s="371">
        <v>12</v>
      </c>
      <c r="L65" s="371">
        <v>41</v>
      </c>
      <c r="M65" s="371">
        <v>16</v>
      </c>
      <c r="N65" s="371">
        <v>0</v>
      </c>
      <c r="O65" s="371">
        <v>80</v>
      </c>
      <c r="P65" s="371">
        <v>161</v>
      </c>
    </row>
    <row r="66" spans="1:16" ht="12.95" customHeight="1" x14ac:dyDescent="0.2">
      <c r="A66" s="368" t="s">
        <v>1421</v>
      </c>
      <c r="B66" s="369">
        <v>0</v>
      </c>
      <c r="C66" s="369">
        <v>5</v>
      </c>
      <c r="D66" s="369">
        <v>12</v>
      </c>
      <c r="E66" s="369">
        <v>32</v>
      </c>
      <c r="F66" s="369">
        <v>7</v>
      </c>
      <c r="G66" s="369">
        <v>0</v>
      </c>
      <c r="H66" s="369">
        <v>56</v>
      </c>
      <c r="I66" s="369">
        <v>0</v>
      </c>
      <c r="J66" s="369">
        <v>6</v>
      </c>
      <c r="K66" s="369">
        <v>2</v>
      </c>
      <c r="L66" s="369">
        <v>21</v>
      </c>
      <c r="M66" s="369">
        <v>7</v>
      </c>
      <c r="N66" s="369">
        <v>0</v>
      </c>
      <c r="O66" s="369">
        <v>36</v>
      </c>
      <c r="P66" s="369">
        <v>92</v>
      </c>
    </row>
    <row r="67" spans="1:16" ht="12.95" customHeight="1" x14ac:dyDescent="0.2">
      <c r="A67" s="368" t="s">
        <v>1567</v>
      </c>
      <c r="B67" s="369">
        <v>0</v>
      </c>
      <c r="C67" s="369">
        <v>12</v>
      </c>
      <c r="D67" s="369">
        <v>18</v>
      </c>
      <c r="E67" s="369">
        <v>65</v>
      </c>
      <c r="F67" s="369">
        <v>6</v>
      </c>
      <c r="G67" s="369">
        <v>0</v>
      </c>
      <c r="H67" s="369">
        <v>101</v>
      </c>
      <c r="I67" s="369">
        <v>1</v>
      </c>
      <c r="J67" s="369">
        <v>9</v>
      </c>
      <c r="K67" s="369">
        <v>5</v>
      </c>
      <c r="L67" s="369">
        <v>34</v>
      </c>
      <c r="M67" s="369">
        <v>11</v>
      </c>
      <c r="N67" s="369">
        <v>0</v>
      </c>
      <c r="O67" s="369">
        <v>60</v>
      </c>
      <c r="P67" s="369">
        <v>161</v>
      </c>
    </row>
    <row r="68" spans="1:16" ht="12.95" customHeight="1" x14ac:dyDescent="0.2">
      <c r="A68" s="370" t="s">
        <v>1532</v>
      </c>
      <c r="B68" s="371">
        <v>1</v>
      </c>
      <c r="C68" s="371">
        <v>5</v>
      </c>
      <c r="D68" s="371">
        <v>20</v>
      </c>
      <c r="E68" s="371">
        <v>72</v>
      </c>
      <c r="F68" s="371">
        <v>16</v>
      </c>
      <c r="G68" s="371">
        <v>1</v>
      </c>
      <c r="H68" s="371">
        <v>115</v>
      </c>
      <c r="I68" s="371">
        <v>2</v>
      </c>
      <c r="J68" s="371">
        <v>5</v>
      </c>
      <c r="K68" s="371">
        <v>6</v>
      </c>
      <c r="L68" s="371">
        <v>46</v>
      </c>
      <c r="M68" s="371">
        <v>14</v>
      </c>
      <c r="N68" s="371">
        <v>0</v>
      </c>
      <c r="O68" s="371">
        <v>73</v>
      </c>
      <c r="P68" s="371">
        <v>188</v>
      </c>
    </row>
    <row r="69" spans="1:16" ht="12.95" customHeight="1" x14ac:dyDescent="0.2">
      <c r="A69" s="368" t="s">
        <v>958</v>
      </c>
      <c r="B69" s="369">
        <v>0</v>
      </c>
      <c r="C69" s="369">
        <v>3</v>
      </c>
      <c r="D69" s="369">
        <v>17</v>
      </c>
      <c r="E69" s="369">
        <v>23</v>
      </c>
      <c r="F69" s="369">
        <v>9</v>
      </c>
      <c r="G69" s="369">
        <v>0</v>
      </c>
      <c r="H69" s="369">
        <v>52</v>
      </c>
      <c r="I69" s="369">
        <v>3</v>
      </c>
      <c r="J69" s="369">
        <v>6</v>
      </c>
      <c r="K69" s="369">
        <v>3</v>
      </c>
      <c r="L69" s="369">
        <v>27</v>
      </c>
      <c r="M69" s="369">
        <v>4</v>
      </c>
      <c r="N69" s="369">
        <v>0</v>
      </c>
      <c r="O69" s="369">
        <v>43</v>
      </c>
      <c r="P69" s="369">
        <v>95</v>
      </c>
    </row>
    <row r="70" spans="1:16" ht="12.95" customHeight="1" x14ac:dyDescent="0.2">
      <c r="A70" s="368" t="s">
        <v>1419</v>
      </c>
      <c r="B70" s="369">
        <v>0</v>
      </c>
      <c r="C70" s="369">
        <v>10</v>
      </c>
      <c r="D70" s="369">
        <v>30</v>
      </c>
      <c r="E70" s="369">
        <v>8</v>
      </c>
      <c r="F70" s="369">
        <v>3</v>
      </c>
      <c r="G70" s="369">
        <v>0</v>
      </c>
      <c r="H70" s="369">
        <v>51</v>
      </c>
      <c r="I70" s="369">
        <v>1</v>
      </c>
      <c r="J70" s="369">
        <v>7</v>
      </c>
      <c r="K70" s="369">
        <v>2</v>
      </c>
      <c r="L70" s="369">
        <v>12</v>
      </c>
      <c r="M70" s="369">
        <v>6</v>
      </c>
      <c r="N70" s="369">
        <v>0</v>
      </c>
      <c r="O70" s="369">
        <v>28</v>
      </c>
      <c r="P70" s="369">
        <v>79</v>
      </c>
    </row>
    <row r="71" spans="1:16" ht="12.95" customHeight="1" x14ac:dyDescent="0.2">
      <c r="A71" s="372" t="s">
        <v>1533</v>
      </c>
      <c r="B71" s="373">
        <v>0</v>
      </c>
      <c r="C71" s="373">
        <v>5</v>
      </c>
      <c r="D71" s="373">
        <v>16</v>
      </c>
      <c r="E71" s="373">
        <v>52</v>
      </c>
      <c r="F71" s="373">
        <v>16</v>
      </c>
      <c r="G71" s="373">
        <v>1</v>
      </c>
      <c r="H71" s="373">
        <v>90</v>
      </c>
      <c r="I71" s="373">
        <v>2</v>
      </c>
      <c r="J71" s="373">
        <v>10</v>
      </c>
      <c r="K71" s="373">
        <v>4</v>
      </c>
      <c r="L71" s="373">
        <v>38</v>
      </c>
      <c r="M71" s="373">
        <v>7</v>
      </c>
      <c r="N71" s="373">
        <v>0</v>
      </c>
      <c r="O71" s="373">
        <v>61</v>
      </c>
      <c r="P71" s="373">
        <v>151</v>
      </c>
    </row>
    <row r="72" spans="1:16" ht="12.95" customHeight="1" x14ac:dyDescent="0.2">
      <c r="A72" s="368" t="s">
        <v>1927</v>
      </c>
      <c r="B72" s="369">
        <v>0</v>
      </c>
      <c r="C72" s="369">
        <v>32</v>
      </c>
      <c r="D72" s="369">
        <v>23</v>
      </c>
      <c r="E72" s="369">
        <v>33</v>
      </c>
      <c r="F72" s="369">
        <v>2</v>
      </c>
      <c r="G72" s="369">
        <v>0</v>
      </c>
      <c r="H72" s="369">
        <v>90</v>
      </c>
      <c r="I72" s="369">
        <v>2</v>
      </c>
      <c r="J72" s="369">
        <v>21</v>
      </c>
      <c r="K72" s="369">
        <v>9</v>
      </c>
      <c r="L72" s="369">
        <v>32</v>
      </c>
      <c r="M72" s="369">
        <v>4</v>
      </c>
      <c r="N72" s="369">
        <v>0</v>
      </c>
      <c r="O72" s="369">
        <v>68</v>
      </c>
      <c r="P72" s="369">
        <v>158</v>
      </c>
    </row>
    <row r="73" spans="1:16" ht="12.95" customHeight="1" x14ac:dyDescent="0.2">
      <c r="A73" s="368" t="s">
        <v>1536</v>
      </c>
      <c r="B73" s="369">
        <v>0</v>
      </c>
      <c r="C73" s="369">
        <v>19</v>
      </c>
      <c r="D73" s="369">
        <v>23</v>
      </c>
      <c r="E73" s="369">
        <v>78</v>
      </c>
      <c r="F73" s="369">
        <v>11</v>
      </c>
      <c r="G73" s="369">
        <v>1</v>
      </c>
      <c r="H73" s="369">
        <v>132</v>
      </c>
      <c r="I73" s="369">
        <v>2</v>
      </c>
      <c r="J73" s="369">
        <v>21</v>
      </c>
      <c r="K73" s="369">
        <v>6</v>
      </c>
      <c r="L73" s="369">
        <v>82</v>
      </c>
      <c r="M73" s="369">
        <v>6</v>
      </c>
      <c r="N73" s="369">
        <v>0</v>
      </c>
      <c r="O73" s="369">
        <v>117</v>
      </c>
      <c r="P73" s="369">
        <v>249</v>
      </c>
    </row>
    <row r="74" spans="1:16" ht="12.95" customHeight="1" x14ac:dyDescent="0.2">
      <c r="A74" s="368" t="s">
        <v>1537</v>
      </c>
      <c r="B74" s="369">
        <v>0</v>
      </c>
      <c r="C74" s="369">
        <v>21</v>
      </c>
      <c r="D74" s="369">
        <v>40</v>
      </c>
      <c r="E74" s="369">
        <v>129</v>
      </c>
      <c r="F74" s="369">
        <v>8</v>
      </c>
      <c r="G74" s="369">
        <v>0</v>
      </c>
      <c r="H74" s="369">
        <v>198</v>
      </c>
      <c r="I74" s="369">
        <v>7</v>
      </c>
      <c r="J74" s="369">
        <v>27</v>
      </c>
      <c r="K74" s="369">
        <v>8</v>
      </c>
      <c r="L74" s="369">
        <v>84</v>
      </c>
      <c r="M74" s="369">
        <v>14</v>
      </c>
      <c r="N74" s="369">
        <v>1</v>
      </c>
      <c r="O74" s="369">
        <v>141</v>
      </c>
      <c r="P74" s="369">
        <v>339</v>
      </c>
    </row>
    <row r="75" spans="1:16" ht="12.95" customHeight="1" x14ac:dyDescent="0.2">
      <c r="A75" s="368" t="s">
        <v>1422</v>
      </c>
      <c r="B75" s="369">
        <v>0</v>
      </c>
      <c r="C75" s="369">
        <v>1</v>
      </c>
      <c r="D75" s="369">
        <v>2</v>
      </c>
      <c r="E75" s="369">
        <v>24</v>
      </c>
      <c r="F75" s="369">
        <v>2</v>
      </c>
      <c r="G75" s="369">
        <v>2</v>
      </c>
      <c r="H75" s="369">
        <v>31</v>
      </c>
      <c r="I75" s="369">
        <v>0</v>
      </c>
      <c r="J75" s="369">
        <v>0</v>
      </c>
      <c r="K75" s="369">
        <v>2</v>
      </c>
      <c r="L75" s="369">
        <v>26</v>
      </c>
      <c r="M75" s="369">
        <v>7</v>
      </c>
      <c r="N75" s="369">
        <v>0</v>
      </c>
      <c r="O75" s="369">
        <v>35</v>
      </c>
      <c r="P75" s="369">
        <v>66</v>
      </c>
    </row>
    <row r="76" spans="1:16" s="890" customFormat="1" ht="12.95" customHeight="1" x14ac:dyDescent="0.2">
      <c r="A76" s="1309" t="s">
        <v>119</v>
      </c>
      <c r="B76" s="1309">
        <v>6</v>
      </c>
      <c r="C76" s="1309">
        <v>187</v>
      </c>
      <c r="D76" s="1309">
        <v>329</v>
      </c>
      <c r="E76" s="1309">
        <v>1010</v>
      </c>
      <c r="F76" s="1309">
        <v>163</v>
      </c>
      <c r="G76" s="1309">
        <v>5</v>
      </c>
      <c r="H76" s="1309">
        <v>1700</v>
      </c>
      <c r="I76" s="1309">
        <v>37</v>
      </c>
      <c r="J76" s="1309">
        <v>185</v>
      </c>
      <c r="K76" s="1309">
        <v>81</v>
      </c>
      <c r="L76" s="1309">
        <v>768</v>
      </c>
      <c r="M76" s="1309">
        <v>164</v>
      </c>
      <c r="N76" s="1309">
        <v>5</v>
      </c>
      <c r="O76" s="1309">
        <v>1240</v>
      </c>
      <c r="P76" s="1309">
        <v>2940</v>
      </c>
    </row>
    <row r="77" spans="1:16" s="890" customFormat="1" ht="12.95" customHeight="1" x14ac:dyDescent="0.2">
      <c r="A77" s="889" t="s">
        <v>120</v>
      </c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</row>
    <row r="78" spans="1:16" s="890" customFormat="1" ht="12.95" customHeight="1" x14ac:dyDescent="0.2">
      <c r="A78" s="1019" t="s">
        <v>1784</v>
      </c>
      <c r="B78" s="1019">
        <v>2</v>
      </c>
      <c r="C78" s="1019">
        <v>14</v>
      </c>
      <c r="D78" s="1019">
        <v>7</v>
      </c>
      <c r="E78" s="1019">
        <v>54</v>
      </c>
      <c r="F78" s="1019">
        <v>11</v>
      </c>
      <c r="G78" s="1019">
        <v>1</v>
      </c>
      <c r="H78" s="1019">
        <v>89</v>
      </c>
      <c r="I78" s="1019">
        <v>26</v>
      </c>
      <c r="J78" s="1019">
        <v>27</v>
      </c>
      <c r="K78" s="1019">
        <v>8</v>
      </c>
      <c r="L78" s="1019">
        <v>50</v>
      </c>
      <c r="M78" s="1019">
        <v>8</v>
      </c>
      <c r="N78" s="1019">
        <v>0</v>
      </c>
      <c r="O78" s="1019">
        <v>119</v>
      </c>
      <c r="P78" s="1019">
        <v>208</v>
      </c>
    </row>
    <row r="79" spans="1:16" s="890" customFormat="1" ht="12.95" customHeight="1" x14ac:dyDescent="0.2">
      <c r="A79" s="1308" t="s">
        <v>117</v>
      </c>
      <c r="B79" s="1309">
        <v>2</v>
      </c>
      <c r="C79" s="1309">
        <v>14</v>
      </c>
      <c r="D79" s="1309">
        <v>7</v>
      </c>
      <c r="E79" s="1309">
        <v>54</v>
      </c>
      <c r="F79" s="1309">
        <v>11</v>
      </c>
      <c r="G79" s="1309">
        <v>1</v>
      </c>
      <c r="H79" s="1309">
        <v>89</v>
      </c>
      <c r="I79" s="1309">
        <v>26</v>
      </c>
      <c r="J79" s="1309">
        <v>27</v>
      </c>
      <c r="K79" s="1309">
        <v>8</v>
      </c>
      <c r="L79" s="1309">
        <v>50</v>
      </c>
      <c r="M79" s="1309">
        <v>8</v>
      </c>
      <c r="N79" s="1309">
        <v>0</v>
      </c>
      <c r="O79" s="1309">
        <v>119</v>
      </c>
      <c r="P79" s="1309">
        <v>208</v>
      </c>
    </row>
    <row r="80" spans="1:16" s="890" customFormat="1" ht="12.95" customHeight="1" thickBot="1" x14ac:dyDescent="0.25">
      <c r="A80" s="1306" t="s">
        <v>118</v>
      </c>
      <c r="B80" s="1307">
        <v>26</v>
      </c>
      <c r="C80" s="1307">
        <v>873</v>
      </c>
      <c r="D80" s="1307">
        <v>1103</v>
      </c>
      <c r="E80" s="1307">
        <v>3633</v>
      </c>
      <c r="F80" s="1307">
        <v>515</v>
      </c>
      <c r="G80" s="1307">
        <v>9</v>
      </c>
      <c r="H80" s="1307">
        <v>6159</v>
      </c>
      <c r="I80" s="1307">
        <v>156</v>
      </c>
      <c r="J80" s="1307">
        <v>950</v>
      </c>
      <c r="K80" s="1307">
        <v>483</v>
      </c>
      <c r="L80" s="1307">
        <v>3365</v>
      </c>
      <c r="M80" s="1307">
        <v>549</v>
      </c>
      <c r="N80" s="1307">
        <v>29</v>
      </c>
      <c r="O80" s="1307">
        <v>5532</v>
      </c>
      <c r="P80" s="1307">
        <v>11691</v>
      </c>
    </row>
    <row r="81" spans="1:1" ht="12.95" customHeight="1" x14ac:dyDescent="0.2">
      <c r="A81" s="379" t="s">
        <v>369</v>
      </c>
    </row>
  </sheetData>
  <mergeCells count="21">
    <mergeCell ref="I10:O10"/>
    <mergeCell ref="A8:A12"/>
    <mergeCell ref="I11:I12"/>
    <mergeCell ref="P10:P12"/>
    <mergeCell ref="B8:P9"/>
    <mergeCell ref="N11:N12"/>
    <mergeCell ref="K11:K12"/>
    <mergeCell ref="E11:E12"/>
    <mergeCell ref="F11:F12"/>
    <mergeCell ref="D11:D12"/>
    <mergeCell ref="B10:H10"/>
    <mergeCell ref="H11:H12"/>
    <mergeCell ref="A5:P5"/>
    <mergeCell ref="A6:P6"/>
    <mergeCell ref="J11:J12"/>
    <mergeCell ref="L11:L12"/>
    <mergeCell ref="M11:M12"/>
    <mergeCell ref="O11:O12"/>
    <mergeCell ref="B11:B12"/>
    <mergeCell ref="G11:G12"/>
    <mergeCell ref="C11:C12"/>
  </mergeCells>
  <phoneticPr fontId="6" type="noConversion"/>
  <conditionalFormatting sqref="A76:B78 B79:B80 B14:P75 C76:P80">
    <cfRule type="expression" dxfId="31" priority="8" stopIfTrue="1">
      <formula>$AT14=1</formula>
    </cfRule>
  </conditionalFormatting>
  <conditionalFormatting sqref="A79:A80 A14:A75">
    <cfRule type="expression" dxfId="30" priority="9" stopIfTrue="1">
      <formula>$AS14=1</formula>
    </cfRule>
  </conditionalFormatting>
  <conditionalFormatting sqref="A49:A50 A57:A58">
    <cfRule type="expression" dxfId="29" priority="7" stopIfTrue="1">
      <formula>#REF!=1</formula>
    </cfRule>
  </conditionalFormatting>
  <conditionalFormatting sqref="A76">
    <cfRule type="expression" dxfId="28" priority="5" stopIfTrue="1">
      <formula>#REF!=1</formula>
    </cfRule>
  </conditionalFormatting>
  <conditionalFormatting sqref="A79:A80">
    <cfRule type="expression" dxfId="27" priority="4" stopIfTrue="1">
      <formula>#REF!=1</formula>
    </cfRule>
  </conditionalFormatting>
  <conditionalFormatting sqref="A77:A78">
    <cfRule type="expression" dxfId="26" priority="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paperSize="9" scale="60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 enableFormatConditionsCalculation="0"/>
  <dimension ref="A1:R83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29.7109375" style="364" customWidth="1"/>
    <col min="2" max="2" width="9.140625" style="364"/>
    <col min="3" max="8" width="8.7109375" style="364" customWidth="1"/>
    <col min="9" max="9" width="9.140625" style="364"/>
    <col min="10" max="16" width="8.7109375" style="364" customWidth="1"/>
    <col min="17" max="17" width="9.140625" style="332"/>
    <col min="18" max="18" width="9.140625" style="364"/>
    <col min="19" max="16384" width="9.140625" style="332"/>
  </cols>
  <sheetData>
    <row r="1" spans="1:18" x14ac:dyDescent="0.2">
      <c r="A1" s="757" t="s">
        <v>349</v>
      </c>
    </row>
    <row r="2" spans="1:18" x14ac:dyDescent="0.2">
      <c r="A2" s="757" t="s">
        <v>350</v>
      </c>
    </row>
    <row r="3" spans="1:18" s="887" customFormat="1" ht="15" customHeight="1" x14ac:dyDescent="0.2">
      <c r="A3" s="1074" t="s">
        <v>1845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1076" t="s">
        <v>1846</v>
      </c>
      <c r="R3" s="890"/>
    </row>
    <row r="4" spans="1:18" s="365" customFormat="1" ht="12" customHeight="1" x14ac:dyDescent="0.2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6"/>
      <c r="R4" s="366"/>
    </row>
    <row r="5" spans="1:18" s="365" customFormat="1" ht="18" customHeight="1" x14ac:dyDescent="0.2">
      <c r="A5" s="1941" t="s">
        <v>1101</v>
      </c>
      <c r="B5" s="1941"/>
      <c r="C5" s="1941"/>
      <c r="D5" s="1941"/>
      <c r="E5" s="1941"/>
      <c r="F5" s="1941"/>
      <c r="G5" s="1941"/>
      <c r="H5" s="1941"/>
      <c r="I5" s="1941"/>
      <c r="J5" s="1941"/>
      <c r="K5" s="1941"/>
      <c r="L5" s="1941"/>
      <c r="M5" s="1941"/>
      <c r="N5" s="1941"/>
      <c r="O5" s="1941"/>
      <c r="P5" s="1941"/>
      <c r="R5" s="366"/>
    </row>
    <row r="6" spans="1:18" s="365" customFormat="1" ht="18" customHeight="1" x14ac:dyDescent="0.2">
      <c r="A6" s="1911" t="s">
        <v>1102</v>
      </c>
      <c r="B6" s="1911"/>
      <c r="C6" s="1911"/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  <c r="P6" s="1911"/>
      <c r="R6" s="366"/>
    </row>
    <row r="7" spans="1:18" s="365" customFormat="1" ht="12" customHeight="1" thickBot="1" x14ac:dyDescent="0.25">
      <c r="A7" s="377"/>
      <c r="B7" s="377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R7" s="366"/>
    </row>
    <row r="8" spans="1:18" s="367" customFormat="1" ht="15" customHeight="1" x14ac:dyDescent="0.2">
      <c r="A8" s="1933" t="s">
        <v>1213</v>
      </c>
      <c r="B8" s="1946" t="s">
        <v>1103</v>
      </c>
      <c r="C8" s="1947"/>
      <c r="D8" s="1947"/>
      <c r="E8" s="1947"/>
      <c r="F8" s="1947"/>
      <c r="G8" s="1947"/>
      <c r="H8" s="1947"/>
      <c r="I8" s="1947"/>
      <c r="J8" s="1947"/>
      <c r="K8" s="1947"/>
      <c r="L8" s="1947"/>
      <c r="M8" s="1947"/>
      <c r="N8" s="1947"/>
      <c r="O8" s="1947"/>
      <c r="P8" s="1948"/>
      <c r="R8" s="364"/>
    </row>
    <row r="9" spans="1:18" s="367" customFormat="1" ht="15" customHeight="1" thickBot="1" x14ac:dyDescent="0.25">
      <c r="A9" s="1942"/>
      <c r="B9" s="1949"/>
      <c r="C9" s="1950"/>
      <c r="D9" s="1950"/>
      <c r="E9" s="1950"/>
      <c r="F9" s="1950"/>
      <c r="G9" s="1950"/>
      <c r="H9" s="1950"/>
      <c r="I9" s="1950"/>
      <c r="J9" s="1950"/>
      <c r="K9" s="1950"/>
      <c r="L9" s="1950"/>
      <c r="M9" s="1950"/>
      <c r="N9" s="1950"/>
      <c r="O9" s="1950"/>
      <c r="P9" s="1951"/>
      <c r="R9" s="364"/>
    </row>
    <row r="10" spans="1:18" s="367" customFormat="1" ht="15" customHeight="1" thickBot="1" x14ac:dyDescent="0.25">
      <c r="A10" s="1942"/>
      <c r="B10" s="1952" t="s">
        <v>1687</v>
      </c>
      <c r="C10" s="1953"/>
      <c r="D10" s="1953"/>
      <c r="E10" s="1953"/>
      <c r="F10" s="1953"/>
      <c r="G10" s="1953"/>
      <c r="H10" s="1954"/>
      <c r="I10" s="1952" t="s">
        <v>1688</v>
      </c>
      <c r="J10" s="1953"/>
      <c r="K10" s="1953"/>
      <c r="L10" s="1953"/>
      <c r="M10" s="1953"/>
      <c r="N10" s="1953"/>
      <c r="O10" s="1954"/>
      <c r="P10" s="1943" t="s">
        <v>1540</v>
      </c>
      <c r="R10" s="364"/>
    </row>
    <row r="11" spans="1:18" s="367" customFormat="1" ht="12.95" customHeight="1" x14ac:dyDescent="0.2">
      <c r="A11" s="1942"/>
      <c r="B11" s="1631" t="s">
        <v>1106</v>
      </c>
      <c r="C11" s="1631" t="s">
        <v>1104</v>
      </c>
      <c r="D11" s="1631" t="s">
        <v>1804</v>
      </c>
      <c r="E11" s="1631" t="s">
        <v>183</v>
      </c>
      <c r="F11" s="1631" t="s">
        <v>1105</v>
      </c>
      <c r="G11" s="1631" t="s">
        <v>1107</v>
      </c>
      <c r="H11" s="1631" t="s">
        <v>663</v>
      </c>
      <c r="I11" s="1631" t="s">
        <v>1106</v>
      </c>
      <c r="J11" s="1631" t="s">
        <v>1104</v>
      </c>
      <c r="K11" s="1631" t="s">
        <v>1804</v>
      </c>
      <c r="L11" s="1631" t="s">
        <v>183</v>
      </c>
      <c r="M11" s="1631" t="s">
        <v>1105</v>
      </c>
      <c r="N11" s="1631" t="s">
        <v>1107</v>
      </c>
      <c r="O11" s="1631" t="s">
        <v>663</v>
      </c>
      <c r="P11" s="1944"/>
      <c r="R11" s="364"/>
    </row>
    <row r="12" spans="1:18" s="367" customFormat="1" ht="38.1" customHeight="1" thickBot="1" x14ac:dyDescent="0.25">
      <c r="A12" s="1934"/>
      <c r="B12" s="1635"/>
      <c r="C12" s="1635"/>
      <c r="D12" s="1635"/>
      <c r="E12" s="1635"/>
      <c r="F12" s="1635"/>
      <c r="G12" s="1635"/>
      <c r="H12" s="1635"/>
      <c r="I12" s="1635"/>
      <c r="J12" s="1635"/>
      <c r="K12" s="1635"/>
      <c r="L12" s="1635"/>
      <c r="M12" s="1635"/>
      <c r="N12" s="1635"/>
      <c r="O12" s="1635"/>
      <c r="P12" s="1945"/>
      <c r="R12" s="364"/>
    </row>
    <row r="13" spans="1:18" s="367" customFormat="1" ht="12.95" customHeight="1" x14ac:dyDescent="0.2">
      <c r="A13" s="894" t="s">
        <v>125</v>
      </c>
      <c r="B13" s="891"/>
      <c r="C13" s="891"/>
      <c r="D13" s="892"/>
      <c r="E13" s="891"/>
      <c r="F13" s="891"/>
      <c r="G13" s="891"/>
      <c r="H13" s="891"/>
      <c r="I13" s="891"/>
      <c r="J13" s="891"/>
      <c r="K13" s="891"/>
      <c r="L13" s="891"/>
      <c r="M13" s="891"/>
      <c r="N13" s="891"/>
      <c r="O13" s="891"/>
      <c r="P13" s="891"/>
      <c r="R13" s="364"/>
    </row>
    <row r="14" spans="1:18" s="367" customFormat="1" ht="12.95" customHeight="1" x14ac:dyDescent="0.2">
      <c r="A14" s="368" t="s">
        <v>1526</v>
      </c>
      <c r="B14" s="369">
        <v>0</v>
      </c>
      <c r="C14" s="369">
        <v>0</v>
      </c>
      <c r="D14" s="369">
        <v>0</v>
      </c>
      <c r="E14" s="369">
        <v>0</v>
      </c>
      <c r="F14" s="369">
        <v>0</v>
      </c>
      <c r="G14" s="369">
        <v>0</v>
      </c>
      <c r="H14" s="369">
        <v>0</v>
      </c>
      <c r="I14" s="369">
        <v>0</v>
      </c>
      <c r="J14" s="369">
        <v>0</v>
      </c>
      <c r="K14" s="369">
        <v>0</v>
      </c>
      <c r="L14" s="369">
        <v>0</v>
      </c>
      <c r="M14" s="369">
        <v>0</v>
      </c>
      <c r="N14" s="369">
        <v>0</v>
      </c>
      <c r="O14" s="369">
        <v>0</v>
      </c>
      <c r="P14" s="369">
        <v>0</v>
      </c>
      <c r="R14" s="308"/>
    </row>
    <row r="15" spans="1:18" s="367" customFormat="1" ht="12.95" customHeight="1" x14ac:dyDescent="0.2">
      <c r="A15" s="368" t="s">
        <v>2070</v>
      </c>
      <c r="B15" s="369">
        <v>1</v>
      </c>
      <c r="C15" s="369">
        <v>2</v>
      </c>
      <c r="D15" s="369">
        <v>2</v>
      </c>
      <c r="E15" s="369">
        <v>5</v>
      </c>
      <c r="F15" s="369">
        <v>1</v>
      </c>
      <c r="G15" s="369">
        <v>0</v>
      </c>
      <c r="H15" s="369">
        <v>11</v>
      </c>
      <c r="I15" s="369">
        <v>0</v>
      </c>
      <c r="J15" s="369">
        <v>4</v>
      </c>
      <c r="K15" s="369">
        <v>3</v>
      </c>
      <c r="L15" s="369">
        <v>7</v>
      </c>
      <c r="M15" s="369">
        <v>1</v>
      </c>
      <c r="N15" s="369">
        <v>0</v>
      </c>
      <c r="O15" s="369">
        <v>15</v>
      </c>
      <c r="P15" s="369">
        <v>26</v>
      </c>
      <c r="R15" s="308"/>
    </row>
    <row r="16" spans="1:18" s="367" customFormat="1" ht="12.95" customHeight="1" x14ac:dyDescent="0.2">
      <c r="A16" s="368" t="s">
        <v>1220</v>
      </c>
      <c r="B16" s="369">
        <v>0</v>
      </c>
      <c r="C16" s="369">
        <v>0</v>
      </c>
      <c r="D16" s="369">
        <v>0</v>
      </c>
      <c r="E16" s="369">
        <v>0</v>
      </c>
      <c r="F16" s="369">
        <v>0</v>
      </c>
      <c r="G16" s="369">
        <v>0</v>
      </c>
      <c r="H16" s="369">
        <v>0</v>
      </c>
      <c r="I16" s="369">
        <v>0</v>
      </c>
      <c r="J16" s="369">
        <v>0</v>
      </c>
      <c r="K16" s="369">
        <v>0</v>
      </c>
      <c r="L16" s="369">
        <v>0</v>
      </c>
      <c r="M16" s="369">
        <v>0</v>
      </c>
      <c r="N16" s="369">
        <v>0</v>
      </c>
      <c r="O16" s="369">
        <v>0</v>
      </c>
      <c r="P16" s="369">
        <v>0</v>
      </c>
      <c r="R16" s="308"/>
    </row>
    <row r="17" spans="1:18" s="367" customFormat="1" ht="12.95" customHeight="1" x14ac:dyDescent="0.2">
      <c r="A17" s="368" t="s">
        <v>800</v>
      </c>
      <c r="B17" s="369">
        <v>0</v>
      </c>
      <c r="C17" s="369">
        <v>0</v>
      </c>
      <c r="D17" s="369">
        <v>0</v>
      </c>
      <c r="E17" s="369">
        <v>0</v>
      </c>
      <c r="F17" s="369">
        <v>0</v>
      </c>
      <c r="G17" s="369">
        <v>0</v>
      </c>
      <c r="H17" s="369">
        <v>0</v>
      </c>
      <c r="I17" s="369">
        <v>0</v>
      </c>
      <c r="J17" s="369">
        <v>0</v>
      </c>
      <c r="K17" s="369">
        <v>0</v>
      </c>
      <c r="L17" s="369">
        <v>0</v>
      </c>
      <c r="M17" s="369">
        <v>0</v>
      </c>
      <c r="N17" s="369">
        <v>0</v>
      </c>
      <c r="O17" s="369">
        <v>0</v>
      </c>
      <c r="P17" s="369">
        <v>0</v>
      </c>
      <c r="R17" s="308"/>
    </row>
    <row r="18" spans="1:18" s="367" customFormat="1" ht="12.95" customHeight="1" x14ac:dyDescent="0.2">
      <c r="A18" s="370" t="s">
        <v>763</v>
      </c>
      <c r="B18" s="371">
        <v>0</v>
      </c>
      <c r="C18" s="371">
        <v>0</v>
      </c>
      <c r="D18" s="371">
        <v>43</v>
      </c>
      <c r="E18" s="371">
        <v>60</v>
      </c>
      <c r="F18" s="371">
        <v>2</v>
      </c>
      <c r="G18" s="371">
        <v>0</v>
      </c>
      <c r="H18" s="371">
        <v>105</v>
      </c>
      <c r="I18" s="371">
        <v>0</v>
      </c>
      <c r="J18" s="371">
        <v>0</v>
      </c>
      <c r="K18" s="371">
        <v>7</v>
      </c>
      <c r="L18" s="371">
        <v>49</v>
      </c>
      <c r="M18" s="371">
        <v>1</v>
      </c>
      <c r="N18" s="371">
        <v>0</v>
      </c>
      <c r="O18" s="371">
        <v>57</v>
      </c>
      <c r="P18" s="371">
        <v>162</v>
      </c>
      <c r="R18" s="308"/>
    </row>
    <row r="19" spans="1:18" s="367" customFormat="1" ht="12.95" customHeight="1" x14ac:dyDescent="0.2">
      <c r="A19" s="368" t="s">
        <v>1548</v>
      </c>
      <c r="B19" s="369">
        <v>0</v>
      </c>
      <c r="C19" s="369">
        <v>0</v>
      </c>
      <c r="D19" s="369">
        <v>0</v>
      </c>
      <c r="E19" s="369">
        <v>0</v>
      </c>
      <c r="F19" s="369">
        <v>0</v>
      </c>
      <c r="G19" s="369">
        <v>0</v>
      </c>
      <c r="H19" s="369">
        <v>0</v>
      </c>
      <c r="I19" s="369">
        <v>0</v>
      </c>
      <c r="J19" s="369">
        <v>0</v>
      </c>
      <c r="K19" s="369">
        <v>0</v>
      </c>
      <c r="L19" s="369">
        <v>0</v>
      </c>
      <c r="M19" s="369">
        <v>0</v>
      </c>
      <c r="N19" s="369">
        <v>0</v>
      </c>
      <c r="O19" s="369">
        <v>0</v>
      </c>
      <c r="P19" s="369">
        <v>0</v>
      </c>
      <c r="R19" s="308"/>
    </row>
    <row r="20" spans="1:18" s="367" customFormat="1" ht="12.95" customHeight="1" x14ac:dyDescent="0.2">
      <c r="A20" s="368" t="s">
        <v>1550</v>
      </c>
      <c r="B20" s="369">
        <v>0</v>
      </c>
      <c r="C20" s="369">
        <v>0</v>
      </c>
      <c r="D20" s="369">
        <v>0</v>
      </c>
      <c r="E20" s="369">
        <v>0</v>
      </c>
      <c r="F20" s="369">
        <v>1</v>
      </c>
      <c r="G20" s="369">
        <v>0</v>
      </c>
      <c r="H20" s="369">
        <v>1</v>
      </c>
      <c r="I20" s="369">
        <v>0</v>
      </c>
      <c r="J20" s="369">
        <v>0</v>
      </c>
      <c r="K20" s="369">
        <v>0</v>
      </c>
      <c r="L20" s="369">
        <v>0</v>
      </c>
      <c r="M20" s="369">
        <v>1</v>
      </c>
      <c r="N20" s="369">
        <v>0</v>
      </c>
      <c r="O20" s="369">
        <v>1</v>
      </c>
      <c r="P20" s="369">
        <v>2</v>
      </c>
      <c r="R20" s="308"/>
    </row>
    <row r="21" spans="1:18" s="367" customFormat="1" ht="12.95" customHeight="1" x14ac:dyDescent="0.2">
      <c r="A21" s="372" t="s">
        <v>1549</v>
      </c>
      <c r="B21" s="373">
        <v>0</v>
      </c>
      <c r="C21" s="373">
        <v>1</v>
      </c>
      <c r="D21" s="373">
        <v>2</v>
      </c>
      <c r="E21" s="373">
        <v>12</v>
      </c>
      <c r="F21" s="373">
        <v>2</v>
      </c>
      <c r="G21" s="373">
        <v>0</v>
      </c>
      <c r="H21" s="373">
        <v>17</v>
      </c>
      <c r="I21" s="373">
        <v>1</v>
      </c>
      <c r="J21" s="373">
        <v>3</v>
      </c>
      <c r="K21" s="373">
        <v>3</v>
      </c>
      <c r="L21" s="373">
        <v>16</v>
      </c>
      <c r="M21" s="373">
        <v>1</v>
      </c>
      <c r="N21" s="373">
        <v>0</v>
      </c>
      <c r="O21" s="373">
        <v>24</v>
      </c>
      <c r="P21" s="373">
        <v>41</v>
      </c>
      <c r="R21" s="308"/>
    </row>
    <row r="22" spans="1:18" s="367" customFormat="1" ht="12.95" customHeight="1" x14ac:dyDescent="0.2">
      <c r="A22" s="370" t="s">
        <v>817</v>
      </c>
      <c r="B22" s="371">
        <v>0</v>
      </c>
      <c r="C22" s="371">
        <v>1</v>
      </c>
      <c r="D22" s="371">
        <v>9</v>
      </c>
      <c r="E22" s="371">
        <v>16</v>
      </c>
      <c r="F22" s="371">
        <v>3</v>
      </c>
      <c r="G22" s="371">
        <v>0</v>
      </c>
      <c r="H22" s="371">
        <v>29</v>
      </c>
      <c r="I22" s="371">
        <v>0</v>
      </c>
      <c r="J22" s="371">
        <v>4</v>
      </c>
      <c r="K22" s="371">
        <v>8</v>
      </c>
      <c r="L22" s="371">
        <v>41</v>
      </c>
      <c r="M22" s="371">
        <v>4</v>
      </c>
      <c r="N22" s="371">
        <v>0</v>
      </c>
      <c r="O22" s="371">
        <v>57</v>
      </c>
      <c r="P22" s="371">
        <v>86</v>
      </c>
      <c r="R22" s="308"/>
    </row>
    <row r="23" spans="1:18" s="367" customFormat="1" ht="12.95" customHeight="1" x14ac:dyDescent="0.2">
      <c r="A23" s="368" t="s">
        <v>102</v>
      </c>
      <c r="B23" s="369">
        <v>0</v>
      </c>
      <c r="C23" s="369">
        <v>0</v>
      </c>
      <c r="D23" s="369">
        <v>0</v>
      </c>
      <c r="E23" s="369">
        <v>0</v>
      </c>
      <c r="F23" s="369">
        <v>0</v>
      </c>
      <c r="G23" s="369">
        <v>0</v>
      </c>
      <c r="H23" s="369">
        <v>0</v>
      </c>
      <c r="I23" s="369">
        <v>0</v>
      </c>
      <c r="J23" s="369">
        <v>0</v>
      </c>
      <c r="K23" s="369">
        <v>0</v>
      </c>
      <c r="L23" s="369">
        <v>0</v>
      </c>
      <c r="M23" s="369">
        <v>0</v>
      </c>
      <c r="N23" s="369">
        <v>0</v>
      </c>
      <c r="O23" s="369">
        <v>0</v>
      </c>
      <c r="P23" s="369">
        <v>0</v>
      </c>
      <c r="R23" s="308"/>
    </row>
    <row r="24" spans="1:18" s="367" customFormat="1" ht="12.95" customHeight="1" x14ac:dyDescent="0.2">
      <c r="A24" s="368" t="s">
        <v>1551</v>
      </c>
      <c r="B24" s="369">
        <v>0</v>
      </c>
      <c r="C24" s="369">
        <v>0</v>
      </c>
      <c r="D24" s="369">
        <v>0</v>
      </c>
      <c r="E24" s="369">
        <v>3</v>
      </c>
      <c r="F24" s="369">
        <v>1</v>
      </c>
      <c r="G24" s="369">
        <v>0</v>
      </c>
      <c r="H24" s="369">
        <v>4</v>
      </c>
      <c r="I24" s="369">
        <v>0</v>
      </c>
      <c r="J24" s="369">
        <v>1</v>
      </c>
      <c r="K24" s="369">
        <v>0</v>
      </c>
      <c r="L24" s="369">
        <v>6</v>
      </c>
      <c r="M24" s="369">
        <v>0</v>
      </c>
      <c r="N24" s="369">
        <v>0</v>
      </c>
      <c r="O24" s="369">
        <v>7</v>
      </c>
      <c r="P24" s="369">
        <v>11</v>
      </c>
      <c r="R24" s="308"/>
    </row>
    <row r="25" spans="1:18" s="367" customFormat="1" ht="12.95" customHeight="1" x14ac:dyDescent="0.2">
      <c r="A25" s="372" t="s">
        <v>854</v>
      </c>
      <c r="B25" s="373">
        <v>0</v>
      </c>
      <c r="C25" s="373">
        <v>0</v>
      </c>
      <c r="D25" s="373">
        <v>0</v>
      </c>
      <c r="E25" s="373">
        <v>2</v>
      </c>
      <c r="F25" s="373">
        <v>0</v>
      </c>
      <c r="G25" s="373">
        <v>0</v>
      </c>
      <c r="H25" s="373">
        <v>2</v>
      </c>
      <c r="I25" s="373">
        <v>0</v>
      </c>
      <c r="J25" s="373">
        <v>0</v>
      </c>
      <c r="K25" s="373">
        <v>0</v>
      </c>
      <c r="L25" s="373">
        <v>2</v>
      </c>
      <c r="M25" s="373">
        <v>0</v>
      </c>
      <c r="N25" s="373">
        <v>0</v>
      </c>
      <c r="O25" s="373">
        <v>2</v>
      </c>
      <c r="P25" s="373">
        <v>4</v>
      </c>
      <c r="R25" s="308"/>
    </row>
    <row r="26" spans="1:18" s="367" customFormat="1" ht="12.95" customHeight="1" x14ac:dyDescent="0.2">
      <c r="A26" s="370" t="s">
        <v>2132</v>
      </c>
      <c r="B26" s="371">
        <v>0</v>
      </c>
      <c r="C26" s="371">
        <v>0</v>
      </c>
      <c r="D26" s="371">
        <v>0</v>
      </c>
      <c r="E26" s="371">
        <v>0</v>
      </c>
      <c r="F26" s="371">
        <v>0</v>
      </c>
      <c r="G26" s="371">
        <v>0</v>
      </c>
      <c r="H26" s="371">
        <v>0</v>
      </c>
      <c r="I26" s="371">
        <v>0</v>
      </c>
      <c r="J26" s="371">
        <v>0</v>
      </c>
      <c r="K26" s="371">
        <v>0</v>
      </c>
      <c r="L26" s="371">
        <v>0</v>
      </c>
      <c r="M26" s="371">
        <v>0</v>
      </c>
      <c r="N26" s="371">
        <v>0</v>
      </c>
      <c r="O26" s="371">
        <v>0</v>
      </c>
      <c r="P26" s="371">
        <v>0</v>
      </c>
      <c r="R26" s="308"/>
    </row>
    <row r="27" spans="1:18" s="367" customFormat="1" ht="12.95" customHeight="1" x14ac:dyDescent="0.2">
      <c r="A27" s="368" t="s">
        <v>1557</v>
      </c>
      <c r="B27" s="369">
        <v>0</v>
      </c>
      <c r="C27" s="369">
        <v>0</v>
      </c>
      <c r="D27" s="369">
        <v>0</v>
      </c>
      <c r="E27" s="369">
        <v>0</v>
      </c>
      <c r="F27" s="369">
        <v>0</v>
      </c>
      <c r="G27" s="369">
        <v>0</v>
      </c>
      <c r="H27" s="369">
        <v>0</v>
      </c>
      <c r="I27" s="369">
        <v>0</v>
      </c>
      <c r="J27" s="369">
        <v>0</v>
      </c>
      <c r="K27" s="369">
        <v>0</v>
      </c>
      <c r="L27" s="369">
        <v>0</v>
      </c>
      <c r="M27" s="369">
        <v>0</v>
      </c>
      <c r="N27" s="369">
        <v>0</v>
      </c>
      <c r="O27" s="369">
        <v>0</v>
      </c>
      <c r="P27" s="369">
        <v>0</v>
      </c>
      <c r="R27" s="308"/>
    </row>
    <row r="28" spans="1:18" s="367" customFormat="1" ht="12.95" customHeight="1" x14ac:dyDescent="0.2">
      <c r="A28" s="368" t="s">
        <v>1423</v>
      </c>
      <c r="B28" s="369">
        <v>0</v>
      </c>
      <c r="C28" s="369">
        <v>0</v>
      </c>
      <c r="D28" s="369">
        <v>0</v>
      </c>
      <c r="E28" s="369">
        <v>1</v>
      </c>
      <c r="F28" s="369">
        <v>0</v>
      </c>
      <c r="G28" s="369">
        <v>0</v>
      </c>
      <c r="H28" s="369">
        <v>1</v>
      </c>
      <c r="I28" s="369">
        <v>0</v>
      </c>
      <c r="J28" s="369">
        <v>0</v>
      </c>
      <c r="K28" s="369">
        <v>0</v>
      </c>
      <c r="L28" s="369">
        <v>2</v>
      </c>
      <c r="M28" s="369">
        <v>0</v>
      </c>
      <c r="N28" s="369">
        <v>0</v>
      </c>
      <c r="O28" s="369">
        <v>2</v>
      </c>
      <c r="P28" s="369">
        <v>3</v>
      </c>
      <c r="R28" s="308"/>
    </row>
    <row r="29" spans="1:18" s="367" customFormat="1" ht="12.95" customHeight="1" x14ac:dyDescent="0.2">
      <c r="A29" s="372" t="s">
        <v>802</v>
      </c>
      <c r="B29" s="373">
        <v>0</v>
      </c>
      <c r="C29" s="373">
        <v>12</v>
      </c>
      <c r="D29" s="373">
        <v>32</v>
      </c>
      <c r="E29" s="373">
        <v>54</v>
      </c>
      <c r="F29" s="373">
        <v>2</v>
      </c>
      <c r="G29" s="373">
        <v>0</v>
      </c>
      <c r="H29" s="373">
        <v>100</v>
      </c>
      <c r="I29" s="373">
        <v>0</v>
      </c>
      <c r="J29" s="373">
        <v>6</v>
      </c>
      <c r="K29" s="373">
        <v>15</v>
      </c>
      <c r="L29" s="373">
        <v>55</v>
      </c>
      <c r="M29" s="373">
        <v>3</v>
      </c>
      <c r="N29" s="373">
        <v>0</v>
      </c>
      <c r="O29" s="373">
        <v>79</v>
      </c>
      <c r="P29" s="373">
        <v>179</v>
      </c>
      <c r="R29" s="308"/>
    </row>
    <row r="30" spans="1:18" s="367" customFormat="1" ht="12.95" customHeight="1" x14ac:dyDescent="0.2">
      <c r="A30" s="368" t="s">
        <v>830</v>
      </c>
      <c r="B30" s="369">
        <v>0</v>
      </c>
      <c r="C30" s="369">
        <v>1</v>
      </c>
      <c r="D30" s="369">
        <v>0</v>
      </c>
      <c r="E30" s="369">
        <v>0</v>
      </c>
      <c r="F30" s="369">
        <v>0</v>
      </c>
      <c r="G30" s="369">
        <v>0</v>
      </c>
      <c r="H30" s="369">
        <v>1</v>
      </c>
      <c r="I30" s="369">
        <v>0</v>
      </c>
      <c r="J30" s="369">
        <v>1</v>
      </c>
      <c r="K30" s="369">
        <v>1</v>
      </c>
      <c r="L30" s="369">
        <v>4</v>
      </c>
      <c r="M30" s="369">
        <v>0</v>
      </c>
      <c r="N30" s="369">
        <v>0</v>
      </c>
      <c r="O30" s="369">
        <v>6</v>
      </c>
      <c r="P30" s="369">
        <v>7</v>
      </c>
      <c r="R30" s="308"/>
    </row>
    <row r="31" spans="1:18" s="367" customFormat="1" ht="12.95" customHeight="1" x14ac:dyDescent="0.2">
      <c r="A31" s="368" t="s">
        <v>1644</v>
      </c>
      <c r="B31" s="369">
        <v>0</v>
      </c>
      <c r="C31" s="369">
        <v>0</v>
      </c>
      <c r="D31" s="369">
        <v>0</v>
      </c>
      <c r="E31" s="369">
        <v>0</v>
      </c>
      <c r="F31" s="369">
        <v>0</v>
      </c>
      <c r="G31" s="369">
        <v>0</v>
      </c>
      <c r="H31" s="369">
        <v>0</v>
      </c>
      <c r="I31" s="369">
        <v>0</v>
      </c>
      <c r="J31" s="369">
        <v>0</v>
      </c>
      <c r="K31" s="369">
        <v>0</v>
      </c>
      <c r="L31" s="369">
        <v>0</v>
      </c>
      <c r="M31" s="369">
        <v>0</v>
      </c>
      <c r="N31" s="369">
        <v>0</v>
      </c>
      <c r="O31" s="369">
        <v>0</v>
      </c>
      <c r="P31" s="369">
        <v>0</v>
      </c>
      <c r="R31" s="308"/>
    </row>
    <row r="32" spans="1:18" s="367" customFormat="1" ht="12.95" customHeight="1" x14ac:dyDescent="0.2">
      <c r="A32" s="368" t="s">
        <v>1530</v>
      </c>
      <c r="B32" s="369">
        <v>0</v>
      </c>
      <c r="C32" s="369">
        <v>0</v>
      </c>
      <c r="D32" s="369">
        <v>0</v>
      </c>
      <c r="E32" s="369">
        <v>0</v>
      </c>
      <c r="F32" s="369">
        <v>0</v>
      </c>
      <c r="G32" s="369">
        <v>0</v>
      </c>
      <c r="H32" s="369">
        <v>0</v>
      </c>
      <c r="I32" s="369">
        <v>0</v>
      </c>
      <c r="J32" s="369">
        <v>0</v>
      </c>
      <c r="K32" s="369">
        <v>0</v>
      </c>
      <c r="L32" s="369">
        <v>0</v>
      </c>
      <c r="M32" s="369">
        <v>0</v>
      </c>
      <c r="N32" s="369">
        <v>0</v>
      </c>
      <c r="O32" s="369">
        <v>0</v>
      </c>
      <c r="P32" s="369">
        <v>0</v>
      </c>
      <c r="R32" s="308"/>
    </row>
    <row r="33" spans="1:18" s="367" customFormat="1" ht="12.95" customHeight="1" x14ac:dyDescent="0.2">
      <c r="A33" s="368" t="s">
        <v>758</v>
      </c>
      <c r="B33" s="369">
        <v>0</v>
      </c>
      <c r="C33" s="369">
        <v>5</v>
      </c>
      <c r="D33" s="369">
        <v>6</v>
      </c>
      <c r="E33" s="369">
        <v>7</v>
      </c>
      <c r="F33" s="369">
        <v>0</v>
      </c>
      <c r="G33" s="369">
        <v>0</v>
      </c>
      <c r="H33" s="369">
        <v>18</v>
      </c>
      <c r="I33" s="369">
        <v>0</v>
      </c>
      <c r="J33" s="369">
        <v>9</v>
      </c>
      <c r="K33" s="369">
        <v>5</v>
      </c>
      <c r="L33" s="369">
        <v>6</v>
      </c>
      <c r="M33" s="369">
        <v>1</v>
      </c>
      <c r="N33" s="369">
        <v>0</v>
      </c>
      <c r="O33" s="369">
        <v>21</v>
      </c>
      <c r="P33" s="369">
        <v>39</v>
      </c>
      <c r="R33" s="308"/>
    </row>
    <row r="34" spans="1:18" s="367" customFormat="1" ht="12.95" customHeight="1" x14ac:dyDescent="0.2">
      <c r="A34" s="370" t="s">
        <v>1418</v>
      </c>
      <c r="B34" s="371">
        <v>0</v>
      </c>
      <c r="C34" s="371">
        <v>6</v>
      </c>
      <c r="D34" s="371">
        <v>7</v>
      </c>
      <c r="E34" s="371">
        <v>13</v>
      </c>
      <c r="F34" s="371">
        <v>0</v>
      </c>
      <c r="G34" s="371">
        <v>0</v>
      </c>
      <c r="H34" s="371">
        <v>26</v>
      </c>
      <c r="I34" s="371">
        <v>0</v>
      </c>
      <c r="J34" s="371">
        <v>6</v>
      </c>
      <c r="K34" s="371">
        <v>7</v>
      </c>
      <c r="L34" s="371">
        <v>25</v>
      </c>
      <c r="M34" s="371">
        <v>0</v>
      </c>
      <c r="N34" s="371">
        <v>0</v>
      </c>
      <c r="O34" s="371">
        <v>38</v>
      </c>
      <c r="P34" s="371">
        <v>64</v>
      </c>
      <c r="R34" s="308"/>
    </row>
    <row r="35" spans="1:18" s="367" customFormat="1" ht="12.95" customHeight="1" x14ac:dyDescent="0.2">
      <c r="A35" s="368" t="s">
        <v>803</v>
      </c>
      <c r="B35" s="369">
        <v>0</v>
      </c>
      <c r="C35" s="369">
        <v>0</v>
      </c>
      <c r="D35" s="369">
        <v>2</v>
      </c>
      <c r="E35" s="369">
        <v>2</v>
      </c>
      <c r="F35" s="369">
        <v>0</v>
      </c>
      <c r="G35" s="369">
        <v>0</v>
      </c>
      <c r="H35" s="369">
        <v>4</v>
      </c>
      <c r="I35" s="369">
        <v>6</v>
      </c>
      <c r="J35" s="369">
        <v>0</v>
      </c>
      <c r="K35" s="369">
        <v>3</v>
      </c>
      <c r="L35" s="369">
        <v>7</v>
      </c>
      <c r="M35" s="369">
        <v>0</v>
      </c>
      <c r="N35" s="369">
        <v>0</v>
      </c>
      <c r="O35" s="369">
        <v>16</v>
      </c>
      <c r="P35" s="369">
        <v>20</v>
      </c>
      <c r="R35" s="308"/>
    </row>
    <row r="36" spans="1:18" s="367" customFormat="1" ht="12.95" customHeight="1" x14ac:dyDescent="0.2">
      <c r="A36" s="368" t="s">
        <v>762</v>
      </c>
      <c r="B36" s="369">
        <v>0</v>
      </c>
      <c r="C36" s="369">
        <v>0</v>
      </c>
      <c r="D36" s="369">
        <v>0</v>
      </c>
      <c r="E36" s="369">
        <v>0</v>
      </c>
      <c r="F36" s="369">
        <v>0</v>
      </c>
      <c r="G36" s="369">
        <v>0</v>
      </c>
      <c r="H36" s="369">
        <v>0</v>
      </c>
      <c r="I36" s="369">
        <v>0</v>
      </c>
      <c r="J36" s="369">
        <v>0</v>
      </c>
      <c r="K36" s="369">
        <v>0</v>
      </c>
      <c r="L36" s="369">
        <v>0</v>
      </c>
      <c r="M36" s="369">
        <v>0</v>
      </c>
      <c r="N36" s="369">
        <v>0</v>
      </c>
      <c r="O36" s="369">
        <v>0</v>
      </c>
      <c r="P36" s="369">
        <v>0</v>
      </c>
      <c r="R36" s="308"/>
    </row>
    <row r="37" spans="1:18" s="367" customFormat="1" ht="12.95" customHeight="1" x14ac:dyDescent="0.2">
      <c r="A37" s="368" t="s">
        <v>761</v>
      </c>
      <c r="B37" s="369">
        <v>0</v>
      </c>
      <c r="C37" s="369">
        <v>0</v>
      </c>
      <c r="D37" s="369">
        <v>0</v>
      </c>
      <c r="E37" s="369">
        <v>1</v>
      </c>
      <c r="F37" s="369">
        <v>0</v>
      </c>
      <c r="G37" s="369">
        <v>0</v>
      </c>
      <c r="H37" s="369">
        <v>1</v>
      </c>
      <c r="I37" s="369">
        <v>0</v>
      </c>
      <c r="J37" s="369">
        <v>6</v>
      </c>
      <c r="K37" s="369">
        <v>0</v>
      </c>
      <c r="L37" s="369">
        <v>11</v>
      </c>
      <c r="M37" s="369">
        <v>1</v>
      </c>
      <c r="N37" s="369">
        <v>0</v>
      </c>
      <c r="O37" s="369">
        <v>18</v>
      </c>
      <c r="P37" s="369">
        <v>19</v>
      </c>
      <c r="R37" s="308"/>
    </row>
    <row r="38" spans="1:18" s="367" customFormat="1" ht="12.95" customHeight="1" x14ac:dyDescent="0.2">
      <c r="A38" s="372" t="s">
        <v>829</v>
      </c>
      <c r="B38" s="373">
        <v>0</v>
      </c>
      <c r="C38" s="373">
        <v>5</v>
      </c>
      <c r="D38" s="373">
        <v>4</v>
      </c>
      <c r="E38" s="373">
        <v>3</v>
      </c>
      <c r="F38" s="373">
        <v>2</v>
      </c>
      <c r="G38" s="373">
        <v>0</v>
      </c>
      <c r="H38" s="373">
        <v>14</v>
      </c>
      <c r="I38" s="373">
        <v>0</v>
      </c>
      <c r="J38" s="373">
        <v>3</v>
      </c>
      <c r="K38" s="373">
        <v>3</v>
      </c>
      <c r="L38" s="373">
        <v>23</v>
      </c>
      <c r="M38" s="373">
        <v>2</v>
      </c>
      <c r="N38" s="373">
        <v>0</v>
      </c>
      <c r="O38" s="373">
        <v>31</v>
      </c>
      <c r="P38" s="373">
        <v>45</v>
      </c>
      <c r="R38" s="308"/>
    </row>
    <row r="39" spans="1:18" s="367" customFormat="1" ht="12.95" customHeight="1" x14ac:dyDescent="0.2">
      <c r="A39" s="368" t="s">
        <v>1581</v>
      </c>
      <c r="B39" s="369">
        <v>0</v>
      </c>
      <c r="C39" s="369">
        <v>10</v>
      </c>
      <c r="D39" s="369">
        <v>10</v>
      </c>
      <c r="E39" s="369">
        <v>15</v>
      </c>
      <c r="F39" s="369">
        <v>0</v>
      </c>
      <c r="G39" s="369">
        <v>0</v>
      </c>
      <c r="H39" s="369">
        <v>35</v>
      </c>
      <c r="I39" s="369">
        <v>0</v>
      </c>
      <c r="J39" s="369">
        <v>7</v>
      </c>
      <c r="K39" s="369">
        <v>6</v>
      </c>
      <c r="L39" s="369">
        <v>10</v>
      </c>
      <c r="M39" s="369">
        <v>1</v>
      </c>
      <c r="N39" s="369">
        <v>0</v>
      </c>
      <c r="O39" s="369">
        <v>24</v>
      </c>
      <c r="P39" s="369">
        <v>59</v>
      </c>
      <c r="R39" s="308"/>
    </row>
    <row r="40" spans="1:18" s="367" customFormat="1" ht="12.95" customHeight="1" x14ac:dyDescent="0.2">
      <c r="A40" s="368" t="s">
        <v>1527</v>
      </c>
      <c r="B40" s="369">
        <v>0</v>
      </c>
      <c r="C40" s="369">
        <v>0</v>
      </c>
      <c r="D40" s="369">
        <v>0</v>
      </c>
      <c r="E40" s="369">
        <v>0</v>
      </c>
      <c r="F40" s="369">
        <v>0</v>
      </c>
      <c r="G40" s="369">
        <v>0</v>
      </c>
      <c r="H40" s="369">
        <v>0</v>
      </c>
      <c r="I40" s="369">
        <v>0</v>
      </c>
      <c r="J40" s="369">
        <v>9</v>
      </c>
      <c r="K40" s="369">
        <v>3</v>
      </c>
      <c r="L40" s="369">
        <v>22</v>
      </c>
      <c r="M40" s="369">
        <v>2</v>
      </c>
      <c r="N40" s="369">
        <v>0</v>
      </c>
      <c r="O40" s="369">
        <v>36</v>
      </c>
      <c r="P40" s="369">
        <v>36</v>
      </c>
      <c r="R40" s="308"/>
    </row>
    <row r="41" spans="1:18" s="367" customFormat="1" ht="12.95" customHeight="1" x14ac:dyDescent="0.2">
      <c r="A41" s="368" t="s">
        <v>828</v>
      </c>
      <c r="B41" s="369">
        <v>0</v>
      </c>
      <c r="C41" s="369">
        <v>6</v>
      </c>
      <c r="D41" s="369">
        <v>4</v>
      </c>
      <c r="E41" s="369">
        <v>20</v>
      </c>
      <c r="F41" s="369">
        <v>1</v>
      </c>
      <c r="G41" s="369">
        <v>0</v>
      </c>
      <c r="H41" s="369">
        <v>31</v>
      </c>
      <c r="I41" s="369">
        <v>0</v>
      </c>
      <c r="J41" s="369">
        <v>4</v>
      </c>
      <c r="K41" s="369">
        <v>3</v>
      </c>
      <c r="L41" s="369">
        <v>24</v>
      </c>
      <c r="M41" s="369">
        <v>1</v>
      </c>
      <c r="N41" s="369">
        <v>0</v>
      </c>
      <c r="O41" s="369">
        <v>32</v>
      </c>
      <c r="P41" s="369">
        <v>63</v>
      </c>
      <c r="R41" s="308"/>
    </row>
    <row r="42" spans="1:18" s="367" customFormat="1" ht="12.95" customHeight="1" x14ac:dyDescent="0.2">
      <c r="A42" s="368" t="s">
        <v>799</v>
      </c>
      <c r="B42" s="369">
        <v>0</v>
      </c>
      <c r="C42" s="369">
        <v>0</v>
      </c>
      <c r="D42" s="369">
        <v>0</v>
      </c>
      <c r="E42" s="369">
        <v>0</v>
      </c>
      <c r="F42" s="369">
        <v>0</v>
      </c>
      <c r="G42" s="369">
        <v>0</v>
      </c>
      <c r="H42" s="369">
        <v>0</v>
      </c>
      <c r="I42" s="369">
        <v>0</v>
      </c>
      <c r="J42" s="369">
        <v>0</v>
      </c>
      <c r="K42" s="369">
        <v>0</v>
      </c>
      <c r="L42" s="369">
        <v>0</v>
      </c>
      <c r="M42" s="369">
        <v>0</v>
      </c>
      <c r="N42" s="369">
        <v>0</v>
      </c>
      <c r="O42" s="369">
        <v>0</v>
      </c>
      <c r="P42" s="369">
        <v>0</v>
      </c>
      <c r="R42" s="308"/>
    </row>
    <row r="43" spans="1:18" s="367" customFormat="1" ht="12.95" customHeight="1" x14ac:dyDescent="0.2">
      <c r="A43" s="368" t="s">
        <v>1168</v>
      </c>
      <c r="B43" s="369">
        <v>0</v>
      </c>
      <c r="C43" s="369">
        <v>0</v>
      </c>
      <c r="D43" s="369">
        <v>4</v>
      </c>
      <c r="E43" s="369">
        <v>10</v>
      </c>
      <c r="F43" s="369">
        <v>0</v>
      </c>
      <c r="G43" s="369">
        <v>0</v>
      </c>
      <c r="H43" s="369">
        <v>14</v>
      </c>
      <c r="I43" s="369">
        <v>0</v>
      </c>
      <c r="J43" s="369">
        <v>3</v>
      </c>
      <c r="K43" s="369">
        <v>3</v>
      </c>
      <c r="L43" s="369">
        <v>36</v>
      </c>
      <c r="M43" s="369">
        <v>1</v>
      </c>
      <c r="N43" s="369">
        <v>0</v>
      </c>
      <c r="O43" s="369">
        <v>43</v>
      </c>
      <c r="P43" s="369">
        <v>57</v>
      </c>
      <c r="R43" s="308"/>
    </row>
    <row r="44" spans="1:18" s="367" customFormat="1" ht="12.95" customHeight="1" x14ac:dyDescent="0.2">
      <c r="A44" s="370" t="s">
        <v>2088</v>
      </c>
      <c r="B44" s="371">
        <v>0</v>
      </c>
      <c r="C44" s="371">
        <v>0</v>
      </c>
      <c r="D44" s="371">
        <v>1</v>
      </c>
      <c r="E44" s="371">
        <v>2</v>
      </c>
      <c r="F44" s="371">
        <v>0</v>
      </c>
      <c r="G44" s="371">
        <v>0</v>
      </c>
      <c r="H44" s="371">
        <v>3</v>
      </c>
      <c r="I44" s="371">
        <v>0</v>
      </c>
      <c r="J44" s="371">
        <v>0</v>
      </c>
      <c r="K44" s="371">
        <v>0</v>
      </c>
      <c r="L44" s="371">
        <v>0</v>
      </c>
      <c r="M44" s="371">
        <v>0</v>
      </c>
      <c r="N44" s="371">
        <v>0</v>
      </c>
      <c r="O44" s="371">
        <v>0</v>
      </c>
      <c r="P44" s="371">
        <v>3</v>
      </c>
      <c r="R44" s="308"/>
    </row>
    <row r="45" spans="1:18" s="367" customFormat="1" ht="12.95" customHeight="1" x14ac:dyDescent="0.2">
      <c r="A45" s="368" t="s">
        <v>1535</v>
      </c>
      <c r="B45" s="369">
        <v>0</v>
      </c>
      <c r="C45" s="369">
        <v>0</v>
      </c>
      <c r="D45" s="369">
        <v>0</v>
      </c>
      <c r="E45" s="369">
        <v>0</v>
      </c>
      <c r="F45" s="369">
        <v>0</v>
      </c>
      <c r="G45" s="369">
        <v>0</v>
      </c>
      <c r="H45" s="369">
        <v>0</v>
      </c>
      <c r="I45" s="369">
        <v>0</v>
      </c>
      <c r="J45" s="369">
        <v>0</v>
      </c>
      <c r="K45" s="369">
        <v>0</v>
      </c>
      <c r="L45" s="369">
        <v>0</v>
      </c>
      <c r="M45" s="369">
        <v>0</v>
      </c>
      <c r="N45" s="369">
        <v>0</v>
      </c>
      <c r="O45" s="369">
        <v>0</v>
      </c>
      <c r="P45" s="369">
        <v>0</v>
      </c>
      <c r="R45" s="308"/>
    </row>
    <row r="46" spans="1:18" s="367" customFormat="1" ht="12.95" customHeight="1" x14ac:dyDescent="0.2">
      <c r="A46" s="368" t="s">
        <v>759</v>
      </c>
      <c r="B46" s="369">
        <v>0</v>
      </c>
      <c r="C46" s="369">
        <v>25</v>
      </c>
      <c r="D46" s="369">
        <v>91</v>
      </c>
      <c r="E46" s="369">
        <v>105</v>
      </c>
      <c r="F46" s="369">
        <v>7</v>
      </c>
      <c r="G46" s="369">
        <v>0</v>
      </c>
      <c r="H46" s="369">
        <v>228</v>
      </c>
      <c r="I46" s="369">
        <v>0</v>
      </c>
      <c r="J46" s="369">
        <v>8</v>
      </c>
      <c r="K46" s="369">
        <v>27</v>
      </c>
      <c r="L46" s="369">
        <v>105</v>
      </c>
      <c r="M46" s="369">
        <v>2</v>
      </c>
      <c r="N46" s="369">
        <v>0</v>
      </c>
      <c r="O46" s="369">
        <v>142</v>
      </c>
      <c r="P46" s="369">
        <v>370</v>
      </c>
      <c r="R46" s="308"/>
    </row>
    <row r="47" spans="1:18" s="367" customFormat="1" ht="12.95" customHeight="1" x14ac:dyDescent="0.2">
      <c r="A47" s="368" t="s">
        <v>1528</v>
      </c>
      <c r="B47" s="369">
        <v>0</v>
      </c>
      <c r="C47" s="369">
        <v>0</v>
      </c>
      <c r="D47" s="369">
        <v>0</v>
      </c>
      <c r="E47" s="369">
        <v>0</v>
      </c>
      <c r="F47" s="369">
        <v>0</v>
      </c>
      <c r="G47" s="369">
        <v>0</v>
      </c>
      <c r="H47" s="369">
        <v>0</v>
      </c>
      <c r="I47" s="369">
        <v>0</v>
      </c>
      <c r="J47" s="369">
        <v>0</v>
      </c>
      <c r="K47" s="369">
        <v>0</v>
      </c>
      <c r="L47" s="369">
        <v>0</v>
      </c>
      <c r="M47" s="369">
        <v>0</v>
      </c>
      <c r="N47" s="369">
        <v>0</v>
      </c>
      <c r="O47" s="369">
        <v>0</v>
      </c>
      <c r="P47" s="369">
        <v>0</v>
      </c>
      <c r="R47" s="308"/>
    </row>
    <row r="48" spans="1:18" s="367" customFormat="1" ht="12.95" customHeight="1" x14ac:dyDescent="0.2">
      <c r="A48" s="368" t="s">
        <v>752</v>
      </c>
      <c r="B48" s="369">
        <v>0</v>
      </c>
      <c r="C48" s="369">
        <v>10</v>
      </c>
      <c r="D48" s="369">
        <v>13</v>
      </c>
      <c r="E48" s="369">
        <v>24</v>
      </c>
      <c r="F48" s="369">
        <v>0</v>
      </c>
      <c r="G48" s="369">
        <v>0</v>
      </c>
      <c r="H48" s="369">
        <v>47</v>
      </c>
      <c r="I48" s="369">
        <v>1</v>
      </c>
      <c r="J48" s="369">
        <v>13</v>
      </c>
      <c r="K48" s="369">
        <v>11</v>
      </c>
      <c r="L48" s="369">
        <v>26</v>
      </c>
      <c r="M48" s="369">
        <v>2</v>
      </c>
      <c r="N48" s="369">
        <v>0</v>
      </c>
      <c r="O48" s="369">
        <v>53</v>
      </c>
      <c r="P48" s="369">
        <v>100</v>
      </c>
      <c r="R48" s="308"/>
    </row>
    <row r="49" spans="1:18" s="887" customFormat="1" ht="12.95" customHeight="1" x14ac:dyDescent="0.2">
      <c r="A49" s="1308" t="s">
        <v>12</v>
      </c>
      <c r="B49" s="1309">
        <v>1</v>
      </c>
      <c r="C49" s="1309">
        <v>84</v>
      </c>
      <c r="D49" s="1309">
        <v>230</v>
      </c>
      <c r="E49" s="1309">
        <v>355</v>
      </c>
      <c r="F49" s="1309">
        <v>22</v>
      </c>
      <c r="G49" s="1309">
        <v>0</v>
      </c>
      <c r="H49" s="1309">
        <v>692</v>
      </c>
      <c r="I49" s="1309">
        <v>8</v>
      </c>
      <c r="J49" s="1309">
        <v>87</v>
      </c>
      <c r="K49" s="1309">
        <v>108</v>
      </c>
      <c r="L49" s="1309">
        <v>477</v>
      </c>
      <c r="M49" s="1309">
        <v>24</v>
      </c>
      <c r="N49" s="1309">
        <v>0</v>
      </c>
      <c r="O49" s="1309">
        <v>704</v>
      </c>
      <c r="P49" s="1309">
        <v>1396</v>
      </c>
      <c r="R49" s="812"/>
    </row>
    <row r="50" spans="1:18" s="887" customFormat="1" ht="12.95" customHeight="1" x14ac:dyDescent="0.2">
      <c r="A50" s="895" t="s">
        <v>124</v>
      </c>
      <c r="B50" s="888"/>
      <c r="C50" s="888"/>
      <c r="D50" s="888"/>
      <c r="E50" s="888"/>
      <c r="F50" s="888"/>
      <c r="G50" s="888"/>
      <c r="H50" s="888"/>
      <c r="I50" s="888"/>
      <c r="J50" s="888"/>
      <c r="K50" s="888"/>
      <c r="L50" s="888"/>
      <c r="M50" s="888"/>
      <c r="N50" s="888"/>
      <c r="O50" s="888"/>
      <c r="P50" s="888"/>
      <c r="R50" s="812"/>
    </row>
    <row r="51" spans="1:18" s="367" customFormat="1" ht="12.95" customHeight="1" x14ac:dyDescent="0.2">
      <c r="A51" s="368" t="s">
        <v>1529</v>
      </c>
      <c r="B51" s="369">
        <v>0</v>
      </c>
      <c r="C51" s="369">
        <v>0</v>
      </c>
      <c r="D51" s="369">
        <v>0</v>
      </c>
      <c r="E51" s="369">
        <v>0</v>
      </c>
      <c r="F51" s="369">
        <v>0</v>
      </c>
      <c r="G51" s="369">
        <v>0</v>
      </c>
      <c r="H51" s="369">
        <v>0</v>
      </c>
      <c r="I51" s="369">
        <v>0</v>
      </c>
      <c r="J51" s="369">
        <v>0</v>
      </c>
      <c r="K51" s="369">
        <v>0</v>
      </c>
      <c r="L51" s="369">
        <v>0</v>
      </c>
      <c r="M51" s="369">
        <v>0</v>
      </c>
      <c r="N51" s="369">
        <v>0</v>
      </c>
      <c r="O51" s="369">
        <v>0</v>
      </c>
      <c r="P51" s="369">
        <v>0</v>
      </c>
      <c r="R51" s="308"/>
    </row>
    <row r="52" spans="1:18" s="367" customFormat="1" ht="12.95" customHeight="1" x14ac:dyDescent="0.2">
      <c r="A52" s="368" t="s">
        <v>103</v>
      </c>
      <c r="B52" s="369">
        <v>0</v>
      </c>
      <c r="C52" s="369">
        <v>0</v>
      </c>
      <c r="D52" s="369">
        <v>0</v>
      </c>
      <c r="E52" s="369">
        <v>4</v>
      </c>
      <c r="F52" s="369">
        <v>0</v>
      </c>
      <c r="G52" s="369">
        <v>0</v>
      </c>
      <c r="H52" s="369">
        <v>4</v>
      </c>
      <c r="I52" s="369">
        <v>0</v>
      </c>
      <c r="J52" s="369">
        <v>0</v>
      </c>
      <c r="K52" s="369">
        <v>0</v>
      </c>
      <c r="L52" s="369">
        <v>3</v>
      </c>
      <c r="M52" s="369">
        <v>1</v>
      </c>
      <c r="N52" s="369">
        <v>0</v>
      </c>
      <c r="O52" s="369">
        <v>4</v>
      </c>
      <c r="P52" s="369">
        <v>8</v>
      </c>
      <c r="R52" s="308"/>
    </row>
    <row r="53" spans="1:18" s="367" customFormat="1" ht="12.95" customHeight="1" x14ac:dyDescent="0.2">
      <c r="A53" s="368" t="s">
        <v>0</v>
      </c>
      <c r="B53" s="369">
        <v>0</v>
      </c>
      <c r="C53" s="369">
        <v>2</v>
      </c>
      <c r="D53" s="369">
        <v>2</v>
      </c>
      <c r="E53" s="369">
        <v>1</v>
      </c>
      <c r="F53" s="369">
        <v>0</v>
      </c>
      <c r="G53" s="369">
        <v>0</v>
      </c>
      <c r="H53" s="369">
        <v>5</v>
      </c>
      <c r="I53" s="369">
        <v>0</v>
      </c>
      <c r="J53" s="369">
        <v>0</v>
      </c>
      <c r="K53" s="369">
        <v>0</v>
      </c>
      <c r="L53" s="369">
        <v>1</v>
      </c>
      <c r="M53" s="369">
        <v>0</v>
      </c>
      <c r="N53" s="369">
        <v>0</v>
      </c>
      <c r="O53" s="369">
        <v>1</v>
      </c>
      <c r="P53" s="369">
        <v>6</v>
      </c>
      <c r="R53" s="308"/>
    </row>
    <row r="54" spans="1:18" s="367" customFormat="1" ht="12.95" customHeight="1" x14ac:dyDescent="0.2">
      <c r="A54" s="370" t="s">
        <v>832</v>
      </c>
      <c r="B54" s="371">
        <v>0</v>
      </c>
      <c r="C54" s="371">
        <v>0</v>
      </c>
      <c r="D54" s="371">
        <v>0</v>
      </c>
      <c r="E54" s="371">
        <v>5</v>
      </c>
      <c r="F54" s="371">
        <v>0</v>
      </c>
      <c r="G54" s="371">
        <v>0</v>
      </c>
      <c r="H54" s="371">
        <v>5</v>
      </c>
      <c r="I54" s="371">
        <v>0</v>
      </c>
      <c r="J54" s="371">
        <v>0</v>
      </c>
      <c r="K54" s="371">
        <v>0</v>
      </c>
      <c r="L54" s="371">
        <v>3</v>
      </c>
      <c r="M54" s="371">
        <v>0</v>
      </c>
      <c r="N54" s="371">
        <v>0</v>
      </c>
      <c r="O54" s="371">
        <v>3</v>
      </c>
      <c r="P54" s="371">
        <v>8</v>
      </c>
      <c r="R54" s="308"/>
    </row>
    <row r="55" spans="1:18" s="367" customFormat="1" ht="12.95" customHeight="1" x14ac:dyDescent="0.2">
      <c r="A55" s="368" t="s">
        <v>1531</v>
      </c>
      <c r="B55" s="369">
        <v>0</v>
      </c>
      <c r="C55" s="369">
        <v>5</v>
      </c>
      <c r="D55" s="369">
        <v>8</v>
      </c>
      <c r="E55" s="369">
        <v>13</v>
      </c>
      <c r="F55" s="369">
        <v>1</v>
      </c>
      <c r="G55" s="369">
        <v>0</v>
      </c>
      <c r="H55" s="369">
        <v>27</v>
      </c>
      <c r="I55" s="369">
        <v>0</v>
      </c>
      <c r="J55" s="369">
        <v>4</v>
      </c>
      <c r="K55" s="369">
        <v>1</v>
      </c>
      <c r="L55" s="369">
        <v>1</v>
      </c>
      <c r="M55" s="369">
        <v>0</v>
      </c>
      <c r="N55" s="369">
        <v>0</v>
      </c>
      <c r="O55" s="369">
        <v>6</v>
      </c>
      <c r="P55" s="369">
        <v>33</v>
      </c>
      <c r="R55" s="308"/>
    </row>
    <row r="56" spans="1:18" s="367" customFormat="1" ht="12.95" customHeight="1" x14ac:dyDescent="0.2">
      <c r="A56" s="372" t="s">
        <v>1534</v>
      </c>
      <c r="B56" s="373">
        <v>0</v>
      </c>
      <c r="C56" s="373">
        <v>0</v>
      </c>
      <c r="D56" s="373">
        <v>0</v>
      </c>
      <c r="E56" s="373">
        <v>2</v>
      </c>
      <c r="F56" s="373">
        <v>0</v>
      </c>
      <c r="G56" s="373">
        <v>0</v>
      </c>
      <c r="H56" s="373">
        <v>2</v>
      </c>
      <c r="I56" s="373">
        <v>0</v>
      </c>
      <c r="J56" s="373">
        <v>2</v>
      </c>
      <c r="K56" s="373">
        <v>1</v>
      </c>
      <c r="L56" s="373">
        <v>0</v>
      </c>
      <c r="M56" s="373">
        <v>0</v>
      </c>
      <c r="N56" s="373">
        <v>0</v>
      </c>
      <c r="O56" s="373">
        <v>3</v>
      </c>
      <c r="P56" s="373">
        <v>5</v>
      </c>
      <c r="R56" s="308"/>
    </row>
    <row r="57" spans="1:18" s="887" customFormat="1" ht="12.95" customHeight="1" x14ac:dyDescent="0.2">
      <c r="A57" s="1308" t="s">
        <v>115</v>
      </c>
      <c r="B57" s="1309">
        <v>0</v>
      </c>
      <c r="C57" s="1309">
        <v>7</v>
      </c>
      <c r="D57" s="1309">
        <v>10</v>
      </c>
      <c r="E57" s="1309">
        <v>25</v>
      </c>
      <c r="F57" s="1309">
        <v>1</v>
      </c>
      <c r="G57" s="1309">
        <v>0</v>
      </c>
      <c r="H57" s="1309">
        <v>43</v>
      </c>
      <c r="I57" s="1309">
        <v>0</v>
      </c>
      <c r="J57" s="1309">
        <v>6</v>
      </c>
      <c r="K57" s="1309">
        <v>2</v>
      </c>
      <c r="L57" s="1309">
        <v>8</v>
      </c>
      <c r="M57" s="1309">
        <v>1</v>
      </c>
      <c r="N57" s="1309">
        <v>0</v>
      </c>
      <c r="O57" s="1309">
        <v>17</v>
      </c>
      <c r="P57" s="1309">
        <v>60</v>
      </c>
      <c r="R57" s="812"/>
    </row>
    <row r="58" spans="1:18" s="887" customFormat="1" ht="12.95" customHeight="1" x14ac:dyDescent="0.2">
      <c r="A58" s="893" t="s">
        <v>116</v>
      </c>
      <c r="B58" s="888"/>
      <c r="C58" s="888"/>
      <c r="D58" s="888"/>
      <c r="E58" s="888"/>
      <c r="F58" s="888"/>
      <c r="G58" s="888"/>
      <c r="H58" s="888"/>
      <c r="I58" s="888"/>
      <c r="J58" s="888"/>
      <c r="K58" s="888"/>
      <c r="L58" s="888"/>
      <c r="M58" s="888"/>
      <c r="N58" s="888"/>
      <c r="O58" s="888"/>
      <c r="P58" s="888"/>
      <c r="R58" s="812"/>
    </row>
    <row r="59" spans="1:18" s="367" customFormat="1" ht="12.95" customHeight="1" x14ac:dyDescent="0.2">
      <c r="A59" s="368" t="s">
        <v>1420</v>
      </c>
      <c r="B59" s="369">
        <v>0</v>
      </c>
      <c r="C59" s="369">
        <v>66</v>
      </c>
      <c r="D59" s="369">
        <v>72</v>
      </c>
      <c r="E59" s="369">
        <v>125</v>
      </c>
      <c r="F59" s="369">
        <v>1</v>
      </c>
      <c r="G59" s="369">
        <v>0</v>
      </c>
      <c r="H59" s="369">
        <v>264</v>
      </c>
      <c r="I59" s="369">
        <v>0</v>
      </c>
      <c r="J59" s="369">
        <v>52</v>
      </c>
      <c r="K59" s="369">
        <v>49</v>
      </c>
      <c r="L59" s="369">
        <v>144</v>
      </c>
      <c r="M59" s="369">
        <v>3</v>
      </c>
      <c r="N59" s="369">
        <v>0</v>
      </c>
      <c r="O59" s="369">
        <v>248</v>
      </c>
      <c r="P59" s="369">
        <v>512</v>
      </c>
      <c r="R59" s="308"/>
    </row>
    <row r="60" spans="1:18" s="367" customFormat="1" ht="12.95" customHeight="1" x14ac:dyDescent="0.2">
      <c r="A60" s="368" t="s">
        <v>798</v>
      </c>
      <c r="B60" s="369">
        <v>0</v>
      </c>
      <c r="C60" s="369">
        <v>0</v>
      </c>
      <c r="D60" s="369">
        <v>0</v>
      </c>
      <c r="E60" s="369">
        <v>0</v>
      </c>
      <c r="F60" s="369">
        <v>0</v>
      </c>
      <c r="G60" s="369">
        <v>0</v>
      </c>
      <c r="H60" s="369">
        <v>0</v>
      </c>
      <c r="I60" s="369">
        <v>0</v>
      </c>
      <c r="J60" s="369">
        <v>0</v>
      </c>
      <c r="K60" s="369">
        <v>0</v>
      </c>
      <c r="L60" s="369">
        <v>0</v>
      </c>
      <c r="M60" s="369">
        <v>0</v>
      </c>
      <c r="N60" s="369">
        <v>0</v>
      </c>
      <c r="O60" s="369">
        <v>0</v>
      </c>
      <c r="P60" s="369">
        <v>0</v>
      </c>
      <c r="R60" s="308"/>
    </row>
    <row r="61" spans="1:18" s="367" customFormat="1" ht="12.95" customHeight="1" x14ac:dyDescent="0.2">
      <c r="A61" s="368" t="s">
        <v>831</v>
      </c>
      <c r="B61" s="369">
        <v>0</v>
      </c>
      <c r="C61" s="369">
        <v>0</v>
      </c>
      <c r="D61" s="369">
        <v>49</v>
      </c>
      <c r="E61" s="369">
        <v>165</v>
      </c>
      <c r="F61" s="369">
        <v>2</v>
      </c>
      <c r="G61" s="369">
        <v>0</v>
      </c>
      <c r="H61" s="369">
        <v>216</v>
      </c>
      <c r="I61" s="369">
        <v>0</v>
      </c>
      <c r="J61" s="369">
        <v>0</v>
      </c>
      <c r="K61" s="369">
        <v>14</v>
      </c>
      <c r="L61" s="369">
        <v>91</v>
      </c>
      <c r="M61" s="369">
        <v>1</v>
      </c>
      <c r="N61" s="369">
        <v>0</v>
      </c>
      <c r="O61" s="369">
        <v>106</v>
      </c>
      <c r="P61" s="369">
        <v>322</v>
      </c>
      <c r="R61" s="308"/>
    </row>
    <row r="62" spans="1:18" s="367" customFormat="1" ht="12.95" customHeight="1" x14ac:dyDescent="0.2">
      <c r="A62" s="370" t="s">
        <v>1926</v>
      </c>
      <c r="B62" s="371">
        <v>0</v>
      </c>
      <c r="C62" s="371">
        <v>0</v>
      </c>
      <c r="D62" s="371">
        <v>1</v>
      </c>
      <c r="E62" s="371">
        <v>3</v>
      </c>
      <c r="F62" s="371">
        <v>0</v>
      </c>
      <c r="G62" s="371">
        <v>0</v>
      </c>
      <c r="H62" s="371">
        <v>4</v>
      </c>
      <c r="I62" s="371">
        <v>0</v>
      </c>
      <c r="J62" s="371">
        <v>0</v>
      </c>
      <c r="K62" s="371">
        <v>2</v>
      </c>
      <c r="L62" s="371">
        <v>28</v>
      </c>
      <c r="M62" s="371">
        <v>2</v>
      </c>
      <c r="N62" s="371">
        <v>0</v>
      </c>
      <c r="O62" s="371">
        <v>32</v>
      </c>
      <c r="P62" s="371">
        <v>36</v>
      </c>
      <c r="R62" s="308"/>
    </row>
    <row r="63" spans="1:18" s="367" customFormat="1" ht="12.95" customHeight="1" x14ac:dyDescent="0.2">
      <c r="A63" s="368" t="s">
        <v>1542</v>
      </c>
      <c r="B63" s="369">
        <v>0</v>
      </c>
      <c r="C63" s="369">
        <v>17</v>
      </c>
      <c r="D63" s="369">
        <v>132</v>
      </c>
      <c r="E63" s="369">
        <v>446</v>
      </c>
      <c r="F63" s="369">
        <v>7</v>
      </c>
      <c r="G63" s="369">
        <v>0</v>
      </c>
      <c r="H63" s="369">
        <v>602</v>
      </c>
      <c r="I63" s="369">
        <v>0</v>
      </c>
      <c r="J63" s="369">
        <v>5</v>
      </c>
      <c r="K63" s="369">
        <v>39</v>
      </c>
      <c r="L63" s="369">
        <v>295</v>
      </c>
      <c r="M63" s="369">
        <v>10</v>
      </c>
      <c r="N63" s="369">
        <v>0</v>
      </c>
      <c r="O63" s="369">
        <v>349</v>
      </c>
      <c r="P63" s="369">
        <v>951</v>
      </c>
      <c r="R63" s="308"/>
    </row>
    <row r="64" spans="1:18" s="367" customFormat="1" ht="12.95" customHeight="1" x14ac:dyDescent="0.2">
      <c r="A64" s="372" t="s">
        <v>1566</v>
      </c>
      <c r="B64" s="373">
        <v>0</v>
      </c>
      <c r="C64" s="373">
        <v>0</v>
      </c>
      <c r="D64" s="373">
        <v>0</v>
      </c>
      <c r="E64" s="373">
        <v>4</v>
      </c>
      <c r="F64" s="373">
        <v>0</v>
      </c>
      <c r="G64" s="373">
        <v>0</v>
      </c>
      <c r="H64" s="373">
        <v>4</v>
      </c>
      <c r="I64" s="373">
        <v>0</v>
      </c>
      <c r="J64" s="373">
        <v>0</v>
      </c>
      <c r="K64" s="373">
        <v>0</v>
      </c>
      <c r="L64" s="373">
        <v>5</v>
      </c>
      <c r="M64" s="373">
        <v>0</v>
      </c>
      <c r="N64" s="373">
        <v>0</v>
      </c>
      <c r="O64" s="373">
        <v>5</v>
      </c>
      <c r="P64" s="373">
        <v>9</v>
      </c>
      <c r="R64" s="308"/>
    </row>
    <row r="65" spans="1:18" s="367" customFormat="1" ht="12.95" customHeight="1" x14ac:dyDescent="0.2">
      <c r="A65" s="370" t="s">
        <v>104</v>
      </c>
      <c r="B65" s="371">
        <v>0</v>
      </c>
      <c r="C65" s="371">
        <v>2</v>
      </c>
      <c r="D65" s="371">
        <v>32</v>
      </c>
      <c r="E65" s="371">
        <v>83</v>
      </c>
      <c r="F65" s="371">
        <v>5</v>
      </c>
      <c r="G65" s="371">
        <v>0</v>
      </c>
      <c r="H65" s="371">
        <v>122</v>
      </c>
      <c r="I65" s="371">
        <v>0</v>
      </c>
      <c r="J65" s="371">
        <v>0</v>
      </c>
      <c r="K65" s="371">
        <v>19</v>
      </c>
      <c r="L65" s="371">
        <v>42</v>
      </c>
      <c r="M65" s="371">
        <v>0</v>
      </c>
      <c r="N65" s="371">
        <v>0</v>
      </c>
      <c r="O65" s="371">
        <v>61</v>
      </c>
      <c r="P65" s="371">
        <v>183</v>
      </c>
      <c r="R65" s="308"/>
    </row>
    <row r="66" spans="1:18" s="367" customFormat="1" ht="12.95" customHeight="1" x14ac:dyDescent="0.2">
      <c r="A66" s="368" t="s">
        <v>1421</v>
      </c>
      <c r="B66" s="369">
        <v>0</v>
      </c>
      <c r="C66" s="369">
        <v>10</v>
      </c>
      <c r="D66" s="369">
        <v>26</v>
      </c>
      <c r="E66" s="369">
        <v>49</v>
      </c>
      <c r="F66" s="369">
        <v>2</v>
      </c>
      <c r="G66" s="369">
        <v>0</v>
      </c>
      <c r="H66" s="369">
        <v>87</v>
      </c>
      <c r="I66" s="369">
        <v>0</v>
      </c>
      <c r="J66" s="369">
        <v>4</v>
      </c>
      <c r="K66" s="369">
        <v>20</v>
      </c>
      <c r="L66" s="369">
        <v>30</v>
      </c>
      <c r="M66" s="369">
        <v>0</v>
      </c>
      <c r="N66" s="369">
        <v>0</v>
      </c>
      <c r="O66" s="369">
        <v>54</v>
      </c>
      <c r="P66" s="369">
        <v>141</v>
      </c>
      <c r="R66" s="308"/>
    </row>
    <row r="67" spans="1:18" s="367" customFormat="1" ht="12.95" customHeight="1" x14ac:dyDescent="0.2">
      <c r="A67" s="368" t="s">
        <v>1567</v>
      </c>
      <c r="B67" s="369">
        <v>0</v>
      </c>
      <c r="C67" s="369">
        <v>4</v>
      </c>
      <c r="D67" s="369">
        <v>25</v>
      </c>
      <c r="E67" s="369">
        <v>48</v>
      </c>
      <c r="F67" s="369">
        <v>2</v>
      </c>
      <c r="G67" s="369">
        <v>0</v>
      </c>
      <c r="H67" s="369">
        <v>79</v>
      </c>
      <c r="I67" s="369">
        <v>0</v>
      </c>
      <c r="J67" s="369">
        <v>4</v>
      </c>
      <c r="K67" s="369">
        <v>9</v>
      </c>
      <c r="L67" s="369">
        <v>33</v>
      </c>
      <c r="M67" s="369">
        <v>0</v>
      </c>
      <c r="N67" s="369">
        <v>0</v>
      </c>
      <c r="O67" s="369">
        <v>46</v>
      </c>
      <c r="P67" s="369">
        <v>125</v>
      </c>
      <c r="R67" s="308"/>
    </row>
    <row r="68" spans="1:18" s="367" customFormat="1" ht="12.95" customHeight="1" x14ac:dyDescent="0.2">
      <c r="A68" s="370" t="s">
        <v>1532</v>
      </c>
      <c r="B68" s="371">
        <v>0</v>
      </c>
      <c r="C68" s="371">
        <v>2</v>
      </c>
      <c r="D68" s="371">
        <v>199</v>
      </c>
      <c r="E68" s="371">
        <v>294</v>
      </c>
      <c r="F68" s="371">
        <v>10</v>
      </c>
      <c r="G68" s="371">
        <v>0</v>
      </c>
      <c r="H68" s="371">
        <v>505</v>
      </c>
      <c r="I68" s="371">
        <v>0</v>
      </c>
      <c r="J68" s="371">
        <v>5</v>
      </c>
      <c r="K68" s="371">
        <v>28</v>
      </c>
      <c r="L68" s="371">
        <v>143</v>
      </c>
      <c r="M68" s="371">
        <v>4</v>
      </c>
      <c r="N68" s="371">
        <v>0</v>
      </c>
      <c r="O68" s="371">
        <v>180</v>
      </c>
      <c r="P68" s="371">
        <v>685</v>
      </c>
      <c r="R68" s="308"/>
    </row>
    <row r="69" spans="1:18" s="367" customFormat="1" ht="12.95" customHeight="1" x14ac:dyDescent="0.2">
      <c r="A69" s="368" t="s">
        <v>958</v>
      </c>
      <c r="B69" s="369">
        <v>0</v>
      </c>
      <c r="C69" s="369">
        <v>1</v>
      </c>
      <c r="D69" s="369">
        <v>1</v>
      </c>
      <c r="E69" s="369">
        <v>16</v>
      </c>
      <c r="F69" s="369">
        <v>0</v>
      </c>
      <c r="G69" s="369">
        <v>0</v>
      </c>
      <c r="H69" s="369">
        <v>18</v>
      </c>
      <c r="I69" s="369">
        <v>0</v>
      </c>
      <c r="J69" s="369">
        <v>1</v>
      </c>
      <c r="K69" s="369">
        <v>3</v>
      </c>
      <c r="L69" s="369">
        <v>15</v>
      </c>
      <c r="M69" s="369">
        <v>1</v>
      </c>
      <c r="N69" s="369">
        <v>0</v>
      </c>
      <c r="O69" s="369">
        <v>20</v>
      </c>
      <c r="P69" s="369">
        <v>38</v>
      </c>
      <c r="R69" s="308"/>
    </row>
    <row r="70" spans="1:18" s="367" customFormat="1" ht="12.95" customHeight="1" x14ac:dyDescent="0.2">
      <c r="A70" s="368" t="s">
        <v>1419</v>
      </c>
      <c r="B70" s="369">
        <v>0</v>
      </c>
      <c r="C70" s="369">
        <v>2</v>
      </c>
      <c r="D70" s="369">
        <v>57</v>
      </c>
      <c r="E70" s="369">
        <v>20</v>
      </c>
      <c r="F70" s="369">
        <v>3</v>
      </c>
      <c r="G70" s="369">
        <v>0</v>
      </c>
      <c r="H70" s="369">
        <v>82</v>
      </c>
      <c r="I70" s="369">
        <v>0</v>
      </c>
      <c r="J70" s="369">
        <v>0</v>
      </c>
      <c r="K70" s="369">
        <v>6</v>
      </c>
      <c r="L70" s="369">
        <v>41</v>
      </c>
      <c r="M70" s="369">
        <v>1</v>
      </c>
      <c r="N70" s="369">
        <v>0</v>
      </c>
      <c r="O70" s="369">
        <v>48</v>
      </c>
      <c r="P70" s="369">
        <v>130</v>
      </c>
      <c r="R70" s="308"/>
    </row>
    <row r="71" spans="1:18" s="367" customFormat="1" ht="12.95" customHeight="1" x14ac:dyDescent="0.2">
      <c r="A71" s="372" t="s">
        <v>1533</v>
      </c>
      <c r="B71" s="373">
        <v>0</v>
      </c>
      <c r="C71" s="373">
        <v>1</v>
      </c>
      <c r="D71" s="373">
        <v>5</v>
      </c>
      <c r="E71" s="373">
        <v>27</v>
      </c>
      <c r="F71" s="373">
        <v>2</v>
      </c>
      <c r="G71" s="373">
        <v>0</v>
      </c>
      <c r="H71" s="373">
        <v>35</v>
      </c>
      <c r="I71" s="373">
        <v>0</v>
      </c>
      <c r="J71" s="373">
        <v>1</v>
      </c>
      <c r="K71" s="373">
        <v>4</v>
      </c>
      <c r="L71" s="373">
        <v>32</v>
      </c>
      <c r="M71" s="373">
        <v>4</v>
      </c>
      <c r="N71" s="373">
        <v>0</v>
      </c>
      <c r="O71" s="373">
        <v>41</v>
      </c>
      <c r="P71" s="373">
        <v>76</v>
      </c>
      <c r="R71" s="308"/>
    </row>
    <row r="72" spans="1:18" s="367" customFormat="1" ht="12.95" customHeight="1" x14ac:dyDescent="0.2">
      <c r="A72" s="368" t="s">
        <v>1927</v>
      </c>
      <c r="B72" s="369">
        <v>3</v>
      </c>
      <c r="C72" s="369">
        <v>19</v>
      </c>
      <c r="D72" s="369">
        <v>31</v>
      </c>
      <c r="E72" s="369">
        <v>41</v>
      </c>
      <c r="F72" s="369">
        <v>12</v>
      </c>
      <c r="G72" s="369">
        <v>0</v>
      </c>
      <c r="H72" s="369">
        <v>106</v>
      </c>
      <c r="I72" s="369">
        <v>0</v>
      </c>
      <c r="J72" s="369">
        <v>0</v>
      </c>
      <c r="K72" s="369">
        <v>7</v>
      </c>
      <c r="L72" s="369">
        <v>23</v>
      </c>
      <c r="M72" s="369">
        <v>2</v>
      </c>
      <c r="N72" s="369">
        <v>0</v>
      </c>
      <c r="O72" s="369">
        <v>32</v>
      </c>
      <c r="P72" s="369">
        <v>138</v>
      </c>
      <c r="R72" s="308"/>
    </row>
    <row r="73" spans="1:18" s="367" customFormat="1" ht="12.95" customHeight="1" x14ac:dyDescent="0.2">
      <c r="A73" s="368" t="s">
        <v>1536</v>
      </c>
      <c r="B73" s="369">
        <v>0</v>
      </c>
      <c r="C73" s="369">
        <v>1</v>
      </c>
      <c r="D73" s="369">
        <v>69</v>
      </c>
      <c r="E73" s="369">
        <v>173</v>
      </c>
      <c r="F73" s="369">
        <v>4</v>
      </c>
      <c r="G73" s="369">
        <v>0</v>
      </c>
      <c r="H73" s="369">
        <v>247</v>
      </c>
      <c r="I73" s="369">
        <v>0</v>
      </c>
      <c r="J73" s="369">
        <v>0</v>
      </c>
      <c r="K73" s="369">
        <v>35</v>
      </c>
      <c r="L73" s="369">
        <v>120</v>
      </c>
      <c r="M73" s="369">
        <v>1</v>
      </c>
      <c r="N73" s="369">
        <v>0</v>
      </c>
      <c r="O73" s="369">
        <v>156</v>
      </c>
      <c r="P73" s="369">
        <v>403</v>
      </c>
      <c r="R73" s="308"/>
    </row>
    <row r="74" spans="1:18" s="367" customFormat="1" ht="12.95" customHeight="1" x14ac:dyDescent="0.2">
      <c r="A74" s="368" t="s">
        <v>1537</v>
      </c>
      <c r="B74" s="369">
        <v>0</v>
      </c>
      <c r="C74" s="369">
        <v>1</v>
      </c>
      <c r="D74" s="369">
        <v>73</v>
      </c>
      <c r="E74" s="369">
        <v>235</v>
      </c>
      <c r="F74" s="369">
        <v>10</v>
      </c>
      <c r="G74" s="369">
        <v>0</v>
      </c>
      <c r="H74" s="369">
        <v>319</v>
      </c>
      <c r="I74" s="369">
        <v>0</v>
      </c>
      <c r="J74" s="369">
        <v>4</v>
      </c>
      <c r="K74" s="369">
        <v>25</v>
      </c>
      <c r="L74" s="369">
        <v>151</v>
      </c>
      <c r="M74" s="369">
        <v>1</v>
      </c>
      <c r="N74" s="369">
        <v>0</v>
      </c>
      <c r="O74" s="369">
        <v>181</v>
      </c>
      <c r="P74" s="369">
        <v>500</v>
      </c>
      <c r="R74" s="308"/>
    </row>
    <row r="75" spans="1:18" s="367" customFormat="1" ht="12.95" customHeight="1" x14ac:dyDescent="0.2">
      <c r="A75" s="368" t="s">
        <v>1422</v>
      </c>
      <c r="B75" s="369">
        <v>0</v>
      </c>
      <c r="C75" s="369">
        <v>0</v>
      </c>
      <c r="D75" s="369">
        <v>17</v>
      </c>
      <c r="E75" s="369">
        <v>61</v>
      </c>
      <c r="F75" s="369">
        <v>2</v>
      </c>
      <c r="G75" s="369">
        <v>0</v>
      </c>
      <c r="H75" s="369">
        <v>80</v>
      </c>
      <c r="I75" s="369">
        <v>0</v>
      </c>
      <c r="J75" s="369">
        <v>0</v>
      </c>
      <c r="K75" s="369">
        <v>4</v>
      </c>
      <c r="L75" s="369">
        <v>31</v>
      </c>
      <c r="M75" s="369">
        <v>1</v>
      </c>
      <c r="N75" s="369">
        <v>0</v>
      </c>
      <c r="O75" s="369">
        <v>36</v>
      </c>
      <c r="P75" s="369">
        <v>116</v>
      </c>
      <c r="R75" s="308"/>
    </row>
    <row r="76" spans="1:18" s="887" customFormat="1" ht="12.95" customHeight="1" x14ac:dyDescent="0.2">
      <c r="A76" s="1309" t="s">
        <v>121</v>
      </c>
      <c r="B76" s="1309">
        <v>3</v>
      </c>
      <c r="C76" s="1309">
        <v>126</v>
      </c>
      <c r="D76" s="1309">
        <v>789</v>
      </c>
      <c r="E76" s="1309">
        <v>1790</v>
      </c>
      <c r="F76" s="1309">
        <v>62</v>
      </c>
      <c r="G76" s="1309">
        <v>0</v>
      </c>
      <c r="H76" s="1309">
        <v>2770</v>
      </c>
      <c r="I76" s="1309">
        <v>0</v>
      </c>
      <c r="J76" s="1309">
        <v>76</v>
      </c>
      <c r="K76" s="1309">
        <v>264</v>
      </c>
      <c r="L76" s="1309">
        <v>1224</v>
      </c>
      <c r="M76" s="1309">
        <v>31</v>
      </c>
      <c r="N76" s="1309">
        <v>0</v>
      </c>
      <c r="O76" s="1309">
        <v>1595</v>
      </c>
      <c r="P76" s="1309">
        <v>4365</v>
      </c>
      <c r="R76" s="812"/>
    </row>
    <row r="77" spans="1:18" s="887" customFormat="1" ht="12.95" customHeight="1" x14ac:dyDescent="0.2">
      <c r="A77" s="889" t="s">
        <v>122</v>
      </c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  <c r="R77" s="812"/>
    </row>
    <row r="78" spans="1:18" s="367" customFormat="1" ht="12.95" customHeight="1" x14ac:dyDescent="0.2">
      <c r="A78" s="1019" t="s">
        <v>1784</v>
      </c>
      <c r="B78" s="1019">
        <v>0</v>
      </c>
      <c r="C78" s="1019">
        <v>0</v>
      </c>
      <c r="D78" s="1019">
        <v>0</v>
      </c>
      <c r="E78" s="1019">
        <v>0</v>
      </c>
      <c r="F78" s="1019">
        <v>0</v>
      </c>
      <c r="G78" s="1019">
        <v>0</v>
      </c>
      <c r="H78" s="1019">
        <v>0</v>
      </c>
      <c r="I78" s="1019">
        <v>0</v>
      </c>
      <c r="J78" s="1019">
        <v>0</v>
      </c>
      <c r="K78" s="1019">
        <v>0</v>
      </c>
      <c r="L78" s="1019">
        <v>5</v>
      </c>
      <c r="M78" s="1019">
        <v>4</v>
      </c>
      <c r="N78" s="1019">
        <v>0</v>
      </c>
      <c r="O78" s="1019">
        <v>9</v>
      </c>
      <c r="P78" s="1019">
        <v>9</v>
      </c>
      <c r="R78" s="308"/>
    </row>
    <row r="79" spans="1:18" s="887" customFormat="1" ht="12.95" customHeight="1" x14ac:dyDescent="0.2">
      <c r="A79" s="1308" t="s">
        <v>123</v>
      </c>
      <c r="B79" s="1309">
        <v>0</v>
      </c>
      <c r="C79" s="1309">
        <v>0</v>
      </c>
      <c r="D79" s="1309">
        <v>0</v>
      </c>
      <c r="E79" s="1309">
        <v>0</v>
      </c>
      <c r="F79" s="1309">
        <v>0</v>
      </c>
      <c r="G79" s="1309">
        <v>0</v>
      </c>
      <c r="H79" s="1309">
        <v>0</v>
      </c>
      <c r="I79" s="1309">
        <v>0</v>
      </c>
      <c r="J79" s="1309">
        <v>0</v>
      </c>
      <c r="K79" s="1309">
        <v>0</v>
      </c>
      <c r="L79" s="1309">
        <v>5</v>
      </c>
      <c r="M79" s="1309">
        <v>4</v>
      </c>
      <c r="N79" s="1309">
        <v>0</v>
      </c>
      <c r="O79" s="1309">
        <v>9</v>
      </c>
      <c r="P79" s="1309">
        <v>9</v>
      </c>
      <c r="R79" s="812"/>
    </row>
    <row r="80" spans="1:18" s="887" customFormat="1" ht="12.95" customHeight="1" thickBot="1" x14ac:dyDescent="0.25">
      <c r="A80" s="1306" t="s">
        <v>118</v>
      </c>
      <c r="B80" s="1307">
        <v>4</v>
      </c>
      <c r="C80" s="1307">
        <v>217</v>
      </c>
      <c r="D80" s="1307">
        <v>1029</v>
      </c>
      <c r="E80" s="1307">
        <v>2170</v>
      </c>
      <c r="F80" s="1307">
        <v>85</v>
      </c>
      <c r="G80" s="1307">
        <v>0</v>
      </c>
      <c r="H80" s="1307">
        <v>3505</v>
      </c>
      <c r="I80" s="1307">
        <v>8</v>
      </c>
      <c r="J80" s="1307">
        <v>169</v>
      </c>
      <c r="K80" s="1307">
        <v>374</v>
      </c>
      <c r="L80" s="1307">
        <v>1714</v>
      </c>
      <c r="M80" s="1307">
        <v>60</v>
      </c>
      <c r="N80" s="1307">
        <v>0</v>
      </c>
      <c r="O80" s="1307">
        <v>2325</v>
      </c>
      <c r="P80" s="1307">
        <v>5830</v>
      </c>
      <c r="R80" s="812"/>
    </row>
    <row r="81" spans="1:18" ht="12.95" customHeight="1" x14ac:dyDescent="0.2">
      <c r="A81" s="379"/>
      <c r="R81" s="308"/>
    </row>
    <row r="82" spans="1:18" x14ac:dyDescent="0.2">
      <c r="R82" s="308"/>
    </row>
    <row r="83" spans="1:18" x14ac:dyDescent="0.2">
      <c r="R83" s="308"/>
    </row>
  </sheetData>
  <mergeCells count="21">
    <mergeCell ref="F11:F12"/>
    <mergeCell ref="H11:H12"/>
    <mergeCell ref="A5:P5"/>
    <mergeCell ref="A6:P6"/>
    <mergeCell ref="J11:J12"/>
    <mergeCell ref="L11:L12"/>
    <mergeCell ref="M11:M12"/>
    <mergeCell ref="I11:I12"/>
    <mergeCell ref="K11:K12"/>
    <mergeCell ref="I10:O10"/>
    <mergeCell ref="A8:A12"/>
    <mergeCell ref="E11:E12"/>
    <mergeCell ref="B8:P9"/>
    <mergeCell ref="O11:O12"/>
    <mergeCell ref="B11:B12"/>
    <mergeCell ref="G11:G12"/>
    <mergeCell ref="D11:D12"/>
    <mergeCell ref="B10:H10"/>
    <mergeCell ref="N11:N12"/>
    <mergeCell ref="C11:C12"/>
    <mergeCell ref="P10:P12"/>
  </mergeCells>
  <phoneticPr fontId="6" type="noConversion"/>
  <conditionalFormatting sqref="R14:R83">
    <cfRule type="cellIs" dxfId="25" priority="23" stopIfTrue="1" operator="greaterThan">
      <formula>1</formula>
    </cfRule>
    <cfRule type="cellIs" dxfId="24" priority="24" stopIfTrue="1" operator="lessThan">
      <formula>-1</formula>
    </cfRule>
  </conditionalFormatting>
  <conditionalFormatting sqref="A79:A80">
    <cfRule type="expression" dxfId="23" priority="2" stopIfTrue="1">
      <formula>#REF!=1</formula>
    </cfRule>
  </conditionalFormatting>
  <conditionalFormatting sqref="A76:B78 B79:B80 B14:P75 C76:P80">
    <cfRule type="expression" dxfId="22" priority="5" stopIfTrue="1">
      <formula>$AT14=1</formula>
    </cfRule>
  </conditionalFormatting>
  <conditionalFormatting sqref="A79:A80 A14:A75">
    <cfRule type="expression" dxfId="21" priority="6" stopIfTrue="1">
      <formula>$AS14=1</formula>
    </cfRule>
  </conditionalFormatting>
  <conditionalFormatting sqref="A49:A50 A57:A58">
    <cfRule type="expression" dxfId="20" priority="4" stopIfTrue="1">
      <formula>#REF!=1</formula>
    </cfRule>
  </conditionalFormatting>
  <conditionalFormatting sqref="A76">
    <cfRule type="expression" dxfId="19" priority="3" stopIfTrue="1">
      <formula>#REF!=1</formula>
    </cfRule>
  </conditionalFormatting>
  <conditionalFormatting sqref="A77:A78">
    <cfRule type="expression" dxfId="18" priority="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paperSize="9" scale="60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 enableFormatConditionsCalculation="0"/>
  <dimension ref="A1:F115"/>
  <sheetViews>
    <sheetView showGridLines="0" zoomScaleNormal="100" workbookViewId="0">
      <pane ySplit="10" topLeftCell="A11" activePane="bottomLeft" state="frozen"/>
      <selection activeCell="F19" sqref="F19"/>
      <selection pane="bottomLeft" activeCell="A2" sqref="A2"/>
    </sheetView>
  </sheetViews>
  <sheetFormatPr defaultRowHeight="11.25" x14ac:dyDescent="0.2"/>
  <cols>
    <col min="1" max="1" width="35" style="359" customWidth="1"/>
    <col min="2" max="2" width="59.5703125" style="359" customWidth="1"/>
    <col min="3" max="3" width="7.42578125" style="359" customWidth="1"/>
    <col min="4" max="4" width="35" style="359" customWidth="1"/>
    <col min="5" max="5" width="59.5703125" style="359" customWidth="1"/>
    <col min="6" max="6" width="7.42578125" style="359" customWidth="1"/>
    <col min="7" max="16384" width="9.140625" style="359"/>
  </cols>
  <sheetData>
    <row r="1" spans="1:6" ht="12.75" x14ac:dyDescent="0.2">
      <c r="A1" s="757" t="s">
        <v>349</v>
      </c>
      <c r="D1" s="757"/>
    </row>
    <row r="2" spans="1:6" ht="12.75" x14ac:dyDescent="0.2">
      <c r="A2" s="757" t="s">
        <v>350</v>
      </c>
      <c r="D2" s="757"/>
    </row>
    <row r="3" spans="1:6" s="904" customFormat="1" ht="15" customHeight="1" x14ac:dyDescent="0.2">
      <c r="A3" s="903" t="s">
        <v>181</v>
      </c>
      <c r="C3" s="1078"/>
      <c r="D3" s="903"/>
      <c r="F3" s="1078" t="s">
        <v>182</v>
      </c>
    </row>
    <row r="4" spans="1:6" s="360" customFormat="1" ht="12" customHeight="1" x14ac:dyDescent="0.2"/>
    <row r="5" spans="1:6" s="360" customFormat="1" ht="18" customHeight="1" x14ac:dyDescent="0.2">
      <c r="A5" s="1956" t="s">
        <v>370</v>
      </c>
      <c r="B5" s="1956"/>
      <c r="C5" s="1956"/>
      <c r="D5" s="1955" t="s">
        <v>1100</v>
      </c>
      <c r="E5" s="1955"/>
      <c r="F5" s="1955"/>
    </row>
    <row r="6" spans="1:6" s="360" customFormat="1" ht="18" customHeight="1" x14ac:dyDescent="0.2">
      <c r="A6" s="1956"/>
      <c r="B6" s="1956"/>
      <c r="C6" s="1956"/>
      <c r="D6" s="1955"/>
      <c r="E6" s="1955"/>
      <c r="F6" s="1955"/>
    </row>
    <row r="7" spans="1:6" s="360" customFormat="1" ht="12" customHeight="1" thickBot="1" x14ac:dyDescent="0.25">
      <c r="A7" s="361"/>
      <c r="B7" s="361"/>
      <c r="C7" s="361"/>
      <c r="D7" s="361"/>
      <c r="E7" s="361"/>
      <c r="F7" s="361"/>
    </row>
    <row r="8" spans="1:6" s="362" customFormat="1" ht="11.25" customHeight="1" x14ac:dyDescent="0.2">
      <c r="A8" s="1933" t="s">
        <v>677</v>
      </c>
      <c r="B8" s="1933" t="s">
        <v>400</v>
      </c>
      <c r="C8" s="1631" t="s">
        <v>401</v>
      </c>
      <c r="D8" s="1933" t="s">
        <v>677</v>
      </c>
      <c r="E8" s="1933" t="s">
        <v>400</v>
      </c>
      <c r="F8" s="1631" t="s">
        <v>401</v>
      </c>
    </row>
    <row r="9" spans="1:6" s="362" customFormat="1" ht="20.25" customHeight="1" x14ac:dyDescent="0.2">
      <c r="A9" s="1942"/>
      <c r="B9" s="1942"/>
      <c r="C9" s="1634"/>
      <c r="D9" s="1942"/>
      <c r="E9" s="1942"/>
      <c r="F9" s="1634"/>
    </row>
    <row r="10" spans="1:6" s="362" customFormat="1" ht="21.75" customHeight="1" thickBot="1" x14ac:dyDescent="0.25">
      <c r="A10" s="1934"/>
      <c r="B10" s="1934"/>
      <c r="C10" s="1634"/>
      <c r="D10" s="1934"/>
      <c r="E10" s="1934"/>
      <c r="F10" s="1634"/>
    </row>
    <row r="11" spans="1:6" ht="12" thickBot="1" x14ac:dyDescent="0.25">
      <c r="A11" s="604" t="s">
        <v>2136</v>
      </c>
      <c r="B11" s="51" t="s">
        <v>257</v>
      </c>
      <c r="C11" s="737" t="s">
        <v>257</v>
      </c>
      <c r="D11" s="604" t="s">
        <v>2240</v>
      </c>
      <c r="E11" s="51" t="s">
        <v>2290</v>
      </c>
      <c r="F11" s="737" t="s">
        <v>2241</v>
      </c>
    </row>
    <row r="12" spans="1:6" x14ac:dyDescent="0.2">
      <c r="A12" s="604" t="s">
        <v>2137</v>
      </c>
      <c r="B12" s="51" t="s">
        <v>2147</v>
      </c>
      <c r="C12" s="737" t="s">
        <v>2138</v>
      </c>
      <c r="D12" s="605"/>
      <c r="E12" s="52" t="s">
        <v>4065</v>
      </c>
      <c r="F12" s="738" t="s">
        <v>2150</v>
      </c>
    </row>
    <row r="13" spans="1:6" ht="12.75" customHeight="1" x14ac:dyDescent="0.2">
      <c r="A13" s="605"/>
      <c r="B13" s="52" t="s">
        <v>2276</v>
      </c>
      <c r="C13" s="738" t="s">
        <v>2139</v>
      </c>
      <c r="D13" s="605"/>
      <c r="E13" s="52" t="s">
        <v>4067</v>
      </c>
      <c r="F13" s="738" t="s">
        <v>2236</v>
      </c>
    </row>
    <row r="14" spans="1:6" ht="12.75" customHeight="1" x14ac:dyDescent="0.2">
      <c r="A14" s="605"/>
      <c r="B14" s="52" t="s">
        <v>4062</v>
      </c>
      <c r="C14" s="738" t="s">
        <v>2140</v>
      </c>
      <c r="D14" s="605"/>
      <c r="E14" s="52" t="s">
        <v>2171</v>
      </c>
      <c r="F14" s="738" t="s">
        <v>2172</v>
      </c>
    </row>
    <row r="15" spans="1:6" ht="12.75" customHeight="1" thickBot="1" x14ac:dyDescent="0.25">
      <c r="A15" s="605"/>
      <c r="B15" s="52" t="s">
        <v>4063</v>
      </c>
      <c r="C15" s="738" t="s">
        <v>2141</v>
      </c>
      <c r="D15" s="605"/>
      <c r="E15" s="52" t="s">
        <v>4063</v>
      </c>
      <c r="F15" s="738" t="s">
        <v>2242</v>
      </c>
    </row>
    <row r="16" spans="1:6" ht="12" thickBot="1" x14ac:dyDescent="0.25">
      <c r="A16" s="604" t="s">
        <v>2142</v>
      </c>
      <c r="B16" s="51" t="s">
        <v>2143</v>
      </c>
      <c r="C16" s="737" t="s">
        <v>2144</v>
      </c>
      <c r="D16" s="604" t="s">
        <v>2243</v>
      </c>
      <c r="E16" s="51" t="s">
        <v>257</v>
      </c>
      <c r="F16" s="737" t="s">
        <v>257</v>
      </c>
    </row>
    <row r="17" spans="1:6" x14ac:dyDescent="0.2">
      <c r="A17" s="604" t="s">
        <v>920</v>
      </c>
      <c r="B17" s="51" t="s">
        <v>2145</v>
      </c>
      <c r="C17" s="737" t="s">
        <v>2146</v>
      </c>
      <c r="D17" s="604" t="s">
        <v>2244</v>
      </c>
      <c r="E17" s="51" t="s">
        <v>2147</v>
      </c>
      <c r="F17" s="737" t="s">
        <v>2245</v>
      </c>
    </row>
    <row r="18" spans="1:6" ht="12" thickBot="1" x14ac:dyDescent="0.25">
      <c r="A18" s="605"/>
      <c r="B18" s="52" t="s">
        <v>2147</v>
      </c>
      <c r="C18" s="738" t="s">
        <v>2148</v>
      </c>
      <c r="D18" s="605"/>
      <c r="E18" s="52" t="s">
        <v>2152</v>
      </c>
      <c r="F18" s="738" t="s">
        <v>257</v>
      </c>
    </row>
    <row r="19" spans="1:6" x14ac:dyDescent="0.2">
      <c r="A19" s="605"/>
      <c r="B19" s="52" t="s">
        <v>2149</v>
      </c>
      <c r="C19" s="738" t="s">
        <v>2150</v>
      </c>
      <c r="D19" s="604" t="s">
        <v>2246</v>
      </c>
      <c r="E19" s="51" t="s">
        <v>2247</v>
      </c>
      <c r="F19" s="737" t="s">
        <v>2248</v>
      </c>
    </row>
    <row r="20" spans="1:6" x14ac:dyDescent="0.2">
      <c r="A20" s="605"/>
      <c r="B20" s="52" t="s">
        <v>754</v>
      </c>
      <c r="C20" s="738" t="s">
        <v>2151</v>
      </c>
      <c r="D20" s="605"/>
      <c r="E20" s="52" t="s">
        <v>2174</v>
      </c>
      <c r="F20" s="738" t="s">
        <v>2249</v>
      </c>
    </row>
    <row r="21" spans="1:6" ht="12" thickBot="1" x14ac:dyDescent="0.25">
      <c r="A21" s="605"/>
      <c r="B21" s="52" t="s">
        <v>2152</v>
      </c>
      <c r="C21" s="738" t="s">
        <v>2141</v>
      </c>
      <c r="D21" s="605"/>
      <c r="E21" s="52" t="s">
        <v>2149</v>
      </c>
      <c r="F21" s="738" t="s">
        <v>2150</v>
      </c>
    </row>
    <row r="22" spans="1:6" ht="23.25" thickBot="1" x14ac:dyDescent="0.25">
      <c r="A22" s="604" t="s">
        <v>2153</v>
      </c>
      <c r="B22" s="51" t="s">
        <v>2154</v>
      </c>
      <c r="C22" s="737" t="s">
        <v>2155</v>
      </c>
      <c r="D22" s="605"/>
      <c r="E22" s="52" t="s">
        <v>2152</v>
      </c>
      <c r="F22" s="738" t="s">
        <v>2141</v>
      </c>
    </row>
    <row r="23" spans="1:6" ht="12" thickBot="1" x14ac:dyDescent="0.25">
      <c r="A23" s="605"/>
      <c r="B23" s="52" t="s">
        <v>2156</v>
      </c>
      <c r="C23" s="738" t="s">
        <v>2141</v>
      </c>
      <c r="D23" s="604" t="s">
        <v>2250</v>
      </c>
      <c r="E23" s="51" t="s">
        <v>2157</v>
      </c>
      <c r="F23" s="737" t="s">
        <v>2158</v>
      </c>
    </row>
    <row r="24" spans="1:6" ht="12" thickBot="1" x14ac:dyDescent="0.25">
      <c r="A24" s="605"/>
      <c r="B24" s="52" t="s">
        <v>2157</v>
      </c>
      <c r="C24" s="738" t="s">
        <v>2158</v>
      </c>
      <c r="D24" s="604" t="s">
        <v>2251</v>
      </c>
      <c r="E24" s="51" t="s">
        <v>2252</v>
      </c>
      <c r="F24" s="737" t="s">
        <v>2253</v>
      </c>
    </row>
    <row r="25" spans="1:6" x14ac:dyDescent="0.2">
      <c r="A25" s="605"/>
      <c r="B25" s="52" t="s">
        <v>2152</v>
      </c>
      <c r="C25" s="738" t="s">
        <v>2159</v>
      </c>
      <c r="D25" s="51" t="s">
        <v>2254</v>
      </c>
      <c r="E25" s="51" t="s">
        <v>2196</v>
      </c>
      <c r="F25" s="737" t="s">
        <v>2255</v>
      </c>
    </row>
    <row r="26" spans="1:6" x14ac:dyDescent="0.2">
      <c r="A26" s="605"/>
      <c r="B26" s="52" t="s">
        <v>2149</v>
      </c>
      <c r="C26" s="738" t="s">
        <v>2150</v>
      </c>
      <c r="D26" s="52"/>
      <c r="E26" s="52" t="s">
        <v>2256</v>
      </c>
      <c r="F26" s="738" t="s">
        <v>2257</v>
      </c>
    </row>
    <row r="27" spans="1:6" x14ac:dyDescent="0.2">
      <c r="A27" s="605"/>
      <c r="B27" s="52" t="s">
        <v>754</v>
      </c>
      <c r="C27" s="738" t="s">
        <v>2140</v>
      </c>
      <c r="D27" s="52"/>
      <c r="E27" s="52" t="s">
        <v>2258</v>
      </c>
      <c r="F27" s="738" t="s">
        <v>2259</v>
      </c>
    </row>
    <row r="28" spans="1:6" x14ac:dyDescent="0.2">
      <c r="A28" s="605"/>
      <c r="B28" s="52" t="s">
        <v>4064</v>
      </c>
      <c r="C28" s="738" t="s">
        <v>2140</v>
      </c>
      <c r="D28" s="52"/>
      <c r="E28" s="52" t="s">
        <v>2260</v>
      </c>
      <c r="F28" s="738" t="s">
        <v>2140</v>
      </c>
    </row>
    <row r="29" spans="1:6" ht="12" thickBot="1" x14ac:dyDescent="0.25">
      <c r="A29" s="605"/>
      <c r="B29" s="52" t="s">
        <v>2160</v>
      </c>
      <c r="C29" s="738" t="s">
        <v>2140</v>
      </c>
      <c r="D29" s="52"/>
      <c r="E29" s="52" t="s">
        <v>2261</v>
      </c>
      <c r="F29" s="738" t="s">
        <v>2140</v>
      </c>
    </row>
    <row r="30" spans="1:6" ht="21.75" customHeight="1" thickBot="1" x14ac:dyDescent="0.25">
      <c r="A30" s="604" t="s">
        <v>2161</v>
      </c>
      <c r="B30" s="51" t="s">
        <v>2152</v>
      </c>
      <c r="C30" s="737" t="s">
        <v>2162</v>
      </c>
      <c r="D30" s="52" t="s">
        <v>2262</v>
      </c>
      <c r="E30" s="52" t="s">
        <v>2152</v>
      </c>
      <c r="F30" s="738" t="s">
        <v>2140</v>
      </c>
    </row>
    <row r="31" spans="1:6" ht="12" thickBot="1" x14ac:dyDescent="0.25">
      <c r="A31" s="605"/>
      <c r="B31" s="52" t="s">
        <v>2149</v>
      </c>
      <c r="C31" s="738" t="s">
        <v>2163</v>
      </c>
      <c r="D31" s="51" t="s">
        <v>2263</v>
      </c>
      <c r="E31" s="51" t="s">
        <v>2167</v>
      </c>
      <c r="F31" s="737" t="s">
        <v>2140</v>
      </c>
    </row>
    <row r="32" spans="1:6" ht="23.25" thickBot="1" x14ac:dyDescent="0.25">
      <c r="A32" s="604" t="s">
        <v>3481</v>
      </c>
      <c r="B32" s="51" t="s">
        <v>4063</v>
      </c>
      <c r="C32" s="737" t="s">
        <v>2165</v>
      </c>
      <c r="D32" s="51" t="s">
        <v>924</v>
      </c>
      <c r="E32" s="51" t="s">
        <v>2264</v>
      </c>
      <c r="F32" s="737" t="s">
        <v>2265</v>
      </c>
    </row>
    <row r="33" spans="1:6" x14ac:dyDescent="0.2">
      <c r="A33" s="604" t="s">
        <v>838</v>
      </c>
      <c r="B33" s="51" t="s">
        <v>2147</v>
      </c>
      <c r="C33" s="737" t="s">
        <v>2166</v>
      </c>
      <c r="D33" s="51" t="s">
        <v>2266</v>
      </c>
      <c r="E33" s="51" t="s">
        <v>2267</v>
      </c>
      <c r="F33" s="737" t="s">
        <v>2268</v>
      </c>
    </row>
    <row r="34" spans="1:6" ht="12" thickBot="1" x14ac:dyDescent="0.25">
      <c r="A34" s="605"/>
      <c r="B34" s="52" t="s">
        <v>2167</v>
      </c>
      <c r="C34" s="738" t="s">
        <v>2168</v>
      </c>
      <c r="D34" s="52"/>
      <c r="E34" s="52" t="s">
        <v>2156</v>
      </c>
      <c r="F34" s="738" t="s">
        <v>2162</v>
      </c>
    </row>
    <row r="35" spans="1:6" x14ac:dyDescent="0.2">
      <c r="A35" s="605"/>
      <c r="B35" s="52" t="s">
        <v>2169</v>
      </c>
      <c r="C35" s="738" t="s">
        <v>2170</v>
      </c>
      <c r="D35" s="51" t="s">
        <v>2269</v>
      </c>
      <c r="E35" s="51" t="s">
        <v>4063</v>
      </c>
      <c r="F35" s="737" t="s">
        <v>2162</v>
      </c>
    </row>
    <row r="36" spans="1:6" x14ac:dyDescent="0.2">
      <c r="A36" s="605"/>
      <c r="B36" s="52" t="s">
        <v>2171</v>
      </c>
      <c r="C36" s="738" t="s">
        <v>2172</v>
      </c>
      <c r="D36" s="52"/>
      <c r="E36" s="52" t="s">
        <v>2276</v>
      </c>
      <c r="F36" s="738" t="s">
        <v>2139</v>
      </c>
    </row>
    <row r="37" spans="1:6" x14ac:dyDescent="0.2">
      <c r="A37" s="605"/>
      <c r="B37" s="52" t="s">
        <v>2149</v>
      </c>
      <c r="C37" s="738" t="s">
        <v>2173</v>
      </c>
      <c r="D37" s="52"/>
      <c r="E37" s="52" t="s">
        <v>2182</v>
      </c>
      <c r="F37" s="738" t="s">
        <v>2202</v>
      </c>
    </row>
    <row r="38" spans="1:6" x14ac:dyDescent="0.2">
      <c r="A38" s="605"/>
      <c r="B38" s="52" t="s">
        <v>2152</v>
      </c>
      <c r="C38" s="738" t="s">
        <v>2141</v>
      </c>
      <c r="D38" s="52"/>
      <c r="E38" s="52" t="s">
        <v>2179</v>
      </c>
      <c r="F38" s="738" t="s">
        <v>2233</v>
      </c>
    </row>
    <row r="39" spans="1:6" ht="12" thickBot="1" x14ac:dyDescent="0.25">
      <c r="A39" s="605"/>
      <c r="B39" s="52" t="s">
        <v>2174</v>
      </c>
      <c r="C39" s="738" t="s">
        <v>2175</v>
      </c>
      <c r="D39" s="52"/>
      <c r="E39" s="52" t="s">
        <v>2147</v>
      </c>
      <c r="F39" s="738" t="s">
        <v>2270</v>
      </c>
    </row>
    <row r="40" spans="1:6" x14ac:dyDescent="0.2">
      <c r="A40" s="604" t="s">
        <v>2176</v>
      </c>
      <c r="B40" s="51" t="s">
        <v>918</v>
      </c>
      <c r="C40" s="737" t="s">
        <v>2177</v>
      </c>
      <c r="D40" s="52"/>
      <c r="E40" s="52" t="s">
        <v>2189</v>
      </c>
      <c r="F40" s="738" t="s">
        <v>2271</v>
      </c>
    </row>
    <row r="41" spans="1:6" ht="12" thickBot="1" x14ac:dyDescent="0.25">
      <c r="A41" s="605"/>
      <c r="B41" s="52" t="s">
        <v>2152</v>
      </c>
      <c r="C41" s="738" t="s">
        <v>2141</v>
      </c>
      <c r="D41" s="52"/>
      <c r="E41" s="52" t="s">
        <v>2272</v>
      </c>
      <c r="F41" s="738" t="s">
        <v>2150</v>
      </c>
    </row>
    <row r="42" spans="1:6" ht="12" thickBot="1" x14ac:dyDescent="0.25">
      <c r="A42" s="605"/>
      <c r="B42" s="52" t="s">
        <v>2157</v>
      </c>
      <c r="C42" s="738" t="s">
        <v>2178</v>
      </c>
      <c r="D42" s="51" t="s">
        <v>2273</v>
      </c>
      <c r="E42" s="51" t="s">
        <v>257</v>
      </c>
      <c r="F42" s="737" t="s">
        <v>257</v>
      </c>
    </row>
    <row r="43" spans="1:6" ht="12" thickBot="1" x14ac:dyDescent="0.25">
      <c r="A43" s="605"/>
      <c r="B43" s="52" t="s">
        <v>2179</v>
      </c>
      <c r="C43" s="738" t="s">
        <v>2180</v>
      </c>
      <c r="D43" s="51" t="s">
        <v>2091</v>
      </c>
      <c r="E43" s="51" t="s">
        <v>2189</v>
      </c>
      <c r="F43" s="737" t="s">
        <v>2274</v>
      </c>
    </row>
    <row r="44" spans="1:6" ht="12" thickBot="1" x14ac:dyDescent="0.25">
      <c r="A44" s="605"/>
      <c r="B44" s="52" t="s">
        <v>754</v>
      </c>
      <c r="C44" s="738" t="s">
        <v>2181</v>
      </c>
      <c r="D44" s="51" t="s">
        <v>1894</v>
      </c>
      <c r="E44" s="51" t="s">
        <v>257</v>
      </c>
      <c r="F44" s="737" t="s">
        <v>257</v>
      </c>
    </row>
    <row r="45" spans="1:6" ht="12" thickBot="1" x14ac:dyDescent="0.25">
      <c r="A45" s="605"/>
      <c r="B45" s="52" t="s">
        <v>2182</v>
      </c>
      <c r="C45" s="738" t="s">
        <v>2183</v>
      </c>
      <c r="D45" s="51" t="s">
        <v>2275</v>
      </c>
      <c r="E45" s="51" t="s">
        <v>2276</v>
      </c>
      <c r="F45" s="737" t="s">
        <v>2277</v>
      </c>
    </row>
    <row r="46" spans="1:6" ht="12" thickBot="1" x14ac:dyDescent="0.25">
      <c r="A46" s="605"/>
      <c r="B46" s="52" t="s">
        <v>2145</v>
      </c>
      <c r="C46" s="738" t="s">
        <v>2184</v>
      </c>
      <c r="D46" s="51" t="s">
        <v>2278</v>
      </c>
      <c r="E46" s="51" t="s">
        <v>2182</v>
      </c>
      <c r="F46" s="737" t="s">
        <v>2202</v>
      </c>
    </row>
    <row r="47" spans="1:6" ht="12" thickBot="1" x14ac:dyDescent="0.25">
      <c r="A47" s="605"/>
      <c r="B47" s="52" t="s">
        <v>2147</v>
      </c>
      <c r="C47" s="738" t="s">
        <v>2185</v>
      </c>
      <c r="D47" s="51" t="s">
        <v>2279</v>
      </c>
      <c r="E47" s="51" t="s">
        <v>257</v>
      </c>
      <c r="F47" s="737" t="s">
        <v>257</v>
      </c>
    </row>
    <row r="48" spans="1:6" ht="12" thickBot="1" x14ac:dyDescent="0.25">
      <c r="A48" s="605"/>
      <c r="B48" s="52" t="s">
        <v>2167</v>
      </c>
      <c r="C48" s="738" t="s">
        <v>2140</v>
      </c>
      <c r="D48" s="51" t="s">
        <v>2280</v>
      </c>
      <c r="E48" s="51" t="s">
        <v>2252</v>
      </c>
      <c r="F48" s="737" t="s">
        <v>2253</v>
      </c>
    </row>
    <row r="49" spans="1:6" ht="12" thickBot="1" x14ac:dyDescent="0.25">
      <c r="A49" s="606"/>
      <c r="B49" s="53" t="s">
        <v>2186</v>
      </c>
      <c r="C49" s="739" t="s">
        <v>2187</v>
      </c>
      <c r="D49" s="51" t="s">
        <v>2281</v>
      </c>
      <c r="E49" s="51" t="s">
        <v>2145</v>
      </c>
      <c r="F49" s="737" t="s">
        <v>2282</v>
      </c>
    </row>
    <row r="50" spans="1:6" ht="12" thickBot="1" x14ac:dyDescent="0.25">
      <c r="A50" s="604" t="s">
        <v>2188</v>
      </c>
      <c r="B50" s="51" t="s">
        <v>2189</v>
      </c>
      <c r="C50" s="737" t="s">
        <v>2190</v>
      </c>
      <c r="D50" s="52"/>
      <c r="E50" s="52" t="s">
        <v>2171</v>
      </c>
      <c r="F50" s="738" t="s">
        <v>2283</v>
      </c>
    </row>
    <row r="51" spans="1:6" ht="12" thickBot="1" x14ac:dyDescent="0.25">
      <c r="A51" s="604" t="s">
        <v>2191</v>
      </c>
      <c r="B51" s="51" t="s">
        <v>2192</v>
      </c>
      <c r="C51" s="737" t="s">
        <v>2140</v>
      </c>
      <c r="D51" s="52"/>
      <c r="E51" s="52" t="s">
        <v>2152</v>
      </c>
      <c r="F51" s="738" t="s">
        <v>2162</v>
      </c>
    </row>
    <row r="52" spans="1:6" x14ac:dyDescent="0.2">
      <c r="A52" s="605"/>
      <c r="B52" s="52" t="s">
        <v>2193</v>
      </c>
      <c r="C52" s="738" t="s">
        <v>2140</v>
      </c>
      <c r="D52" s="51" t="s">
        <v>2284</v>
      </c>
      <c r="E52" s="51" t="s">
        <v>4068</v>
      </c>
      <c r="F52" s="737" t="s">
        <v>2285</v>
      </c>
    </row>
    <row r="53" spans="1:6" x14ac:dyDescent="0.2">
      <c r="A53" s="605"/>
      <c r="B53" s="52" t="s">
        <v>2194</v>
      </c>
      <c r="C53" s="738" t="s">
        <v>2140</v>
      </c>
      <c r="D53" s="52"/>
      <c r="E53" s="52" t="s">
        <v>2147</v>
      </c>
      <c r="F53" s="738" t="s">
        <v>2286</v>
      </c>
    </row>
    <row r="54" spans="1:6" x14ac:dyDescent="0.2">
      <c r="A54" s="605"/>
      <c r="B54" s="52" t="s">
        <v>2195</v>
      </c>
      <c r="C54" s="738" t="s">
        <v>2140</v>
      </c>
      <c r="D54" s="52"/>
      <c r="E54" s="52" t="s">
        <v>2171</v>
      </c>
      <c r="F54" s="738" t="s">
        <v>2287</v>
      </c>
    </row>
    <row r="55" spans="1:6" ht="12" thickBot="1" x14ac:dyDescent="0.25">
      <c r="A55" s="605"/>
      <c r="B55" s="52" t="s">
        <v>2196</v>
      </c>
      <c r="C55" s="738" t="s">
        <v>2140</v>
      </c>
      <c r="D55" s="52"/>
      <c r="E55" s="52" t="s">
        <v>4065</v>
      </c>
      <c r="F55" s="738" t="s">
        <v>2150</v>
      </c>
    </row>
    <row r="56" spans="1:6" x14ac:dyDescent="0.2">
      <c r="A56" s="604" t="s">
        <v>2199</v>
      </c>
      <c r="B56" s="51" t="s">
        <v>2200</v>
      </c>
      <c r="C56" s="737" t="s">
        <v>2201</v>
      </c>
      <c r="D56" s="52"/>
      <c r="E56" s="52" t="s">
        <v>4069</v>
      </c>
      <c r="F56" s="738" t="s">
        <v>2288</v>
      </c>
    </row>
    <row r="57" spans="1:6" ht="12" thickBot="1" x14ac:dyDescent="0.25">
      <c r="A57" s="605"/>
      <c r="B57" s="52" t="s">
        <v>2182</v>
      </c>
      <c r="C57" s="738" t="s">
        <v>2202</v>
      </c>
      <c r="D57" s="52"/>
      <c r="E57" s="52" t="s">
        <v>2289</v>
      </c>
      <c r="F57" s="738" t="s">
        <v>2242</v>
      </c>
    </row>
    <row r="58" spans="1:6" ht="12" thickBot="1" x14ac:dyDescent="0.25">
      <c r="A58" s="605"/>
      <c r="B58" s="52" t="s">
        <v>2147</v>
      </c>
      <c r="C58" s="738" t="s">
        <v>2203</v>
      </c>
      <c r="D58" s="51" t="s">
        <v>1895</v>
      </c>
      <c r="E58" s="51" t="s">
        <v>2290</v>
      </c>
      <c r="F58" s="737" t="s">
        <v>2291</v>
      </c>
    </row>
    <row r="59" spans="1:6" x14ac:dyDescent="0.2">
      <c r="A59" s="604" t="s">
        <v>1906</v>
      </c>
      <c r="B59" s="51" t="s">
        <v>4072</v>
      </c>
      <c r="C59" s="737" t="s">
        <v>257</v>
      </c>
      <c r="D59" s="51" t="s">
        <v>2292</v>
      </c>
      <c r="E59" s="51" t="s">
        <v>2143</v>
      </c>
      <c r="F59" s="737" t="s">
        <v>2293</v>
      </c>
    </row>
    <row r="60" spans="1:6" x14ac:dyDescent="0.2">
      <c r="A60" s="605"/>
      <c r="B60" s="52" t="s">
        <v>2182</v>
      </c>
      <c r="C60" s="738" t="s">
        <v>257</v>
      </c>
      <c r="D60" s="52"/>
      <c r="E60" s="52" t="s">
        <v>2147</v>
      </c>
      <c r="F60" s="738" t="s">
        <v>2140</v>
      </c>
    </row>
    <row r="61" spans="1:6" ht="12" thickBot="1" x14ac:dyDescent="0.25">
      <c r="A61" s="605"/>
      <c r="B61" s="52" t="s">
        <v>4063</v>
      </c>
      <c r="C61" s="738" t="s">
        <v>257</v>
      </c>
      <c r="D61" s="52"/>
      <c r="E61" s="52" t="s">
        <v>2276</v>
      </c>
      <c r="F61" s="738" t="s">
        <v>2294</v>
      </c>
    </row>
    <row r="62" spans="1:6" x14ac:dyDescent="0.2">
      <c r="A62" s="604" t="s">
        <v>2204</v>
      </c>
      <c r="B62" s="51" t="s">
        <v>2205</v>
      </c>
      <c r="C62" s="737" t="s">
        <v>2206</v>
      </c>
      <c r="D62" s="52"/>
      <c r="E62" s="52" t="s">
        <v>2200</v>
      </c>
      <c r="F62" s="738" t="s">
        <v>2295</v>
      </c>
    </row>
    <row r="63" spans="1:6" x14ac:dyDescent="0.2">
      <c r="A63" s="605"/>
      <c r="B63" s="52" t="s">
        <v>2174</v>
      </c>
      <c r="C63" s="738" t="s">
        <v>2207</v>
      </c>
      <c r="D63" s="52"/>
      <c r="E63" s="52" t="s">
        <v>2149</v>
      </c>
      <c r="F63" s="738" t="s">
        <v>2296</v>
      </c>
    </row>
    <row r="64" spans="1:6" ht="12" thickBot="1" x14ac:dyDescent="0.25">
      <c r="A64" s="605"/>
      <c r="B64" s="52" t="s">
        <v>2182</v>
      </c>
      <c r="C64" s="738" t="s">
        <v>2208</v>
      </c>
      <c r="D64" s="52"/>
      <c r="E64" s="52" t="s">
        <v>2182</v>
      </c>
      <c r="F64" s="738" t="s">
        <v>2297</v>
      </c>
    </row>
    <row r="65" spans="1:6" ht="12" thickBot="1" x14ac:dyDescent="0.25">
      <c r="A65" s="604" t="s">
        <v>2209</v>
      </c>
      <c r="B65" s="51" t="s">
        <v>2210</v>
      </c>
      <c r="C65" s="737" t="s">
        <v>2140</v>
      </c>
      <c r="D65" s="51" t="s">
        <v>2298</v>
      </c>
      <c r="E65" s="51" t="s">
        <v>2145</v>
      </c>
      <c r="F65" s="737" t="s">
        <v>2184</v>
      </c>
    </row>
    <row r="66" spans="1:6" x14ac:dyDescent="0.2">
      <c r="A66" s="604" t="s">
        <v>2211</v>
      </c>
      <c r="B66" s="51" t="s">
        <v>2212</v>
      </c>
      <c r="C66" s="737" t="s">
        <v>2202</v>
      </c>
      <c r="D66" s="52"/>
      <c r="E66" s="52" t="s">
        <v>2179</v>
      </c>
      <c r="F66" s="738" t="s">
        <v>2180</v>
      </c>
    </row>
    <row r="67" spans="1:6" x14ac:dyDescent="0.2">
      <c r="A67" s="605"/>
      <c r="B67" s="52" t="s">
        <v>4063</v>
      </c>
      <c r="C67" s="738" t="s">
        <v>2162</v>
      </c>
      <c r="D67" s="52"/>
      <c r="E67" s="52" t="s">
        <v>2167</v>
      </c>
      <c r="F67" s="738" t="s">
        <v>2140</v>
      </c>
    </row>
    <row r="68" spans="1:6" x14ac:dyDescent="0.2">
      <c r="A68" s="605"/>
      <c r="B68" s="52" t="s">
        <v>2179</v>
      </c>
      <c r="C68" s="738" t="s">
        <v>2213</v>
      </c>
      <c r="D68" s="52"/>
      <c r="E68" s="52" t="s">
        <v>2152</v>
      </c>
      <c r="F68" s="738" t="s">
        <v>2141</v>
      </c>
    </row>
    <row r="69" spans="1:6" ht="12" thickBot="1" x14ac:dyDescent="0.25">
      <c r="A69" s="605"/>
      <c r="B69" s="52" t="s">
        <v>4065</v>
      </c>
      <c r="C69" s="738" t="s">
        <v>2214</v>
      </c>
      <c r="D69" s="52"/>
      <c r="E69" s="52" t="s">
        <v>2186</v>
      </c>
      <c r="F69" s="738" t="s">
        <v>2187</v>
      </c>
    </row>
    <row r="70" spans="1:6" ht="12" thickBot="1" x14ac:dyDescent="0.25">
      <c r="A70" s="605"/>
      <c r="B70" s="52" t="s">
        <v>2171</v>
      </c>
      <c r="C70" s="738" t="s">
        <v>2215</v>
      </c>
      <c r="D70" s="51" t="s">
        <v>2299</v>
      </c>
      <c r="E70" s="51" t="s">
        <v>2300</v>
      </c>
      <c r="F70" s="737" t="s">
        <v>2274</v>
      </c>
    </row>
    <row r="71" spans="1:6" x14ac:dyDescent="0.2">
      <c r="A71" s="604" t="s">
        <v>158</v>
      </c>
      <c r="B71" s="51" t="s">
        <v>754</v>
      </c>
      <c r="C71" s="737" t="s">
        <v>2216</v>
      </c>
      <c r="D71" s="52"/>
      <c r="E71" s="52" t="s">
        <v>2301</v>
      </c>
      <c r="F71" s="738" t="s">
        <v>2302</v>
      </c>
    </row>
    <row r="72" spans="1:6" ht="12" thickBot="1" x14ac:dyDescent="0.25">
      <c r="A72" s="605"/>
      <c r="B72" s="52" t="s">
        <v>2152</v>
      </c>
      <c r="C72" s="738" t="s">
        <v>2140</v>
      </c>
      <c r="D72" s="52"/>
      <c r="E72" s="52" t="s">
        <v>2303</v>
      </c>
      <c r="F72" s="738" t="s">
        <v>2277</v>
      </c>
    </row>
    <row r="73" spans="1:6" x14ac:dyDescent="0.2">
      <c r="A73" s="605"/>
      <c r="B73" s="52" t="s">
        <v>2171</v>
      </c>
      <c r="C73" s="738" t="s">
        <v>2215</v>
      </c>
      <c r="D73" s="51" t="s">
        <v>2304</v>
      </c>
      <c r="E73" s="51" t="s">
        <v>2305</v>
      </c>
      <c r="F73" s="737" t="s">
        <v>2306</v>
      </c>
    </row>
    <row r="74" spans="1:6" x14ac:dyDescent="0.2">
      <c r="A74" s="605"/>
      <c r="B74" s="52" t="s">
        <v>2217</v>
      </c>
      <c r="C74" s="738" t="s">
        <v>2140</v>
      </c>
      <c r="D74" s="52"/>
      <c r="E74" s="52" t="s">
        <v>2169</v>
      </c>
      <c r="F74" s="738" t="s">
        <v>2259</v>
      </c>
    </row>
    <row r="75" spans="1:6" x14ac:dyDescent="0.2">
      <c r="A75" s="605"/>
      <c r="B75" s="52" t="s">
        <v>2218</v>
      </c>
      <c r="C75" s="738" t="s">
        <v>2219</v>
      </c>
      <c r="D75" s="52"/>
      <c r="E75" s="52" t="s">
        <v>2182</v>
      </c>
      <c r="F75" s="738" t="s">
        <v>2202</v>
      </c>
    </row>
    <row r="76" spans="1:6" ht="12" thickBot="1" x14ac:dyDescent="0.25">
      <c r="A76" s="605"/>
      <c r="B76" s="52" t="s">
        <v>2220</v>
      </c>
      <c r="C76" s="738" t="s">
        <v>2140</v>
      </c>
      <c r="D76" s="52"/>
      <c r="E76" s="52" t="s">
        <v>2307</v>
      </c>
      <c r="F76" s="738" t="s">
        <v>2308</v>
      </c>
    </row>
    <row r="77" spans="1:6" ht="12" thickBot="1" x14ac:dyDescent="0.25">
      <c r="A77" s="604" t="s">
        <v>2221</v>
      </c>
      <c r="B77" s="51" t="s">
        <v>2222</v>
      </c>
      <c r="C77" s="737" t="s">
        <v>2223</v>
      </c>
      <c r="D77" s="51" t="s">
        <v>2309</v>
      </c>
      <c r="E77" s="51" t="s">
        <v>754</v>
      </c>
      <c r="F77" s="737" t="s">
        <v>2310</v>
      </c>
    </row>
    <row r="78" spans="1:6" x14ac:dyDescent="0.2">
      <c r="A78" s="605"/>
      <c r="B78" s="52" t="s">
        <v>2149</v>
      </c>
      <c r="C78" s="738" t="s">
        <v>2224</v>
      </c>
      <c r="D78" s="51" t="s">
        <v>1678</v>
      </c>
      <c r="E78" s="51" t="s">
        <v>3440</v>
      </c>
      <c r="F78" s="737" t="s">
        <v>2311</v>
      </c>
    </row>
    <row r="79" spans="1:6" x14ac:dyDescent="0.2">
      <c r="A79" s="605"/>
      <c r="B79" s="52" t="s">
        <v>2186</v>
      </c>
      <c r="C79" s="738" t="s">
        <v>2225</v>
      </c>
      <c r="D79" s="52"/>
      <c r="E79" s="52" t="s">
        <v>4070</v>
      </c>
      <c r="F79" s="738" t="s">
        <v>2187</v>
      </c>
    </row>
    <row r="80" spans="1:6" x14ac:dyDescent="0.2">
      <c r="A80" s="605"/>
      <c r="B80" s="52" t="s">
        <v>754</v>
      </c>
      <c r="C80" s="738" t="s">
        <v>2226</v>
      </c>
      <c r="D80" s="52"/>
      <c r="E80" s="52" t="s">
        <v>918</v>
      </c>
      <c r="F80" s="738" t="s">
        <v>2312</v>
      </c>
    </row>
    <row r="81" spans="1:6" ht="12" thickBot="1" x14ac:dyDescent="0.25">
      <c r="A81" s="605"/>
      <c r="B81" s="52" t="s">
        <v>2217</v>
      </c>
      <c r="C81" s="738" t="s">
        <v>2140</v>
      </c>
      <c r="D81" s="52"/>
      <c r="E81" s="52" t="s">
        <v>2313</v>
      </c>
      <c r="F81" s="738" t="s">
        <v>2202</v>
      </c>
    </row>
    <row r="82" spans="1:6" ht="12" thickBot="1" x14ac:dyDescent="0.25">
      <c r="A82" s="604" t="s">
        <v>2227</v>
      </c>
      <c r="B82" s="51" t="s">
        <v>2228</v>
      </c>
      <c r="C82" s="737" t="s">
        <v>2229</v>
      </c>
      <c r="D82" s="52"/>
      <c r="E82" s="52" t="s">
        <v>2314</v>
      </c>
      <c r="F82" s="738" t="s">
        <v>2315</v>
      </c>
    </row>
    <row r="83" spans="1:6" ht="12" thickBot="1" x14ac:dyDescent="0.25">
      <c r="A83" s="604" t="s">
        <v>2230</v>
      </c>
      <c r="B83" s="51" t="s">
        <v>2231</v>
      </c>
      <c r="C83" s="737" t="s">
        <v>2232</v>
      </c>
      <c r="D83" s="51" t="s">
        <v>2319</v>
      </c>
      <c r="E83" s="51" t="s">
        <v>2228</v>
      </c>
      <c r="F83" s="737" t="s">
        <v>2320</v>
      </c>
    </row>
    <row r="84" spans="1:6" ht="12" thickBot="1" x14ac:dyDescent="0.25">
      <c r="A84" s="605"/>
      <c r="B84" s="52" t="s">
        <v>4063</v>
      </c>
      <c r="C84" s="738" t="s">
        <v>2233</v>
      </c>
      <c r="D84" s="51" t="s">
        <v>834</v>
      </c>
      <c r="E84" s="51" t="s">
        <v>4071</v>
      </c>
      <c r="F84" s="737" t="s">
        <v>2321</v>
      </c>
    </row>
    <row r="85" spans="1:6" x14ac:dyDescent="0.2">
      <c r="A85" s="605"/>
      <c r="B85" s="52" t="s">
        <v>4066</v>
      </c>
      <c r="C85" s="738" t="s">
        <v>2234</v>
      </c>
      <c r="D85" s="51" t="s">
        <v>2316</v>
      </c>
      <c r="E85" s="51" t="s">
        <v>2171</v>
      </c>
      <c r="F85" s="737" t="s">
        <v>2215</v>
      </c>
    </row>
    <row r="86" spans="1:6" x14ac:dyDescent="0.2">
      <c r="A86" s="605"/>
      <c r="B86" s="52" t="s">
        <v>2147</v>
      </c>
      <c r="C86" s="738" t="s">
        <v>2235</v>
      </c>
      <c r="D86" s="52"/>
      <c r="E86" s="52" t="s">
        <v>2157</v>
      </c>
      <c r="F86" s="738" t="s">
        <v>2317</v>
      </c>
    </row>
    <row r="87" spans="1:6" x14ac:dyDescent="0.2">
      <c r="A87" s="605"/>
      <c r="B87" s="52" t="s">
        <v>2276</v>
      </c>
      <c r="C87" s="738" t="s">
        <v>2140</v>
      </c>
      <c r="D87" s="52"/>
      <c r="E87" s="52" t="s">
        <v>918</v>
      </c>
      <c r="F87" s="738" t="s">
        <v>2312</v>
      </c>
    </row>
    <row r="88" spans="1:6" x14ac:dyDescent="0.2">
      <c r="A88" s="605"/>
      <c r="B88" s="52" t="s">
        <v>754</v>
      </c>
      <c r="C88" s="738" t="s">
        <v>2181</v>
      </c>
      <c r="D88" s="52"/>
      <c r="E88" s="52" t="s">
        <v>2179</v>
      </c>
      <c r="F88" s="738" t="s">
        <v>2257</v>
      </c>
    </row>
    <row r="89" spans="1:6" x14ac:dyDescent="0.2">
      <c r="A89" s="605"/>
      <c r="B89" s="52" t="s">
        <v>4067</v>
      </c>
      <c r="C89" s="738" t="s">
        <v>2236</v>
      </c>
      <c r="D89" s="52"/>
      <c r="E89" s="52" t="s">
        <v>2318</v>
      </c>
      <c r="F89" s="738" t="s">
        <v>2295</v>
      </c>
    </row>
    <row r="90" spans="1:6" ht="12" thickBot="1" x14ac:dyDescent="0.25">
      <c r="A90" s="605"/>
      <c r="B90" s="52" t="s">
        <v>2237</v>
      </c>
      <c r="C90" s="738" t="s">
        <v>2238</v>
      </c>
      <c r="D90" s="52"/>
      <c r="E90" s="52" t="s">
        <v>2174</v>
      </c>
      <c r="F90" s="738" t="s">
        <v>2207</v>
      </c>
    </row>
    <row r="91" spans="1:6" ht="12" thickBot="1" x14ac:dyDescent="0.25">
      <c r="A91" s="1569" t="s">
        <v>2239</v>
      </c>
      <c r="B91" s="1522" t="s">
        <v>257</v>
      </c>
      <c r="C91" s="1523" t="s">
        <v>257</v>
      </c>
      <c r="D91" s="51" t="s">
        <v>2324</v>
      </c>
      <c r="E91" s="51" t="s">
        <v>2222</v>
      </c>
      <c r="F91" s="737" t="s">
        <v>2325</v>
      </c>
    </row>
    <row r="92" spans="1:6" ht="12" thickBot="1" x14ac:dyDescent="0.25">
      <c r="A92" s="51" t="s">
        <v>2322</v>
      </c>
      <c r="B92" s="51" t="s">
        <v>918</v>
      </c>
      <c r="C92" s="737" t="s">
        <v>2323</v>
      </c>
      <c r="D92" s="52"/>
      <c r="E92" s="52" t="s">
        <v>2169</v>
      </c>
      <c r="F92" s="738" t="s">
        <v>2326</v>
      </c>
    </row>
    <row r="93" spans="1:6" ht="12" thickBot="1" x14ac:dyDescent="0.25">
      <c r="A93" s="51" t="s">
        <v>2329</v>
      </c>
      <c r="B93" s="51" t="s">
        <v>2264</v>
      </c>
      <c r="C93" s="737" t="s">
        <v>2330</v>
      </c>
      <c r="D93" s="52"/>
      <c r="E93" s="52" t="s">
        <v>2189</v>
      </c>
      <c r="F93" s="738" t="s">
        <v>2327</v>
      </c>
    </row>
    <row r="94" spans="1:6" x14ac:dyDescent="0.2">
      <c r="A94" s="1957" t="s">
        <v>2331</v>
      </c>
      <c r="B94" s="1959" t="s">
        <v>2267</v>
      </c>
      <c r="C94" s="1961" t="s">
        <v>2332</v>
      </c>
      <c r="D94" s="52"/>
      <c r="E94" s="52" t="s">
        <v>2247</v>
      </c>
      <c r="F94" s="738" t="s">
        <v>2328</v>
      </c>
    </row>
    <row r="95" spans="1:6" ht="13.5" customHeight="1" thickBot="1" x14ac:dyDescent="0.25">
      <c r="A95" s="1958"/>
      <c r="B95" s="1960"/>
      <c r="C95" s="1962"/>
      <c r="D95" s="53"/>
      <c r="E95" s="53" t="s">
        <v>2152</v>
      </c>
      <c r="F95" s="739" t="s">
        <v>2140</v>
      </c>
    </row>
    <row r="98" spans="1:4" x14ac:dyDescent="0.2">
      <c r="D98" s="363"/>
    </row>
    <row r="99" spans="1:4" x14ac:dyDescent="0.2">
      <c r="D99" s="363"/>
    </row>
    <row r="100" spans="1:4" x14ac:dyDescent="0.2">
      <c r="D100" s="363"/>
    </row>
    <row r="101" spans="1:4" x14ac:dyDescent="0.2">
      <c r="D101" s="363"/>
    </row>
    <row r="102" spans="1:4" x14ac:dyDescent="0.2">
      <c r="D102" s="363"/>
    </row>
    <row r="103" spans="1:4" x14ac:dyDescent="0.2">
      <c r="D103" s="363"/>
    </row>
    <row r="104" spans="1:4" x14ac:dyDescent="0.2">
      <c r="D104" s="363"/>
    </row>
    <row r="105" spans="1:4" x14ac:dyDescent="0.2">
      <c r="D105" s="363"/>
    </row>
    <row r="108" spans="1:4" x14ac:dyDescent="0.2">
      <c r="A108" s="363"/>
    </row>
    <row r="109" spans="1:4" x14ac:dyDescent="0.2">
      <c r="A109" s="363"/>
    </row>
    <row r="110" spans="1:4" x14ac:dyDescent="0.2">
      <c r="A110" s="363"/>
    </row>
    <row r="111" spans="1:4" x14ac:dyDescent="0.2">
      <c r="A111" s="363"/>
    </row>
    <row r="112" spans="1:4" x14ac:dyDescent="0.2">
      <c r="A112" s="363"/>
    </row>
    <row r="113" spans="1:1" x14ac:dyDescent="0.2">
      <c r="A113" s="363"/>
    </row>
    <row r="114" spans="1:1" x14ac:dyDescent="0.2">
      <c r="A114" s="363"/>
    </row>
    <row r="115" spans="1:1" x14ac:dyDescent="0.2">
      <c r="A115" s="363"/>
    </row>
  </sheetData>
  <mergeCells count="11">
    <mergeCell ref="A94:A95"/>
    <mergeCell ref="B94:B95"/>
    <mergeCell ref="C94:C95"/>
    <mergeCell ref="A8:A10"/>
    <mergeCell ref="B8:B10"/>
    <mergeCell ref="C8:C10"/>
    <mergeCell ref="D8:D10"/>
    <mergeCell ref="E8:E10"/>
    <mergeCell ref="F8:F10"/>
    <mergeCell ref="D5:F6"/>
    <mergeCell ref="A5:C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9370078740157483" right="0.39370078740157483" top="0.51181102362204722" bottom="0.51181102362204722" header="0.31496062992125984" footer="0.31496062992125984"/>
  <pageSetup paperSize="9" scale="67" orientation="portrait" r:id="rId1"/>
  <headerFooter alignWithMargins="0"/>
  <colBreaks count="1" manualBreakCount="1">
    <brk id="3" min="2" max="94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 enableFormatConditionsCalculation="0"/>
  <dimension ref="A1:I71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27.5703125" style="364" customWidth="1"/>
    <col min="2" max="2" width="10.42578125" style="364" customWidth="1"/>
    <col min="3" max="3" width="10.5703125" style="364" customWidth="1"/>
    <col min="4" max="4" width="9.42578125" style="364" customWidth="1"/>
    <col min="5" max="5" width="10.5703125" style="364" customWidth="1"/>
    <col min="6" max="6" width="10.42578125" style="364" customWidth="1"/>
    <col min="7" max="7" width="10.140625" style="364" customWidth="1"/>
    <col min="8" max="8" width="11.140625" style="364" customWidth="1"/>
    <col min="9" max="9" width="10.85546875" style="364" customWidth="1"/>
    <col min="10" max="16384" width="9.140625" style="364"/>
  </cols>
  <sheetData>
    <row r="1" spans="1:9" x14ac:dyDescent="0.2">
      <c r="A1" s="757" t="s">
        <v>349</v>
      </c>
    </row>
    <row r="2" spans="1:9" x14ac:dyDescent="0.2">
      <c r="A2" s="757" t="s">
        <v>350</v>
      </c>
    </row>
    <row r="3" spans="1:9" s="890" customFormat="1" ht="15" customHeight="1" x14ac:dyDescent="0.2">
      <c r="A3" s="1074" t="s">
        <v>1847</v>
      </c>
      <c r="B3" s="897"/>
      <c r="C3" s="897"/>
      <c r="D3" s="897"/>
      <c r="E3" s="902"/>
      <c r="I3" s="1076" t="s">
        <v>1848</v>
      </c>
    </row>
    <row r="4" spans="1:9" s="366" customFormat="1" ht="12" customHeight="1" x14ac:dyDescent="0.2">
      <c r="A4" s="375"/>
      <c r="B4" s="375"/>
      <c r="C4" s="375"/>
      <c r="D4" s="375"/>
      <c r="E4" s="375"/>
      <c r="F4" s="380"/>
      <c r="G4" s="380"/>
      <c r="H4" s="380"/>
      <c r="I4" s="581"/>
    </row>
    <row r="5" spans="1:9" s="366" customFormat="1" ht="18" customHeight="1" x14ac:dyDescent="0.2">
      <c r="A5" s="1910" t="s">
        <v>1098</v>
      </c>
      <c r="B5" s="1910"/>
      <c r="C5" s="1910"/>
      <c r="D5" s="1910"/>
      <c r="E5" s="1910"/>
      <c r="F5" s="1910"/>
      <c r="G5" s="1910"/>
      <c r="H5" s="1910"/>
      <c r="I5" s="1910"/>
    </row>
    <row r="6" spans="1:9" s="366" customFormat="1" ht="18" customHeight="1" x14ac:dyDescent="0.2">
      <c r="A6" s="1911" t="s">
        <v>1099</v>
      </c>
      <c r="B6" s="1910"/>
      <c r="C6" s="1910"/>
      <c r="D6" s="1910"/>
      <c r="E6" s="1910"/>
      <c r="F6" s="1910"/>
      <c r="G6" s="1910"/>
      <c r="H6" s="1910"/>
      <c r="I6" s="1910"/>
    </row>
    <row r="7" spans="1:9" s="366" customFormat="1" ht="12" customHeight="1" thickBot="1" x14ac:dyDescent="0.25">
      <c r="A7" s="582"/>
      <c r="B7" s="582"/>
      <c r="C7" s="582"/>
      <c r="D7" s="582"/>
      <c r="E7" s="582"/>
      <c r="F7" s="380"/>
      <c r="G7" s="380"/>
      <c r="H7" s="380"/>
      <c r="I7" s="380"/>
    </row>
    <row r="8" spans="1:9" ht="12.95" customHeight="1" thickBot="1" x14ac:dyDescent="0.25">
      <c r="A8" s="1933" t="s">
        <v>1212</v>
      </c>
      <c r="B8" s="1963" t="s">
        <v>813</v>
      </c>
      <c r="C8" s="1964"/>
      <c r="D8" s="1964"/>
      <c r="E8" s="1964"/>
      <c r="F8" s="1963" t="s">
        <v>1606</v>
      </c>
      <c r="G8" s="1964"/>
      <c r="H8" s="1964"/>
      <c r="I8" s="1964"/>
    </row>
    <row r="9" spans="1:9" ht="15" customHeight="1" x14ac:dyDescent="0.2">
      <c r="A9" s="1942"/>
      <c r="B9" s="1631" t="s">
        <v>3482</v>
      </c>
      <c r="C9" s="1631" t="s">
        <v>3483</v>
      </c>
      <c r="D9" s="1631" t="s">
        <v>3484</v>
      </c>
      <c r="E9" s="1631" t="s">
        <v>3485</v>
      </c>
      <c r="F9" s="1631" t="s">
        <v>3486</v>
      </c>
      <c r="G9" s="1631" t="s">
        <v>3483</v>
      </c>
      <c r="H9" s="1631" t="s">
        <v>3484</v>
      </c>
      <c r="I9" s="1631" t="s">
        <v>3487</v>
      </c>
    </row>
    <row r="10" spans="1:9" ht="15.95" customHeight="1" x14ac:dyDescent="0.2">
      <c r="A10" s="1942"/>
      <c r="B10" s="1634"/>
      <c r="C10" s="1634"/>
      <c r="D10" s="1634"/>
      <c r="E10" s="1634"/>
      <c r="F10" s="1634"/>
      <c r="G10" s="1634"/>
      <c r="H10" s="1634"/>
      <c r="I10" s="1634"/>
    </row>
    <row r="11" spans="1:9" ht="36.75" customHeight="1" x14ac:dyDescent="0.2">
      <c r="A11" s="1942"/>
      <c r="B11" s="1634"/>
      <c r="C11" s="1634"/>
      <c r="D11" s="1634"/>
      <c r="E11" s="1634"/>
      <c r="F11" s="1634"/>
      <c r="G11" s="1634"/>
      <c r="H11" s="1634"/>
      <c r="I11" s="1634"/>
    </row>
    <row r="12" spans="1:9" ht="30" customHeight="1" thickBot="1" x14ac:dyDescent="0.25">
      <c r="A12" s="1934"/>
      <c r="B12" s="1635"/>
      <c r="C12" s="1635"/>
      <c r="D12" s="1635"/>
      <c r="E12" s="1635"/>
      <c r="F12" s="1635"/>
      <c r="G12" s="1635"/>
      <c r="H12" s="1635"/>
      <c r="I12" s="1635"/>
    </row>
    <row r="13" spans="1:9" ht="12.95" customHeight="1" x14ac:dyDescent="0.2">
      <c r="A13" s="192" t="s">
        <v>1526</v>
      </c>
      <c r="B13" s="583">
        <v>2</v>
      </c>
      <c r="C13" s="583">
        <v>1</v>
      </c>
      <c r="D13" s="583">
        <v>0</v>
      </c>
      <c r="E13" s="583">
        <v>3</v>
      </c>
      <c r="F13" s="583">
        <v>17</v>
      </c>
      <c r="G13" s="583">
        <v>0</v>
      </c>
      <c r="H13" s="583">
        <v>0</v>
      </c>
      <c r="I13" s="583">
        <v>17</v>
      </c>
    </row>
    <row r="14" spans="1:9" ht="12.95" customHeight="1" x14ac:dyDescent="0.2">
      <c r="A14" s="192" t="s">
        <v>2070</v>
      </c>
      <c r="B14" s="583">
        <v>348</v>
      </c>
      <c r="C14" s="583">
        <v>88</v>
      </c>
      <c r="D14" s="583">
        <v>32</v>
      </c>
      <c r="E14" s="583">
        <v>404</v>
      </c>
      <c r="F14" s="583">
        <v>76</v>
      </c>
      <c r="G14" s="583">
        <v>4</v>
      </c>
      <c r="H14" s="583">
        <v>3</v>
      </c>
      <c r="I14" s="583">
        <v>77</v>
      </c>
    </row>
    <row r="15" spans="1:9" ht="12.95" customHeight="1" x14ac:dyDescent="0.2">
      <c r="A15" s="192" t="s">
        <v>1220</v>
      </c>
      <c r="B15" s="583">
        <v>1802</v>
      </c>
      <c r="C15" s="583">
        <v>14</v>
      </c>
      <c r="D15" s="583">
        <v>12</v>
      </c>
      <c r="E15" s="583">
        <v>1804</v>
      </c>
      <c r="F15" s="583">
        <v>59</v>
      </c>
      <c r="G15" s="583">
        <v>2</v>
      </c>
      <c r="H15" s="583">
        <v>0</v>
      </c>
      <c r="I15" s="583">
        <v>61</v>
      </c>
    </row>
    <row r="16" spans="1:9" ht="12.95" customHeight="1" x14ac:dyDescent="0.2">
      <c r="A16" s="192" t="s">
        <v>800</v>
      </c>
      <c r="B16" s="583">
        <v>1745</v>
      </c>
      <c r="C16" s="583">
        <v>529</v>
      </c>
      <c r="D16" s="583">
        <v>56</v>
      </c>
      <c r="E16" s="583">
        <v>2218</v>
      </c>
      <c r="F16" s="583">
        <v>62</v>
      </c>
      <c r="G16" s="583">
        <v>10</v>
      </c>
      <c r="H16" s="583">
        <v>0</v>
      </c>
      <c r="I16" s="583">
        <v>72</v>
      </c>
    </row>
    <row r="17" spans="1:9" ht="12.95" customHeight="1" x14ac:dyDescent="0.2">
      <c r="A17" s="193" t="s">
        <v>763</v>
      </c>
      <c r="B17" s="584">
        <v>2688</v>
      </c>
      <c r="C17" s="584">
        <v>293</v>
      </c>
      <c r="D17" s="584">
        <v>255</v>
      </c>
      <c r="E17" s="584">
        <v>2726</v>
      </c>
      <c r="F17" s="584">
        <v>68</v>
      </c>
      <c r="G17" s="584">
        <v>11</v>
      </c>
      <c r="H17" s="584">
        <v>1</v>
      </c>
      <c r="I17" s="584">
        <v>78</v>
      </c>
    </row>
    <row r="18" spans="1:9" ht="12.95" customHeight="1" x14ac:dyDescent="0.2">
      <c r="A18" s="192" t="s">
        <v>1548</v>
      </c>
      <c r="B18" s="583">
        <v>669</v>
      </c>
      <c r="C18" s="583">
        <v>146</v>
      </c>
      <c r="D18" s="583">
        <v>150</v>
      </c>
      <c r="E18" s="583">
        <v>665</v>
      </c>
      <c r="F18" s="583">
        <v>46</v>
      </c>
      <c r="G18" s="583">
        <v>3</v>
      </c>
      <c r="H18" s="583">
        <v>0</v>
      </c>
      <c r="I18" s="583">
        <v>49</v>
      </c>
    </row>
    <row r="19" spans="1:9" ht="12.95" customHeight="1" x14ac:dyDescent="0.2">
      <c r="A19" s="192" t="s">
        <v>1550</v>
      </c>
      <c r="B19" s="583">
        <v>0</v>
      </c>
      <c r="C19" s="583">
        <v>0</v>
      </c>
      <c r="D19" s="583">
        <v>0</v>
      </c>
      <c r="E19" s="583">
        <v>0</v>
      </c>
      <c r="F19" s="583">
        <v>7</v>
      </c>
      <c r="G19" s="583">
        <v>0</v>
      </c>
      <c r="H19" s="583">
        <v>0</v>
      </c>
      <c r="I19" s="583">
        <v>7</v>
      </c>
    </row>
    <row r="20" spans="1:9" ht="12.95" customHeight="1" x14ac:dyDescent="0.2">
      <c r="A20" s="190" t="s">
        <v>1549</v>
      </c>
      <c r="B20" s="585">
        <v>835</v>
      </c>
      <c r="C20" s="585">
        <v>152</v>
      </c>
      <c r="D20" s="585">
        <v>146</v>
      </c>
      <c r="E20" s="585">
        <v>841</v>
      </c>
      <c r="F20" s="585">
        <v>50</v>
      </c>
      <c r="G20" s="585">
        <v>4</v>
      </c>
      <c r="H20" s="585">
        <v>4</v>
      </c>
      <c r="I20" s="585">
        <v>50</v>
      </c>
    </row>
    <row r="21" spans="1:9" ht="12.95" customHeight="1" x14ac:dyDescent="0.2">
      <c r="A21" s="193" t="s">
        <v>817</v>
      </c>
      <c r="B21" s="584">
        <v>2093</v>
      </c>
      <c r="C21" s="584">
        <v>301</v>
      </c>
      <c r="D21" s="584">
        <v>218</v>
      </c>
      <c r="E21" s="584">
        <v>2176</v>
      </c>
      <c r="F21" s="584">
        <v>36</v>
      </c>
      <c r="G21" s="584">
        <v>0</v>
      </c>
      <c r="H21" s="584">
        <v>0</v>
      </c>
      <c r="I21" s="584">
        <v>36</v>
      </c>
    </row>
    <row r="22" spans="1:9" ht="12.95" customHeight="1" x14ac:dyDescent="0.2">
      <c r="A22" s="192" t="s">
        <v>102</v>
      </c>
      <c r="B22" s="583">
        <v>4</v>
      </c>
      <c r="C22" s="583">
        <v>0</v>
      </c>
      <c r="D22" s="583">
        <v>0</v>
      </c>
      <c r="E22" s="583">
        <v>4</v>
      </c>
      <c r="F22" s="583">
        <v>0</v>
      </c>
      <c r="G22" s="583">
        <v>0</v>
      </c>
      <c r="H22" s="583">
        <v>0</v>
      </c>
      <c r="I22" s="583">
        <v>0</v>
      </c>
    </row>
    <row r="23" spans="1:9" ht="12.95" customHeight="1" x14ac:dyDescent="0.2">
      <c r="A23" s="192" t="s">
        <v>1551</v>
      </c>
      <c r="B23" s="583">
        <v>4</v>
      </c>
      <c r="C23" s="583">
        <v>2</v>
      </c>
      <c r="D23" s="583">
        <v>1</v>
      </c>
      <c r="E23" s="583">
        <v>5</v>
      </c>
      <c r="F23" s="583">
        <v>13</v>
      </c>
      <c r="G23" s="583">
        <v>2</v>
      </c>
      <c r="H23" s="583">
        <v>1</v>
      </c>
      <c r="I23" s="583">
        <v>14</v>
      </c>
    </row>
    <row r="24" spans="1:9" ht="12.95" customHeight="1" x14ac:dyDescent="0.2">
      <c r="A24" s="190" t="s">
        <v>854</v>
      </c>
      <c r="B24" s="585">
        <v>153</v>
      </c>
      <c r="C24" s="585">
        <v>69</v>
      </c>
      <c r="D24" s="585">
        <v>29</v>
      </c>
      <c r="E24" s="585">
        <v>193</v>
      </c>
      <c r="F24" s="585">
        <v>11</v>
      </c>
      <c r="G24" s="585">
        <v>2</v>
      </c>
      <c r="H24" s="585">
        <v>1</v>
      </c>
      <c r="I24" s="585">
        <v>12</v>
      </c>
    </row>
    <row r="25" spans="1:9" ht="12.95" customHeight="1" x14ac:dyDescent="0.2">
      <c r="A25" s="193" t="s">
        <v>2132</v>
      </c>
      <c r="B25" s="584">
        <v>371</v>
      </c>
      <c r="C25" s="584">
        <v>15</v>
      </c>
      <c r="D25" s="584">
        <v>136</v>
      </c>
      <c r="E25" s="584">
        <v>250</v>
      </c>
      <c r="F25" s="584">
        <v>11</v>
      </c>
      <c r="G25" s="584">
        <v>8</v>
      </c>
      <c r="H25" s="584">
        <v>0</v>
      </c>
      <c r="I25" s="584">
        <v>19</v>
      </c>
    </row>
    <row r="26" spans="1:9" ht="12.95" customHeight="1" x14ac:dyDescent="0.2">
      <c r="A26" s="192" t="s">
        <v>1557</v>
      </c>
      <c r="B26" s="583">
        <v>1410</v>
      </c>
      <c r="C26" s="583">
        <v>129</v>
      </c>
      <c r="D26" s="583">
        <v>260</v>
      </c>
      <c r="E26" s="583">
        <v>1279</v>
      </c>
      <c r="F26" s="583">
        <v>65</v>
      </c>
      <c r="G26" s="583">
        <v>6</v>
      </c>
      <c r="H26" s="583">
        <v>2</v>
      </c>
      <c r="I26" s="583">
        <v>69</v>
      </c>
    </row>
    <row r="27" spans="1:9" ht="12.95" customHeight="1" x14ac:dyDescent="0.2">
      <c r="A27" s="192" t="s">
        <v>1423</v>
      </c>
      <c r="B27" s="583">
        <v>6</v>
      </c>
      <c r="C27" s="583">
        <v>7</v>
      </c>
      <c r="D27" s="583">
        <v>0</v>
      </c>
      <c r="E27" s="583">
        <v>13</v>
      </c>
      <c r="F27" s="583">
        <v>7</v>
      </c>
      <c r="G27" s="583">
        <v>3</v>
      </c>
      <c r="H27" s="583">
        <v>0</v>
      </c>
      <c r="I27" s="583">
        <v>10</v>
      </c>
    </row>
    <row r="28" spans="1:9" ht="12.95" customHeight="1" x14ac:dyDescent="0.2">
      <c r="A28" s="190" t="s">
        <v>802</v>
      </c>
      <c r="B28" s="585">
        <v>224</v>
      </c>
      <c r="C28" s="585">
        <v>54</v>
      </c>
      <c r="D28" s="585">
        <v>47</v>
      </c>
      <c r="E28" s="585">
        <v>231</v>
      </c>
      <c r="F28" s="585">
        <v>47</v>
      </c>
      <c r="G28" s="585">
        <v>2</v>
      </c>
      <c r="H28" s="585">
        <v>1</v>
      </c>
      <c r="I28" s="585">
        <v>48</v>
      </c>
    </row>
    <row r="29" spans="1:9" ht="12.95" customHeight="1" x14ac:dyDescent="0.2">
      <c r="A29" s="192" t="s">
        <v>830</v>
      </c>
      <c r="B29" s="583">
        <v>1009</v>
      </c>
      <c r="C29" s="583">
        <v>148</v>
      </c>
      <c r="D29" s="583">
        <v>189</v>
      </c>
      <c r="E29" s="583">
        <v>968</v>
      </c>
      <c r="F29" s="583">
        <v>9</v>
      </c>
      <c r="G29" s="583">
        <v>7</v>
      </c>
      <c r="H29" s="583">
        <v>1</v>
      </c>
      <c r="I29" s="583">
        <v>15</v>
      </c>
    </row>
    <row r="30" spans="1:9" ht="12.95" customHeight="1" x14ac:dyDescent="0.2">
      <c r="A30" s="192" t="s">
        <v>1644</v>
      </c>
      <c r="B30" s="583">
        <v>350</v>
      </c>
      <c r="C30" s="583">
        <v>8</v>
      </c>
      <c r="D30" s="583">
        <v>21</v>
      </c>
      <c r="E30" s="583">
        <v>337</v>
      </c>
      <c r="F30" s="583">
        <v>49</v>
      </c>
      <c r="G30" s="583">
        <v>0</v>
      </c>
      <c r="H30" s="583">
        <v>0</v>
      </c>
      <c r="I30" s="583">
        <v>49</v>
      </c>
    </row>
    <row r="31" spans="1:9" ht="12.95" customHeight="1" x14ac:dyDescent="0.2">
      <c r="A31" s="192" t="s">
        <v>1530</v>
      </c>
      <c r="B31" s="583">
        <v>3539</v>
      </c>
      <c r="C31" s="583">
        <v>417</v>
      </c>
      <c r="D31" s="583">
        <v>240</v>
      </c>
      <c r="E31" s="583">
        <v>3716</v>
      </c>
      <c r="F31" s="583">
        <v>58</v>
      </c>
      <c r="G31" s="583">
        <v>5</v>
      </c>
      <c r="H31" s="583">
        <v>0</v>
      </c>
      <c r="I31" s="583">
        <v>63</v>
      </c>
    </row>
    <row r="32" spans="1:9" ht="12.95" customHeight="1" x14ac:dyDescent="0.2">
      <c r="A32" s="190" t="s">
        <v>758</v>
      </c>
      <c r="B32" s="585">
        <v>1577</v>
      </c>
      <c r="C32" s="585">
        <v>184</v>
      </c>
      <c r="D32" s="585">
        <v>108</v>
      </c>
      <c r="E32" s="585">
        <v>1653</v>
      </c>
      <c r="F32" s="585">
        <v>70</v>
      </c>
      <c r="G32" s="585">
        <v>7</v>
      </c>
      <c r="H32" s="585">
        <v>12</v>
      </c>
      <c r="I32" s="585">
        <v>65</v>
      </c>
    </row>
    <row r="33" spans="1:9" ht="12.95" customHeight="1" x14ac:dyDescent="0.2">
      <c r="A33" s="193" t="s">
        <v>1418</v>
      </c>
      <c r="B33" s="584">
        <v>511</v>
      </c>
      <c r="C33" s="584">
        <v>97</v>
      </c>
      <c r="D33" s="584">
        <v>88</v>
      </c>
      <c r="E33" s="584">
        <v>520</v>
      </c>
      <c r="F33" s="584">
        <v>28</v>
      </c>
      <c r="G33" s="584">
        <v>12</v>
      </c>
      <c r="H33" s="584">
        <v>5</v>
      </c>
      <c r="I33" s="584">
        <v>35</v>
      </c>
    </row>
    <row r="34" spans="1:9" ht="12.95" customHeight="1" x14ac:dyDescent="0.2">
      <c r="A34" s="192" t="s">
        <v>803</v>
      </c>
      <c r="B34" s="583">
        <v>1062</v>
      </c>
      <c r="C34" s="583">
        <v>280</v>
      </c>
      <c r="D34" s="583">
        <v>198</v>
      </c>
      <c r="E34" s="583">
        <v>1144</v>
      </c>
      <c r="F34" s="583">
        <v>43</v>
      </c>
      <c r="G34" s="583">
        <v>11</v>
      </c>
      <c r="H34" s="583">
        <v>2</v>
      </c>
      <c r="I34" s="583">
        <v>52</v>
      </c>
    </row>
    <row r="35" spans="1:9" ht="12.95" customHeight="1" x14ac:dyDescent="0.2">
      <c r="A35" s="192" t="s">
        <v>762</v>
      </c>
      <c r="B35" s="583">
        <v>807</v>
      </c>
      <c r="C35" s="583">
        <v>103</v>
      </c>
      <c r="D35" s="583">
        <v>114</v>
      </c>
      <c r="E35" s="583">
        <v>796</v>
      </c>
      <c r="F35" s="583">
        <v>6</v>
      </c>
      <c r="G35" s="583">
        <v>3</v>
      </c>
      <c r="H35" s="583">
        <v>1</v>
      </c>
      <c r="I35" s="583">
        <v>8</v>
      </c>
    </row>
    <row r="36" spans="1:9" ht="12.95" customHeight="1" x14ac:dyDescent="0.2">
      <c r="A36" s="192" t="s">
        <v>761</v>
      </c>
      <c r="B36" s="583">
        <v>543</v>
      </c>
      <c r="C36" s="583">
        <v>5</v>
      </c>
      <c r="D36" s="583">
        <v>3</v>
      </c>
      <c r="E36" s="583">
        <v>545</v>
      </c>
      <c r="F36" s="583">
        <v>16</v>
      </c>
      <c r="G36" s="583">
        <v>1</v>
      </c>
      <c r="H36" s="583">
        <v>1</v>
      </c>
      <c r="I36" s="583">
        <v>16</v>
      </c>
    </row>
    <row r="37" spans="1:9" ht="12.95" customHeight="1" x14ac:dyDescent="0.2">
      <c r="A37" s="193" t="s">
        <v>829</v>
      </c>
      <c r="B37" s="584">
        <v>665</v>
      </c>
      <c r="C37" s="584">
        <v>218</v>
      </c>
      <c r="D37" s="584">
        <v>171</v>
      </c>
      <c r="E37" s="584">
        <v>712</v>
      </c>
      <c r="F37" s="584">
        <v>8</v>
      </c>
      <c r="G37" s="584">
        <v>0</v>
      </c>
      <c r="H37" s="584">
        <v>0</v>
      </c>
      <c r="I37" s="584">
        <v>8</v>
      </c>
    </row>
    <row r="38" spans="1:9" ht="12.95" customHeight="1" x14ac:dyDescent="0.2">
      <c r="A38" s="192" t="s">
        <v>1581</v>
      </c>
      <c r="B38" s="583">
        <v>1495</v>
      </c>
      <c r="C38" s="583">
        <v>292</v>
      </c>
      <c r="D38" s="583">
        <v>309</v>
      </c>
      <c r="E38" s="583">
        <v>1478</v>
      </c>
      <c r="F38" s="583">
        <v>67</v>
      </c>
      <c r="G38" s="583">
        <v>8</v>
      </c>
      <c r="H38" s="583">
        <v>1</v>
      </c>
      <c r="I38" s="583">
        <v>74</v>
      </c>
    </row>
    <row r="39" spans="1:9" ht="12.95" customHeight="1" x14ac:dyDescent="0.2">
      <c r="A39" s="192" t="s">
        <v>1527</v>
      </c>
      <c r="B39" s="583">
        <v>533</v>
      </c>
      <c r="C39" s="583">
        <v>20</v>
      </c>
      <c r="D39" s="583">
        <v>3</v>
      </c>
      <c r="E39" s="583">
        <v>550</v>
      </c>
      <c r="F39" s="583">
        <v>13</v>
      </c>
      <c r="G39" s="583">
        <v>0</v>
      </c>
      <c r="H39" s="583">
        <v>0</v>
      </c>
      <c r="I39" s="583">
        <v>13</v>
      </c>
    </row>
    <row r="40" spans="1:9" ht="12.95" customHeight="1" x14ac:dyDescent="0.2">
      <c r="A40" s="190" t="s">
        <v>828</v>
      </c>
      <c r="B40" s="585">
        <v>766</v>
      </c>
      <c r="C40" s="585">
        <v>174</v>
      </c>
      <c r="D40" s="585">
        <v>96</v>
      </c>
      <c r="E40" s="585">
        <v>844</v>
      </c>
      <c r="F40" s="585">
        <v>59</v>
      </c>
      <c r="G40" s="585">
        <v>4</v>
      </c>
      <c r="H40" s="585">
        <v>10</v>
      </c>
      <c r="I40" s="585">
        <v>53</v>
      </c>
    </row>
    <row r="41" spans="1:9" ht="12.95" customHeight="1" x14ac:dyDescent="0.2">
      <c r="A41" s="192" t="s">
        <v>799</v>
      </c>
      <c r="B41" s="583">
        <v>806</v>
      </c>
      <c r="C41" s="583">
        <v>36</v>
      </c>
      <c r="D41" s="583">
        <v>81</v>
      </c>
      <c r="E41" s="583">
        <v>761</v>
      </c>
      <c r="F41" s="583">
        <v>6</v>
      </c>
      <c r="G41" s="583">
        <v>5</v>
      </c>
      <c r="H41" s="583">
        <v>0</v>
      </c>
      <c r="I41" s="583">
        <v>11</v>
      </c>
    </row>
    <row r="42" spans="1:9" ht="12.95" customHeight="1" x14ac:dyDescent="0.2">
      <c r="A42" s="192" t="s">
        <v>1168</v>
      </c>
      <c r="B42" s="583">
        <v>786</v>
      </c>
      <c r="C42" s="583">
        <v>15</v>
      </c>
      <c r="D42" s="583">
        <v>12</v>
      </c>
      <c r="E42" s="583">
        <v>789</v>
      </c>
      <c r="F42" s="583">
        <v>39</v>
      </c>
      <c r="G42" s="583">
        <v>1</v>
      </c>
      <c r="H42" s="583">
        <v>0</v>
      </c>
      <c r="I42" s="583">
        <v>40</v>
      </c>
    </row>
    <row r="43" spans="1:9" ht="12.95" customHeight="1" x14ac:dyDescent="0.2">
      <c r="A43" s="192" t="s">
        <v>2088</v>
      </c>
      <c r="B43" s="583">
        <v>29</v>
      </c>
      <c r="C43" s="583">
        <v>15</v>
      </c>
      <c r="D43" s="583">
        <v>12</v>
      </c>
      <c r="E43" s="583">
        <v>32</v>
      </c>
      <c r="F43" s="583">
        <v>2</v>
      </c>
      <c r="G43" s="583">
        <v>0</v>
      </c>
      <c r="H43" s="583">
        <v>0</v>
      </c>
      <c r="I43" s="583">
        <v>2</v>
      </c>
    </row>
    <row r="44" spans="1:9" ht="12.95" customHeight="1" x14ac:dyDescent="0.2">
      <c r="A44" s="190" t="s">
        <v>1535</v>
      </c>
      <c r="B44" s="585">
        <v>90</v>
      </c>
      <c r="C44" s="585">
        <v>30</v>
      </c>
      <c r="D44" s="585">
        <v>0</v>
      </c>
      <c r="E44" s="585">
        <v>120</v>
      </c>
      <c r="F44" s="585">
        <v>9</v>
      </c>
      <c r="G44" s="585">
        <v>12</v>
      </c>
      <c r="H44" s="585">
        <v>1</v>
      </c>
      <c r="I44" s="585">
        <v>20</v>
      </c>
    </row>
    <row r="45" spans="1:9" ht="12.95" customHeight="1" x14ac:dyDescent="0.2">
      <c r="A45" s="193" t="s">
        <v>759</v>
      </c>
      <c r="B45" s="584">
        <v>1074</v>
      </c>
      <c r="C45" s="584">
        <v>150</v>
      </c>
      <c r="D45" s="584">
        <v>59</v>
      </c>
      <c r="E45" s="584">
        <v>1165</v>
      </c>
      <c r="F45" s="584">
        <v>56</v>
      </c>
      <c r="G45" s="584">
        <v>3</v>
      </c>
      <c r="H45" s="584">
        <v>2</v>
      </c>
      <c r="I45" s="584">
        <v>57</v>
      </c>
    </row>
    <row r="46" spans="1:9" ht="12.95" customHeight="1" x14ac:dyDescent="0.2">
      <c r="A46" s="192" t="s">
        <v>1528</v>
      </c>
      <c r="B46" s="583">
        <v>2</v>
      </c>
      <c r="C46" s="583">
        <v>1</v>
      </c>
      <c r="D46" s="583">
        <v>0</v>
      </c>
      <c r="E46" s="583">
        <v>3</v>
      </c>
      <c r="F46" s="583">
        <v>0</v>
      </c>
      <c r="G46" s="583">
        <v>0</v>
      </c>
      <c r="H46" s="583">
        <v>0</v>
      </c>
      <c r="I46" s="583">
        <v>0</v>
      </c>
    </row>
    <row r="47" spans="1:9" ht="12.95" customHeight="1" x14ac:dyDescent="0.2">
      <c r="A47" s="192" t="s">
        <v>752</v>
      </c>
      <c r="B47" s="583">
        <v>458</v>
      </c>
      <c r="C47" s="583">
        <v>4</v>
      </c>
      <c r="D47" s="583">
        <v>5</v>
      </c>
      <c r="E47" s="583">
        <v>457</v>
      </c>
      <c r="F47" s="583">
        <v>49</v>
      </c>
      <c r="G47" s="583">
        <v>0</v>
      </c>
      <c r="H47" s="583">
        <v>0</v>
      </c>
      <c r="I47" s="583">
        <v>49</v>
      </c>
    </row>
    <row r="48" spans="1:9" ht="12.95" customHeight="1" x14ac:dyDescent="0.2">
      <c r="A48" s="192" t="s">
        <v>1529</v>
      </c>
      <c r="B48" s="583">
        <v>222</v>
      </c>
      <c r="C48" s="583">
        <v>6</v>
      </c>
      <c r="D48" s="583">
        <v>69</v>
      </c>
      <c r="E48" s="583">
        <v>159</v>
      </c>
      <c r="F48" s="583">
        <v>43</v>
      </c>
      <c r="G48" s="583">
        <v>1</v>
      </c>
      <c r="H48" s="583">
        <v>0</v>
      </c>
      <c r="I48" s="583">
        <v>44</v>
      </c>
    </row>
    <row r="49" spans="1:9" ht="12.95" customHeight="1" x14ac:dyDescent="0.2">
      <c r="A49" s="193" t="s">
        <v>103</v>
      </c>
      <c r="B49" s="584">
        <v>4</v>
      </c>
      <c r="C49" s="584">
        <v>0</v>
      </c>
      <c r="D49" s="584">
        <v>0</v>
      </c>
      <c r="E49" s="584">
        <v>4</v>
      </c>
      <c r="F49" s="584">
        <v>0</v>
      </c>
      <c r="G49" s="584">
        <v>0</v>
      </c>
      <c r="H49" s="584">
        <v>0</v>
      </c>
      <c r="I49" s="584">
        <v>0</v>
      </c>
    </row>
    <row r="50" spans="1:9" ht="12.95" customHeight="1" x14ac:dyDescent="0.2">
      <c r="A50" s="192" t="s">
        <v>0</v>
      </c>
      <c r="B50" s="583">
        <v>0</v>
      </c>
      <c r="C50" s="583">
        <v>0</v>
      </c>
      <c r="D50" s="583">
        <v>0</v>
      </c>
      <c r="E50" s="583">
        <v>0</v>
      </c>
      <c r="F50" s="583">
        <v>0</v>
      </c>
      <c r="G50" s="583">
        <v>0</v>
      </c>
      <c r="H50" s="583">
        <v>0</v>
      </c>
      <c r="I50" s="583">
        <v>0</v>
      </c>
    </row>
    <row r="51" spans="1:9" ht="12.95" customHeight="1" x14ac:dyDescent="0.2">
      <c r="A51" s="192" t="s">
        <v>832</v>
      </c>
      <c r="B51" s="583">
        <v>0</v>
      </c>
      <c r="C51" s="583">
        <v>0</v>
      </c>
      <c r="D51" s="583">
        <v>0</v>
      </c>
      <c r="E51" s="583">
        <v>0</v>
      </c>
      <c r="F51" s="583">
        <v>0</v>
      </c>
      <c r="G51" s="583">
        <v>0</v>
      </c>
      <c r="H51" s="583">
        <v>0</v>
      </c>
      <c r="I51" s="583">
        <v>0</v>
      </c>
    </row>
    <row r="52" spans="1:9" ht="12.95" customHeight="1" x14ac:dyDescent="0.2">
      <c r="A52" s="190" t="s">
        <v>1531</v>
      </c>
      <c r="B52" s="585">
        <v>72</v>
      </c>
      <c r="C52" s="585">
        <v>2</v>
      </c>
      <c r="D52" s="585">
        <v>0</v>
      </c>
      <c r="E52" s="585">
        <v>74</v>
      </c>
      <c r="F52" s="585">
        <v>34</v>
      </c>
      <c r="G52" s="585">
        <v>0</v>
      </c>
      <c r="H52" s="585">
        <v>0</v>
      </c>
      <c r="I52" s="585">
        <v>34</v>
      </c>
    </row>
    <row r="53" spans="1:9" ht="12.95" customHeight="1" x14ac:dyDescent="0.2">
      <c r="A53" s="192" t="s">
        <v>1534</v>
      </c>
      <c r="B53" s="583">
        <v>201</v>
      </c>
      <c r="C53" s="583">
        <v>2</v>
      </c>
      <c r="D53" s="583">
        <v>36</v>
      </c>
      <c r="E53" s="583">
        <v>167</v>
      </c>
      <c r="F53" s="583">
        <v>48</v>
      </c>
      <c r="G53" s="583">
        <v>0</v>
      </c>
      <c r="H53" s="583">
        <v>1</v>
      </c>
      <c r="I53" s="583">
        <v>47</v>
      </c>
    </row>
    <row r="54" spans="1:9" ht="12.95" customHeight="1" x14ac:dyDescent="0.2">
      <c r="A54" s="192" t="s">
        <v>1420</v>
      </c>
      <c r="B54" s="583">
        <v>159</v>
      </c>
      <c r="C54" s="583">
        <v>50</v>
      </c>
      <c r="D54" s="583">
        <v>7</v>
      </c>
      <c r="E54" s="583">
        <v>202</v>
      </c>
      <c r="F54" s="583">
        <v>13</v>
      </c>
      <c r="G54" s="583">
        <v>3</v>
      </c>
      <c r="H54" s="583">
        <v>0</v>
      </c>
      <c r="I54" s="583">
        <v>16</v>
      </c>
    </row>
    <row r="55" spans="1:9" ht="12.95" customHeight="1" x14ac:dyDescent="0.2">
      <c r="A55" s="192" t="s">
        <v>798</v>
      </c>
      <c r="B55" s="583">
        <v>896</v>
      </c>
      <c r="C55" s="583">
        <v>144</v>
      </c>
      <c r="D55" s="583">
        <v>34</v>
      </c>
      <c r="E55" s="583">
        <v>1006</v>
      </c>
      <c r="F55" s="583">
        <v>51</v>
      </c>
      <c r="G55" s="583">
        <v>5</v>
      </c>
      <c r="H55" s="583">
        <v>0</v>
      </c>
      <c r="I55" s="583">
        <v>56</v>
      </c>
    </row>
    <row r="56" spans="1:9" ht="12.95" customHeight="1" x14ac:dyDescent="0.2">
      <c r="A56" s="190" t="s">
        <v>831</v>
      </c>
      <c r="B56" s="585">
        <v>237</v>
      </c>
      <c r="C56" s="585">
        <v>28</v>
      </c>
      <c r="D56" s="585">
        <v>18</v>
      </c>
      <c r="E56" s="585">
        <v>247</v>
      </c>
      <c r="F56" s="585">
        <v>53</v>
      </c>
      <c r="G56" s="585">
        <v>5</v>
      </c>
      <c r="H56" s="585">
        <v>0</v>
      </c>
      <c r="I56" s="585">
        <v>58</v>
      </c>
    </row>
    <row r="57" spans="1:9" ht="12.95" customHeight="1" x14ac:dyDescent="0.2">
      <c r="A57" s="193" t="s">
        <v>1926</v>
      </c>
      <c r="B57" s="584">
        <v>0</v>
      </c>
      <c r="C57" s="584">
        <v>0</v>
      </c>
      <c r="D57" s="584">
        <v>0</v>
      </c>
      <c r="E57" s="584">
        <v>0</v>
      </c>
      <c r="F57" s="584">
        <v>0</v>
      </c>
      <c r="G57" s="584">
        <v>0</v>
      </c>
      <c r="H57" s="584">
        <v>0</v>
      </c>
      <c r="I57" s="584">
        <v>0</v>
      </c>
    </row>
    <row r="58" spans="1:9" ht="12.95" customHeight="1" x14ac:dyDescent="0.2">
      <c r="A58" s="192" t="s">
        <v>1542</v>
      </c>
      <c r="B58" s="583">
        <v>62</v>
      </c>
      <c r="C58" s="583">
        <v>23</v>
      </c>
      <c r="D58" s="583">
        <v>23</v>
      </c>
      <c r="E58" s="583">
        <v>62</v>
      </c>
      <c r="F58" s="583">
        <v>28</v>
      </c>
      <c r="G58" s="583">
        <v>1</v>
      </c>
      <c r="H58" s="583">
        <v>0</v>
      </c>
      <c r="I58" s="583">
        <v>29</v>
      </c>
    </row>
    <row r="59" spans="1:9" ht="12.95" customHeight="1" x14ac:dyDescent="0.2">
      <c r="A59" s="192" t="s">
        <v>1566</v>
      </c>
      <c r="B59" s="583">
        <v>968</v>
      </c>
      <c r="C59" s="583">
        <v>42</v>
      </c>
      <c r="D59" s="583">
        <v>74</v>
      </c>
      <c r="E59" s="583">
        <v>936</v>
      </c>
      <c r="F59" s="583">
        <v>23</v>
      </c>
      <c r="G59" s="583">
        <v>3</v>
      </c>
      <c r="H59" s="583">
        <v>2</v>
      </c>
      <c r="I59" s="583">
        <v>24</v>
      </c>
    </row>
    <row r="60" spans="1:9" ht="12.95" customHeight="1" x14ac:dyDescent="0.2">
      <c r="A60" s="192" t="s">
        <v>104</v>
      </c>
      <c r="B60" s="583">
        <v>84</v>
      </c>
      <c r="C60" s="583">
        <v>12</v>
      </c>
      <c r="D60" s="583">
        <v>1</v>
      </c>
      <c r="E60" s="583">
        <v>95</v>
      </c>
      <c r="F60" s="583">
        <v>0</v>
      </c>
      <c r="G60" s="583">
        <v>0</v>
      </c>
      <c r="H60" s="583">
        <v>0</v>
      </c>
      <c r="I60" s="583">
        <v>0</v>
      </c>
    </row>
    <row r="61" spans="1:9" ht="12.95" customHeight="1" x14ac:dyDescent="0.2">
      <c r="A61" s="193" t="s">
        <v>1421</v>
      </c>
      <c r="B61" s="584">
        <v>285</v>
      </c>
      <c r="C61" s="584">
        <v>99</v>
      </c>
      <c r="D61" s="584">
        <v>19</v>
      </c>
      <c r="E61" s="584">
        <v>365</v>
      </c>
      <c r="F61" s="584">
        <v>47</v>
      </c>
      <c r="G61" s="584">
        <v>2</v>
      </c>
      <c r="H61" s="584">
        <v>0</v>
      </c>
      <c r="I61" s="584">
        <v>49</v>
      </c>
    </row>
    <row r="62" spans="1:9" ht="12.95" customHeight="1" x14ac:dyDescent="0.2">
      <c r="A62" s="192" t="s">
        <v>1567</v>
      </c>
      <c r="B62" s="583">
        <v>1</v>
      </c>
      <c r="C62" s="583">
        <v>0</v>
      </c>
      <c r="D62" s="583">
        <v>0</v>
      </c>
      <c r="E62" s="583">
        <v>1</v>
      </c>
      <c r="F62" s="583">
        <v>0</v>
      </c>
      <c r="G62" s="583">
        <v>0</v>
      </c>
      <c r="H62" s="583">
        <v>0</v>
      </c>
      <c r="I62" s="583">
        <v>0</v>
      </c>
    </row>
    <row r="63" spans="1:9" ht="12.95" customHeight="1" x14ac:dyDescent="0.2">
      <c r="A63" s="192" t="s">
        <v>1532</v>
      </c>
      <c r="B63" s="583">
        <v>13</v>
      </c>
      <c r="C63" s="583">
        <v>0</v>
      </c>
      <c r="D63" s="583">
        <v>0</v>
      </c>
      <c r="E63" s="583">
        <v>13</v>
      </c>
      <c r="F63" s="583">
        <v>6</v>
      </c>
      <c r="G63" s="583">
        <v>0</v>
      </c>
      <c r="H63" s="583">
        <v>0</v>
      </c>
      <c r="I63" s="583">
        <v>6</v>
      </c>
    </row>
    <row r="64" spans="1:9" ht="12.95" customHeight="1" x14ac:dyDescent="0.2">
      <c r="A64" s="190" t="s">
        <v>958</v>
      </c>
      <c r="B64" s="585">
        <v>220</v>
      </c>
      <c r="C64" s="585">
        <v>145</v>
      </c>
      <c r="D64" s="585">
        <v>20</v>
      </c>
      <c r="E64" s="585">
        <v>345</v>
      </c>
      <c r="F64" s="585">
        <v>41</v>
      </c>
      <c r="G64" s="585">
        <v>0</v>
      </c>
      <c r="H64" s="585">
        <v>5</v>
      </c>
      <c r="I64" s="585">
        <v>36</v>
      </c>
    </row>
    <row r="65" spans="1:9" ht="12.95" customHeight="1" x14ac:dyDescent="0.2">
      <c r="A65" s="192" t="s">
        <v>1419</v>
      </c>
      <c r="B65" s="583">
        <v>87</v>
      </c>
      <c r="C65" s="583">
        <v>3</v>
      </c>
      <c r="D65" s="583">
        <v>0</v>
      </c>
      <c r="E65" s="583">
        <v>90</v>
      </c>
      <c r="F65" s="583">
        <v>0</v>
      </c>
      <c r="G65" s="583">
        <v>0</v>
      </c>
      <c r="H65" s="583">
        <v>0</v>
      </c>
      <c r="I65" s="583">
        <v>0</v>
      </c>
    </row>
    <row r="66" spans="1:9" ht="12.95" customHeight="1" x14ac:dyDescent="0.2">
      <c r="A66" s="192" t="s">
        <v>1533</v>
      </c>
      <c r="B66" s="583">
        <v>295</v>
      </c>
      <c r="C66" s="583">
        <v>68</v>
      </c>
      <c r="D66" s="583">
        <v>30</v>
      </c>
      <c r="E66" s="583">
        <v>333</v>
      </c>
      <c r="F66" s="583">
        <v>30</v>
      </c>
      <c r="G66" s="583">
        <v>3</v>
      </c>
      <c r="H66" s="583">
        <v>1</v>
      </c>
      <c r="I66" s="583">
        <v>32</v>
      </c>
    </row>
    <row r="67" spans="1:9" ht="12.95" customHeight="1" x14ac:dyDescent="0.2">
      <c r="A67" s="192" t="s">
        <v>1927</v>
      </c>
      <c r="B67" s="583">
        <v>133</v>
      </c>
      <c r="C67" s="583">
        <v>0</v>
      </c>
      <c r="D67" s="583">
        <v>15</v>
      </c>
      <c r="E67" s="583">
        <v>118</v>
      </c>
      <c r="F67" s="583">
        <v>17</v>
      </c>
      <c r="G67" s="583">
        <v>0</v>
      </c>
      <c r="H67" s="583">
        <v>0</v>
      </c>
      <c r="I67" s="583">
        <v>17</v>
      </c>
    </row>
    <row r="68" spans="1:9" ht="12.95" customHeight="1" x14ac:dyDescent="0.2">
      <c r="A68" s="193" t="s">
        <v>1536</v>
      </c>
      <c r="B68" s="584">
        <v>103</v>
      </c>
      <c r="C68" s="584">
        <v>12</v>
      </c>
      <c r="D68" s="584">
        <v>20</v>
      </c>
      <c r="E68" s="584">
        <v>95</v>
      </c>
      <c r="F68" s="584">
        <v>20</v>
      </c>
      <c r="G68" s="584">
        <v>2</v>
      </c>
      <c r="H68" s="584">
        <v>0</v>
      </c>
      <c r="I68" s="584">
        <v>22</v>
      </c>
    </row>
    <row r="69" spans="1:9" ht="12.95" customHeight="1" x14ac:dyDescent="0.2">
      <c r="A69" s="192" t="s">
        <v>1537</v>
      </c>
      <c r="B69" s="583">
        <v>148</v>
      </c>
      <c r="C69" s="583">
        <v>51</v>
      </c>
      <c r="D69" s="583">
        <v>6</v>
      </c>
      <c r="E69" s="583">
        <v>193</v>
      </c>
      <c r="F69" s="583">
        <v>34</v>
      </c>
      <c r="G69" s="583">
        <v>3</v>
      </c>
      <c r="H69" s="583">
        <v>1</v>
      </c>
      <c r="I69" s="583">
        <v>36</v>
      </c>
    </row>
    <row r="70" spans="1:9" ht="12.95" customHeight="1" thickBot="1" x14ac:dyDescent="0.25">
      <c r="A70" s="191" t="s">
        <v>1422</v>
      </c>
      <c r="B70" s="586">
        <v>0</v>
      </c>
      <c r="C70" s="586">
        <v>0</v>
      </c>
      <c r="D70" s="586">
        <v>0</v>
      </c>
      <c r="E70" s="586">
        <v>0</v>
      </c>
      <c r="F70" s="586">
        <v>0</v>
      </c>
      <c r="G70" s="586">
        <v>0</v>
      </c>
      <c r="H70" s="586">
        <v>0</v>
      </c>
      <c r="I70" s="586">
        <v>0</v>
      </c>
    </row>
    <row r="71" spans="1:9" x14ac:dyDescent="0.2">
      <c r="A71" s="1350"/>
      <c r="B71" s="1351"/>
      <c r="C71" s="1351"/>
      <c r="D71" s="1351"/>
      <c r="E71" s="1351"/>
      <c r="F71" s="1351"/>
      <c r="G71" s="1351"/>
      <c r="H71" s="1351"/>
      <c r="I71" s="1351"/>
    </row>
  </sheetData>
  <mergeCells count="13">
    <mergeCell ref="D9:D12"/>
    <mergeCell ref="E9:E12"/>
    <mergeCell ref="F9:F12"/>
    <mergeCell ref="A5:I5"/>
    <mergeCell ref="A6:I6"/>
    <mergeCell ref="B9:B12"/>
    <mergeCell ref="C9:C12"/>
    <mergeCell ref="F8:I8"/>
    <mergeCell ref="A8:A12"/>
    <mergeCell ref="G9:G12"/>
    <mergeCell ref="H9:H12"/>
    <mergeCell ref="I9:I12"/>
    <mergeCell ref="B8:E8"/>
  </mergeCells>
  <phoneticPr fontId="6" type="noConversion"/>
  <conditionalFormatting sqref="A13:A40">
    <cfRule type="expression" dxfId="17" priority="19" stopIfTrue="1">
      <formula>$AW13=1</formula>
    </cfRule>
  </conditionalFormatting>
  <conditionalFormatting sqref="B13:I40">
    <cfRule type="expression" dxfId="16" priority="20" stopIfTrue="1">
      <formula>$AX13=1</formula>
    </cfRule>
  </conditionalFormatting>
  <conditionalFormatting sqref="A65:A70">
    <cfRule type="expression" dxfId="15" priority="5" stopIfTrue="1">
      <formula>$AW65=1</formula>
    </cfRule>
  </conditionalFormatting>
  <conditionalFormatting sqref="B65:I70">
    <cfRule type="expression" dxfId="14" priority="6" stopIfTrue="1">
      <formula>$AX65=1</formula>
    </cfRule>
  </conditionalFormatting>
  <conditionalFormatting sqref="A41:A52">
    <cfRule type="expression" dxfId="13" priority="3" stopIfTrue="1">
      <formula>$AW41=1</formula>
    </cfRule>
  </conditionalFormatting>
  <conditionalFormatting sqref="B41:I52">
    <cfRule type="expression" dxfId="12" priority="4" stopIfTrue="1">
      <formula>$AX41=1</formula>
    </cfRule>
  </conditionalFormatting>
  <conditionalFormatting sqref="A53:A64">
    <cfRule type="expression" dxfId="11" priority="1" stopIfTrue="1">
      <formula>$AW53=1</formula>
    </cfRule>
  </conditionalFormatting>
  <conditionalFormatting sqref="B53:I64">
    <cfRule type="expression" dxfId="10" priority="2" stopIfTrue="1">
      <formula>$AX53=1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31496062992125984" header="0.31496062992125984" footer="0.11811023622047245"/>
  <pageSetup paperSize="8" scale="90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H114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18.28515625" style="364" customWidth="1"/>
    <col min="2" max="2" width="47.85546875" style="364" customWidth="1"/>
    <col min="3" max="5" width="13.140625" style="364" customWidth="1"/>
    <col min="6" max="6" width="14.140625" style="364" bestFit="1" customWidth="1"/>
    <col min="7" max="8" width="14" style="364" bestFit="1" customWidth="1"/>
    <col min="9" max="16384" width="9.140625" style="364"/>
  </cols>
  <sheetData>
    <row r="1" spans="1:8" x14ac:dyDescent="0.2">
      <c r="A1" s="757" t="s">
        <v>349</v>
      </c>
      <c r="B1" s="301"/>
    </row>
    <row r="2" spans="1:8" x14ac:dyDescent="0.2">
      <c r="A2" s="757" t="s">
        <v>350</v>
      </c>
      <c r="B2" s="301"/>
    </row>
    <row r="3" spans="1:8" s="890" customFormat="1" ht="15" customHeight="1" x14ac:dyDescent="0.2">
      <c r="A3" s="1074" t="s">
        <v>1849</v>
      </c>
      <c r="B3" s="901"/>
      <c r="C3" s="897"/>
      <c r="D3" s="897"/>
      <c r="E3" s="897"/>
      <c r="F3" s="897"/>
      <c r="G3" s="902"/>
      <c r="H3" s="1076" t="s">
        <v>1850</v>
      </c>
    </row>
    <row r="4" spans="1:8" s="366" customFormat="1" ht="12" customHeight="1" x14ac:dyDescent="0.2">
      <c r="A4" s="375"/>
      <c r="B4" s="375"/>
      <c r="C4" s="375"/>
      <c r="D4" s="375"/>
      <c r="E4" s="375"/>
      <c r="F4" s="375"/>
      <c r="G4" s="375"/>
      <c r="H4" s="581"/>
    </row>
    <row r="5" spans="1:8" s="366" customFormat="1" ht="18" customHeight="1" x14ac:dyDescent="0.2">
      <c r="A5" s="1910" t="s">
        <v>1155</v>
      </c>
      <c r="B5" s="1910"/>
      <c r="C5" s="1910"/>
      <c r="D5" s="1910"/>
      <c r="E5" s="1910"/>
      <c r="F5" s="1910"/>
      <c r="G5" s="1910"/>
      <c r="H5" s="1910"/>
    </row>
    <row r="6" spans="1:8" s="366" customFormat="1" ht="18" customHeight="1" x14ac:dyDescent="0.2">
      <c r="A6" s="1911" t="s">
        <v>462</v>
      </c>
      <c r="B6" s="1911"/>
      <c r="C6" s="1910"/>
      <c r="D6" s="1910"/>
      <c r="E6" s="1910"/>
      <c r="F6" s="1910"/>
      <c r="G6" s="1910"/>
      <c r="H6" s="1910"/>
    </row>
    <row r="7" spans="1:8" s="366" customFormat="1" ht="12" customHeight="1" thickBot="1" x14ac:dyDescent="0.25">
      <c r="A7" s="582"/>
      <c r="B7" s="582"/>
      <c r="C7" s="582"/>
      <c r="D7" s="582"/>
      <c r="E7" s="582"/>
      <c r="F7" s="582"/>
      <c r="G7" s="582"/>
      <c r="H7" s="380"/>
    </row>
    <row r="8" spans="1:8" ht="12.95" customHeight="1" x14ac:dyDescent="0.2">
      <c r="A8" s="1933" t="s">
        <v>1212</v>
      </c>
      <c r="B8" s="1631" t="s">
        <v>402</v>
      </c>
      <c r="C8" s="1631" t="s">
        <v>3488</v>
      </c>
      <c r="D8" s="1631" t="s">
        <v>3489</v>
      </c>
      <c r="E8" s="1631" t="s">
        <v>3490</v>
      </c>
      <c r="F8" s="1631" t="s">
        <v>3491</v>
      </c>
      <c r="G8" s="1631" t="s">
        <v>3492</v>
      </c>
      <c r="H8" s="1631" t="s">
        <v>463</v>
      </c>
    </row>
    <row r="9" spans="1:8" ht="15" customHeight="1" x14ac:dyDescent="0.2">
      <c r="A9" s="1942"/>
      <c r="B9" s="1634"/>
      <c r="C9" s="1634"/>
      <c r="D9" s="1634"/>
      <c r="E9" s="1634"/>
      <c r="F9" s="1634"/>
      <c r="G9" s="1634"/>
      <c r="H9" s="1634"/>
    </row>
    <row r="10" spans="1:8" ht="15.95" customHeight="1" x14ac:dyDescent="0.2">
      <c r="A10" s="1942"/>
      <c r="B10" s="1634"/>
      <c r="C10" s="1634"/>
      <c r="D10" s="1634"/>
      <c r="E10" s="1634"/>
      <c r="F10" s="1634"/>
      <c r="G10" s="1634"/>
      <c r="H10" s="1634"/>
    </row>
    <row r="11" spans="1:8" ht="15.95" customHeight="1" x14ac:dyDescent="0.2">
      <c r="A11" s="1942"/>
      <c r="B11" s="1634"/>
      <c r="C11" s="1634"/>
      <c r="D11" s="1634"/>
      <c r="E11" s="1634"/>
      <c r="F11" s="1634"/>
      <c r="G11" s="1634"/>
      <c r="H11" s="1634"/>
    </row>
    <row r="12" spans="1:8" ht="15.95" customHeight="1" thickBot="1" x14ac:dyDescent="0.25">
      <c r="A12" s="1942"/>
      <c r="B12" s="1634"/>
      <c r="C12" s="1634"/>
      <c r="D12" s="1634"/>
      <c r="E12" s="1634"/>
      <c r="F12" s="1634"/>
      <c r="G12" s="1634"/>
      <c r="H12" s="1634"/>
    </row>
    <row r="13" spans="1:8" ht="12.95" customHeight="1" x14ac:dyDescent="0.2">
      <c r="A13" s="1965" t="s">
        <v>1420</v>
      </c>
      <c r="B13" s="599" t="s">
        <v>1932</v>
      </c>
      <c r="C13" s="607">
        <v>0</v>
      </c>
      <c r="D13" s="607">
        <v>0</v>
      </c>
      <c r="E13" s="607">
        <v>0</v>
      </c>
      <c r="F13" s="607">
        <v>0</v>
      </c>
      <c r="G13" s="607">
        <v>0</v>
      </c>
      <c r="H13" s="607">
        <v>0</v>
      </c>
    </row>
    <row r="14" spans="1:8" ht="12.95" customHeight="1" x14ac:dyDescent="0.2">
      <c r="A14" s="1966"/>
      <c r="B14" s="297" t="s">
        <v>1933</v>
      </c>
      <c r="C14" s="583">
        <v>67</v>
      </c>
      <c r="D14" s="583">
        <v>0</v>
      </c>
      <c r="E14" s="583">
        <v>18</v>
      </c>
      <c r="F14" s="583">
        <v>3</v>
      </c>
      <c r="G14" s="583">
        <v>52</v>
      </c>
      <c r="H14" s="583">
        <v>5</v>
      </c>
    </row>
    <row r="15" spans="1:8" ht="12.95" customHeight="1" x14ac:dyDescent="0.2">
      <c r="A15" s="1966"/>
      <c r="B15" s="297" t="s">
        <v>1934</v>
      </c>
      <c r="C15" s="583">
        <v>22</v>
      </c>
      <c r="D15" s="583">
        <v>0</v>
      </c>
      <c r="E15" s="583">
        <v>12</v>
      </c>
      <c r="F15" s="583">
        <v>10</v>
      </c>
      <c r="G15" s="583">
        <v>20</v>
      </c>
      <c r="H15" s="583">
        <v>3</v>
      </c>
    </row>
    <row r="16" spans="1:8" ht="12.95" customHeight="1" x14ac:dyDescent="0.2">
      <c r="A16" s="1966"/>
      <c r="B16" s="297" t="s">
        <v>1935</v>
      </c>
      <c r="C16" s="583">
        <v>7</v>
      </c>
      <c r="D16" s="583">
        <v>0</v>
      </c>
      <c r="E16" s="583">
        <v>1</v>
      </c>
      <c r="F16" s="583">
        <v>0</v>
      </c>
      <c r="G16" s="583">
        <v>6</v>
      </c>
      <c r="H16" s="583">
        <v>2</v>
      </c>
    </row>
    <row r="17" spans="1:8" ht="12.95" customHeight="1" x14ac:dyDescent="0.2">
      <c r="A17" s="1966"/>
      <c r="B17" s="297" t="s">
        <v>1936</v>
      </c>
      <c r="C17" s="583">
        <v>0</v>
      </c>
      <c r="D17" s="583">
        <v>0</v>
      </c>
      <c r="E17" s="583">
        <v>0</v>
      </c>
      <c r="F17" s="583">
        <v>0</v>
      </c>
      <c r="G17" s="583">
        <v>0</v>
      </c>
      <c r="H17" s="583">
        <v>0</v>
      </c>
    </row>
    <row r="18" spans="1:8" ht="12.95" customHeight="1" thickBot="1" x14ac:dyDescent="0.25">
      <c r="A18" s="1967"/>
      <c r="B18" s="975" t="s">
        <v>1174</v>
      </c>
      <c r="C18" s="608">
        <v>96</v>
      </c>
      <c r="D18" s="608">
        <v>0</v>
      </c>
      <c r="E18" s="608">
        <v>31</v>
      </c>
      <c r="F18" s="608">
        <v>13</v>
      </c>
      <c r="G18" s="608">
        <v>78</v>
      </c>
      <c r="H18" s="608">
        <v>0</v>
      </c>
    </row>
    <row r="19" spans="1:8" ht="12.95" customHeight="1" x14ac:dyDescent="0.2">
      <c r="A19" s="1965" t="s">
        <v>798</v>
      </c>
      <c r="B19" s="599" t="s">
        <v>1932</v>
      </c>
      <c r="C19" s="607">
        <v>67</v>
      </c>
      <c r="D19" s="607">
        <v>2</v>
      </c>
      <c r="E19" s="607">
        <v>18</v>
      </c>
      <c r="F19" s="607">
        <v>13</v>
      </c>
      <c r="G19" s="607">
        <v>60</v>
      </c>
      <c r="H19" s="607">
        <v>0</v>
      </c>
    </row>
    <row r="20" spans="1:8" ht="12.95" customHeight="1" x14ac:dyDescent="0.2">
      <c r="A20" s="1966"/>
      <c r="B20" s="297" t="s">
        <v>1933</v>
      </c>
      <c r="C20" s="583">
        <v>0</v>
      </c>
      <c r="D20" s="583">
        <v>0</v>
      </c>
      <c r="E20" s="583">
        <v>0</v>
      </c>
      <c r="F20" s="583">
        <v>0</v>
      </c>
      <c r="G20" s="583">
        <v>0</v>
      </c>
      <c r="H20" s="583">
        <v>0</v>
      </c>
    </row>
    <row r="21" spans="1:8" ht="12.95" customHeight="1" x14ac:dyDescent="0.2">
      <c r="A21" s="1966"/>
      <c r="B21" s="297" t="s">
        <v>1934</v>
      </c>
      <c r="C21" s="583">
        <v>581</v>
      </c>
      <c r="D21" s="583">
        <v>1</v>
      </c>
      <c r="E21" s="583">
        <v>42</v>
      </c>
      <c r="F21" s="583">
        <v>197</v>
      </c>
      <c r="G21" s="583">
        <v>735</v>
      </c>
      <c r="H21" s="583">
        <v>0</v>
      </c>
    </row>
    <row r="22" spans="1:8" ht="12.95" customHeight="1" x14ac:dyDescent="0.2">
      <c r="A22" s="1966"/>
      <c r="B22" s="297" t="s">
        <v>1935</v>
      </c>
      <c r="C22" s="583">
        <v>20</v>
      </c>
      <c r="D22" s="583">
        <v>0</v>
      </c>
      <c r="E22" s="583">
        <v>0</v>
      </c>
      <c r="F22" s="583">
        <v>2</v>
      </c>
      <c r="G22" s="583">
        <v>22</v>
      </c>
      <c r="H22" s="583">
        <v>0</v>
      </c>
    </row>
    <row r="23" spans="1:8" ht="12.95" customHeight="1" x14ac:dyDescent="0.2">
      <c r="A23" s="1966"/>
      <c r="B23" s="297" t="s">
        <v>1936</v>
      </c>
      <c r="C23" s="583">
        <v>0</v>
      </c>
      <c r="D23" s="583">
        <v>0</v>
      </c>
      <c r="E23" s="583">
        <v>0</v>
      </c>
      <c r="F23" s="583">
        <v>0</v>
      </c>
      <c r="G23" s="583">
        <v>0</v>
      </c>
      <c r="H23" s="583">
        <v>0</v>
      </c>
    </row>
    <row r="24" spans="1:8" ht="12.95" customHeight="1" thickBot="1" x14ac:dyDescent="0.25">
      <c r="A24" s="1967"/>
      <c r="B24" s="975" t="s">
        <v>1174</v>
      </c>
      <c r="C24" s="608">
        <v>668</v>
      </c>
      <c r="D24" s="608">
        <v>3</v>
      </c>
      <c r="E24" s="608">
        <v>60</v>
      </c>
      <c r="F24" s="608">
        <v>212</v>
      </c>
      <c r="G24" s="608">
        <v>817</v>
      </c>
      <c r="H24" s="608">
        <v>0</v>
      </c>
    </row>
    <row r="25" spans="1:8" ht="12.95" customHeight="1" x14ac:dyDescent="0.2">
      <c r="A25" s="1965" t="s">
        <v>831</v>
      </c>
      <c r="B25" s="599" t="s">
        <v>1932</v>
      </c>
      <c r="C25" s="607">
        <v>509</v>
      </c>
      <c r="D25" s="607">
        <v>0</v>
      </c>
      <c r="E25" s="607">
        <v>104</v>
      </c>
      <c r="F25" s="607">
        <v>123</v>
      </c>
      <c r="G25" s="607">
        <v>528</v>
      </c>
      <c r="H25" s="607">
        <v>2.77</v>
      </c>
    </row>
    <row r="26" spans="1:8" ht="12.95" customHeight="1" x14ac:dyDescent="0.2">
      <c r="A26" s="1966"/>
      <c r="B26" s="297" t="s">
        <v>1933</v>
      </c>
      <c r="C26" s="583">
        <v>2114</v>
      </c>
      <c r="D26" s="583">
        <v>46</v>
      </c>
      <c r="E26" s="583">
        <v>17</v>
      </c>
      <c r="F26" s="583">
        <v>154</v>
      </c>
      <c r="G26" s="583">
        <v>2205</v>
      </c>
      <c r="H26" s="583">
        <v>1.86</v>
      </c>
    </row>
    <row r="27" spans="1:8" ht="12.95" customHeight="1" x14ac:dyDescent="0.2">
      <c r="A27" s="1966"/>
      <c r="B27" s="297" t="s">
        <v>1934</v>
      </c>
      <c r="C27" s="583">
        <v>514</v>
      </c>
      <c r="D27" s="583">
        <v>3</v>
      </c>
      <c r="E27" s="583">
        <v>200</v>
      </c>
      <c r="F27" s="583">
        <v>172</v>
      </c>
      <c r="G27" s="583">
        <v>483</v>
      </c>
      <c r="H27" s="583">
        <v>1.32</v>
      </c>
    </row>
    <row r="28" spans="1:8" ht="12.95" customHeight="1" x14ac:dyDescent="0.2">
      <c r="A28" s="1966"/>
      <c r="B28" s="297" t="s">
        <v>1935</v>
      </c>
      <c r="C28" s="583">
        <v>52</v>
      </c>
      <c r="D28" s="583">
        <v>0</v>
      </c>
      <c r="E28" s="583">
        <v>2</v>
      </c>
      <c r="F28" s="583">
        <v>5</v>
      </c>
      <c r="G28" s="583">
        <v>55</v>
      </c>
      <c r="H28" s="583">
        <v>2.12</v>
      </c>
    </row>
    <row r="29" spans="1:8" ht="12.95" customHeight="1" x14ac:dyDescent="0.2">
      <c r="A29" s="1966"/>
      <c r="B29" s="297" t="s">
        <v>1936</v>
      </c>
      <c r="C29" s="583">
        <v>3</v>
      </c>
      <c r="D29" s="583">
        <v>0</v>
      </c>
      <c r="E29" s="583">
        <v>0</v>
      </c>
      <c r="F29" s="583">
        <v>0</v>
      </c>
      <c r="G29" s="583">
        <v>3</v>
      </c>
      <c r="H29" s="583">
        <v>0</v>
      </c>
    </row>
    <row r="30" spans="1:8" ht="12.95" customHeight="1" thickBot="1" x14ac:dyDescent="0.25">
      <c r="A30" s="1967"/>
      <c r="B30" s="975" t="s">
        <v>1174</v>
      </c>
      <c r="C30" s="608">
        <v>3192</v>
      </c>
      <c r="D30" s="608">
        <v>49</v>
      </c>
      <c r="E30" s="608">
        <v>323</v>
      </c>
      <c r="F30" s="608">
        <v>454</v>
      </c>
      <c r="G30" s="608">
        <v>3274</v>
      </c>
      <c r="H30" s="608">
        <v>0</v>
      </c>
    </row>
    <row r="31" spans="1:8" ht="12.95" customHeight="1" x14ac:dyDescent="0.2">
      <c r="A31" s="1965" t="s">
        <v>1926</v>
      </c>
      <c r="B31" s="599" t="s">
        <v>1932</v>
      </c>
      <c r="C31" s="607">
        <v>0</v>
      </c>
      <c r="D31" s="607">
        <v>0</v>
      </c>
      <c r="E31" s="607">
        <v>2</v>
      </c>
      <c r="F31" s="607">
        <v>44</v>
      </c>
      <c r="G31" s="607">
        <v>42</v>
      </c>
      <c r="H31" s="607">
        <v>3</v>
      </c>
    </row>
    <row r="32" spans="1:8" ht="12.95" customHeight="1" x14ac:dyDescent="0.2">
      <c r="A32" s="1966"/>
      <c r="B32" s="297" t="s">
        <v>1933</v>
      </c>
      <c r="C32" s="583">
        <v>0</v>
      </c>
      <c r="D32" s="583">
        <v>0</v>
      </c>
      <c r="E32" s="583">
        <v>23</v>
      </c>
      <c r="F32" s="583">
        <v>349</v>
      </c>
      <c r="G32" s="583">
        <v>326</v>
      </c>
      <c r="H32" s="583">
        <v>1.3</v>
      </c>
    </row>
    <row r="33" spans="1:8" ht="12.95" customHeight="1" x14ac:dyDescent="0.2">
      <c r="A33" s="1966"/>
      <c r="B33" s="297" t="s">
        <v>1934</v>
      </c>
      <c r="C33" s="583">
        <v>0</v>
      </c>
      <c r="D33" s="583">
        <v>0</v>
      </c>
      <c r="E33" s="583">
        <v>0</v>
      </c>
      <c r="F33" s="583">
        <v>0</v>
      </c>
      <c r="G33" s="583">
        <v>0</v>
      </c>
      <c r="H33" s="583">
        <v>0</v>
      </c>
    </row>
    <row r="34" spans="1:8" ht="12.95" customHeight="1" x14ac:dyDescent="0.2">
      <c r="A34" s="1966"/>
      <c r="B34" s="297" t="s">
        <v>1935</v>
      </c>
      <c r="C34" s="583">
        <v>0</v>
      </c>
      <c r="D34" s="583">
        <v>0</v>
      </c>
      <c r="E34" s="583">
        <v>0</v>
      </c>
      <c r="F34" s="583">
        <v>0</v>
      </c>
      <c r="G34" s="583">
        <v>0</v>
      </c>
      <c r="H34" s="583">
        <v>0</v>
      </c>
    </row>
    <row r="35" spans="1:8" ht="12.95" customHeight="1" x14ac:dyDescent="0.2">
      <c r="A35" s="1966"/>
      <c r="B35" s="297" t="s">
        <v>1936</v>
      </c>
      <c r="C35" s="583">
        <v>0</v>
      </c>
      <c r="D35" s="583">
        <v>0</v>
      </c>
      <c r="E35" s="583">
        <v>0</v>
      </c>
      <c r="F35" s="583">
        <v>0</v>
      </c>
      <c r="G35" s="583">
        <v>0</v>
      </c>
      <c r="H35" s="583">
        <v>0</v>
      </c>
    </row>
    <row r="36" spans="1:8" ht="12.95" customHeight="1" thickBot="1" x14ac:dyDescent="0.25">
      <c r="A36" s="1967"/>
      <c r="B36" s="975" t="s">
        <v>1174</v>
      </c>
      <c r="C36" s="608">
        <v>0</v>
      </c>
      <c r="D36" s="608">
        <v>0</v>
      </c>
      <c r="E36" s="608">
        <v>25</v>
      </c>
      <c r="F36" s="608">
        <v>393</v>
      </c>
      <c r="G36" s="608">
        <v>368</v>
      </c>
      <c r="H36" s="608">
        <v>0</v>
      </c>
    </row>
    <row r="37" spans="1:8" ht="12.95" customHeight="1" x14ac:dyDescent="0.2">
      <c r="A37" s="1965" t="s">
        <v>1542</v>
      </c>
      <c r="B37" s="599" t="s">
        <v>1932</v>
      </c>
      <c r="C37" s="607">
        <v>984</v>
      </c>
      <c r="D37" s="607">
        <v>0</v>
      </c>
      <c r="E37" s="607">
        <v>441</v>
      </c>
      <c r="F37" s="607">
        <v>494</v>
      </c>
      <c r="G37" s="607">
        <v>1037</v>
      </c>
      <c r="H37" s="607">
        <v>0</v>
      </c>
    </row>
    <row r="38" spans="1:8" ht="12.95" customHeight="1" x14ac:dyDescent="0.2">
      <c r="A38" s="1966"/>
      <c r="B38" s="297" t="s">
        <v>1933</v>
      </c>
      <c r="C38" s="583">
        <v>2681</v>
      </c>
      <c r="D38" s="583">
        <v>0</v>
      </c>
      <c r="E38" s="583">
        <v>157</v>
      </c>
      <c r="F38" s="583">
        <v>431</v>
      </c>
      <c r="G38" s="583">
        <v>2955</v>
      </c>
      <c r="H38" s="583">
        <v>0</v>
      </c>
    </row>
    <row r="39" spans="1:8" ht="12.95" customHeight="1" x14ac:dyDescent="0.2">
      <c r="A39" s="1966"/>
      <c r="B39" s="297" t="s">
        <v>1934</v>
      </c>
      <c r="C39" s="583">
        <v>112</v>
      </c>
      <c r="D39" s="583">
        <v>0</v>
      </c>
      <c r="E39" s="583">
        <v>3</v>
      </c>
      <c r="F39" s="583">
        <v>13</v>
      </c>
      <c r="G39" s="583">
        <v>122</v>
      </c>
      <c r="H39" s="583">
        <v>0</v>
      </c>
    </row>
    <row r="40" spans="1:8" ht="12.95" customHeight="1" x14ac:dyDescent="0.2">
      <c r="A40" s="1966"/>
      <c r="B40" s="297" t="s">
        <v>1935</v>
      </c>
      <c r="C40" s="583">
        <v>19</v>
      </c>
      <c r="D40" s="583">
        <v>0</v>
      </c>
      <c r="E40" s="583">
        <v>0</v>
      </c>
      <c r="F40" s="583">
        <v>1</v>
      </c>
      <c r="G40" s="583">
        <v>20</v>
      </c>
      <c r="H40" s="583">
        <v>0</v>
      </c>
    </row>
    <row r="41" spans="1:8" ht="12.95" customHeight="1" x14ac:dyDescent="0.2">
      <c r="A41" s="1966"/>
      <c r="B41" s="297" t="s">
        <v>1936</v>
      </c>
      <c r="C41" s="583">
        <v>0</v>
      </c>
      <c r="D41" s="583">
        <v>0</v>
      </c>
      <c r="E41" s="583">
        <v>0</v>
      </c>
      <c r="F41" s="583">
        <v>0</v>
      </c>
      <c r="G41" s="583">
        <v>0</v>
      </c>
      <c r="H41" s="583">
        <v>0</v>
      </c>
    </row>
    <row r="42" spans="1:8" ht="12.95" customHeight="1" thickBot="1" x14ac:dyDescent="0.25">
      <c r="A42" s="1967"/>
      <c r="B42" s="975" t="s">
        <v>1174</v>
      </c>
      <c r="C42" s="608">
        <v>3796</v>
      </c>
      <c r="D42" s="608">
        <v>0</v>
      </c>
      <c r="E42" s="608">
        <v>601</v>
      </c>
      <c r="F42" s="608">
        <v>939</v>
      </c>
      <c r="G42" s="608">
        <v>4134</v>
      </c>
      <c r="H42" s="608">
        <v>0</v>
      </c>
    </row>
    <row r="43" spans="1:8" ht="12.95" customHeight="1" x14ac:dyDescent="0.2">
      <c r="A43" s="1965" t="s">
        <v>1566</v>
      </c>
      <c r="B43" s="599" t="s">
        <v>1932</v>
      </c>
      <c r="C43" s="607">
        <v>20</v>
      </c>
      <c r="D43" s="607">
        <v>0</v>
      </c>
      <c r="E43" s="607">
        <v>3</v>
      </c>
      <c r="F43" s="607">
        <v>8</v>
      </c>
      <c r="G43" s="607">
        <v>25</v>
      </c>
      <c r="H43" s="607">
        <v>0.76</v>
      </c>
    </row>
    <row r="44" spans="1:8" ht="12.95" customHeight="1" x14ac:dyDescent="0.2">
      <c r="A44" s="1966"/>
      <c r="B44" s="297" t="s">
        <v>1933</v>
      </c>
      <c r="C44" s="583">
        <v>0</v>
      </c>
      <c r="D44" s="583">
        <v>0</v>
      </c>
      <c r="E44" s="583">
        <v>0</v>
      </c>
      <c r="F44" s="583">
        <v>0</v>
      </c>
      <c r="G44" s="583">
        <v>0</v>
      </c>
      <c r="H44" s="583">
        <v>0</v>
      </c>
    </row>
    <row r="45" spans="1:8" ht="12.95" customHeight="1" x14ac:dyDescent="0.2">
      <c r="A45" s="1966"/>
      <c r="B45" s="297" t="s">
        <v>1934</v>
      </c>
      <c r="C45" s="583">
        <v>80</v>
      </c>
      <c r="D45" s="583">
        <v>0</v>
      </c>
      <c r="E45" s="583">
        <v>9</v>
      </c>
      <c r="F45" s="583">
        <v>91</v>
      </c>
      <c r="G45" s="583">
        <v>162</v>
      </c>
      <c r="H45" s="583">
        <v>0.75</v>
      </c>
    </row>
    <row r="46" spans="1:8" ht="12.95" customHeight="1" x14ac:dyDescent="0.2">
      <c r="A46" s="1966"/>
      <c r="B46" s="297" t="s">
        <v>1935</v>
      </c>
      <c r="C46" s="583">
        <v>0</v>
      </c>
      <c r="D46" s="583">
        <v>0</v>
      </c>
      <c r="E46" s="583">
        <v>0</v>
      </c>
      <c r="F46" s="583">
        <v>0</v>
      </c>
      <c r="G46" s="583">
        <v>0</v>
      </c>
      <c r="H46" s="583">
        <v>0</v>
      </c>
    </row>
    <row r="47" spans="1:8" ht="12.95" customHeight="1" x14ac:dyDescent="0.2">
      <c r="A47" s="1966"/>
      <c r="B47" s="297" t="s">
        <v>1936</v>
      </c>
      <c r="C47" s="583">
        <v>0</v>
      </c>
      <c r="D47" s="583">
        <v>0</v>
      </c>
      <c r="E47" s="583">
        <v>0</v>
      </c>
      <c r="F47" s="583">
        <v>0</v>
      </c>
      <c r="G47" s="583">
        <v>0</v>
      </c>
      <c r="H47" s="583">
        <v>0</v>
      </c>
    </row>
    <row r="48" spans="1:8" ht="12.95" customHeight="1" thickBot="1" x14ac:dyDescent="0.25">
      <c r="A48" s="1967"/>
      <c r="B48" s="975" t="s">
        <v>1174</v>
      </c>
      <c r="C48" s="608">
        <v>100</v>
      </c>
      <c r="D48" s="608">
        <v>0</v>
      </c>
      <c r="E48" s="608">
        <v>12</v>
      </c>
      <c r="F48" s="608">
        <v>99</v>
      </c>
      <c r="G48" s="608">
        <v>187</v>
      </c>
      <c r="H48" s="608">
        <v>0</v>
      </c>
    </row>
    <row r="49" spans="1:8" ht="12.95" customHeight="1" x14ac:dyDescent="0.2">
      <c r="A49" s="1965" t="s">
        <v>104</v>
      </c>
      <c r="B49" s="599" t="s">
        <v>1932</v>
      </c>
      <c r="C49" s="607">
        <v>361</v>
      </c>
      <c r="D49" s="607">
        <v>0</v>
      </c>
      <c r="E49" s="607">
        <v>38</v>
      </c>
      <c r="F49" s="607">
        <v>23</v>
      </c>
      <c r="G49" s="607">
        <v>346</v>
      </c>
      <c r="H49" s="607">
        <v>0</v>
      </c>
    </row>
    <row r="50" spans="1:8" ht="12.95" customHeight="1" x14ac:dyDescent="0.2">
      <c r="A50" s="1966"/>
      <c r="B50" s="297" t="s">
        <v>1933</v>
      </c>
      <c r="C50" s="583">
        <v>393</v>
      </c>
      <c r="D50" s="583">
        <v>0</v>
      </c>
      <c r="E50" s="583">
        <v>269</v>
      </c>
      <c r="F50" s="583">
        <v>1168</v>
      </c>
      <c r="G50" s="583">
        <v>1292</v>
      </c>
      <c r="H50" s="583">
        <v>1.68</v>
      </c>
    </row>
    <row r="51" spans="1:8" ht="12.95" customHeight="1" x14ac:dyDescent="0.2">
      <c r="A51" s="1966"/>
      <c r="B51" s="297" t="s">
        <v>1934</v>
      </c>
      <c r="C51" s="583">
        <v>220</v>
      </c>
      <c r="D51" s="583">
        <v>0</v>
      </c>
      <c r="E51" s="583">
        <v>64</v>
      </c>
      <c r="F51" s="583">
        <v>112</v>
      </c>
      <c r="G51" s="583">
        <v>268</v>
      </c>
      <c r="H51" s="583">
        <v>1.1299999999999999</v>
      </c>
    </row>
    <row r="52" spans="1:8" ht="12.95" customHeight="1" x14ac:dyDescent="0.2">
      <c r="A52" s="1966"/>
      <c r="B52" s="297" t="s">
        <v>1935</v>
      </c>
      <c r="C52" s="583">
        <v>0</v>
      </c>
      <c r="D52" s="583">
        <v>0</v>
      </c>
      <c r="E52" s="583">
        <v>0</v>
      </c>
      <c r="F52" s="583">
        <v>0</v>
      </c>
      <c r="G52" s="583">
        <v>0</v>
      </c>
      <c r="H52" s="583">
        <v>1.25</v>
      </c>
    </row>
    <row r="53" spans="1:8" ht="12.95" customHeight="1" x14ac:dyDescent="0.2">
      <c r="A53" s="1966"/>
      <c r="B53" s="297" t="s">
        <v>1936</v>
      </c>
      <c r="C53" s="583">
        <v>0</v>
      </c>
      <c r="D53" s="583">
        <v>0</v>
      </c>
      <c r="E53" s="583">
        <v>0</v>
      </c>
      <c r="F53" s="583">
        <v>0</v>
      </c>
      <c r="G53" s="583">
        <v>0</v>
      </c>
      <c r="H53" s="583">
        <v>2</v>
      </c>
    </row>
    <row r="54" spans="1:8" ht="12.95" customHeight="1" thickBot="1" x14ac:dyDescent="0.25">
      <c r="A54" s="1967"/>
      <c r="B54" s="975" t="s">
        <v>1174</v>
      </c>
      <c r="C54" s="608">
        <v>974</v>
      </c>
      <c r="D54" s="608">
        <v>0</v>
      </c>
      <c r="E54" s="608">
        <v>371</v>
      </c>
      <c r="F54" s="608">
        <v>1303</v>
      </c>
      <c r="G54" s="608">
        <v>1906</v>
      </c>
      <c r="H54" s="608">
        <v>0</v>
      </c>
    </row>
    <row r="55" spans="1:8" ht="12.95" customHeight="1" x14ac:dyDescent="0.2">
      <c r="A55" s="1965" t="s">
        <v>1421</v>
      </c>
      <c r="B55" s="599" t="s">
        <v>1932</v>
      </c>
      <c r="C55" s="607">
        <v>186</v>
      </c>
      <c r="D55" s="607">
        <v>0</v>
      </c>
      <c r="E55" s="607">
        <v>162</v>
      </c>
      <c r="F55" s="607">
        <v>125</v>
      </c>
      <c r="G55" s="607">
        <v>149</v>
      </c>
      <c r="H55" s="607">
        <v>0</v>
      </c>
    </row>
    <row r="56" spans="1:8" ht="12.95" customHeight="1" x14ac:dyDescent="0.2">
      <c r="A56" s="1966"/>
      <c r="B56" s="297" t="s">
        <v>1933</v>
      </c>
      <c r="C56" s="583">
        <v>66</v>
      </c>
      <c r="D56" s="583">
        <v>0</v>
      </c>
      <c r="E56" s="583">
        <v>34</v>
      </c>
      <c r="F56" s="583">
        <v>35</v>
      </c>
      <c r="G56" s="583">
        <v>67</v>
      </c>
      <c r="H56" s="583">
        <v>2</v>
      </c>
    </row>
    <row r="57" spans="1:8" ht="12.95" customHeight="1" x14ac:dyDescent="0.2">
      <c r="A57" s="1966"/>
      <c r="B57" s="297" t="s">
        <v>1934</v>
      </c>
      <c r="C57" s="583">
        <v>130</v>
      </c>
      <c r="D57" s="583">
        <v>0</v>
      </c>
      <c r="E57" s="583">
        <v>41</v>
      </c>
      <c r="F57" s="583">
        <v>128</v>
      </c>
      <c r="G57" s="583">
        <v>217</v>
      </c>
      <c r="H57" s="583">
        <v>2</v>
      </c>
    </row>
    <row r="58" spans="1:8" ht="12.95" customHeight="1" x14ac:dyDescent="0.2">
      <c r="A58" s="1966"/>
      <c r="B58" s="297" t="s">
        <v>1935</v>
      </c>
      <c r="C58" s="583">
        <v>16</v>
      </c>
      <c r="D58" s="583">
        <v>0</v>
      </c>
      <c r="E58" s="583">
        <v>9</v>
      </c>
      <c r="F58" s="583">
        <v>2</v>
      </c>
      <c r="G58" s="583">
        <v>9</v>
      </c>
      <c r="H58" s="583">
        <v>2</v>
      </c>
    </row>
    <row r="59" spans="1:8" ht="12.95" customHeight="1" x14ac:dyDescent="0.2">
      <c r="A59" s="1966"/>
      <c r="B59" s="297" t="s">
        <v>1936</v>
      </c>
      <c r="C59" s="583">
        <v>0</v>
      </c>
      <c r="D59" s="583">
        <v>0</v>
      </c>
      <c r="E59" s="583">
        <v>0</v>
      </c>
      <c r="F59" s="583">
        <v>0</v>
      </c>
      <c r="G59" s="583">
        <v>0</v>
      </c>
      <c r="H59" s="583">
        <v>0</v>
      </c>
    </row>
    <row r="60" spans="1:8" ht="12.95" customHeight="1" thickBot="1" x14ac:dyDescent="0.25">
      <c r="A60" s="1967"/>
      <c r="B60" s="975" t="s">
        <v>1174</v>
      </c>
      <c r="C60" s="608">
        <v>398</v>
      </c>
      <c r="D60" s="608">
        <v>0</v>
      </c>
      <c r="E60" s="608">
        <v>246</v>
      </c>
      <c r="F60" s="608">
        <v>290</v>
      </c>
      <c r="G60" s="608">
        <v>442</v>
      </c>
      <c r="H60" s="608">
        <v>0</v>
      </c>
    </row>
    <row r="61" spans="1:8" ht="12.95" customHeight="1" x14ac:dyDescent="0.2">
      <c r="A61" s="1965" t="s">
        <v>1567</v>
      </c>
      <c r="B61" s="599" t="s">
        <v>1932</v>
      </c>
      <c r="C61" s="607">
        <v>152</v>
      </c>
      <c r="D61" s="607">
        <v>0</v>
      </c>
      <c r="E61" s="607">
        <v>74</v>
      </c>
      <c r="F61" s="607">
        <v>85</v>
      </c>
      <c r="G61" s="607">
        <v>163</v>
      </c>
      <c r="H61" s="607">
        <v>0</v>
      </c>
    </row>
    <row r="62" spans="1:8" ht="12.95" customHeight="1" x14ac:dyDescent="0.2">
      <c r="A62" s="1966"/>
      <c r="B62" s="297" t="s">
        <v>1933</v>
      </c>
      <c r="C62" s="583">
        <v>650</v>
      </c>
      <c r="D62" s="583">
        <v>0</v>
      </c>
      <c r="E62" s="583">
        <v>74</v>
      </c>
      <c r="F62" s="583">
        <v>54</v>
      </c>
      <c r="G62" s="583">
        <v>630</v>
      </c>
      <c r="H62" s="583">
        <v>0</v>
      </c>
    </row>
    <row r="63" spans="1:8" ht="12.95" customHeight="1" x14ac:dyDescent="0.2">
      <c r="A63" s="1966"/>
      <c r="B63" s="297" t="s">
        <v>1934</v>
      </c>
      <c r="C63" s="583">
        <v>0</v>
      </c>
      <c r="D63" s="583">
        <v>0</v>
      </c>
      <c r="E63" s="583">
        <v>0</v>
      </c>
      <c r="F63" s="583">
        <v>0</v>
      </c>
      <c r="G63" s="583">
        <v>0</v>
      </c>
      <c r="H63" s="583">
        <v>0</v>
      </c>
    </row>
    <row r="64" spans="1:8" ht="12.95" customHeight="1" x14ac:dyDescent="0.2">
      <c r="A64" s="1966"/>
      <c r="B64" s="297" t="s">
        <v>1935</v>
      </c>
      <c r="C64" s="583">
        <v>0</v>
      </c>
      <c r="D64" s="583">
        <v>0</v>
      </c>
      <c r="E64" s="583">
        <v>0</v>
      </c>
      <c r="F64" s="583">
        <v>0</v>
      </c>
      <c r="G64" s="583">
        <v>0</v>
      </c>
      <c r="H64" s="583">
        <v>0</v>
      </c>
    </row>
    <row r="65" spans="1:8" ht="12.95" customHeight="1" x14ac:dyDescent="0.2">
      <c r="A65" s="1966"/>
      <c r="B65" s="297" t="s">
        <v>1936</v>
      </c>
      <c r="C65" s="583">
        <v>0</v>
      </c>
      <c r="D65" s="583">
        <v>0</v>
      </c>
      <c r="E65" s="583">
        <v>0</v>
      </c>
      <c r="F65" s="583">
        <v>0</v>
      </c>
      <c r="G65" s="583">
        <v>0</v>
      </c>
      <c r="H65" s="583">
        <v>0</v>
      </c>
    </row>
    <row r="66" spans="1:8" ht="12.95" customHeight="1" thickBot="1" x14ac:dyDescent="0.25">
      <c r="A66" s="1967"/>
      <c r="B66" s="975" t="s">
        <v>1174</v>
      </c>
      <c r="C66" s="608">
        <v>802</v>
      </c>
      <c r="D66" s="608">
        <v>0</v>
      </c>
      <c r="E66" s="608">
        <v>148</v>
      </c>
      <c r="F66" s="608">
        <v>139</v>
      </c>
      <c r="G66" s="608">
        <v>793</v>
      </c>
      <c r="H66" s="608">
        <v>0</v>
      </c>
    </row>
    <row r="67" spans="1:8" ht="12.95" customHeight="1" x14ac:dyDescent="0.2">
      <c r="A67" s="1965" t="s">
        <v>1532</v>
      </c>
      <c r="B67" s="599" t="s">
        <v>1932</v>
      </c>
      <c r="C67" s="607">
        <v>476</v>
      </c>
      <c r="D67" s="607">
        <v>0</v>
      </c>
      <c r="E67" s="607">
        <v>252</v>
      </c>
      <c r="F67" s="607">
        <v>345</v>
      </c>
      <c r="G67" s="607">
        <v>569</v>
      </c>
      <c r="H67" s="607">
        <v>2.69</v>
      </c>
    </row>
    <row r="68" spans="1:8" ht="12.95" customHeight="1" x14ac:dyDescent="0.2">
      <c r="A68" s="1966"/>
      <c r="B68" s="297" t="s">
        <v>1933</v>
      </c>
      <c r="C68" s="583">
        <v>576</v>
      </c>
      <c r="D68" s="583">
        <v>18</v>
      </c>
      <c r="E68" s="583">
        <v>76</v>
      </c>
      <c r="F68" s="583">
        <v>3</v>
      </c>
      <c r="G68" s="583">
        <v>485</v>
      </c>
      <c r="H68" s="583">
        <v>7.39</v>
      </c>
    </row>
    <row r="69" spans="1:8" ht="12.95" customHeight="1" x14ac:dyDescent="0.2">
      <c r="A69" s="1966"/>
      <c r="B69" s="297" t="s">
        <v>1934</v>
      </c>
      <c r="C69" s="583">
        <v>173</v>
      </c>
      <c r="D69" s="583">
        <v>0</v>
      </c>
      <c r="E69" s="583">
        <v>37</v>
      </c>
      <c r="F69" s="583">
        <v>48</v>
      </c>
      <c r="G69" s="583">
        <v>184</v>
      </c>
      <c r="H69" s="583">
        <v>2.3199999999999998</v>
      </c>
    </row>
    <row r="70" spans="1:8" ht="12.95" customHeight="1" x14ac:dyDescent="0.2">
      <c r="A70" s="1966"/>
      <c r="B70" s="297" t="s">
        <v>1935</v>
      </c>
      <c r="C70" s="583">
        <v>8</v>
      </c>
      <c r="D70" s="583">
        <v>0</v>
      </c>
      <c r="E70" s="583">
        <v>0</v>
      </c>
      <c r="F70" s="583">
        <v>2</v>
      </c>
      <c r="G70" s="583">
        <v>10</v>
      </c>
      <c r="H70" s="583">
        <v>5.3</v>
      </c>
    </row>
    <row r="71" spans="1:8" ht="12.95" customHeight="1" x14ac:dyDescent="0.2">
      <c r="A71" s="1966"/>
      <c r="B71" s="297" t="s">
        <v>1936</v>
      </c>
      <c r="C71" s="583">
        <v>0</v>
      </c>
      <c r="D71" s="583">
        <v>0</v>
      </c>
      <c r="E71" s="583">
        <v>0</v>
      </c>
      <c r="F71" s="583">
        <v>0</v>
      </c>
      <c r="G71" s="583">
        <v>0</v>
      </c>
      <c r="H71" s="583">
        <v>0</v>
      </c>
    </row>
    <row r="72" spans="1:8" ht="12.95" customHeight="1" thickBot="1" x14ac:dyDescent="0.25">
      <c r="A72" s="1967"/>
      <c r="B72" s="975" t="s">
        <v>1174</v>
      </c>
      <c r="C72" s="608">
        <v>1233</v>
      </c>
      <c r="D72" s="608">
        <v>18</v>
      </c>
      <c r="E72" s="608">
        <v>365</v>
      </c>
      <c r="F72" s="608">
        <v>398</v>
      </c>
      <c r="G72" s="608">
        <v>1248</v>
      </c>
      <c r="H72" s="608">
        <v>0</v>
      </c>
    </row>
    <row r="73" spans="1:8" ht="12.95" customHeight="1" x14ac:dyDescent="0.2">
      <c r="A73" s="1965" t="s">
        <v>958</v>
      </c>
      <c r="B73" s="599" t="s">
        <v>1932</v>
      </c>
      <c r="C73" s="607">
        <v>168</v>
      </c>
      <c r="D73" s="607">
        <v>0</v>
      </c>
      <c r="E73" s="607">
        <v>88</v>
      </c>
      <c r="F73" s="607">
        <v>0</v>
      </c>
      <c r="G73" s="607">
        <v>80</v>
      </c>
      <c r="H73" s="607">
        <v>4.4000000000000004</v>
      </c>
    </row>
    <row r="74" spans="1:8" ht="12.95" customHeight="1" x14ac:dyDescent="0.2">
      <c r="A74" s="1966"/>
      <c r="B74" s="297" t="s">
        <v>1933</v>
      </c>
      <c r="C74" s="583">
        <v>212</v>
      </c>
      <c r="D74" s="583">
        <v>8</v>
      </c>
      <c r="E74" s="583">
        <v>183</v>
      </c>
      <c r="F74" s="583">
        <v>0</v>
      </c>
      <c r="G74" s="583">
        <v>21</v>
      </c>
      <c r="H74" s="583">
        <v>4.78</v>
      </c>
    </row>
    <row r="75" spans="1:8" ht="12.95" customHeight="1" x14ac:dyDescent="0.2">
      <c r="A75" s="1966"/>
      <c r="B75" s="297" t="s">
        <v>1934</v>
      </c>
      <c r="C75" s="583">
        <v>134</v>
      </c>
      <c r="D75" s="583">
        <v>0</v>
      </c>
      <c r="E75" s="583">
        <v>19</v>
      </c>
      <c r="F75" s="583">
        <v>72</v>
      </c>
      <c r="G75" s="583">
        <v>187</v>
      </c>
      <c r="H75" s="583">
        <v>3.43</v>
      </c>
    </row>
    <row r="76" spans="1:8" ht="12.95" customHeight="1" x14ac:dyDescent="0.2">
      <c r="A76" s="1966"/>
      <c r="B76" s="297" t="s">
        <v>1935</v>
      </c>
      <c r="C76" s="583">
        <v>1</v>
      </c>
      <c r="D76" s="583">
        <v>0</v>
      </c>
      <c r="E76" s="583">
        <v>1</v>
      </c>
      <c r="F76" s="583">
        <v>0</v>
      </c>
      <c r="G76" s="583">
        <v>0</v>
      </c>
      <c r="H76" s="583">
        <v>0</v>
      </c>
    </row>
    <row r="77" spans="1:8" ht="12.95" customHeight="1" x14ac:dyDescent="0.2">
      <c r="A77" s="1966"/>
      <c r="B77" s="297" t="s">
        <v>1936</v>
      </c>
      <c r="C77" s="583">
        <v>0</v>
      </c>
      <c r="D77" s="583">
        <v>0</v>
      </c>
      <c r="E77" s="583">
        <v>0</v>
      </c>
      <c r="F77" s="583">
        <v>0</v>
      </c>
      <c r="G77" s="583">
        <v>0</v>
      </c>
      <c r="H77" s="583">
        <v>0</v>
      </c>
    </row>
    <row r="78" spans="1:8" ht="12.95" customHeight="1" thickBot="1" x14ac:dyDescent="0.25">
      <c r="A78" s="1967"/>
      <c r="B78" s="975" t="s">
        <v>1174</v>
      </c>
      <c r="C78" s="608">
        <v>515</v>
      </c>
      <c r="D78" s="608">
        <v>8</v>
      </c>
      <c r="E78" s="608">
        <v>291</v>
      </c>
      <c r="F78" s="608">
        <v>72</v>
      </c>
      <c r="G78" s="608">
        <v>288</v>
      </c>
      <c r="H78" s="608">
        <v>0</v>
      </c>
    </row>
    <row r="79" spans="1:8" ht="12.95" customHeight="1" x14ac:dyDescent="0.2">
      <c r="A79" s="1965" t="s">
        <v>1419</v>
      </c>
      <c r="B79" s="599" t="s">
        <v>1932</v>
      </c>
      <c r="C79" s="607">
        <v>0</v>
      </c>
      <c r="D79" s="607">
        <v>0</v>
      </c>
      <c r="E79" s="607">
        <v>11</v>
      </c>
      <c r="F79" s="607">
        <v>143</v>
      </c>
      <c r="G79" s="607">
        <v>132</v>
      </c>
      <c r="H79" s="607">
        <v>0</v>
      </c>
    </row>
    <row r="80" spans="1:8" ht="12.95" customHeight="1" x14ac:dyDescent="0.2">
      <c r="A80" s="1966"/>
      <c r="B80" s="297" t="s">
        <v>1933</v>
      </c>
      <c r="C80" s="583">
        <v>0</v>
      </c>
      <c r="D80" s="583">
        <v>0</v>
      </c>
      <c r="E80" s="583">
        <v>0</v>
      </c>
      <c r="F80" s="583">
        <v>211</v>
      </c>
      <c r="G80" s="583">
        <v>211</v>
      </c>
      <c r="H80" s="583">
        <v>0</v>
      </c>
    </row>
    <row r="81" spans="1:8" ht="12.95" customHeight="1" x14ac:dyDescent="0.2">
      <c r="A81" s="1966"/>
      <c r="B81" s="297" t="s">
        <v>1934</v>
      </c>
      <c r="C81" s="583">
        <v>0</v>
      </c>
      <c r="D81" s="583">
        <v>0</v>
      </c>
      <c r="E81" s="583">
        <v>0</v>
      </c>
      <c r="F81" s="583">
        <v>0</v>
      </c>
      <c r="G81" s="583">
        <v>0</v>
      </c>
      <c r="H81" s="583">
        <v>0</v>
      </c>
    </row>
    <row r="82" spans="1:8" ht="12.95" customHeight="1" x14ac:dyDescent="0.2">
      <c r="A82" s="1966"/>
      <c r="B82" s="297" t="s">
        <v>1935</v>
      </c>
      <c r="C82" s="583">
        <v>0</v>
      </c>
      <c r="D82" s="583">
        <v>0</v>
      </c>
      <c r="E82" s="583">
        <v>0</v>
      </c>
      <c r="F82" s="583">
        <v>0</v>
      </c>
      <c r="G82" s="583">
        <v>0</v>
      </c>
      <c r="H82" s="583">
        <v>0</v>
      </c>
    </row>
    <row r="83" spans="1:8" ht="12.95" customHeight="1" x14ac:dyDescent="0.2">
      <c r="A83" s="1966"/>
      <c r="B83" s="297" t="s">
        <v>1936</v>
      </c>
      <c r="C83" s="583">
        <v>0</v>
      </c>
      <c r="D83" s="583">
        <v>0</v>
      </c>
      <c r="E83" s="583">
        <v>0</v>
      </c>
      <c r="F83" s="583">
        <v>0</v>
      </c>
      <c r="G83" s="583">
        <v>0</v>
      </c>
      <c r="H83" s="583">
        <v>0</v>
      </c>
    </row>
    <row r="84" spans="1:8" ht="12.95" customHeight="1" thickBot="1" x14ac:dyDescent="0.25">
      <c r="A84" s="1967"/>
      <c r="B84" s="975" t="s">
        <v>1174</v>
      </c>
      <c r="C84" s="608">
        <v>0</v>
      </c>
      <c r="D84" s="608">
        <v>0</v>
      </c>
      <c r="E84" s="608">
        <v>11</v>
      </c>
      <c r="F84" s="608">
        <v>354</v>
      </c>
      <c r="G84" s="608">
        <v>343</v>
      </c>
      <c r="H84" s="608">
        <v>0</v>
      </c>
    </row>
    <row r="85" spans="1:8" ht="12.95" customHeight="1" x14ac:dyDescent="0.2">
      <c r="A85" s="1965" t="s">
        <v>1533</v>
      </c>
      <c r="B85" s="599" t="s">
        <v>1932</v>
      </c>
      <c r="C85" s="607">
        <v>32</v>
      </c>
      <c r="D85" s="607">
        <v>0</v>
      </c>
      <c r="E85" s="607">
        <v>10</v>
      </c>
      <c r="F85" s="607">
        <v>29</v>
      </c>
      <c r="G85" s="607">
        <v>51</v>
      </c>
      <c r="H85" s="607">
        <v>2.2999999999999998</v>
      </c>
    </row>
    <row r="86" spans="1:8" ht="12.95" customHeight="1" x14ac:dyDescent="0.2">
      <c r="A86" s="1966"/>
      <c r="B86" s="297" t="s">
        <v>1933</v>
      </c>
      <c r="C86" s="583">
        <v>560</v>
      </c>
      <c r="D86" s="583">
        <v>0</v>
      </c>
      <c r="E86" s="583">
        <v>151</v>
      </c>
      <c r="F86" s="583">
        <v>300</v>
      </c>
      <c r="G86" s="583">
        <v>709</v>
      </c>
      <c r="H86" s="583">
        <v>1.62</v>
      </c>
    </row>
    <row r="87" spans="1:8" ht="12.95" customHeight="1" x14ac:dyDescent="0.2">
      <c r="A87" s="1966"/>
      <c r="B87" s="297" t="s">
        <v>1934</v>
      </c>
      <c r="C87" s="583">
        <v>350</v>
      </c>
      <c r="D87" s="583">
        <v>0</v>
      </c>
      <c r="E87" s="583">
        <v>131</v>
      </c>
      <c r="F87" s="583">
        <v>296</v>
      </c>
      <c r="G87" s="583">
        <v>515</v>
      </c>
      <c r="H87" s="583">
        <v>1.76</v>
      </c>
    </row>
    <row r="88" spans="1:8" ht="12.95" customHeight="1" x14ac:dyDescent="0.2">
      <c r="A88" s="1966"/>
      <c r="B88" s="297" t="s">
        <v>1935</v>
      </c>
      <c r="C88" s="583">
        <v>13</v>
      </c>
      <c r="D88" s="583">
        <v>0</v>
      </c>
      <c r="E88" s="583">
        <v>5</v>
      </c>
      <c r="F88" s="583">
        <v>30</v>
      </c>
      <c r="G88" s="583">
        <v>38</v>
      </c>
      <c r="H88" s="583">
        <v>1.78</v>
      </c>
    </row>
    <row r="89" spans="1:8" ht="12.95" customHeight="1" x14ac:dyDescent="0.2">
      <c r="A89" s="1966"/>
      <c r="B89" s="297" t="s">
        <v>1936</v>
      </c>
      <c r="C89" s="583">
        <v>6</v>
      </c>
      <c r="D89" s="583">
        <v>0</v>
      </c>
      <c r="E89" s="583">
        <v>3</v>
      </c>
      <c r="F89" s="583">
        <v>0</v>
      </c>
      <c r="G89" s="583">
        <v>3</v>
      </c>
      <c r="H89" s="583">
        <v>1.8</v>
      </c>
    </row>
    <row r="90" spans="1:8" ht="12.95" customHeight="1" thickBot="1" x14ac:dyDescent="0.25">
      <c r="A90" s="1967"/>
      <c r="B90" s="975" t="s">
        <v>1174</v>
      </c>
      <c r="C90" s="608">
        <v>961</v>
      </c>
      <c r="D90" s="608">
        <v>0</v>
      </c>
      <c r="E90" s="608">
        <v>300</v>
      </c>
      <c r="F90" s="608">
        <v>655</v>
      </c>
      <c r="G90" s="608">
        <v>1316</v>
      </c>
      <c r="H90" s="608">
        <v>0</v>
      </c>
    </row>
    <row r="91" spans="1:8" ht="12.95" customHeight="1" x14ac:dyDescent="0.2">
      <c r="A91" s="1965" t="s">
        <v>1927</v>
      </c>
      <c r="B91" s="599" t="s">
        <v>1932</v>
      </c>
      <c r="C91" s="607">
        <v>96</v>
      </c>
      <c r="D91" s="607">
        <v>0</v>
      </c>
      <c r="E91" s="607">
        <v>46</v>
      </c>
      <c r="F91" s="607">
        <v>83</v>
      </c>
      <c r="G91" s="607">
        <v>133</v>
      </c>
      <c r="H91" s="607">
        <v>0</v>
      </c>
    </row>
    <row r="92" spans="1:8" ht="12.95" customHeight="1" x14ac:dyDescent="0.2">
      <c r="A92" s="1966"/>
      <c r="B92" s="297" t="s">
        <v>1933</v>
      </c>
      <c r="C92" s="583">
        <v>912</v>
      </c>
      <c r="D92" s="583">
        <v>0</v>
      </c>
      <c r="E92" s="583">
        <v>135</v>
      </c>
      <c r="F92" s="583">
        <v>168</v>
      </c>
      <c r="G92" s="583">
        <v>945</v>
      </c>
      <c r="H92" s="583">
        <v>0</v>
      </c>
    </row>
    <row r="93" spans="1:8" ht="12.95" customHeight="1" x14ac:dyDescent="0.2">
      <c r="A93" s="1966"/>
      <c r="B93" s="297" t="s">
        <v>1934</v>
      </c>
      <c r="C93" s="583">
        <v>0</v>
      </c>
      <c r="D93" s="583">
        <v>0</v>
      </c>
      <c r="E93" s="583">
        <v>39</v>
      </c>
      <c r="F93" s="583">
        <v>139</v>
      </c>
      <c r="G93" s="583">
        <v>100</v>
      </c>
      <c r="H93" s="583">
        <v>0</v>
      </c>
    </row>
    <row r="94" spans="1:8" ht="12.95" customHeight="1" x14ac:dyDescent="0.2">
      <c r="A94" s="1966"/>
      <c r="B94" s="297" t="s">
        <v>1935</v>
      </c>
      <c r="C94" s="583">
        <v>0</v>
      </c>
      <c r="D94" s="583">
        <v>0</v>
      </c>
      <c r="E94" s="583">
        <v>0</v>
      </c>
      <c r="F94" s="583">
        <v>0</v>
      </c>
      <c r="G94" s="583">
        <v>0</v>
      </c>
      <c r="H94" s="583">
        <v>0</v>
      </c>
    </row>
    <row r="95" spans="1:8" ht="12.95" customHeight="1" x14ac:dyDescent="0.2">
      <c r="A95" s="1966"/>
      <c r="B95" s="297" t="s">
        <v>1936</v>
      </c>
      <c r="C95" s="583">
        <v>0</v>
      </c>
      <c r="D95" s="583">
        <v>0</v>
      </c>
      <c r="E95" s="583">
        <v>0</v>
      </c>
      <c r="F95" s="583">
        <v>0</v>
      </c>
      <c r="G95" s="583">
        <v>0</v>
      </c>
      <c r="H95" s="583">
        <v>0</v>
      </c>
    </row>
    <row r="96" spans="1:8" ht="12.95" customHeight="1" thickBot="1" x14ac:dyDescent="0.25">
      <c r="A96" s="1967"/>
      <c r="B96" s="975" t="s">
        <v>1174</v>
      </c>
      <c r="C96" s="608">
        <v>1008</v>
      </c>
      <c r="D96" s="608">
        <v>0</v>
      </c>
      <c r="E96" s="608">
        <v>220</v>
      </c>
      <c r="F96" s="608">
        <v>390</v>
      </c>
      <c r="G96" s="608">
        <v>1178</v>
      </c>
      <c r="H96" s="608">
        <v>0</v>
      </c>
    </row>
    <row r="97" spans="1:8" ht="12.95" customHeight="1" x14ac:dyDescent="0.2">
      <c r="A97" s="1965" t="s">
        <v>1536</v>
      </c>
      <c r="B97" s="599" t="s">
        <v>1932</v>
      </c>
      <c r="C97" s="607">
        <v>0</v>
      </c>
      <c r="D97" s="607">
        <v>0</v>
      </c>
      <c r="E97" s="607">
        <v>0</v>
      </c>
      <c r="F97" s="607">
        <v>0</v>
      </c>
      <c r="G97" s="607">
        <v>0</v>
      </c>
      <c r="H97" s="607">
        <v>0</v>
      </c>
    </row>
    <row r="98" spans="1:8" ht="12.95" customHeight="1" x14ac:dyDescent="0.2">
      <c r="A98" s="1966"/>
      <c r="B98" s="297" t="s">
        <v>1933</v>
      </c>
      <c r="C98" s="583">
        <v>411</v>
      </c>
      <c r="D98" s="583">
        <v>0</v>
      </c>
      <c r="E98" s="583">
        <v>8</v>
      </c>
      <c r="F98" s="583">
        <v>114</v>
      </c>
      <c r="G98" s="583">
        <v>517</v>
      </c>
      <c r="H98" s="583">
        <v>0</v>
      </c>
    </row>
    <row r="99" spans="1:8" ht="12.95" customHeight="1" x14ac:dyDescent="0.2">
      <c r="A99" s="1966"/>
      <c r="B99" s="297" t="s">
        <v>1934</v>
      </c>
      <c r="C99" s="583">
        <v>68</v>
      </c>
      <c r="D99" s="583">
        <v>0</v>
      </c>
      <c r="E99" s="583">
        <v>14</v>
      </c>
      <c r="F99" s="583">
        <v>21</v>
      </c>
      <c r="G99" s="583">
        <v>75</v>
      </c>
      <c r="H99" s="583">
        <v>7.6</v>
      </c>
    </row>
    <row r="100" spans="1:8" ht="12.95" customHeight="1" x14ac:dyDescent="0.2">
      <c r="A100" s="1966"/>
      <c r="B100" s="297" t="s">
        <v>1935</v>
      </c>
      <c r="C100" s="583">
        <v>0</v>
      </c>
      <c r="D100" s="583">
        <v>0</v>
      </c>
      <c r="E100" s="583">
        <v>0</v>
      </c>
      <c r="F100" s="583">
        <v>0</v>
      </c>
      <c r="G100" s="583">
        <v>0</v>
      </c>
      <c r="H100" s="583">
        <v>0</v>
      </c>
    </row>
    <row r="101" spans="1:8" ht="12.95" customHeight="1" x14ac:dyDescent="0.2">
      <c r="A101" s="1966"/>
      <c r="B101" s="297" t="s">
        <v>1936</v>
      </c>
      <c r="C101" s="583">
        <v>0</v>
      </c>
      <c r="D101" s="583">
        <v>0</v>
      </c>
      <c r="E101" s="583">
        <v>0</v>
      </c>
      <c r="F101" s="583">
        <v>0</v>
      </c>
      <c r="G101" s="583">
        <v>0</v>
      </c>
      <c r="H101" s="583">
        <v>0</v>
      </c>
    </row>
    <row r="102" spans="1:8" ht="12.95" customHeight="1" thickBot="1" x14ac:dyDescent="0.25">
      <c r="A102" s="1967"/>
      <c r="B102" s="975" t="s">
        <v>1174</v>
      </c>
      <c r="C102" s="608">
        <v>479</v>
      </c>
      <c r="D102" s="608">
        <v>0</v>
      </c>
      <c r="E102" s="608">
        <v>22</v>
      </c>
      <c r="F102" s="608">
        <v>135</v>
      </c>
      <c r="G102" s="608">
        <v>592</v>
      </c>
      <c r="H102" s="608">
        <v>0</v>
      </c>
    </row>
    <row r="103" spans="1:8" ht="12.95" customHeight="1" x14ac:dyDescent="0.2">
      <c r="A103" s="1965" t="s">
        <v>1537</v>
      </c>
      <c r="B103" s="599" t="s">
        <v>1932</v>
      </c>
      <c r="C103" s="607">
        <v>0</v>
      </c>
      <c r="D103" s="607">
        <v>0</v>
      </c>
      <c r="E103" s="607">
        <v>0</v>
      </c>
      <c r="F103" s="607">
        <v>0</v>
      </c>
      <c r="G103" s="607">
        <v>0</v>
      </c>
      <c r="H103" s="607">
        <v>0</v>
      </c>
    </row>
    <row r="104" spans="1:8" ht="12.95" customHeight="1" x14ac:dyDescent="0.2">
      <c r="A104" s="1966"/>
      <c r="B104" s="297" t="s">
        <v>1933</v>
      </c>
      <c r="C104" s="583">
        <v>0</v>
      </c>
      <c r="D104" s="583">
        <v>0</v>
      </c>
      <c r="E104" s="583">
        <v>0</v>
      </c>
      <c r="F104" s="583">
        <v>0</v>
      </c>
      <c r="G104" s="583">
        <v>0</v>
      </c>
      <c r="H104" s="583">
        <v>0</v>
      </c>
    </row>
    <row r="105" spans="1:8" ht="12.95" customHeight="1" x14ac:dyDescent="0.2">
      <c r="A105" s="1966"/>
      <c r="B105" s="297" t="s">
        <v>1934</v>
      </c>
      <c r="C105" s="583">
        <v>223</v>
      </c>
      <c r="D105" s="583">
        <v>0</v>
      </c>
      <c r="E105" s="583">
        <v>19</v>
      </c>
      <c r="F105" s="583">
        <v>52</v>
      </c>
      <c r="G105" s="583">
        <v>256</v>
      </c>
      <c r="H105" s="583">
        <v>5.59</v>
      </c>
    </row>
    <row r="106" spans="1:8" ht="12.95" customHeight="1" x14ac:dyDescent="0.2">
      <c r="A106" s="1966"/>
      <c r="B106" s="297" t="s">
        <v>1935</v>
      </c>
      <c r="C106" s="583">
        <v>22</v>
      </c>
      <c r="D106" s="583">
        <v>0</v>
      </c>
      <c r="E106" s="583">
        <v>1</v>
      </c>
      <c r="F106" s="583">
        <v>3</v>
      </c>
      <c r="G106" s="583">
        <v>24</v>
      </c>
      <c r="H106" s="583">
        <v>4.4400000000000004</v>
      </c>
    </row>
    <row r="107" spans="1:8" ht="12.95" customHeight="1" x14ac:dyDescent="0.2">
      <c r="A107" s="1966"/>
      <c r="B107" s="297" t="s">
        <v>1936</v>
      </c>
      <c r="C107" s="583">
        <v>0</v>
      </c>
      <c r="D107" s="583">
        <v>0</v>
      </c>
      <c r="E107" s="583">
        <v>0</v>
      </c>
      <c r="F107" s="583">
        <v>0</v>
      </c>
      <c r="G107" s="583">
        <v>0</v>
      </c>
      <c r="H107" s="583">
        <v>0</v>
      </c>
    </row>
    <row r="108" spans="1:8" ht="12.95" customHeight="1" thickBot="1" x14ac:dyDescent="0.25">
      <c r="A108" s="1967"/>
      <c r="B108" s="975" t="s">
        <v>1174</v>
      </c>
      <c r="C108" s="608">
        <v>245</v>
      </c>
      <c r="D108" s="608">
        <v>0</v>
      </c>
      <c r="E108" s="608">
        <v>20</v>
      </c>
      <c r="F108" s="608">
        <v>55</v>
      </c>
      <c r="G108" s="608">
        <v>280</v>
      </c>
      <c r="H108" s="608">
        <v>0</v>
      </c>
    </row>
    <row r="109" spans="1:8" ht="12.95" customHeight="1" x14ac:dyDescent="0.2">
      <c r="A109" s="1968" t="s">
        <v>1422</v>
      </c>
      <c r="B109" s="599" t="s">
        <v>1932</v>
      </c>
      <c r="C109" s="607">
        <v>107</v>
      </c>
      <c r="D109" s="607">
        <v>0</v>
      </c>
      <c r="E109" s="607">
        <v>5</v>
      </c>
      <c r="F109" s="607">
        <v>20</v>
      </c>
      <c r="G109" s="607">
        <v>122</v>
      </c>
      <c r="H109" s="607">
        <v>1</v>
      </c>
    </row>
    <row r="110" spans="1:8" ht="12.95" customHeight="1" x14ac:dyDescent="0.2">
      <c r="A110" s="1969"/>
      <c r="B110" s="297" t="s">
        <v>1933</v>
      </c>
      <c r="C110" s="583">
        <v>0</v>
      </c>
      <c r="D110" s="583">
        <v>0</v>
      </c>
      <c r="E110" s="583">
        <v>0</v>
      </c>
      <c r="F110" s="583">
        <v>270</v>
      </c>
      <c r="G110" s="583">
        <v>270</v>
      </c>
      <c r="H110" s="583">
        <v>1</v>
      </c>
    </row>
    <row r="111" spans="1:8" ht="12.95" customHeight="1" x14ac:dyDescent="0.2">
      <c r="A111" s="1969"/>
      <c r="B111" s="297" t="s">
        <v>1934</v>
      </c>
      <c r="C111" s="583">
        <v>0</v>
      </c>
      <c r="D111" s="583">
        <v>0</v>
      </c>
      <c r="E111" s="583">
        <v>0</v>
      </c>
      <c r="F111" s="583">
        <v>0</v>
      </c>
      <c r="G111" s="583">
        <v>0</v>
      </c>
      <c r="H111" s="583">
        <v>0</v>
      </c>
    </row>
    <row r="112" spans="1:8" ht="12.95" customHeight="1" x14ac:dyDescent="0.2">
      <c r="A112" s="1969"/>
      <c r="B112" s="297" t="s">
        <v>1935</v>
      </c>
      <c r="C112" s="583">
        <v>0</v>
      </c>
      <c r="D112" s="583">
        <v>0</v>
      </c>
      <c r="E112" s="583">
        <v>0</v>
      </c>
      <c r="F112" s="583">
        <v>0</v>
      </c>
      <c r="G112" s="583">
        <v>0</v>
      </c>
      <c r="H112" s="583">
        <v>0</v>
      </c>
    </row>
    <row r="113" spans="1:8" x14ac:dyDescent="0.2">
      <c r="A113" s="1969"/>
      <c r="B113" s="297" t="s">
        <v>1936</v>
      </c>
      <c r="C113" s="583">
        <v>0</v>
      </c>
      <c r="D113" s="583">
        <v>0</v>
      </c>
      <c r="E113" s="583">
        <v>0</v>
      </c>
      <c r="F113" s="583">
        <v>0</v>
      </c>
      <c r="G113" s="583">
        <v>0</v>
      </c>
      <c r="H113" s="583">
        <v>0</v>
      </c>
    </row>
    <row r="114" spans="1:8" ht="13.5" thickBot="1" x14ac:dyDescent="0.25">
      <c r="A114" s="1970"/>
      <c r="B114" s="975" t="s">
        <v>1174</v>
      </c>
      <c r="C114" s="608">
        <v>107</v>
      </c>
      <c r="D114" s="608">
        <v>0</v>
      </c>
      <c r="E114" s="608">
        <v>5</v>
      </c>
      <c r="F114" s="608">
        <v>290</v>
      </c>
      <c r="G114" s="608">
        <v>392</v>
      </c>
      <c r="H114" s="608">
        <v>0</v>
      </c>
    </row>
  </sheetData>
  <mergeCells count="27">
    <mergeCell ref="H8:H12"/>
    <mergeCell ref="D8:D12"/>
    <mergeCell ref="A5:H5"/>
    <mergeCell ref="A6:H6"/>
    <mergeCell ref="A8:A12"/>
    <mergeCell ref="B8:B12"/>
    <mergeCell ref="C8:C12"/>
    <mergeCell ref="F8:F12"/>
    <mergeCell ref="E8:E12"/>
    <mergeCell ref="G8:G12"/>
    <mergeCell ref="A109:A114"/>
    <mergeCell ref="A13:A18"/>
    <mergeCell ref="A19:A24"/>
    <mergeCell ref="A25:A30"/>
    <mergeCell ref="A31:A36"/>
    <mergeCell ref="A37:A42"/>
    <mergeCell ref="A43:A48"/>
    <mergeCell ref="A49:A54"/>
    <mergeCell ref="A55:A60"/>
    <mergeCell ref="A61:A66"/>
    <mergeCell ref="A103:A108"/>
    <mergeCell ref="A67:A72"/>
    <mergeCell ref="A73:A78"/>
    <mergeCell ref="A79:A84"/>
    <mergeCell ref="A85:A90"/>
    <mergeCell ref="A91:A96"/>
    <mergeCell ref="A97:A102"/>
  </mergeCells>
  <phoneticPr fontId="164" type="noConversion"/>
  <conditionalFormatting sqref="C14:H18 C37:H96">
    <cfRule type="expression" dxfId="9" priority="32" stopIfTrue="1">
      <formula>$AW14=1</formula>
    </cfRule>
  </conditionalFormatting>
  <conditionalFormatting sqref="C98:H102">
    <cfRule type="expression" dxfId="8" priority="23" stopIfTrue="1">
      <formula>$AW98=1</formula>
    </cfRule>
  </conditionalFormatting>
  <conditionalFormatting sqref="C104:H108">
    <cfRule type="expression" dxfId="7" priority="21" stopIfTrue="1">
      <formula>$AW104=1</formula>
    </cfRule>
  </conditionalFormatting>
  <conditionalFormatting sqref="C14:H18 C37:H96">
    <cfRule type="expression" dxfId="6" priority="15" stopIfTrue="1">
      <formula>$AW14=1</formula>
    </cfRule>
  </conditionalFormatting>
  <conditionalFormatting sqref="C98:H102">
    <cfRule type="expression" dxfId="5" priority="13" stopIfTrue="1">
      <formula>$AW98=1</formula>
    </cfRule>
  </conditionalFormatting>
  <conditionalFormatting sqref="C104:H108">
    <cfRule type="expression" dxfId="4" priority="11" stopIfTrue="1">
      <formula>$AW104=1</formula>
    </cfRule>
  </conditionalFormatting>
  <conditionalFormatting sqref="C110:H114">
    <cfRule type="expression" dxfId="3" priority="7" stopIfTrue="1">
      <formula>$AW110=1</formula>
    </cfRule>
  </conditionalFormatting>
  <conditionalFormatting sqref="C110:H114">
    <cfRule type="expression" dxfId="2" priority="5" stopIfTrue="1">
      <formula>$AW110=1</formula>
    </cfRule>
  </conditionalFormatting>
  <conditionalFormatting sqref="C19:H36">
    <cfRule type="expression" dxfId="1" priority="4" stopIfTrue="1">
      <formula>$AW19=1</formula>
    </cfRule>
  </conditionalFormatting>
  <conditionalFormatting sqref="C19:H36">
    <cfRule type="expression" dxfId="0" priority="1" stopIfTrue="1">
      <formula>$AW19=1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8" scale="75" orientation="portrait" r:id="rId1"/>
  <headerFooter alignWithMargins="0"/>
  <rowBreaks count="1" manualBreakCount="1">
    <brk id="108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85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3.42578125" style="426" customWidth="1"/>
    <col min="2" max="2" width="8.85546875" style="426" customWidth="1"/>
    <col min="3" max="20" width="8.7109375" style="426" customWidth="1"/>
    <col min="21" max="21" width="10.140625" style="426" customWidth="1"/>
    <col min="22" max="22" width="13" style="426" customWidth="1"/>
    <col min="23" max="24" width="8.7109375" style="426" customWidth="1"/>
    <col min="25" max="25" width="9.140625" style="426"/>
    <col min="26" max="26" width="9.5703125" style="426" customWidth="1"/>
    <col min="27" max="16384" width="9.140625" style="426"/>
  </cols>
  <sheetData>
    <row r="1" spans="1:27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</row>
    <row r="2" spans="1:27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</row>
    <row r="3" spans="1:27" s="914" customFormat="1" x14ac:dyDescent="0.2">
      <c r="A3" s="936" t="s">
        <v>846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826"/>
      <c r="Y3" s="826"/>
      <c r="Z3" s="826"/>
      <c r="AA3" s="940" t="s">
        <v>1561</v>
      </c>
    </row>
    <row r="4" spans="1:27" s="429" customFormat="1" x14ac:dyDescent="0.2">
      <c r="A4" s="518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63"/>
      <c r="R4" s="527"/>
      <c r="S4" s="527"/>
      <c r="T4" s="527"/>
      <c r="U4" s="527"/>
      <c r="V4" s="527"/>
      <c r="W4" s="527"/>
      <c r="X4" s="527"/>
      <c r="Y4" s="527"/>
      <c r="Z4" s="527"/>
      <c r="AA4" s="519"/>
    </row>
    <row r="5" spans="1:27" s="429" customFormat="1" ht="18" customHeight="1" x14ac:dyDescent="0.2">
      <c r="A5" s="1651" t="s">
        <v>1949</v>
      </c>
      <c r="B5" s="1651"/>
      <c r="C5" s="1651"/>
      <c r="D5" s="1651"/>
      <c r="E5" s="1651"/>
      <c r="F5" s="1651"/>
      <c r="G5" s="1651"/>
      <c r="H5" s="1651"/>
      <c r="I5" s="1651"/>
      <c r="J5" s="1651"/>
      <c r="K5" s="1651"/>
      <c r="L5" s="1651"/>
      <c r="M5" s="1651"/>
      <c r="N5" s="1651"/>
      <c r="O5" s="1650" t="s">
        <v>3224</v>
      </c>
      <c r="P5" s="1650"/>
      <c r="Q5" s="1650"/>
      <c r="R5" s="1650"/>
      <c r="S5" s="1650"/>
      <c r="T5" s="1650"/>
      <c r="U5" s="1650"/>
      <c r="V5" s="1650"/>
      <c r="W5" s="1650"/>
      <c r="X5" s="1650"/>
      <c r="Y5" s="1650"/>
      <c r="Z5" s="1650"/>
      <c r="AA5" s="1650"/>
    </row>
    <row r="6" spans="1:27" s="429" customFormat="1" ht="18" customHeight="1" x14ac:dyDescent="0.2">
      <c r="A6" s="1651"/>
      <c r="B6" s="1651"/>
      <c r="C6" s="1651"/>
      <c r="D6" s="1651"/>
      <c r="E6" s="1651"/>
      <c r="F6" s="1651"/>
      <c r="G6" s="1651"/>
      <c r="H6" s="1651"/>
      <c r="I6" s="1651"/>
      <c r="J6" s="1651"/>
      <c r="K6" s="1651"/>
      <c r="L6" s="1651"/>
      <c r="M6" s="1651"/>
      <c r="N6" s="1651"/>
      <c r="O6" s="1650"/>
      <c r="P6" s="1650"/>
      <c r="Q6" s="1650"/>
      <c r="R6" s="1650"/>
      <c r="S6" s="1650"/>
      <c r="T6" s="1650"/>
      <c r="U6" s="1650"/>
      <c r="V6" s="1650"/>
      <c r="W6" s="1650"/>
      <c r="X6" s="1650"/>
      <c r="Y6" s="1650"/>
      <c r="Z6" s="1650"/>
      <c r="AA6" s="1650"/>
    </row>
    <row r="7" spans="1:27" s="429" customFormat="1" ht="15" thickBot="1" x14ac:dyDescent="0.25">
      <c r="A7" s="532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33"/>
      <c r="O7" s="527"/>
      <c r="P7" s="527"/>
      <c r="Q7" s="527"/>
      <c r="R7" s="527"/>
      <c r="S7" s="527"/>
      <c r="T7" s="527"/>
      <c r="U7" s="527"/>
      <c r="V7" s="527"/>
      <c r="W7" s="527"/>
      <c r="X7" s="533"/>
      <c r="Y7" s="533"/>
      <c r="Z7" s="533"/>
      <c r="AA7" s="1354" t="s">
        <v>2071</v>
      </c>
    </row>
    <row r="8" spans="1:27" ht="14.1" customHeight="1" thickBot="1" x14ac:dyDescent="0.25">
      <c r="A8" s="1658" t="s">
        <v>775</v>
      </c>
      <c r="B8" s="1647" t="s">
        <v>1408</v>
      </c>
      <c r="C8" s="1648"/>
      <c r="D8" s="1648"/>
      <c r="E8" s="1648"/>
      <c r="F8" s="1648"/>
      <c r="G8" s="1648"/>
      <c r="H8" s="1648"/>
      <c r="I8" s="1648"/>
      <c r="J8" s="1648"/>
      <c r="K8" s="1648"/>
      <c r="L8" s="1648"/>
      <c r="M8" s="1648"/>
      <c r="N8" s="1649"/>
      <c r="O8" s="1647" t="s">
        <v>1559</v>
      </c>
      <c r="P8" s="1648"/>
      <c r="Q8" s="1648"/>
      <c r="R8" s="1648"/>
      <c r="S8" s="1648"/>
      <c r="T8" s="1648"/>
      <c r="U8" s="1648"/>
      <c r="V8" s="1648"/>
      <c r="W8" s="1648"/>
      <c r="X8" s="1648"/>
      <c r="Y8" s="1648"/>
      <c r="Z8" s="1648"/>
      <c r="AA8" s="1649"/>
    </row>
    <row r="9" spans="1:27" ht="30" customHeight="1" thickBot="1" x14ac:dyDescent="0.25">
      <c r="A9" s="1659"/>
      <c r="B9" s="1643" t="s">
        <v>1413</v>
      </c>
      <c r="C9" s="1643"/>
      <c r="D9" s="1643" t="s">
        <v>1201</v>
      </c>
      <c r="E9" s="1643"/>
      <c r="F9" s="1643" t="s">
        <v>1202</v>
      </c>
      <c r="G9" s="1643"/>
      <c r="H9" s="1643" t="s">
        <v>1411</v>
      </c>
      <c r="I9" s="1643"/>
      <c r="J9" s="1643" t="s">
        <v>884</v>
      </c>
      <c r="K9" s="1643"/>
      <c r="L9" s="1652" t="s">
        <v>784</v>
      </c>
      <c r="M9" s="1653"/>
      <c r="N9" s="1663"/>
      <c r="O9" s="1643" t="s">
        <v>1412</v>
      </c>
      <c r="P9" s="1643"/>
      <c r="Q9" s="1643" t="s">
        <v>1201</v>
      </c>
      <c r="R9" s="1643"/>
      <c r="S9" s="1643" t="s">
        <v>1202</v>
      </c>
      <c r="T9" s="1643"/>
      <c r="U9" s="1643" t="s">
        <v>1620</v>
      </c>
      <c r="V9" s="1643"/>
      <c r="W9" s="1643" t="s">
        <v>884</v>
      </c>
      <c r="X9" s="1643"/>
      <c r="Y9" s="1652" t="s">
        <v>786</v>
      </c>
      <c r="Z9" s="1653"/>
      <c r="AA9" s="1663"/>
    </row>
    <row r="10" spans="1:27" ht="15.95" customHeight="1" thickBot="1" x14ac:dyDescent="0.25">
      <c r="A10" s="1659"/>
      <c r="B10" s="1643"/>
      <c r="C10" s="1643"/>
      <c r="D10" s="1643"/>
      <c r="E10" s="1643"/>
      <c r="F10" s="1643"/>
      <c r="G10" s="1643"/>
      <c r="H10" s="1643"/>
      <c r="I10" s="1643"/>
      <c r="J10" s="1643"/>
      <c r="K10" s="1662"/>
      <c r="L10" s="1654"/>
      <c r="M10" s="1655"/>
      <c r="N10" s="1664"/>
      <c r="O10" s="1643"/>
      <c r="P10" s="1643"/>
      <c r="Q10" s="1643"/>
      <c r="R10" s="1643"/>
      <c r="S10" s="1643"/>
      <c r="T10" s="1643"/>
      <c r="U10" s="1643"/>
      <c r="V10" s="1643"/>
      <c r="W10" s="1643"/>
      <c r="X10" s="1662"/>
      <c r="Y10" s="1654"/>
      <c r="Z10" s="1655"/>
      <c r="AA10" s="1664"/>
    </row>
    <row r="11" spans="1:27" ht="15.95" customHeight="1" thickBot="1" x14ac:dyDescent="0.25">
      <c r="A11" s="1659"/>
      <c r="B11" s="1643"/>
      <c r="C11" s="1643"/>
      <c r="D11" s="1643"/>
      <c r="E11" s="1643"/>
      <c r="F11" s="1643"/>
      <c r="G11" s="1643"/>
      <c r="H11" s="1643"/>
      <c r="I11" s="1643"/>
      <c r="J11" s="1643"/>
      <c r="K11" s="1662"/>
      <c r="L11" s="1654"/>
      <c r="M11" s="1655"/>
      <c r="N11" s="1664"/>
      <c r="O11" s="1643"/>
      <c r="P11" s="1643"/>
      <c r="Q11" s="1643"/>
      <c r="R11" s="1643"/>
      <c r="S11" s="1643"/>
      <c r="T11" s="1643"/>
      <c r="U11" s="1643"/>
      <c r="V11" s="1643"/>
      <c r="W11" s="1643"/>
      <c r="X11" s="1662"/>
      <c r="Y11" s="1654"/>
      <c r="Z11" s="1655"/>
      <c r="AA11" s="1664"/>
    </row>
    <row r="12" spans="1:27" ht="30" customHeight="1" thickBot="1" x14ac:dyDescent="0.25">
      <c r="A12" s="1660"/>
      <c r="B12" s="1088" t="s">
        <v>1621</v>
      </c>
      <c r="C12" s="1088" t="s">
        <v>1410</v>
      </c>
      <c r="D12" s="1088" t="s">
        <v>1621</v>
      </c>
      <c r="E12" s="1088" t="s">
        <v>1410</v>
      </c>
      <c r="F12" s="1088" t="s">
        <v>1621</v>
      </c>
      <c r="G12" s="1088" t="s">
        <v>1410</v>
      </c>
      <c r="H12" s="1088" t="s">
        <v>1621</v>
      </c>
      <c r="I12" s="1088" t="s">
        <v>1410</v>
      </c>
      <c r="J12" s="1088" t="s">
        <v>1621</v>
      </c>
      <c r="K12" s="1088" t="s">
        <v>1410</v>
      </c>
      <c r="L12" s="1088" t="s">
        <v>1621</v>
      </c>
      <c r="M12" s="1088" t="s">
        <v>1410</v>
      </c>
      <c r="N12" s="1088" t="s">
        <v>785</v>
      </c>
      <c r="O12" s="1088" t="s">
        <v>1621</v>
      </c>
      <c r="P12" s="1088" t="s">
        <v>1410</v>
      </c>
      <c r="Q12" s="1088" t="s">
        <v>1621</v>
      </c>
      <c r="R12" s="1088" t="s">
        <v>1410</v>
      </c>
      <c r="S12" s="1088" t="s">
        <v>1621</v>
      </c>
      <c r="T12" s="1088" t="s">
        <v>1410</v>
      </c>
      <c r="U12" s="1088" t="s">
        <v>1621</v>
      </c>
      <c r="V12" s="1088" t="s">
        <v>1410</v>
      </c>
      <c r="W12" s="1088" t="s">
        <v>1621</v>
      </c>
      <c r="X12" s="1088" t="s">
        <v>1410</v>
      </c>
      <c r="Y12" s="1088" t="s">
        <v>1621</v>
      </c>
      <c r="Z12" s="1088" t="s">
        <v>1410</v>
      </c>
      <c r="AA12" s="1088" t="s">
        <v>785</v>
      </c>
    </row>
    <row r="13" spans="1:27" s="451" customFormat="1" ht="12" customHeight="1" x14ac:dyDescent="0.2">
      <c r="A13" s="820" t="s">
        <v>550</v>
      </c>
      <c r="B13" s="534"/>
      <c r="C13" s="544"/>
      <c r="D13" s="534"/>
      <c r="E13" s="544"/>
      <c r="F13" s="534"/>
      <c r="G13" s="534"/>
      <c r="H13" s="544"/>
      <c r="I13" s="534"/>
      <c r="J13" s="544"/>
      <c r="K13" s="534"/>
      <c r="L13" s="534"/>
      <c r="M13" s="534"/>
      <c r="N13" s="534"/>
      <c r="O13" s="561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</row>
    <row r="14" spans="1:27" s="517" customFormat="1" ht="12" customHeight="1" x14ac:dyDescent="0.2">
      <c r="A14" s="12" t="s">
        <v>1526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</row>
    <row r="15" spans="1:27" s="517" customFormat="1" ht="12" customHeight="1" x14ac:dyDescent="0.2">
      <c r="A15" s="12" t="s">
        <v>2070</v>
      </c>
      <c r="B15" s="11">
        <v>0</v>
      </c>
      <c r="C15" s="11">
        <v>0</v>
      </c>
      <c r="D15" s="11">
        <v>0</v>
      </c>
      <c r="E15" s="11">
        <v>0</v>
      </c>
      <c r="F15" s="11">
        <v>3734.5299199999999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3734.5299199999999</v>
      </c>
      <c r="M15" s="11">
        <v>0</v>
      </c>
      <c r="N15" s="11">
        <v>3734.5299199999999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181.38394</v>
      </c>
      <c r="V15" s="11">
        <v>0</v>
      </c>
      <c r="W15" s="11">
        <v>0</v>
      </c>
      <c r="X15" s="11">
        <v>0</v>
      </c>
      <c r="Y15" s="11">
        <v>181.38394</v>
      </c>
      <c r="Z15" s="11">
        <v>0</v>
      </c>
      <c r="AA15" s="11">
        <v>181.38394</v>
      </c>
    </row>
    <row r="16" spans="1:27" s="517" customFormat="1" ht="12" customHeight="1" x14ac:dyDescent="0.2">
      <c r="A16" s="12" t="s">
        <v>1220</v>
      </c>
      <c r="B16" s="11">
        <v>0</v>
      </c>
      <c r="C16" s="11">
        <v>0</v>
      </c>
      <c r="D16" s="11">
        <v>0</v>
      </c>
      <c r="E16" s="11">
        <v>0</v>
      </c>
      <c r="F16" s="11">
        <v>3.7130000000000003E-2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3.7130000000000003E-2</v>
      </c>
      <c r="M16" s="11">
        <v>0</v>
      </c>
      <c r="N16" s="11">
        <v>3.7130000000000003E-2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</row>
    <row r="17" spans="1:27" s="517" customFormat="1" ht="12" customHeight="1" x14ac:dyDescent="0.2">
      <c r="A17" s="14" t="s">
        <v>800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1355.6679999999999</v>
      </c>
      <c r="I17" s="15">
        <v>0</v>
      </c>
      <c r="J17" s="15">
        <v>0</v>
      </c>
      <c r="K17" s="15">
        <v>0</v>
      </c>
      <c r="L17" s="15">
        <v>1355.6679999999999</v>
      </c>
      <c r="M17" s="15">
        <v>0</v>
      </c>
      <c r="N17" s="15">
        <v>1355.6679999999999</v>
      </c>
      <c r="O17" s="15">
        <v>0</v>
      </c>
      <c r="P17" s="15">
        <v>0</v>
      </c>
      <c r="Q17" s="15">
        <v>5013.2173400000001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5013.2173400000001</v>
      </c>
      <c r="Z17" s="15">
        <v>0</v>
      </c>
      <c r="AA17" s="15">
        <v>5013.2173400000001</v>
      </c>
    </row>
    <row r="18" spans="1:27" s="517" customFormat="1" ht="12" customHeight="1" x14ac:dyDescent="0.2">
      <c r="A18" s="19" t="s">
        <v>763</v>
      </c>
      <c r="B18" s="16">
        <v>4449.3791100000035</v>
      </c>
      <c r="C18" s="16">
        <v>0</v>
      </c>
      <c r="D18" s="16">
        <v>903.86951999999997</v>
      </c>
      <c r="E18" s="16">
        <v>0</v>
      </c>
      <c r="F18" s="16">
        <v>34606.532359999997</v>
      </c>
      <c r="G18" s="16">
        <v>0</v>
      </c>
      <c r="H18" s="16">
        <v>7633.4655399999992</v>
      </c>
      <c r="I18" s="16">
        <v>0</v>
      </c>
      <c r="J18" s="16">
        <v>0</v>
      </c>
      <c r="K18" s="16">
        <v>0</v>
      </c>
      <c r="L18" s="16">
        <v>47593.246529999997</v>
      </c>
      <c r="M18" s="16">
        <v>0</v>
      </c>
      <c r="N18" s="16">
        <v>47593.246529999997</v>
      </c>
      <c r="O18" s="16">
        <v>0</v>
      </c>
      <c r="P18" s="16">
        <v>0</v>
      </c>
      <c r="Q18" s="16">
        <v>11516.988650000001</v>
      </c>
      <c r="R18" s="16">
        <v>78073.751730000004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11516.988650000001</v>
      </c>
      <c r="Z18" s="16">
        <v>78073.751730000004</v>
      </c>
      <c r="AA18" s="16">
        <v>89590.740380000003</v>
      </c>
    </row>
    <row r="19" spans="1:27" s="517" customFormat="1" ht="12" customHeight="1" x14ac:dyDescent="0.2">
      <c r="A19" s="12" t="s">
        <v>1548</v>
      </c>
      <c r="B19" s="11">
        <v>0</v>
      </c>
      <c r="C19" s="11">
        <v>0</v>
      </c>
      <c r="D19" s="11">
        <v>0</v>
      </c>
      <c r="E19" s="11">
        <v>0</v>
      </c>
      <c r="F19" s="11">
        <v>5.6264599999999998</v>
      </c>
      <c r="G19" s="11">
        <v>0</v>
      </c>
      <c r="H19" s="11">
        <v>37344.842069999999</v>
      </c>
      <c r="I19" s="11">
        <v>0</v>
      </c>
      <c r="J19" s="11">
        <v>0</v>
      </c>
      <c r="K19" s="11">
        <v>0</v>
      </c>
      <c r="L19" s="11">
        <v>37350.468529999998</v>
      </c>
      <c r="M19" s="11">
        <v>0</v>
      </c>
      <c r="N19" s="11">
        <v>37350.468529999998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s="517" customFormat="1" ht="12" customHeight="1" x14ac:dyDescent="0.2">
      <c r="A20" s="12" t="s">
        <v>1550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s="517" customFormat="1" ht="12" customHeight="1" x14ac:dyDescent="0.2">
      <c r="A21" s="14" t="s">
        <v>1549</v>
      </c>
      <c r="B21" s="15">
        <v>283</v>
      </c>
      <c r="C21" s="15">
        <v>0</v>
      </c>
      <c r="D21" s="15">
        <v>0</v>
      </c>
      <c r="E21" s="15">
        <v>0</v>
      </c>
      <c r="F21" s="15">
        <v>17081.60283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17364.60283</v>
      </c>
      <c r="M21" s="15">
        <v>0</v>
      </c>
      <c r="N21" s="15">
        <v>17364.60283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</row>
    <row r="22" spans="1:27" s="517" customFormat="1" ht="12" customHeight="1" x14ac:dyDescent="0.2">
      <c r="A22" s="19" t="s">
        <v>817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</row>
    <row r="23" spans="1:27" s="517" customFormat="1" ht="12" customHeight="1" x14ac:dyDescent="0.2">
      <c r="A23" s="12" t="s">
        <v>102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s="517" customFormat="1" ht="12" customHeight="1" x14ac:dyDescent="0.2">
      <c r="A24" s="12" t="s">
        <v>1551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</row>
    <row r="25" spans="1:27" s="517" customFormat="1" ht="12" customHeight="1" x14ac:dyDescent="0.2">
      <c r="A25" s="14" t="s">
        <v>854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</row>
    <row r="26" spans="1:27" s="517" customFormat="1" ht="12" customHeight="1" x14ac:dyDescent="0.2">
      <c r="A26" s="19" t="s">
        <v>2132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15967.00794</v>
      </c>
      <c r="R26" s="16">
        <v>0</v>
      </c>
      <c r="S26" s="16">
        <v>0</v>
      </c>
      <c r="T26" s="16">
        <v>0</v>
      </c>
      <c r="U26" s="16">
        <v>6237.6911300000002</v>
      </c>
      <c r="V26" s="16">
        <v>0</v>
      </c>
      <c r="W26" s="16">
        <v>0</v>
      </c>
      <c r="X26" s="16">
        <v>0</v>
      </c>
      <c r="Y26" s="16">
        <v>22204.699069999999</v>
      </c>
      <c r="Z26" s="16">
        <v>0</v>
      </c>
      <c r="AA26" s="16">
        <v>22204.699069999999</v>
      </c>
    </row>
    <row r="27" spans="1:27" s="517" customFormat="1" ht="12" customHeight="1" x14ac:dyDescent="0.2">
      <c r="A27" s="12" t="s">
        <v>1557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</row>
    <row r="28" spans="1:27" s="517" customFormat="1" ht="12" customHeigh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1.0280499999999999</v>
      </c>
      <c r="I28" s="11">
        <v>0</v>
      </c>
      <c r="J28" s="11">
        <v>0</v>
      </c>
      <c r="K28" s="11">
        <v>0</v>
      </c>
      <c r="L28" s="11">
        <v>1.0280499999999999</v>
      </c>
      <c r="M28" s="11">
        <v>0</v>
      </c>
      <c r="N28" s="11">
        <v>1.0280499999999999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</row>
    <row r="29" spans="1:27" s="517" customFormat="1" ht="12" customHeight="1" x14ac:dyDescent="0.2">
      <c r="A29" s="14" t="s">
        <v>802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</row>
    <row r="30" spans="1:27" s="517" customFormat="1" ht="12" customHeight="1" x14ac:dyDescent="0.2">
      <c r="A30" s="19" t="s">
        <v>830</v>
      </c>
      <c r="B30" s="16">
        <v>8536.9999999999927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8536.9999999999927</v>
      </c>
      <c r="M30" s="16">
        <v>0</v>
      </c>
      <c r="N30" s="16">
        <v>8536.9999999999927</v>
      </c>
      <c r="O30" s="16">
        <v>0</v>
      </c>
      <c r="P30" s="16">
        <v>0</v>
      </c>
      <c r="Q30" s="16">
        <v>0</v>
      </c>
      <c r="R30" s="16">
        <v>11984.789690000001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11984.789690000001</v>
      </c>
      <c r="AA30" s="16">
        <v>11984.789690000001</v>
      </c>
    </row>
    <row r="31" spans="1:27" s="517" customFormat="1" ht="12" customHeight="1" x14ac:dyDescent="0.2">
      <c r="A31" s="12" t="s">
        <v>1644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</row>
    <row r="32" spans="1:27" s="517" customFormat="1" ht="12" customHeight="1" x14ac:dyDescent="0.2">
      <c r="A32" s="12" t="s">
        <v>1530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</row>
    <row r="33" spans="1:27" s="517" customFormat="1" ht="12" customHeight="1" x14ac:dyDescent="0.2">
      <c r="A33" s="14" t="s">
        <v>758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</row>
    <row r="34" spans="1:27" s="517" customFormat="1" ht="12" customHeight="1" x14ac:dyDescent="0.2">
      <c r="A34" s="19" t="s">
        <v>1418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13113.59145</v>
      </c>
      <c r="R34" s="16">
        <v>14868.559280000001</v>
      </c>
      <c r="S34" s="16">
        <v>0</v>
      </c>
      <c r="T34" s="16">
        <v>0</v>
      </c>
      <c r="U34" s="16">
        <v>13835.68389</v>
      </c>
      <c r="V34" s="16">
        <v>0</v>
      </c>
      <c r="W34" s="16">
        <v>0</v>
      </c>
      <c r="X34" s="16">
        <v>0</v>
      </c>
      <c r="Y34" s="16">
        <v>26949.27534</v>
      </c>
      <c r="Z34" s="16">
        <v>14868.559280000001</v>
      </c>
      <c r="AA34" s="16">
        <v>41817.834620000001</v>
      </c>
    </row>
    <row r="35" spans="1:27" s="517" customFormat="1" ht="12" customHeight="1" x14ac:dyDescent="0.2">
      <c r="A35" s="12" t="s">
        <v>803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542.70213999999999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542.70213999999999</v>
      </c>
      <c r="AA35" s="11">
        <v>542.70213999999999</v>
      </c>
    </row>
    <row r="36" spans="1:27" s="517" customFormat="1" ht="12" customHeight="1" x14ac:dyDescent="0.2">
      <c r="A36" s="12" t="s">
        <v>762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</row>
    <row r="37" spans="1:27" s="517" customFormat="1" ht="12" customHeight="1" x14ac:dyDescent="0.2">
      <c r="A37" s="14" t="s">
        <v>761</v>
      </c>
      <c r="B37" s="15">
        <v>3222.6404600000001</v>
      </c>
      <c r="C37" s="15">
        <v>0</v>
      </c>
      <c r="D37" s="15">
        <v>0</v>
      </c>
      <c r="E37" s="15">
        <v>0</v>
      </c>
      <c r="F37" s="15">
        <v>993.05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4215.6904599999998</v>
      </c>
      <c r="M37" s="15">
        <v>0</v>
      </c>
      <c r="N37" s="15">
        <v>4215.6904599999998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</row>
    <row r="38" spans="1:27" s="517" customFormat="1" ht="12" customHeight="1" x14ac:dyDescent="0.2">
      <c r="A38" s="19" t="s">
        <v>829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</row>
    <row r="39" spans="1:27" s="517" customFormat="1" ht="12" customHeight="1" x14ac:dyDescent="0.2">
      <c r="A39" s="12" t="s">
        <v>1581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</row>
    <row r="40" spans="1:27" s="517" customFormat="1" ht="12" customHeight="1" x14ac:dyDescent="0.2">
      <c r="A40" s="12" t="s">
        <v>1527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4096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4096</v>
      </c>
      <c r="Z40" s="11">
        <v>0</v>
      </c>
      <c r="AA40" s="11">
        <v>4096</v>
      </c>
    </row>
    <row r="41" spans="1:27" s="517" customFormat="1" ht="12" customHeight="1" x14ac:dyDescent="0.2">
      <c r="A41" s="12" t="s">
        <v>828</v>
      </c>
      <c r="B41" s="11">
        <v>288.19</v>
      </c>
      <c r="C41" s="11">
        <v>0</v>
      </c>
      <c r="D41" s="11">
        <v>3658.17083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3946.3608300000001</v>
      </c>
      <c r="M41" s="11">
        <v>0</v>
      </c>
      <c r="N41" s="11">
        <v>3946.3608300000001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7" s="517" customFormat="1" ht="12" customHeight="1" x14ac:dyDescent="0.2">
      <c r="A42" s="19" t="s">
        <v>799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15.636899999999999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15.636899999999999</v>
      </c>
      <c r="N42" s="16">
        <v>15.636899999999999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</row>
    <row r="43" spans="1:27" s="517" customFormat="1" ht="12" customHeight="1" x14ac:dyDescent="0.2">
      <c r="A43" s="12" t="s">
        <v>1168</v>
      </c>
      <c r="B43" s="11">
        <v>0</v>
      </c>
      <c r="C43" s="11">
        <v>0</v>
      </c>
      <c r="D43" s="11">
        <v>0</v>
      </c>
      <c r="E43" s="11">
        <v>9515.6406600000009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9515.6406600000009</v>
      </c>
      <c r="N43" s="11">
        <v>9515.6406600000009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2564.7689399999999</v>
      </c>
      <c r="V43" s="11">
        <v>0</v>
      </c>
      <c r="W43" s="11">
        <v>0</v>
      </c>
      <c r="X43" s="11">
        <v>0</v>
      </c>
      <c r="Y43" s="11">
        <v>2564.7689399999999</v>
      </c>
      <c r="Z43" s="11">
        <v>0</v>
      </c>
      <c r="AA43" s="11">
        <v>2564.7689399999999</v>
      </c>
    </row>
    <row r="44" spans="1:27" s="517" customFormat="1" ht="12" customHeight="1" x14ac:dyDescent="0.2">
      <c r="A44" s="12" t="s">
        <v>2088</v>
      </c>
      <c r="B44" s="11">
        <v>0</v>
      </c>
      <c r="C44" s="11">
        <v>0</v>
      </c>
      <c r="D44" s="11">
        <v>0</v>
      </c>
      <c r="E44" s="11">
        <v>0</v>
      </c>
      <c r="F44" s="11">
        <v>58.338720000000002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58.338720000000002</v>
      </c>
      <c r="M44" s="11">
        <v>0</v>
      </c>
      <c r="N44" s="11">
        <v>58.338720000000002</v>
      </c>
      <c r="O44" s="11">
        <v>0</v>
      </c>
      <c r="P44" s="11">
        <v>131.14462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131.14462</v>
      </c>
      <c r="AA44" s="11">
        <v>131.14462</v>
      </c>
    </row>
    <row r="45" spans="1:27" s="517" customFormat="1" ht="12" customHeight="1" x14ac:dyDescent="0.2">
      <c r="A45" s="14" t="s">
        <v>1535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</row>
    <row r="46" spans="1:27" s="517" customFormat="1" ht="12" customHeight="1" x14ac:dyDescent="0.2">
      <c r="A46" s="12" t="s">
        <v>759</v>
      </c>
      <c r="B46" s="11">
        <v>0</v>
      </c>
      <c r="C46" s="11">
        <v>0</v>
      </c>
      <c r="D46" s="11">
        <v>0</v>
      </c>
      <c r="E46" s="11">
        <v>0</v>
      </c>
      <c r="F46" s="11">
        <v>1.7628299999999999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1.7628299999999999</v>
      </c>
      <c r="M46" s="11">
        <v>0</v>
      </c>
      <c r="N46" s="11">
        <v>1.7628299999999999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7" s="517" customFormat="1" ht="12" customHeight="1" x14ac:dyDescent="0.2">
      <c r="A47" s="12" t="s">
        <v>1528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7" s="517" customFormat="1" ht="12" customHeight="1" x14ac:dyDescent="0.2">
      <c r="A48" s="14" t="s">
        <v>752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</row>
    <row r="49" spans="1:27" s="826" customFormat="1" ht="12" customHeight="1" x14ac:dyDescent="0.2">
      <c r="A49" s="1118" t="s">
        <v>580</v>
      </c>
      <c r="B49" s="1122">
        <v>16780.209569999995</v>
      </c>
      <c r="C49" s="1122">
        <v>0</v>
      </c>
      <c r="D49" s="1122">
        <v>4562.0403500000002</v>
      </c>
      <c r="E49" s="1122">
        <v>9515.6406600000009</v>
      </c>
      <c r="F49" s="1122">
        <v>56481.480250000001</v>
      </c>
      <c r="G49" s="1122">
        <v>15.636899999999999</v>
      </c>
      <c r="H49" s="1122">
        <v>46335.003659999995</v>
      </c>
      <c r="I49" s="1122">
        <v>0</v>
      </c>
      <c r="J49" s="1122">
        <v>0</v>
      </c>
      <c r="K49" s="1122">
        <v>0</v>
      </c>
      <c r="L49" s="1122">
        <v>124158.73383</v>
      </c>
      <c r="M49" s="1122">
        <v>9531.2775600000004</v>
      </c>
      <c r="N49" s="1122">
        <v>133690.01138999997</v>
      </c>
      <c r="O49" s="1122">
        <v>0</v>
      </c>
      <c r="P49" s="1122">
        <v>131.14462</v>
      </c>
      <c r="Q49" s="1122">
        <v>49706.805380000005</v>
      </c>
      <c r="R49" s="1122">
        <v>105469.80284</v>
      </c>
      <c r="S49" s="1122">
        <v>0</v>
      </c>
      <c r="T49" s="1122">
        <v>0</v>
      </c>
      <c r="U49" s="1122">
        <v>22819.527900000001</v>
      </c>
      <c r="V49" s="1122">
        <v>0</v>
      </c>
      <c r="W49" s="1122">
        <v>0</v>
      </c>
      <c r="X49" s="1122">
        <v>0</v>
      </c>
      <c r="Y49" s="1122">
        <v>72526.333280000006</v>
      </c>
      <c r="Z49" s="1122">
        <v>105600.94746000001</v>
      </c>
      <c r="AA49" s="1122">
        <v>178127.28074000005</v>
      </c>
    </row>
    <row r="50" spans="1:27" s="451" customFormat="1" ht="12" customHeight="1" x14ac:dyDescent="0.2">
      <c r="A50" s="811" t="s">
        <v>576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 s="451" customFormat="1" ht="12" customHeight="1" x14ac:dyDescent="0.2">
      <c r="A51" s="12" t="s">
        <v>1529</v>
      </c>
      <c r="B51" s="11">
        <v>0</v>
      </c>
      <c r="C51" s="11">
        <v>0</v>
      </c>
      <c r="D51" s="11">
        <v>0</v>
      </c>
      <c r="E51" s="11">
        <v>25.67963</v>
      </c>
      <c r="F51" s="11">
        <v>3.3369999999999864</v>
      </c>
      <c r="G51" s="11">
        <v>3.3676099999999995</v>
      </c>
      <c r="H51" s="11">
        <v>1420.3456999999996</v>
      </c>
      <c r="I51" s="11">
        <v>0</v>
      </c>
      <c r="J51" s="11">
        <v>0</v>
      </c>
      <c r="K51" s="11">
        <v>0</v>
      </c>
      <c r="L51" s="11">
        <v>1423.6826999999996</v>
      </c>
      <c r="M51" s="11">
        <v>29.047239999999999</v>
      </c>
      <c r="N51" s="11">
        <v>1452.7299399999997</v>
      </c>
      <c r="O51" s="11">
        <v>0</v>
      </c>
      <c r="P51" s="11">
        <v>0</v>
      </c>
      <c r="Q51" s="11">
        <v>1920.7905099999998</v>
      </c>
      <c r="R51" s="11">
        <v>487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1920.7905099999998</v>
      </c>
      <c r="Z51" s="11">
        <v>487</v>
      </c>
      <c r="AA51" s="11">
        <v>2407.7905099999998</v>
      </c>
    </row>
    <row r="52" spans="1:27" s="517" customFormat="1" ht="12" customHeight="1" x14ac:dyDescent="0.2">
      <c r="A52" s="12" t="s">
        <v>103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</row>
    <row r="53" spans="1:27" s="517" customFormat="1" ht="12" customHeight="1" x14ac:dyDescent="0.2">
      <c r="A53" s="12" t="s">
        <v>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s="517" customFormat="1" ht="12" customHeight="1" x14ac:dyDescent="0.2">
      <c r="A54" s="12" t="s">
        <v>832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</row>
    <row r="55" spans="1:27" s="517" customFormat="1" ht="12" customHeight="1" x14ac:dyDescent="0.2">
      <c r="A55" s="12" t="s">
        <v>1531</v>
      </c>
      <c r="B55" s="11">
        <v>0</v>
      </c>
      <c r="C55" s="11">
        <v>0</v>
      </c>
      <c r="D55" s="11">
        <v>0</v>
      </c>
      <c r="E55" s="11">
        <v>0</v>
      </c>
      <c r="F55" s="11">
        <v>268.23340999999999</v>
      </c>
      <c r="G55" s="11">
        <v>0</v>
      </c>
      <c r="H55" s="11">
        <v>2252.1665099999996</v>
      </c>
      <c r="I55" s="11">
        <v>0</v>
      </c>
      <c r="J55" s="11">
        <v>0</v>
      </c>
      <c r="K55" s="11">
        <v>0</v>
      </c>
      <c r="L55" s="11">
        <v>2520.3999199999994</v>
      </c>
      <c r="M55" s="11">
        <v>0</v>
      </c>
      <c r="N55" s="11">
        <v>2520.3999199999994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s="517" customFormat="1" ht="12" customHeight="1" x14ac:dyDescent="0.2">
      <c r="A56" s="14" t="s">
        <v>1534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</row>
    <row r="57" spans="1:27" s="826" customFormat="1" ht="12" customHeight="1" x14ac:dyDescent="0.2">
      <c r="A57" s="1125" t="s">
        <v>582</v>
      </c>
      <c r="B57" s="1122">
        <v>0</v>
      </c>
      <c r="C57" s="1122">
        <v>0</v>
      </c>
      <c r="D57" s="1122">
        <v>0</v>
      </c>
      <c r="E57" s="1122">
        <v>25.67963</v>
      </c>
      <c r="F57" s="1122">
        <v>271.57040999999998</v>
      </c>
      <c r="G57" s="1122">
        <v>3.3676099999999995</v>
      </c>
      <c r="H57" s="1122">
        <v>3672.512209999999</v>
      </c>
      <c r="I57" s="1122">
        <v>0</v>
      </c>
      <c r="J57" s="1122">
        <v>0</v>
      </c>
      <c r="K57" s="1122">
        <v>0</v>
      </c>
      <c r="L57" s="1122">
        <v>3944.0826199999992</v>
      </c>
      <c r="M57" s="1122">
        <v>29.047239999999999</v>
      </c>
      <c r="N57" s="1122">
        <v>3973.1298599999991</v>
      </c>
      <c r="O57" s="1122">
        <v>0</v>
      </c>
      <c r="P57" s="1122">
        <v>0</v>
      </c>
      <c r="Q57" s="1122">
        <v>1920.7905099999998</v>
      </c>
      <c r="R57" s="1122">
        <v>487</v>
      </c>
      <c r="S57" s="1122">
        <v>0</v>
      </c>
      <c r="T57" s="1122">
        <v>0</v>
      </c>
      <c r="U57" s="1122">
        <v>0</v>
      </c>
      <c r="V57" s="1122">
        <v>0</v>
      </c>
      <c r="W57" s="1122">
        <v>0</v>
      </c>
      <c r="X57" s="1122">
        <v>0</v>
      </c>
      <c r="Y57" s="1122">
        <v>1920.7905099999998</v>
      </c>
      <c r="Z57" s="1122">
        <v>487</v>
      </c>
      <c r="AA57" s="1122">
        <v>2407.7905099999998</v>
      </c>
    </row>
    <row r="58" spans="1:27" s="834" customFormat="1" ht="12" customHeight="1" x14ac:dyDescent="0.2">
      <c r="A58" s="1483" t="s">
        <v>3231</v>
      </c>
      <c r="B58" s="839"/>
      <c r="C58" s="839"/>
      <c r="D58" s="839"/>
      <c r="E58" s="839"/>
      <c r="F58" s="839"/>
      <c r="G58" s="839"/>
      <c r="H58" s="839"/>
      <c r="I58" s="839"/>
      <c r="J58" s="839"/>
      <c r="K58" s="839"/>
      <c r="L58" s="839"/>
      <c r="M58" s="839"/>
      <c r="N58" s="839"/>
      <c r="O58" s="839"/>
      <c r="P58" s="839"/>
      <c r="Q58" s="839"/>
      <c r="R58" s="839"/>
      <c r="S58" s="839"/>
      <c r="T58" s="839"/>
      <c r="U58" s="839"/>
      <c r="V58" s="839"/>
      <c r="W58" s="839"/>
      <c r="X58" s="839"/>
      <c r="Y58" s="839"/>
      <c r="Z58" s="839"/>
      <c r="AA58" s="839"/>
    </row>
    <row r="59" spans="1:27" s="451" customFormat="1" ht="12" customHeight="1" x14ac:dyDescent="0.2">
      <c r="A59" s="12" t="s">
        <v>1420</v>
      </c>
      <c r="B59" s="11">
        <v>0</v>
      </c>
      <c r="C59" s="11">
        <v>0</v>
      </c>
      <c r="D59" s="11">
        <v>0</v>
      </c>
      <c r="E59" s="11">
        <v>0</v>
      </c>
      <c r="F59" s="11">
        <v>2.11991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2.11991</v>
      </c>
      <c r="M59" s="11">
        <v>0</v>
      </c>
      <c r="N59" s="11">
        <v>2.11991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</row>
    <row r="60" spans="1:27" s="517" customFormat="1" ht="12" customHeight="1" x14ac:dyDescent="0.2">
      <c r="A60" s="12" t="s">
        <v>798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</row>
    <row r="61" spans="1:27" s="517" customFormat="1" ht="12" customHeight="1" x14ac:dyDescent="0.2">
      <c r="A61" s="12" t="s">
        <v>831</v>
      </c>
      <c r="B61" s="11">
        <v>2054.7669999999998</v>
      </c>
      <c r="C61" s="11">
        <v>0</v>
      </c>
      <c r="D61" s="11">
        <v>0</v>
      </c>
      <c r="E61" s="11">
        <v>0</v>
      </c>
      <c r="F61" s="11">
        <v>40261.732000000004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42316.499000000003</v>
      </c>
      <c r="M61" s="11">
        <v>0</v>
      </c>
      <c r="N61" s="11">
        <v>42316.499000000003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</row>
    <row r="62" spans="1:27" s="517" customFormat="1" ht="12" customHeight="1" x14ac:dyDescent="0.2">
      <c r="A62" s="19" t="s">
        <v>1926</v>
      </c>
      <c r="B62" s="16">
        <v>467.40800000000002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1484.184</v>
      </c>
      <c r="I62" s="16">
        <v>0</v>
      </c>
      <c r="J62" s="16">
        <v>0</v>
      </c>
      <c r="K62" s="16">
        <v>0</v>
      </c>
      <c r="L62" s="16">
        <v>1951.5920000000001</v>
      </c>
      <c r="M62" s="16">
        <v>0</v>
      </c>
      <c r="N62" s="16">
        <v>1951.5920000000001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</row>
    <row r="63" spans="1:27" s="517" customFormat="1" ht="12" customHeight="1" x14ac:dyDescent="0.2">
      <c r="A63" s="12" t="s">
        <v>1542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16389.21</v>
      </c>
      <c r="I63" s="11">
        <v>0</v>
      </c>
      <c r="J63" s="11">
        <v>0</v>
      </c>
      <c r="K63" s="11">
        <v>0</v>
      </c>
      <c r="L63" s="11">
        <v>16389.21</v>
      </c>
      <c r="M63" s="11">
        <v>0</v>
      </c>
      <c r="N63" s="11">
        <v>16389.21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</row>
    <row r="64" spans="1:27" s="517" customFormat="1" ht="12" customHeight="1" x14ac:dyDescent="0.2">
      <c r="A64" s="14" t="s">
        <v>1566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</row>
    <row r="65" spans="1:27" s="517" customFormat="1" ht="12" customHeight="1" x14ac:dyDescent="0.2">
      <c r="A65" s="19" t="s">
        <v>104</v>
      </c>
      <c r="B65" s="16">
        <v>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</row>
    <row r="66" spans="1:27" s="517" customFormat="1" ht="12" customHeight="1" x14ac:dyDescent="0.2">
      <c r="A66" s="12" t="s">
        <v>1421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</row>
    <row r="67" spans="1:27" s="517" customFormat="1" ht="12" customHeight="1" x14ac:dyDescent="0.2">
      <c r="A67" s="12" t="s">
        <v>1567</v>
      </c>
      <c r="B67" s="11">
        <v>0</v>
      </c>
      <c r="C67" s="11">
        <v>0</v>
      </c>
      <c r="D67" s="11">
        <v>20594.359980000001</v>
      </c>
      <c r="E67" s="11">
        <v>0</v>
      </c>
      <c r="F67" s="11">
        <v>414.5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21008.859980000001</v>
      </c>
      <c r="M67" s="11">
        <v>0</v>
      </c>
      <c r="N67" s="11">
        <v>21008.859980000001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</row>
    <row r="68" spans="1:27" s="517" customFormat="1" ht="12" customHeight="1" x14ac:dyDescent="0.2">
      <c r="A68" s="19" t="s">
        <v>1532</v>
      </c>
      <c r="B68" s="16">
        <v>0</v>
      </c>
      <c r="C68" s="16">
        <v>0</v>
      </c>
      <c r="D68" s="16">
        <v>140.06448</v>
      </c>
      <c r="E68" s="16">
        <v>0</v>
      </c>
      <c r="F68" s="16">
        <v>4055.5770000000002</v>
      </c>
      <c r="G68" s="16">
        <v>0</v>
      </c>
      <c r="H68" s="16">
        <v>40430.027999999998</v>
      </c>
      <c r="I68" s="16">
        <v>0</v>
      </c>
      <c r="J68" s="16">
        <v>0</v>
      </c>
      <c r="K68" s="16">
        <v>0</v>
      </c>
      <c r="L68" s="16">
        <v>44625.669479999997</v>
      </c>
      <c r="M68" s="16">
        <v>0</v>
      </c>
      <c r="N68" s="16">
        <v>44625.669479999997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</row>
    <row r="69" spans="1:27" s="517" customFormat="1" ht="12" customHeight="1" x14ac:dyDescent="0.2">
      <c r="A69" s="12" t="s">
        <v>958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</row>
    <row r="70" spans="1:27" s="517" customFormat="1" ht="12" customHeight="1" x14ac:dyDescent="0.2">
      <c r="A70" s="12" t="s">
        <v>1419</v>
      </c>
      <c r="B70" s="11">
        <v>0</v>
      </c>
      <c r="C70" s="11">
        <v>0</v>
      </c>
      <c r="D70" s="11">
        <v>0</v>
      </c>
      <c r="E70" s="11">
        <v>0</v>
      </c>
      <c r="F70" s="11">
        <v>880.02744999999993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880.02744999999993</v>
      </c>
      <c r="M70" s="11">
        <v>0</v>
      </c>
      <c r="N70" s="11">
        <v>880.02744999999993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</row>
    <row r="71" spans="1:27" s="517" customFormat="1" ht="12" customHeight="1" x14ac:dyDescent="0.2">
      <c r="A71" s="14" t="s">
        <v>1533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</row>
    <row r="72" spans="1:27" s="517" customFormat="1" ht="12" customHeight="1" x14ac:dyDescent="0.2">
      <c r="A72" s="12" t="s">
        <v>1927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</row>
    <row r="73" spans="1:27" s="517" customFormat="1" ht="12" customHeight="1" x14ac:dyDescent="0.2">
      <c r="A73" s="12" t="s">
        <v>1536</v>
      </c>
      <c r="B73" s="11">
        <v>0</v>
      </c>
      <c r="C73" s="11">
        <v>0</v>
      </c>
      <c r="D73" s="11">
        <v>18837.207999999999</v>
      </c>
      <c r="E73" s="11">
        <v>48321.110369999995</v>
      </c>
      <c r="F73" s="11">
        <v>2383.8131100000001</v>
      </c>
      <c r="G73" s="11">
        <v>0</v>
      </c>
      <c r="H73" s="11">
        <v>79714.987590000004</v>
      </c>
      <c r="I73" s="11">
        <v>4798.1017599999996</v>
      </c>
      <c r="J73" s="11">
        <v>0</v>
      </c>
      <c r="K73" s="11">
        <v>0</v>
      </c>
      <c r="L73" s="11">
        <v>100936.00870000001</v>
      </c>
      <c r="M73" s="11">
        <v>53119.212129999993</v>
      </c>
      <c r="N73" s="11">
        <v>154055.22083000001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</row>
    <row r="74" spans="1:27" s="517" customFormat="1" ht="12" customHeight="1" x14ac:dyDescent="0.2">
      <c r="A74" s="12" t="s">
        <v>1537</v>
      </c>
      <c r="B74" s="11">
        <v>0</v>
      </c>
      <c r="C74" s="11">
        <v>0</v>
      </c>
      <c r="D74" s="11">
        <v>1263.771</v>
      </c>
      <c r="E74" s="11">
        <v>1765.2070000000001</v>
      </c>
      <c r="F74" s="11">
        <v>2094.4879999999998</v>
      </c>
      <c r="G74" s="11">
        <v>0</v>
      </c>
      <c r="H74" s="11">
        <v>58.988</v>
      </c>
      <c r="I74" s="11">
        <v>0</v>
      </c>
      <c r="J74" s="11">
        <v>0</v>
      </c>
      <c r="K74" s="11">
        <v>0</v>
      </c>
      <c r="L74" s="11">
        <v>3417.2469999999998</v>
      </c>
      <c r="M74" s="11">
        <v>1765.2070000000001</v>
      </c>
      <c r="N74" s="11">
        <v>5182.4540000000006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</row>
    <row r="75" spans="1:27" s="517" customFormat="1" ht="12" customHeight="1" x14ac:dyDescent="0.2">
      <c r="A75" s="12" t="s">
        <v>1422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</row>
    <row r="76" spans="1:27" s="826" customFormat="1" ht="12" customHeight="1" x14ac:dyDescent="0.2">
      <c r="A76" s="1484" t="s">
        <v>3232</v>
      </c>
      <c r="B76" s="1124">
        <v>2522.1749999999997</v>
      </c>
      <c r="C76" s="1124">
        <v>0</v>
      </c>
      <c r="D76" s="1124">
        <v>40835.403460000001</v>
      </c>
      <c r="E76" s="1124">
        <v>50086.317369999997</v>
      </c>
      <c r="F76" s="1124">
        <v>50092.257470000004</v>
      </c>
      <c r="G76" s="1124">
        <v>0</v>
      </c>
      <c r="H76" s="1124">
        <v>138077.39759000001</v>
      </c>
      <c r="I76" s="1124">
        <v>4798.1017599999996</v>
      </c>
      <c r="J76" s="1124">
        <v>0</v>
      </c>
      <c r="K76" s="1124">
        <v>0</v>
      </c>
      <c r="L76" s="1124">
        <v>231527.23351999998</v>
      </c>
      <c r="M76" s="1124">
        <v>54884.419129999995</v>
      </c>
      <c r="N76" s="1124">
        <v>286411.65265</v>
      </c>
      <c r="O76" s="1124">
        <v>0</v>
      </c>
      <c r="P76" s="1124">
        <v>0</v>
      </c>
      <c r="Q76" s="1124">
        <v>0</v>
      </c>
      <c r="R76" s="1124">
        <v>0</v>
      </c>
      <c r="S76" s="1124">
        <v>0</v>
      </c>
      <c r="T76" s="1124">
        <v>0</v>
      </c>
      <c r="U76" s="1124">
        <v>0</v>
      </c>
      <c r="V76" s="1124">
        <v>0</v>
      </c>
      <c r="W76" s="1124">
        <v>0</v>
      </c>
      <c r="X76" s="1124">
        <v>0</v>
      </c>
      <c r="Y76" s="1124">
        <v>0</v>
      </c>
      <c r="Z76" s="1124">
        <v>0</v>
      </c>
      <c r="AA76" s="1124">
        <v>0</v>
      </c>
    </row>
    <row r="77" spans="1:27" s="506" customFormat="1" ht="12" customHeigh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</row>
    <row r="78" spans="1:27" s="517" customFormat="1" ht="12" customHeight="1" x14ac:dyDescent="0.2">
      <c r="A78" s="12" t="s">
        <v>1784</v>
      </c>
      <c r="B78" s="11">
        <v>2653.962</v>
      </c>
      <c r="C78" s="11">
        <v>0</v>
      </c>
      <c r="D78" s="11">
        <v>0</v>
      </c>
      <c r="E78" s="11">
        <v>0</v>
      </c>
      <c r="F78" s="11">
        <v>24824.010999999999</v>
      </c>
      <c r="G78" s="11">
        <v>0</v>
      </c>
      <c r="H78" s="11">
        <v>23216.457999999999</v>
      </c>
      <c r="I78" s="11">
        <v>0</v>
      </c>
      <c r="J78" s="11">
        <v>0</v>
      </c>
      <c r="K78" s="11">
        <v>0</v>
      </c>
      <c r="L78" s="11">
        <v>50694.430999999997</v>
      </c>
      <c r="M78" s="11">
        <v>0</v>
      </c>
      <c r="N78" s="11">
        <v>50694.430999999997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</row>
    <row r="79" spans="1:27" s="834" customFormat="1" ht="12" customHeight="1" x14ac:dyDescent="0.2">
      <c r="A79" s="1123" t="s">
        <v>583</v>
      </c>
      <c r="B79" s="1124">
        <v>2653.962</v>
      </c>
      <c r="C79" s="1124">
        <v>0</v>
      </c>
      <c r="D79" s="1124">
        <v>0</v>
      </c>
      <c r="E79" s="1124">
        <v>0</v>
      </c>
      <c r="F79" s="1124">
        <v>24824.010999999999</v>
      </c>
      <c r="G79" s="1124">
        <v>0</v>
      </c>
      <c r="H79" s="1124">
        <v>23216.457999999999</v>
      </c>
      <c r="I79" s="1124">
        <v>0</v>
      </c>
      <c r="J79" s="1124">
        <v>0</v>
      </c>
      <c r="K79" s="1124">
        <v>0</v>
      </c>
      <c r="L79" s="1124">
        <v>50694.430999999997</v>
      </c>
      <c r="M79" s="1124">
        <v>0</v>
      </c>
      <c r="N79" s="1124">
        <v>50694.430999999997</v>
      </c>
      <c r="O79" s="1124">
        <v>0</v>
      </c>
      <c r="P79" s="1124">
        <v>0</v>
      </c>
      <c r="Q79" s="1124">
        <v>0</v>
      </c>
      <c r="R79" s="1124">
        <v>0</v>
      </c>
      <c r="S79" s="1124">
        <v>0</v>
      </c>
      <c r="T79" s="1124">
        <v>0</v>
      </c>
      <c r="U79" s="1124">
        <v>0</v>
      </c>
      <c r="V79" s="1124">
        <v>0</v>
      </c>
      <c r="W79" s="1124">
        <v>0</v>
      </c>
      <c r="X79" s="1124">
        <v>0</v>
      </c>
      <c r="Y79" s="1124">
        <v>0</v>
      </c>
      <c r="Z79" s="1124">
        <v>0</v>
      </c>
      <c r="AA79" s="1124">
        <v>0</v>
      </c>
    </row>
    <row r="80" spans="1:27" s="834" customFormat="1" ht="12" customHeight="1" thickBot="1" x14ac:dyDescent="0.25">
      <c r="A80" s="1085" t="s">
        <v>578</v>
      </c>
      <c r="B80" s="1086">
        <v>21956.346569999994</v>
      </c>
      <c r="C80" s="1086">
        <v>0</v>
      </c>
      <c r="D80" s="1086">
        <v>45397.443810000004</v>
      </c>
      <c r="E80" s="1086">
        <v>59627.63766</v>
      </c>
      <c r="F80" s="1086">
        <v>131669.31913000002</v>
      </c>
      <c r="G80" s="1086">
        <v>19.00451</v>
      </c>
      <c r="H80" s="1086">
        <v>211301.37145999999</v>
      </c>
      <c r="I80" s="1086">
        <v>4798.1017599999996</v>
      </c>
      <c r="J80" s="1086">
        <v>0</v>
      </c>
      <c r="K80" s="1086">
        <v>0</v>
      </c>
      <c r="L80" s="1086">
        <v>410324.48096999998</v>
      </c>
      <c r="M80" s="1086">
        <v>64444.743929999997</v>
      </c>
      <c r="N80" s="1086">
        <v>474769.22489999997</v>
      </c>
      <c r="O80" s="1086">
        <v>0</v>
      </c>
      <c r="P80" s="1086">
        <v>131.14462</v>
      </c>
      <c r="Q80" s="1086">
        <v>51627.595890000004</v>
      </c>
      <c r="R80" s="1086">
        <v>105956.80284</v>
      </c>
      <c r="S80" s="1086">
        <v>0</v>
      </c>
      <c r="T80" s="1086">
        <v>0</v>
      </c>
      <c r="U80" s="1086">
        <v>22819.527900000001</v>
      </c>
      <c r="V80" s="1086">
        <v>0</v>
      </c>
      <c r="W80" s="1086">
        <v>0</v>
      </c>
      <c r="X80" s="1086">
        <v>0</v>
      </c>
      <c r="Y80" s="1086">
        <v>74447.123790000012</v>
      </c>
      <c r="Z80" s="1086">
        <v>106087.94746000001</v>
      </c>
      <c r="AA80" s="1086">
        <v>180535.07125000004</v>
      </c>
    </row>
    <row r="81" spans="1:33" ht="12" customHeight="1" x14ac:dyDescent="0.2">
      <c r="A81" s="47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  <c r="AE81" s="517"/>
      <c r="AF81" s="517"/>
      <c r="AG81" s="517"/>
    </row>
    <row r="82" spans="1:33" x14ac:dyDescent="0.2">
      <c r="A82" s="451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  <c r="AD82" s="517"/>
      <c r="AE82" s="517"/>
      <c r="AF82" s="517"/>
      <c r="AG82" s="517"/>
    </row>
    <row r="83" spans="1:33" x14ac:dyDescent="0.2">
      <c r="A83" s="540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378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  <c r="AD83" s="517"/>
      <c r="AE83" s="517"/>
      <c r="AF83" s="517"/>
      <c r="AG83" s="517"/>
    </row>
    <row r="84" spans="1:33" x14ac:dyDescent="0.2"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  <c r="AE84" s="517"/>
      <c r="AF84" s="517"/>
      <c r="AG84" s="517"/>
    </row>
    <row r="85" spans="1:33" x14ac:dyDescent="0.2"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  <c r="AE85" s="517"/>
      <c r="AF85" s="517"/>
      <c r="AG85" s="517"/>
    </row>
  </sheetData>
  <mergeCells count="17">
    <mergeCell ref="B8:N8"/>
    <mergeCell ref="A5:N6"/>
    <mergeCell ref="B9:C11"/>
    <mergeCell ref="D9:E11"/>
    <mergeCell ref="F9:G11"/>
    <mergeCell ref="H9:I11"/>
    <mergeCell ref="L9:N11"/>
    <mergeCell ref="Y9:AA11"/>
    <mergeCell ref="O5:AA6"/>
    <mergeCell ref="A8:A12"/>
    <mergeCell ref="O8:AA8"/>
    <mergeCell ref="W9:X11"/>
    <mergeCell ref="O9:P11"/>
    <mergeCell ref="Q9:R11"/>
    <mergeCell ref="S9:T11"/>
    <mergeCell ref="U9:V11"/>
    <mergeCell ref="J9:K11"/>
  </mergeCells>
  <phoneticPr fontId="6" type="noConversion"/>
  <conditionalFormatting sqref="A57 A14:A55 A78:A80">
    <cfRule type="expression" dxfId="358" priority="11" stopIfTrue="1">
      <formula>$AO14=1</formula>
    </cfRule>
  </conditionalFormatting>
  <conditionalFormatting sqref="A56">
    <cfRule type="expression" dxfId="357" priority="16" stopIfTrue="1">
      <formula>$AQ56=1</formula>
    </cfRule>
  </conditionalFormatting>
  <conditionalFormatting sqref="B14:AA80">
    <cfRule type="expression" dxfId="356" priority="10" stopIfTrue="1">
      <formula>$AK14=1</formula>
    </cfRule>
  </conditionalFormatting>
  <conditionalFormatting sqref="A58:A76">
    <cfRule type="expression" dxfId="355" priority="3" stopIfTrue="1">
      <formula>$AL58=1</formula>
    </cfRule>
  </conditionalFormatting>
  <conditionalFormatting sqref="A58:A75">
    <cfRule type="expression" dxfId="354" priority="4" stopIfTrue="1">
      <formula>$AN58=1</formula>
    </cfRule>
  </conditionalFormatting>
  <conditionalFormatting sqref="A77">
    <cfRule type="expression" dxfId="353" priority="2" stopIfTrue="1">
      <formula>$AL77=1</formula>
    </cfRule>
  </conditionalFormatting>
  <conditionalFormatting sqref="A77">
    <cfRule type="expression" dxfId="352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7" fitToWidth="2" orientation="portrait" r:id="rId1"/>
  <headerFooter alignWithMargins="0"/>
  <colBreaks count="1" manualBreakCount="1">
    <brk id="14" min="2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H82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24.5703125" style="426" customWidth="1"/>
    <col min="2" max="2" width="9.7109375" style="426" customWidth="1"/>
    <col min="3" max="3" width="8.42578125" style="426" customWidth="1"/>
    <col min="4" max="4" width="8.7109375" style="426" customWidth="1"/>
    <col min="5" max="5" width="9.140625" style="426"/>
    <col min="6" max="7" width="8.42578125" style="426" customWidth="1"/>
    <col min="8" max="9" width="9.140625" style="426"/>
    <col min="10" max="10" width="8.140625" style="426" customWidth="1"/>
    <col min="11" max="11" width="8.28515625" style="426" customWidth="1"/>
    <col min="12" max="14" width="9.140625" style="426"/>
    <col min="15" max="15" width="10.85546875" style="426" customWidth="1"/>
    <col min="16" max="16" width="9.7109375" style="426" customWidth="1"/>
    <col min="17" max="17" width="8.5703125" style="426" customWidth="1"/>
    <col min="18" max="18" width="8" style="426" customWidth="1"/>
    <col min="19" max="19" width="7.85546875" style="426" customWidth="1"/>
    <col min="20" max="20" width="8.5703125" style="426" customWidth="1"/>
    <col min="21" max="21" width="9.5703125" style="426" customWidth="1"/>
    <col min="22" max="22" width="9.28515625" style="426" customWidth="1"/>
    <col min="23" max="23" width="8.42578125" style="426" customWidth="1"/>
    <col min="24" max="24" width="8.85546875" style="426" customWidth="1"/>
    <col min="25" max="25" width="10.85546875" style="426" customWidth="1"/>
    <col min="26" max="26" width="11.140625" style="426" customWidth="1"/>
    <col min="27" max="28" width="8" style="426" customWidth="1"/>
    <col min="29" max="29" width="8.85546875" style="426" customWidth="1"/>
    <col min="30" max="16384" width="9.140625" style="426"/>
  </cols>
  <sheetData>
    <row r="1" spans="1:30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</row>
    <row r="2" spans="1:30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</row>
    <row r="3" spans="1:30" s="914" customFormat="1" x14ac:dyDescent="0.2">
      <c r="A3" s="936" t="s">
        <v>686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38"/>
      <c r="Z3" s="938"/>
      <c r="AA3" s="938"/>
      <c r="AB3" s="826"/>
      <c r="AC3" s="826"/>
      <c r="AD3" s="940" t="s">
        <v>687</v>
      </c>
    </row>
    <row r="4" spans="1:30" s="429" customFormat="1" x14ac:dyDescent="0.2">
      <c r="A4" s="526"/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27"/>
      <c r="P4" s="527"/>
      <c r="Q4" s="563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19"/>
      <c r="AD4" s="519"/>
    </row>
    <row r="5" spans="1:30" s="429" customFormat="1" ht="18" customHeight="1" x14ac:dyDescent="0.2">
      <c r="A5" s="1651" t="s">
        <v>1949</v>
      </c>
      <c r="B5" s="1651"/>
      <c r="C5" s="1651"/>
      <c r="D5" s="1651"/>
      <c r="E5" s="1651"/>
      <c r="F5" s="1651"/>
      <c r="G5" s="1651"/>
      <c r="H5" s="1651"/>
      <c r="I5" s="1651"/>
      <c r="J5" s="1651"/>
      <c r="K5" s="1651"/>
      <c r="L5" s="1651"/>
      <c r="M5" s="1651"/>
      <c r="N5" s="1651"/>
      <c r="O5" s="1650" t="s">
        <v>3224</v>
      </c>
      <c r="P5" s="1650"/>
      <c r="Q5" s="1650"/>
      <c r="R5" s="1650"/>
      <c r="S5" s="1650"/>
      <c r="T5" s="1650"/>
      <c r="U5" s="1650"/>
      <c r="V5" s="1650"/>
      <c r="W5" s="1650"/>
      <c r="X5" s="1650"/>
      <c r="Y5" s="1650"/>
      <c r="Z5" s="1650"/>
      <c r="AA5" s="1650"/>
      <c r="AB5" s="1650"/>
      <c r="AC5" s="1650"/>
      <c r="AD5" s="1650"/>
    </row>
    <row r="6" spans="1:30" s="429" customFormat="1" ht="18" customHeight="1" x14ac:dyDescent="0.2">
      <c r="A6" s="1651"/>
      <c r="B6" s="1651"/>
      <c r="C6" s="1651"/>
      <c r="D6" s="1651"/>
      <c r="E6" s="1651"/>
      <c r="F6" s="1651"/>
      <c r="G6" s="1651"/>
      <c r="H6" s="1651"/>
      <c r="I6" s="1651"/>
      <c r="J6" s="1651"/>
      <c r="K6" s="1651"/>
      <c r="L6" s="1651"/>
      <c r="M6" s="1651"/>
      <c r="N6" s="1651"/>
      <c r="O6" s="1650"/>
      <c r="P6" s="1650"/>
      <c r="Q6" s="1650"/>
      <c r="R6" s="1650"/>
      <c r="S6" s="1650"/>
      <c r="T6" s="1650"/>
      <c r="U6" s="1650"/>
      <c r="V6" s="1650"/>
      <c r="W6" s="1650"/>
      <c r="X6" s="1650"/>
      <c r="Y6" s="1650"/>
      <c r="Z6" s="1650"/>
      <c r="AA6" s="1650"/>
      <c r="AB6" s="1650"/>
      <c r="AC6" s="1650"/>
      <c r="AD6" s="1650"/>
    </row>
    <row r="7" spans="1:30" s="429" customFormat="1" ht="15" thickBot="1" x14ac:dyDescent="0.25">
      <c r="A7" s="532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33"/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527"/>
      <c r="Z7" s="527"/>
      <c r="AA7" s="527"/>
      <c r="AB7" s="533"/>
      <c r="AC7" s="519"/>
      <c r="AD7" s="1354" t="s">
        <v>2071</v>
      </c>
    </row>
    <row r="8" spans="1:30" ht="14.1" customHeight="1" thickBot="1" x14ac:dyDescent="0.25">
      <c r="A8" s="1658" t="s">
        <v>775</v>
      </c>
      <c r="B8" s="1647" t="s">
        <v>811</v>
      </c>
      <c r="C8" s="1648"/>
      <c r="D8" s="1648"/>
      <c r="E8" s="1648"/>
      <c r="F8" s="1648"/>
      <c r="G8" s="1648"/>
      <c r="H8" s="1648"/>
      <c r="I8" s="1648"/>
      <c r="J8" s="1648"/>
      <c r="K8" s="1648"/>
      <c r="L8" s="1648"/>
      <c r="M8" s="1648"/>
      <c r="N8" s="1649"/>
      <c r="O8" s="1647" t="s">
        <v>1414</v>
      </c>
      <c r="P8" s="1648"/>
      <c r="Q8" s="1648"/>
      <c r="R8" s="1648"/>
      <c r="S8" s="1648"/>
      <c r="T8" s="1648"/>
      <c r="U8" s="1648"/>
      <c r="V8" s="1648"/>
      <c r="W8" s="1648"/>
      <c r="X8" s="1648"/>
      <c r="Y8" s="1648"/>
      <c r="Z8" s="1648"/>
      <c r="AA8" s="1648"/>
      <c r="AB8" s="1648"/>
      <c r="AC8" s="1648"/>
      <c r="AD8" s="1649"/>
    </row>
    <row r="9" spans="1:30" ht="30" customHeight="1" thickBot="1" x14ac:dyDescent="0.25">
      <c r="A9" s="1659"/>
      <c r="B9" s="1643" t="s">
        <v>1409</v>
      </c>
      <c r="C9" s="1643"/>
      <c r="D9" s="1643" t="s">
        <v>804</v>
      </c>
      <c r="E9" s="1643"/>
      <c r="F9" s="1643" t="s">
        <v>1202</v>
      </c>
      <c r="G9" s="1643"/>
      <c r="H9" s="1643" t="s">
        <v>4032</v>
      </c>
      <c r="I9" s="1643"/>
      <c r="J9" s="1643" t="s">
        <v>884</v>
      </c>
      <c r="K9" s="1643"/>
      <c r="L9" s="1652" t="s">
        <v>787</v>
      </c>
      <c r="M9" s="1653"/>
      <c r="N9" s="1663"/>
      <c r="O9" s="1647" t="s">
        <v>1415</v>
      </c>
      <c r="P9" s="1648"/>
      <c r="Q9" s="1648"/>
      <c r="R9" s="1648"/>
      <c r="S9" s="1649"/>
      <c r="T9" s="1647" t="s">
        <v>1416</v>
      </c>
      <c r="U9" s="1648"/>
      <c r="V9" s="1648"/>
      <c r="W9" s="1648"/>
      <c r="X9" s="1649"/>
      <c r="Y9" s="1647" t="s">
        <v>1417</v>
      </c>
      <c r="Z9" s="1648"/>
      <c r="AA9" s="1648"/>
      <c r="AB9" s="1648"/>
      <c r="AC9" s="1649"/>
      <c r="AD9" s="1644" t="s">
        <v>1584</v>
      </c>
    </row>
    <row r="10" spans="1:30" ht="15.95" customHeight="1" thickBot="1" x14ac:dyDescent="0.25">
      <c r="A10" s="1659"/>
      <c r="B10" s="1643"/>
      <c r="C10" s="1643"/>
      <c r="D10" s="1643"/>
      <c r="E10" s="1643"/>
      <c r="F10" s="1643"/>
      <c r="G10" s="1643"/>
      <c r="H10" s="1643"/>
      <c r="I10" s="1643"/>
      <c r="J10" s="1643"/>
      <c r="K10" s="1662"/>
      <c r="L10" s="1654"/>
      <c r="M10" s="1655"/>
      <c r="N10" s="1664"/>
      <c r="O10" s="1644" t="s">
        <v>205</v>
      </c>
      <c r="P10" s="1644" t="s">
        <v>210</v>
      </c>
      <c r="Q10" s="1644" t="s">
        <v>209</v>
      </c>
      <c r="R10" s="1644" t="s">
        <v>211</v>
      </c>
      <c r="S10" s="1644" t="s">
        <v>663</v>
      </c>
      <c r="T10" s="1644" t="s">
        <v>205</v>
      </c>
      <c r="U10" s="1644" t="s">
        <v>206</v>
      </c>
      <c r="V10" s="1644" t="s">
        <v>208</v>
      </c>
      <c r="W10" s="1644" t="s">
        <v>211</v>
      </c>
      <c r="X10" s="1644" t="s">
        <v>663</v>
      </c>
      <c r="Y10" s="1644" t="s">
        <v>205</v>
      </c>
      <c r="Z10" s="1644" t="s">
        <v>207</v>
      </c>
      <c r="AA10" s="1644" t="s">
        <v>212</v>
      </c>
      <c r="AB10" s="1644" t="s">
        <v>211</v>
      </c>
      <c r="AC10" s="1644" t="s">
        <v>663</v>
      </c>
      <c r="AD10" s="1645"/>
    </row>
    <row r="11" spans="1:30" ht="15.95" customHeight="1" thickBot="1" x14ac:dyDescent="0.25">
      <c r="A11" s="1659"/>
      <c r="B11" s="1643"/>
      <c r="C11" s="1643"/>
      <c r="D11" s="1643"/>
      <c r="E11" s="1643"/>
      <c r="F11" s="1643"/>
      <c r="G11" s="1643"/>
      <c r="H11" s="1643"/>
      <c r="I11" s="1643"/>
      <c r="J11" s="1643"/>
      <c r="K11" s="1662"/>
      <c r="L11" s="1654"/>
      <c r="M11" s="1655"/>
      <c r="N11" s="1664"/>
      <c r="O11" s="1645"/>
      <c r="P11" s="1645"/>
      <c r="Q11" s="1645"/>
      <c r="R11" s="1645"/>
      <c r="S11" s="1645"/>
      <c r="T11" s="1645"/>
      <c r="U11" s="1645"/>
      <c r="V11" s="1645"/>
      <c r="W11" s="1645"/>
      <c r="X11" s="1645"/>
      <c r="Y11" s="1645"/>
      <c r="Z11" s="1645"/>
      <c r="AA11" s="1645"/>
      <c r="AB11" s="1645"/>
      <c r="AC11" s="1645"/>
      <c r="AD11" s="1645"/>
    </row>
    <row r="12" spans="1:30" ht="30" customHeight="1" thickBot="1" x14ac:dyDescent="0.25">
      <c r="A12" s="1660"/>
      <c r="B12" s="1088" t="s">
        <v>1621</v>
      </c>
      <c r="C12" s="1088" t="s">
        <v>1410</v>
      </c>
      <c r="D12" s="1088" t="s">
        <v>1621</v>
      </c>
      <c r="E12" s="1088" t="s">
        <v>1410</v>
      </c>
      <c r="F12" s="1088" t="s">
        <v>1621</v>
      </c>
      <c r="G12" s="1088" t="s">
        <v>1410</v>
      </c>
      <c r="H12" s="1088" t="s">
        <v>1621</v>
      </c>
      <c r="I12" s="1088" t="s">
        <v>1410</v>
      </c>
      <c r="J12" s="1088" t="s">
        <v>1621</v>
      </c>
      <c r="K12" s="1088" t="s">
        <v>1410</v>
      </c>
      <c r="L12" s="1088" t="s">
        <v>1621</v>
      </c>
      <c r="M12" s="1088" t="s">
        <v>1410</v>
      </c>
      <c r="N12" s="1088" t="s">
        <v>785</v>
      </c>
      <c r="O12" s="1646"/>
      <c r="P12" s="1646"/>
      <c r="Q12" s="1646"/>
      <c r="R12" s="1646"/>
      <c r="S12" s="1646"/>
      <c r="T12" s="1646"/>
      <c r="U12" s="1646"/>
      <c r="V12" s="1646"/>
      <c r="W12" s="1646"/>
      <c r="X12" s="1646"/>
      <c r="Y12" s="1646"/>
      <c r="Z12" s="1646"/>
      <c r="AA12" s="1646"/>
      <c r="AB12" s="1646"/>
      <c r="AC12" s="1646"/>
      <c r="AD12" s="1646"/>
    </row>
    <row r="13" spans="1:30" s="451" customFormat="1" ht="12" customHeight="1" x14ac:dyDescent="0.2">
      <c r="A13" s="820" t="s">
        <v>550</v>
      </c>
      <c r="B13" s="546"/>
      <c r="C13" s="564"/>
      <c r="D13" s="546"/>
      <c r="E13" s="564"/>
      <c r="F13" s="546"/>
      <c r="G13" s="546"/>
      <c r="H13" s="564"/>
      <c r="I13" s="546"/>
      <c r="J13" s="564"/>
      <c r="K13" s="546"/>
      <c r="L13" s="534"/>
      <c r="M13" s="534"/>
      <c r="N13" s="534"/>
      <c r="O13" s="546"/>
      <c r="P13" s="546"/>
      <c r="Q13" s="546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C13" s="534"/>
      <c r="AD13" s="534"/>
    </row>
    <row r="14" spans="1:30" s="517" customFormat="1" ht="12" customHeight="1" x14ac:dyDescent="0.2">
      <c r="A14" s="12" t="s">
        <v>1526</v>
      </c>
      <c r="B14" s="11">
        <v>0</v>
      </c>
      <c r="C14" s="11">
        <v>0</v>
      </c>
      <c r="D14" s="11">
        <v>0</v>
      </c>
      <c r="E14" s="11">
        <v>5727.4038499999997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5727.4038499999997</v>
      </c>
      <c r="N14" s="11">
        <v>5727.4038499999997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</row>
    <row r="15" spans="1:30" s="517" customFormat="1" ht="12" customHeight="1" x14ac:dyDescent="0.2">
      <c r="A15" s="12" t="s">
        <v>2070</v>
      </c>
      <c r="B15" s="11">
        <v>0</v>
      </c>
      <c r="C15" s="11">
        <v>0</v>
      </c>
      <c r="D15" s="11">
        <v>42856.487810000006</v>
      </c>
      <c r="E15" s="11">
        <v>19392.091029999996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42856.487810000006</v>
      </c>
      <c r="M15" s="11">
        <v>19392.091029999996</v>
      </c>
      <c r="N15" s="11">
        <v>62248.578840000002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</row>
    <row r="16" spans="1:30" s="517" customFormat="1" ht="12" customHeight="1" x14ac:dyDescent="0.2">
      <c r="A16" s="12" t="s">
        <v>1220</v>
      </c>
      <c r="B16" s="11">
        <v>125.125</v>
      </c>
      <c r="C16" s="11">
        <v>0</v>
      </c>
      <c r="D16" s="11">
        <v>18487.296289999998</v>
      </c>
      <c r="E16" s="11">
        <v>15272.43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18612.421289999998</v>
      </c>
      <c r="M16" s="11">
        <v>15272.43</v>
      </c>
      <c r="N16" s="11">
        <v>33884.851289999999</v>
      </c>
      <c r="O16" s="11">
        <v>0</v>
      </c>
      <c r="P16" s="11">
        <v>6242.9748600000003</v>
      </c>
      <c r="Q16" s="11">
        <v>0</v>
      </c>
      <c r="R16" s="11">
        <v>0</v>
      </c>
      <c r="S16" s="11">
        <v>6242.9748600000003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6242.9748600000003</v>
      </c>
    </row>
    <row r="17" spans="1:30" s="517" customFormat="1" ht="12" customHeight="1" x14ac:dyDescent="0.2">
      <c r="A17" s="14" t="s">
        <v>800</v>
      </c>
      <c r="B17" s="15">
        <v>0</v>
      </c>
      <c r="C17" s="15">
        <v>0</v>
      </c>
      <c r="D17" s="15">
        <v>566143.43382999999</v>
      </c>
      <c r="E17" s="15">
        <v>141849.42199999999</v>
      </c>
      <c r="F17" s="15">
        <v>0</v>
      </c>
      <c r="G17" s="15">
        <v>0</v>
      </c>
      <c r="H17" s="15">
        <v>12718.357259999979</v>
      </c>
      <c r="I17" s="15">
        <v>0</v>
      </c>
      <c r="J17" s="15">
        <v>0</v>
      </c>
      <c r="K17" s="15">
        <v>0</v>
      </c>
      <c r="L17" s="15">
        <v>578861.79108999996</v>
      </c>
      <c r="M17" s="15">
        <v>141849.42199999999</v>
      </c>
      <c r="N17" s="15">
        <v>720711.21308999998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</row>
    <row r="18" spans="1:30" s="517" customFormat="1" ht="12" customHeight="1" x14ac:dyDescent="0.2">
      <c r="A18" s="19" t="s">
        <v>763</v>
      </c>
      <c r="B18" s="16">
        <v>131749.36058000001</v>
      </c>
      <c r="C18" s="16">
        <v>0</v>
      </c>
      <c r="D18" s="16">
        <v>40546.9548</v>
      </c>
      <c r="E18" s="16">
        <v>0</v>
      </c>
      <c r="F18" s="16">
        <v>0</v>
      </c>
      <c r="G18" s="16">
        <v>0</v>
      </c>
      <c r="H18" s="16">
        <v>51739.601950000004</v>
      </c>
      <c r="I18" s="16">
        <v>0</v>
      </c>
      <c r="J18" s="16">
        <v>-5797.6124600000003</v>
      </c>
      <c r="K18" s="16">
        <v>0</v>
      </c>
      <c r="L18" s="16">
        <v>218238.30487000002</v>
      </c>
      <c r="M18" s="16">
        <v>0</v>
      </c>
      <c r="N18" s="16">
        <v>218238.30487000002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</row>
    <row r="19" spans="1:30" s="517" customFormat="1" ht="12" customHeight="1" x14ac:dyDescent="0.2">
      <c r="A19" s="12" t="s">
        <v>1548</v>
      </c>
      <c r="B19" s="11">
        <v>18.739650000000001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18.739650000000001</v>
      </c>
      <c r="M19" s="11">
        <v>0</v>
      </c>
      <c r="N19" s="11">
        <v>18.739650000000001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</row>
    <row r="20" spans="1:30" s="517" customFormat="1" ht="12" customHeight="1" x14ac:dyDescent="0.2">
      <c r="A20" s="12" t="s">
        <v>1550</v>
      </c>
      <c r="B20" s="11">
        <v>0</v>
      </c>
      <c r="C20" s="11">
        <v>0</v>
      </c>
      <c r="D20" s="11">
        <v>6982.068540000002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6982.068540000002</v>
      </c>
      <c r="M20" s="11">
        <v>0</v>
      </c>
      <c r="N20" s="11">
        <v>6982.068540000002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</row>
    <row r="21" spans="1:30" s="517" customFormat="1" ht="12" customHeight="1" x14ac:dyDescent="0.2">
      <c r="A21" s="14" t="s">
        <v>1549</v>
      </c>
      <c r="B21" s="15">
        <v>0</v>
      </c>
      <c r="C21" s="15">
        <v>0</v>
      </c>
      <c r="D21" s="15">
        <v>19671.194</v>
      </c>
      <c r="E21" s="15">
        <v>35551.535004820005</v>
      </c>
      <c r="F21" s="15">
        <v>0</v>
      </c>
      <c r="G21" s="15">
        <v>0</v>
      </c>
      <c r="H21" s="15">
        <v>1139.21821518</v>
      </c>
      <c r="I21" s="15">
        <v>0</v>
      </c>
      <c r="J21" s="15">
        <v>0</v>
      </c>
      <c r="K21" s="15">
        <v>0</v>
      </c>
      <c r="L21" s="15">
        <v>20810.41221518</v>
      </c>
      <c r="M21" s="15">
        <v>35551.535004820005</v>
      </c>
      <c r="N21" s="15">
        <v>56361.947220000009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</row>
    <row r="22" spans="1:30" s="517" customFormat="1" ht="12" customHeight="1" x14ac:dyDescent="0.2">
      <c r="A22" s="19" t="s">
        <v>817</v>
      </c>
      <c r="B22" s="16">
        <v>22565.566629999998</v>
      </c>
      <c r="C22" s="16">
        <v>2491.0669199999998</v>
      </c>
      <c r="D22" s="16">
        <v>633034.33655999997</v>
      </c>
      <c r="E22" s="16">
        <v>68398.976689999996</v>
      </c>
      <c r="F22" s="16">
        <v>0</v>
      </c>
      <c r="G22" s="16">
        <v>0</v>
      </c>
      <c r="H22" s="16">
        <v>129509.36079999999</v>
      </c>
      <c r="I22" s="16">
        <v>3805.9809500000001</v>
      </c>
      <c r="J22" s="16">
        <v>0</v>
      </c>
      <c r="K22" s="16">
        <v>0</v>
      </c>
      <c r="L22" s="16">
        <v>785109.26399000001</v>
      </c>
      <c r="M22" s="16">
        <v>74696.024559999991</v>
      </c>
      <c r="N22" s="16">
        <v>859805.28855000006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</row>
    <row r="23" spans="1:30" s="517" customFormat="1" ht="12" customHeight="1" x14ac:dyDescent="0.2">
      <c r="A23" s="12" t="s">
        <v>102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</row>
    <row r="24" spans="1:30" s="517" customFormat="1" ht="12" customHeight="1" x14ac:dyDescent="0.2">
      <c r="A24" s="12" t="s">
        <v>1551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</row>
    <row r="25" spans="1:30" s="517" customFormat="1" ht="12" customHeight="1" x14ac:dyDescent="0.2">
      <c r="A25" s="14" t="s">
        <v>854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</row>
    <row r="26" spans="1:30" s="517" customFormat="1" ht="12" customHeight="1" x14ac:dyDescent="0.2">
      <c r="A26" s="19" t="s">
        <v>2132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</row>
    <row r="27" spans="1:30" s="517" customFormat="1" ht="12" customHeight="1" x14ac:dyDescent="0.2">
      <c r="A27" s="12" t="s">
        <v>1557</v>
      </c>
      <c r="B27" s="11">
        <v>226.14010000000002</v>
      </c>
      <c r="C27" s="11">
        <v>0</v>
      </c>
      <c r="D27" s="11">
        <v>338936.93398000003</v>
      </c>
      <c r="E27" s="11">
        <v>85292.792649999988</v>
      </c>
      <c r="F27" s="11">
        <v>9196.5144899999996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348359.58857000002</v>
      </c>
      <c r="M27" s="11">
        <v>85292.792649999988</v>
      </c>
      <c r="N27" s="11">
        <v>433652.38121999998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</row>
    <row r="28" spans="1:30" s="517" customFormat="1" ht="12" customHeigh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</row>
    <row r="29" spans="1:30" s="517" customFormat="1" ht="12" customHeight="1" x14ac:dyDescent="0.2">
      <c r="A29" s="14" t="s">
        <v>802</v>
      </c>
      <c r="B29" s="15">
        <v>0</v>
      </c>
      <c r="C29" s="15">
        <v>0</v>
      </c>
      <c r="D29" s="15">
        <v>46367.525759999997</v>
      </c>
      <c r="E29" s="15">
        <v>82794.272319999989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46367.525759999997</v>
      </c>
      <c r="M29" s="15">
        <v>82794.272319999989</v>
      </c>
      <c r="N29" s="15">
        <v>129161.79807999998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</row>
    <row r="30" spans="1:30" s="517" customFormat="1" ht="12" customHeight="1" x14ac:dyDescent="0.2">
      <c r="A30" s="19" t="s">
        <v>830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</row>
    <row r="31" spans="1:30" s="517" customFormat="1" ht="12" customHeight="1" x14ac:dyDescent="0.2">
      <c r="A31" s="12" t="s">
        <v>1644</v>
      </c>
      <c r="B31" s="11">
        <v>0</v>
      </c>
      <c r="C31" s="11">
        <v>0</v>
      </c>
      <c r="D31" s="11">
        <v>14936.033140000003</v>
      </c>
      <c r="E31" s="11">
        <v>10484.552440000001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14936.033140000003</v>
      </c>
      <c r="M31" s="11">
        <v>10484.552440000001</v>
      </c>
      <c r="N31" s="11">
        <v>25420.585580000006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</row>
    <row r="32" spans="1:30" s="517" customFormat="1" ht="12" customHeight="1" x14ac:dyDescent="0.2">
      <c r="A32" s="12" t="s">
        <v>1530</v>
      </c>
      <c r="B32" s="11">
        <v>0</v>
      </c>
      <c r="C32" s="11">
        <v>0</v>
      </c>
      <c r="D32" s="11">
        <v>8996.6999399999986</v>
      </c>
      <c r="E32" s="11">
        <v>141257.78704</v>
      </c>
      <c r="F32" s="11">
        <v>389.67508999999995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9386.3750299999992</v>
      </c>
      <c r="M32" s="11">
        <v>141257.78704</v>
      </c>
      <c r="N32" s="11">
        <v>150644.16206999999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</row>
    <row r="33" spans="1:30" s="517" customFormat="1" ht="12" customHeight="1" x14ac:dyDescent="0.2">
      <c r="A33" s="14" t="s">
        <v>758</v>
      </c>
      <c r="B33" s="15">
        <v>0</v>
      </c>
      <c r="C33" s="15">
        <v>0</v>
      </c>
      <c r="D33" s="15">
        <v>6395.51</v>
      </c>
      <c r="E33" s="15">
        <v>0</v>
      </c>
      <c r="F33" s="15">
        <v>365.31539000000004</v>
      </c>
      <c r="G33" s="15">
        <v>0</v>
      </c>
      <c r="H33" s="15">
        <v>2049.2962200000002</v>
      </c>
      <c r="I33" s="15">
        <v>0</v>
      </c>
      <c r="J33" s="15">
        <v>0</v>
      </c>
      <c r="K33" s="15">
        <v>0</v>
      </c>
      <c r="L33" s="15">
        <v>8810.1216100000001</v>
      </c>
      <c r="M33" s="15">
        <v>0</v>
      </c>
      <c r="N33" s="15">
        <v>8810.1216100000001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</row>
    <row r="34" spans="1:30" s="517" customFormat="1" ht="12" customHeight="1" x14ac:dyDescent="0.2">
      <c r="A34" s="19" t="s">
        <v>1418</v>
      </c>
      <c r="B34" s="16">
        <v>1.9289899999999998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1.9289899999999998</v>
      </c>
      <c r="M34" s="16">
        <v>0</v>
      </c>
      <c r="N34" s="16">
        <v>1.9289899999999998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</row>
    <row r="35" spans="1:30" s="517" customFormat="1" ht="12" customHeight="1" x14ac:dyDescent="0.2">
      <c r="A35" s="12" t="s">
        <v>803</v>
      </c>
      <c r="B35" s="11">
        <v>1896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1896</v>
      </c>
      <c r="M35" s="11">
        <v>0</v>
      </c>
      <c r="N35" s="11">
        <v>1896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</row>
    <row r="36" spans="1:30" s="517" customFormat="1" ht="12" customHeight="1" x14ac:dyDescent="0.2">
      <c r="A36" s="12" t="s">
        <v>762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</row>
    <row r="37" spans="1:30" s="517" customFormat="1" ht="12" customHeight="1" x14ac:dyDescent="0.2">
      <c r="A37" s="14" t="s">
        <v>761</v>
      </c>
      <c r="B37" s="15">
        <v>125.125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125.125</v>
      </c>
      <c r="M37" s="15">
        <v>0</v>
      </c>
      <c r="N37" s="15">
        <v>125.125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</row>
    <row r="38" spans="1:30" s="517" customFormat="1" ht="12" customHeight="1" x14ac:dyDescent="0.2">
      <c r="A38" s="19" t="s">
        <v>829</v>
      </c>
      <c r="B38" s="16">
        <v>22.941220000000001</v>
      </c>
      <c r="C38" s="16">
        <v>0</v>
      </c>
      <c r="D38" s="16">
        <v>164384.12298000001</v>
      </c>
      <c r="E38" s="16">
        <v>14218.433999999999</v>
      </c>
      <c r="F38" s="16">
        <v>0</v>
      </c>
      <c r="G38" s="16">
        <v>0</v>
      </c>
      <c r="H38" s="16">
        <v>0</v>
      </c>
      <c r="I38" s="16">
        <v>2216.2674500000003</v>
      </c>
      <c r="J38" s="16">
        <v>0</v>
      </c>
      <c r="K38" s="16">
        <v>0</v>
      </c>
      <c r="L38" s="16">
        <v>164407.06420000002</v>
      </c>
      <c r="M38" s="16">
        <v>16434.70145</v>
      </c>
      <c r="N38" s="16">
        <v>180841.76565000004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</row>
    <row r="39" spans="1:30" s="517" customFormat="1" ht="12" customHeight="1" x14ac:dyDescent="0.2">
      <c r="A39" s="12" t="s">
        <v>1581</v>
      </c>
      <c r="B39" s="11">
        <v>1589.9573399999999</v>
      </c>
      <c r="C39" s="11">
        <v>0</v>
      </c>
      <c r="D39" s="11">
        <v>20007.998869999999</v>
      </c>
      <c r="E39" s="11">
        <v>0</v>
      </c>
      <c r="F39" s="11">
        <v>0</v>
      </c>
      <c r="G39" s="11">
        <v>0</v>
      </c>
      <c r="H39" s="11">
        <v>33431.374799999998</v>
      </c>
      <c r="I39" s="11">
        <v>0</v>
      </c>
      <c r="J39" s="11">
        <v>0</v>
      </c>
      <c r="K39" s="11">
        <v>0</v>
      </c>
      <c r="L39" s="11">
        <v>55029.331009999994</v>
      </c>
      <c r="M39" s="11">
        <v>0</v>
      </c>
      <c r="N39" s="11">
        <v>55029.331009999994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</row>
    <row r="40" spans="1:30" s="517" customFormat="1" ht="12" customHeight="1" x14ac:dyDescent="0.2">
      <c r="A40" s="12" t="s">
        <v>1527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</row>
    <row r="41" spans="1:30" s="517" customFormat="1" ht="12" customHeight="1" x14ac:dyDescent="0.2">
      <c r="A41" s="12" t="s">
        <v>828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</row>
    <row r="42" spans="1:30" s="517" customFormat="1" ht="12" customHeight="1" x14ac:dyDescent="0.2">
      <c r="A42" s="19" t="s">
        <v>799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</row>
    <row r="43" spans="1:30" s="517" customFormat="1" ht="12" customHeight="1" x14ac:dyDescent="0.2">
      <c r="A43" s="12" t="s">
        <v>1168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</row>
    <row r="44" spans="1:30" s="517" customFormat="1" ht="12" customHeight="1" x14ac:dyDescent="0.2">
      <c r="A44" s="12" t="s">
        <v>2088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</row>
    <row r="45" spans="1:30" s="517" customFormat="1" ht="12" customHeight="1" x14ac:dyDescent="0.2">
      <c r="A45" s="14" t="s">
        <v>1535</v>
      </c>
      <c r="B45" s="15">
        <v>0</v>
      </c>
      <c r="C45" s="15">
        <v>0</v>
      </c>
      <c r="D45" s="15">
        <v>0</v>
      </c>
      <c r="E45" s="15">
        <v>6378.4313999999995</v>
      </c>
      <c r="F45" s="15">
        <v>0</v>
      </c>
      <c r="G45" s="15">
        <v>0</v>
      </c>
      <c r="H45" s="15">
        <v>5500.6235299999998</v>
      </c>
      <c r="I45" s="15">
        <v>0</v>
      </c>
      <c r="J45" s="15">
        <v>0</v>
      </c>
      <c r="K45" s="15">
        <v>0</v>
      </c>
      <c r="L45" s="15">
        <v>5500.6235299999998</v>
      </c>
      <c r="M45" s="15">
        <v>6378.4313999999995</v>
      </c>
      <c r="N45" s="15">
        <v>11879.054929999998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</row>
    <row r="46" spans="1:30" s="517" customFormat="1" ht="12" customHeight="1" x14ac:dyDescent="0.2">
      <c r="A46" s="12" t="s">
        <v>759</v>
      </c>
      <c r="B46" s="11">
        <v>155.184</v>
      </c>
      <c r="C46" s="11">
        <v>0</v>
      </c>
      <c r="D46" s="11">
        <v>11087.019</v>
      </c>
      <c r="E46" s="11">
        <v>56155.006000000001</v>
      </c>
      <c r="F46" s="11">
        <v>0</v>
      </c>
      <c r="G46" s="11">
        <v>0</v>
      </c>
      <c r="H46" s="11">
        <v>21297.728199999998</v>
      </c>
      <c r="I46" s="11">
        <v>0</v>
      </c>
      <c r="J46" s="11">
        <v>0</v>
      </c>
      <c r="K46" s="11">
        <v>0</v>
      </c>
      <c r="L46" s="11">
        <v>32539.931199999999</v>
      </c>
      <c r="M46" s="11">
        <v>56155.006000000001</v>
      </c>
      <c r="N46" s="11">
        <v>88694.9372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</row>
    <row r="47" spans="1:30" s="517" customFormat="1" ht="12" customHeight="1" x14ac:dyDescent="0.2">
      <c r="A47" s="12" t="s">
        <v>1528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12840.683845442141</v>
      </c>
      <c r="I47" s="11">
        <v>13521.923654557859</v>
      </c>
      <c r="J47" s="11">
        <v>0</v>
      </c>
      <c r="K47" s="11">
        <v>0</v>
      </c>
      <c r="L47" s="11">
        <v>12840.683845442141</v>
      </c>
      <c r="M47" s="11">
        <v>13521.923654557859</v>
      </c>
      <c r="N47" s="11">
        <v>26362.607499999998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</row>
    <row r="48" spans="1:30" s="517" customFormat="1" ht="12" customHeight="1" x14ac:dyDescent="0.2">
      <c r="A48" s="14" t="s">
        <v>752</v>
      </c>
      <c r="B48" s="15">
        <v>0</v>
      </c>
      <c r="C48" s="15">
        <v>0</v>
      </c>
      <c r="D48" s="15">
        <v>26189.81985</v>
      </c>
      <c r="E48" s="15">
        <v>0</v>
      </c>
      <c r="F48" s="15">
        <v>0</v>
      </c>
      <c r="G48" s="15">
        <v>0</v>
      </c>
      <c r="H48" s="15">
        <v>8890.1668000000009</v>
      </c>
      <c r="I48" s="15">
        <v>0</v>
      </c>
      <c r="J48" s="15">
        <v>0</v>
      </c>
      <c r="K48" s="15">
        <v>0</v>
      </c>
      <c r="L48" s="15">
        <v>35079.986649999999</v>
      </c>
      <c r="M48" s="15">
        <v>0</v>
      </c>
      <c r="N48" s="15">
        <v>35079.986649999999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</row>
    <row r="49" spans="1:30" s="826" customFormat="1" ht="12" customHeight="1" x14ac:dyDescent="0.2">
      <c r="A49" s="1118" t="s">
        <v>579</v>
      </c>
      <c r="B49" s="1121">
        <v>158476.06850999998</v>
      </c>
      <c r="C49" s="1121">
        <v>2491.0669199999998</v>
      </c>
      <c r="D49" s="1121">
        <v>1965023.4353500002</v>
      </c>
      <c r="E49" s="1121">
        <v>682773.13442481996</v>
      </c>
      <c r="F49" s="1121">
        <v>9951.50497</v>
      </c>
      <c r="G49" s="1121">
        <v>0</v>
      </c>
      <c r="H49" s="1121">
        <v>279116.41162062209</v>
      </c>
      <c r="I49" s="1121">
        <v>19544.172054557857</v>
      </c>
      <c r="J49" s="1121">
        <v>-5797.6124600000003</v>
      </c>
      <c r="K49" s="1121">
        <v>0</v>
      </c>
      <c r="L49" s="1124">
        <v>2406769.8079906218</v>
      </c>
      <c r="M49" s="1124">
        <v>704808.37339937792</v>
      </c>
      <c r="N49" s="1121">
        <v>3111578.1813899996</v>
      </c>
      <c r="O49" s="1121">
        <v>0</v>
      </c>
      <c r="P49" s="1121">
        <v>6242.9748600000003</v>
      </c>
      <c r="Q49" s="1121">
        <v>0</v>
      </c>
      <c r="R49" s="1121">
        <v>0</v>
      </c>
      <c r="S49" s="1121">
        <v>6242.9748600000003</v>
      </c>
      <c r="T49" s="1121">
        <v>0</v>
      </c>
      <c r="U49" s="1121">
        <v>0</v>
      </c>
      <c r="V49" s="1121">
        <v>0</v>
      </c>
      <c r="W49" s="1121">
        <v>0</v>
      </c>
      <c r="X49" s="1121">
        <v>0</v>
      </c>
      <c r="Y49" s="1121">
        <v>0</v>
      </c>
      <c r="Z49" s="1121">
        <v>0</v>
      </c>
      <c r="AA49" s="1121">
        <v>0</v>
      </c>
      <c r="AB49" s="1121">
        <v>0</v>
      </c>
      <c r="AC49" s="1121">
        <v>0</v>
      </c>
      <c r="AD49" s="1121">
        <v>6242.9748600000003</v>
      </c>
    </row>
    <row r="50" spans="1:30" s="451" customFormat="1" ht="12" customHeight="1" x14ac:dyDescent="0.2">
      <c r="A50" s="811" t="s">
        <v>576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4"/>
      <c r="M50" s="34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</row>
    <row r="51" spans="1:30" s="451" customFormat="1" ht="12" customHeight="1" x14ac:dyDescent="0.2">
      <c r="A51" s="12" t="s">
        <v>1529</v>
      </c>
      <c r="B51" s="11">
        <v>0</v>
      </c>
      <c r="C51" s="11">
        <v>0</v>
      </c>
      <c r="D51" s="11">
        <v>43995.314829999996</v>
      </c>
      <c r="E51" s="11">
        <v>4084.428460000001</v>
      </c>
      <c r="F51" s="11">
        <v>0</v>
      </c>
      <c r="G51" s="11">
        <v>0</v>
      </c>
      <c r="H51" s="11">
        <v>5298.5935599999993</v>
      </c>
      <c r="I51" s="11">
        <v>0</v>
      </c>
      <c r="J51" s="11">
        <v>0</v>
      </c>
      <c r="K51" s="11">
        <v>0</v>
      </c>
      <c r="L51" s="11">
        <v>49293.908389999997</v>
      </c>
      <c r="M51" s="11">
        <v>4084.428460000001</v>
      </c>
      <c r="N51" s="11">
        <v>53378.33685</v>
      </c>
      <c r="O51" s="11">
        <v>0</v>
      </c>
      <c r="P51" s="11">
        <v>4565.9075000000003</v>
      </c>
      <c r="Q51" s="11">
        <v>5916.8606200000004</v>
      </c>
      <c r="R51" s="11">
        <v>0</v>
      </c>
      <c r="S51" s="11">
        <v>10482.768120000001</v>
      </c>
      <c r="T51" s="11">
        <v>0</v>
      </c>
      <c r="U51" s="11">
        <v>5122.1776100000006</v>
      </c>
      <c r="V51" s="11">
        <v>0</v>
      </c>
      <c r="W51" s="11">
        <v>0</v>
      </c>
      <c r="X51" s="11">
        <v>5122.1776100000006</v>
      </c>
      <c r="Y51" s="11">
        <v>0</v>
      </c>
      <c r="Z51" s="11">
        <v>19630.856490000002</v>
      </c>
      <c r="AA51" s="11">
        <v>4649.1365300000007</v>
      </c>
      <c r="AB51" s="11">
        <v>0</v>
      </c>
      <c r="AC51" s="11">
        <v>24279.993020000002</v>
      </c>
      <c r="AD51" s="11">
        <v>39884.938750000001</v>
      </c>
    </row>
    <row r="52" spans="1:30" s="517" customFormat="1" ht="12" customHeight="1" x14ac:dyDescent="0.2">
      <c r="A52" s="12" t="s">
        <v>103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</row>
    <row r="53" spans="1:30" s="517" customFormat="1" ht="12" customHeight="1" x14ac:dyDescent="0.2">
      <c r="A53" s="12" t="s">
        <v>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</row>
    <row r="54" spans="1:30" s="517" customFormat="1" ht="12" customHeight="1" x14ac:dyDescent="0.2">
      <c r="A54" s="12" t="s">
        <v>832</v>
      </c>
      <c r="B54" s="11">
        <v>0</v>
      </c>
      <c r="C54" s="11">
        <v>0</v>
      </c>
      <c r="D54" s="11">
        <v>6777.0475714285758</v>
      </c>
      <c r="E54" s="11">
        <v>2448.436803340845</v>
      </c>
      <c r="F54" s="11">
        <v>0</v>
      </c>
      <c r="G54" s="11">
        <v>0</v>
      </c>
      <c r="H54" s="11">
        <v>940.89</v>
      </c>
      <c r="I54" s="11">
        <v>0</v>
      </c>
      <c r="J54" s="11">
        <v>0</v>
      </c>
      <c r="K54" s="11">
        <v>0</v>
      </c>
      <c r="L54" s="11">
        <v>7717.9375714285761</v>
      </c>
      <c r="M54" s="11">
        <v>2448.436803340845</v>
      </c>
      <c r="N54" s="11">
        <v>10166.374374769421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16701.964969999997</v>
      </c>
      <c r="AA54" s="11">
        <v>19730.46473</v>
      </c>
      <c r="AB54" s="11">
        <v>0</v>
      </c>
      <c r="AC54" s="11">
        <v>36432.429699999993</v>
      </c>
      <c r="AD54" s="11">
        <v>36432.429699999993</v>
      </c>
    </row>
    <row r="55" spans="1:30" s="517" customFormat="1" ht="12" customHeight="1" x14ac:dyDescent="0.2">
      <c r="A55" s="12" t="s">
        <v>1531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181.04465999999999</v>
      </c>
      <c r="I55" s="11">
        <v>0</v>
      </c>
      <c r="J55" s="11">
        <v>0</v>
      </c>
      <c r="K55" s="11">
        <v>0</v>
      </c>
      <c r="L55" s="11">
        <v>181.04465999999999</v>
      </c>
      <c r="M55" s="11">
        <v>0</v>
      </c>
      <c r="N55" s="11">
        <v>181.04465999999999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8891.8106800000005</v>
      </c>
      <c r="W55" s="11">
        <v>0</v>
      </c>
      <c r="X55" s="11">
        <v>8891.8106800000005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8891.8106800000005</v>
      </c>
    </row>
    <row r="56" spans="1:30" s="517" customFormat="1" ht="12" customHeight="1" x14ac:dyDescent="0.2">
      <c r="A56" s="14" t="s">
        <v>1534</v>
      </c>
      <c r="B56" s="15">
        <v>242.23059999999998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242.23059999999998</v>
      </c>
      <c r="M56" s="15">
        <v>0</v>
      </c>
      <c r="N56" s="15">
        <v>242.23059999999998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17154.469799999999</v>
      </c>
      <c r="W56" s="15">
        <v>0</v>
      </c>
      <c r="X56" s="15">
        <v>17154.469799999999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17154.469799999999</v>
      </c>
    </row>
    <row r="57" spans="1:30" s="826" customFormat="1" ht="12" customHeight="1" x14ac:dyDescent="0.2">
      <c r="A57" s="1125" t="s">
        <v>582</v>
      </c>
      <c r="B57" s="1122">
        <v>242.23059999999998</v>
      </c>
      <c r="C57" s="1122">
        <v>0</v>
      </c>
      <c r="D57" s="1122">
        <v>50772.362401428574</v>
      </c>
      <c r="E57" s="1122">
        <v>6532.8652633408456</v>
      </c>
      <c r="F57" s="1122">
        <v>0</v>
      </c>
      <c r="G57" s="1122">
        <v>0</v>
      </c>
      <c r="H57" s="1122">
        <v>6420.5282199999992</v>
      </c>
      <c r="I57" s="1122">
        <v>0</v>
      </c>
      <c r="J57" s="1122">
        <v>0</v>
      </c>
      <c r="K57" s="1122">
        <v>0</v>
      </c>
      <c r="L57" s="1122">
        <v>57435.121221428577</v>
      </c>
      <c r="M57" s="1122">
        <v>6532.8652633408456</v>
      </c>
      <c r="N57" s="1122">
        <v>63967.986484769419</v>
      </c>
      <c r="O57" s="1122">
        <v>0</v>
      </c>
      <c r="P57" s="1122">
        <v>4565.9075000000003</v>
      </c>
      <c r="Q57" s="1122">
        <v>5916.8606200000004</v>
      </c>
      <c r="R57" s="1122">
        <v>0</v>
      </c>
      <c r="S57" s="1122">
        <v>10482.768120000001</v>
      </c>
      <c r="T57" s="1122">
        <v>0</v>
      </c>
      <c r="U57" s="1122">
        <v>5122.1776100000006</v>
      </c>
      <c r="V57" s="1122">
        <v>26046.280480000001</v>
      </c>
      <c r="W57" s="1122">
        <v>0</v>
      </c>
      <c r="X57" s="1122">
        <v>31168.45809</v>
      </c>
      <c r="Y57" s="1122">
        <v>0</v>
      </c>
      <c r="Z57" s="1122">
        <v>36332.821459999999</v>
      </c>
      <c r="AA57" s="1122">
        <v>24379.601259999999</v>
      </c>
      <c r="AB57" s="1122">
        <v>0</v>
      </c>
      <c r="AC57" s="1124">
        <v>60712.422720000002</v>
      </c>
      <c r="AD57" s="1124">
        <v>102363.64893</v>
      </c>
    </row>
    <row r="58" spans="1:30" s="834" customFormat="1" ht="12" customHeight="1" x14ac:dyDescent="0.2">
      <c r="A58" s="1483" t="s">
        <v>3231</v>
      </c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39"/>
      <c r="M58" s="839"/>
      <c r="N58" s="817"/>
      <c r="O58" s="817"/>
      <c r="P58" s="817"/>
      <c r="Q58" s="817"/>
      <c r="R58" s="817"/>
      <c r="S58" s="817"/>
      <c r="T58" s="817"/>
      <c r="U58" s="817"/>
      <c r="V58" s="817"/>
      <c r="W58" s="817"/>
      <c r="X58" s="817"/>
      <c r="Y58" s="817"/>
      <c r="Z58" s="817"/>
      <c r="AA58" s="817"/>
      <c r="AB58" s="817"/>
      <c r="AC58" s="814"/>
      <c r="AD58" s="814"/>
    </row>
    <row r="59" spans="1:30" s="451" customFormat="1" ht="12" customHeight="1" x14ac:dyDescent="0.2">
      <c r="A59" s="12" t="s">
        <v>1420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40297.853560000003</v>
      </c>
      <c r="W59" s="11">
        <v>0</v>
      </c>
      <c r="X59" s="11">
        <v>40297.853560000003</v>
      </c>
      <c r="Y59" s="11">
        <v>0</v>
      </c>
      <c r="Z59" s="11">
        <v>27028.105039999999</v>
      </c>
      <c r="AA59" s="11">
        <v>3455.1881899999998</v>
      </c>
      <c r="AB59" s="11">
        <v>0</v>
      </c>
      <c r="AC59" s="11">
        <v>30483.293229999999</v>
      </c>
      <c r="AD59" s="11">
        <v>70781.146789999999</v>
      </c>
    </row>
    <row r="60" spans="1:30" s="517" customFormat="1" ht="12" customHeight="1" x14ac:dyDescent="0.2">
      <c r="A60" s="12" t="s">
        <v>798</v>
      </c>
      <c r="B60" s="11">
        <v>0</v>
      </c>
      <c r="C60" s="11">
        <v>0</v>
      </c>
      <c r="D60" s="11">
        <v>45203.653769999997</v>
      </c>
      <c r="E60" s="11">
        <v>19605.22725</v>
      </c>
      <c r="F60" s="11">
        <v>0</v>
      </c>
      <c r="G60" s="11">
        <v>0</v>
      </c>
      <c r="H60" s="11">
        <v>1966.3436000000002</v>
      </c>
      <c r="I60" s="11">
        <v>0</v>
      </c>
      <c r="J60" s="11">
        <v>0</v>
      </c>
      <c r="K60" s="11">
        <v>0</v>
      </c>
      <c r="L60" s="11">
        <v>47169.997369999997</v>
      </c>
      <c r="M60" s="11">
        <v>19605.22725</v>
      </c>
      <c r="N60" s="11">
        <v>66775.224619999994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61479.317750000002</v>
      </c>
      <c r="V60" s="11">
        <v>0</v>
      </c>
      <c r="W60" s="11">
        <v>0</v>
      </c>
      <c r="X60" s="11">
        <v>61479.317750000002</v>
      </c>
      <c r="Y60" s="11">
        <v>0</v>
      </c>
      <c r="Z60" s="11">
        <v>398747.61012000003</v>
      </c>
      <c r="AA60" s="11">
        <v>22947.002769999999</v>
      </c>
      <c r="AB60" s="11">
        <v>0</v>
      </c>
      <c r="AC60" s="11">
        <v>421694.61289000005</v>
      </c>
      <c r="AD60" s="11">
        <v>483173.93064000004</v>
      </c>
    </row>
    <row r="61" spans="1:30" s="517" customFormat="1" ht="12" customHeight="1" x14ac:dyDescent="0.2">
      <c r="A61" s="12" t="s">
        <v>831</v>
      </c>
      <c r="B61" s="11">
        <v>128089.079</v>
      </c>
      <c r="C61" s="11">
        <v>0</v>
      </c>
      <c r="D61" s="11">
        <v>364140.25900000002</v>
      </c>
      <c r="E61" s="11">
        <v>0</v>
      </c>
      <c r="F61" s="11">
        <v>0</v>
      </c>
      <c r="G61" s="11">
        <v>0</v>
      </c>
      <c r="H61" s="11">
        <v>26512.627</v>
      </c>
      <c r="I61" s="11">
        <v>0</v>
      </c>
      <c r="J61" s="11">
        <v>-10299.781999999999</v>
      </c>
      <c r="K61" s="11">
        <v>0</v>
      </c>
      <c r="L61" s="11">
        <v>508442.18299999996</v>
      </c>
      <c r="M61" s="11">
        <v>0</v>
      </c>
      <c r="N61" s="11">
        <v>508442.18299999996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2051331.618</v>
      </c>
      <c r="AA61" s="11">
        <v>66375.847999999998</v>
      </c>
      <c r="AB61" s="11">
        <v>0</v>
      </c>
      <c r="AC61" s="11">
        <v>2117707.466</v>
      </c>
      <c r="AD61" s="11">
        <v>2117707.466</v>
      </c>
    </row>
    <row r="62" spans="1:30" s="517" customFormat="1" ht="12" customHeight="1" x14ac:dyDescent="0.2">
      <c r="A62" s="19" t="s">
        <v>1926</v>
      </c>
      <c r="B62" s="16">
        <v>412.57299999999998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412.57299999999998</v>
      </c>
      <c r="M62" s="16">
        <v>0</v>
      </c>
      <c r="N62" s="16">
        <v>412.57299999999998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</row>
    <row r="63" spans="1:30" s="517" customFormat="1" ht="12" customHeight="1" x14ac:dyDescent="0.2">
      <c r="A63" s="12" t="s">
        <v>1542</v>
      </c>
      <c r="B63" s="11">
        <v>0</v>
      </c>
      <c r="C63" s="11">
        <v>0</v>
      </c>
      <c r="D63" s="11">
        <v>30929.53918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30929.53918</v>
      </c>
      <c r="M63" s="11">
        <v>0</v>
      </c>
      <c r="N63" s="11">
        <v>30929.53918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70240.904009999998</v>
      </c>
      <c r="AA63" s="11">
        <v>291987.22489999997</v>
      </c>
      <c r="AB63" s="11">
        <v>0</v>
      </c>
      <c r="AC63" s="11">
        <v>362228.12890999997</v>
      </c>
      <c r="AD63" s="11">
        <v>362228.12890999997</v>
      </c>
    </row>
    <row r="64" spans="1:30" s="517" customFormat="1" ht="12" customHeight="1" x14ac:dyDescent="0.2">
      <c r="A64" s="14" t="s">
        <v>1566</v>
      </c>
      <c r="B64" s="15">
        <v>0</v>
      </c>
      <c r="C64" s="15">
        <v>0</v>
      </c>
      <c r="D64" s="15">
        <v>19938.984</v>
      </c>
      <c r="E64" s="15">
        <v>96562.714720000004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19938.984</v>
      </c>
      <c r="M64" s="15">
        <v>96562.714720000004</v>
      </c>
      <c r="N64" s="15">
        <v>116501.69872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214813.67199999999</v>
      </c>
      <c r="AA64" s="15">
        <v>18946.04809</v>
      </c>
      <c r="AB64" s="15">
        <v>0</v>
      </c>
      <c r="AC64" s="15">
        <v>233759.72008999999</v>
      </c>
      <c r="AD64" s="15">
        <v>233759.72008999999</v>
      </c>
    </row>
    <row r="65" spans="1:30" s="517" customFormat="1" ht="12" customHeight="1" x14ac:dyDescent="0.2">
      <c r="A65" s="19" t="s">
        <v>104</v>
      </c>
      <c r="B65" s="16">
        <v>0</v>
      </c>
      <c r="C65" s="16">
        <v>0</v>
      </c>
      <c r="D65" s="16">
        <v>0</v>
      </c>
      <c r="E65" s="16">
        <v>5334.5309999999999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5334.5309999999999</v>
      </c>
      <c r="N65" s="16">
        <v>5334.5309999999999</v>
      </c>
      <c r="O65" s="16">
        <v>0</v>
      </c>
      <c r="P65" s="16">
        <v>12374.034380000001</v>
      </c>
      <c r="Q65" s="16">
        <v>9452.7496199999987</v>
      </c>
      <c r="R65" s="16">
        <v>0</v>
      </c>
      <c r="S65" s="16">
        <v>21826.784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21826.784</v>
      </c>
    </row>
    <row r="66" spans="1:30" s="517" customFormat="1" ht="12" customHeight="1" x14ac:dyDescent="0.2">
      <c r="A66" s="12" t="s">
        <v>1421</v>
      </c>
      <c r="B66" s="11">
        <v>0</v>
      </c>
      <c r="C66" s="11">
        <v>0</v>
      </c>
      <c r="D66" s="11">
        <v>0</v>
      </c>
      <c r="E66" s="11">
        <v>13194.502299999996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13194.502299999996</v>
      </c>
      <c r="N66" s="11">
        <v>13194.502299999996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73750.593049999996</v>
      </c>
      <c r="AA66" s="11">
        <v>3597.7284100000002</v>
      </c>
      <c r="AB66" s="11">
        <v>0</v>
      </c>
      <c r="AC66" s="11">
        <v>77348.321459999992</v>
      </c>
      <c r="AD66" s="11">
        <v>77348.321459999992</v>
      </c>
    </row>
    <row r="67" spans="1:30" s="517" customFormat="1" ht="12" customHeight="1" x14ac:dyDescent="0.2">
      <c r="A67" s="12" t="s">
        <v>1567</v>
      </c>
      <c r="B67" s="11">
        <v>0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362.01900000000001</v>
      </c>
      <c r="I67" s="11">
        <v>0</v>
      </c>
      <c r="J67" s="11">
        <v>0</v>
      </c>
      <c r="K67" s="11">
        <v>0</v>
      </c>
      <c r="L67" s="11">
        <v>362.01900000000001</v>
      </c>
      <c r="M67" s="11">
        <v>0</v>
      </c>
      <c r="N67" s="11">
        <v>362.01900000000001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5">
        <v>0</v>
      </c>
      <c r="AD67" s="15">
        <v>0</v>
      </c>
    </row>
    <row r="68" spans="1:30" s="517" customFormat="1" ht="12" customHeight="1" x14ac:dyDescent="0.2">
      <c r="A68" s="19" t="s">
        <v>1532</v>
      </c>
      <c r="B68" s="16">
        <v>0</v>
      </c>
      <c r="C68" s="16">
        <v>0</v>
      </c>
      <c r="D68" s="16">
        <v>5815.768</v>
      </c>
      <c r="E68" s="16">
        <v>0</v>
      </c>
      <c r="F68" s="16">
        <v>0</v>
      </c>
      <c r="G68" s="16">
        <v>0</v>
      </c>
      <c r="H68" s="16">
        <v>8273.0005500000007</v>
      </c>
      <c r="I68" s="16">
        <v>0</v>
      </c>
      <c r="J68" s="16">
        <v>0</v>
      </c>
      <c r="K68" s="16">
        <v>0</v>
      </c>
      <c r="L68" s="16">
        <v>14088.768550000001</v>
      </c>
      <c r="M68" s="16">
        <v>0</v>
      </c>
      <c r="N68" s="16">
        <v>14088.768550000001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24223.698769999999</v>
      </c>
      <c r="AA68" s="16">
        <v>0</v>
      </c>
      <c r="AB68" s="16">
        <v>0</v>
      </c>
      <c r="AC68" s="11">
        <v>24223.698769999999</v>
      </c>
      <c r="AD68" s="11">
        <v>24223.698769999999</v>
      </c>
    </row>
    <row r="69" spans="1:30" s="517" customFormat="1" ht="12" customHeight="1" x14ac:dyDescent="0.2">
      <c r="A69" s="12" t="s">
        <v>958</v>
      </c>
      <c r="B69" s="11">
        <v>0</v>
      </c>
      <c r="C69" s="11">
        <v>0</v>
      </c>
      <c r="D69" s="11">
        <v>4397.02898</v>
      </c>
      <c r="E69" s="11">
        <v>32830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4397.02898</v>
      </c>
      <c r="M69" s="11">
        <v>32830</v>
      </c>
      <c r="N69" s="11">
        <v>37227.028980000003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388.52617000000004</v>
      </c>
      <c r="Z69" s="11">
        <v>71706.935430000012</v>
      </c>
      <c r="AA69" s="11">
        <v>21609.862690000002</v>
      </c>
      <c r="AB69" s="11">
        <v>0</v>
      </c>
      <c r="AC69" s="11">
        <v>93705.324290000019</v>
      </c>
      <c r="AD69" s="11">
        <v>93705.324290000019</v>
      </c>
    </row>
    <row r="70" spans="1:30" s="517" customFormat="1" ht="12" customHeight="1" x14ac:dyDescent="0.2">
      <c r="A70" s="12" t="s">
        <v>1419</v>
      </c>
      <c r="B70" s="11">
        <v>2698.47</v>
      </c>
      <c r="C70" s="11">
        <v>0</v>
      </c>
      <c r="D70" s="11">
        <v>70805.457239999989</v>
      </c>
      <c r="E70" s="11">
        <v>122885.36921999999</v>
      </c>
      <c r="F70" s="11">
        <v>0</v>
      </c>
      <c r="G70" s="11">
        <v>0</v>
      </c>
      <c r="H70" s="11">
        <v>9711.4893799999991</v>
      </c>
      <c r="I70" s="11">
        <v>3924.89714</v>
      </c>
      <c r="J70" s="11">
        <v>0</v>
      </c>
      <c r="K70" s="11">
        <v>0</v>
      </c>
      <c r="L70" s="11">
        <v>83215.416619999989</v>
      </c>
      <c r="M70" s="11">
        <v>126810.26635999999</v>
      </c>
      <c r="N70" s="11">
        <v>210025.68297999995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125.89499000000001</v>
      </c>
      <c r="AA70" s="11">
        <v>0</v>
      </c>
      <c r="AB70" s="11">
        <v>0</v>
      </c>
      <c r="AC70" s="11">
        <v>125.89499000000001</v>
      </c>
      <c r="AD70" s="11">
        <v>125.89499000000001</v>
      </c>
    </row>
    <row r="71" spans="1:30" s="517" customFormat="1" ht="12" customHeight="1" x14ac:dyDescent="0.2">
      <c r="A71" s="14" t="s">
        <v>1533</v>
      </c>
      <c r="B71" s="15">
        <v>0</v>
      </c>
      <c r="C71" s="15">
        <v>0</v>
      </c>
      <c r="D71" s="15">
        <v>0</v>
      </c>
      <c r="E71" s="15">
        <v>10363.929759999999</v>
      </c>
      <c r="F71" s="15">
        <v>0</v>
      </c>
      <c r="G71" s="15">
        <v>0</v>
      </c>
      <c r="H71" s="15">
        <v>263.22300000000001</v>
      </c>
      <c r="I71" s="15">
        <v>0</v>
      </c>
      <c r="J71" s="15">
        <v>0</v>
      </c>
      <c r="K71" s="15">
        <v>0</v>
      </c>
      <c r="L71" s="15">
        <v>263.22300000000001</v>
      </c>
      <c r="M71" s="15">
        <v>10363.929759999999</v>
      </c>
      <c r="N71" s="15">
        <v>10627.152759999999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1">
        <v>0</v>
      </c>
      <c r="AD71" s="11">
        <v>0</v>
      </c>
    </row>
    <row r="72" spans="1:30" s="517" customFormat="1" ht="12" customHeight="1" x14ac:dyDescent="0.2">
      <c r="A72" s="12" t="s">
        <v>1927</v>
      </c>
      <c r="B72" s="11">
        <v>397.34788000000003</v>
      </c>
      <c r="C72" s="11">
        <v>0</v>
      </c>
      <c r="D72" s="11">
        <v>55425.240909999993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55822.588789999994</v>
      </c>
      <c r="M72" s="11">
        <v>0</v>
      </c>
      <c r="N72" s="11">
        <v>55822.588789999994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49257.846859999998</v>
      </c>
      <c r="U72" s="11">
        <v>197245.59222999998</v>
      </c>
      <c r="V72" s="11">
        <v>0</v>
      </c>
      <c r="W72" s="11">
        <v>0</v>
      </c>
      <c r="X72" s="11">
        <v>246503.43908999997</v>
      </c>
      <c r="Y72" s="11">
        <v>0</v>
      </c>
      <c r="Z72" s="11">
        <v>0</v>
      </c>
      <c r="AA72" s="11">
        <v>0</v>
      </c>
      <c r="AB72" s="11">
        <v>0</v>
      </c>
      <c r="AC72" s="16">
        <v>0</v>
      </c>
      <c r="AD72" s="16">
        <v>246503.43908999997</v>
      </c>
    </row>
    <row r="73" spans="1:30" s="517" customFormat="1" ht="12" customHeight="1" x14ac:dyDescent="0.2">
      <c r="A73" s="12" t="s">
        <v>1536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53118.776420000002</v>
      </c>
      <c r="Q73" s="11">
        <v>10021.79744</v>
      </c>
      <c r="R73" s="11">
        <v>0</v>
      </c>
      <c r="S73" s="11">
        <v>63140.573860000004</v>
      </c>
      <c r="T73" s="11">
        <v>0</v>
      </c>
      <c r="U73" s="11">
        <v>0</v>
      </c>
      <c r="V73" s="11">
        <v>181302.72140000001</v>
      </c>
      <c r="W73" s="11">
        <v>0</v>
      </c>
      <c r="X73" s="11">
        <v>181302.72140000001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244443.29526000001</v>
      </c>
    </row>
    <row r="74" spans="1:30" s="517" customFormat="1" ht="12" customHeight="1" x14ac:dyDescent="0.2">
      <c r="A74" s="12" t="s">
        <v>1537</v>
      </c>
      <c r="B74" s="11">
        <v>0</v>
      </c>
      <c r="C74" s="11">
        <v>0</v>
      </c>
      <c r="D74" s="11">
        <v>2018.0609999999999</v>
      </c>
      <c r="E74" s="11">
        <v>80975.824999999997</v>
      </c>
      <c r="F74" s="11">
        <v>0</v>
      </c>
      <c r="G74" s="11">
        <v>0</v>
      </c>
      <c r="H74" s="11">
        <v>15158.066999999999</v>
      </c>
      <c r="I74" s="11">
        <v>5327.2120000000004</v>
      </c>
      <c r="J74" s="11">
        <v>0</v>
      </c>
      <c r="K74" s="11">
        <v>0</v>
      </c>
      <c r="L74" s="11">
        <v>17176.128000000001</v>
      </c>
      <c r="M74" s="11">
        <v>86303.036999999997</v>
      </c>
      <c r="N74" s="11">
        <v>103479.16499999999</v>
      </c>
      <c r="O74" s="11">
        <v>0</v>
      </c>
      <c r="P74" s="11">
        <v>5417.1130000000003</v>
      </c>
      <c r="Q74" s="11">
        <v>48231.608999999997</v>
      </c>
      <c r="R74" s="11">
        <v>0</v>
      </c>
      <c r="S74" s="11">
        <v>53648.721999999994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108018.113</v>
      </c>
      <c r="AA74" s="11">
        <v>294444.967</v>
      </c>
      <c r="AB74" s="11">
        <v>0</v>
      </c>
      <c r="AC74" s="11">
        <v>402463.08</v>
      </c>
      <c r="AD74" s="11">
        <v>456111.80200000003</v>
      </c>
    </row>
    <row r="75" spans="1:30" s="517" customFormat="1" ht="12" customHeight="1" x14ac:dyDescent="0.2">
      <c r="A75" s="12" t="s">
        <v>1422</v>
      </c>
      <c r="B75" s="11">
        <v>0</v>
      </c>
      <c r="C75" s="11">
        <v>0</v>
      </c>
      <c r="D75" s="11">
        <v>0</v>
      </c>
      <c r="E75" s="11">
        <v>82063.039999999994</v>
      </c>
      <c r="F75" s="11">
        <v>0</v>
      </c>
      <c r="G75" s="11">
        <v>0</v>
      </c>
      <c r="H75" s="11">
        <v>187834.17387999999</v>
      </c>
      <c r="I75" s="11">
        <v>0</v>
      </c>
      <c r="J75" s="11">
        <v>0</v>
      </c>
      <c r="K75" s="11">
        <v>0</v>
      </c>
      <c r="L75" s="11">
        <v>187834.17387999999</v>
      </c>
      <c r="M75" s="11">
        <v>82063.039999999994</v>
      </c>
      <c r="N75" s="11">
        <v>269897.21388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</row>
    <row r="76" spans="1:30" s="826" customFormat="1" ht="12" customHeight="1" x14ac:dyDescent="0.2">
      <c r="A76" s="1484" t="s">
        <v>3232</v>
      </c>
      <c r="B76" s="1124">
        <v>131597.46987999999</v>
      </c>
      <c r="C76" s="1124">
        <v>0</v>
      </c>
      <c r="D76" s="1124">
        <v>598673.99208</v>
      </c>
      <c r="E76" s="1124">
        <v>463815.13925000001</v>
      </c>
      <c r="F76" s="1124">
        <v>0</v>
      </c>
      <c r="G76" s="1124">
        <v>0</v>
      </c>
      <c r="H76" s="1124">
        <v>250080.94340999998</v>
      </c>
      <c r="I76" s="1124">
        <v>9252.1091400000005</v>
      </c>
      <c r="J76" s="1124">
        <v>-10299.781999999999</v>
      </c>
      <c r="K76" s="1124">
        <v>0</v>
      </c>
      <c r="L76" s="1124">
        <v>970052.62336999993</v>
      </c>
      <c r="M76" s="1124">
        <v>473067.24839000002</v>
      </c>
      <c r="N76" s="1124">
        <v>1443119.8717599998</v>
      </c>
      <c r="O76" s="1124">
        <v>0</v>
      </c>
      <c r="P76" s="1124">
        <v>70909.923800000004</v>
      </c>
      <c r="Q76" s="1124">
        <v>67706.156059999994</v>
      </c>
      <c r="R76" s="1124">
        <v>0</v>
      </c>
      <c r="S76" s="1124">
        <v>138616.07986</v>
      </c>
      <c r="T76" s="1124">
        <v>49257.846859999998</v>
      </c>
      <c r="U76" s="1124">
        <v>258724.90998</v>
      </c>
      <c r="V76" s="1124">
        <v>221600.57496</v>
      </c>
      <c r="W76" s="1124">
        <v>0</v>
      </c>
      <c r="X76" s="1124">
        <v>529583.33180000004</v>
      </c>
      <c r="Y76" s="1124">
        <v>388.52617000000004</v>
      </c>
      <c r="Z76" s="1124">
        <v>3039987.1444099997</v>
      </c>
      <c r="AA76" s="1124">
        <v>723363.87004999991</v>
      </c>
      <c r="AB76" s="1124">
        <v>0</v>
      </c>
      <c r="AC76" s="1124">
        <v>3763739.5406299997</v>
      </c>
      <c r="AD76" s="1124">
        <v>4431938.9522899995</v>
      </c>
    </row>
    <row r="77" spans="1:30" s="506" customFormat="1" ht="12" customHeigh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</row>
    <row r="78" spans="1:30" s="517" customFormat="1" ht="12" customHeight="1" x14ac:dyDescent="0.2">
      <c r="A78" s="214" t="s">
        <v>1784</v>
      </c>
      <c r="B78" s="11">
        <v>104759.764</v>
      </c>
      <c r="C78" s="11">
        <v>0</v>
      </c>
      <c r="D78" s="11">
        <v>184902.14300000001</v>
      </c>
      <c r="E78" s="11">
        <v>0</v>
      </c>
      <c r="F78" s="11">
        <v>0</v>
      </c>
      <c r="G78" s="11">
        <v>0</v>
      </c>
      <c r="H78" s="11">
        <v>20464.504000000001</v>
      </c>
      <c r="I78" s="11">
        <v>0</v>
      </c>
      <c r="J78" s="11">
        <v>0</v>
      </c>
      <c r="K78" s="11">
        <v>0</v>
      </c>
      <c r="L78" s="11">
        <v>310126.41100000002</v>
      </c>
      <c r="M78" s="11">
        <v>0</v>
      </c>
      <c r="N78" s="11">
        <v>310126.41100000002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</row>
    <row r="79" spans="1:30" s="834" customFormat="1" ht="12" customHeight="1" x14ac:dyDescent="0.2">
      <c r="A79" s="1130" t="s">
        <v>584</v>
      </c>
      <c r="B79" s="1124">
        <v>104759.764</v>
      </c>
      <c r="C79" s="1124">
        <v>0</v>
      </c>
      <c r="D79" s="1124">
        <v>184902.14300000001</v>
      </c>
      <c r="E79" s="1124">
        <v>0</v>
      </c>
      <c r="F79" s="1124">
        <v>0</v>
      </c>
      <c r="G79" s="1124">
        <v>0</v>
      </c>
      <c r="H79" s="1124">
        <v>20464.504000000001</v>
      </c>
      <c r="I79" s="1124">
        <v>0</v>
      </c>
      <c r="J79" s="1124">
        <v>0</v>
      </c>
      <c r="K79" s="1124">
        <v>0</v>
      </c>
      <c r="L79" s="1124">
        <v>310126.41100000002</v>
      </c>
      <c r="M79" s="1124">
        <v>0</v>
      </c>
      <c r="N79" s="1124">
        <v>310126.41100000002</v>
      </c>
      <c r="O79" s="1124">
        <v>0</v>
      </c>
      <c r="P79" s="1124">
        <v>0</v>
      </c>
      <c r="Q79" s="1124">
        <v>0</v>
      </c>
      <c r="R79" s="1124">
        <v>0</v>
      </c>
      <c r="S79" s="1124">
        <v>0</v>
      </c>
      <c r="T79" s="1124">
        <v>0</v>
      </c>
      <c r="U79" s="1124">
        <v>0</v>
      </c>
      <c r="V79" s="1124">
        <v>0</v>
      </c>
      <c r="W79" s="1124">
        <v>0</v>
      </c>
      <c r="X79" s="1124">
        <v>0</v>
      </c>
      <c r="Y79" s="1124">
        <v>0</v>
      </c>
      <c r="Z79" s="1124">
        <v>0</v>
      </c>
      <c r="AA79" s="1124">
        <v>0</v>
      </c>
      <c r="AB79" s="1124">
        <v>0</v>
      </c>
      <c r="AC79" s="1124">
        <v>0</v>
      </c>
      <c r="AD79" s="1124">
        <v>0</v>
      </c>
    </row>
    <row r="80" spans="1:30" s="834" customFormat="1" ht="12" customHeight="1" thickBot="1" x14ac:dyDescent="0.25">
      <c r="A80" s="1089" t="s">
        <v>578</v>
      </c>
      <c r="B80" s="1086">
        <v>395075.53298999998</v>
      </c>
      <c r="C80" s="1086">
        <v>2491.0669199999998</v>
      </c>
      <c r="D80" s="1086">
        <v>2799371.9328314289</v>
      </c>
      <c r="E80" s="1086">
        <v>1153121.1389381608</v>
      </c>
      <c r="F80" s="1086">
        <v>9951.50497</v>
      </c>
      <c r="G80" s="1086">
        <v>0</v>
      </c>
      <c r="H80" s="1086">
        <v>556082.38725062204</v>
      </c>
      <c r="I80" s="1086">
        <v>28796.281194557858</v>
      </c>
      <c r="J80" s="1086">
        <v>-16097.39446</v>
      </c>
      <c r="K80" s="1086">
        <v>0</v>
      </c>
      <c r="L80" s="1086">
        <v>3744383.9635820501</v>
      </c>
      <c r="M80" s="1086">
        <v>1184408.4870527189</v>
      </c>
      <c r="N80" s="1086">
        <v>4928792.4506347682</v>
      </c>
      <c r="O80" s="1086">
        <v>0</v>
      </c>
      <c r="P80" s="1086">
        <v>81718.806160000007</v>
      </c>
      <c r="Q80" s="1086">
        <v>73623.016680000001</v>
      </c>
      <c r="R80" s="1086">
        <v>0</v>
      </c>
      <c r="S80" s="1086">
        <v>155341.82284000001</v>
      </c>
      <c r="T80" s="1086">
        <v>49257.846859999998</v>
      </c>
      <c r="U80" s="1086">
        <v>263847.08759000001</v>
      </c>
      <c r="V80" s="1086">
        <v>247646.85544000001</v>
      </c>
      <c r="W80" s="1086">
        <v>0</v>
      </c>
      <c r="X80" s="1086">
        <v>560751.78989000001</v>
      </c>
      <c r="Y80" s="1086">
        <v>388.52617000000004</v>
      </c>
      <c r="Z80" s="1086">
        <v>3076319.9658699995</v>
      </c>
      <c r="AA80" s="1086">
        <v>747743.47130999994</v>
      </c>
      <c r="AB80" s="1086">
        <v>0</v>
      </c>
      <c r="AC80" s="1086">
        <v>3824451.9633499999</v>
      </c>
      <c r="AD80" s="1086">
        <v>4540545.5760799991</v>
      </c>
    </row>
    <row r="81" spans="1:34" ht="12" customHeight="1" x14ac:dyDescent="0.2">
      <c r="A81" s="47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65"/>
      <c r="AE81" s="517"/>
      <c r="AF81" s="517"/>
      <c r="AG81" s="517"/>
      <c r="AH81" s="517"/>
    </row>
    <row r="82" spans="1:34" x14ac:dyDescent="0.2">
      <c r="A82" s="451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56"/>
      <c r="AD82" s="556"/>
      <c r="AE82" s="517"/>
      <c r="AF82" s="517"/>
      <c r="AG82" s="517"/>
      <c r="AH82" s="517"/>
    </row>
  </sheetData>
  <mergeCells count="30">
    <mergeCell ref="A5:N6"/>
    <mergeCell ref="O5:AD6"/>
    <mergeCell ref="O8:AD8"/>
    <mergeCell ref="B8:N8"/>
    <mergeCell ref="A8:A12"/>
    <mergeCell ref="O10:O12"/>
    <mergeCell ref="J9:K11"/>
    <mergeCell ref="O9:S9"/>
    <mergeCell ref="T9:X9"/>
    <mergeCell ref="X10:X12"/>
    <mergeCell ref="L9:N11"/>
    <mergeCell ref="W10:W12"/>
    <mergeCell ref="Y9:AC9"/>
    <mergeCell ref="AD9:AD12"/>
    <mergeCell ref="Y10:Y12"/>
    <mergeCell ref="Z10:Z12"/>
    <mergeCell ref="AA10:AA12"/>
    <mergeCell ref="AC10:AC12"/>
    <mergeCell ref="AB10:AB12"/>
    <mergeCell ref="V10:V12"/>
    <mergeCell ref="U10:U12"/>
    <mergeCell ref="B9:C11"/>
    <mergeCell ref="D9:E11"/>
    <mergeCell ref="F9:G11"/>
    <mergeCell ref="H9:I11"/>
    <mergeCell ref="Q10:Q12"/>
    <mergeCell ref="P10:P12"/>
    <mergeCell ref="T10:T12"/>
    <mergeCell ref="S10:S12"/>
    <mergeCell ref="R10:R12"/>
  </mergeCells>
  <phoneticPr fontId="6" type="noConversion"/>
  <conditionalFormatting sqref="A57 A14:A55">
    <cfRule type="expression" dxfId="351" priority="13" stopIfTrue="1">
      <formula>$AP14=1</formula>
    </cfRule>
  </conditionalFormatting>
  <conditionalFormatting sqref="L80:M80 L14:M78">
    <cfRule type="expression" dxfId="350" priority="24" stopIfTrue="1">
      <formula>$AN14=1</formula>
    </cfRule>
  </conditionalFormatting>
  <conditionalFormatting sqref="C49:AA49 C57:AD57 C76:AA76 B79:AD80 B14:K78 N14:AD78">
    <cfRule type="expression" dxfId="349" priority="11" stopIfTrue="1">
      <formula>$AQ14=1</formula>
    </cfRule>
  </conditionalFormatting>
  <conditionalFormatting sqref="A14:A57">
    <cfRule type="expression" dxfId="348" priority="12" stopIfTrue="1">
      <formula>$AR14=1</formula>
    </cfRule>
  </conditionalFormatting>
  <conditionalFormatting sqref="A78:A80">
    <cfRule type="expression" dxfId="347" priority="31" stopIfTrue="1">
      <formula>$AT78=1</formula>
    </cfRule>
  </conditionalFormatting>
  <conditionalFormatting sqref="A58:A76">
    <cfRule type="expression" dxfId="346" priority="3" stopIfTrue="1">
      <formula>$AL58=1</formula>
    </cfRule>
  </conditionalFormatting>
  <conditionalFormatting sqref="A58:A75">
    <cfRule type="expression" dxfId="345" priority="4" stopIfTrue="1">
      <formula>$AN58=1</formula>
    </cfRule>
  </conditionalFormatting>
  <conditionalFormatting sqref="A77">
    <cfRule type="expression" dxfId="344" priority="1" stopIfTrue="1">
      <formula>$AN77=1</formula>
    </cfRule>
  </conditionalFormatting>
  <conditionalFormatting sqref="A77">
    <cfRule type="expression" dxfId="343" priority="2" stopIfTrue="1">
      <formula>$AL77=1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99" fitToWidth="2" orientation="portrait" r:id="rId1"/>
  <headerFooter alignWithMargins="0"/>
  <rowBreaks count="1" manualBreakCount="1">
    <brk id="81" max="29" man="1"/>
  </rowBreaks>
  <colBreaks count="1" manualBreakCount="1">
    <brk id="14" min="2" max="8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Q111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40.7109375" style="426" customWidth="1"/>
    <col min="2" max="2" width="13.85546875" style="426" customWidth="1"/>
    <col min="3" max="3" width="13" style="426" customWidth="1"/>
    <col min="4" max="4" width="13.140625" style="426" customWidth="1"/>
    <col min="5" max="5" width="10.42578125" style="426" customWidth="1"/>
    <col min="6" max="6" width="11.7109375" style="426" customWidth="1"/>
    <col min="7" max="7" width="12.140625" style="426" customWidth="1"/>
    <col min="8" max="8" width="10.5703125" style="426" customWidth="1"/>
    <col min="9" max="9" width="10.42578125" style="426" customWidth="1"/>
    <col min="10" max="10" width="13" style="426" customWidth="1"/>
    <col min="11" max="11" width="14.85546875" style="426" customWidth="1"/>
    <col min="12" max="12" width="15.5703125" style="426" customWidth="1"/>
    <col min="13" max="14" width="13.28515625" style="426" customWidth="1"/>
    <col min="15" max="15" width="14.7109375" style="426" customWidth="1"/>
    <col min="16" max="16" width="13.5703125" style="426" customWidth="1"/>
    <col min="17" max="17" width="10.7109375" style="426" customWidth="1"/>
    <col min="18" max="18" width="11.85546875" style="426" customWidth="1"/>
    <col min="19" max="16384" width="9.140625" style="426"/>
  </cols>
  <sheetData>
    <row r="1" spans="1:34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</row>
    <row r="2" spans="1:34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</row>
    <row r="3" spans="1:34" s="914" customFormat="1" x14ac:dyDescent="0.2">
      <c r="A3" s="936" t="s">
        <v>961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826"/>
      <c r="Q3" s="826"/>
      <c r="R3" s="940" t="s">
        <v>962</v>
      </c>
      <c r="S3" s="826"/>
      <c r="T3" s="826"/>
      <c r="U3" s="826"/>
      <c r="V3" s="826"/>
      <c r="W3" s="826"/>
      <c r="X3" s="826"/>
      <c r="Y3" s="826"/>
      <c r="Z3" s="826"/>
      <c r="AA3" s="826"/>
      <c r="AB3" s="826"/>
      <c r="AC3" s="826"/>
    </row>
    <row r="4" spans="1:34" s="429" customFormat="1" x14ac:dyDescent="0.2">
      <c r="A4" s="518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19"/>
      <c r="R4" s="519"/>
      <c r="S4" s="519"/>
      <c r="T4" s="519"/>
      <c r="U4" s="519"/>
      <c r="V4" s="519"/>
      <c r="W4" s="519"/>
      <c r="X4" s="519"/>
      <c r="Y4" s="519"/>
      <c r="Z4" s="519"/>
      <c r="AA4" s="519"/>
      <c r="AB4" s="519"/>
      <c r="AC4" s="519"/>
    </row>
    <row r="5" spans="1:34" s="429" customFormat="1" ht="18" customHeight="1" x14ac:dyDescent="0.2">
      <c r="A5" s="1651" t="s">
        <v>3223</v>
      </c>
      <c r="B5" s="1651"/>
      <c r="C5" s="1651"/>
      <c r="D5" s="1651"/>
      <c r="E5" s="1651"/>
      <c r="F5" s="1651"/>
      <c r="G5" s="1651"/>
      <c r="H5" s="1651"/>
      <c r="I5" s="1651"/>
      <c r="J5" s="1650" t="s">
        <v>4033</v>
      </c>
      <c r="K5" s="1650"/>
      <c r="L5" s="1650"/>
      <c r="M5" s="1650"/>
      <c r="N5" s="1650"/>
      <c r="O5" s="1650"/>
      <c r="P5" s="1650"/>
      <c r="Q5" s="1650"/>
      <c r="R5" s="1650"/>
      <c r="S5" s="519"/>
      <c r="T5" s="519"/>
      <c r="U5" s="519"/>
      <c r="V5" s="519"/>
      <c r="W5" s="519"/>
      <c r="X5" s="519"/>
      <c r="Y5" s="519"/>
      <c r="Z5" s="519"/>
      <c r="AA5" s="519"/>
      <c r="AB5" s="519"/>
      <c r="AC5" s="519"/>
    </row>
    <row r="6" spans="1:34" s="429" customFormat="1" ht="18" customHeight="1" x14ac:dyDescent="0.2">
      <c r="A6" s="1651"/>
      <c r="B6" s="1651"/>
      <c r="C6" s="1651"/>
      <c r="D6" s="1651"/>
      <c r="E6" s="1651"/>
      <c r="F6" s="1651"/>
      <c r="G6" s="1651"/>
      <c r="H6" s="1651"/>
      <c r="I6" s="1651"/>
      <c r="J6" s="1650"/>
      <c r="K6" s="1650"/>
      <c r="L6" s="1650"/>
      <c r="M6" s="1650"/>
      <c r="N6" s="1650"/>
      <c r="O6" s="1650"/>
      <c r="P6" s="1650"/>
      <c r="Q6" s="1650"/>
      <c r="R6" s="1650"/>
      <c r="S6" s="519"/>
      <c r="T6" s="519"/>
      <c r="U6" s="519"/>
      <c r="V6" s="519"/>
      <c r="W6" s="519"/>
      <c r="X6" s="519"/>
      <c r="Y6" s="519"/>
      <c r="Z6" s="519"/>
      <c r="AA6" s="519"/>
      <c r="AB6" s="519"/>
      <c r="AC6" s="519"/>
    </row>
    <row r="7" spans="1:34" s="429" customFormat="1" ht="15" thickBot="1" x14ac:dyDescent="0.25">
      <c r="A7" s="532"/>
      <c r="B7" s="527"/>
      <c r="C7" s="527"/>
      <c r="D7" s="527"/>
      <c r="E7" s="527"/>
      <c r="F7" s="527"/>
      <c r="G7" s="527"/>
      <c r="H7" s="527"/>
      <c r="I7" s="533"/>
      <c r="J7" s="527"/>
      <c r="K7" s="527"/>
      <c r="L7" s="527"/>
      <c r="M7" s="527"/>
      <c r="N7" s="527"/>
      <c r="O7" s="527"/>
      <c r="P7" s="533"/>
      <c r="Q7" s="519"/>
      <c r="R7" s="1354" t="s">
        <v>2071</v>
      </c>
      <c r="S7" s="519"/>
      <c r="T7" s="519"/>
      <c r="U7" s="519"/>
      <c r="V7" s="519"/>
      <c r="W7" s="519"/>
      <c r="X7" s="519"/>
      <c r="Y7" s="519"/>
      <c r="Z7" s="519"/>
      <c r="AA7" s="519"/>
      <c r="AB7" s="519"/>
      <c r="AC7" s="519"/>
    </row>
    <row r="8" spans="1:34" ht="12.75" customHeight="1" x14ac:dyDescent="0.2">
      <c r="A8" s="1658" t="s">
        <v>775</v>
      </c>
      <c r="B8" s="1652" t="s">
        <v>748</v>
      </c>
      <c r="C8" s="1653"/>
      <c r="D8" s="1653"/>
      <c r="E8" s="1663"/>
      <c r="F8" s="1652" t="s">
        <v>824</v>
      </c>
      <c r="G8" s="1653"/>
      <c r="H8" s="1653"/>
      <c r="I8" s="1663"/>
      <c r="J8" s="1652" t="s">
        <v>1424</v>
      </c>
      <c r="K8" s="1653"/>
      <c r="L8" s="1653"/>
      <c r="M8" s="1663"/>
      <c r="N8" s="1652" t="s">
        <v>660</v>
      </c>
      <c r="O8" s="1653"/>
      <c r="P8" s="1653"/>
      <c r="Q8" s="1663"/>
      <c r="R8" s="1644" t="s">
        <v>661</v>
      </c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517"/>
    </row>
    <row r="9" spans="1:34" ht="12.75" customHeight="1" thickBot="1" x14ac:dyDescent="0.25">
      <c r="A9" s="1659"/>
      <c r="B9" s="1656"/>
      <c r="C9" s="1657"/>
      <c r="D9" s="1657"/>
      <c r="E9" s="1667"/>
      <c r="F9" s="1656"/>
      <c r="G9" s="1657"/>
      <c r="H9" s="1657"/>
      <c r="I9" s="1667"/>
      <c r="J9" s="1656"/>
      <c r="K9" s="1657"/>
      <c r="L9" s="1657"/>
      <c r="M9" s="1667"/>
      <c r="N9" s="1656"/>
      <c r="O9" s="1657"/>
      <c r="P9" s="1657"/>
      <c r="Q9" s="1667"/>
      <c r="R9" s="1665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34" ht="21.75" customHeight="1" thickBot="1" x14ac:dyDescent="0.25">
      <c r="A10" s="1659"/>
      <c r="B10" s="1643" t="s">
        <v>1199</v>
      </c>
      <c r="C10" s="1643" t="s">
        <v>1425</v>
      </c>
      <c r="D10" s="1643" t="s">
        <v>1426</v>
      </c>
      <c r="E10" s="1643" t="s">
        <v>663</v>
      </c>
      <c r="F10" s="1643" t="s">
        <v>820</v>
      </c>
      <c r="G10" s="1643" t="s">
        <v>1427</v>
      </c>
      <c r="H10" s="1643" t="s">
        <v>1428</v>
      </c>
      <c r="I10" s="1643" t="s">
        <v>663</v>
      </c>
      <c r="J10" s="1643" t="s">
        <v>1429</v>
      </c>
      <c r="K10" s="1643" t="s">
        <v>1430</v>
      </c>
      <c r="L10" s="1643" t="s">
        <v>1431</v>
      </c>
      <c r="M10" s="1643" t="s">
        <v>663</v>
      </c>
      <c r="N10" s="1643" t="s">
        <v>1432</v>
      </c>
      <c r="O10" s="1643" t="s">
        <v>1433</v>
      </c>
      <c r="P10" s="1643" t="s">
        <v>1434</v>
      </c>
      <c r="Q10" s="1643" t="s">
        <v>663</v>
      </c>
      <c r="R10" s="1665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</row>
    <row r="11" spans="1:34" ht="29.25" customHeight="1" thickBot="1" x14ac:dyDescent="0.25">
      <c r="A11" s="1659"/>
      <c r="B11" s="1643"/>
      <c r="C11" s="1643"/>
      <c r="D11" s="1643"/>
      <c r="E11" s="1643"/>
      <c r="F11" s="1643"/>
      <c r="G11" s="1643"/>
      <c r="H11" s="1643"/>
      <c r="I11" s="1643"/>
      <c r="J11" s="1643"/>
      <c r="K11" s="1643"/>
      <c r="L11" s="1643"/>
      <c r="M11" s="1643"/>
      <c r="N11" s="1662"/>
      <c r="O11" s="1643"/>
      <c r="P11" s="1643"/>
      <c r="Q11" s="1643"/>
      <c r="R11" s="1665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34" ht="36" customHeight="1" thickBot="1" x14ac:dyDescent="0.25">
      <c r="A12" s="1660"/>
      <c r="B12" s="1643"/>
      <c r="C12" s="1643"/>
      <c r="D12" s="1643"/>
      <c r="E12" s="1643"/>
      <c r="F12" s="1643"/>
      <c r="G12" s="1643"/>
      <c r="H12" s="1643"/>
      <c r="I12" s="1643"/>
      <c r="J12" s="1643"/>
      <c r="K12" s="1643"/>
      <c r="L12" s="1643"/>
      <c r="M12" s="1643"/>
      <c r="N12" s="1662"/>
      <c r="O12" s="1643"/>
      <c r="P12" s="1643"/>
      <c r="Q12" s="1643"/>
      <c r="R12" s="1666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</row>
    <row r="13" spans="1:34" s="451" customFormat="1" ht="12" customHeight="1" x14ac:dyDescent="0.2">
      <c r="A13" s="820" t="s">
        <v>550</v>
      </c>
      <c r="B13" s="534"/>
      <c r="C13" s="544"/>
      <c r="D13" s="534"/>
      <c r="E13" s="534"/>
      <c r="F13" s="544"/>
      <c r="G13" s="534"/>
      <c r="H13" s="534"/>
      <c r="I13" s="534"/>
      <c r="J13" s="561"/>
      <c r="K13" s="534"/>
      <c r="L13" s="544"/>
      <c r="M13" s="534"/>
      <c r="N13" s="534"/>
      <c r="O13" s="544"/>
      <c r="P13" s="534"/>
      <c r="Q13" s="534"/>
      <c r="R13" s="534"/>
    </row>
    <row r="14" spans="1:34" s="517" customFormat="1" ht="12" customHeight="1" x14ac:dyDescent="0.2">
      <c r="A14" s="12" t="s">
        <v>1526</v>
      </c>
      <c r="B14" s="346">
        <v>0</v>
      </c>
      <c r="C14" s="346">
        <v>0</v>
      </c>
      <c r="D14" s="346">
        <v>0</v>
      </c>
      <c r="E14" s="346">
        <v>0</v>
      </c>
      <c r="F14" s="346">
        <v>11321.353519999997</v>
      </c>
      <c r="G14" s="346">
        <v>0</v>
      </c>
      <c r="H14" s="346">
        <v>0</v>
      </c>
      <c r="I14" s="346">
        <v>11321.353519999997</v>
      </c>
      <c r="J14" s="346">
        <v>1727.1830800000002</v>
      </c>
      <c r="K14" s="346">
        <v>0</v>
      </c>
      <c r="L14" s="346">
        <v>0</v>
      </c>
      <c r="M14" s="346">
        <v>1727.1830800000002</v>
      </c>
      <c r="N14" s="346">
        <v>0</v>
      </c>
      <c r="O14" s="346">
        <v>0</v>
      </c>
      <c r="P14" s="346">
        <v>0</v>
      </c>
      <c r="Q14" s="346">
        <v>0</v>
      </c>
      <c r="R14" s="346">
        <v>13048.536599999998</v>
      </c>
      <c r="S14" s="156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556"/>
      <c r="AH14" s="556"/>
    </row>
    <row r="15" spans="1:34" s="517" customFormat="1" ht="12" customHeight="1" x14ac:dyDescent="0.2">
      <c r="A15" s="12" t="s">
        <v>2070</v>
      </c>
      <c r="B15" s="346">
        <v>685.3436999999999</v>
      </c>
      <c r="C15" s="346">
        <v>0</v>
      </c>
      <c r="D15" s="346">
        <v>0</v>
      </c>
      <c r="E15" s="346">
        <v>685.3436999999999</v>
      </c>
      <c r="F15" s="346">
        <v>39035.75978</v>
      </c>
      <c r="G15" s="346">
        <v>0</v>
      </c>
      <c r="H15" s="346">
        <v>0</v>
      </c>
      <c r="I15" s="346">
        <v>39035.75978</v>
      </c>
      <c r="J15" s="346">
        <v>0</v>
      </c>
      <c r="K15" s="346">
        <v>0</v>
      </c>
      <c r="L15" s="346">
        <v>0</v>
      </c>
      <c r="M15" s="346">
        <v>0</v>
      </c>
      <c r="N15" s="346">
        <v>5128.8007700000007</v>
      </c>
      <c r="O15" s="346">
        <v>0</v>
      </c>
      <c r="P15" s="346">
        <v>-451.87160999999998</v>
      </c>
      <c r="Q15" s="346">
        <v>4676.9291600000006</v>
      </c>
      <c r="R15" s="346">
        <v>44398.032639999998</v>
      </c>
      <c r="S15" s="156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556"/>
      <c r="AH15" s="556"/>
    </row>
    <row r="16" spans="1:34" s="517" customFormat="1" ht="12" customHeight="1" x14ac:dyDescent="0.2">
      <c r="A16" s="12" t="s">
        <v>1220</v>
      </c>
      <c r="B16" s="346">
        <v>-5.5820600000000002</v>
      </c>
      <c r="C16" s="346">
        <v>0</v>
      </c>
      <c r="D16" s="346">
        <v>0</v>
      </c>
      <c r="E16" s="346">
        <v>-5.5820600000000002</v>
      </c>
      <c r="F16" s="346">
        <v>164875.049</v>
      </c>
      <c r="G16" s="346">
        <v>0</v>
      </c>
      <c r="H16" s="346">
        <v>-1866.35447</v>
      </c>
      <c r="I16" s="346">
        <v>163008.69453000001</v>
      </c>
      <c r="J16" s="346">
        <v>11220.04718</v>
      </c>
      <c r="K16" s="346">
        <v>0</v>
      </c>
      <c r="L16" s="346">
        <v>0</v>
      </c>
      <c r="M16" s="346">
        <v>11220.04718</v>
      </c>
      <c r="N16" s="346">
        <v>114829.40238534966</v>
      </c>
      <c r="O16" s="346">
        <v>0</v>
      </c>
      <c r="P16" s="346">
        <v>0</v>
      </c>
      <c r="Q16" s="346">
        <v>114829.40238534966</v>
      </c>
      <c r="R16" s="346">
        <v>289052.56203534966</v>
      </c>
      <c r="S16" s="156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556"/>
      <c r="AH16" s="556"/>
    </row>
    <row r="17" spans="1:34" s="517" customFormat="1" ht="12" customHeight="1" x14ac:dyDescent="0.2">
      <c r="A17" s="14" t="s">
        <v>800</v>
      </c>
      <c r="B17" s="347">
        <v>120047.10973</v>
      </c>
      <c r="C17" s="347">
        <v>0</v>
      </c>
      <c r="D17" s="347">
        <v>-330.74491999999998</v>
      </c>
      <c r="E17" s="347">
        <v>119716.36481</v>
      </c>
      <c r="F17" s="347">
        <v>165432.34570000001</v>
      </c>
      <c r="G17" s="347">
        <v>-1268.6378400000001</v>
      </c>
      <c r="H17" s="347">
        <v>-1004.95788</v>
      </c>
      <c r="I17" s="347">
        <v>163158.74997999999</v>
      </c>
      <c r="J17" s="347">
        <v>0</v>
      </c>
      <c r="K17" s="347">
        <v>0</v>
      </c>
      <c r="L17" s="347">
        <v>0</v>
      </c>
      <c r="M17" s="347">
        <v>0</v>
      </c>
      <c r="N17" s="347">
        <v>96187.157149999999</v>
      </c>
      <c r="O17" s="347">
        <v>0</v>
      </c>
      <c r="P17" s="347">
        <v>-4262.7759100000003</v>
      </c>
      <c r="Q17" s="347">
        <v>91924.381240000002</v>
      </c>
      <c r="R17" s="347">
        <v>374799.49603000004</v>
      </c>
      <c r="S17" s="156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556"/>
      <c r="AH17" s="556"/>
    </row>
    <row r="18" spans="1:34" s="517" customFormat="1" ht="12" customHeight="1" x14ac:dyDescent="0.2">
      <c r="A18" s="19" t="s">
        <v>763</v>
      </c>
      <c r="B18" s="348">
        <v>21169.844920000003</v>
      </c>
      <c r="C18" s="348">
        <v>-142.92666</v>
      </c>
      <c r="D18" s="348">
        <v>0</v>
      </c>
      <c r="E18" s="348">
        <v>21026.918260000002</v>
      </c>
      <c r="F18" s="348">
        <v>486990.91907999996</v>
      </c>
      <c r="G18" s="348">
        <v>-4779.5407000000005</v>
      </c>
      <c r="H18" s="348">
        <v>0</v>
      </c>
      <c r="I18" s="348">
        <v>482211.37837999995</v>
      </c>
      <c r="J18" s="348">
        <v>0</v>
      </c>
      <c r="K18" s="348">
        <v>0</v>
      </c>
      <c r="L18" s="348">
        <v>0</v>
      </c>
      <c r="M18" s="348">
        <v>0</v>
      </c>
      <c r="N18" s="348">
        <v>99927.879360000021</v>
      </c>
      <c r="O18" s="348">
        <v>0</v>
      </c>
      <c r="P18" s="348">
        <v>-9137.2108900000003</v>
      </c>
      <c r="Q18" s="348">
        <v>90790.668470000019</v>
      </c>
      <c r="R18" s="348">
        <v>594028.96510999999</v>
      </c>
      <c r="S18" s="156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556"/>
      <c r="AH18" s="556"/>
    </row>
    <row r="19" spans="1:34" s="517" customFormat="1" ht="12" customHeight="1" x14ac:dyDescent="0.2">
      <c r="A19" s="12" t="s">
        <v>1548</v>
      </c>
      <c r="B19" s="346">
        <v>5533.1750499999998</v>
      </c>
      <c r="C19" s="346">
        <v>-62.023209999999999</v>
      </c>
      <c r="D19" s="346">
        <v>0</v>
      </c>
      <c r="E19" s="346">
        <v>5471.1518399999995</v>
      </c>
      <c r="F19" s="346">
        <v>17798.788310000004</v>
      </c>
      <c r="G19" s="346">
        <v>-110.41208</v>
      </c>
      <c r="H19" s="346">
        <v>0</v>
      </c>
      <c r="I19" s="346">
        <v>17688.376230000005</v>
      </c>
      <c r="J19" s="346">
        <v>17777.296850000002</v>
      </c>
      <c r="K19" s="346">
        <v>-69.664940000000001</v>
      </c>
      <c r="L19" s="346">
        <v>0</v>
      </c>
      <c r="M19" s="346">
        <v>17707.631910000004</v>
      </c>
      <c r="N19" s="346">
        <v>7655.648290000001</v>
      </c>
      <c r="O19" s="346">
        <v>0</v>
      </c>
      <c r="P19" s="346">
        <v>-305.14857000000001</v>
      </c>
      <c r="Q19" s="346">
        <v>7350.4997200000007</v>
      </c>
      <c r="R19" s="346">
        <v>48217.659700000011</v>
      </c>
      <c r="S19" s="156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556"/>
      <c r="AH19" s="556"/>
    </row>
    <row r="20" spans="1:34" s="517" customFormat="1" ht="12" customHeight="1" x14ac:dyDescent="0.2">
      <c r="A20" s="12" t="s">
        <v>1550</v>
      </c>
      <c r="B20" s="346">
        <v>4329.7691599999998</v>
      </c>
      <c r="C20" s="346">
        <v>-284.92617999999999</v>
      </c>
      <c r="D20" s="346">
        <v>0</v>
      </c>
      <c r="E20" s="346">
        <v>4044.8429799999999</v>
      </c>
      <c r="F20" s="346">
        <v>0</v>
      </c>
      <c r="G20" s="346">
        <v>0</v>
      </c>
      <c r="H20" s="346">
        <v>0</v>
      </c>
      <c r="I20" s="346">
        <v>0</v>
      </c>
      <c r="J20" s="346">
        <v>228.90288000000001</v>
      </c>
      <c r="K20" s="346">
        <v>-14.368</v>
      </c>
      <c r="L20" s="346">
        <v>0</v>
      </c>
      <c r="M20" s="346">
        <v>214.53488000000002</v>
      </c>
      <c r="N20" s="346">
        <v>0</v>
      </c>
      <c r="O20" s="346">
        <v>0</v>
      </c>
      <c r="P20" s="346">
        <v>0</v>
      </c>
      <c r="Q20" s="346">
        <v>0</v>
      </c>
      <c r="R20" s="346">
        <v>4259.3778599999996</v>
      </c>
      <c r="S20" s="156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556"/>
      <c r="AH20" s="556"/>
    </row>
    <row r="21" spans="1:34" s="517" customFormat="1" ht="12" customHeight="1" x14ac:dyDescent="0.2">
      <c r="A21" s="14" t="s">
        <v>1549</v>
      </c>
      <c r="B21" s="347">
        <v>1117.1740199999999</v>
      </c>
      <c r="C21" s="347">
        <v>0</v>
      </c>
      <c r="D21" s="347">
        <v>0</v>
      </c>
      <c r="E21" s="347">
        <v>1117.1740199999999</v>
      </c>
      <c r="F21" s="347">
        <v>75048.081430000006</v>
      </c>
      <c r="G21" s="347">
        <v>0</v>
      </c>
      <c r="H21" s="347">
        <v>-2111.2159200000001</v>
      </c>
      <c r="I21" s="347">
        <v>72936.865510000003</v>
      </c>
      <c r="J21" s="347">
        <v>931.21690999999998</v>
      </c>
      <c r="K21" s="347">
        <v>0</v>
      </c>
      <c r="L21" s="347">
        <v>0</v>
      </c>
      <c r="M21" s="347">
        <v>931.21690999999998</v>
      </c>
      <c r="N21" s="347">
        <v>22142.498849000003</v>
      </c>
      <c r="O21" s="347">
        <v>0</v>
      </c>
      <c r="P21" s="347">
        <v>0</v>
      </c>
      <c r="Q21" s="347">
        <v>22142.498849000003</v>
      </c>
      <c r="R21" s="347">
        <v>97127.755289000022</v>
      </c>
      <c r="S21" s="156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556"/>
      <c r="AH21" s="556"/>
    </row>
    <row r="22" spans="1:34" s="517" customFormat="1" ht="12" customHeight="1" x14ac:dyDescent="0.2">
      <c r="A22" s="19" t="s">
        <v>817</v>
      </c>
      <c r="B22" s="348">
        <v>5028.3333300000004</v>
      </c>
      <c r="C22" s="348">
        <v>0</v>
      </c>
      <c r="D22" s="348">
        <v>0</v>
      </c>
      <c r="E22" s="348">
        <v>5028.3333300000004</v>
      </c>
      <c r="F22" s="348">
        <v>272468.61391000001</v>
      </c>
      <c r="G22" s="348">
        <v>0</v>
      </c>
      <c r="H22" s="348">
        <v>-2623.2490299999999</v>
      </c>
      <c r="I22" s="348">
        <v>269845.36488000001</v>
      </c>
      <c r="J22" s="348">
        <v>2348.9038799999998</v>
      </c>
      <c r="K22" s="348">
        <v>0</v>
      </c>
      <c r="L22" s="348">
        <v>0</v>
      </c>
      <c r="M22" s="348">
        <v>2348.9038799999998</v>
      </c>
      <c r="N22" s="348">
        <v>181447.64945000003</v>
      </c>
      <c r="O22" s="348">
        <v>0</v>
      </c>
      <c r="P22" s="348">
        <v>-24525.068469999998</v>
      </c>
      <c r="Q22" s="348">
        <v>156922.58098000003</v>
      </c>
      <c r="R22" s="348">
        <v>434145.18307000003</v>
      </c>
      <c r="S22" s="156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556"/>
      <c r="AH22" s="556"/>
    </row>
    <row r="23" spans="1:34" s="517" customFormat="1" ht="12" customHeight="1" x14ac:dyDescent="0.2">
      <c r="A23" s="12" t="s">
        <v>102</v>
      </c>
      <c r="B23" s="346">
        <v>0</v>
      </c>
      <c r="C23" s="346">
        <v>0</v>
      </c>
      <c r="D23" s="346">
        <v>0</v>
      </c>
      <c r="E23" s="346">
        <v>0</v>
      </c>
      <c r="F23" s="346">
        <v>132.13642999999999</v>
      </c>
      <c r="G23" s="346">
        <v>0</v>
      </c>
      <c r="H23" s="346">
        <v>0</v>
      </c>
      <c r="I23" s="346">
        <v>132.13642999999999</v>
      </c>
      <c r="J23" s="346">
        <v>0</v>
      </c>
      <c r="K23" s="346">
        <v>0</v>
      </c>
      <c r="L23" s="346">
        <v>0</v>
      </c>
      <c r="M23" s="346">
        <v>0</v>
      </c>
      <c r="N23" s="346">
        <v>100.04798</v>
      </c>
      <c r="O23" s="346">
        <v>0</v>
      </c>
      <c r="P23" s="346">
        <v>0</v>
      </c>
      <c r="Q23" s="346">
        <v>100.04798</v>
      </c>
      <c r="R23" s="346">
        <v>232.18440999999999</v>
      </c>
      <c r="S23" s="156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556"/>
      <c r="AH23" s="556"/>
    </row>
    <row r="24" spans="1:34" s="517" customFormat="1" ht="12" customHeight="1" x14ac:dyDescent="0.2">
      <c r="A24" s="12" t="s">
        <v>1551</v>
      </c>
      <c r="B24" s="346">
        <v>16588.08725</v>
      </c>
      <c r="C24" s="346">
        <v>-2227.5430000000001</v>
      </c>
      <c r="D24" s="346">
        <v>0</v>
      </c>
      <c r="E24" s="346">
        <v>14360.544250000001</v>
      </c>
      <c r="F24" s="346">
        <v>0</v>
      </c>
      <c r="G24" s="346">
        <v>0</v>
      </c>
      <c r="H24" s="346">
        <v>0</v>
      </c>
      <c r="I24" s="346">
        <v>0</v>
      </c>
      <c r="J24" s="346">
        <v>0</v>
      </c>
      <c r="K24" s="346">
        <v>0</v>
      </c>
      <c r="L24" s="346">
        <v>0</v>
      </c>
      <c r="M24" s="346">
        <v>0</v>
      </c>
      <c r="N24" s="346">
        <v>0</v>
      </c>
      <c r="O24" s="346">
        <v>0</v>
      </c>
      <c r="P24" s="346">
        <v>0</v>
      </c>
      <c r="Q24" s="346">
        <v>0</v>
      </c>
      <c r="R24" s="346">
        <v>14360.544250000001</v>
      </c>
      <c r="S24" s="156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556"/>
      <c r="AH24" s="556"/>
    </row>
    <row r="25" spans="1:34" s="517" customFormat="1" ht="12" customHeight="1" x14ac:dyDescent="0.2">
      <c r="A25" s="14" t="s">
        <v>854</v>
      </c>
      <c r="B25" s="347">
        <v>2.0219100000000001</v>
      </c>
      <c r="C25" s="347">
        <v>0</v>
      </c>
      <c r="D25" s="347">
        <v>0</v>
      </c>
      <c r="E25" s="347">
        <v>2.0219100000000001</v>
      </c>
      <c r="F25" s="347">
        <v>140.68957999999998</v>
      </c>
      <c r="G25" s="347">
        <v>0</v>
      </c>
      <c r="H25" s="347">
        <v>-10.452260000000001</v>
      </c>
      <c r="I25" s="347">
        <v>130.23731999999998</v>
      </c>
      <c r="J25" s="347">
        <v>2238.1409800000001</v>
      </c>
      <c r="K25" s="347">
        <v>-32.545000000000002</v>
      </c>
      <c r="L25" s="347">
        <v>0</v>
      </c>
      <c r="M25" s="347">
        <v>2205.5959800000001</v>
      </c>
      <c r="N25" s="347">
        <v>829.24765999999988</v>
      </c>
      <c r="O25" s="347">
        <v>0</v>
      </c>
      <c r="P25" s="347">
        <v>0</v>
      </c>
      <c r="Q25" s="347">
        <v>829.24765999999988</v>
      </c>
      <c r="R25" s="347">
        <v>3167.1028700000002</v>
      </c>
      <c r="S25" s="156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556"/>
      <c r="AH25" s="556"/>
    </row>
    <row r="26" spans="1:34" s="517" customFormat="1" ht="12" customHeight="1" x14ac:dyDescent="0.2">
      <c r="A26" s="19" t="s">
        <v>2132</v>
      </c>
      <c r="B26" s="348">
        <v>82.914490000000001</v>
      </c>
      <c r="C26" s="348">
        <v>0</v>
      </c>
      <c r="D26" s="348">
        <v>0</v>
      </c>
      <c r="E26" s="348">
        <v>82.914490000000001</v>
      </c>
      <c r="F26" s="348">
        <v>11845.290780000001</v>
      </c>
      <c r="G26" s="348">
        <v>0</v>
      </c>
      <c r="H26" s="348">
        <v>0</v>
      </c>
      <c r="I26" s="348">
        <v>11845.290780000001</v>
      </c>
      <c r="J26" s="348">
        <v>0</v>
      </c>
      <c r="K26" s="348">
        <v>0</v>
      </c>
      <c r="L26" s="348">
        <v>0</v>
      </c>
      <c r="M26" s="348">
        <v>0</v>
      </c>
      <c r="N26" s="348">
        <v>6938.7959099999998</v>
      </c>
      <c r="O26" s="348">
        <v>0</v>
      </c>
      <c r="P26" s="348">
        <v>-723.66777000000002</v>
      </c>
      <c r="Q26" s="348">
        <v>6215.1281399999998</v>
      </c>
      <c r="R26" s="348">
        <v>18143.333409999999</v>
      </c>
      <c r="S26" s="156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556"/>
      <c r="AH26" s="556"/>
    </row>
    <row r="27" spans="1:34" s="517" customFormat="1" ht="12" customHeight="1" x14ac:dyDescent="0.2">
      <c r="A27" s="12" t="s">
        <v>1557</v>
      </c>
      <c r="B27" s="346">
        <v>1148.67876</v>
      </c>
      <c r="C27" s="346">
        <v>0</v>
      </c>
      <c r="D27" s="346">
        <v>0</v>
      </c>
      <c r="E27" s="346">
        <v>1148.67876</v>
      </c>
      <c r="F27" s="346">
        <v>125923.38756999999</v>
      </c>
      <c r="G27" s="346">
        <v>-2112.97199</v>
      </c>
      <c r="H27" s="346">
        <v>-289.51676000000003</v>
      </c>
      <c r="I27" s="346">
        <v>123520.89881999999</v>
      </c>
      <c r="J27" s="346">
        <v>0.48427999999999999</v>
      </c>
      <c r="K27" s="346">
        <v>0</v>
      </c>
      <c r="L27" s="346">
        <v>0</v>
      </c>
      <c r="M27" s="346">
        <v>0.48427999999999999</v>
      </c>
      <c r="N27" s="346">
        <v>30574.50661</v>
      </c>
      <c r="O27" s="346">
        <v>-117.46617000000001</v>
      </c>
      <c r="P27" s="346">
        <v>0</v>
      </c>
      <c r="Q27" s="346">
        <v>30457.040440000001</v>
      </c>
      <c r="R27" s="346">
        <v>155127.1023</v>
      </c>
      <c r="S27" s="156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556"/>
      <c r="AH27" s="556"/>
    </row>
    <row r="28" spans="1:34" s="517" customFormat="1" ht="12" customHeight="1" x14ac:dyDescent="0.2">
      <c r="A28" s="12" t="s">
        <v>1423</v>
      </c>
      <c r="B28" s="346">
        <v>6644.7024699999965</v>
      </c>
      <c r="C28" s="346">
        <v>-64.617999999999995</v>
      </c>
      <c r="D28" s="346">
        <v>0</v>
      </c>
      <c r="E28" s="346">
        <v>6580.0844699999961</v>
      </c>
      <c r="F28" s="346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255.65035</v>
      </c>
      <c r="O28" s="346">
        <v>0</v>
      </c>
      <c r="P28" s="346">
        <v>-160.036</v>
      </c>
      <c r="Q28" s="346">
        <v>95.614350000000002</v>
      </c>
      <c r="R28" s="346">
        <v>6675.698819999996</v>
      </c>
      <c r="S28" s="156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556"/>
      <c r="AH28" s="556"/>
    </row>
    <row r="29" spans="1:34" s="517" customFormat="1" ht="12" customHeight="1" x14ac:dyDescent="0.2">
      <c r="A29" s="14" t="s">
        <v>802</v>
      </c>
      <c r="B29" s="347">
        <v>1121.5367800000001</v>
      </c>
      <c r="C29" s="347">
        <v>0</v>
      </c>
      <c r="D29" s="347">
        <v>0</v>
      </c>
      <c r="E29" s="347">
        <v>1121.5367800000001</v>
      </c>
      <c r="F29" s="347">
        <v>197263.82920000001</v>
      </c>
      <c r="G29" s="347">
        <v>0</v>
      </c>
      <c r="H29" s="347">
        <v>-151.88123000000002</v>
      </c>
      <c r="I29" s="347">
        <v>197111.94797000001</v>
      </c>
      <c r="J29" s="347">
        <v>3009.9940099999999</v>
      </c>
      <c r="K29" s="347">
        <v>-2919.4009999999998</v>
      </c>
      <c r="L29" s="347">
        <v>0</v>
      </c>
      <c r="M29" s="347">
        <v>90.593010000000049</v>
      </c>
      <c r="N29" s="347">
        <v>23939.207839999999</v>
      </c>
      <c r="O29" s="347">
        <v>0</v>
      </c>
      <c r="P29" s="347">
        <v>-3893.614</v>
      </c>
      <c r="Q29" s="347">
        <v>20045.593839999998</v>
      </c>
      <c r="R29" s="347">
        <v>218369.6716</v>
      </c>
      <c r="S29" s="156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556"/>
      <c r="AH29" s="556"/>
    </row>
    <row r="30" spans="1:34" s="517" customFormat="1" ht="12" customHeight="1" x14ac:dyDescent="0.2">
      <c r="A30" s="19" t="s">
        <v>830</v>
      </c>
      <c r="B30" s="348">
        <v>0</v>
      </c>
      <c r="C30" s="348">
        <v>0</v>
      </c>
      <c r="D30" s="348">
        <v>0</v>
      </c>
      <c r="E30" s="348">
        <v>0</v>
      </c>
      <c r="F30" s="348">
        <v>1447.3412900000001</v>
      </c>
      <c r="G30" s="348">
        <v>-19.169090000000001</v>
      </c>
      <c r="H30" s="348">
        <v>0</v>
      </c>
      <c r="I30" s="348">
        <v>1428.1722</v>
      </c>
      <c r="J30" s="348">
        <v>14615.607480000001</v>
      </c>
      <c r="K30" s="348">
        <v>-221.2159</v>
      </c>
      <c r="L30" s="348">
        <v>0</v>
      </c>
      <c r="M30" s="348">
        <v>14394.391580000001</v>
      </c>
      <c r="N30" s="348">
        <v>14703.05884</v>
      </c>
      <c r="O30" s="348">
        <v>0</v>
      </c>
      <c r="P30" s="348">
        <v>0</v>
      </c>
      <c r="Q30" s="348">
        <v>14703.05884</v>
      </c>
      <c r="R30" s="348">
        <v>30525.622620000002</v>
      </c>
      <c r="S30" s="156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556"/>
      <c r="AH30" s="556"/>
    </row>
    <row r="31" spans="1:34" s="517" customFormat="1" ht="12" customHeight="1" x14ac:dyDescent="0.2">
      <c r="A31" s="12" t="s">
        <v>1644</v>
      </c>
      <c r="B31" s="346">
        <v>6307.1296500000008</v>
      </c>
      <c r="C31" s="346">
        <v>0</v>
      </c>
      <c r="D31" s="346">
        <v>0</v>
      </c>
      <c r="E31" s="346">
        <v>6307.1296500000008</v>
      </c>
      <c r="F31" s="346">
        <v>27712.127510000002</v>
      </c>
      <c r="G31" s="346">
        <v>-802.07345999999995</v>
      </c>
      <c r="H31" s="346">
        <v>0</v>
      </c>
      <c r="I31" s="346">
        <v>26910.054050000002</v>
      </c>
      <c r="J31" s="346">
        <v>0</v>
      </c>
      <c r="K31" s="346">
        <v>0</v>
      </c>
      <c r="L31" s="346">
        <v>0</v>
      </c>
      <c r="M31" s="346">
        <v>0</v>
      </c>
      <c r="N31" s="346">
        <v>-2196.4679400000005</v>
      </c>
      <c r="O31" s="346">
        <v>0</v>
      </c>
      <c r="P31" s="346">
        <v>-117.56537999999972</v>
      </c>
      <c r="Q31" s="346">
        <v>-2314.03332</v>
      </c>
      <c r="R31" s="346">
        <v>30903.150380000003</v>
      </c>
      <c r="S31" s="156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556"/>
      <c r="AH31" s="556"/>
    </row>
    <row r="32" spans="1:34" s="517" customFormat="1" ht="12" customHeight="1" x14ac:dyDescent="0.2">
      <c r="A32" s="12" t="s">
        <v>1530</v>
      </c>
      <c r="B32" s="346">
        <v>2355.5784100000001</v>
      </c>
      <c r="C32" s="346">
        <v>0</v>
      </c>
      <c r="D32" s="346">
        <v>-512.24311</v>
      </c>
      <c r="E32" s="346">
        <v>1843.3353000000002</v>
      </c>
      <c r="F32" s="346">
        <v>171125.54069000069</v>
      </c>
      <c r="G32" s="346">
        <v>-1561.19066</v>
      </c>
      <c r="H32" s="346">
        <v>-4410.0443499999992</v>
      </c>
      <c r="I32" s="346">
        <v>165154.30568000069</v>
      </c>
      <c r="J32" s="346">
        <v>9493.0992699999988</v>
      </c>
      <c r="K32" s="346">
        <v>-13.605870000000001</v>
      </c>
      <c r="L32" s="346">
        <v>0</v>
      </c>
      <c r="M32" s="346">
        <v>9479.4933999999994</v>
      </c>
      <c r="N32" s="346">
        <v>46312.390500000009</v>
      </c>
      <c r="O32" s="346">
        <v>0</v>
      </c>
      <c r="P32" s="346">
        <v>0</v>
      </c>
      <c r="Q32" s="346">
        <v>46312.390500000009</v>
      </c>
      <c r="R32" s="346">
        <v>222789.52488000071</v>
      </c>
      <c r="S32" s="156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556"/>
      <c r="AH32" s="556"/>
    </row>
    <row r="33" spans="1:35" s="517" customFormat="1" ht="12" customHeight="1" x14ac:dyDescent="0.2">
      <c r="A33" s="14" t="s">
        <v>758</v>
      </c>
      <c r="B33" s="347">
        <v>73370.567609999969</v>
      </c>
      <c r="C33" s="347">
        <v>0</v>
      </c>
      <c r="D33" s="347">
        <v>0</v>
      </c>
      <c r="E33" s="347">
        <v>73370.567609999969</v>
      </c>
      <c r="F33" s="347">
        <v>209993.58702999869</v>
      </c>
      <c r="G33" s="347">
        <v>-2885.6515999999997</v>
      </c>
      <c r="H33" s="347">
        <v>-1033.6339699999999</v>
      </c>
      <c r="I33" s="347">
        <v>206074.30145999868</v>
      </c>
      <c r="J33" s="347">
        <v>0</v>
      </c>
      <c r="K33" s="347">
        <v>0</v>
      </c>
      <c r="L33" s="347">
        <v>0</v>
      </c>
      <c r="M33" s="347">
        <v>0</v>
      </c>
      <c r="N33" s="347">
        <v>41768.191850000003</v>
      </c>
      <c r="O33" s="347">
        <v>0</v>
      </c>
      <c r="P33" s="347">
        <v>-704.65350000000001</v>
      </c>
      <c r="Q33" s="347">
        <v>41063.538350000003</v>
      </c>
      <c r="R33" s="347">
        <v>320508.40741999861</v>
      </c>
      <c r="S33" s="156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556"/>
      <c r="AH33" s="556"/>
    </row>
    <row r="34" spans="1:35" s="517" customFormat="1" ht="12" customHeight="1" x14ac:dyDescent="0.2">
      <c r="A34" s="19" t="s">
        <v>1418</v>
      </c>
      <c r="B34" s="348">
        <v>1085.5333316889999</v>
      </c>
      <c r="C34" s="348">
        <v>-808.24599999999998</v>
      </c>
      <c r="D34" s="348">
        <v>-520.82718</v>
      </c>
      <c r="E34" s="348">
        <v>-243.53984831100013</v>
      </c>
      <c r="F34" s="348">
        <v>32094.796687730202</v>
      </c>
      <c r="G34" s="348">
        <v>0</v>
      </c>
      <c r="H34" s="348">
        <v>0</v>
      </c>
      <c r="I34" s="348">
        <v>32094.796687730202</v>
      </c>
      <c r="J34" s="348">
        <v>940.11604</v>
      </c>
      <c r="K34" s="348">
        <v>0</v>
      </c>
      <c r="L34" s="348">
        <v>0</v>
      </c>
      <c r="M34" s="348">
        <v>940.11604</v>
      </c>
      <c r="N34" s="348">
        <v>5064.1781300000011</v>
      </c>
      <c r="O34" s="348">
        <v>0</v>
      </c>
      <c r="P34" s="348">
        <v>0</v>
      </c>
      <c r="Q34" s="348">
        <v>5064.1781300000011</v>
      </c>
      <c r="R34" s="348">
        <v>37855.5510094192</v>
      </c>
      <c r="S34" s="156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556"/>
      <c r="AH34" s="556"/>
    </row>
    <row r="35" spans="1:35" s="517" customFormat="1" ht="12" customHeight="1" x14ac:dyDescent="0.2">
      <c r="A35" s="12" t="s">
        <v>803</v>
      </c>
      <c r="B35" s="346">
        <v>1993.1985199999999</v>
      </c>
      <c r="C35" s="346">
        <v>-8.6372400000000003</v>
      </c>
      <c r="D35" s="346">
        <v>0</v>
      </c>
      <c r="E35" s="346">
        <v>1984.5612799999999</v>
      </c>
      <c r="F35" s="346">
        <v>75410.515029999995</v>
      </c>
      <c r="G35" s="346">
        <v>-1302.1604299999999</v>
      </c>
      <c r="H35" s="346">
        <v>0</v>
      </c>
      <c r="I35" s="346">
        <v>74108.354599999991</v>
      </c>
      <c r="J35" s="346">
        <v>0</v>
      </c>
      <c r="K35" s="346">
        <v>0</v>
      </c>
      <c r="L35" s="346">
        <v>0</v>
      </c>
      <c r="M35" s="346">
        <v>0</v>
      </c>
      <c r="N35" s="346">
        <v>20081.12384</v>
      </c>
      <c r="O35" s="346">
        <v>0</v>
      </c>
      <c r="P35" s="346">
        <v>-170.07671999999999</v>
      </c>
      <c r="Q35" s="346">
        <v>19911.047119999999</v>
      </c>
      <c r="R35" s="346">
        <v>96003.962999999989</v>
      </c>
      <c r="S35" s="156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556"/>
      <c r="AH35" s="556"/>
    </row>
    <row r="36" spans="1:35" s="517" customFormat="1" ht="12" customHeight="1" x14ac:dyDescent="0.2">
      <c r="A36" s="12" t="s">
        <v>762</v>
      </c>
      <c r="B36" s="346">
        <v>27.801009999999998</v>
      </c>
      <c r="C36" s="346">
        <v>0</v>
      </c>
      <c r="D36" s="346">
        <v>0</v>
      </c>
      <c r="E36" s="346">
        <v>27.801009999999998</v>
      </c>
      <c r="F36" s="346">
        <v>2599.68433</v>
      </c>
      <c r="G36" s="346">
        <v>-13.401999999999999</v>
      </c>
      <c r="H36" s="346">
        <v>0</v>
      </c>
      <c r="I36" s="346">
        <v>2586.28233</v>
      </c>
      <c r="J36" s="346">
        <v>792.81222000000002</v>
      </c>
      <c r="K36" s="346">
        <v>-6.7229999999999999</v>
      </c>
      <c r="L36" s="346">
        <v>0</v>
      </c>
      <c r="M36" s="346">
        <v>786.08922000000007</v>
      </c>
      <c r="N36" s="346">
        <v>5692.1411999999991</v>
      </c>
      <c r="O36" s="346">
        <v>-416.27</v>
      </c>
      <c r="P36" s="346">
        <v>0</v>
      </c>
      <c r="Q36" s="346">
        <v>5275.8711999999996</v>
      </c>
      <c r="R36" s="346">
        <v>8676.0437600000005</v>
      </c>
      <c r="S36" s="156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556"/>
      <c r="AH36" s="556"/>
    </row>
    <row r="37" spans="1:35" s="517" customFormat="1" ht="12" customHeight="1" x14ac:dyDescent="0.2">
      <c r="A37" s="14" t="s">
        <v>761</v>
      </c>
      <c r="B37" s="347">
        <v>804.15807999999993</v>
      </c>
      <c r="C37" s="347">
        <v>-12.9818</v>
      </c>
      <c r="D37" s="347">
        <v>0</v>
      </c>
      <c r="E37" s="347">
        <v>791.17627999999991</v>
      </c>
      <c r="F37" s="347">
        <v>18505.351559999999</v>
      </c>
      <c r="G37" s="347">
        <v>-194.83780999999999</v>
      </c>
      <c r="H37" s="347">
        <v>0</v>
      </c>
      <c r="I37" s="347">
        <v>18310.513749999998</v>
      </c>
      <c r="J37" s="347">
        <v>1099.64445</v>
      </c>
      <c r="K37" s="347">
        <v>-14.54682</v>
      </c>
      <c r="L37" s="347">
        <v>0</v>
      </c>
      <c r="M37" s="347">
        <v>1085.09763</v>
      </c>
      <c r="N37" s="347">
        <v>8123.3231899999992</v>
      </c>
      <c r="O37" s="347">
        <v>-382.63391999999999</v>
      </c>
      <c r="P37" s="347">
        <v>-67.680999999999997</v>
      </c>
      <c r="Q37" s="347">
        <v>7673.0082699999994</v>
      </c>
      <c r="R37" s="347">
        <v>27859.795929999997</v>
      </c>
      <c r="S37" s="156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556"/>
      <c r="AH37" s="556"/>
    </row>
    <row r="38" spans="1:35" s="517" customFormat="1" ht="12" customHeight="1" x14ac:dyDescent="0.2">
      <c r="A38" s="19" t="s">
        <v>829</v>
      </c>
      <c r="B38" s="348">
        <v>-24.729009999999999</v>
      </c>
      <c r="C38" s="348">
        <v>0</v>
      </c>
      <c r="D38" s="348">
        <v>0</v>
      </c>
      <c r="E38" s="348">
        <v>-24.729009999999999</v>
      </c>
      <c r="F38" s="348">
        <v>9336.5389400000004</v>
      </c>
      <c r="G38" s="348">
        <v>0</v>
      </c>
      <c r="H38" s="348">
        <v>-60.508449999999996</v>
      </c>
      <c r="I38" s="348">
        <v>9276.030490000001</v>
      </c>
      <c r="J38" s="348">
        <v>681.91700000000003</v>
      </c>
      <c r="K38" s="348">
        <v>0</v>
      </c>
      <c r="L38" s="348">
        <v>0</v>
      </c>
      <c r="M38" s="348">
        <v>681.91700000000003</v>
      </c>
      <c r="N38" s="348">
        <v>34274.510981833773</v>
      </c>
      <c r="O38" s="348">
        <v>0</v>
      </c>
      <c r="P38" s="348">
        <v>-11545.30351</v>
      </c>
      <c r="Q38" s="348">
        <v>22729.207471833775</v>
      </c>
      <c r="R38" s="348">
        <v>32662.425951833779</v>
      </c>
      <c r="S38" s="156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556"/>
      <c r="AH38" s="556"/>
    </row>
    <row r="39" spans="1:35" s="517" customFormat="1" ht="12" customHeight="1" x14ac:dyDescent="0.2">
      <c r="A39" s="12" t="s">
        <v>1581</v>
      </c>
      <c r="B39" s="346">
        <v>31025.465749999999</v>
      </c>
      <c r="C39" s="346">
        <v>0</v>
      </c>
      <c r="D39" s="346">
        <v>0</v>
      </c>
      <c r="E39" s="346">
        <v>31025.465749999999</v>
      </c>
      <c r="F39" s="346">
        <v>299107.21708000003</v>
      </c>
      <c r="G39" s="346">
        <v>-1124.5567699999999</v>
      </c>
      <c r="H39" s="346">
        <v>0</v>
      </c>
      <c r="I39" s="346">
        <v>297982.66031000001</v>
      </c>
      <c r="J39" s="346">
        <v>-92.620429999999999</v>
      </c>
      <c r="K39" s="346">
        <v>0</v>
      </c>
      <c r="L39" s="346">
        <v>0</v>
      </c>
      <c r="M39" s="346">
        <v>-92.620429999999999</v>
      </c>
      <c r="N39" s="346">
        <v>46774.661780000002</v>
      </c>
      <c r="O39" s="346">
        <v>0</v>
      </c>
      <c r="P39" s="346">
        <v>-2507.5874700000004</v>
      </c>
      <c r="Q39" s="346">
        <v>44267.074310000004</v>
      </c>
      <c r="R39" s="346">
        <v>373182.57993999997</v>
      </c>
      <c r="S39" s="156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556"/>
      <c r="AH39" s="556"/>
    </row>
    <row r="40" spans="1:35" s="517" customFormat="1" ht="12" customHeight="1" x14ac:dyDescent="0.2">
      <c r="A40" s="12" t="s">
        <v>1527</v>
      </c>
      <c r="B40" s="346">
        <v>127.233</v>
      </c>
      <c r="C40" s="346">
        <v>0</v>
      </c>
      <c r="D40" s="346">
        <v>0</v>
      </c>
      <c r="E40" s="346">
        <v>127.233</v>
      </c>
      <c r="F40" s="346">
        <v>13112.187</v>
      </c>
      <c r="G40" s="346">
        <v>-185.52799999999999</v>
      </c>
      <c r="H40" s="346">
        <v>0</v>
      </c>
      <c r="I40" s="346">
        <v>12926.659</v>
      </c>
      <c r="J40" s="346">
        <v>15.061999999999999</v>
      </c>
      <c r="K40" s="346">
        <v>0</v>
      </c>
      <c r="L40" s="346">
        <v>0</v>
      </c>
      <c r="M40" s="346">
        <v>15.061999999999999</v>
      </c>
      <c r="N40" s="346">
        <v>13771.518</v>
      </c>
      <c r="O40" s="346">
        <v>-68.771000000000001</v>
      </c>
      <c r="P40" s="346">
        <v>-229.524</v>
      </c>
      <c r="Q40" s="346">
        <v>13473.223</v>
      </c>
      <c r="R40" s="346">
        <v>26542.177</v>
      </c>
      <c r="S40" s="156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556"/>
      <c r="AH40" s="556"/>
    </row>
    <row r="41" spans="1:35" s="517" customFormat="1" ht="12" customHeight="1" x14ac:dyDescent="0.2">
      <c r="A41" s="12" t="s">
        <v>828</v>
      </c>
      <c r="B41" s="346">
        <v>5235.9462699999995</v>
      </c>
      <c r="C41" s="346">
        <v>0</v>
      </c>
      <c r="D41" s="346">
        <v>0</v>
      </c>
      <c r="E41" s="346">
        <v>5235.9462699999995</v>
      </c>
      <c r="F41" s="346">
        <v>75406.348910000001</v>
      </c>
      <c r="G41" s="346">
        <v>0</v>
      </c>
      <c r="H41" s="346">
        <v>-640.63109999999995</v>
      </c>
      <c r="I41" s="346">
        <v>74765.717810000002</v>
      </c>
      <c r="J41" s="346">
        <v>6233.7850199999993</v>
      </c>
      <c r="K41" s="346">
        <v>0</v>
      </c>
      <c r="L41" s="346">
        <v>0</v>
      </c>
      <c r="M41" s="346">
        <v>6233.7850199999993</v>
      </c>
      <c r="N41" s="346">
        <v>22252.781439999999</v>
      </c>
      <c r="O41" s="346">
        <v>0</v>
      </c>
      <c r="P41" s="346">
        <v>-1226.7838199999999</v>
      </c>
      <c r="Q41" s="346">
        <v>21025.997619999998</v>
      </c>
      <c r="R41" s="346">
        <v>107261.44671999999</v>
      </c>
      <c r="S41" s="156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556"/>
      <c r="AH41" s="556"/>
    </row>
    <row r="42" spans="1:35" s="517" customFormat="1" ht="12" customHeight="1" x14ac:dyDescent="0.2">
      <c r="A42" s="19" t="s">
        <v>799</v>
      </c>
      <c r="B42" s="348">
        <v>548.25715000000002</v>
      </c>
      <c r="C42" s="348">
        <v>0</v>
      </c>
      <c r="D42" s="348">
        <v>-1339.7809999999999</v>
      </c>
      <c r="E42" s="348">
        <v>-791.52384999999992</v>
      </c>
      <c r="F42" s="348">
        <v>7396.5680400000001</v>
      </c>
      <c r="G42" s="348">
        <v>0</v>
      </c>
      <c r="H42" s="348">
        <v>0</v>
      </c>
      <c r="I42" s="348">
        <v>7396.5680400000001</v>
      </c>
      <c r="J42" s="348">
        <v>5266.8276900000001</v>
      </c>
      <c r="K42" s="348">
        <v>0</v>
      </c>
      <c r="L42" s="348">
        <v>0</v>
      </c>
      <c r="M42" s="348">
        <v>5266.8276900000001</v>
      </c>
      <c r="N42" s="348">
        <v>1986.7750000000001</v>
      </c>
      <c r="O42" s="348">
        <v>0</v>
      </c>
      <c r="P42" s="348">
        <v>0</v>
      </c>
      <c r="Q42" s="348">
        <v>1986.7750000000001</v>
      </c>
      <c r="R42" s="348">
        <v>13858.64688</v>
      </c>
      <c r="S42" s="156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556"/>
      <c r="AH42" s="556"/>
      <c r="AI42" s="556"/>
    </row>
    <row r="43" spans="1:35" s="517" customFormat="1" ht="12" customHeight="1" x14ac:dyDescent="0.2">
      <c r="A43" s="12" t="s">
        <v>1168</v>
      </c>
      <c r="B43" s="346">
        <v>1172.3751499999998</v>
      </c>
      <c r="C43" s="346">
        <v>0</v>
      </c>
      <c r="D43" s="346">
        <v>0</v>
      </c>
      <c r="E43" s="346">
        <v>1172.3751499999998</v>
      </c>
      <c r="F43" s="346">
        <v>61322.91001</v>
      </c>
      <c r="G43" s="346">
        <v>-317.41300000000001</v>
      </c>
      <c r="H43" s="346">
        <v>-2454.6460499999998</v>
      </c>
      <c r="I43" s="346">
        <v>58550.850959999996</v>
      </c>
      <c r="J43" s="346">
        <v>3727.3184900000001</v>
      </c>
      <c r="K43" s="346">
        <v>0</v>
      </c>
      <c r="L43" s="346">
        <v>0</v>
      </c>
      <c r="M43" s="346">
        <v>3727.3184900000001</v>
      </c>
      <c r="N43" s="346">
        <v>59379.261079999997</v>
      </c>
      <c r="O43" s="346">
        <v>0</v>
      </c>
      <c r="P43" s="346">
        <v>-988.30418999999995</v>
      </c>
      <c r="Q43" s="346">
        <v>58390.956889999994</v>
      </c>
      <c r="R43" s="346">
        <v>121841.50149</v>
      </c>
      <c r="S43" s="156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556"/>
      <c r="AH43" s="556"/>
      <c r="AI43" s="556"/>
    </row>
    <row r="44" spans="1:35" s="517" customFormat="1" ht="12" customHeight="1" x14ac:dyDescent="0.2">
      <c r="A44" s="12" t="s">
        <v>2088</v>
      </c>
      <c r="B44" s="346">
        <v>78.578879999999984</v>
      </c>
      <c r="C44" s="346">
        <v>-0.55158000000000007</v>
      </c>
      <c r="D44" s="346">
        <v>0</v>
      </c>
      <c r="E44" s="346">
        <v>78.027299999999983</v>
      </c>
      <c r="F44" s="346">
        <v>505.64620000000002</v>
      </c>
      <c r="G44" s="346">
        <v>0</v>
      </c>
      <c r="H44" s="346">
        <v>0</v>
      </c>
      <c r="I44" s="346">
        <v>505.64620000000002</v>
      </c>
      <c r="J44" s="346">
        <v>22.97184</v>
      </c>
      <c r="K44" s="346">
        <v>-39.533180000000002</v>
      </c>
      <c r="L44" s="346">
        <v>0</v>
      </c>
      <c r="M44" s="346">
        <v>-16.561340000000001</v>
      </c>
      <c r="N44" s="346">
        <v>660.51434999999992</v>
      </c>
      <c r="O44" s="346">
        <v>0</v>
      </c>
      <c r="P44" s="346">
        <v>0</v>
      </c>
      <c r="Q44" s="346">
        <v>660.51434999999992</v>
      </c>
      <c r="R44" s="346">
        <v>1227.6265100000001</v>
      </c>
      <c r="S44" s="156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556"/>
      <c r="AH44" s="556"/>
      <c r="AI44" s="556"/>
    </row>
    <row r="45" spans="1:35" s="517" customFormat="1" ht="12" customHeight="1" x14ac:dyDescent="0.2">
      <c r="A45" s="14" t="s">
        <v>1535</v>
      </c>
      <c r="B45" s="347">
        <v>0.54708000000000001</v>
      </c>
      <c r="C45" s="347">
        <v>0</v>
      </c>
      <c r="D45" s="347">
        <v>0</v>
      </c>
      <c r="E45" s="347">
        <v>0.54708000000000001</v>
      </c>
      <c r="F45" s="347">
        <v>5257.340220000001</v>
      </c>
      <c r="G45" s="347">
        <v>0</v>
      </c>
      <c r="H45" s="347">
        <v>0</v>
      </c>
      <c r="I45" s="347">
        <v>5257.340220000001</v>
      </c>
      <c r="J45" s="347">
        <v>305.87009</v>
      </c>
      <c r="K45" s="347">
        <v>0</v>
      </c>
      <c r="L45" s="347">
        <v>0</v>
      </c>
      <c r="M45" s="347">
        <v>305.87009</v>
      </c>
      <c r="N45" s="347">
        <v>4349.7937699999993</v>
      </c>
      <c r="O45" s="347">
        <v>0</v>
      </c>
      <c r="P45" s="347">
        <v>-199.1139</v>
      </c>
      <c r="Q45" s="347">
        <v>4150.679869999999</v>
      </c>
      <c r="R45" s="347">
        <v>9714.4372600000006</v>
      </c>
      <c r="S45" s="156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556"/>
      <c r="AH45" s="556"/>
      <c r="AI45" s="556"/>
    </row>
    <row r="46" spans="1:35" s="517" customFormat="1" ht="12" customHeight="1" x14ac:dyDescent="0.2">
      <c r="A46" s="12" t="s">
        <v>759</v>
      </c>
      <c r="B46" s="346">
        <v>109961.02146999999</v>
      </c>
      <c r="C46" s="346">
        <v>-3698.18896</v>
      </c>
      <c r="D46" s="346">
        <v>0</v>
      </c>
      <c r="E46" s="346">
        <v>106262.83250999999</v>
      </c>
      <c r="F46" s="346">
        <v>207543.46784</v>
      </c>
      <c r="G46" s="346">
        <v>0</v>
      </c>
      <c r="H46" s="346">
        <v>-2522.5810000000001</v>
      </c>
      <c r="I46" s="346">
        <v>205020.88683999999</v>
      </c>
      <c r="J46" s="346">
        <v>0</v>
      </c>
      <c r="K46" s="346">
        <v>0</v>
      </c>
      <c r="L46" s="346">
        <v>0</v>
      </c>
      <c r="M46" s="346">
        <v>0</v>
      </c>
      <c r="N46" s="346">
        <v>121326.73918999999</v>
      </c>
      <c r="O46" s="346">
        <v>0</v>
      </c>
      <c r="P46" s="346">
        <v>-91671.726120000007</v>
      </c>
      <c r="Q46" s="346">
        <v>29655.013069999986</v>
      </c>
      <c r="R46" s="346">
        <v>340938.73241999996</v>
      </c>
      <c r="S46" s="156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556"/>
      <c r="AH46" s="556"/>
      <c r="AI46" s="556"/>
    </row>
    <row r="47" spans="1:35" s="517" customFormat="1" ht="12" customHeight="1" x14ac:dyDescent="0.2">
      <c r="A47" s="12" t="s">
        <v>1528</v>
      </c>
      <c r="B47" s="346">
        <v>191.95749999999981</v>
      </c>
      <c r="C47" s="346">
        <v>0</v>
      </c>
      <c r="D47" s="346">
        <v>0</v>
      </c>
      <c r="E47" s="346">
        <v>191.95749999999981</v>
      </c>
      <c r="F47" s="346">
        <v>39591.240179999979</v>
      </c>
      <c r="G47" s="346">
        <v>-230.26229999999998</v>
      </c>
      <c r="H47" s="346">
        <v>-7930.0350599999992</v>
      </c>
      <c r="I47" s="346">
        <v>31430.942819999978</v>
      </c>
      <c r="J47" s="346">
        <v>-94.863370000000018</v>
      </c>
      <c r="K47" s="346">
        <v>0</v>
      </c>
      <c r="L47" s="346">
        <v>0</v>
      </c>
      <c r="M47" s="346">
        <v>-94.863370000000018</v>
      </c>
      <c r="N47" s="346">
        <v>3546.5243399999999</v>
      </c>
      <c r="O47" s="346">
        <v>0</v>
      </c>
      <c r="P47" s="346">
        <v>-984.50868000000003</v>
      </c>
      <c r="Q47" s="346">
        <v>2562.01566</v>
      </c>
      <c r="R47" s="346">
        <v>34090.052609999977</v>
      </c>
      <c r="S47" s="156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556"/>
      <c r="AH47" s="556"/>
      <c r="AI47" s="556"/>
    </row>
    <row r="48" spans="1:35" s="517" customFormat="1" ht="12" customHeight="1" x14ac:dyDescent="0.2">
      <c r="A48" s="14" t="s">
        <v>752</v>
      </c>
      <c r="B48" s="347">
        <v>3667.2044300000002</v>
      </c>
      <c r="C48" s="347">
        <v>0</v>
      </c>
      <c r="D48" s="347">
        <v>0</v>
      </c>
      <c r="E48" s="347">
        <v>3667.2044300000002</v>
      </c>
      <c r="F48" s="347">
        <v>67758.301859999992</v>
      </c>
      <c r="G48" s="347">
        <v>0</v>
      </c>
      <c r="H48" s="347">
        <v>-407.46402</v>
      </c>
      <c r="I48" s="347">
        <v>67350.837839999993</v>
      </c>
      <c r="J48" s="347">
        <v>0</v>
      </c>
      <c r="K48" s="347">
        <v>0</v>
      </c>
      <c r="L48" s="347">
        <v>0</v>
      </c>
      <c r="M48" s="347">
        <v>0</v>
      </c>
      <c r="N48" s="347">
        <v>12721.71557</v>
      </c>
      <c r="O48" s="347">
        <v>0</v>
      </c>
      <c r="P48" s="347">
        <v>0</v>
      </c>
      <c r="Q48" s="347">
        <v>12721.71557</v>
      </c>
      <c r="R48" s="347">
        <v>83739.757839999991</v>
      </c>
      <c r="S48" s="156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556"/>
      <c r="AH48" s="556"/>
      <c r="AI48" s="556"/>
    </row>
    <row r="49" spans="1:35" s="834" customFormat="1" ht="12" customHeight="1" x14ac:dyDescent="0.2">
      <c r="A49" s="1118" t="s">
        <v>580</v>
      </c>
      <c r="B49" s="1132">
        <v>421420.93379168893</v>
      </c>
      <c r="C49" s="1132">
        <v>-7310.6426300000003</v>
      </c>
      <c r="D49" s="1132">
        <v>-2703.5962099999997</v>
      </c>
      <c r="E49" s="1132">
        <v>411406.69495168893</v>
      </c>
      <c r="F49" s="1132">
        <v>2893502.9546977296</v>
      </c>
      <c r="G49" s="1132">
        <v>-16907.807729999997</v>
      </c>
      <c r="H49" s="1132">
        <v>-27517.171549999995</v>
      </c>
      <c r="I49" s="1132">
        <v>2849077.975417729</v>
      </c>
      <c r="J49" s="1132">
        <v>82489.717840000012</v>
      </c>
      <c r="K49" s="1132">
        <v>-3331.6037099999999</v>
      </c>
      <c r="L49" s="1132">
        <v>0</v>
      </c>
      <c r="M49" s="1132">
        <v>79158.114129999987</v>
      </c>
      <c r="N49" s="1132">
        <v>1050549.2277161835</v>
      </c>
      <c r="O49" s="1132">
        <v>-985.14108999999996</v>
      </c>
      <c r="P49" s="1132">
        <v>-153872.22150999997</v>
      </c>
      <c r="Q49" s="1132">
        <v>895691.86511618365</v>
      </c>
      <c r="R49" s="1132">
        <v>4235334.6496156016</v>
      </c>
      <c r="S49" s="858"/>
      <c r="T49" s="859"/>
      <c r="U49" s="859"/>
      <c r="V49" s="859"/>
      <c r="W49" s="859"/>
      <c r="X49" s="829"/>
      <c r="Y49" s="829"/>
      <c r="Z49" s="829"/>
      <c r="AA49" s="829"/>
      <c r="AB49" s="829"/>
      <c r="AC49" s="829"/>
      <c r="AD49" s="829"/>
      <c r="AE49" s="829"/>
      <c r="AF49" s="829"/>
      <c r="AG49" s="838"/>
      <c r="AH49" s="838"/>
      <c r="AI49" s="838"/>
    </row>
    <row r="50" spans="1:35" s="834" customFormat="1" ht="12" customHeight="1" x14ac:dyDescent="0.2">
      <c r="A50" s="811" t="s">
        <v>576</v>
      </c>
      <c r="B50" s="860"/>
      <c r="C50" s="860"/>
      <c r="D50" s="860"/>
      <c r="E50" s="860"/>
      <c r="F50" s="860"/>
      <c r="G50" s="860"/>
      <c r="H50" s="860"/>
      <c r="I50" s="860"/>
      <c r="J50" s="860"/>
      <c r="K50" s="860"/>
      <c r="L50" s="860"/>
      <c r="M50" s="860"/>
      <c r="N50" s="860"/>
      <c r="O50" s="860"/>
      <c r="P50" s="860"/>
      <c r="Q50" s="860"/>
      <c r="R50" s="860"/>
      <c r="S50" s="828"/>
      <c r="T50" s="829"/>
      <c r="U50" s="829"/>
      <c r="V50" s="829"/>
      <c r="W50" s="829"/>
      <c r="X50" s="829"/>
      <c r="Y50" s="829"/>
      <c r="Z50" s="829"/>
      <c r="AA50" s="829"/>
      <c r="AB50" s="829"/>
      <c r="AC50" s="829"/>
      <c r="AD50" s="829"/>
      <c r="AE50" s="829"/>
      <c r="AF50" s="829"/>
      <c r="AG50" s="838"/>
      <c r="AH50" s="838"/>
      <c r="AI50" s="838"/>
    </row>
    <row r="51" spans="1:35" s="517" customFormat="1" ht="12" customHeight="1" x14ac:dyDescent="0.2">
      <c r="A51" s="12" t="s">
        <v>1529</v>
      </c>
      <c r="B51" s="346">
        <v>32542.81079</v>
      </c>
      <c r="C51" s="346">
        <v>-361.46420000000001</v>
      </c>
      <c r="D51" s="346">
        <v>-1651.2159199999999</v>
      </c>
      <c r="E51" s="346">
        <v>30530.130670000002</v>
      </c>
      <c r="F51" s="346">
        <v>43.340299999999928</v>
      </c>
      <c r="G51" s="346">
        <v>0</v>
      </c>
      <c r="H51" s="346">
        <v>0</v>
      </c>
      <c r="I51" s="346">
        <v>43.340299999999928</v>
      </c>
      <c r="J51" s="346">
        <v>1057.1359699999989</v>
      </c>
      <c r="K51" s="346">
        <v>0</v>
      </c>
      <c r="L51" s="346">
        <v>-332.18999000000002</v>
      </c>
      <c r="M51" s="346">
        <v>724.94597999999883</v>
      </c>
      <c r="N51" s="346">
        <v>370.0873500000003</v>
      </c>
      <c r="O51" s="346">
        <v>0</v>
      </c>
      <c r="P51" s="346">
        <v>-369.9623500000003</v>
      </c>
      <c r="Q51" s="346">
        <v>0.125</v>
      </c>
      <c r="R51" s="346">
        <v>31298.541950000003</v>
      </c>
      <c r="S51" s="156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556"/>
      <c r="AH51" s="556"/>
      <c r="AI51" s="556"/>
    </row>
    <row r="52" spans="1:35" s="517" customFormat="1" ht="12" customHeight="1" x14ac:dyDescent="0.2">
      <c r="A52" s="12" t="s">
        <v>103</v>
      </c>
      <c r="B52" s="346">
        <v>0</v>
      </c>
      <c r="C52" s="346">
        <v>0</v>
      </c>
      <c r="D52" s="346">
        <v>0</v>
      </c>
      <c r="E52" s="346">
        <v>0</v>
      </c>
      <c r="F52" s="346">
        <v>466.80887999999999</v>
      </c>
      <c r="G52" s="346">
        <v>0</v>
      </c>
      <c r="H52" s="346">
        <v>0</v>
      </c>
      <c r="I52" s="346">
        <v>466.80887999999999</v>
      </c>
      <c r="J52" s="346">
        <v>0</v>
      </c>
      <c r="K52" s="346">
        <v>0</v>
      </c>
      <c r="L52" s="346">
        <v>0</v>
      </c>
      <c r="M52" s="346">
        <v>0</v>
      </c>
      <c r="N52" s="346">
        <v>0</v>
      </c>
      <c r="O52" s="346">
        <v>0</v>
      </c>
      <c r="P52" s="346">
        <v>0</v>
      </c>
      <c r="Q52" s="346">
        <v>0</v>
      </c>
      <c r="R52" s="346">
        <v>466.80887999999999</v>
      </c>
      <c r="S52" s="156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556"/>
      <c r="AH52" s="556"/>
      <c r="AI52" s="556"/>
    </row>
    <row r="53" spans="1:35" s="517" customFormat="1" ht="12" customHeight="1" x14ac:dyDescent="0.2">
      <c r="A53" s="12" t="s">
        <v>0</v>
      </c>
      <c r="B53" s="346">
        <v>28.084259999999997</v>
      </c>
      <c r="C53" s="346">
        <v>0</v>
      </c>
      <c r="D53" s="346">
        <v>0</v>
      </c>
      <c r="E53" s="346">
        <v>28.084259999999997</v>
      </c>
      <c r="F53" s="346">
        <v>0</v>
      </c>
      <c r="G53" s="346">
        <v>0</v>
      </c>
      <c r="H53" s="346">
        <v>0</v>
      </c>
      <c r="I53" s="346">
        <v>0</v>
      </c>
      <c r="J53" s="346">
        <v>0</v>
      </c>
      <c r="K53" s="346">
        <v>0</v>
      </c>
      <c r="L53" s="346">
        <v>0</v>
      </c>
      <c r="M53" s="346">
        <v>0</v>
      </c>
      <c r="N53" s="346">
        <v>0</v>
      </c>
      <c r="O53" s="346">
        <v>0</v>
      </c>
      <c r="P53" s="346">
        <v>0</v>
      </c>
      <c r="Q53" s="346">
        <v>0</v>
      </c>
      <c r="R53" s="346">
        <v>28.084259999999997</v>
      </c>
      <c r="S53" s="156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556"/>
      <c r="AH53" s="556"/>
      <c r="AI53" s="556"/>
    </row>
    <row r="54" spans="1:35" s="517" customFormat="1" ht="12" customHeight="1" x14ac:dyDescent="0.2">
      <c r="A54" s="12" t="s">
        <v>832</v>
      </c>
      <c r="B54" s="346">
        <v>2862.3093100000001</v>
      </c>
      <c r="C54" s="346">
        <v>0</v>
      </c>
      <c r="D54" s="346">
        <v>0</v>
      </c>
      <c r="E54" s="346">
        <v>2862.3093100000001</v>
      </c>
      <c r="F54" s="346">
        <v>859.85202000000004</v>
      </c>
      <c r="G54" s="346">
        <v>0</v>
      </c>
      <c r="H54" s="346">
        <v>0</v>
      </c>
      <c r="I54" s="346">
        <v>859.85202000000004</v>
      </c>
      <c r="J54" s="346">
        <v>58.257750000000001</v>
      </c>
      <c r="K54" s="346">
        <v>0</v>
      </c>
      <c r="L54" s="346">
        <v>0</v>
      </c>
      <c r="M54" s="346">
        <v>58.257750000000001</v>
      </c>
      <c r="N54" s="346">
        <v>0</v>
      </c>
      <c r="O54" s="346">
        <v>0</v>
      </c>
      <c r="P54" s="346">
        <v>0</v>
      </c>
      <c r="Q54" s="346">
        <v>0</v>
      </c>
      <c r="R54" s="346">
        <v>3780.4190800000001</v>
      </c>
      <c r="S54" s="156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556"/>
      <c r="AH54" s="556"/>
      <c r="AI54" s="556"/>
    </row>
    <row r="55" spans="1:35" s="517" customFormat="1" ht="12" customHeight="1" x14ac:dyDescent="0.2">
      <c r="A55" s="12" t="s">
        <v>1531</v>
      </c>
      <c r="B55" s="346">
        <v>13199.645980000001</v>
      </c>
      <c r="C55" s="346">
        <v>-260.51400000000001</v>
      </c>
      <c r="D55" s="346">
        <v>0</v>
      </c>
      <c r="E55" s="346">
        <v>12939.131980000002</v>
      </c>
      <c r="F55" s="346">
        <v>0</v>
      </c>
      <c r="G55" s="346">
        <v>0</v>
      </c>
      <c r="H55" s="346">
        <v>0</v>
      </c>
      <c r="I55" s="346">
        <v>0</v>
      </c>
      <c r="J55" s="346">
        <v>289.33608000000004</v>
      </c>
      <c r="K55" s="346">
        <v>-6.6379999999999999</v>
      </c>
      <c r="L55" s="346">
        <v>0</v>
      </c>
      <c r="M55" s="346">
        <v>282.69808000000006</v>
      </c>
      <c r="N55" s="346">
        <v>600.29762000000005</v>
      </c>
      <c r="O55" s="346">
        <v>0</v>
      </c>
      <c r="P55" s="346">
        <v>-233.89671000000001</v>
      </c>
      <c r="Q55" s="346">
        <v>366.40091000000007</v>
      </c>
      <c r="R55" s="346">
        <v>13588.230970000002</v>
      </c>
      <c r="S55" s="156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556"/>
      <c r="AH55" s="556"/>
      <c r="AI55" s="556"/>
    </row>
    <row r="56" spans="1:35" s="517" customFormat="1" ht="12" customHeight="1" x14ac:dyDescent="0.2">
      <c r="A56" s="14" t="s">
        <v>1534</v>
      </c>
      <c r="B56" s="347">
        <v>1715.0515</v>
      </c>
      <c r="C56" s="347">
        <v>0</v>
      </c>
      <c r="D56" s="347">
        <v>-190.41900000000001</v>
      </c>
      <c r="E56" s="347">
        <v>1524.6324999999999</v>
      </c>
      <c r="F56" s="347">
        <v>0</v>
      </c>
      <c r="G56" s="347">
        <v>0</v>
      </c>
      <c r="H56" s="347">
        <v>0</v>
      </c>
      <c r="I56" s="347">
        <v>0</v>
      </c>
      <c r="J56" s="347">
        <v>599.96285</v>
      </c>
      <c r="K56" s="347">
        <v>0</v>
      </c>
      <c r="L56" s="347">
        <v>0</v>
      </c>
      <c r="M56" s="347">
        <v>599.96285</v>
      </c>
      <c r="N56" s="347">
        <v>381.67755999999997</v>
      </c>
      <c r="O56" s="347">
        <v>0</v>
      </c>
      <c r="P56" s="347">
        <v>0</v>
      </c>
      <c r="Q56" s="347">
        <v>381.67755999999997</v>
      </c>
      <c r="R56" s="347">
        <v>2506.2729100000001</v>
      </c>
      <c r="S56" s="156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556"/>
      <c r="AH56" s="556"/>
      <c r="AI56" s="556"/>
    </row>
    <row r="57" spans="1:35" s="834" customFormat="1" ht="12" customHeight="1" x14ac:dyDescent="0.2">
      <c r="A57" s="1125" t="s">
        <v>582</v>
      </c>
      <c r="B57" s="1133">
        <v>50347.901839999999</v>
      </c>
      <c r="C57" s="1133">
        <v>-621.97820000000002</v>
      </c>
      <c r="D57" s="1133">
        <v>-1841.63492</v>
      </c>
      <c r="E57" s="1133">
        <v>47884.288720000004</v>
      </c>
      <c r="F57" s="1133">
        <v>1370.0011999999999</v>
      </c>
      <c r="G57" s="1133">
        <v>0</v>
      </c>
      <c r="H57" s="1133">
        <v>0</v>
      </c>
      <c r="I57" s="1133">
        <v>1370.0011999999999</v>
      </c>
      <c r="J57" s="1133">
        <v>2004.692649999999</v>
      </c>
      <c r="K57" s="1133">
        <v>-6.6379999999999999</v>
      </c>
      <c r="L57" s="1133">
        <v>-332.18999000000002</v>
      </c>
      <c r="M57" s="1133">
        <v>1665.8646599999988</v>
      </c>
      <c r="N57" s="1133">
        <v>1352.0625300000002</v>
      </c>
      <c r="O57" s="1133">
        <v>0</v>
      </c>
      <c r="P57" s="1133">
        <v>-603.85906000000034</v>
      </c>
      <c r="Q57" s="1133">
        <v>748.20347000000004</v>
      </c>
      <c r="R57" s="1133">
        <v>51668.35805000001</v>
      </c>
      <c r="S57" s="858"/>
      <c r="T57" s="859"/>
      <c r="U57" s="859"/>
      <c r="V57" s="859"/>
      <c r="W57" s="859"/>
      <c r="X57" s="829"/>
      <c r="Y57" s="829"/>
      <c r="Z57" s="829"/>
      <c r="AA57" s="829"/>
      <c r="AB57" s="829"/>
      <c r="AC57" s="829"/>
      <c r="AD57" s="829"/>
      <c r="AE57" s="829"/>
      <c r="AF57" s="829"/>
      <c r="AG57" s="838"/>
      <c r="AH57" s="838"/>
      <c r="AI57" s="838"/>
    </row>
    <row r="58" spans="1:35" s="834" customFormat="1" ht="12" customHeight="1" x14ac:dyDescent="0.2">
      <c r="A58" s="1483" t="s">
        <v>3231</v>
      </c>
      <c r="B58" s="861"/>
      <c r="C58" s="861"/>
      <c r="D58" s="861"/>
      <c r="E58" s="861"/>
      <c r="F58" s="861"/>
      <c r="G58" s="861"/>
      <c r="H58" s="861"/>
      <c r="I58" s="861"/>
      <c r="J58" s="861"/>
      <c r="K58" s="861"/>
      <c r="L58" s="861"/>
      <c r="M58" s="861"/>
      <c r="N58" s="861"/>
      <c r="O58" s="861"/>
      <c r="P58" s="861"/>
      <c r="Q58" s="861"/>
      <c r="R58" s="861"/>
      <c r="S58" s="828"/>
      <c r="T58" s="829"/>
      <c r="U58" s="829"/>
      <c r="V58" s="829"/>
      <c r="W58" s="829"/>
      <c r="X58" s="829"/>
      <c r="Y58" s="829"/>
      <c r="Z58" s="829"/>
      <c r="AA58" s="829"/>
      <c r="AB58" s="829"/>
      <c r="AC58" s="829"/>
      <c r="AD58" s="829"/>
      <c r="AE58" s="829"/>
      <c r="AF58" s="829"/>
      <c r="AG58" s="838"/>
      <c r="AH58" s="838"/>
      <c r="AI58" s="838"/>
    </row>
    <row r="59" spans="1:35" s="517" customFormat="1" ht="12" customHeight="1" x14ac:dyDescent="0.2">
      <c r="A59" s="12" t="s">
        <v>1420</v>
      </c>
      <c r="B59" s="346">
        <v>11707.87023</v>
      </c>
      <c r="C59" s="346">
        <v>0</v>
      </c>
      <c r="D59" s="346">
        <v>0</v>
      </c>
      <c r="E59" s="346">
        <v>11707.87023</v>
      </c>
      <c r="F59" s="346">
        <v>6698.3217100000002</v>
      </c>
      <c r="G59" s="346">
        <v>0</v>
      </c>
      <c r="H59" s="346">
        <v>0</v>
      </c>
      <c r="I59" s="346">
        <v>6698.3217100000002</v>
      </c>
      <c r="J59" s="346">
        <v>777.17383999999993</v>
      </c>
      <c r="K59" s="346">
        <v>0</v>
      </c>
      <c r="L59" s="346">
        <v>0</v>
      </c>
      <c r="M59" s="346">
        <v>777.17383999999993</v>
      </c>
      <c r="N59" s="346">
        <v>0</v>
      </c>
      <c r="O59" s="346">
        <v>0</v>
      </c>
      <c r="P59" s="346">
        <v>0</v>
      </c>
      <c r="Q59" s="346">
        <v>0</v>
      </c>
      <c r="R59" s="346">
        <v>19183.36578</v>
      </c>
      <c r="S59" s="156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556"/>
      <c r="AH59" s="556"/>
      <c r="AI59" s="556"/>
    </row>
    <row r="60" spans="1:35" s="517" customFormat="1" ht="12" customHeight="1" x14ac:dyDescent="0.2">
      <c r="A60" s="12" t="s">
        <v>798</v>
      </c>
      <c r="B60" s="346">
        <v>4124.0481399999999</v>
      </c>
      <c r="C60" s="346">
        <v>0</v>
      </c>
      <c r="D60" s="346">
        <v>0</v>
      </c>
      <c r="E60" s="346">
        <v>4124.0481399999999</v>
      </c>
      <c r="F60" s="346">
        <v>1450.3466199999998</v>
      </c>
      <c r="G60" s="346">
        <v>-1.6041099999999999</v>
      </c>
      <c r="H60" s="346">
        <v>0</v>
      </c>
      <c r="I60" s="346">
        <v>1448.7425099999998</v>
      </c>
      <c r="J60" s="346">
        <v>1797.92265</v>
      </c>
      <c r="K60" s="346">
        <v>0</v>
      </c>
      <c r="L60" s="346">
        <v>0</v>
      </c>
      <c r="M60" s="346">
        <v>1797.92265</v>
      </c>
      <c r="N60" s="346">
        <v>0</v>
      </c>
      <c r="O60" s="346">
        <v>0</v>
      </c>
      <c r="P60" s="346">
        <v>0</v>
      </c>
      <c r="Q60" s="346">
        <v>0</v>
      </c>
      <c r="R60" s="346">
        <v>7370.7132999999994</v>
      </c>
      <c r="S60" s="156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556"/>
      <c r="AH60" s="556"/>
      <c r="AI60" s="556"/>
    </row>
    <row r="61" spans="1:35" s="517" customFormat="1" ht="12" customHeight="1" x14ac:dyDescent="0.2">
      <c r="A61" s="12" t="s">
        <v>831</v>
      </c>
      <c r="B61" s="346">
        <v>8934.5589999999993</v>
      </c>
      <c r="C61" s="346">
        <v>0</v>
      </c>
      <c r="D61" s="346">
        <v>0</v>
      </c>
      <c r="E61" s="346">
        <v>8934.5589999999993</v>
      </c>
      <c r="F61" s="346">
        <v>25.109000000000002</v>
      </c>
      <c r="G61" s="346">
        <v>0</v>
      </c>
      <c r="H61" s="346">
        <v>0</v>
      </c>
      <c r="I61" s="346">
        <v>25.109000000000002</v>
      </c>
      <c r="J61" s="346">
        <v>0</v>
      </c>
      <c r="K61" s="346">
        <v>0</v>
      </c>
      <c r="L61" s="346">
        <v>0</v>
      </c>
      <c r="M61" s="346">
        <v>0</v>
      </c>
      <c r="N61" s="346">
        <v>0</v>
      </c>
      <c r="O61" s="346">
        <v>0</v>
      </c>
      <c r="P61" s="346">
        <v>-2.5739999999999998</v>
      </c>
      <c r="Q61" s="346">
        <v>-2.5739999999999998</v>
      </c>
      <c r="R61" s="346">
        <v>8957.0939999999991</v>
      </c>
      <c r="S61" s="156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556"/>
      <c r="AH61" s="556"/>
      <c r="AI61" s="556"/>
    </row>
    <row r="62" spans="1:35" s="517" customFormat="1" ht="12" customHeight="1" x14ac:dyDescent="0.2">
      <c r="A62" s="19" t="s">
        <v>1926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156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556"/>
      <c r="AH62" s="556"/>
      <c r="AI62" s="556"/>
    </row>
    <row r="63" spans="1:35" s="517" customFormat="1" ht="12" customHeight="1" x14ac:dyDescent="0.2">
      <c r="A63" s="12" t="s">
        <v>1542</v>
      </c>
      <c r="B63" s="346">
        <v>9626.7650699999995</v>
      </c>
      <c r="C63" s="346">
        <v>0</v>
      </c>
      <c r="D63" s="346">
        <v>0</v>
      </c>
      <c r="E63" s="346">
        <v>9626.7650699999995</v>
      </c>
      <c r="F63" s="346">
        <v>0</v>
      </c>
      <c r="G63" s="346">
        <v>0</v>
      </c>
      <c r="H63" s="346">
        <v>0</v>
      </c>
      <c r="I63" s="346">
        <v>0</v>
      </c>
      <c r="J63" s="346">
        <v>202.0094</v>
      </c>
      <c r="K63" s="346">
        <v>0</v>
      </c>
      <c r="L63" s="346">
        <v>0</v>
      </c>
      <c r="M63" s="346">
        <v>202.0094</v>
      </c>
      <c r="N63" s="346">
        <v>19.99719</v>
      </c>
      <c r="O63" s="346">
        <v>0</v>
      </c>
      <c r="P63" s="346">
        <v>0</v>
      </c>
      <c r="Q63" s="346">
        <v>19.99719</v>
      </c>
      <c r="R63" s="346">
        <v>9848.7716600000003</v>
      </c>
      <c r="S63" s="156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556"/>
      <c r="AH63" s="556"/>
      <c r="AI63" s="556"/>
    </row>
    <row r="64" spans="1:35" s="517" customFormat="1" ht="12" customHeight="1" x14ac:dyDescent="0.2">
      <c r="A64" s="14" t="s">
        <v>1566</v>
      </c>
      <c r="B64" s="347">
        <v>220.11363</v>
      </c>
      <c r="C64" s="347">
        <v>0</v>
      </c>
      <c r="D64" s="347">
        <v>-7.2599999999999998E-2</v>
      </c>
      <c r="E64" s="347">
        <v>220.04103000000001</v>
      </c>
      <c r="F64" s="347">
        <v>263.26479000000006</v>
      </c>
      <c r="G64" s="347">
        <v>0</v>
      </c>
      <c r="H64" s="347">
        <v>-0.99148999999999998</v>
      </c>
      <c r="I64" s="347">
        <v>262.27330000000006</v>
      </c>
      <c r="J64" s="347">
        <v>0</v>
      </c>
      <c r="K64" s="347">
        <v>0</v>
      </c>
      <c r="L64" s="347">
        <v>0</v>
      </c>
      <c r="M64" s="347">
        <v>0</v>
      </c>
      <c r="N64" s="347">
        <v>4.32</v>
      </c>
      <c r="O64" s="347">
        <v>0</v>
      </c>
      <c r="P64" s="347">
        <v>0</v>
      </c>
      <c r="Q64" s="347">
        <v>4.32</v>
      </c>
      <c r="R64" s="347">
        <v>486.63433000000003</v>
      </c>
      <c r="S64" s="156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556"/>
      <c r="AH64" s="556"/>
      <c r="AI64" s="556"/>
    </row>
    <row r="65" spans="1:43" s="517" customFormat="1" ht="12" customHeight="1" x14ac:dyDescent="0.2">
      <c r="A65" s="19" t="s">
        <v>104</v>
      </c>
      <c r="B65" s="348">
        <v>2324.6660000000002</v>
      </c>
      <c r="C65" s="348">
        <v>0</v>
      </c>
      <c r="D65" s="348">
        <v>-130.81800000000001</v>
      </c>
      <c r="E65" s="348">
        <v>2193.848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2484.5300000000002</v>
      </c>
      <c r="O65" s="348">
        <v>0</v>
      </c>
      <c r="P65" s="348">
        <v>0</v>
      </c>
      <c r="Q65" s="348">
        <v>2484.5300000000002</v>
      </c>
      <c r="R65" s="348">
        <v>4678.3780000000006</v>
      </c>
      <c r="S65" s="156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556"/>
      <c r="AH65" s="556"/>
      <c r="AI65" s="556"/>
    </row>
    <row r="66" spans="1:43" s="517" customFormat="1" ht="12" customHeight="1" x14ac:dyDescent="0.2">
      <c r="A66" s="12" t="s">
        <v>1421</v>
      </c>
      <c r="B66" s="346">
        <v>2645.2196200000003</v>
      </c>
      <c r="C66" s="346">
        <v>-48.814639999999997</v>
      </c>
      <c r="D66" s="346">
        <v>0</v>
      </c>
      <c r="E66" s="346">
        <v>2596.4049800000003</v>
      </c>
      <c r="F66" s="346">
        <v>487.12311999999997</v>
      </c>
      <c r="G66" s="346">
        <v>-1.51999</v>
      </c>
      <c r="H66" s="346">
        <v>0</v>
      </c>
      <c r="I66" s="346">
        <v>485.60312999999996</v>
      </c>
      <c r="J66" s="346">
        <v>0</v>
      </c>
      <c r="K66" s="346">
        <v>0</v>
      </c>
      <c r="L66" s="346">
        <v>0</v>
      </c>
      <c r="M66" s="346">
        <v>0</v>
      </c>
      <c r="N66" s="346">
        <v>0</v>
      </c>
      <c r="O66" s="346">
        <v>0</v>
      </c>
      <c r="P66" s="346">
        <v>0</v>
      </c>
      <c r="Q66" s="346">
        <v>0</v>
      </c>
      <c r="R66" s="346">
        <v>3082.0081100000002</v>
      </c>
      <c r="S66" s="156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556"/>
      <c r="AH66" s="556"/>
      <c r="AI66" s="556"/>
    </row>
    <row r="67" spans="1:43" s="517" customFormat="1" ht="12" customHeight="1" x14ac:dyDescent="0.2">
      <c r="A67" s="12" t="s">
        <v>1567</v>
      </c>
      <c r="B67" s="346">
        <v>25784.226890000002</v>
      </c>
      <c r="C67" s="346">
        <v>-606.78200000000004</v>
      </c>
      <c r="D67" s="346">
        <v>0</v>
      </c>
      <c r="E67" s="346">
        <v>25177.444890000002</v>
      </c>
      <c r="F67" s="346">
        <v>0</v>
      </c>
      <c r="G67" s="346">
        <v>0</v>
      </c>
      <c r="H67" s="346">
        <v>0</v>
      </c>
      <c r="I67" s="346">
        <v>0</v>
      </c>
      <c r="J67" s="346">
        <v>0</v>
      </c>
      <c r="K67" s="346">
        <v>0</v>
      </c>
      <c r="L67" s="346">
        <v>0</v>
      </c>
      <c r="M67" s="346">
        <v>0</v>
      </c>
      <c r="N67" s="346">
        <v>37.946249999999999</v>
      </c>
      <c r="O67" s="346">
        <v>0</v>
      </c>
      <c r="P67" s="346">
        <v>0</v>
      </c>
      <c r="Q67" s="346">
        <v>37.946249999999999</v>
      </c>
      <c r="R67" s="346">
        <v>25215.391140000003</v>
      </c>
      <c r="S67" s="156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556"/>
      <c r="AH67" s="556"/>
      <c r="AI67" s="556"/>
    </row>
    <row r="68" spans="1:43" s="517" customFormat="1" ht="12" customHeight="1" x14ac:dyDescent="0.2">
      <c r="A68" s="19" t="s">
        <v>1532</v>
      </c>
      <c r="B68" s="348">
        <v>71406.534419999996</v>
      </c>
      <c r="C68" s="348">
        <v>-970.70235000000002</v>
      </c>
      <c r="D68" s="348">
        <v>-86.478820000000013</v>
      </c>
      <c r="E68" s="348">
        <v>70349.353249999986</v>
      </c>
      <c r="F68" s="348">
        <v>0</v>
      </c>
      <c r="G68" s="348">
        <v>0</v>
      </c>
      <c r="H68" s="348">
        <v>0</v>
      </c>
      <c r="I68" s="348">
        <v>0</v>
      </c>
      <c r="J68" s="348">
        <v>1082.63393</v>
      </c>
      <c r="K68" s="348">
        <v>0</v>
      </c>
      <c r="L68" s="348">
        <v>0</v>
      </c>
      <c r="M68" s="348">
        <v>1082.63393</v>
      </c>
      <c r="N68" s="348">
        <v>0</v>
      </c>
      <c r="O68" s="348">
        <v>0</v>
      </c>
      <c r="P68" s="348">
        <v>0</v>
      </c>
      <c r="Q68" s="348">
        <v>0</v>
      </c>
      <c r="R68" s="348">
        <v>71431.987179999982</v>
      </c>
      <c r="S68" s="156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556"/>
      <c r="AH68" s="556"/>
      <c r="AI68" s="556"/>
    </row>
    <row r="69" spans="1:43" s="517" customFormat="1" ht="12" customHeight="1" x14ac:dyDescent="0.2">
      <c r="A69" s="12" t="s">
        <v>958</v>
      </c>
      <c r="B69" s="346">
        <v>46937.711409999996</v>
      </c>
      <c r="C69" s="346">
        <v>0</v>
      </c>
      <c r="D69" s="346">
        <v>0</v>
      </c>
      <c r="E69" s="346">
        <v>46937.711409999996</v>
      </c>
      <c r="F69" s="346">
        <v>93.716560000000001</v>
      </c>
      <c r="G69" s="346">
        <v>0</v>
      </c>
      <c r="H69" s="346">
        <v>0</v>
      </c>
      <c r="I69" s="346">
        <v>93.716560000000001</v>
      </c>
      <c r="J69" s="346">
        <v>467.82062000000002</v>
      </c>
      <c r="K69" s="346">
        <v>0</v>
      </c>
      <c r="L69" s="346">
        <v>0</v>
      </c>
      <c r="M69" s="346">
        <v>467.82062000000002</v>
      </c>
      <c r="N69" s="346">
        <v>0</v>
      </c>
      <c r="O69" s="346">
        <v>0</v>
      </c>
      <c r="P69" s="346">
        <v>0</v>
      </c>
      <c r="Q69" s="346">
        <v>0</v>
      </c>
      <c r="R69" s="346">
        <v>47499.248589999996</v>
      </c>
      <c r="S69" s="156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556"/>
      <c r="AH69" s="556"/>
      <c r="AI69" s="556"/>
    </row>
    <row r="70" spans="1:43" s="517" customFormat="1" ht="12" customHeight="1" x14ac:dyDescent="0.2">
      <c r="A70" s="12" t="s">
        <v>1419</v>
      </c>
      <c r="B70" s="346">
        <v>1252.0589199999999</v>
      </c>
      <c r="C70" s="346">
        <v>0</v>
      </c>
      <c r="D70" s="346">
        <v>0</v>
      </c>
      <c r="E70" s="346">
        <v>1252.0589199999999</v>
      </c>
      <c r="F70" s="346">
        <v>2338.80278</v>
      </c>
      <c r="G70" s="346">
        <v>0</v>
      </c>
      <c r="H70" s="346">
        <v>0</v>
      </c>
      <c r="I70" s="346">
        <v>2338.80278</v>
      </c>
      <c r="J70" s="346">
        <v>0</v>
      </c>
      <c r="K70" s="346">
        <v>0</v>
      </c>
      <c r="L70" s="346">
        <v>0</v>
      </c>
      <c r="M70" s="346">
        <v>0</v>
      </c>
      <c r="N70" s="346">
        <v>0</v>
      </c>
      <c r="O70" s="346">
        <v>0</v>
      </c>
      <c r="P70" s="346">
        <v>0</v>
      </c>
      <c r="Q70" s="346">
        <v>0</v>
      </c>
      <c r="R70" s="346">
        <v>3590.8616999999999</v>
      </c>
      <c r="S70" s="156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556"/>
      <c r="AH70" s="556"/>
      <c r="AI70" s="556"/>
    </row>
    <row r="71" spans="1:43" s="517" customFormat="1" ht="12" customHeight="1" x14ac:dyDescent="0.2">
      <c r="A71" s="14" t="s">
        <v>1533</v>
      </c>
      <c r="B71" s="347">
        <v>2748.7712200000001</v>
      </c>
      <c r="C71" s="347">
        <v>0</v>
      </c>
      <c r="D71" s="347">
        <v>0</v>
      </c>
      <c r="E71" s="347">
        <v>2748.7712200000001</v>
      </c>
      <c r="F71" s="347">
        <v>0</v>
      </c>
      <c r="G71" s="347">
        <v>0</v>
      </c>
      <c r="H71" s="347">
        <v>0</v>
      </c>
      <c r="I71" s="347">
        <v>0</v>
      </c>
      <c r="J71" s="347">
        <v>31.800999999999998</v>
      </c>
      <c r="K71" s="347">
        <v>0</v>
      </c>
      <c r="L71" s="347">
        <v>0</v>
      </c>
      <c r="M71" s="347">
        <v>31.800999999999998</v>
      </c>
      <c r="N71" s="347">
        <v>0</v>
      </c>
      <c r="O71" s="347">
        <v>0</v>
      </c>
      <c r="P71" s="347">
        <v>0</v>
      </c>
      <c r="Q71" s="347">
        <v>0</v>
      </c>
      <c r="R71" s="347">
        <v>2780.57222</v>
      </c>
      <c r="S71" s="156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556"/>
      <c r="AH71" s="556"/>
      <c r="AI71" s="556"/>
    </row>
    <row r="72" spans="1:43" s="517" customFormat="1" ht="12" customHeight="1" x14ac:dyDescent="0.2">
      <c r="A72" s="12" t="s">
        <v>1927</v>
      </c>
      <c r="B72" s="346">
        <v>8348.50324</v>
      </c>
      <c r="C72" s="346">
        <v>0</v>
      </c>
      <c r="D72" s="346">
        <v>0</v>
      </c>
      <c r="E72" s="346">
        <v>8348.50324</v>
      </c>
      <c r="F72" s="346">
        <v>2196.7206699999997</v>
      </c>
      <c r="G72" s="346">
        <v>0</v>
      </c>
      <c r="H72" s="346">
        <v>0</v>
      </c>
      <c r="I72" s="346">
        <v>2196.7206699999997</v>
      </c>
      <c r="J72" s="346">
        <v>1647.6102800000001</v>
      </c>
      <c r="K72" s="346">
        <v>0</v>
      </c>
      <c r="L72" s="346">
        <v>0</v>
      </c>
      <c r="M72" s="346">
        <v>1647.6102800000001</v>
      </c>
      <c r="N72" s="346">
        <v>933.82629000000009</v>
      </c>
      <c r="O72" s="346">
        <v>0</v>
      </c>
      <c r="P72" s="346">
        <v>0</v>
      </c>
      <c r="Q72" s="346">
        <v>933.82629000000009</v>
      </c>
      <c r="R72" s="346">
        <v>13126.660480000002</v>
      </c>
      <c r="S72" s="156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556"/>
      <c r="AH72" s="556"/>
      <c r="AI72" s="556"/>
    </row>
    <row r="73" spans="1:43" s="517" customFormat="1" ht="12" customHeight="1" x14ac:dyDescent="0.2">
      <c r="A73" s="12" t="s">
        <v>1536</v>
      </c>
      <c r="B73" s="346">
        <v>1593.6931000000002</v>
      </c>
      <c r="C73" s="346">
        <v>0</v>
      </c>
      <c r="D73" s="346">
        <v>0</v>
      </c>
      <c r="E73" s="346">
        <v>1593.6931000000002</v>
      </c>
      <c r="F73" s="346">
        <v>112.88493</v>
      </c>
      <c r="G73" s="346">
        <v>0</v>
      </c>
      <c r="H73" s="346">
        <v>0</v>
      </c>
      <c r="I73" s="346">
        <v>112.88493</v>
      </c>
      <c r="J73" s="346">
        <v>325.71084000000002</v>
      </c>
      <c r="K73" s="346">
        <v>0</v>
      </c>
      <c r="L73" s="346">
        <v>0</v>
      </c>
      <c r="M73" s="346">
        <v>325.71084000000002</v>
      </c>
      <c r="N73" s="346">
        <v>0</v>
      </c>
      <c r="O73" s="346">
        <v>0</v>
      </c>
      <c r="P73" s="346">
        <v>0</v>
      </c>
      <c r="Q73" s="346">
        <v>0</v>
      </c>
      <c r="R73" s="346">
        <v>2032.2888700000001</v>
      </c>
      <c r="S73" s="156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556"/>
      <c r="AH73" s="556"/>
      <c r="AI73" s="556"/>
    </row>
    <row r="74" spans="1:43" s="517" customFormat="1" ht="12" customHeight="1" x14ac:dyDescent="0.2">
      <c r="A74" s="12" t="s">
        <v>1537</v>
      </c>
      <c r="B74" s="346">
        <v>3805.2220000000002</v>
      </c>
      <c r="C74" s="346">
        <v>0</v>
      </c>
      <c r="D74" s="346">
        <v>0</v>
      </c>
      <c r="E74" s="346">
        <v>3805.2220000000002</v>
      </c>
      <c r="F74" s="346">
        <v>0</v>
      </c>
      <c r="G74" s="346">
        <v>0</v>
      </c>
      <c r="H74" s="346">
        <v>0</v>
      </c>
      <c r="I74" s="346">
        <v>0</v>
      </c>
      <c r="J74" s="346">
        <v>3970.9609999999998</v>
      </c>
      <c r="K74" s="346">
        <v>0</v>
      </c>
      <c r="L74" s="346">
        <v>0</v>
      </c>
      <c r="M74" s="346">
        <v>3970.9609999999998</v>
      </c>
      <c r="N74" s="346">
        <v>0</v>
      </c>
      <c r="O74" s="346">
        <v>0</v>
      </c>
      <c r="P74" s="346">
        <v>0</v>
      </c>
      <c r="Q74" s="346">
        <v>0</v>
      </c>
      <c r="R74" s="346">
        <v>7776.183</v>
      </c>
      <c r="S74" s="156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556"/>
      <c r="AH74" s="556"/>
      <c r="AI74" s="556"/>
    </row>
    <row r="75" spans="1:43" s="517" customFormat="1" ht="12" customHeight="1" x14ac:dyDescent="0.2">
      <c r="A75" s="12" t="s">
        <v>1422</v>
      </c>
      <c r="B75" s="346">
        <v>85.662899999999993</v>
      </c>
      <c r="C75" s="346">
        <v>-2.6049499999999997</v>
      </c>
      <c r="D75" s="346">
        <v>0</v>
      </c>
      <c r="E75" s="346">
        <v>83.057949999999991</v>
      </c>
      <c r="F75" s="346">
        <v>0</v>
      </c>
      <c r="G75" s="346">
        <v>0</v>
      </c>
      <c r="H75" s="346">
        <v>0</v>
      </c>
      <c r="I75" s="346">
        <v>0</v>
      </c>
      <c r="J75" s="346">
        <v>334.68862999999999</v>
      </c>
      <c r="K75" s="346">
        <v>0</v>
      </c>
      <c r="L75" s="346">
        <v>0</v>
      </c>
      <c r="M75" s="346">
        <v>334.68862999999999</v>
      </c>
      <c r="N75" s="346">
        <v>0</v>
      </c>
      <c r="O75" s="346">
        <v>0</v>
      </c>
      <c r="P75" s="346">
        <v>0</v>
      </c>
      <c r="Q75" s="346">
        <v>0</v>
      </c>
      <c r="R75" s="346">
        <v>417.74657999999999</v>
      </c>
      <c r="S75" s="156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556"/>
      <c r="AH75" s="556"/>
      <c r="AI75" s="556"/>
    </row>
    <row r="76" spans="1:43" s="834" customFormat="1" ht="12" customHeight="1" x14ac:dyDescent="0.2">
      <c r="A76" s="1484" t="s">
        <v>3232</v>
      </c>
      <c r="B76" s="1131">
        <v>201545.62578999999</v>
      </c>
      <c r="C76" s="1131">
        <v>-1628.9039399999999</v>
      </c>
      <c r="D76" s="1131">
        <v>-217.36942000000002</v>
      </c>
      <c r="E76" s="1131">
        <v>199699.35242999997</v>
      </c>
      <c r="F76" s="1131">
        <v>13666.29018</v>
      </c>
      <c r="G76" s="1131">
        <v>-3.1240999999999999</v>
      </c>
      <c r="H76" s="1131">
        <v>-0.99148999999999998</v>
      </c>
      <c r="I76" s="1131">
        <v>13662.174590000002</v>
      </c>
      <c r="J76" s="1131">
        <v>10638.332190000001</v>
      </c>
      <c r="K76" s="1131">
        <v>0</v>
      </c>
      <c r="L76" s="1131">
        <v>0</v>
      </c>
      <c r="M76" s="1131">
        <v>10638.332190000001</v>
      </c>
      <c r="N76" s="1131">
        <v>3480.6197300000003</v>
      </c>
      <c r="O76" s="1131">
        <v>0</v>
      </c>
      <c r="P76" s="1131">
        <v>-2.5739999999999998</v>
      </c>
      <c r="Q76" s="1131">
        <v>3478.0457300000003</v>
      </c>
      <c r="R76" s="1131">
        <v>227477.90493999998</v>
      </c>
      <c r="S76" s="858"/>
      <c r="T76" s="859"/>
      <c r="U76" s="859"/>
      <c r="V76" s="859"/>
      <c r="W76" s="859"/>
      <c r="X76" s="829"/>
      <c r="Y76" s="829"/>
      <c r="Z76" s="829"/>
      <c r="AA76" s="829"/>
      <c r="AB76" s="829"/>
      <c r="AC76" s="829"/>
      <c r="AD76" s="829"/>
      <c r="AE76" s="829"/>
      <c r="AF76" s="829"/>
      <c r="AG76" s="838"/>
      <c r="AH76" s="838"/>
      <c r="AI76" s="838"/>
    </row>
    <row r="77" spans="1:43" s="834" customFormat="1" ht="12" customHeight="1" thickBot="1" x14ac:dyDescent="0.25">
      <c r="A77" s="1089" t="s">
        <v>578</v>
      </c>
      <c r="B77" s="1090">
        <v>673314.4614216889</v>
      </c>
      <c r="C77" s="1090">
        <v>-9561.52477</v>
      </c>
      <c r="D77" s="1090">
        <v>-4762.6005500000001</v>
      </c>
      <c r="E77" s="1090">
        <v>658990.33610168891</v>
      </c>
      <c r="F77" s="1090">
        <v>2908539.2460777294</v>
      </c>
      <c r="G77" s="1090">
        <v>-16910.931829999998</v>
      </c>
      <c r="H77" s="1090">
        <v>-27518.163039999996</v>
      </c>
      <c r="I77" s="1090">
        <v>2864110.1512077288</v>
      </c>
      <c r="J77" s="1090">
        <v>95132.74268000001</v>
      </c>
      <c r="K77" s="1090">
        <v>-3338.2417099999998</v>
      </c>
      <c r="L77" s="1090">
        <v>-332.18999000000002</v>
      </c>
      <c r="M77" s="1090">
        <v>91462.31097999998</v>
      </c>
      <c r="N77" s="1090">
        <v>1055381.9099761834</v>
      </c>
      <c r="O77" s="1090">
        <v>-985.14108999999996</v>
      </c>
      <c r="P77" s="1090">
        <v>-154478.65456999996</v>
      </c>
      <c r="Q77" s="1090">
        <v>899918.11431618361</v>
      </c>
      <c r="R77" s="1090">
        <v>4514480.9126056014</v>
      </c>
      <c r="S77" s="858"/>
      <c r="T77" s="859"/>
      <c r="U77" s="859"/>
      <c r="V77" s="859"/>
      <c r="W77" s="859"/>
      <c r="X77" s="829"/>
      <c r="Y77" s="829"/>
      <c r="Z77" s="829"/>
      <c r="AA77" s="829"/>
      <c r="AB77" s="829"/>
      <c r="AC77" s="829"/>
      <c r="AD77" s="829"/>
      <c r="AE77" s="829"/>
      <c r="AF77" s="829"/>
      <c r="AG77" s="838"/>
      <c r="AH77" s="838"/>
      <c r="AI77" s="838"/>
    </row>
    <row r="78" spans="1:43" s="1011" customFormat="1" ht="12" customHeight="1" x14ac:dyDescent="0.2">
      <c r="A78" s="1012"/>
      <c r="B78" s="1013"/>
      <c r="C78" s="1013"/>
      <c r="D78" s="1013"/>
      <c r="E78" s="1013"/>
      <c r="F78" s="1013"/>
      <c r="G78" s="1013"/>
      <c r="H78" s="1013"/>
      <c r="I78" s="1013"/>
      <c r="J78" s="1013"/>
      <c r="K78" s="1013"/>
      <c r="L78" s="1013"/>
      <c r="M78" s="1013"/>
      <c r="N78" s="1013"/>
      <c r="O78" s="1013"/>
      <c r="P78" s="1013"/>
      <c r="Q78" s="1013"/>
      <c r="R78" s="1013"/>
      <c r="S78" s="1013"/>
      <c r="T78" s="1013"/>
      <c r="U78" s="1013"/>
      <c r="V78" s="1013"/>
      <c r="W78" s="1013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14"/>
      <c r="AH78" s="1014"/>
      <c r="AI78" s="1014"/>
    </row>
    <row r="79" spans="1:43" ht="12" customHeight="1" x14ac:dyDescent="0.2">
      <c r="A79" s="516"/>
      <c r="B79" s="517"/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</row>
    <row r="80" spans="1:43" ht="12" customHeight="1" x14ac:dyDescent="0.2">
      <c r="A80" s="477"/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  <c r="AB80" s="517"/>
      <c r="AC80" s="517"/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</row>
    <row r="81" spans="1:29" x14ac:dyDescent="0.2">
      <c r="A81" s="51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</row>
    <row r="82" spans="1:29" x14ac:dyDescent="0.2">
      <c r="A82" s="517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</row>
    <row r="83" spans="1:29" x14ac:dyDescent="0.2">
      <c r="A83" s="517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</row>
    <row r="84" spans="1:29" x14ac:dyDescent="0.2">
      <c r="A84" s="517"/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</row>
    <row r="85" spans="1:29" x14ac:dyDescent="0.2">
      <c r="A85" s="517"/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</row>
    <row r="86" spans="1:29" x14ac:dyDescent="0.2">
      <c r="A86" s="517"/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</row>
    <row r="87" spans="1:29" x14ac:dyDescent="0.2">
      <c r="A87" s="517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</row>
    <row r="88" spans="1:29" x14ac:dyDescent="0.2">
      <c r="A88" s="517"/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</row>
    <row r="89" spans="1:29" x14ac:dyDescent="0.2">
      <c r="A89" s="517"/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</row>
    <row r="90" spans="1:29" x14ac:dyDescent="0.2">
      <c r="A90" s="517"/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</row>
    <row r="91" spans="1:29" x14ac:dyDescent="0.2">
      <c r="A91" s="517"/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</row>
    <row r="92" spans="1:29" x14ac:dyDescent="0.2">
      <c r="A92" s="517"/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</row>
    <row r="93" spans="1:29" x14ac:dyDescent="0.2">
      <c r="A93" s="517"/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</row>
    <row r="94" spans="1:29" x14ac:dyDescent="0.2">
      <c r="A94" s="517"/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</row>
    <row r="95" spans="1:29" x14ac:dyDescent="0.2">
      <c r="A95" s="517"/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</row>
    <row r="96" spans="1:29" x14ac:dyDescent="0.2">
      <c r="A96" s="517"/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</row>
    <row r="97" spans="1:29" x14ac:dyDescent="0.2">
      <c r="A97" s="517"/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</row>
    <row r="98" spans="1:29" x14ac:dyDescent="0.2">
      <c r="A98" s="517"/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</row>
    <row r="99" spans="1:29" x14ac:dyDescent="0.2">
      <c r="A99" s="517"/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</row>
    <row r="100" spans="1:29" x14ac:dyDescent="0.2">
      <c r="A100" s="517"/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</row>
    <row r="101" spans="1:29" x14ac:dyDescent="0.2">
      <c r="A101" s="517"/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</row>
    <row r="102" spans="1:29" x14ac:dyDescent="0.2">
      <c r="A102" s="517"/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</row>
    <row r="103" spans="1:29" x14ac:dyDescent="0.2">
      <c r="A103" s="517"/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</row>
    <row r="104" spans="1:29" x14ac:dyDescent="0.2">
      <c r="A104" s="517"/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</row>
    <row r="105" spans="1:29" x14ac:dyDescent="0.2">
      <c r="A105" s="517"/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</row>
    <row r="106" spans="1:29" x14ac:dyDescent="0.2">
      <c r="A106" s="517"/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</row>
    <row r="107" spans="1:29" x14ac:dyDescent="0.2">
      <c r="A107" s="517"/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</row>
    <row r="108" spans="1:29" x14ac:dyDescent="0.2">
      <c r="A108" s="517"/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</row>
    <row r="109" spans="1:29" x14ac:dyDescent="0.2">
      <c r="A109" s="517"/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</row>
    <row r="110" spans="1:29" x14ac:dyDescent="0.2">
      <c r="A110" s="517"/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</row>
    <row r="111" spans="1:29" x14ac:dyDescent="0.2">
      <c r="A111" s="517"/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</row>
  </sheetData>
  <mergeCells count="24">
    <mergeCell ref="B8:E9"/>
    <mergeCell ref="E10:E12"/>
    <mergeCell ref="F8:I9"/>
    <mergeCell ref="I10:I12"/>
    <mergeCell ref="D10:D12"/>
    <mergeCell ref="F10:F12"/>
    <mergeCell ref="G10:G12"/>
    <mergeCell ref="H10:H12"/>
    <mergeCell ref="J10:J12"/>
    <mergeCell ref="P10:P12"/>
    <mergeCell ref="K10:K12"/>
    <mergeCell ref="L10:L12"/>
    <mergeCell ref="N10:N12"/>
    <mergeCell ref="O10:O12"/>
    <mergeCell ref="R8:R12"/>
    <mergeCell ref="J5:R6"/>
    <mergeCell ref="A5:I6"/>
    <mergeCell ref="J8:M9"/>
    <mergeCell ref="M10:M12"/>
    <mergeCell ref="N8:Q9"/>
    <mergeCell ref="Q10:Q12"/>
    <mergeCell ref="A8:A12"/>
    <mergeCell ref="B10:B12"/>
    <mergeCell ref="C10:C12"/>
  </mergeCells>
  <phoneticPr fontId="164" type="noConversion"/>
  <conditionalFormatting sqref="S57:W57 S76:W78 S49:W49 B14:R78">
    <cfRule type="expression" dxfId="342" priority="11" stopIfTrue="1">
      <formula>$Q14=1</formula>
    </cfRule>
  </conditionalFormatting>
  <conditionalFormatting sqref="A57 A14:A55">
    <cfRule type="expression" dxfId="341" priority="8" stopIfTrue="1">
      <formula>$AO14=1</formula>
    </cfRule>
  </conditionalFormatting>
  <conditionalFormatting sqref="A14:A57">
    <cfRule type="expression" dxfId="340" priority="7" stopIfTrue="1">
      <formula>$AQ14=1</formula>
    </cfRule>
  </conditionalFormatting>
  <conditionalFormatting sqref="A77:A78">
    <cfRule type="expression" dxfId="339" priority="6" stopIfTrue="1">
      <formula>$AS77=1</formula>
    </cfRule>
  </conditionalFormatting>
  <conditionalFormatting sqref="A58:A76">
    <cfRule type="expression" dxfId="338" priority="1" stopIfTrue="1">
      <formula>$AL58=1</formula>
    </cfRule>
  </conditionalFormatting>
  <conditionalFormatting sqref="A58:A75">
    <cfRule type="expression" dxfId="337" priority="2" stopIfTrue="1">
      <formula>$AN58=1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70" fitToWidth="2" orientation="portrait" r:id="rId1"/>
  <headerFooter alignWithMargins="0"/>
  <colBreaks count="1" manualBreakCount="1">
    <brk id="9" min="2" max="7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K83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3.28515625" style="426" customWidth="1"/>
    <col min="2" max="2" width="17" style="426" customWidth="1"/>
    <col min="3" max="3" width="19.85546875" style="426" customWidth="1"/>
    <col min="4" max="4" width="18.140625" style="426" customWidth="1"/>
    <col min="5" max="5" width="19.140625" style="426" customWidth="1"/>
    <col min="6" max="6" width="18.7109375" style="426" customWidth="1"/>
    <col min="7" max="7" width="16.42578125" style="426" customWidth="1"/>
    <col min="8" max="8" width="18.28515625" style="426" customWidth="1"/>
    <col min="9" max="9" width="18.5703125" style="426" customWidth="1"/>
    <col min="10" max="10" width="18.7109375" style="426" customWidth="1"/>
    <col min="11" max="11" width="14.42578125" style="426" customWidth="1"/>
    <col min="12" max="16384" width="9.140625" style="426"/>
  </cols>
  <sheetData>
    <row r="1" spans="1:37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</row>
    <row r="2" spans="1:37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</row>
    <row r="3" spans="1:37" s="914" customFormat="1" x14ac:dyDescent="0.2">
      <c r="A3" s="942" t="s">
        <v>806</v>
      </c>
      <c r="B3" s="938"/>
      <c r="C3" s="938"/>
      <c r="D3" s="938"/>
      <c r="E3" s="938"/>
      <c r="F3" s="938"/>
      <c r="G3" s="938"/>
      <c r="H3" s="938"/>
      <c r="I3" s="938"/>
      <c r="J3" s="826"/>
      <c r="K3" s="940" t="s">
        <v>807</v>
      </c>
      <c r="L3" s="826"/>
    </row>
    <row r="4" spans="1:37" s="429" customFormat="1" x14ac:dyDescent="0.2">
      <c r="A4" s="215"/>
      <c r="B4" s="527"/>
      <c r="C4" s="527"/>
      <c r="D4" s="527"/>
      <c r="E4" s="527"/>
      <c r="F4" s="527"/>
      <c r="G4" s="527"/>
      <c r="H4" s="527"/>
      <c r="I4" s="527"/>
      <c r="J4" s="527"/>
      <c r="K4" s="519"/>
      <c r="L4" s="519"/>
    </row>
    <row r="5" spans="1:37" s="429" customFormat="1" ht="18" customHeight="1" x14ac:dyDescent="0.2">
      <c r="A5" s="1651" t="s">
        <v>3222</v>
      </c>
      <c r="B5" s="1651"/>
      <c r="C5" s="1651"/>
      <c r="D5" s="1651"/>
      <c r="E5" s="1651"/>
      <c r="F5" s="1650" t="s">
        <v>4034</v>
      </c>
      <c r="G5" s="1650"/>
      <c r="H5" s="1650"/>
      <c r="I5" s="1650"/>
      <c r="J5" s="1650"/>
      <c r="K5" s="1650"/>
      <c r="L5" s="519"/>
    </row>
    <row r="6" spans="1:37" s="429" customFormat="1" ht="18" customHeight="1" x14ac:dyDescent="0.2">
      <c r="A6" s="1651"/>
      <c r="B6" s="1651"/>
      <c r="C6" s="1651"/>
      <c r="D6" s="1651"/>
      <c r="E6" s="1651"/>
      <c r="F6" s="1650"/>
      <c r="G6" s="1650"/>
      <c r="H6" s="1650"/>
      <c r="I6" s="1650"/>
      <c r="J6" s="1650"/>
      <c r="K6" s="1650"/>
      <c r="L6" s="519"/>
    </row>
    <row r="7" spans="1:37" s="429" customFormat="1" ht="15" thickBot="1" x14ac:dyDescent="0.25">
      <c r="A7" s="216"/>
      <c r="B7" s="527"/>
      <c r="C7" s="527"/>
      <c r="D7" s="527"/>
      <c r="E7" s="533"/>
      <c r="F7" s="527"/>
      <c r="G7" s="527"/>
      <c r="H7" s="527"/>
      <c r="I7" s="527"/>
      <c r="J7" s="533"/>
      <c r="K7" s="1354" t="s">
        <v>2071</v>
      </c>
      <c r="L7" s="519"/>
    </row>
    <row r="8" spans="1:37" ht="12.75" customHeight="1" x14ac:dyDescent="0.2">
      <c r="A8" s="1658" t="s">
        <v>775</v>
      </c>
      <c r="B8" s="1644" t="s">
        <v>1439</v>
      </c>
      <c r="C8" s="1644"/>
      <c r="D8" s="1644" t="s">
        <v>1435</v>
      </c>
      <c r="E8" s="1644" t="s">
        <v>990</v>
      </c>
      <c r="F8" s="1644" t="s">
        <v>1587</v>
      </c>
      <c r="G8" s="1644" t="s">
        <v>1588</v>
      </c>
      <c r="H8" s="1644" t="s">
        <v>1589</v>
      </c>
      <c r="I8" s="1644" t="s">
        <v>1436</v>
      </c>
      <c r="J8" s="1644" t="s">
        <v>684</v>
      </c>
      <c r="K8" s="1644" t="s">
        <v>663</v>
      </c>
      <c r="L8" s="517"/>
    </row>
    <row r="9" spans="1:37" x14ac:dyDescent="0.2">
      <c r="A9" s="1659"/>
      <c r="B9" s="1669"/>
      <c r="C9" s="1669"/>
      <c r="D9" s="1645"/>
      <c r="E9" s="1645"/>
      <c r="F9" s="1645"/>
      <c r="G9" s="1645"/>
      <c r="H9" s="1645"/>
      <c r="I9" s="1645"/>
      <c r="J9" s="1645"/>
      <c r="K9" s="1645"/>
      <c r="L9" s="517"/>
    </row>
    <row r="10" spans="1:37" ht="12.75" customHeight="1" x14ac:dyDescent="0.2">
      <c r="A10" s="1659"/>
      <c r="B10" s="1668" t="s">
        <v>717</v>
      </c>
      <c r="C10" s="1668" t="s">
        <v>1437</v>
      </c>
      <c r="D10" s="1645"/>
      <c r="E10" s="1645"/>
      <c r="F10" s="1645"/>
      <c r="G10" s="1645"/>
      <c r="H10" s="1645"/>
      <c r="I10" s="1645"/>
      <c r="J10" s="1645"/>
      <c r="K10" s="1645"/>
      <c r="L10" s="517"/>
    </row>
    <row r="11" spans="1:37" ht="19.5" customHeight="1" x14ac:dyDescent="0.2">
      <c r="A11" s="1659"/>
      <c r="B11" s="1645"/>
      <c r="C11" s="1645"/>
      <c r="D11" s="1645"/>
      <c r="E11" s="1645"/>
      <c r="F11" s="1645"/>
      <c r="G11" s="1645"/>
      <c r="H11" s="1645"/>
      <c r="I11" s="1645"/>
      <c r="J11" s="1645"/>
      <c r="K11" s="1645"/>
      <c r="L11" s="517"/>
    </row>
    <row r="12" spans="1:37" ht="20.25" customHeight="1" thickBot="1" x14ac:dyDescent="0.25">
      <c r="A12" s="1660"/>
      <c r="B12" s="1646"/>
      <c r="C12" s="1646"/>
      <c r="D12" s="1646"/>
      <c r="E12" s="1646"/>
      <c r="F12" s="1646"/>
      <c r="G12" s="1646"/>
      <c r="H12" s="1646"/>
      <c r="I12" s="1646"/>
      <c r="J12" s="1646"/>
      <c r="K12" s="1646"/>
      <c r="L12" s="517"/>
    </row>
    <row r="13" spans="1:37" s="451" customFormat="1" ht="12" customHeight="1" x14ac:dyDescent="0.2">
      <c r="A13" s="820" t="s">
        <v>550</v>
      </c>
      <c r="B13" s="555"/>
      <c r="C13" s="555"/>
      <c r="D13" s="555"/>
      <c r="E13" s="555"/>
      <c r="F13" s="555"/>
      <c r="G13" s="555"/>
      <c r="H13" s="555"/>
      <c r="I13" s="555"/>
      <c r="J13" s="555"/>
      <c r="K13" s="555"/>
    </row>
    <row r="14" spans="1:37" s="517" customFormat="1" ht="12" customHeight="1" x14ac:dyDescent="0.2">
      <c r="A14" s="12" t="s">
        <v>1526</v>
      </c>
      <c r="B14" s="11">
        <v>0</v>
      </c>
      <c r="C14" s="11">
        <v>0</v>
      </c>
      <c r="D14" s="11">
        <v>0</v>
      </c>
      <c r="E14" s="11">
        <v>0</v>
      </c>
      <c r="F14" s="11">
        <v>114.94188</v>
      </c>
      <c r="G14" s="11">
        <v>0</v>
      </c>
      <c r="H14" s="11">
        <v>55.810980000000008</v>
      </c>
      <c r="I14" s="11">
        <v>0</v>
      </c>
      <c r="J14" s="11">
        <v>0</v>
      </c>
      <c r="K14" s="11">
        <v>170.75286</v>
      </c>
      <c r="L14" s="156"/>
      <c r="M14" s="38"/>
      <c r="N14" s="38"/>
      <c r="O14" s="556"/>
      <c r="P14" s="556"/>
      <c r="Q14" s="556"/>
      <c r="R14" s="556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38"/>
      <c r="AD14" s="556"/>
      <c r="AE14" s="556"/>
      <c r="AF14" s="556"/>
      <c r="AG14" s="556"/>
      <c r="AH14" s="556"/>
      <c r="AI14" s="556"/>
      <c r="AJ14" s="556"/>
      <c r="AK14" s="556"/>
    </row>
    <row r="15" spans="1:37" s="517" customFormat="1" ht="12" customHeight="1" x14ac:dyDescent="0.2">
      <c r="A15" s="12" t="s">
        <v>2070</v>
      </c>
      <c r="B15" s="11">
        <v>0</v>
      </c>
      <c r="C15" s="11">
        <v>0</v>
      </c>
      <c r="D15" s="11">
        <v>0</v>
      </c>
      <c r="E15" s="11">
        <v>0</v>
      </c>
      <c r="F15" s="11">
        <v>583.52752999999984</v>
      </c>
      <c r="G15" s="11">
        <v>1091.9263699999999</v>
      </c>
      <c r="H15" s="11">
        <v>88.637449999999831</v>
      </c>
      <c r="I15" s="11">
        <v>34.296140000000015</v>
      </c>
      <c r="J15" s="11">
        <v>0</v>
      </c>
      <c r="K15" s="11">
        <v>1798.3874899999996</v>
      </c>
      <c r="L15" s="156"/>
      <c r="M15" s="38"/>
      <c r="N15" s="38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6"/>
      <c r="AB15" s="556"/>
      <c r="AC15" s="38"/>
      <c r="AD15" s="556"/>
      <c r="AE15" s="556"/>
      <c r="AF15" s="556"/>
      <c r="AG15" s="556"/>
      <c r="AH15" s="556"/>
      <c r="AI15" s="556"/>
      <c r="AJ15" s="556"/>
      <c r="AK15" s="556"/>
    </row>
    <row r="16" spans="1:37" s="517" customFormat="1" ht="12" customHeight="1" x14ac:dyDescent="0.2">
      <c r="A16" s="12" t="s">
        <v>1220</v>
      </c>
      <c r="B16" s="11">
        <v>-2241.4983399999996</v>
      </c>
      <c r="C16" s="11">
        <v>0</v>
      </c>
      <c r="D16" s="11">
        <v>29687.449239999994</v>
      </c>
      <c r="E16" s="11">
        <v>0</v>
      </c>
      <c r="F16" s="11">
        <v>4590.5245400000013</v>
      </c>
      <c r="G16" s="11">
        <v>4.3000000000029104E-4</v>
      </c>
      <c r="H16" s="11">
        <v>132.95714000000012</v>
      </c>
      <c r="I16" s="11">
        <v>104.93706000000003</v>
      </c>
      <c r="J16" s="11">
        <v>0</v>
      </c>
      <c r="K16" s="11">
        <v>32274.370069999997</v>
      </c>
      <c r="L16" s="156"/>
      <c r="M16" s="38"/>
      <c r="N16" s="38"/>
      <c r="O16" s="556"/>
      <c r="P16" s="556"/>
      <c r="Q16" s="556"/>
      <c r="R16" s="556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38"/>
      <c r="AD16" s="556"/>
      <c r="AE16" s="556"/>
      <c r="AF16" s="556"/>
      <c r="AG16" s="556"/>
      <c r="AH16" s="556"/>
      <c r="AI16" s="556"/>
      <c r="AJ16" s="556"/>
      <c r="AK16" s="556"/>
    </row>
    <row r="17" spans="1:37" s="517" customFormat="1" ht="12" customHeight="1" x14ac:dyDescent="0.2">
      <c r="A17" s="14" t="s">
        <v>800</v>
      </c>
      <c r="B17" s="15">
        <v>22330.35</v>
      </c>
      <c r="C17" s="15">
        <v>0</v>
      </c>
      <c r="D17" s="15">
        <v>73410</v>
      </c>
      <c r="E17" s="15">
        <v>0</v>
      </c>
      <c r="F17" s="15">
        <v>6658.091120000001</v>
      </c>
      <c r="G17" s="15">
        <v>0</v>
      </c>
      <c r="H17" s="15">
        <v>951.06101999999998</v>
      </c>
      <c r="I17" s="15">
        <v>77.134669999999929</v>
      </c>
      <c r="J17" s="15">
        <v>939.48178000000007</v>
      </c>
      <c r="K17" s="15">
        <v>104366.11859</v>
      </c>
      <c r="L17" s="156"/>
      <c r="M17" s="38"/>
      <c r="N17" s="38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56"/>
      <c r="Z17" s="556"/>
      <c r="AA17" s="556"/>
      <c r="AB17" s="556"/>
      <c r="AC17" s="38"/>
      <c r="AD17" s="556"/>
      <c r="AE17" s="556"/>
      <c r="AF17" s="556"/>
      <c r="AG17" s="556"/>
      <c r="AH17" s="556"/>
      <c r="AI17" s="556"/>
      <c r="AJ17" s="556"/>
      <c r="AK17" s="556"/>
    </row>
    <row r="18" spans="1:37" s="517" customFormat="1" ht="12" customHeight="1" x14ac:dyDescent="0.2">
      <c r="A18" s="19" t="s">
        <v>763</v>
      </c>
      <c r="B18" s="16">
        <v>3543.8785399999997</v>
      </c>
      <c r="C18" s="16">
        <v>0</v>
      </c>
      <c r="D18" s="16">
        <v>4169.5980100000006</v>
      </c>
      <c r="E18" s="16">
        <v>5360.8165599999984</v>
      </c>
      <c r="F18" s="16">
        <v>533.01064000000065</v>
      </c>
      <c r="G18" s="16">
        <v>535.29967000000011</v>
      </c>
      <c r="H18" s="16">
        <v>783.58857000000035</v>
      </c>
      <c r="I18" s="16">
        <v>0.4477599999997765</v>
      </c>
      <c r="J18" s="16">
        <v>0</v>
      </c>
      <c r="K18" s="16">
        <v>14926.639749999998</v>
      </c>
      <c r="L18" s="156"/>
      <c r="M18" s="38"/>
      <c r="N18" s="38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38"/>
      <c r="AD18" s="556"/>
      <c r="AE18" s="556"/>
      <c r="AF18" s="556"/>
      <c r="AG18" s="556"/>
      <c r="AH18" s="556"/>
      <c r="AI18" s="556"/>
      <c r="AJ18" s="556"/>
      <c r="AK18" s="556"/>
    </row>
    <row r="19" spans="1:37" s="517" customFormat="1" ht="12" customHeight="1" x14ac:dyDescent="0.2">
      <c r="A19" s="12" t="s">
        <v>1548</v>
      </c>
      <c r="B19" s="11">
        <v>230.01391000000001</v>
      </c>
      <c r="C19" s="11">
        <v>0</v>
      </c>
      <c r="D19" s="11">
        <v>0</v>
      </c>
      <c r="E19" s="11">
        <v>0</v>
      </c>
      <c r="F19" s="11">
        <v>622.83086999999989</v>
      </c>
      <c r="G19" s="11">
        <v>503.29331999999994</v>
      </c>
      <c r="H19" s="11">
        <v>426.76840000000004</v>
      </c>
      <c r="I19" s="11">
        <v>0</v>
      </c>
      <c r="J19" s="11">
        <v>0</v>
      </c>
      <c r="K19" s="11">
        <v>1782.9065000000001</v>
      </c>
      <c r="L19" s="156"/>
      <c r="M19" s="38"/>
      <c r="N19" s="38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56"/>
      <c r="Z19" s="556"/>
      <c r="AA19" s="556"/>
      <c r="AB19" s="556"/>
      <c r="AC19" s="38"/>
      <c r="AD19" s="556"/>
      <c r="AE19" s="556"/>
      <c r="AF19" s="556"/>
      <c r="AG19" s="556"/>
      <c r="AH19" s="556"/>
      <c r="AI19" s="556"/>
      <c r="AJ19" s="556"/>
      <c r="AK19" s="556"/>
    </row>
    <row r="20" spans="1:37" s="517" customFormat="1" ht="12" customHeight="1" x14ac:dyDescent="0.2">
      <c r="A20" s="12" t="s">
        <v>1550</v>
      </c>
      <c r="B20" s="11">
        <v>0</v>
      </c>
      <c r="C20" s="11">
        <v>0</v>
      </c>
      <c r="D20" s="11">
        <v>0</v>
      </c>
      <c r="E20" s="11">
        <v>0</v>
      </c>
      <c r="F20" s="11">
        <v>176.95780000000005</v>
      </c>
      <c r="G20" s="11">
        <v>0</v>
      </c>
      <c r="H20" s="11">
        <v>0</v>
      </c>
      <c r="I20" s="11">
        <v>0</v>
      </c>
      <c r="J20" s="11">
        <v>0</v>
      </c>
      <c r="K20" s="11">
        <v>176.95780000000005</v>
      </c>
      <c r="L20" s="156"/>
      <c r="M20" s="38"/>
      <c r="N20" s="38"/>
      <c r="O20" s="556"/>
      <c r="P20" s="556"/>
      <c r="Q20" s="556"/>
      <c r="R20" s="556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38"/>
      <c r="AD20" s="556"/>
      <c r="AE20" s="556"/>
      <c r="AF20" s="556"/>
      <c r="AG20" s="556"/>
      <c r="AH20" s="556"/>
      <c r="AI20" s="556"/>
      <c r="AJ20" s="556"/>
      <c r="AK20" s="556"/>
    </row>
    <row r="21" spans="1:37" s="517" customFormat="1" ht="12" customHeight="1" x14ac:dyDescent="0.2">
      <c r="A21" s="14" t="s">
        <v>1549</v>
      </c>
      <c r="B21" s="15">
        <v>0</v>
      </c>
      <c r="C21" s="15">
        <v>0</v>
      </c>
      <c r="D21" s="15">
        <v>0</v>
      </c>
      <c r="E21" s="15">
        <v>0</v>
      </c>
      <c r="F21" s="15">
        <v>834.23373999999933</v>
      </c>
      <c r="G21" s="15">
        <v>9.0027699999999893</v>
      </c>
      <c r="H21" s="15">
        <v>299.36746999999997</v>
      </c>
      <c r="I21" s="15">
        <v>-2.0000000018626453E-5</v>
      </c>
      <c r="J21" s="15">
        <v>0</v>
      </c>
      <c r="K21" s="15">
        <v>1142.6039599999992</v>
      </c>
      <c r="L21" s="156"/>
      <c r="M21" s="38"/>
      <c r="N21" s="38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56"/>
      <c r="Z21" s="556"/>
      <c r="AA21" s="556"/>
      <c r="AB21" s="556"/>
      <c r="AC21" s="38"/>
      <c r="AD21" s="556"/>
      <c r="AE21" s="556"/>
      <c r="AF21" s="556"/>
      <c r="AG21" s="556"/>
      <c r="AH21" s="556"/>
      <c r="AI21" s="556"/>
      <c r="AJ21" s="556"/>
      <c r="AK21" s="556"/>
    </row>
    <row r="22" spans="1:37" s="517" customFormat="1" ht="12" customHeight="1" x14ac:dyDescent="0.2">
      <c r="A22" s="19" t="s">
        <v>817</v>
      </c>
      <c r="B22" s="16">
        <v>7670.3257400000011</v>
      </c>
      <c r="C22" s="16">
        <v>0</v>
      </c>
      <c r="D22" s="16">
        <v>18866.962820000001</v>
      </c>
      <c r="E22" s="16">
        <v>-15488.72314</v>
      </c>
      <c r="F22" s="16">
        <v>19298.503820000002</v>
      </c>
      <c r="G22" s="16">
        <v>0.72266999999999826</v>
      </c>
      <c r="H22" s="16">
        <v>-3486.955460000001</v>
      </c>
      <c r="I22" s="16">
        <v>-82.193810000000056</v>
      </c>
      <c r="J22" s="16">
        <v>194.12</v>
      </c>
      <c r="K22" s="16">
        <v>26972.762640000001</v>
      </c>
      <c r="L22" s="156"/>
      <c r="M22" s="38"/>
      <c r="N22" s="38"/>
      <c r="O22" s="556"/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38"/>
      <c r="AD22" s="556"/>
      <c r="AE22" s="556"/>
      <c r="AF22" s="556"/>
      <c r="AG22" s="556"/>
      <c r="AH22" s="556"/>
      <c r="AI22" s="556"/>
      <c r="AJ22" s="556"/>
      <c r="AK22" s="556"/>
    </row>
    <row r="23" spans="1:37" s="517" customFormat="1" ht="12" customHeight="1" x14ac:dyDescent="0.2">
      <c r="A23" s="12" t="s">
        <v>102</v>
      </c>
      <c r="B23" s="11">
        <v>0</v>
      </c>
      <c r="C23" s="11">
        <v>0</v>
      </c>
      <c r="D23" s="11">
        <v>0</v>
      </c>
      <c r="E23" s="11">
        <v>0</v>
      </c>
      <c r="F23" s="11">
        <v>538.47888999999986</v>
      </c>
      <c r="G23" s="11">
        <v>0</v>
      </c>
      <c r="H23" s="11">
        <v>213.41504999999998</v>
      </c>
      <c r="I23" s="11">
        <v>0</v>
      </c>
      <c r="J23" s="11">
        <v>0</v>
      </c>
      <c r="K23" s="11">
        <v>751.89393999999982</v>
      </c>
      <c r="L23" s="156"/>
      <c r="M23" s="38"/>
      <c r="N23" s="38"/>
      <c r="O23" s="556"/>
      <c r="P23" s="556"/>
      <c r="Q23" s="556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38"/>
      <c r="AD23" s="556"/>
      <c r="AE23" s="556"/>
      <c r="AF23" s="556"/>
      <c r="AG23" s="556"/>
      <c r="AH23" s="556"/>
      <c r="AI23" s="556"/>
      <c r="AJ23" s="556"/>
      <c r="AK23" s="556"/>
    </row>
    <row r="24" spans="1:37" s="517" customFormat="1" ht="12" customHeight="1" x14ac:dyDescent="0.2">
      <c r="A24" s="12" t="s">
        <v>1551</v>
      </c>
      <c r="B24" s="11">
        <v>0</v>
      </c>
      <c r="C24" s="11">
        <v>0</v>
      </c>
      <c r="D24" s="11">
        <v>0</v>
      </c>
      <c r="E24" s="11">
        <v>0</v>
      </c>
      <c r="F24" s="11">
        <v>115.27500000000001</v>
      </c>
      <c r="G24" s="11">
        <v>0</v>
      </c>
      <c r="H24" s="11">
        <v>0</v>
      </c>
      <c r="I24" s="11">
        <v>0</v>
      </c>
      <c r="J24" s="11">
        <v>0</v>
      </c>
      <c r="K24" s="11">
        <v>115.27500000000001</v>
      </c>
      <c r="L24" s="156"/>
      <c r="M24" s="38"/>
      <c r="N24" s="38"/>
      <c r="O24" s="556"/>
      <c r="P24" s="556"/>
      <c r="Q24" s="556"/>
      <c r="R24" s="556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38"/>
      <c r="AD24" s="556"/>
      <c r="AE24" s="556"/>
      <c r="AF24" s="556"/>
      <c r="AG24" s="556"/>
      <c r="AH24" s="556"/>
      <c r="AI24" s="556"/>
      <c r="AJ24" s="556"/>
      <c r="AK24" s="556"/>
    </row>
    <row r="25" spans="1:37" s="517" customFormat="1" ht="12" customHeight="1" x14ac:dyDescent="0.2">
      <c r="A25" s="14" t="s">
        <v>854</v>
      </c>
      <c r="B25" s="15">
        <v>810.66079999999999</v>
      </c>
      <c r="C25" s="15">
        <v>0</v>
      </c>
      <c r="D25" s="15">
        <v>0</v>
      </c>
      <c r="E25" s="15">
        <v>0</v>
      </c>
      <c r="F25" s="15">
        <v>128.41900000000001</v>
      </c>
      <c r="G25" s="15">
        <v>0</v>
      </c>
      <c r="H25" s="15">
        <v>1.7050900000000002</v>
      </c>
      <c r="I25" s="15">
        <v>0</v>
      </c>
      <c r="J25" s="15">
        <v>0</v>
      </c>
      <c r="K25" s="15">
        <v>940.78489000000002</v>
      </c>
      <c r="L25" s="156"/>
      <c r="M25" s="38"/>
      <c r="N25" s="38"/>
      <c r="O25" s="556"/>
      <c r="P25" s="556"/>
      <c r="Q25" s="556"/>
      <c r="R25" s="556"/>
      <c r="S25" s="556"/>
      <c r="T25" s="556"/>
      <c r="U25" s="556"/>
      <c r="V25" s="556"/>
      <c r="W25" s="556"/>
      <c r="X25" s="556"/>
      <c r="Y25" s="556"/>
      <c r="Z25" s="556"/>
      <c r="AA25" s="556"/>
      <c r="AB25" s="556"/>
      <c r="AC25" s="38"/>
      <c r="AD25" s="556"/>
      <c r="AE25" s="556"/>
      <c r="AF25" s="556"/>
      <c r="AG25" s="556"/>
      <c r="AH25" s="556"/>
      <c r="AI25" s="556"/>
      <c r="AJ25" s="556"/>
      <c r="AK25" s="556"/>
    </row>
    <row r="26" spans="1:37" s="517" customFormat="1" ht="12" customHeight="1" x14ac:dyDescent="0.2">
      <c r="A26" s="19" t="s">
        <v>2132</v>
      </c>
      <c r="B26" s="16">
        <v>0</v>
      </c>
      <c r="C26" s="16">
        <v>0</v>
      </c>
      <c r="D26" s="16">
        <v>0</v>
      </c>
      <c r="E26" s="16">
        <v>162.85710000000009</v>
      </c>
      <c r="F26" s="16">
        <v>374.34081000000003</v>
      </c>
      <c r="G26" s="16">
        <v>0</v>
      </c>
      <c r="H26" s="16">
        <v>334.97338999999988</v>
      </c>
      <c r="I26" s="16">
        <v>0</v>
      </c>
      <c r="J26" s="16">
        <v>0</v>
      </c>
      <c r="K26" s="16">
        <v>872.17129999999997</v>
      </c>
      <c r="L26" s="156"/>
      <c r="M26" s="38"/>
      <c r="N26" s="38"/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38"/>
      <c r="AD26" s="556"/>
      <c r="AE26" s="556"/>
      <c r="AF26" s="556"/>
      <c r="AG26" s="556"/>
      <c r="AH26" s="556"/>
      <c r="AI26" s="556"/>
      <c r="AJ26" s="556"/>
      <c r="AK26" s="556"/>
    </row>
    <row r="27" spans="1:37" s="517" customFormat="1" ht="12" customHeight="1" x14ac:dyDescent="0.2">
      <c r="A27" s="12" t="s">
        <v>1557</v>
      </c>
      <c r="B27" s="11">
        <v>6152.875</v>
      </c>
      <c r="C27" s="11">
        <v>0</v>
      </c>
      <c r="D27" s="11">
        <v>2388.0000399999994</v>
      </c>
      <c r="E27" s="11">
        <v>0</v>
      </c>
      <c r="F27" s="11">
        <v>3414.8986900000004</v>
      </c>
      <c r="G27" s="11">
        <v>-23.236930000000001</v>
      </c>
      <c r="H27" s="11">
        <v>2297.5510600000002</v>
      </c>
      <c r="I27" s="11">
        <v>-2.1999999997206033E-4</v>
      </c>
      <c r="J27" s="11">
        <v>0</v>
      </c>
      <c r="K27" s="11">
        <v>14230.08764</v>
      </c>
      <c r="L27" s="156"/>
      <c r="M27" s="38"/>
      <c r="N27" s="38"/>
      <c r="O27" s="556"/>
      <c r="P27" s="556"/>
      <c r="Q27" s="556"/>
      <c r="R27" s="556"/>
      <c r="S27" s="556"/>
      <c r="T27" s="556"/>
      <c r="U27" s="556"/>
      <c r="V27" s="556"/>
      <c r="W27" s="556"/>
      <c r="X27" s="556"/>
      <c r="Y27" s="556"/>
      <c r="Z27" s="556"/>
      <c r="AA27" s="556"/>
      <c r="AB27" s="556"/>
      <c r="AC27" s="38"/>
      <c r="AD27" s="556"/>
      <c r="AE27" s="556"/>
      <c r="AF27" s="556"/>
      <c r="AG27" s="556"/>
      <c r="AH27" s="556"/>
      <c r="AI27" s="556"/>
      <c r="AJ27" s="556"/>
      <c r="AK27" s="556"/>
    </row>
    <row r="28" spans="1:37" s="517" customFormat="1" ht="12" customHeigh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59.123260000000002</v>
      </c>
      <c r="F28" s="11">
        <v>-7.4032600000000004</v>
      </c>
      <c r="G28" s="11">
        <v>0</v>
      </c>
      <c r="H28" s="11">
        <v>0</v>
      </c>
      <c r="I28" s="11">
        <v>0</v>
      </c>
      <c r="J28" s="11">
        <v>0</v>
      </c>
      <c r="K28" s="11">
        <v>51.72</v>
      </c>
      <c r="L28" s="156"/>
      <c r="M28" s="38"/>
      <c r="N28" s="38"/>
      <c r="O28" s="556"/>
      <c r="P28" s="556"/>
      <c r="Q28" s="556"/>
      <c r="R28" s="556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38"/>
      <c r="AD28" s="556"/>
      <c r="AE28" s="556"/>
      <c r="AF28" s="556"/>
      <c r="AG28" s="556"/>
      <c r="AH28" s="556"/>
      <c r="AI28" s="556"/>
      <c r="AJ28" s="556"/>
      <c r="AK28" s="556"/>
    </row>
    <row r="29" spans="1:37" s="517" customFormat="1" ht="12" customHeight="1" x14ac:dyDescent="0.2">
      <c r="A29" s="14" t="s">
        <v>802</v>
      </c>
      <c r="B29" s="15">
        <v>0</v>
      </c>
      <c r="C29" s="15">
        <v>0</v>
      </c>
      <c r="D29" s="15">
        <v>57000</v>
      </c>
      <c r="E29" s="15">
        <v>0</v>
      </c>
      <c r="F29" s="15">
        <v>5146.7314900000001</v>
      </c>
      <c r="G29" s="15">
        <v>0</v>
      </c>
      <c r="H29" s="15">
        <v>262.94789000000003</v>
      </c>
      <c r="I29" s="15">
        <v>0</v>
      </c>
      <c r="J29" s="15">
        <v>0</v>
      </c>
      <c r="K29" s="15">
        <v>62409.679380000001</v>
      </c>
      <c r="L29" s="156"/>
      <c r="M29" s="38"/>
      <c r="N29" s="38"/>
      <c r="O29" s="556"/>
      <c r="P29" s="556"/>
      <c r="Q29" s="556"/>
      <c r="R29" s="556"/>
      <c r="S29" s="556"/>
      <c r="T29" s="556"/>
      <c r="U29" s="556"/>
      <c r="V29" s="556"/>
      <c r="W29" s="556"/>
      <c r="X29" s="556"/>
      <c r="Y29" s="556"/>
      <c r="Z29" s="556"/>
      <c r="AA29" s="556"/>
      <c r="AB29" s="556"/>
      <c r="AC29" s="38"/>
      <c r="AD29" s="556"/>
      <c r="AE29" s="556"/>
      <c r="AF29" s="556"/>
      <c r="AG29" s="556"/>
      <c r="AH29" s="556"/>
      <c r="AI29" s="556"/>
      <c r="AJ29" s="556"/>
      <c r="AK29" s="556"/>
    </row>
    <row r="30" spans="1:37" s="517" customFormat="1" ht="12" customHeight="1" x14ac:dyDescent="0.2">
      <c r="A30" s="19" t="s">
        <v>830</v>
      </c>
      <c r="B30" s="16">
        <v>3789.1856499999999</v>
      </c>
      <c r="C30" s="16">
        <v>0</v>
      </c>
      <c r="D30" s="16">
        <v>0</v>
      </c>
      <c r="E30" s="16">
        <v>0</v>
      </c>
      <c r="F30" s="16">
        <v>162.36134999999916</v>
      </c>
      <c r="G30" s="16">
        <v>1.3300000000017462E-3</v>
      </c>
      <c r="H30" s="16">
        <v>214.47074000000023</v>
      </c>
      <c r="I30" s="16">
        <v>0</v>
      </c>
      <c r="J30" s="16">
        <v>0</v>
      </c>
      <c r="K30" s="16">
        <v>4166.0190699999994</v>
      </c>
      <c r="L30" s="156"/>
      <c r="M30" s="38"/>
      <c r="N30" s="38"/>
      <c r="O30" s="556"/>
      <c r="P30" s="556"/>
      <c r="Q30" s="556"/>
      <c r="R30" s="556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38"/>
      <c r="AD30" s="556"/>
      <c r="AE30" s="556"/>
      <c r="AF30" s="556"/>
      <c r="AG30" s="556"/>
      <c r="AH30" s="556"/>
      <c r="AI30" s="556"/>
      <c r="AJ30" s="556"/>
      <c r="AK30" s="556"/>
    </row>
    <row r="31" spans="1:37" s="517" customFormat="1" ht="12" customHeight="1" x14ac:dyDescent="0.2">
      <c r="A31" s="12" t="s">
        <v>1644</v>
      </c>
      <c r="B31" s="11">
        <v>446.00003000000004</v>
      </c>
      <c r="C31" s="11">
        <v>0</v>
      </c>
      <c r="D31" s="11">
        <v>369.99940000000004</v>
      </c>
      <c r="E31" s="11">
        <v>0</v>
      </c>
      <c r="F31" s="11">
        <v>595.63708000000008</v>
      </c>
      <c r="G31" s="11">
        <v>2.9000000000000006E-4</v>
      </c>
      <c r="H31" s="11">
        <v>733.82971999999995</v>
      </c>
      <c r="I31" s="11">
        <v>0</v>
      </c>
      <c r="J31" s="11">
        <v>361.49134999999995</v>
      </c>
      <c r="K31" s="11">
        <v>2506.9578699999997</v>
      </c>
      <c r="L31" s="156"/>
      <c r="M31" s="38"/>
      <c r="N31" s="38"/>
      <c r="O31" s="556"/>
      <c r="P31" s="556"/>
      <c r="Q31" s="556"/>
      <c r="R31" s="556"/>
      <c r="S31" s="556"/>
      <c r="T31" s="556"/>
      <c r="U31" s="556"/>
      <c r="V31" s="556"/>
      <c r="W31" s="556"/>
      <c r="X31" s="556"/>
      <c r="Y31" s="556"/>
      <c r="Z31" s="556"/>
      <c r="AA31" s="556"/>
      <c r="AB31" s="556"/>
      <c r="AC31" s="38"/>
      <c r="AD31" s="556"/>
      <c r="AE31" s="556"/>
      <c r="AF31" s="556"/>
      <c r="AG31" s="556"/>
      <c r="AH31" s="556"/>
      <c r="AI31" s="556"/>
      <c r="AJ31" s="556"/>
      <c r="AK31" s="556"/>
    </row>
    <row r="32" spans="1:37" s="517" customFormat="1" ht="12" customHeight="1" x14ac:dyDescent="0.2">
      <c r="A32" s="12" t="s">
        <v>1530</v>
      </c>
      <c r="B32" s="11">
        <v>48027.584999999992</v>
      </c>
      <c r="C32" s="11">
        <v>0</v>
      </c>
      <c r="D32" s="11">
        <v>3268.8964699999992</v>
      </c>
      <c r="E32" s="11">
        <v>0</v>
      </c>
      <c r="F32" s="11">
        <v>3623.3913199999965</v>
      </c>
      <c r="G32" s="11">
        <v>3.5466900000000314</v>
      </c>
      <c r="H32" s="11">
        <v>672.5968900000006</v>
      </c>
      <c r="I32" s="11">
        <v>0</v>
      </c>
      <c r="J32" s="11">
        <v>0</v>
      </c>
      <c r="K32" s="11">
        <v>55596.01636999999</v>
      </c>
      <c r="L32" s="156"/>
      <c r="M32" s="38"/>
      <c r="N32" s="38"/>
      <c r="O32" s="556"/>
      <c r="P32" s="556"/>
      <c r="Q32" s="556"/>
      <c r="R32" s="556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38"/>
      <c r="AD32" s="556"/>
      <c r="AE32" s="556"/>
      <c r="AF32" s="556"/>
      <c r="AG32" s="556"/>
      <c r="AH32" s="556"/>
      <c r="AI32" s="556"/>
      <c r="AJ32" s="556"/>
      <c r="AK32" s="556"/>
    </row>
    <row r="33" spans="1:37" s="517" customFormat="1" ht="12" customHeight="1" x14ac:dyDescent="0.2">
      <c r="A33" s="14" t="s">
        <v>758</v>
      </c>
      <c r="B33" s="15">
        <v>69437.679919999995</v>
      </c>
      <c r="C33" s="15">
        <v>0</v>
      </c>
      <c r="D33" s="15">
        <v>72237.189179999987</v>
      </c>
      <c r="E33" s="15">
        <v>1798.1904000000004</v>
      </c>
      <c r="F33" s="15">
        <v>1194.8159600000008</v>
      </c>
      <c r="G33" s="15">
        <v>263.29207999999994</v>
      </c>
      <c r="H33" s="15">
        <v>533.09448999999995</v>
      </c>
      <c r="I33" s="15">
        <v>860.0221600000001</v>
      </c>
      <c r="J33" s="15">
        <v>0</v>
      </c>
      <c r="K33" s="15">
        <v>146324.28418999998</v>
      </c>
      <c r="L33" s="156"/>
      <c r="M33" s="38"/>
      <c r="N33" s="38"/>
      <c r="O33" s="556"/>
      <c r="P33" s="556"/>
      <c r="Q33" s="556"/>
      <c r="R33" s="556"/>
      <c r="S33" s="556"/>
      <c r="T33" s="556"/>
      <c r="U33" s="556"/>
      <c r="V33" s="556"/>
      <c r="W33" s="556"/>
      <c r="X33" s="556"/>
      <c r="Y33" s="556"/>
      <c r="Z33" s="556"/>
      <c r="AA33" s="556"/>
      <c r="AB33" s="556"/>
      <c r="AC33" s="38"/>
      <c r="AD33" s="556"/>
      <c r="AE33" s="556"/>
      <c r="AF33" s="556"/>
      <c r="AG33" s="556"/>
      <c r="AH33" s="556"/>
      <c r="AI33" s="556"/>
      <c r="AJ33" s="556"/>
      <c r="AK33" s="556"/>
    </row>
    <row r="34" spans="1:37" s="517" customFormat="1" ht="12" customHeight="1" x14ac:dyDescent="0.2">
      <c r="A34" s="19" t="s">
        <v>1418</v>
      </c>
      <c r="B34" s="16">
        <v>365.22136000000006</v>
      </c>
      <c r="C34" s="16">
        <v>0</v>
      </c>
      <c r="D34" s="16">
        <v>0</v>
      </c>
      <c r="E34" s="16">
        <v>1.6000000000349247E-4</v>
      </c>
      <c r="F34" s="16">
        <v>1402.7994699999997</v>
      </c>
      <c r="G34" s="16">
        <v>8.0850000000000009</v>
      </c>
      <c r="H34" s="16">
        <v>519.71400000000006</v>
      </c>
      <c r="I34" s="16">
        <v>0</v>
      </c>
      <c r="J34" s="16">
        <v>0</v>
      </c>
      <c r="K34" s="16">
        <v>2295.81999</v>
      </c>
      <c r="L34" s="156"/>
      <c r="M34" s="38"/>
      <c r="N34" s="38"/>
      <c r="O34" s="556"/>
      <c r="P34" s="556"/>
      <c r="Q34" s="556"/>
      <c r="R34" s="556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38"/>
      <c r="AD34" s="556"/>
      <c r="AE34" s="556"/>
      <c r="AF34" s="556"/>
      <c r="AG34" s="556"/>
      <c r="AH34" s="556"/>
      <c r="AI34" s="556"/>
      <c r="AJ34" s="556"/>
      <c r="AK34" s="556"/>
    </row>
    <row r="35" spans="1:37" s="517" customFormat="1" ht="12" customHeight="1" x14ac:dyDescent="0.2">
      <c r="A35" s="12" t="s">
        <v>803</v>
      </c>
      <c r="B35" s="11">
        <v>1047.1915799999999</v>
      </c>
      <c r="C35" s="11">
        <v>-71.381779999999992</v>
      </c>
      <c r="D35" s="11">
        <v>0</v>
      </c>
      <c r="E35" s="11">
        <v>1596.3038799999999</v>
      </c>
      <c r="F35" s="11">
        <v>468.71308000000005</v>
      </c>
      <c r="G35" s="11">
        <v>189.77136000000004</v>
      </c>
      <c r="H35" s="11">
        <v>1438.8589300000001</v>
      </c>
      <c r="I35" s="11">
        <v>0</v>
      </c>
      <c r="J35" s="11">
        <v>0</v>
      </c>
      <c r="K35" s="11">
        <v>4669.45705</v>
      </c>
      <c r="L35" s="156"/>
      <c r="M35" s="38"/>
      <c r="N35" s="38"/>
      <c r="O35" s="556"/>
      <c r="P35" s="556"/>
      <c r="Q35" s="556"/>
      <c r="R35" s="556"/>
      <c r="S35" s="556"/>
      <c r="T35" s="556"/>
      <c r="U35" s="556"/>
      <c r="V35" s="556"/>
      <c r="W35" s="556"/>
      <c r="X35" s="556"/>
      <c r="Y35" s="556"/>
      <c r="Z35" s="556"/>
      <c r="AA35" s="556"/>
      <c r="AB35" s="556"/>
      <c r="AC35" s="38"/>
      <c r="AD35" s="556"/>
      <c r="AE35" s="556"/>
      <c r="AF35" s="556"/>
      <c r="AG35" s="556"/>
      <c r="AH35" s="556"/>
      <c r="AI35" s="556"/>
      <c r="AJ35" s="556"/>
      <c r="AK35" s="556"/>
    </row>
    <row r="36" spans="1:37" s="517" customFormat="1" ht="12" customHeight="1" x14ac:dyDescent="0.2">
      <c r="A36" s="12" t="s">
        <v>762</v>
      </c>
      <c r="B36" s="11">
        <v>296.80001999999996</v>
      </c>
      <c r="C36" s="11">
        <v>0</v>
      </c>
      <c r="D36" s="11">
        <v>341.06139999999999</v>
      </c>
      <c r="E36" s="11">
        <v>0</v>
      </c>
      <c r="F36" s="11">
        <v>203.80836000000011</v>
      </c>
      <c r="G36" s="11">
        <v>266.07237000000003</v>
      </c>
      <c r="H36" s="11">
        <v>11.860389999999999</v>
      </c>
      <c r="I36" s="11">
        <v>0</v>
      </c>
      <c r="J36" s="11">
        <v>0</v>
      </c>
      <c r="K36" s="11">
        <v>1119.6025400000001</v>
      </c>
      <c r="L36" s="156"/>
      <c r="M36" s="38"/>
      <c r="N36" s="38"/>
      <c r="O36" s="556"/>
      <c r="P36" s="556"/>
      <c r="Q36" s="556"/>
      <c r="R36" s="556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38"/>
      <c r="AD36" s="556"/>
      <c r="AE36" s="556"/>
      <c r="AF36" s="556"/>
      <c r="AG36" s="556"/>
      <c r="AH36" s="556"/>
      <c r="AI36" s="556"/>
      <c r="AJ36" s="556"/>
      <c r="AK36" s="556"/>
    </row>
    <row r="37" spans="1:37" s="517" customFormat="1" ht="12" customHeight="1" x14ac:dyDescent="0.2">
      <c r="A37" s="14" t="s">
        <v>761</v>
      </c>
      <c r="B37" s="15">
        <v>1511.6356700000001</v>
      </c>
      <c r="C37" s="15">
        <v>-821.15557999999999</v>
      </c>
      <c r="D37" s="15">
        <v>0</v>
      </c>
      <c r="E37" s="15">
        <v>0</v>
      </c>
      <c r="F37" s="15">
        <v>405.53266000000013</v>
      </c>
      <c r="G37" s="15">
        <v>61.190789999999978</v>
      </c>
      <c r="H37" s="15">
        <v>31.991100000000021</v>
      </c>
      <c r="I37" s="15">
        <v>0</v>
      </c>
      <c r="J37" s="15">
        <v>0</v>
      </c>
      <c r="K37" s="15">
        <v>1189.1946400000002</v>
      </c>
      <c r="L37" s="156"/>
      <c r="M37" s="38"/>
      <c r="N37" s="38"/>
      <c r="O37" s="556"/>
      <c r="P37" s="556"/>
      <c r="Q37" s="556"/>
      <c r="R37" s="556"/>
      <c r="S37" s="556"/>
      <c r="T37" s="556"/>
      <c r="U37" s="556"/>
      <c r="V37" s="556"/>
      <c r="W37" s="556"/>
      <c r="X37" s="556"/>
      <c r="Y37" s="556"/>
      <c r="Z37" s="556"/>
      <c r="AA37" s="556"/>
      <c r="AB37" s="556"/>
      <c r="AC37" s="38"/>
      <c r="AD37" s="556"/>
      <c r="AE37" s="556"/>
      <c r="AF37" s="556"/>
      <c r="AG37" s="556"/>
      <c r="AH37" s="556"/>
      <c r="AI37" s="556"/>
      <c r="AJ37" s="556"/>
      <c r="AK37" s="556"/>
    </row>
    <row r="38" spans="1:37" s="517" customFormat="1" ht="12" customHeight="1" x14ac:dyDescent="0.2">
      <c r="A38" s="19" t="s">
        <v>829</v>
      </c>
      <c r="B38" s="16">
        <v>287.33315000000005</v>
      </c>
      <c r="C38" s="16">
        <v>0</v>
      </c>
      <c r="D38" s="16">
        <v>319.19200999999998</v>
      </c>
      <c r="E38" s="16">
        <v>1541.96262</v>
      </c>
      <c r="F38" s="16">
        <v>301.78059999999999</v>
      </c>
      <c r="G38" s="16">
        <v>1519.4507699999999</v>
      </c>
      <c r="H38" s="16">
        <v>2969.3573500000002</v>
      </c>
      <c r="I38" s="16">
        <v>0</v>
      </c>
      <c r="J38" s="16">
        <v>0</v>
      </c>
      <c r="K38" s="16">
        <v>6939.0765000000001</v>
      </c>
      <c r="L38" s="156"/>
      <c r="M38" s="38"/>
      <c r="N38" s="38"/>
      <c r="O38" s="556"/>
      <c r="P38" s="556"/>
      <c r="Q38" s="556"/>
      <c r="R38" s="556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38"/>
      <c r="AD38" s="556"/>
      <c r="AE38" s="556"/>
      <c r="AF38" s="556"/>
      <c r="AG38" s="556"/>
      <c r="AH38" s="556"/>
      <c r="AI38" s="556"/>
      <c r="AJ38" s="556"/>
      <c r="AK38" s="556"/>
    </row>
    <row r="39" spans="1:37" s="517" customFormat="1" ht="12" customHeight="1" x14ac:dyDescent="0.2">
      <c r="A39" s="12" t="s">
        <v>1581</v>
      </c>
      <c r="B39" s="11">
        <v>18609.083500000001</v>
      </c>
      <c r="C39" s="11">
        <v>-275</v>
      </c>
      <c r="D39" s="11">
        <v>10480.54365</v>
      </c>
      <c r="E39" s="11">
        <v>0</v>
      </c>
      <c r="F39" s="11">
        <v>3038.4246800000005</v>
      </c>
      <c r="G39" s="11">
        <v>2521.7587799999997</v>
      </c>
      <c r="H39" s="11">
        <v>2499.9020800000003</v>
      </c>
      <c r="I39" s="11">
        <v>0</v>
      </c>
      <c r="J39" s="11">
        <v>1217.92832</v>
      </c>
      <c r="K39" s="11">
        <v>38092.641009999999</v>
      </c>
      <c r="L39" s="156"/>
      <c r="M39" s="38"/>
      <c r="N39" s="38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  <c r="AB39" s="556"/>
      <c r="AC39" s="38"/>
      <c r="AD39" s="556"/>
      <c r="AE39" s="556"/>
      <c r="AF39" s="556"/>
      <c r="AG39" s="556"/>
      <c r="AH39" s="556"/>
      <c r="AI39" s="556"/>
      <c r="AJ39" s="556"/>
      <c r="AK39" s="556"/>
    </row>
    <row r="40" spans="1:37" s="517" customFormat="1" ht="12" customHeight="1" x14ac:dyDescent="0.2">
      <c r="A40" s="12" t="s">
        <v>1527</v>
      </c>
      <c r="B40" s="11">
        <v>0</v>
      </c>
      <c r="C40" s="11">
        <v>0</v>
      </c>
      <c r="D40" s="11">
        <v>0</v>
      </c>
      <c r="E40" s="11">
        <v>524.91700000000003</v>
      </c>
      <c r="F40" s="11">
        <v>218.67400000000001</v>
      </c>
      <c r="G40" s="11">
        <v>148.88900000000001</v>
      </c>
      <c r="H40" s="11">
        <v>167.376</v>
      </c>
      <c r="I40" s="11">
        <v>0</v>
      </c>
      <c r="J40" s="11">
        <v>0</v>
      </c>
      <c r="K40" s="11">
        <v>1059.856</v>
      </c>
      <c r="L40" s="156"/>
      <c r="M40" s="38"/>
      <c r="N40" s="38"/>
      <c r="O40" s="556"/>
      <c r="P40" s="556"/>
      <c r="Q40" s="556"/>
      <c r="R40" s="556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38"/>
      <c r="AD40" s="556"/>
      <c r="AE40" s="556"/>
      <c r="AF40" s="556"/>
      <c r="AG40" s="556"/>
      <c r="AH40" s="556"/>
      <c r="AI40" s="556"/>
      <c r="AJ40" s="556"/>
      <c r="AK40" s="556"/>
    </row>
    <row r="41" spans="1:37" s="517" customFormat="1" ht="12" customHeight="1" x14ac:dyDescent="0.2">
      <c r="A41" s="12" t="s">
        <v>828</v>
      </c>
      <c r="B41" s="11">
        <v>1.8567499999999999</v>
      </c>
      <c r="C41" s="11">
        <v>0</v>
      </c>
      <c r="D41" s="11">
        <v>31651.314169999998</v>
      </c>
      <c r="E41" s="11">
        <v>0</v>
      </c>
      <c r="F41" s="11">
        <v>390.30416000000014</v>
      </c>
      <c r="G41" s="11">
        <v>755.89753000000007</v>
      </c>
      <c r="H41" s="11">
        <v>226.66386000000011</v>
      </c>
      <c r="I41" s="11">
        <v>137.43866000000014</v>
      </c>
      <c r="J41" s="11">
        <v>0</v>
      </c>
      <c r="K41" s="11">
        <v>33163.475129999999</v>
      </c>
      <c r="L41" s="156"/>
      <c r="M41" s="38"/>
      <c r="N41" s="38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56"/>
      <c r="Z41" s="556"/>
      <c r="AA41" s="556"/>
      <c r="AB41" s="556"/>
      <c r="AC41" s="38"/>
      <c r="AD41" s="556"/>
      <c r="AE41" s="556"/>
      <c r="AF41" s="556"/>
      <c r="AG41" s="556"/>
      <c r="AH41" s="556"/>
      <c r="AI41" s="556"/>
      <c r="AJ41" s="556"/>
      <c r="AK41" s="556"/>
    </row>
    <row r="42" spans="1:37" s="517" customFormat="1" ht="12" customHeight="1" x14ac:dyDescent="0.2">
      <c r="A42" s="19" t="s">
        <v>799</v>
      </c>
      <c r="B42" s="16">
        <v>16.422750000000001</v>
      </c>
      <c r="C42" s="16">
        <v>0</v>
      </c>
      <c r="D42" s="16">
        <v>0</v>
      </c>
      <c r="E42" s="16">
        <v>0</v>
      </c>
      <c r="F42" s="16">
        <v>269.59292000000016</v>
      </c>
      <c r="G42" s="16">
        <v>20.043489999999998</v>
      </c>
      <c r="H42" s="16">
        <v>1412.82377</v>
      </c>
      <c r="I42" s="16">
        <v>9.5461200000000535</v>
      </c>
      <c r="J42" s="16">
        <v>0</v>
      </c>
      <c r="K42" s="16">
        <v>1728.4290500000002</v>
      </c>
      <c r="L42" s="156"/>
      <c r="M42" s="38"/>
      <c r="N42" s="38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38"/>
      <c r="AD42" s="556"/>
      <c r="AE42" s="556"/>
      <c r="AF42" s="556"/>
      <c r="AG42" s="556"/>
      <c r="AH42" s="556"/>
      <c r="AI42" s="556"/>
      <c r="AJ42" s="556"/>
      <c r="AK42" s="556"/>
    </row>
    <row r="43" spans="1:37" s="517" customFormat="1" ht="12" customHeight="1" x14ac:dyDescent="0.2">
      <c r="A43" s="12" t="s">
        <v>1168</v>
      </c>
      <c r="B43" s="11">
        <v>1786.1223600000001</v>
      </c>
      <c r="C43" s="11">
        <v>0</v>
      </c>
      <c r="D43" s="11">
        <v>0</v>
      </c>
      <c r="E43" s="11">
        <v>0</v>
      </c>
      <c r="F43" s="11">
        <v>1812.46858</v>
      </c>
      <c r="G43" s="11">
        <v>299.53629999999998</v>
      </c>
      <c r="H43" s="11">
        <v>366.21939999999989</v>
      </c>
      <c r="I43" s="11">
        <v>-1.9999999902211129E-5</v>
      </c>
      <c r="J43" s="11">
        <v>0</v>
      </c>
      <c r="K43" s="11">
        <v>4264.3466200000003</v>
      </c>
      <c r="L43" s="156"/>
      <c r="M43" s="38"/>
      <c r="N43" s="38"/>
      <c r="O43" s="556"/>
      <c r="P43" s="556"/>
      <c r="Q43" s="556"/>
      <c r="R43" s="556"/>
      <c r="S43" s="556"/>
      <c r="T43" s="556"/>
      <c r="U43" s="556"/>
      <c r="V43" s="556"/>
      <c r="W43" s="556"/>
      <c r="X43" s="556"/>
      <c r="Y43" s="556"/>
      <c r="Z43" s="556"/>
      <c r="AA43" s="556"/>
      <c r="AB43" s="556"/>
      <c r="AC43" s="38"/>
      <c r="AD43" s="556"/>
      <c r="AE43" s="556"/>
      <c r="AF43" s="556"/>
      <c r="AG43" s="556"/>
      <c r="AH43" s="556"/>
      <c r="AI43" s="556"/>
      <c r="AJ43" s="556"/>
      <c r="AK43" s="556"/>
    </row>
    <row r="44" spans="1:37" s="517" customFormat="1" ht="12" customHeight="1" x14ac:dyDescent="0.2">
      <c r="A44" s="12" t="s">
        <v>2088</v>
      </c>
      <c r="B44" s="11">
        <v>0</v>
      </c>
      <c r="C44" s="11">
        <v>0</v>
      </c>
      <c r="D44" s="11">
        <v>0</v>
      </c>
      <c r="E44" s="11">
        <v>85.843429999999998</v>
      </c>
      <c r="F44" s="11">
        <v>23.745850000000001</v>
      </c>
      <c r="G44" s="11">
        <v>14.891879999999999</v>
      </c>
      <c r="H44" s="11">
        <v>-2.4908399999999999</v>
      </c>
      <c r="I44" s="11">
        <v>29.245979999999996</v>
      </c>
      <c r="J44" s="11">
        <v>0</v>
      </c>
      <c r="K44" s="11">
        <v>151.2363</v>
      </c>
      <c r="L44" s="156"/>
      <c r="M44" s="38"/>
      <c r="N44" s="38"/>
      <c r="O44" s="556"/>
      <c r="P44" s="556"/>
      <c r="Q44" s="556"/>
      <c r="R44" s="556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38"/>
      <c r="AD44" s="556"/>
      <c r="AE44" s="556"/>
      <c r="AF44" s="556"/>
      <c r="AG44" s="556"/>
      <c r="AH44" s="556"/>
      <c r="AI44" s="556"/>
      <c r="AJ44" s="556"/>
      <c r="AK44" s="556"/>
    </row>
    <row r="45" spans="1:37" s="517" customFormat="1" ht="12" customHeight="1" x14ac:dyDescent="0.2">
      <c r="A45" s="14" t="s">
        <v>1535</v>
      </c>
      <c r="B45" s="15">
        <v>80.024000000000001</v>
      </c>
      <c r="C45" s="15">
        <v>0</v>
      </c>
      <c r="D45" s="15">
        <v>0</v>
      </c>
      <c r="E45" s="15">
        <v>0</v>
      </c>
      <c r="F45" s="15">
        <v>377.60278999999991</v>
      </c>
      <c r="G45" s="15">
        <v>123.05542999999999</v>
      </c>
      <c r="H45" s="15">
        <v>143.52690000000001</v>
      </c>
      <c r="I45" s="15">
        <v>86.026179999999997</v>
      </c>
      <c r="J45" s="15">
        <v>0</v>
      </c>
      <c r="K45" s="15">
        <v>810.23529999999994</v>
      </c>
      <c r="L45" s="156"/>
      <c r="M45" s="38"/>
      <c r="N45" s="38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56"/>
      <c r="Z45" s="556"/>
      <c r="AA45" s="556"/>
      <c r="AB45" s="556"/>
      <c r="AC45" s="38"/>
      <c r="AD45" s="556"/>
      <c r="AE45" s="556"/>
      <c r="AF45" s="556"/>
      <c r="AG45" s="556"/>
      <c r="AH45" s="556"/>
      <c r="AI45" s="556"/>
      <c r="AJ45" s="556"/>
      <c r="AK45" s="556"/>
    </row>
    <row r="46" spans="1:37" s="517" customFormat="1" ht="12" customHeight="1" x14ac:dyDescent="0.2">
      <c r="A46" s="12" t="s">
        <v>759</v>
      </c>
      <c r="B46" s="11">
        <v>1359.6233200000001</v>
      </c>
      <c r="C46" s="11">
        <v>0</v>
      </c>
      <c r="D46" s="11">
        <v>2896.3417900000004</v>
      </c>
      <c r="E46" s="11">
        <v>0</v>
      </c>
      <c r="F46" s="11">
        <v>3891.4283200000004</v>
      </c>
      <c r="G46" s="11">
        <v>-1.0000000000000001E-5</v>
      </c>
      <c r="H46" s="11">
        <v>2348.0032299999984</v>
      </c>
      <c r="I46" s="11">
        <v>0</v>
      </c>
      <c r="J46" s="11">
        <v>0</v>
      </c>
      <c r="K46" s="11">
        <v>10495.396650000001</v>
      </c>
      <c r="L46" s="156"/>
      <c r="M46" s="38"/>
      <c r="N46" s="38"/>
      <c r="O46" s="556"/>
      <c r="P46" s="556"/>
      <c r="Q46" s="556"/>
      <c r="R46" s="556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38"/>
      <c r="AD46" s="556"/>
      <c r="AE46" s="556"/>
      <c r="AF46" s="556"/>
      <c r="AG46" s="556"/>
      <c r="AH46" s="556"/>
      <c r="AI46" s="556"/>
      <c r="AJ46" s="556"/>
      <c r="AK46" s="556"/>
    </row>
    <row r="47" spans="1:37" s="517" customFormat="1" ht="12" customHeight="1" x14ac:dyDescent="0.2">
      <c r="A47" s="12" t="s">
        <v>1528</v>
      </c>
      <c r="B47" s="11">
        <v>0</v>
      </c>
      <c r="C47" s="11">
        <v>0</v>
      </c>
      <c r="D47" s="11">
        <v>0</v>
      </c>
      <c r="E47" s="11">
        <v>247.30262999999997</v>
      </c>
      <c r="F47" s="11">
        <v>91.472750000000005</v>
      </c>
      <c r="G47" s="11">
        <v>82.526499999999999</v>
      </c>
      <c r="H47" s="11">
        <v>45.905310000000007</v>
      </c>
      <c r="I47" s="11">
        <v>0</v>
      </c>
      <c r="J47" s="11">
        <v>0</v>
      </c>
      <c r="K47" s="11">
        <v>467.20718999999997</v>
      </c>
      <c r="L47" s="156"/>
      <c r="M47" s="38"/>
      <c r="N47" s="38"/>
      <c r="O47" s="556"/>
      <c r="P47" s="556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38"/>
      <c r="AD47" s="556"/>
      <c r="AE47" s="556"/>
      <c r="AF47" s="556"/>
      <c r="AG47" s="556"/>
      <c r="AH47" s="556"/>
      <c r="AI47" s="556"/>
      <c r="AJ47" s="556"/>
      <c r="AK47" s="556"/>
    </row>
    <row r="48" spans="1:37" s="517" customFormat="1" ht="12" customHeight="1" x14ac:dyDescent="0.2">
      <c r="A48" s="14" t="s">
        <v>752</v>
      </c>
      <c r="B48" s="15">
        <v>0</v>
      </c>
      <c r="C48" s="15">
        <v>0</v>
      </c>
      <c r="D48" s="15">
        <v>0</v>
      </c>
      <c r="E48" s="15">
        <v>161.93871000000019</v>
      </c>
      <c r="F48" s="15">
        <v>432.4076300000001</v>
      </c>
      <c r="G48" s="15">
        <v>4.7832300000000032</v>
      </c>
      <c r="H48" s="15">
        <v>671.51752999999985</v>
      </c>
      <c r="I48" s="15">
        <v>0.18180000000000002</v>
      </c>
      <c r="J48" s="15">
        <v>0</v>
      </c>
      <c r="K48" s="15">
        <v>1270.8289000000002</v>
      </c>
      <c r="L48" s="156"/>
      <c r="M48" s="38"/>
      <c r="N48" s="38"/>
      <c r="O48" s="556"/>
      <c r="P48" s="556"/>
      <c r="Q48" s="556"/>
      <c r="R48" s="556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38"/>
      <c r="AD48" s="556"/>
      <c r="AE48" s="556"/>
      <c r="AF48" s="556"/>
      <c r="AG48" s="556"/>
      <c r="AH48" s="556"/>
      <c r="AI48" s="556"/>
      <c r="AJ48" s="556"/>
      <c r="AK48" s="556"/>
    </row>
    <row r="49" spans="1:37" s="826" customFormat="1" ht="12" customHeight="1" x14ac:dyDescent="0.2">
      <c r="A49" s="1118" t="s">
        <v>575</v>
      </c>
      <c r="B49" s="1122">
        <v>185558.37071000002</v>
      </c>
      <c r="C49" s="1122">
        <v>-1167.53736</v>
      </c>
      <c r="D49" s="1122">
        <v>307086.54817999993</v>
      </c>
      <c r="E49" s="1122">
        <v>-3949.4673900000016</v>
      </c>
      <c r="F49" s="1122">
        <v>62028.324120000005</v>
      </c>
      <c r="G49" s="1122">
        <v>8399.8011100000003</v>
      </c>
      <c r="H49" s="1122">
        <v>17367.048899999998</v>
      </c>
      <c r="I49" s="1122">
        <v>1257.0824600000001</v>
      </c>
      <c r="J49" s="1122">
        <v>2713.0214500000002</v>
      </c>
      <c r="K49" s="1122">
        <v>579293.1921799999</v>
      </c>
      <c r="L49" s="823"/>
      <c r="M49" s="824"/>
      <c r="N49" s="824"/>
      <c r="O49" s="827"/>
      <c r="P49" s="827"/>
      <c r="Q49" s="827"/>
      <c r="R49" s="827"/>
      <c r="S49" s="827"/>
      <c r="T49" s="827"/>
      <c r="U49" s="827"/>
      <c r="V49" s="827"/>
      <c r="W49" s="827"/>
      <c r="X49" s="827"/>
      <c r="Y49" s="827"/>
      <c r="Z49" s="827"/>
      <c r="AA49" s="827"/>
      <c r="AB49" s="827"/>
      <c r="AC49" s="824"/>
      <c r="AD49" s="827"/>
      <c r="AE49" s="827"/>
      <c r="AF49" s="827"/>
      <c r="AG49" s="827"/>
      <c r="AH49" s="827"/>
      <c r="AI49" s="827"/>
      <c r="AJ49" s="827"/>
      <c r="AK49" s="827"/>
    </row>
    <row r="50" spans="1:37" s="834" customFormat="1" ht="12" customHeight="1" x14ac:dyDescent="0.2">
      <c r="A50" s="811" t="s">
        <v>576</v>
      </c>
      <c r="B50" s="839"/>
      <c r="C50" s="839"/>
      <c r="D50" s="839"/>
      <c r="E50" s="839"/>
      <c r="F50" s="839"/>
      <c r="G50" s="839"/>
      <c r="H50" s="839"/>
      <c r="I50" s="839"/>
      <c r="J50" s="839"/>
      <c r="K50" s="839"/>
      <c r="L50" s="828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29"/>
      <c r="Y50" s="829"/>
      <c r="Z50" s="829"/>
      <c r="AA50" s="829"/>
      <c r="AB50" s="829"/>
      <c r="AC50" s="829"/>
      <c r="AD50" s="838"/>
      <c r="AE50" s="838"/>
      <c r="AF50" s="838"/>
      <c r="AG50" s="838"/>
      <c r="AH50" s="838"/>
      <c r="AI50" s="838"/>
      <c r="AJ50" s="838"/>
      <c r="AK50" s="838"/>
    </row>
    <row r="51" spans="1:37" s="451" customFormat="1" ht="12" customHeight="1" x14ac:dyDescent="0.2">
      <c r="A51" s="12" t="s">
        <v>1529</v>
      </c>
      <c r="B51" s="11">
        <v>4849.6427700000004</v>
      </c>
      <c r="C51" s="11">
        <v>-1593.297</v>
      </c>
      <c r="D51" s="11">
        <v>0</v>
      </c>
      <c r="E51" s="11">
        <v>0</v>
      </c>
      <c r="F51" s="11">
        <v>892.58305999999959</v>
      </c>
      <c r="G51" s="11">
        <v>0</v>
      </c>
      <c r="H51" s="11">
        <v>626.96010999999999</v>
      </c>
      <c r="I51" s="11">
        <v>-5.9999999997671691E-5</v>
      </c>
      <c r="J51" s="11">
        <v>0</v>
      </c>
      <c r="K51" s="11">
        <v>4775.8888799999995</v>
      </c>
      <c r="L51" s="158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511"/>
      <c r="AE51" s="511"/>
      <c r="AF51" s="511"/>
      <c r="AG51" s="511"/>
      <c r="AH51" s="511"/>
      <c r="AI51" s="511"/>
      <c r="AJ51" s="511"/>
      <c r="AK51" s="511"/>
    </row>
    <row r="52" spans="1:37" s="517" customFormat="1" ht="12" customHeight="1" x14ac:dyDescent="0.2">
      <c r="A52" s="12" t="s">
        <v>103</v>
      </c>
      <c r="B52" s="557">
        <v>0</v>
      </c>
      <c r="C52" s="557">
        <v>0</v>
      </c>
      <c r="D52" s="557">
        <v>0</v>
      </c>
      <c r="E52" s="557">
        <v>0</v>
      </c>
      <c r="F52" s="557">
        <v>309.87968000000001</v>
      </c>
      <c r="G52" s="557">
        <v>0</v>
      </c>
      <c r="H52" s="557">
        <v>728.85874000000001</v>
      </c>
      <c r="I52" s="557">
        <v>0</v>
      </c>
      <c r="J52" s="557">
        <v>0</v>
      </c>
      <c r="K52" s="557">
        <v>1038.7384200000001</v>
      </c>
      <c r="L52" s="156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556"/>
      <c r="AE52" s="556"/>
      <c r="AF52" s="556"/>
      <c r="AG52" s="556"/>
      <c r="AH52" s="556"/>
      <c r="AI52" s="556"/>
      <c r="AJ52" s="556"/>
      <c r="AK52" s="556"/>
    </row>
    <row r="53" spans="1:37" s="517" customFormat="1" ht="12" customHeight="1" x14ac:dyDescent="0.2">
      <c r="A53" s="12" t="s">
        <v>0</v>
      </c>
      <c r="B53" s="11">
        <v>0</v>
      </c>
      <c r="C53" s="11">
        <v>0</v>
      </c>
      <c r="D53" s="11">
        <v>0</v>
      </c>
      <c r="E53" s="11">
        <v>0</v>
      </c>
      <c r="F53" s="11">
        <v>374.13400999999999</v>
      </c>
      <c r="G53" s="11">
        <v>0</v>
      </c>
      <c r="H53" s="11">
        <v>-124.34497999999998</v>
      </c>
      <c r="I53" s="11">
        <v>0</v>
      </c>
      <c r="J53" s="11">
        <v>0</v>
      </c>
      <c r="K53" s="11">
        <v>249.78903000000003</v>
      </c>
      <c r="L53" s="156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556"/>
      <c r="AE53" s="556"/>
      <c r="AF53" s="556"/>
      <c r="AG53" s="556"/>
      <c r="AH53" s="556"/>
      <c r="AI53" s="556"/>
      <c r="AJ53" s="556"/>
      <c r="AK53" s="556"/>
    </row>
    <row r="54" spans="1:37" s="517" customFormat="1" ht="12" customHeight="1" x14ac:dyDescent="0.2">
      <c r="A54" s="12" t="s">
        <v>832</v>
      </c>
      <c r="B54" s="11">
        <v>0</v>
      </c>
      <c r="C54" s="11">
        <v>0</v>
      </c>
      <c r="D54" s="11">
        <v>0</v>
      </c>
      <c r="E54" s="11">
        <v>540.76649999999995</v>
      </c>
      <c r="F54" s="11">
        <v>188.02677000000003</v>
      </c>
      <c r="G54" s="11">
        <v>171.87647999999999</v>
      </c>
      <c r="H54" s="11">
        <v>114.84691000000001</v>
      </c>
      <c r="I54" s="11">
        <v>-21.59431</v>
      </c>
      <c r="J54" s="11">
        <v>0</v>
      </c>
      <c r="K54" s="11">
        <v>993.92235000000005</v>
      </c>
      <c r="L54" s="156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556"/>
      <c r="AE54" s="556"/>
      <c r="AF54" s="556"/>
      <c r="AG54" s="556"/>
      <c r="AH54" s="556"/>
      <c r="AI54" s="556"/>
      <c r="AJ54" s="556"/>
      <c r="AK54" s="556"/>
    </row>
    <row r="55" spans="1:37" s="517" customFormat="1" ht="12" customHeight="1" x14ac:dyDescent="0.2">
      <c r="A55" s="12" t="s">
        <v>1531</v>
      </c>
      <c r="B55" s="11">
        <v>405</v>
      </c>
      <c r="C55" s="11">
        <v>0</v>
      </c>
      <c r="D55" s="11">
        <v>0</v>
      </c>
      <c r="E55" s="11">
        <v>0</v>
      </c>
      <c r="F55" s="11">
        <v>181.41984000000031</v>
      </c>
      <c r="G55" s="11">
        <v>0</v>
      </c>
      <c r="H55" s="11">
        <v>9.4096099999999865</v>
      </c>
      <c r="I55" s="11">
        <v>0</v>
      </c>
      <c r="J55" s="11">
        <v>0</v>
      </c>
      <c r="K55" s="11">
        <v>595.82945000000018</v>
      </c>
      <c r="L55" s="156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556"/>
      <c r="AE55" s="556"/>
      <c r="AF55" s="556"/>
      <c r="AG55" s="556"/>
      <c r="AH55" s="556"/>
      <c r="AI55" s="556"/>
      <c r="AJ55" s="556"/>
      <c r="AK55" s="556"/>
    </row>
    <row r="56" spans="1:37" s="517" customFormat="1" ht="12" customHeight="1" x14ac:dyDescent="0.2">
      <c r="A56" s="14" t="s">
        <v>1534</v>
      </c>
      <c r="B56" s="15">
        <v>0</v>
      </c>
      <c r="C56" s="15">
        <v>0</v>
      </c>
      <c r="D56" s="15">
        <v>0</v>
      </c>
      <c r="E56" s="15">
        <v>0</v>
      </c>
      <c r="F56" s="15">
        <v>265.33080999999999</v>
      </c>
      <c r="G56" s="15">
        <v>102.78202999999999</v>
      </c>
      <c r="H56" s="15">
        <v>0</v>
      </c>
      <c r="I56" s="15">
        <v>0</v>
      </c>
      <c r="J56" s="15">
        <v>0</v>
      </c>
      <c r="K56" s="15">
        <v>368.11284000000001</v>
      </c>
      <c r="L56" s="353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8"/>
      <c r="AC56" s="38"/>
      <c r="AD56" s="556"/>
      <c r="AE56" s="556"/>
      <c r="AF56" s="556"/>
      <c r="AG56" s="556"/>
      <c r="AH56" s="556"/>
      <c r="AI56" s="556"/>
      <c r="AJ56" s="556"/>
      <c r="AK56" s="556"/>
    </row>
    <row r="57" spans="1:37" s="826" customFormat="1" ht="12" customHeight="1" x14ac:dyDescent="0.2">
      <c r="A57" s="1125" t="s">
        <v>582</v>
      </c>
      <c r="B57" s="1121">
        <v>5254.6427700000004</v>
      </c>
      <c r="C57" s="1121">
        <v>-1593.297</v>
      </c>
      <c r="D57" s="1121">
        <v>0</v>
      </c>
      <c r="E57" s="1121">
        <v>540.76649999999995</v>
      </c>
      <c r="F57" s="1121">
        <v>2211.3741699999996</v>
      </c>
      <c r="G57" s="1121">
        <v>274.65850999999998</v>
      </c>
      <c r="H57" s="1121">
        <v>1355.7303899999999</v>
      </c>
      <c r="I57" s="1121">
        <v>-21.594369999999998</v>
      </c>
      <c r="J57" s="1121">
        <v>0</v>
      </c>
      <c r="K57" s="1121">
        <v>8022.2809699999998</v>
      </c>
      <c r="L57" s="835"/>
      <c r="M57" s="836"/>
      <c r="N57" s="836"/>
      <c r="O57" s="836"/>
      <c r="P57" s="836"/>
      <c r="Q57" s="836"/>
      <c r="R57" s="836"/>
      <c r="S57" s="836"/>
      <c r="T57" s="836"/>
      <c r="U57" s="836"/>
      <c r="V57" s="836"/>
      <c r="W57" s="836"/>
      <c r="X57" s="836"/>
      <c r="Y57" s="836"/>
      <c r="Z57" s="836"/>
      <c r="AA57" s="836"/>
      <c r="AB57" s="824"/>
      <c r="AC57" s="824"/>
      <c r="AD57" s="827"/>
      <c r="AE57" s="827"/>
      <c r="AF57" s="827"/>
      <c r="AG57" s="827"/>
      <c r="AH57" s="827"/>
      <c r="AI57" s="827"/>
      <c r="AJ57" s="827"/>
      <c r="AK57" s="827"/>
    </row>
    <row r="58" spans="1:37" s="834" customFormat="1" ht="12" customHeight="1" x14ac:dyDescent="0.2">
      <c r="A58" s="1483" t="s">
        <v>3231</v>
      </c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37"/>
      <c r="M58" s="830"/>
      <c r="N58" s="830"/>
      <c r="O58" s="830"/>
      <c r="P58" s="830"/>
      <c r="Q58" s="830"/>
      <c r="R58" s="830"/>
      <c r="S58" s="830"/>
      <c r="T58" s="830"/>
      <c r="U58" s="830"/>
      <c r="V58" s="830"/>
      <c r="W58" s="830"/>
      <c r="X58" s="831"/>
      <c r="Y58" s="831"/>
      <c r="Z58" s="831"/>
      <c r="AA58" s="831"/>
      <c r="AB58" s="829"/>
      <c r="AC58" s="829"/>
      <c r="AD58" s="838"/>
      <c r="AE58" s="838"/>
      <c r="AF58" s="838"/>
      <c r="AG58" s="838"/>
      <c r="AH58" s="838"/>
      <c r="AI58" s="838"/>
      <c r="AJ58" s="838"/>
      <c r="AK58" s="838"/>
    </row>
    <row r="59" spans="1:37" s="451" customFormat="1" ht="12" customHeight="1" x14ac:dyDescent="0.2">
      <c r="A59" s="12" t="s">
        <v>1420</v>
      </c>
      <c r="B59" s="11">
        <v>0</v>
      </c>
      <c r="C59" s="11">
        <v>0</v>
      </c>
      <c r="D59" s="11">
        <v>0</v>
      </c>
      <c r="E59" s="11">
        <v>0</v>
      </c>
      <c r="F59" s="11">
        <v>2850.5856500000004</v>
      </c>
      <c r="G59" s="11">
        <v>149.79007999999999</v>
      </c>
      <c r="H59" s="11">
        <v>855.75972000000024</v>
      </c>
      <c r="I59" s="11">
        <v>0</v>
      </c>
      <c r="J59" s="11">
        <v>0</v>
      </c>
      <c r="K59" s="11">
        <v>3856.1354500000007</v>
      </c>
      <c r="L59" s="356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9"/>
      <c r="AC59" s="39"/>
      <c r="AD59" s="511"/>
      <c r="AE59" s="511"/>
      <c r="AF59" s="511"/>
      <c r="AG59" s="511"/>
      <c r="AH59" s="511"/>
      <c r="AI59" s="511"/>
      <c r="AJ59" s="511"/>
      <c r="AK59" s="511"/>
    </row>
    <row r="60" spans="1:37" s="517" customFormat="1" ht="12" customHeight="1" x14ac:dyDescent="0.2">
      <c r="A60" s="12" t="s">
        <v>798</v>
      </c>
      <c r="B60" s="11">
        <v>0</v>
      </c>
      <c r="C60" s="11">
        <v>0</v>
      </c>
      <c r="D60" s="11">
        <v>0</v>
      </c>
      <c r="E60" s="11">
        <v>0</v>
      </c>
      <c r="F60" s="11">
        <v>211.07822000000021</v>
      </c>
      <c r="G60" s="11">
        <v>0</v>
      </c>
      <c r="H60" s="11">
        <v>0</v>
      </c>
      <c r="I60" s="11">
        <v>18.107909999999915</v>
      </c>
      <c r="J60" s="11">
        <v>0</v>
      </c>
      <c r="K60" s="11">
        <v>229.18613000000013</v>
      </c>
      <c r="L60" s="353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8"/>
      <c r="AC60" s="38"/>
      <c r="AD60" s="556"/>
      <c r="AE60" s="556"/>
      <c r="AF60" s="556"/>
      <c r="AG60" s="556"/>
      <c r="AH60" s="556"/>
      <c r="AI60" s="556"/>
      <c r="AJ60" s="556"/>
      <c r="AK60" s="556"/>
    </row>
    <row r="61" spans="1:37" s="517" customFormat="1" ht="12" customHeight="1" x14ac:dyDescent="0.2">
      <c r="A61" s="12" t="s">
        <v>831</v>
      </c>
      <c r="B61" s="11">
        <v>15672.812</v>
      </c>
      <c r="C61" s="11">
        <v>0</v>
      </c>
      <c r="D61" s="11">
        <v>1108.3050000000001</v>
      </c>
      <c r="E61" s="11">
        <v>2395.9870000000001</v>
      </c>
      <c r="F61" s="11">
        <v>862.90700000000004</v>
      </c>
      <c r="G61" s="11">
        <v>131</v>
      </c>
      <c r="H61" s="11">
        <v>1031.9870000000001</v>
      </c>
      <c r="I61" s="11">
        <v>108.446</v>
      </c>
      <c r="J61" s="11">
        <v>0</v>
      </c>
      <c r="K61" s="11">
        <v>21311.444</v>
      </c>
      <c r="L61" s="353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8"/>
      <c r="AC61" s="38"/>
      <c r="AD61" s="556"/>
      <c r="AE61" s="556"/>
      <c r="AF61" s="556"/>
      <c r="AG61" s="556"/>
      <c r="AH61" s="556"/>
      <c r="AI61" s="556"/>
      <c r="AJ61" s="556"/>
      <c r="AK61" s="556"/>
    </row>
    <row r="62" spans="1:37" s="517" customFormat="1" ht="12" customHeight="1" x14ac:dyDescent="0.2">
      <c r="A62" s="19" t="s">
        <v>1926</v>
      </c>
      <c r="B62" s="16">
        <v>0</v>
      </c>
      <c r="C62" s="16">
        <v>0</v>
      </c>
      <c r="D62" s="16">
        <v>0</v>
      </c>
      <c r="E62" s="16">
        <v>0</v>
      </c>
      <c r="F62" s="16">
        <v>496.83100000000002</v>
      </c>
      <c r="G62" s="16">
        <v>0</v>
      </c>
      <c r="H62" s="16">
        <v>4.2160000000000002</v>
      </c>
      <c r="I62" s="16">
        <v>0</v>
      </c>
      <c r="J62" s="16">
        <v>0</v>
      </c>
      <c r="K62" s="16">
        <v>501.04700000000003</v>
      </c>
      <c r="L62" s="353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8"/>
      <c r="AC62" s="38"/>
      <c r="AD62" s="556"/>
      <c r="AE62" s="556"/>
      <c r="AF62" s="556"/>
      <c r="AG62" s="556"/>
      <c r="AH62" s="556"/>
      <c r="AI62" s="556"/>
      <c r="AJ62" s="556"/>
      <c r="AK62" s="556"/>
    </row>
    <row r="63" spans="1:37" s="517" customFormat="1" ht="12" customHeight="1" x14ac:dyDescent="0.2">
      <c r="A63" s="12" t="s">
        <v>1542</v>
      </c>
      <c r="B63" s="11">
        <v>0</v>
      </c>
      <c r="C63" s="11">
        <v>0</v>
      </c>
      <c r="D63" s="11">
        <v>0</v>
      </c>
      <c r="E63" s="11">
        <v>647.15642999999966</v>
      </c>
      <c r="F63" s="11">
        <v>2170.0061399999995</v>
      </c>
      <c r="G63" s="11">
        <v>0</v>
      </c>
      <c r="H63" s="11">
        <v>2982.9629099999993</v>
      </c>
      <c r="I63" s="11">
        <v>-7.0000000065192583E-5</v>
      </c>
      <c r="J63" s="11">
        <v>0</v>
      </c>
      <c r="K63" s="11">
        <v>5800.1254099999987</v>
      </c>
      <c r="L63" s="353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8"/>
      <c r="AC63" s="38"/>
      <c r="AD63" s="556"/>
      <c r="AE63" s="556"/>
      <c r="AF63" s="556"/>
      <c r="AG63" s="556"/>
      <c r="AH63" s="556"/>
      <c r="AI63" s="556"/>
      <c r="AJ63" s="556"/>
      <c r="AK63" s="556"/>
    </row>
    <row r="64" spans="1:37" s="517" customFormat="1" ht="12" customHeight="1" x14ac:dyDescent="0.2">
      <c r="A64" s="14" t="s">
        <v>1566</v>
      </c>
      <c r="B64" s="15">
        <v>0</v>
      </c>
      <c r="C64" s="15">
        <v>0</v>
      </c>
      <c r="D64" s="15">
        <v>0</v>
      </c>
      <c r="E64" s="15">
        <v>0</v>
      </c>
      <c r="F64" s="15">
        <v>-801.79300000000001</v>
      </c>
      <c r="G64" s="15">
        <v>0</v>
      </c>
      <c r="H64" s="15">
        <v>802.04600000000005</v>
      </c>
      <c r="I64" s="15">
        <v>0</v>
      </c>
      <c r="J64" s="15">
        <v>0</v>
      </c>
      <c r="K64" s="15">
        <v>0.25300000000004275</v>
      </c>
      <c r="L64" s="353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8"/>
      <c r="AC64" s="38"/>
      <c r="AD64" s="556"/>
      <c r="AE64" s="556"/>
      <c r="AF64" s="556"/>
      <c r="AG64" s="556"/>
      <c r="AH64" s="556"/>
      <c r="AI64" s="556"/>
      <c r="AJ64" s="556"/>
      <c r="AK64" s="556"/>
    </row>
    <row r="65" spans="1:37" s="517" customFormat="1" ht="12" customHeight="1" x14ac:dyDescent="0.2">
      <c r="A65" s="19" t="s">
        <v>104</v>
      </c>
      <c r="B65" s="16">
        <v>0</v>
      </c>
      <c r="C65" s="16">
        <v>0</v>
      </c>
      <c r="D65" s="16">
        <v>0</v>
      </c>
      <c r="E65" s="16">
        <v>0</v>
      </c>
      <c r="F65" s="16">
        <v>1641.011</v>
      </c>
      <c r="G65" s="16">
        <v>0</v>
      </c>
      <c r="H65" s="16">
        <v>1876.991</v>
      </c>
      <c r="I65" s="16">
        <v>0</v>
      </c>
      <c r="J65" s="16">
        <v>0</v>
      </c>
      <c r="K65" s="16">
        <v>3518.002</v>
      </c>
      <c r="L65" s="353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8"/>
      <c r="AC65" s="38"/>
      <c r="AD65" s="556"/>
      <c r="AE65" s="556"/>
      <c r="AF65" s="556"/>
      <c r="AG65" s="556"/>
      <c r="AH65" s="556"/>
      <c r="AI65" s="556"/>
      <c r="AJ65" s="556"/>
      <c r="AK65" s="556"/>
    </row>
    <row r="66" spans="1:37" s="517" customFormat="1" ht="12" customHeight="1" x14ac:dyDescent="0.2">
      <c r="A66" s="12" t="s">
        <v>1421</v>
      </c>
      <c r="B66" s="11">
        <v>0</v>
      </c>
      <c r="C66" s="11">
        <v>0</v>
      </c>
      <c r="D66" s="11">
        <v>0</v>
      </c>
      <c r="E66" s="11">
        <v>84.633709999999994</v>
      </c>
      <c r="F66" s="11">
        <v>833.78535999999997</v>
      </c>
      <c r="G66" s="11">
        <v>45.223690000000005</v>
      </c>
      <c r="H66" s="11">
        <v>687.51721999999995</v>
      </c>
      <c r="I66" s="11">
        <v>0</v>
      </c>
      <c r="J66" s="11">
        <v>0</v>
      </c>
      <c r="K66" s="11">
        <v>1651.1599799999999</v>
      </c>
      <c r="L66" s="353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8"/>
      <c r="AC66" s="38"/>
      <c r="AD66" s="556"/>
      <c r="AE66" s="556"/>
      <c r="AF66" s="556"/>
      <c r="AG66" s="556"/>
      <c r="AH66" s="556"/>
      <c r="AI66" s="556"/>
      <c r="AJ66" s="556"/>
      <c r="AK66" s="556"/>
    </row>
    <row r="67" spans="1:37" s="517" customFormat="1" ht="12" customHeight="1" x14ac:dyDescent="0.2">
      <c r="A67" s="12" t="s">
        <v>1567</v>
      </c>
      <c r="B67" s="11">
        <v>0</v>
      </c>
      <c r="C67" s="11">
        <v>0</v>
      </c>
      <c r="D67" s="11">
        <v>0</v>
      </c>
      <c r="E67" s="11">
        <v>0</v>
      </c>
      <c r="F67" s="11">
        <v>882.05563000000006</v>
      </c>
      <c r="G67" s="11">
        <v>0</v>
      </c>
      <c r="H67" s="11">
        <v>271.86943999999994</v>
      </c>
      <c r="I67" s="11">
        <v>0</v>
      </c>
      <c r="J67" s="11">
        <v>0</v>
      </c>
      <c r="K67" s="11">
        <v>1153.92507</v>
      </c>
      <c r="L67" s="353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8"/>
      <c r="AC67" s="38"/>
      <c r="AD67" s="556"/>
      <c r="AE67" s="556"/>
      <c r="AF67" s="556"/>
      <c r="AG67" s="556"/>
      <c r="AH67" s="556"/>
      <c r="AI67" s="556"/>
      <c r="AJ67" s="556"/>
      <c r="AK67" s="556"/>
    </row>
    <row r="68" spans="1:37" s="517" customFormat="1" ht="12" customHeight="1" x14ac:dyDescent="0.2">
      <c r="A68" s="19" t="s">
        <v>1532</v>
      </c>
      <c r="B68" s="16">
        <v>0</v>
      </c>
      <c r="C68" s="16">
        <v>0</v>
      </c>
      <c r="D68" s="16">
        <v>0</v>
      </c>
      <c r="E68" s="16">
        <v>0</v>
      </c>
      <c r="F68" s="16">
        <v>2468.3862600000007</v>
      </c>
      <c r="G68" s="16">
        <v>0</v>
      </c>
      <c r="H68" s="16">
        <v>1898.3788999999999</v>
      </c>
      <c r="I68" s="16">
        <v>-1385.4640599999998</v>
      </c>
      <c r="J68" s="16">
        <v>0</v>
      </c>
      <c r="K68" s="16">
        <v>2981.301100000001</v>
      </c>
      <c r="L68" s="353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8"/>
      <c r="AC68" s="38"/>
      <c r="AD68" s="556"/>
      <c r="AE68" s="556"/>
      <c r="AF68" s="556"/>
      <c r="AG68" s="556"/>
      <c r="AH68" s="556"/>
      <c r="AI68" s="556"/>
      <c r="AJ68" s="556"/>
      <c r="AK68" s="556"/>
    </row>
    <row r="69" spans="1:37" s="517" customFormat="1" ht="12" customHeight="1" x14ac:dyDescent="0.2">
      <c r="A69" s="12" t="s">
        <v>958</v>
      </c>
      <c r="B69" s="11">
        <v>0</v>
      </c>
      <c r="C69" s="11">
        <v>0</v>
      </c>
      <c r="D69" s="11">
        <v>0</v>
      </c>
      <c r="E69" s="11">
        <v>0</v>
      </c>
      <c r="F69" s="11">
        <v>30.525899999999908</v>
      </c>
      <c r="G69" s="11">
        <v>0</v>
      </c>
      <c r="H69" s="11">
        <v>325.72505999999981</v>
      </c>
      <c r="I69" s="11">
        <v>0</v>
      </c>
      <c r="J69" s="11">
        <v>0</v>
      </c>
      <c r="K69" s="11">
        <v>356.25095999999974</v>
      </c>
      <c r="L69" s="353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8"/>
      <c r="AC69" s="38"/>
      <c r="AD69" s="556"/>
      <c r="AE69" s="556"/>
      <c r="AF69" s="556"/>
      <c r="AG69" s="556"/>
      <c r="AH69" s="556"/>
      <c r="AI69" s="556"/>
      <c r="AJ69" s="556"/>
      <c r="AK69" s="556"/>
    </row>
    <row r="70" spans="1:37" s="517" customFormat="1" ht="12" customHeight="1" x14ac:dyDescent="0.2">
      <c r="A70" s="12" t="s">
        <v>1419</v>
      </c>
      <c r="B70" s="11">
        <v>0</v>
      </c>
      <c r="C70" s="11">
        <v>0</v>
      </c>
      <c r="D70" s="11">
        <v>0</v>
      </c>
      <c r="E70" s="11">
        <v>0</v>
      </c>
      <c r="F70" s="11">
        <v>1229.5093599999998</v>
      </c>
      <c r="G70" s="11">
        <v>0</v>
      </c>
      <c r="H70" s="11">
        <v>1005.7832</v>
      </c>
      <c r="I70" s="11">
        <v>0</v>
      </c>
      <c r="J70" s="11">
        <v>0</v>
      </c>
      <c r="K70" s="11">
        <v>2235.2925599999999</v>
      </c>
      <c r="L70" s="353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8"/>
      <c r="AC70" s="38"/>
      <c r="AD70" s="556"/>
      <c r="AE70" s="556"/>
      <c r="AF70" s="556"/>
      <c r="AG70" s="556"/>
      <c r="AH70" s="556"/>
      <c r="AI70" s="556"/>
      <c r="AJ70" s="556"/>
      <c r="AK70" s="556"/>
    </row>
    <row r="71" spans="1:37" s="517" customFormat="1" ht="12" customHeight="1" x14ac:dyDescent="0.2">
      <c r="A71" s="14" t="s">
        <v>1533</v>
      </c>
      <c r="B71" s="15">
        <v>0</v>
      </c>
      <c r="C71" s="15">
        <v>0</v>
      </c>
      <c r="D71" s="15">
        <v>0</v>
      </c>
      <c r="E71" s="15">
        <v>2067.3346500000002</v>
      </c>
      <c r="F71" s="15">
        <v>1103.27943</v>
      </c>
      <c r="G71" s="15">
        <v>54.430169999999997</v>
      </c>
      <c r="H71" s="15">
        <v>2476.00549</v>
      </c>
      <c r="I71" s="15">
        <v>0</v>
      </c>
      <c r="J71" s="15">
        <v>0</v>
      </c>
      <c r="K71" s="15">
        <v>5701.0497400000004</v>
      </c>
      <c r="L71" s="353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8"/>
      <c r="AC71" s="38"/>
      <c r="AD71" s="556"/>
      <c r="AE71" s="556"/>
      <c r="AF71" s="556"/>
      <c r="AG71" s="556"/>
      <c r="AH71" s="556"/>
      <c r="AI71" s="556"/>
      <c r="AJ71" s="556"/>
      <c r="AK71" s="556"/>
    </row>
    <row r="72" spans="1:37" s="517" customFormat="1" ht="12" customHeight="1" x14ac:dyDescent="0.2">
      <c r="A72" s="12" t="s">
        <v>1927</v>
      </c>
      <c r="B72" s="11">
        <v>0</v>
      </c>
      <c r="C72" s="11">
        <v>0</v>
      </c>
      <c r="D72" s="11">
        <v>0</v>
      </c>
      <c r="E72" s="11">
        <v>0</v>
      </c>
      <c r="F72" s="11">
        <v>2762.0490499999987</v>
      </c>
      <c r="G72" s="11">
        <v>0</v>
      </c>
      <c r="H72" s="11">
        <v>2450.3108999999999</v>
      </c>
      <c r="I72" s="11">
        <v>0</v>
      </c>
      <c r="J72" s="11">
        <v>10.762459999999999</v>
      </c>
      <c r="K72" s="11">
        <v>5223.1224099999981</v>
      </c>
      <c r="L72" s="353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8"/>
      <c r="AC72" s="38"/>
      <c r="AD72" s="556"/>
      <c r="AE72" s="556"/>
      <c r="AF72" s="556"/>
      <c r="AG72" s="556"/>
      <c r="AH72" s="556"/>
      <c r="AI72" s="556"/>
      <c r="AJ72" s="556"/>
      <c r="AK72" s="556"/>
    </row>
    <row r="73" spans="1:37" s="517" customFormat="1" ht="12" customHeight="1" x14ac:dyDescent="0.2">
      <c r="A73" s="12" t="s">
        <v>1536</v>
      </c>
      <c r="B73" s="11">
        <v>4162.7710299999999</v>
      </c>
      <c r="C73" s="11">
        <v>0</v>
      </c>
      <c r="D73" s="11">
        <v>44200.073880000004</v>
      </c>
      <c r="E73" s="11">
        <v>0</v>
      </c>
      <c r="F73" s="11">
        <v>4052.0122699999997</v>
      </c>
      <c r="G73" s="11">
        <v>1911.5785900000001</v>
      </c>
      <c r="H73" s="11">
        <v>758.29876999999999</v>
      </c>
      <c r="I73" s="11">
        <v>0</v>
      </c>
      <c r="J73" s="11">
        <v>0</v>
      </c>
      <c r="K73" s="11">
        <v>55084.734539999998</v>
      </c>
      <c r="L73" s="353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8"/>
      <c r="AC73" s="38"/>
      <c r="AD73" s="556"/>
      <c r="AE73" s="556"/>
      <c r="AF73" s="556"/>
      <c r="AG73" s="556"/>
      <c r="AH73" s="556"/>
      <c r="AI73" s="556"/>
      <c r="AJ73" s="556"/>
      <c r="AK73" s="556"/>
    </row>
    <row r="74" spans="1:37" s="517" customFormat="1" ht="12" customHeight="1" x14ac:dyDescent="0.2">
      <c r="A74" s="12" t="s">
        <v>1537</v>
      </c>
      <c r="B74" s="11">
        <v>869.072</v>
      </c>
      <c r="C74" s="11">
        <v>0</v>
      </c>
      <c r="D74" s="11">
        <v>13498.222</v>
      </c>
      <c r="E74" s="11">
        <v>3485.703</v>
      </c>
      <c r="F74" s="11">
        <v>727.84400000000005</v>
      </c>
      <c r="G74" s="11">
        <v>0</v>
      </c>
      <c r="H74" s="11">
        <v>826.65800000000002</v>
      </c>
      <c r="I74" s="11">
        <v>0</v>
      </c>
      <c r="J74" s="11">
        <v>0</v>
      </c>
      <c r="K74" s="11">
        <v>19407.499</v>
      </c>
      <c r="L74" s="353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8"/>
      <c r="AC74" s="38"/>
      <c r="AD74" s="556"/>
      <c r="AE74" s="556"/>
      <c r="AF74" s="556"/>
      <c r="AG74" s="556"/>
      <c r="AH74" s="556"/>
      <c r="AI74" s="556"/>
      <c r="AJ74" s="556"/>
      <c r="AK74" s="556"/>
    </row>
    <row r="75" spans="1:37" s="517" customFormat="1" ht="12" customHeight="1" x14ac:dyDescent="0.2">
      <c r="A75" s="12" t="s">
        <v>1422</v>
      </c>
      <c r="B75" s="11">
        <v>0</v>
      </c>
      <c r="C75" s="11">
        <v>0</v>
      </c>
      <c r="D75" s="11">
        <v>0</v>
      </c>
      <c r="E75" s="11">
        <v>0</v>
      </c>
      <c r="F75" s="11">
        <v>537.56435999999997</v>
      </c>
      <c r="G75" s="11">
        <v>45.679839999999984</v>
      </c>
      <c r="H75" s="11">
        <v>12.374859999999998</v>
      </c>
      <c r="I75" s="11">
        <v>0</v>
      </c>
      <c r="J75" s="11">
        <v>0</v>
      </c>
      <c r="K75" s="11">
        <v>595.61905999999999</v>
      </c>
      <c r="L75" s="353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8"/>
      <c r="AC75" s="38"/>
      <c r="AD75" s="556"/>
      <c r="AE75" s="556"/>
      <c r="AF75" s="556"/>
      <c r="AG75" s="556"/>
      <c r="AH75" s="556"/>
      <c r="AI75" s="556"/>
      <c r="AJ75" s="556"/>
      <c r="AK75" s="556"/>
    </row>
    <row r="76" spans="1:37" s="826" customFormat="1" ht="12" customHeight="1" x14ac:dyDescent="0.2">
      <c r="A76" s="1484" t="s">
        <v>3232</v>
      </c>
      <c r="B76" s="1124">
        <v>20704.655030000002</v>
      </c>
      <c r="C76" s="1124">
        <v>0</v>
      </c>
      <c r="D76" s="1124">
        <v>58806.600880000005</v>
      </c>
      <c r="E76" s="1124">
        <v>8680.8147900000004</v>
      </c>
      <c r="F76" s="1124">
        <v>22057.637630000001</v>
      </c>
      <c r="G76" s="1124">
        <v>2337.70237</v>
      </c>
      <c r="H76" s="1124">
        <v>18266.884470000001</v>
      </c>
      <c r="I76" s="1124">
        <v>-1258.91022</v>
      </c>
      <c r="J76" s="1124">
        <v>10.762459999999999</v>
      </c>
      <c r="K76" s="1124">
        <v>129606.14740999999</v>
      </c>
      <c r="L76" s="835"/>
      <c r="M76" s="836"/>
      <c r="N76" s="836"/>
      <c r="O76" s="836"/>
      <c r="P76" s="836"/>
      <c r="Q76" s="836"/>
      <c r="R76" s="836"/>
      <c r="S76" s="836"/>
      <c r="T76" s="836"/>
      <c r="U76" s="836"/>
      <c r="V76" s="836"/>
      <c r="W76" s="836"/>
      <c r="X76" s="836"/>
      <c r="Y76" s="836"/>
      <c r="Z76" s="836"/>
      <c r="AA76" s="836"/>
      <c r="AB76" s="824"/>
      <c r="AC76" s="824"/>
      <c r="AD76" s="827"/>
      <c r="AE76" s="827"/>
      <c r="AF76" s="827"/>
      <c r="AG76" s="827"/>
      <c r="AH76" s="827"/>
      <c r="AI76" s="827"/>
      <c r="AJ76" s="827"/>
      <c r="AK76" s="827"/>
    </row>
    <row r="77" spans="1:37" s="866" customFormat="1" ht="12" customHeight="1" x14ac:dyDescent="0.2">
      <c r="A77" s="1483" t="s">
        <v>3248</v>
      </c>
      <c r="B77" s="840"/>
      <c r="C77" s="840"/>
      <c r="D77" s="840"/>
      <c r="E77" s="840"/>
      <c r="F77" s="840"/>
      <c r="G77" s="840"/>
      <c r="H77" s="840"/>
      <c r="I77" s="840"/>
      <c r="J77" s="840"/>
      <c r="K77" s="840"/>
      <c r="L77" s="862"/>
      <c r="M77" s="863"/>
      <c r="N77" s="863"/>
      <c r="O77" s="863"/>
      <c r="P77" s="863"/>
      <c r="Q77" s="863"/>
      <c r="R77" s="863"/>
      <c r="S77" s="863"/>
      <c r="T77" s="863"/>
      <c r="U77" s="863"/>
      <c r="V77" s="863"/>
      <c r="W77" s="863"/>
      <c r="X77" s="863"/>
      <c r="Y77" s="863"/>
      <c r="Z77" s="863"/>
      <c r="AA77" s="863"/>
      <c r="AB77" s="864"/>
      <c r="AC77" s="864"/>
      <c r="AD77" s="865"/>
      <c r="AE77" s="865"/>
      <c r="AF77" s="865"/>
      <c r="AG77" s="865"/>
      <c r="AH77" s="865"/>
      <c r="AI77" s="865"/>
      <c r="AJ77" s="865"/>
      <c r="AK77" s="865"/>
    </row>
    <row r="78" spans="1:37" s="517" customFormat="1" ht="12" customHeight="1" x14ac:dyDescent="0.2">
      <c r="A78" s="12" t="s">
        <v>1784</v>
      </c>
      <c r="B78" s="11">
        <v>23457.851999999999</v>
      </c>
      <c r="C78" s="11">
        <v>0</v>
      </c>
      <c r="D78" s="11">
        <v>19455.026000000002</v>
      </c>
      <c r="E78" s="11">
        <v>0</v>
      </c>
      <c r="F78" s="11">
        <v>1340.277</v>
      </c>
      <c r="G78" s="11">
        <v>620.41700000000003</v>
      </c>
      <c r="H78" s="11">
        <v>0</v>
      </c>
      <c r="I78" s="11">
        <v>0</v>
      </c>
      <c r="J78" s="11">
        <v>0</v>
      </c>
      <c r="K78" s="11">
        <v>44873.572</v>
      </c>
      <c r="L78" s="353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8"/>
      <c r="AC78" s="38"/>
      <c r="AD78" s="556"/>
      <c r="AE78" s="556"/>
      <c r="AF78" s="556"/>
      <c r="AG78" s="556"/>
      <c r="AH78" s="556"/>
      <c r="AI78" s="556"/>
      <c r="AJ78" s="556"/>
      <c r="AK78" s="556"/>
    </row>
    <row r="79" spans="1:37" s="834" customFormat="1" ht="12" customHeight="1" x14ac:dyDescent="0.2">
      <c r="A79" s="1123" t="s">
        <v>583</v>
      </c>
      <c r="B79" s="1124">
        <v>23457.851999999999</v>
      </c>
      <c r="C79" s="1124">
        <v>0</v>
      </c>
      <c r="D79" s="1124">
        <v>19455.026000000002</v>
      </c>
      <c r="E79" s="1124">
        <v>0</v>
      </c>
      <c r="F79" s="1124">
        <v>1340.277</v>
      </c>
      <c r="G79" s="1124">
        <v>620.41700000000003</v>
      </c>
      <c r="H79" s="1124">
        <v>0</v>
      </c>
      <c r="I79" s="1124">
        <v>0</v>
      </c>
      <c r="J79" s="1124">
        <v>0</v>
      </c>
      <c r="K79" s="1124">
        <v>44873.572</v>
      </c>
      <c r="L79" s="844"/>
      <c r="M79" s="844"/>
      <c r="N79" s="844"/>
      <c r="O79" s="844"/>
      <c r="P79" s="844"/>
      <c r="Q79" s="844"/>
      <c r="R79" s="844"/>
      <c r="S79" s="844"/>
      <c r="T79" s="844"/>
      <c r="U79" s="844"/>
      <c r="V79" s="844"/>
      <c r="W79" s="844"/>
      <c r="X79" s="845"/>
      <c r="Y79" s="845"/>
      <c r="Z79" s="845"/>
      <c r="AA79" s="845"/>
      <c r="AB79" s="845"/>
      <c r="AC79" s="845"/>
      <c r="AD79" s="846"/>
      <c r="AE79" s="846"/>
      <c r="AF79" s="838"/>
      <c r="AG79" s="838"/>
      <c r="AH79" s="838"/>
      <c r="AI79" s="838"/>
      <c r="AJ79" s="838"/>
      <c r="AK79" s="838"/>
    </row>
    <row r="80" spans="1:37" s="834" customFormat="1" ht="12" customHeight="1" thickBot="1" x14ac:dyDescent="0.25">
      <c r="A80" s="1085" t="s">
        <v>578</v>
      </c>
      <c r="B80" s="1086">
        <v>234975.52051000003</v>
      </c>
      <c r="C80" s="1086">
        <v>-2760.8343599999998</v>
      </c>
      <c r="D80" s="1086">
        <v>385348.17505999992</v>
      </c>
      <c r="E80" s="1086">
        <v>5272.1138999999985</v>
      </c>
      <c r="F80" s="1086">
        <v>87637.61292</v>
      </c>
      <c r="G80" s="1086">
        <v>11632.578989999998</v>
      </c>
      <c r="H80" s="1086">
        <v>36989.663759999996</v>
      </c>
      <c r="I80" s="1086">
        <v>-23.422129999999925</v>
      </c>
      <c r="J80" s="1086">
        <v>2723.7839100000001</v>
      </c>
      <c r="K80" s="1087">
        <v>761795.19255999988</v>
      </c>
      <c r="L80" s="844"/>
      <c r="M80" s="844"/>
      <c r="N80" s="844"/>
      <c r="O80" s="844"/>
      <c r="P80" s="844"/>
      <c r="Q80" s="844"/>
      <c r="R80" s="844"/>
      <c r="S80" s="844"/>
      <c r="T80" s="844"/>
      <c r="U80" s="844"/>
      <c r="V80" s="844"/>
      <c r="W80" s="844"/>
      <c r="X80" s="844"/>
      <c r="Y80" s="844"/>
      <c r="Z80" s="844"/>
      <c r="AA80" s="844"/>
      <c r="AB80" s="844"/>
      <c r="AC80" s="845"/>
      <c r="AD80" s="846"/>
      <c r="AE80" s="846"/>
      <c r="AF80" s="838"/>
      <c r="AG80" s="838"/>
    </row>
    <row r="81" spans="1:31" ht="12" customHeight="1" x14ac:dyDescent="0.2">
      <c r="A81" s="217" t="s">
        <v>1438</v>
      </c>
      <c r="L81" s="682"/>
      <c r="M81" s="682"/>
      <c r="N81" s="682"/>
      <c r="O81" s="682"/>
      <c r="P81" s="682"/>
      <c r="Q81" s="682"/>
      <c r="R81" s="682"/>
      <c r="S81" s="682"/>
      <c r="T81" s="682"/>
      <c r="U81" s="682"/>
      <c r="V81" s="682"/>
      <c r="W81" s="682"/>
      <c r="X81" s="682"/>
      <c r="Y81" s="682"/>
      <c r="Z81" s="682"/>
      <c r="AA81" s="682"/>
      <c r="AB81" s="682"/>
      <c r="AC81" s="398"/>
      <c r="AD81" s="398"/>
      <c r="AE81" s="398"/>
    </row>
    <row r="82" spans="1:31" s="477" customFormat="1" x14ac:dyDescent="0.2">
      <c r="A82" s="286"/>
      <c r="B82" s="527"/>
      <c r="C82" s="527"/>
      <c r="D82" s="527"/>
      <c r="E82" s="527"/>
      <c r="F82" s="527"/>
      <c r="G82" s="527"/>
      <c r="H82" s="527"/>
      <c r="I82" s="527"/>
      <c r="J82" s="519"/>
      <c r="K82" s="559"/>
      <c r="L82" s="402"/>
      <c r="M82" s="402"/>
      <c r="N82" s="402"/>
      <c r="O82" s="402"/>
      <c r="P82" s="402"/>
      <c r="Q82" s="402"/>
      <c r="R82" s="402"/>
      <c r="S82" s="402"/>
      <c r="T82" s="402"/>
      <c r="U82" s="402"/>
      <c r="V82" s="402"/>
      <c r="W82" s="402"/>
      <c r="X82" s="402"/>
      <c r="Y82" s="402"/>
      <c r="Z82" s="402"/>
      <c r="AA82" s="402"/>
      <c r="AB82" s="402"/>
      <c r="AC82" s="402"/>
      <c r="AD82" s="402"/>
      <c r="AE82" s="402"/>
    </row>
    <row r="83" spans="1:31" s="477" customFormat="1" ht="12" x14ac:dyDescent="0.2">
      <c r="N83" s="402"/>
      <c r="O83" s="402"/>
      <c r="P83" s="402"/>
      <c r="Q83" s="402"/>
      <c r="R83" s="402"/>
      <c r="S83" s="402"/>
      <c r="T83" s="402"/>
      <c r="U83" s="402"/>
      <c r="V83" s="402"/>
      <c r="W83" s="402"/>
      <c r="X83" s="402"/>
      <c r="Y83" s="402"/>
      <c r="Z83" s="402"/>
      <c r="AA83" s="402"/>
      <c r="AB83" s="402"/>
      <c r="AC83" s="402"/>
      <c r="AD83" s="402"/>
      <c r="AE83" s="402"/>
    </row>
  </sheetData>
  <mergeCells count="14">
    <mergeCell ref="A8:A12"/>
    <mergeCell ref="B8:C9"/>
    <mergeCell ref="D8:D12"/>
    <mergeCell ref="E8:E12"/>
    <mergeCell ref="J8:J12"/>
    <mergeCell ref="F5:K6"/>
    <mergeCell ref="K8:K12"/>
    <mergeCell ref="B10:B12"/>
    <mergeCell ref="C10:C12"/>
    <mergeCell ref="F8:F12"/>
    <mergeCell ref="G8:G12"/>
    <mergeCell ref="H8:H12"/>
    <mergeCell ref="I8:I12"/>
    <mergeCell ref="A5:E6"/>
  </mergeCells>
  <phoneticPr fontId="6" type="noConversion"/>
  <conditionalFormatting sqref="M50:W50 L79:W80 L58:W58">
    <cfRule type="expression" dxfId="336" priority="10" stopIfTrue="1">
      <formula>$P50=1</formula>
    </cfRule>
  </conditionalFormatting>
  <conditionalFormatting sqref="C80:AB80 B14:K80">
    <cfRule type="expression" dxfId="335" priority="14" stopIfTrue="1">
      <formula>#REF!=1</formula>
    </cfRule>
  </conditionalFormatting>
  <conditionalFormatting sqref="A78 A14:A48 A51:A55">
    <cfRule type="expression" dxfId="334" priority="31" stopIfTrue="1">
      <formula>$X14=1</formula>
    </cfRule>
  </conditionalFormatting>
  <conditionalFormatting sqref="A78 A80 A14:A48 A50:A55">
    <cfRule type="expression" dxfId="333" priority="32" stopIfTrue="1">
      <formula>$Y14=1</formula>
    </cfRule>
  </conditionalFormatting>
  <conditionalFormatting sqref="A56:A57 A79 A49">
    <cfRule type="expression" dxfId="332" priority="33" stopIfTrue="1">
      <formula>$AA49=1</formula>
    </cfRule>
  </conditionalFormatting>
  <conditionalFormatting sqref="A50">
    <cfRule type="expression" dxfId="331" priority="34" stopIfTrue="1">
      <formula>$Z50=1</formula>
    </cfRule>
  </conditionalFormatting>
  <conditionalFormatting sqref="A58:A76">
    <cfRule type="expression" dxfId="330" priority="3" stopIfTrue="1">
      <formula>$AL58=1</formula>
    </cfRule>
  </conditionalFormatting>
  <conditionalFormatting sqref="A58:A75">
    <cfRule type="expression" dxfId="329" priority="4" stopIfTrue="1">
      <formula>$AN58=1</formula>
    </cfRule>
  </conditionalFormatting>
  <conditionalFormatting sqref="A77">
    <cfRule type="expression" dxfId="328" priority="2" stopIfTrue="1">
      <formula>$AL77=1</formula>
    </cfRule>
  </conditionalFormatting>
  <conditionalFormatting sqref="A77">
    <cfRule type="expression" dxfId="327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 verticalCentered="1"/>
  <pageMargins left="0.74803149606299213" right="0.74803149606299213" top="0.31" bottom="0.99" header="0.14000000000000001" footer="0.51181102362204722"/>
  <pageSetup paperSize="8" scale="70" orientation="portrait" r:id="rId1"/>
  <headerFooter alignWithMargins="0"/>
  <colBreaks count="1" manualBreakCount="1">
    <brk id="5" min="2" max="7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78"/>
  <sheetViews>
    <sheetView showGridLines="0" zoomScaleNormal="100" workbookViewId="0">
      <pane xSplit="1" ySplit="11" topLeftCell="B50" activePane="bottomRight" state="frozen"/>
      <selection activeCell="A5" sqref="A5:IV6"/>
      <selection pane="topRight" activeCell="A5" sqref="A5:IV6"/>
      <selection pane="bottomLeft" activeCell="A5" sqref="A5:IV6"/>
      <selection pane="bottomRight" activeCell="A77" sqref="A77"/>
    </sheetView>
  </sheetViews>
  <sheetFormatPr defaultColWidth="15.7109375" defaultRowHeight="12.75" x14ac:dyDescent="0.2"/>
  <cols>
    <col min="1" max="1" width="83.85546875" style="551" customWidth="1"/>
    <col min="2" max="7" width="10.7109375" style="495" customWidth="1"/>
    <col min="8" max="16384" width="15.7109375" style="551"/>
  </cols>
  <sheetData>
    <row r="1" spans="1:7" x14ac:dyDescent="0.2">
      <c r="A1" s="757" t="s">
        <v>349</v>
      </c>
    </row>
    <row r="2" spans="1:7" x14ac:dyDescent="0.2">
      <c r="A2" s="757" t="s">
        <v>350</v>
      </c>
    </row>
    <row r="3" spans="1:7" s="856" customFormat="1" ht="12.95" customHeight="1" x14ac:dyDescent="0.2">
      <c r="A3" s="941" t="s">
        <v>963</v>
      </c>
      <c r="B3" s="897"/>
      <c r="C3" s="897"/>
      <c r="D3" s="897"/>
      <c r="E3" s="897"/>
      <c r="F3" s="934"/>
      <c r="G3" s="902" t="s">
        <v>964</v>
      </c>
    </row>
    <row r="4" spans="1:7" s="554" customFormat="1" ht="12.95" customHeight="1" x14ac:dyDescent="0.2">
      <c r="A4" s="548"/>
      <c r="B4" s="406"/>
      <c r="C4" s="406"/>
      <c r="D4" s="406"/>
      <c r="E4" s="406"/>
      <c r="F4" s="406"/>
      <c r="G4" s="650"/>
    </row>
    <row r="5" spans="1:7" s="554" customFormat="1" ht="18" customHeight="1" x14ac:dyDescent="0.2">
      <c r="A5" s="1670" t="s">
        <v>1952</v>
      </c>
      <c r="B5" s="1671"/>
      <c r="C5" s="1671"/>
      <c r="D5" s="1671"/>
      <c r="E5" s="1671"/>
      <c r="F5" s="1671"/>
      <c r="G5" s="1671"/>
    </row>
    <row r="6" spans="1:7" s="554" customFormat="1" ht="18" customHeight="1" x14ac:dyDescent="0.2">
      <c r="A6" s="1671"/>
      <c r="B6" s="1671"/>
      <c r="C6" s="1671"/>
      <c r="D6" s="1671"/>
      <c r="E6" s="1671"/>
      <c r="F6" s="1671"/>
      <c r="G6" s="1671"/>
    </row>
    <row r="7" spans="1:7" s="549" customFormat="1" ht="12.95" customHeight="1" thickBot="1" x14ac:dyDescent="0.25">
      <c r="A7" s="548"/>
      <c r="B7" s="406"/>
      <c r="C7" s="406"/>
      <c r="D7" s="406"/>
      <c r="E7" s="406"/>
      <c r="F7" s="366"/>
      <c r="G7" s="1354" t="s">
        <v>2071</v>
      </c>
    </row>
    <row r="8" spans="1:7" s="547" customFormat="1" ht="27" customHeight="1" thickBot="1" x14ac:dyDescent="0.25">
      <c r="A8" s="1672"/>
      <c r="B8" s="1629" t="s">
        <v>1562</v>
      </c>
      <c r="C8" s="1630"/>
      <c r="D8" s="1630"/>
      <c r="E8" s="1630"/>
      <c r="F8" s="1631" t="s">
        <v>742</v>
      </c>
      <c r="G8" s="1631" t="s">
        <v>746</v>
      </c>
    </row>
    <row r="9" spans="1:7" s="547" customFormat="1" ht="14.1" customHeight="1" x14ac:dyDescent="0.2">
      <c r="A9" s="1673"/>
      <c r="B9" s="1631" t="s">
        <v>747</v>
      </c>
      <c r="C9" s="1631" t="s">
        <v>1440</v>
      </c>
      <c r="D9" s="1631" t="s">
        <v>662</v>
      </c>
      <c r="E9" s="1631" t="s">
        <v>663</v>
      </c>
      <c r="F9" s="1632"/>
      <c r="G9" s="1634"/>
    </row>
    <row r="10" spans="1:7" s="547" customFormat="1" ht="14.1" customHeight="1" x14ac:dyDescent="0.2">
      <c r="A10" s="1673"/>
      <c r="B10" s="1634"/>
      <c r="C10" s="1634"/>
      <c r="D10" s="1634"/>
      <c r="E10" s="1634"/>
      <c r="F10" s="1632"/>
      <c r="G10" s="1634"/>
    </row>
    <row r="11" spans="1:7" ht="14.1" customHeight="1" thickBot="1" x14ac:dyDescent="0.25">
      <c r="A11" s="1674"/>
      <c r="B11" s="1635"/>
      <c r="C11" s="1635"/>
      <c r="D11" s="1635"/>
      <c r="E11" s="1635"/>
      <c r="F11" s="1633"/>
      <c r="G11" s="1635"/>
    </row>
    <row r="12" spans="1:7" ht="15" customHeight="1" x14ac:dyDescent="0.2">
      <c r="A12" s="1315" t="s">
        <v>585</v>
      </c>
      <c r="B12" s="1316"/>
      <c r="C12" s="1316"/>
      <c r="D12" s="1317"/>
      <c r="E12" s="1316"/>
      <c r="F12" s="1318"/>
      <c r="G12" s="1318"/>
    </row>
    <row r="13" spans="1:7" ht="15" customHeight="1" x14ac:dyDescent="0.2">
      <c r="A13" s="946" t="s">
        <v>16</v>
      </c>
      <c r="B13" s="849">
        <f>B14+B25+B26+B24</f>
        <v>11567141.609488556</v>
      </c>
      <c r="C13" s="849">
        <f>C14+C25+C26+C24</f>
        <v>266318.00647682376</v>
      </c>
      <c r="D13" s="849">
        <f>D14+D25+D26+D24</f>
        <v>116223.91660818754</v>
      </c>
      <c r="E13" s="850">
        <f>SUM(B13:D13)</f>
        <v>11949683.532573568</v>
      </c>
      <c r="F13" s="849">
        <f>F14+F25+F26+F24</f>
        <v>1092092.5102199996</v>
      </c>
      <c r="G13" s="849">
        <f>E13+F13</f>
        <v>13041776.042793568</v>
      </c>
    </row>
    <row r="14" spans="1:7" ht="15" customHeight="1" x14ac:dyDescent="0.2">
      <c r="A14" s="207" t="s">
        <v>1441</v>
      </c>
      <c r="B14" s="583">
        <v>10896148.144115424</v>
      </c>
      <c r="C14" s="583">
        <v>261680.26425411945</v>
      </c>
      <c r="D14" s="583">
        <v>111923.05687818755</v>
      </c>
      <c r="E14" s="651">
        <f>SUM(B14:D14)</f>
        <v>11269751.46524773</v>
      </c>
      <c r="F14" s="583">
        <v>923268.35521999968</v>
      </c>
      <c r="G14" s="583">
        <f t="shared" ref="G14:G26" si="0">E14+F14</f>
        <v>12193019.820467729</v>
      </c>
    </row>
    <row r="15" spans="1:7" ht="15" customHeight="1" x14ac:dyDescent="0.2">
      <c r="A15" s="207" t="s">
        <v>1260</v>
      </c>
      <c r="B15" s="583">
        <v>16691479.418387178</v>
      </c>
      <c r="C15" s="583">
        <v>294171.45648454822</v>
      </c>
      <c r="D15" s="583">
        <v>132742.22107</v>
      </c>
      <c r="E15" s="651">
        <f t="shared" ref="E15:E26" si="1">SUM(B15:D15)</f>
        <v>17118393.095941726</v>
      </c>
      <c r="F15" s="583">
        <v>1010293.3584699999</v>
      </c>
      <c r="G15" s="583">
        <f t="shared" si="0"/>
        <v>18128686.454411726</v>
      </c>
    </row>
    <row r="16" spans="1:7" ht="15" customHeight="1" x14ac:dyDescent="0.2">
      <c r="A16" s="207" t="s">
        <v>4166</v>
      </c>
      <c r="B16" s="583">
        <v>-4259678.4831615053</v>
      </c>
      <c r="C16" s="583">
        <v>-20028.732970428675</v>
      </c>
      <c r="D16" s="583">
        <v>-9587.1136018124525</v>
      </c>
      <c r="E16" s="651">
        <f t="shared" si="1"/>
        <v>-4289294.3297337461</v>
      </c>
      <c r="F16" s="583">
        <v>-102570.81225</v>
      </c>
      <c r="G16" s="583">
        <f t="shared" si="0"/>
        <v>-4391865.1419837466</v>
      </c>
    </row>
    <row r="17" spans="1:12" ht="15" customHeight="1" x14ac:dyDescent="0.2">
      <c r="A17" s="207" t="s">
        <v>4167</v>
      </c>
      <c r="B17" s="583">
        <v>-390421.26666000008</v>
      </c>
      <c r="C17" s="583">
        <v>0</v>
      </c>
      <c r="D17" s="583">
        <v>0</v>
      </c>
      <c r="E17" s="651">
        <f t="shared" si="1"/>
        <v>-390421.26666000008</v>
      </c>
      <c r="F17" s="583">
        <v>0</v>
      </c>
      <c r="G17" s="583">
        <f t="shared" si="0"/>
        <v>-390421.26666000008</v>
      </c>
    </row>
    <row r="18" spans="1:12" ht="15" customHeight="1" x14ac:dyDescent="0.2">
      <c r="A18" s="207" t="s">
        <v>4112</v>
      </c>
      <c r="B18" s="583">
        <v>-8539978.6780302711</v>
      </c>
      <c r="C18" s="583">
        <v>-91335.396760000105</v>
      </c>
      <c r="D18" s="583">
        <v>-66643.941390000007</v>
      </c>
      <c r="E18" s="651">
        <f t="shared" si="1"/>
        <v>-8697958.0161802713</v>
      </c>
      <c r="F18" s="583">
        <v>-386985.77099999995</v>
      </c>
      <c r="G18" s="583">
        <f t="shared" si="0"/>
        <v>-9084943.787180271</v>
      </c>
    </row>
    <row r="19" spans="1:12" ht="15" customHeight="1" x14ac:dyDescent="0.2">
      <c r="A19" s="207" t="s">
        <v>4109</v>
      </c>
      <c r="B19" s="583">
        <v>1925824.2403600235</v>
      </c>
      <c r="C19" s="583">
        <v>7670.3070699999989</v>
      </c>
      <c r="D19" s="583">
        <v>3064.3491300000001</v>
      </c>
      <c r="E19" s="651">
        <f t="shared" si="1"/>
        <v>1936558.8965600235</v>
      </c>
      <c r="F19" s="583">
        <v>5917.0730000000012</v>
      </c>
      <c r="G19" s="583">
        <f t="shared" si="0"/>
        <v>1942475.9695600236</v>
      </c>
    </row>
    <row r="20" spans="1:12" ht="15" customHeight="1" x14ac:dyDescent="0.2">
      <c r="A20" s="207" t="s">
        <v>4110</v>
      </c>
      <c r="B20" s="583">
        <v>187993.26175999999</v>
      </c>
      <c r="C20" s="583">
        <v>0</v>
      </c>
      <c r="D20" s="583">
        <v>0</v>
      </c>
      <c r="E20" s="651">
        <f t="shared" si="1"/>
        <v>187993.26175999999</v>
      </c>
      <c r="F20" s="583">
        <v>0</v>
      </c>
      <c r="G20" s="583">
        <f t="shared" si="0"/>
        <v>187993.26175999999</v>
      </c>
    </row>
    <row r="21" spans="1:12" ht="15" customHeight="1" x14ac:dyDescent="0.2">
      <c r="A21" s="207" t="s">
        <v>4168</v>
      </c>
      <c r="B21" s="583">
        <v>7019918.9594599986</v>
      </c>
      <c r="C21" s="583">
        <v>100976.04928999998</v>
      </c>
      <c r="D21" s="583">
        <v>54745.805740000003</v>
      </c>
      <c r="E21" s="651">
        <f t="shared" si="1"/>
        <v>7175640.8144899979</v>
      </c>
      <c r="F21" s="583">
        <v>406754.35799999977</v>
      </c>
      <c r="G21" s="583">
        <f t="shared" si="0"/>
        <v>7582395.1724899979</v>
      </c>
    </row>
    <row r="22" spans="1:12" ht="15" customHeight="1" x14ac:dyDescent="0.2">
      <c r="A22" s="207" t="s">
        <v>4114</v>
      </c>
      <c r="B22" s="583">
        <v>-1628563.4627875923</v>
      </c>
      <c r="C22" s="583">
        <v>-29773.418859999998</v>
      </c>
      <c r="D22" s="583">
        <v>-2398.2640699999997</v>
      </c>
      <c r="E22" s="651">
        <f t="shared" si="1"/>
        <v>-1660735.1457175924</v>
      </c>
      <c r="F22" s="583">
        <v>-10139.850999999999</v>
      </c>
      <c r="G22" s="583">
        <f t="shared" si="0"/>
        <v>-1670874.9967175925</v>
      </c>
    </row>
    <row r="23" spans="1:12" ht="15" customHeight="1" x14ac:dyDescent="0.2">
      <c r="A23" s="207" t="s">
        <v>4171</v>
      </c>
      <c r="B23" s="583">
        <v>-110425.84521240751</v>
      </c>
      <c r="C23" s="583">
        <v>0</v>
      </c>
      <c r="D23" s="583">
        <v>0</v>
      </c>
      <c r="E23" s="651">
        <f t="shared" si="1"/>
        <v>-110425.84521240751</v>
      </c>
      <c r="F23" s="583">
        <v>0</v>
      </c>
      <c r="G23" s="583">
        <f t="shared" si="0"/>
        <v>-110425.84521240751</v>
      </c>
    </row>
    <row r="24" spans="1:12" ht="15" customHeight="1" x14ac:dyDescent="0.2">
      <c r="A24" s="207" t="s">
        <v>4111</v>
      </c>
      <c r="B24" s="583">
        <v>-190319.17782275146</v>
      </c>
      <c r="C24" s="583">
        <v>620.10253</v>
      </c>
      <c r="D24" s="583">
        <v>118.03682000000001</v>
      </c>
      <c r="E24" s="651">
        <f t="shared" si="1"/>
        <v>-189581.03847275145</v>
      </c>
      <c r="F24" s="583">
        <v>67333.684999999998</v>
      </c>
      <c r="G24" s="583">
        <f t="shared" si="0"/>
        <v>-122247.35347275145</v>
      </c>
    </row>
    <row r="25" spans="1:12" ht="15" customHeight="1" x14ac:dyDescent="0.2">
      <c r="A25" s="207" t="s">
        <v>1178</v>
      </c>
      <c r="B25" s="583">
        <v>721234.72750588576</v>
      </c>
      <c r="C25" s="583">
        <v>3275.9241527043405</v>
      </c>
      <c r="D25" s="583">
        <v>4153.6024800000005</v>
      </c>
      <c r="E25" s="651">
        <f t="shared" si="1"/>
        <v>728664.25413859007</v>
      </c>
      <c r="F25" s="583">
        <v>86773.915999999997</v>
      </c>
      <c r="G25" s="583">
        <f t="shared" si="0"/>
        <v>815438.17013859004</v>
      </c>
    </row>
    <row r="26" spans="1:12" ht="15" customHeight="1" x14ac:dyDescent="0.2">
      <c r="A26" s="207" t="s">
        <v>1179</v>
      </c>
      <c r="B26" s="583">
        <v>140077.91569000002</v>
      </c>
      <c r="C26" s="583">
        <v>741.71553999999935</v>
      </c>
      <c r="D26" s="583">
        <v>29.22043</v>
      </c>
      <c r="E26" s="651">
        <f t="shared" si="1"/>
        <v>140848.85166000001</v>
      </c>
      <c r="F26" s="583">
        <v>14716.554</v>
      </c>
      <c r="G26" s="583">
        <f t="shared" si="0"/>
        <v>155565.40566000002</v>
      </c>
    </row>
    <row r="27" spans="1:12" ht="15" customHeight="1" x14ac:dyDescent="0.2">
      <c r="A27" s="207"/>
      <c r="B27" s="583"/>
      <c r="C27" s="583"/>
      <c r="D27" s="583"/>
      <c r="E27" s="651"/>
      <c r="F27" s="583"/>
      <c r="G27" s="583"/>
    </row>
    <row r="28" spans="1:12" s="852" customFormat="1" ht="15" customHeight="1" x14ac:dyDescent="0.2">
      <c r="A28" s="946" t="s">
        <v>17</v>
      </c>
      <c r="B28" s="849">
        <f>B29+B36+B37+B38+B39</f>
        <v>-12156151.276637027</v>
      </c>
      <c r="C28" s="849">
        <f>C29+C36+C37+C38+C39</f>
        <v>-263536.7699122089</v>
      </c>
      <c r="D28" s="849">
        <f>D29+D36+D37+D38+D39</f>
        <v>-96887.603791959686</v>
      </c>
      <c r="E28" s="849">
        <f>SUM(B28:D28)</f>
        <v>-12516575.650341196</v>
      </c>
      <c r="F28" s="849">
        <f>F29+F36+F37+F38+F39</f>
        <v>-993759.54714000016</v>
      </c>
      <c r="G28" s="849">
        <f>E28+F28</f>
        <v>-13510335.197481196</v>
      </c>
      <c r="I28" s="853"/>
      <c r="J28" s="854"/>
      <c r="K28" s="854"/>
      <c r="L28" s="854"/>
    </row>
    <row r="29" spans="1:12" s="547" customFormat="1" ht="15" customHeight="1" x14ac:dyDescent="0.2">
      <c r="A29" s="221" t="s">
        <v>139</v>
      </c>
      <c r="B29" s="583">
        <v>-8653145.6993312314</v>
      </c>
      <c r="C29" s="583">
        <v>-191983.95736499998</v>
      </c>
      <c r="D29" s="583">
        <v>-26237.543379999999</v>
      </c>
      <c r="E29" s="583">
        <f>SUM(B29:D29)</f>
        <v>-8871367.2000762317</v>
      </c>
      <c r="F29" s="583">
        <v>-713137.91514000006</v>
      </c>
      <c r="G29" s="583">
        <f t="shared" ref="G29:G39" si="2">E29+F29</f>
        <v>-9584505.115216231</v>
      </c>
      <c r="I29" s="552"/>
      <c r="J29" s="550"/>
      <c r="K29" s="550"/>
      <c r="L29" s="550"/>
    </row>
    <row r="30" spans="1:12" s="547" customFormat="1" ht="15" customHeight="1" x14ac:dyDescent="0.2">
      <c r="A30" s="221" t="s">
        <v>18</v>
      </c>
      <c r="B30" s="583">
        <v>-9165039.0571032874</v>
      </c>
      <c r="C30" s="583">
        <v>-231471.16039999999</v>
      </c>
      <c r="D30" s="583">
        <v>-25901.551759999998</v>
      </c>
      <c r="E30" s="583">
        <f t="shared" ref="E30:E39" si="3">SUM(B30:D30)</f>
        <v>-9422411.7692632861</v>
      </c>
      <c r="F30" s="583">
        <v>-714698.58500000008</v>
      </c>
      <c r="G30" s="583">
        <f t="shared" si="2"/>
        <v>-10137110.354263287</v>
      </c>
      <c r="I30" s="552"/>
      <c r="J30" s="550"/>
      <c r="K30" s="550"/>
      <c r="L30" s="550"/>
    </row>
    <row r="31" spans="1:12" s="547" customFormat="1" ht="15" customHeight="1" x14ac:dyDescent="0.2">
      <c r="A31" s="221" t="s">
        <v>140</v>
      </c>
      <c r="B31" s="583">
        <v>1438647.7989440237</v>
      </c>
      <c r="C31" s="583">
        <v>41411.602305</v>
      </c>
      <c r="D31" s="583">
        <v>4326.1252200000008</v>
      </c>
      <c r="E31" s="583">
        <f t="shared" si="3"/>
        <v>1484385.5264690237</v>
      </c>
      <c r="F31" s="583">
        <v>28514.318859999999</v>
      </c>
      <c r="G31" s="583">
        <f t="shared" si="2"/>
        <v>1512899.8453290237</v>
      </c>
      <c r="I31" s="552"/>
      <c r="J31" s="550"/>
      <c r="K31" s="550"/>
      <c r="L31" s="550"/>
    </row>
    <row r="32" spans="1:12" s="547" customFormat="1" ht="15" customHeight="1" x14ac:dyDescent="0.2">
      <c r="A32" s="221" t="s">
        <v>19</v>
      </c>
      <c r="B32" s="583">
        <v>-6290182.7640395006</v>
      </c>
      <c r="C32" s="583">
        <v>-16677.946629999999</v>
      </c>
      <c r="D32" s="583">
        <v>-31456.955969999999</v>
      </c>
      <c r="E32" s="583">
        <f t="shared" si="3"/>
        <v>-6338317.6666395003</v>
      </c>
      <c r="F32" s="583">
        <v>-644597.51699999999</v>
      </c>
      <c r="G32" s="583">
        <f t="shared" si="2"/>
        <v>-6982915.1836395003</v>
      </c>
      <c r="I32" s="552"/>
      <c r="J32" s="550"/>
      <c r="K32" s="550"/>
      <c r="L32" s="550"/>
    </row>
    <row r="33" spans="1:12" s="547" customFormat="1" ht="15" customHeight="1" x14ac:dyDescent="0.2">
      <c r="A33" s="221" t="s">
        <v>20</v>
      </c>
      <c r="B33" s="583">
        <v>2200935.4066675315</v>
      </c>
      <c r="C33" s="583">
        <v>5388.1196099999988</v>
      </c>
      <c r="D33" s="583">
        <v>11243.506140000001</v>
      </c>
      <c r="E33" s="583">
        <f t="shared" si="3"/>
        <v>2217567.0324175316</v>
      </c>
      <c r="F33" s="583">
        <v>29911.622000000003</v>
      </c>
      <c r="G33" s="583">
        <f t="shared" si="2"/>
        <v>2247478.6544175316</v>
      </c>
      <c r="I33" s="552"/>
      <c r="J33" s="550"/>
      <c r="K33" s="550"/>
      <c r="L33" s="550"/>
    </row>
    <row r="34" spans="1:12" s="547" customFormat="1" ht="15" customHeight="1" x14ac:dyDescent="0.2">
      <c r="A34" s="221" t="s">
        <v>4169</v>
      </c>
      <c r="B34" s="583">
        <v>5044517.4201600002</v>
      </c>
      <c r="C34" s="583">
        <v>15798.710199999998</v>
      </c>
      <c r="D34" s="583">
        <v>17306.918719999998</v>
      </c>
      <c r="E34" s="583">
        <f t="shared" si="3"/>
        <v>5077623.0490800003</v>
      </c>
      <c r="F34" s="583">
        <v>626043.04299999995</v>
      </c>
      <c r="G34" s="583">
        <f t="shared" si="2"/>
        <v>5703666.0920799999</v>
      </c>
      <c r="I34" s="552"/>
      <c r="J34" s="550"/>
      <c r="K34" s="550"/>
      <c r="L34" s="550"/>
    </row>
    <row r="35" spans="1:12" s="547" customFormat="1" ht="15" customHeight="1" x14ac:dyDescent="0.2">
      <c r="A35" s="221" t="s">
        <v>4170</v>
      </c>
      <c r="B35" s="583">
        <v>-1882024.5039600001</v>
      </c>
      <c r="C35" s="583">
        <v>-6433.2824499999997</v>
      </c>
      <c r="D35" s="583">
        <v>-1755.58573</v>
      </c>
      <c r="E35" s="583">
        <f t="shared" si="3"/>
        <v>-1890213.3721400001</v>
      </c>
      <c r="F35" s="583">
        <v>-38310.797000000013</v>
      </c>
      <c r="G35" s="583">
        <f t="shared" si="2"/>
        <v>-1928524.1691400001</v>
      </c>
      <c r="I35" s="552"/>
      <c r="J35" s="550"/>
      <c r="K35" s="550"/>
      <c r="L35" s="550"/>
    </row>
    <row r="36" spans="1:12" s="547" customFormat="1" ht="15" customHeight="1" x14ac:dyDescent="0.2">
      <c r="A36" s="221" t="s">
        <v>21</v>
      </c>
      <c r="B36" s="583">
        <v>-420.51113999980907</v>
      </c>
      <c r="C36" s="583">
        <v>0</v>
      </c>
      <c r="D36" s="583">
        <v>-13.14866</v>
      </c>
      <c r="E36" s="583">
        <f t="shared" si="3"/>
        <v>-433.65979999980908</v>
      </c>
      <c r="F36" s="583">
        <v>0</v>
      </c>
      <c r="G36" s="583">
        <f t="shared" si="2"/>
        <v>-433.65979999980908</v>
      </c>
      <c r="I36" s="552"/>
      <c r="J36" s="550"/>
      <c r="K36" s="550"/>
      <c r="L36" s="550"/>
    </row>
    <row r="37" spans="1:12" s="547" customFormat="1" ht="15" customHeight="1" x14ac:dyDescent="0.2">
      <c r="A37" s="221" t="s">
        <v>4172</v>
      </c>
      <c r="B37" s="583">
        <v>-76782.678973015572</v>
      </c>
      <c r="C37" s="583">
        <v>-59.506567208925482</v>
      </c>
      <c r="D37" s="583">
        <v>-2235.9114100000002</v>
      </c>
      <c r="E37" s="583">
        <f t="shared" si="3"/>
        <v>-79078.096950224499</v>
      </c>
      <c r="F37" s="583">
        <v>-3640.5580000000004</v>
      </c>
      <c r="G37" s="583">
        <f t="shared" si="2"/>
        <v>-82718.654950224503</v>
      </c>
      <c r="I37" s="552"/>
      <c r="J37" s="550"/>
      <c r="K37" s="550"/>
      <c r="L37" s="550"/>
    </row>
    <row r="38" spans="1:12" s="547" customFormat="1" ht="15" customHeight="1" x14ac:dyDescent="0.2">
      <c r="A38" s="221" t="s">
        <v>1442</v>
      </c>
      <c r="B38" s="583">
        <v>-3242199.8058956629</v>
      </c>
      <c r="C38" s="583">
        <v>-66867.640729999985</v>
      </c>
      <c r="D38" s="583">
        <v>-68389.539881959689</v>
      </c>
      <c r="E38" s="583">
        <f t="shared" si="3"/>
        <v>-3377456.9865076225</v>
      </c>
      <c r="F38" s="583">
        <v>-276981.07400000014</v>
      </c>
      <c r="G38" s="583">
        <f t="shared" si="2"/>
        <v>-3654438.0605076225</v>
      </c>
      <c r="I38" s="552"/>
      <c r="J38" s="550"/>
      <c r="K38" s="550"/>
      <c r="L38" s="550"/>
    </row>
    <row r="39" spans="1:12" s="547" customFormat="1" ht="15" customHeight="1" x14ac:dyDescent="0.2">
      <c r="A39" s="221" t="s">
        <v>127</v>
      </c>
      <c r="B39" s="583">
        <v>-183602.58129711618</v>
      </c>
      <c r="C39" s="583">
        <v>-4625.6652499999991</v>
      </c>
      <c r="D39" s="583">
        <v>-11.460459999999999</v>
      </c>
      <c r="E39" s="583">
        <f t="shared" si="3"/>
        <v>-188239.70700711617</v>
      </c>
      <c r="F39" s="583">
        <v>0</v>
      </c>
      <c r="G39" s="583">
        <f t="shared" si="2"/>
        <v>-188239.70700711617</v>
      </c>
      <c r="I39" s="552"/>
      <c r="J39" s="550"/>
      <c r="K39" s="550"/>
      <c r="L39" s="550"/>
    </row>
    <row r="40" spans="1:12" s="547" customFormat="1" ht="15" customHeight="1" thickBot="1" x14ac:dyDescent="0.25">
      <c r="A40" s="1312" t="s">
        <v>22</v>
      </c>
      <c r="B40" s="1313">
        <f>B13+B28</f>
        <v>-589009.66714847088</v>
      </c>
      <c r="C40" s="1313">
        <f>C13+C28</f>
        <v>2781.2365646148683</v>
      </c>
      <c r="D40" s="1313">
        <f>D13+D28</f>
        <v>19336.312816227859</v>
      </c>
      <c r="E40" s="1314">
        <f>SUM(B40:D40)</f>
        <v>-566892.11776762817</v>
      </c>
      <c r="F40" s="1313">
        <f>F13+F28</f>
        <v>98332.963079999434</v>
      </c>
      <c r="G40" s="1313">
        <f>E40+F40</f>
        <v>-468559.15468762873</v>
      </c>
      <c r="I40" s="552"/>
      <c r="J40" s="550"/>
      <c r="K40" s="550"/>
      <c r="L40" s="550"/>
    </row>
    <row r="41" spans="1:12" ht="15" customHeight="1" x14ac:dyDescent="0.2">
      <c r="A41" s="287"/>
      <c r="B41" s="652"/>
      <c r="C41" s="652"/>
      <c r="D41" s="652"/>
      <c r="E41" s="653"/>
      <c r="F41" s="652"/>
      <c r="G41" s="652"/>
    </row>
    <row r="42" spans="1:12" s="547" customFormat="1" ht="15" customHeight="1" x14ac:dyDescent="0.2">
      <c r="A42" s="946" t="s">
        <v>23</v>
      </c>
      <c r="B42" s="849">
        <f>B43+B51+B52+B50</f>
        <v>960.48605000000009</v>
      </c>
      <c r="C42" s="849">
        <f>C43+C51+C52+C50</f>
        <v>110041.8959152328</v>
      </c>
      <c r="D42" s="849">
        <f>D43+D51+D52+D50</f>
        <v>2833983.5347496965</v>
      </c>
      <c r="E42" s="850">
        <f>SUM(B42:D42)</f>
        <v>2944985.9167149295</v>
      </c>
      <c r="F42" s="849">
        <f>F43+F51+F52+F50</f>
        <v>21192.664559999997</v>
      </c>
      <c r="G42" s="849">
        <f t="shared" ref="G42:G52" si="4">E42+F42</f>
        <v>2966178.5812749295</v>
      </c>
      <c r="I42" s="552"/>
      <c r="J42" s="550"/>
      <c r="K42" s="550"/>
      <c r="L42" s="550"/>
    </row>
    <row r="43" spans="1:12" ht="15" customHeight="1" x14ac:dyDescent="0.2">
      <c r="A43" s="207" t="s">
        <v>1180</v>
      </c>
      <c r="B43" s="583">
        <v>43.373089999999998</v>
      </c>
      <c r="C43" s="583">
        <v>100581.3510852328</v>
      </c>
      <c r="D43" s="583">
        <v>2414888.0059696962</v>
      </c>
      <c r="E43" s="651">
        <v>2515512.7301449291</v>
      </c>
      <c r="F43" s="583">
        <v>19881.881559999998</v>
      </c>
      <c r="G43" s="583">
        <f t="shared" si="4"/>
        <v>2535394.6117049293</v>
      </c>
    </row>
    <row r="44" spans="1:12" ht="15" customHeight="1" x14ac:dyDescent="0.2">
      <c r="A44" s="207" t="s">
        <v>1443</v>
      </c>
      <c r="B44" s="583">
        <v>58.606999999999999</v>
      </c>
      <c r="C44" s="583">
        <v>92749.475480000023</v>
      </c>
      <c r="D44" s="583">
        <v>2617487.4634607746</v>
      </c>
      <c r="E44" s="651">
        <v>2710295.5459407745</v>
      </c>
      <c r="F44" s="583">
        <v>20487.621729999999</v>
      </c>
      <c r="G44" s="583">
        <f t="shared" si="4"/>
        <v>2730783.1676707743</v>
      </c>
    </row>
    <row r="45" spans="1:12" ht="15" customHeight="1" x14ac:dyDescent="0.2">
      <c r="A45" s="207" t="s">
        <v>1444</v>
      </c>
      <c r="B45" s="583">
        <v>-13.871559999999999</v>
      </c>
      <c r="C45" s="583">
        <v>-8250.2293747672211</v>
      </c>
      <c r="D45" s="583">
        <v>-114671.66746107822</v>
      </c>
      <c r="E45" s="651">
        <v>-122935.76839584544</v>
      </c>
      <c r="F45" s="583">
        <v>-949.92117000000007</v>
      </c>
      <c r="G45" s="583">
        <f t="shared" si="4"/>
        <v>-123885.68956584545</v>
      </c>
    </row>
    <row r="46" spans="1:12" ht="15" customHeight="1" x14ac:dyDescent="0.2">
      <c r="A46" s="207" t="s">
        <v>4115</v>
      </c>
      <c r="B46" s="583">
        <v>-1.8551000000000002</v>
      </c>
      <c r="C46" s="583">
        <v>-12254.22207</v>
      </c>
      <c r="D46" s="583">
        <v>-389873.62112000003</v>
      </c>
      <c r="E46" s="651">
        <v>-402129.69829000003</v>
      </c>
      <c r="F46" s="583">
        <v>-6351.4539999999997</v>
      </c>
      <c r="G46" s="583">
        <f t="shared" si="4"/>
        <v>-408481.15229000006</v>
      </c>
    </row>
    <row r="47" spans="1:12" ht="15" customHeight="1" x14ac:dyDescent="0.2">
      <c r="A47" s="207" t="s">
        <v>4113</v>
      </c>
      <c r="B47" s="583">
        <v>7.8709999999999988E-2</v>
      </c>
      <c r="C47" s="583">
        <v>521.10207999999977</v>
      </c>
      <c r="D47" s="583">
        <v>31680.532999999996</v>
      </c>
      <c r="E47" s="651">
        <v>32201.713789999994</v>
      </c>
      <c r="F47" s="583">
        <v>387.005</v>
      </c>
      <c r="G47" s="583">
        <f t="shared" si="4"/>
        <v>32588.718789999995</v>
      </c>
    </row>
    <row r="48" spans="1:12" ht="15" customHeight="1" x14ac:dyDescent="0.2">
      <c r="A48" s="207" t="s">
        <v>4116</v>
      </c>
      <c r="B48" s="583">
        <v>4.0282099999999996</v>
      </c>
      <c r="C48" s="583">
        <v>28905.498899999999</v>
      </c>
      <c r="D48" s="583">
        <v>329571.15445000003</v>
      </c>
      <c r="E48" s="651">
        <v>358480.68156000006</v>
      </c>
      <c r="F48" s="583">
        <v>6593.963999999999</v>
      </c>
      <c r="G48" s="583">
        <f t="shared" si="4"/>
        <v>365074.64556000003</v>
      </c>
    </row>
    <row r="49" spans="1:12" ht="15" customHeight="1" x14ac:dyDescent="0.2">
      <c r="A49" s="207" t="s">
        <v>4117</v>
      </c>
      <c r="B49" s="583">
        <v>-3.6141700000000001</v>
      </c>
      <c r="C49" s="583">
        <v>-1090.2739299999998</v>
      </c>
      <c r="D49" s="583">
        <v>-59305.856359999998</v>
      </c>
      <c r="E49" s="651">
        <v>-60399.744459999994</v>
      </c>
      <c r="F49" s="583">
        <v>-285.334</v>
      </c>
      <c r="G49" s="583">
        <f t="shared" si="4"/>
        <v>-60685.078459999997</v>
      </c>
    </row>
    <row r="50" spans="1:12" ht="15" customHeight="1" x14ac:dyDescent="0.2">
      <c r="A50" s="207" t="s">
        <v>4118</v>
      </c>
      <c r="B50" s="583">
        <v>0</v>
      </c>
      <c r="C50" s="583">
        <v>0</v>
      </c>
      <c r="D50" s="583">
        <v>0</v>
      </c>
      <c r="E50" s="651">
        <v>0</v>
      </c>
      <c r="F50" s="583">
        <v>0</v>
      </c>
      <c r="G50" s="583">
        <f t="shared" si="4"/>
        <v>0</v>
      </c>
    </row>
    <row r="51" spans="1:12" ht="15" customHeight="1" x14ac:dyDescent="0.2">
      <c r="A51" s="207" t="s">
        <v>131</v>
      </c>
      <c r="B51" s="583">
        <v>803.44181000000003</v>
      </c>
      <c r="C51" s="583">
        <v>9389.682080000006</v>
      </c>
      <c r="D51" s="583">
        <v>400546.35674000002</v>
      </c>
      <c r="E51" s="651">
        <v>410739.48063000001</v>
      </c>
      <c r="F51" s="583">
        <v>1292.3499999999999</v>
      </c>
      <c r="G51" s="583">
        <f t="shared" si="4"/>
        <v>412031.83062999998</v>
      </c>
    </row>
    <row r="52" spans="1:12" ht="15" customHeight="1" x14ac:dyDescent="0.2">
      <c r="A52" s="207" t="s">
        <v>132</v>
      </c>
      <c r="B52" s="583">
        <v>113.67115</v>
      </c>
      <c r="C52" s="583">
        <v>70.862750000000005</v>
      </c>
      <c r="D52" s="583">
        <v>18549.172040000001</v>
      </c>
      <c r="E52" s="651">
        <v>18733.70594</v>
      </c>
      <c r="F52" s="583">
        <v>18.433</v>
      </c>
      <c r="G52" s="583">
        <f t="shared" si="4"/>
        <v>18752.138940000001</v>
      </c>
    </row>
    <row r="53" spans="1:12" ht="15" customHeight="1" x14ac:dyDescent="0.2">
      <c r="A53" s="207"/>
      <c r="B53" s="583"/>
      <c r="C53" s="583"/>
      <c r="D53" s="583"/>
      <c r="E53" s="651"/>
      <c r="F53" s="583"/>
      <c r="G53" s="583"/>
    </row>
    <row r="54" spans="1:12" s="547" customFormat="1" ht="15" customHeight="1" x14ac:dyDescent="0.2">
      <c r="A54" s="946" t="s">
        <v>24</v>
      </c>
      <c r="B54" s="849">
        <v>-854.24747000000093</v>
      </c>
      <c r="C54" s="849">
        <v>-107070.76963791555</v>
      </c>
      <c r="D54" s="849">
        <v>-2590800.9908699696</v>
      </c>
      <c r="E54" s="849">
        <v>-2698726.0079778843</v>
      </c>
      <c r="F54" s="849">
        <v>-14423.025670000001</v>
      </c>
      <c r="G54" s="849">
        <f t="shared" ref="G54:G72" si="5">E54+F54</f>
        <v>-2713149.0336478841</v>
      </c>
      <c r="I54" s="552"/>
      <c r="J54" s="550"/>
      <c r="K54" s="550"/>
      <c r="L54" s="550"/>
    </row>
    <row r="55" spans="1:12" s="547" customFormat="1" ht="15" customHeight="1" x14ac:dyDescent="0.2">
      <c r="A55" s="207" t="s">
        <v>1445</v>
      </c>
      <c r="B55" s="583">
        <v>-1327.8053500000008</v>
      </c>
      <c r="C55" s="583">
        <v>-49495.999445000009</v>
      </c>
      <c r="D55" s="583">
        <v>-1767474.9432530201</v>
      </c>
      <c r="E55" s="583">
        <v>-1818298.7480480201</v>
      </c>
      <c r="F55" s="583">
        <v>-6345.1976700000005</v>
      </c>
      <c r="G55" s="583">
        <f t="shared" si="5"/>
        <v>-1824643.94571802</v>
      </c>
      <c r="I55" s="552"/>
      <c r="J55" s="550"/>
      <c r="K55" s="550"/>
      <c r="L55" s="550"/>
    </row>
    <row r="56" spans="1:12" s="547" customFormat="1" ht="15" customHeight="1" x14ac:dyDescent="0.2">
      <c r="A56" s="207" t="s">
        <v>1446</v>
      </c>
      <c r="B56" s="583">
        <v>-1177.63771</v>
      </c>
      <c r="C56" s="583">
        <v>-44711.476139999999</v>
      </c>
      <c r="D56" s="583">
        <v>-1734585.1363545801</v>
      </c>
      <c r="E56" s="583">
        <v>-1780474.2502045801</v>
      </c>
      <c r="F56" s="583">
        <v>-6442.4054900000001</v>
      </c>
      <c r="G56" s="583">
        <f t="shared" si="5"/>
        <v>-1786916.6556945802</v>
      </c>
      <c r="I56" s="552"/>
      <c r="J56" s="550"/>
      <c r="K56" s="550"/>
      <c r="L56" s="550"/>
    </row>
    <row r="57" spans="1:12" s="547" customFormat="1" ht="15" customHeight="1" x14ac:dyDescent="0.2">
      <c r="A57" s="207" t="s">
        <v>1447</v>
      </c>
      <c r="B57" s="583">
        <v>0</v>
      </c>
      <c r="C57" s="583">
        <v>1583.4800050000001</v>
      </c>
      <c r="D57" s="583">
        <v>49903.354611559967</v>
      </c>
      <c r="E57" s="583">
        <v>51486.834616559965</v>
      </c>
      <c r="F57" s="583">
        <v>424.10082</v>
      </c>
      <c r="G57" s="583">
        <f t="shared" si="5"/>
        <v>51910.935436559965</v>
      </c>
      <c r="I57" s="552"/>
      <c r="J57" s="550"/>
      <c r="K57" s="550"/>
      <c r="L57" s="550"/>
    </row>
    <row r="58" spans="1:12" s="547" customFormat="1" ht="15" customHeight="1" x14ac:dyDescent="0.2">
      <c r="A58" s="221" t="s">
        <v>19</v>
      </c>
      <c r="B58" s="583">
        <v>-4481.8884800000005</v>
      </c>
      <c r="C58" s="583">
        <v>-23730.619710000003</v>
      </c>
      <c r="D58" s="583">
        <v>-352089.84047000005</v>
      </c>
      <c r="E58" s="583">
        <v>-380302.34866000008</v>
      </c>
      <c r="F58" s="583">
        <v>-5365.4530000000004</v>
      </c>
      <c r="G58" s="583">
        <f t="shared" si="5"/>
        <v>-385667.80166000006</v>
      </c>
      <c r="I58" s="552"/>
      <c r="J58" s="550"/>
      <c r="K58" s="550"/>
      <c r="L58" s="550"/>
    </row>
    <row r="59" spans="1:12" s="547" customFormat="1" ht="15" customHeight="1" x14ac:dyDescent="0.2">
      <c r="A59" s="221" t="s">
        <v>20</v>
      </c>
      <c r="B59" s="583">
        <v>2.22228</v>
      </c>
      <c r="C59" s="583">
        <v>1443.9254200000003</v>
      </c>
      <c r="D59" s="583">
        <v>28188.43289</v>
      </c>
      <c r="E59" s="583">
        <v>29634.580590000001</v>
      </c>
      <c r="F59" s="583">
        <v>1046.3230000000001</v>
      </c>
      <c r="G59" s="583">
        <f t="shared" si="5"/>
        <v>30680.903590000002</v>
      </c>
      <c r="I59" s="552"/>
      <c r="J59" s="550"/>
      <c r="K59" s="550"/>
      <c r="L59" s="550"/>
    </row>
    <row r="60" spans="1:12" s="547" customFormat="1" ht="15" customHeight="1" x14ac:dyDescent="0.2">
      <c r="A60" s="221" t="s">
        <v>4169</v>
      </c>
      <c r="B60" s="583">
        <v>4332.6473699999997</v>
      </c>
      <c r="C60" s="583">
        <v>17376.318940000001</v>
      </c>
      <c r="D60" s="583">
        <v>262840.29934999999</v>
      </c>
      <c r="E60" s="583">
        <v>284549.26565999998</v>
      </c>
      <c r="F60" s="583">
        <v>5007.7719999999999</v>
      </c>
      <c r="G60" s="583">
        <f t="shared" si="5"/>
        <v>289557.03765999997</v>
      </c>
      <c r="I60" s="552"/>
      <c r="J60" s="550"/>
      <c r="K60" s="550"/>
      <c r="L60" s="550"/>
    </row>
    <row r="61" spans="1:12" s="547" customFormat="1" ht="15" customHeight="1" x14ac:dyDescent="0.2">
      <c r="A61" s="221" t="s">
        <v>4170</v>
      </c>
      <c r="B61" s="583">
        <v>-3.1488100000000001</v>
      </c>
      <c r="C61" s="583">
        <v>-1457.62796</v>
      </c>
      <c r="D61" s="583">
        <v>-21732.05328</v>
      </c>
      <c r="E61" s="583">
        <v>-23192.83005</v>
      </c>
      <c r="F61" s="583">
        <v>-1015.535</v>
      </c>
      <c r="G61" s="583">
        <f t="shared" si="5"/>
        <v>-24208.36505</v>
      </c>
      <c r="I61" s="552"/>
      <c r="J61" s="550"/>
      <c r="K61" s="550"/>
      <c r="L61" s="550"/>
    </row>
    <row r="62" spans="1:12" s="547" customFormat="1" ht="15" customHeight="1" x14ac:dyDescent="0.2">
      <c r="A62" s="207" t="s">
        <v>4123</v>
      </c>
      <c r="B62" s="583">
        <v>0</v>
      </c>
      <c r="C62" s="583">
        <v>0</v>
      </c>
      <c r="D62" s="583">
        <v>938.33156000000008</v>
      </c>
      <c r="E62" s="583">
        <v>938.33156000000008</v>
      </c>
      <c r="F62" s="583">
        <v>0</v>
      </c>
      <c r="G62" s="583">
        <f t="shared" si="5"/>
        <v>938.33156000000008</v>
      </c>
      <c r="I62" s="552"/>
      <c r="J62" s="550"/>
      <c r="K62" s="550"/>
      <c r="L62" s="550"/>
    </row>
    <row r="63" spans="1:12" s="547" customFormat="1" ht="15" customHeight="1" x14ac:dyDescent="0.2">
      <c r="A63" s="207" t="s">
        <v>4119</v>
      </c>
      <c r="B63" s="583">
        <v>772.27272999999991</v>
      </c>
      <c r="C63" s="583">
        <v>-7564.6031800000474</v>
      </c>
      <c r="D63" s="583">
        <v>79014.730520000347</v>
      </c>
      <c r="E63" s="583">
        <v>72222.400070001066</v>
      </c>
      <c r="F63" s="583">
        <v>357.62200000000007</v>
      </c>
      <c r="G63" s="583">
        <f t="shared" si="5"/>
        <v>72580.022070001069</v>
      </c>
      <c r="I63" s="552"/>
      <c r="J63" s="550"/>
      <c r="K63" s="550"/>
      <c r="L63" s="550"/>
    </row>
    <row r="64" spans="1:12" s="547" customFormat="1" ht="15" customHeight="1" x14ac:dyDescent="0.2">
      <c r="A64" s="207" t="s">
        <v>4120</v>
      </c>
      <c r="B64" s="583">
        <v>-2625.4623999999999</v>
      </c>
      <c r="C64" s="583">
        <v>-126067.67829000004</v>
      </c>
      <c r="D64" s="583">
        <v>-5517408.2544</v>
      </c>
      <c r="E64" s="583">
        <v>-5646101.3950899998</v>
      </c>
      <c r="F64" s="583">
        <v>-1020.079</v>
      </c>
      <c r="G64" s="583">
        <f t="shared" si="5"/>
        <v>-5647121.4740899997</v>
      </c>
      <c r="I64" s="552"/>
      <c r="J64" s="550"/>
      <c r="K64" s="550"/>
      <c r="L64" s="550"/>
    </row>
    <row r="65" spans="1:12" s="547" customFormat="1" ht="15" customHeight="1" x14ac:dyDescent="0.2">
      <c r="A65" s="56" t="s">
        <v>4121</v>
      </c>
      <c r="B65" s="583">
        <v>1.54308</v>
      </c>
      <c r="C65" s="583">
        <v>763.69524999999999</v>
      </c>
      <c r="D65" s="583">
        <v>16988.763510000001</v>
      </c>
      <c r="E65" s="583">
        <v>17754.001840000001</v>
      </c>
      <c r="F65" s="583">
        <v>0</v>
      </c>
      <c r="G65" s="583">
        <f t="shared" si="5"/>
        <v>17754.001840000001</v>
      </c>
      <c r="I65" s="552"/>
      <c r="J65" s="550"/>
      <c r="K65" s="550"/>
      <c r="L65" s="550"/>
    </row>
    <row r="66" spans="1:12" s="547" customFormat="1" ht="15" customHeight="1" x14ac:dyDescent="0.2">
      <c r="A66" s="207" t="s">
        <v>4165</v>
      </c>
      <c r="B66" s="583">
        <v>3368.7121499999998</v>
      </c>
      <c r="C66" s="583">
        <v>118510.43320999999</v>
      </c>
      <c r="D66" s="583">
        <v>5592864.5012100004</v>
      </c>
      <c r="E66" s="583">
        <v>5714743.6465700008</v>
      </c>
      <c r="F66" s="583">
        <v>1377.701</v>
      </c>
      <c r="G66" s="583">
        <f t="shared" si="5"/>
        <v>5716121.3475700011</v>
      </c>
      <c r="I66" s="552"/>
      <c r="J66" s="550"/>
      <c r="K66" s="550"/>
      <c r="L66" s="550"/>
    </row>
    <row r="67" spans="1:12" s="547" customFormat="1" ht="15" customHeight="1" x14ac:dyDescent="0.2">
      <c r="A67" s="207" t="s">
        <v>4122</v>
      </c>
      <c r="B67" s="583">
        <v>27.479900000000001</v>
      </c>
      <c r="C67" s="583">
        <v>-771.05335000000002</v>
      </c>
      <c r="D67" s="583">
        <v>-13430.279799999998</v>
      </c>
      <c r="E67" s="583">
        <v>-14173.853249999998</v>
      </c>
      <c r="F67" s="583">
        <v>0</v>
      </c>
      <c r="G67" s="583">
        <f t="shared" si="5"/>
        <v>-14173.853249999998</v>
      </c>
      <c r="I67" s="552"/>
      <c r="J67" s="550"/>
      <c r="K67" s="550"/>
      <c r="L67" s="550"/>
    </row>
    <row r="68" spans="1:12" s="547" customFormat="1" ht="15" customHeight="1" x14ac:dyDescent="0.2">
      <c r="A68" s="207" t="s">
        <v>4173</v>
      </c>
      <c r="B68" s="583">
        <v>-3.5E-4</v>
      </c>
      <c r="C68" s="583">
        <v>-351.15547291549763</v>
      </c>
      <c r="D68" s="583">
        <v>-23737.499510000005</v>
      </c>
      <c r="E68" s="583">
        <v>-24088.655332915503</v>
      </c>
      <c r="F68" s="583">
        <v>-252.279</v>
      </c>
      <c r="G68" s="583">
        <f t="shared" si="5"/>
        <v>-24340.934332915502</v>
      </c>
      <c r="I68" s="552"/>
      <c r="J68" s="550"/>
      <c r="K68" s="550"/>
      <c r="L68" s="550"/>
    </row>
    <row r="69" spans="1:12" s="547" customFormat="1" ht="15" customHeight="1" x14ac:dyDescent="0.2">
      <c r="A69" s="207" t="s">
        <v>1787</v>
      </c>
      <c r="B69" s="583">
        <v>-298.71449999999999</v>
      </c>
      <c r="C69" s="583">
        <v>-46364.621350000001</v>
      </c>
      <c r="D69" s="583">
        <v>-796811.11594695004</v>
      </c>
      <c r="E69" s="583">
        <v>-843474.45179695007</v>
      </c>
      <c r="F69" s="583">
        <v>-8183.1710000000003</v>
      </c>
      <c r="G69" s="583">
        <f t="shared" si="5"/>
        <v>-851657.62279695005</v>
      </c>
      <c r="I69" s="552"/>
      <c r="J69" s="550"/>
      <c r="K69" s="550"/>
      <c r="L69" s="550"/>
    </row>
    <row r="70" spans="1:12" s="547" customFormat="1" ht="15" customHeight="1" x14ac:dyDescent="0.2">
      <c r="A70" s="207" t="s">
        <v>1788</v>
      </c>
      <c r="B70" s="583">
        <v>0</v>
      </c>
      <c r="C70" s="583">
        <v>-2909.3270699999994</v>
      </c>
      <c r="D70" s="583">
        <v>-71665.246480000002</v>
      </c>
      <c r="E70" s="583">
        <v>-74574.573550000001</v>
      </c>
      <c r="F70" s="583">
        <v>0</v>
      </c>
      <c r="G70" s="583">
        <f t="shared" si="5"/>
        <v>-74574.573550000001</v>
      </c>
      <c r="I70" s="552"/>
      <c r="J70" s="550"/>
      <c r="K70" s="550"/>
      <c r="L70" s="550"/>
    </row>
    <row r="71" spans="1:12" s="547" customFormat="1" ht="15" customHeight="1" x14ac:dyDescent="0.2">
      <c r="A71" s="947" t="s">
        <v>1789</v>
      </c>
      <c r="B71" s="583">
        <v>0</v>
      </c>
      <c r="C71" s="583">
        <v>-64.524540000000002</v>
      </c>
      <c r="D71" s="583">
        <v>0</v>
      </c>
      <c r="E71" s="583">
        <v>-64.524540000000002</v>
      </c>
      <c r="F71" s="583">
        <v>0</v>
      </c>
      <c r="G71" s="583">
        <f t="shared" si="5"/>
        <v>-64.524540000000002</v>
      </c>
      <c r="I71" s="552"/>
      <c r="J71" s="550"/>
      <c r="K71" s="550"/>
      <c r="L71" s="550"/>
    </row>
    <row r="72" spans="1:12" s="547" customFormat="1" ht="15" customHeight="1" x14ac:dyDescent="0.2">
      <c r="A72" s="207" t="s">
        <v>1790</v>
      </c>
      <c r="B72" s="583">
        <v>0</v>
      </c>
      <c r="C72" s="583">
        <v>-320.53857999999997</v>
      </c>
      <c r="D72" s="583">
        <v>-11065.24776</v>
      </c>
      <c r="E72" s="583">
        <v>-11385.786340000001</v>
      </c>
      <c r="F72" s="583">
        <v>0</v>
      </c>
      <c r="G72" s="583">
        <f t="shared" si="5"/>
        <v>-11385.786340000001</v>
      </c>
      <c r="I72" s="552"/>
      <c r="J72" s="550"/>
      <c r="K72" s="550"/>
      <c r="L72" s="550"/>
    </row>
    <row r="73" spans="1:12" s="856" customFormat="1" ht="15" customHeight="1" thickBot="1" x14ac:dyDescent="0.25">
      <c r="A73" s="1310" t="s">
        <v>25</v>
      </c>
      <c r="B73" s="1311">
        <f>B42+B54</f>
        <v>106.23857999999916</v>
      </c>
      <c r="C73" s="1311">
        <f>C42+C54</f>
        <v>2971.1262773172493</v>
      </c>
      <c r="D73" s="1311">
        <f>D42+D54</f>
        <v>243182.5438797269</v>
      </c>
      <c r="E73" s="1311">
        <f>SUM(B73:D73)</f>
        <v>246259.90873704414</v>
      </c>
      <c r="F73" s="1311">
        <f>F42+F54</f>
        <v>6769.6388899999965</v>
      </c>
      <c r="G73" s="1311">
        <f>E73+F73</f>
        <v>253029.54762704414</v>
      </c>
    </row>
    <row r="74" spans="1:12" ht="15" customHeight="1" x14ac:dyDescent="0.2">
      <c r="A74" s="218"/>
      <c r="B74" s="654"/>
      <c r="C74" s="654"/>
      <c r="D74" s="654"/>
      <c r="E74" s="654"/>
      <c r="F74" s="654"/>
      <c r="G74" s="654"/>
    </row>
    <row r="75" spans="1:12" x14ac:dyDescent="0.2">
      <c r="A75" s="200"/>
    </row>
    <row r="76" spans="1:12" x14ac:dyDescent="0.2">
      <c r="A76" s="200"/>
    </row>
    <row r="77" spans="1:12" x14ac:dyDescent="0.2">
      <c r="A77" s="200"/>
    </row>
    <row r="78" spans="1:12" x14ac:dyDescent="0.2">
      <c r="A78" s="200"/>
    </row>
  </sheetData>
  <mergeCells count="9">
    <mergeCell ref="G8:G11"/>
    <mergeCell ref="F8:F11"/>
    <mergeCell ref="B8:E8"/>
    <mergeCell ref="A5:G6"/>
    <mergeCell ref="A8:A11"/>
    <mergeCell ref="B9:B11"/>
    <mergeCell ref="E9:E11"/>
    <mergeCell ref="C9:C11"/>
    <mergeCell ref="D9:D11"/>
  </mergeCells>
  <phoneticPr fontId="6" type="noConversion"/>
  <conditionalFormatting sqref="I28:I40 I42 I54:I72 B21:G22 B24:G39 B41:G72 B13:G19">
    <cfRule type="expression" dxfId="326" priority="7" stopIfTrue="1">
      <formula>$BC13=1</formula>
    </cfRule>
  </conditionalFormatting>
  <conditionalFormatting sqref="B20:G20">
    <cfRule type="expression" dxfId="325" priority="4" stopIfTrue="1">
      <formula>$BC20=1</formula>
    </cfRule>
  </conditionalFormatting>
  <conditionalFormatting sqref="B23:G23">
    <cfRule type="expression" dxfId="324" priority="3" stopIfTrue="1">
      <formula>$BC23=1</formula>
    </cfRule>
  </conditionalFormatting>
  <conditionalFormatting sqref="B73:G73">
    <cfRule type="expression" dxfId="323" priority="2" stopIfTrue="1">
      <formula>$BC73=1</formula>
    </cfRule>
  </conditionalFormatting>
  <conditionalFormatting sqref="B40:G40">
    <cfRule type="expression" dxfId="322" priority="1" stopIfTrue="1">
      <formula>$BC40=1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66" orientation="portrait" r:id="rId1"/>
  <headerFooter alignWithMargins="0"/>
  <ignoredErrors>
    <ignoredError sqref="E13:E14 E7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88"/>
  <sheetViews>
    <sheetView showGridLines="0" zoomScaleNormal="100" workbookViewId="0">
      <pane xSplit="1" ySplit="11" topLeftCell="B57" activePane="bottomRight" state="frozen"/>
      <selection activeCell="A5" sqref="A5:IV6"/>
      <selection pane="topRight" activeCell="A5" sqref="A5:IV6"/>
      <selection pane="bottomLeft" activeCell="A5" sqref="A5:IV6"/>
      <selection pane="bottomRight" activeCell="G75" sqref="G75"/>
    </sheetView>
  </sheetViews>
  <sheetFormatPr defaultRowHeight="12.75" x14ac:dyDescent="0.2"/>
  <cols>
    <col min="1" max="1" width="71.7109375" style="547" customWidth="1"/>
    <col min="2" max="7" width="10.7109375" style="364" customWidth="1"/>
    <col min="8" max="8" width="2.5703125" style="547" customWidth="1"/>
    <col min="9" max="16384" width="9.140625" style="547"/>
  </cols>
  <sheetData>
    <row r="1" spans="1:12" x14ac:dyDescent="0.2">
      <c r="A1" s="757" t="s">
        <v>349</v>
      </c>
    </row>
    <row r="2" spans="1:12" x14ac:dyDescent="0.2">
      <c r="A2" s="757" t="s">
        <v>350</v>
      </c>
    </row>
    <row r="3" spans="1:12" s="852" customFormat="1" ht="12.95" customHeight="1" x14ac:dyDescent="0.2">
      <c r="A3" s="941" t="s">
        <v>965</v>
      </c>
      <c r="B3" s="897"/>
      <c r="C3" s="897"/>
      <c r="D3" s="897"/>
      <c r="E3" s="897"/>
      <c r="F3" s="897"/>
      <c r="G3" s="902" t="s">
        <v>966</v>
      </c>
    </row>
    <row r="4" spans="1:12" s="549" customFormat="1" ht="12.95" customHeight="1" x14ac:dyDescent="0.2">
      <c r="A4" s="548"/>
      <c r="B4" s="655"/>
      <c r="C4" s="406"/>
      <c r="D4" s="406"/>
      <c r="E4" s="406"/>
      <c r="F4" s="406"/>
      <c r="G4" s="406"/>
    </row>
    <row r="5" spans="1:12" s="549" customFormat="1" ht="18" customHeight="1" x14ac:dyDescent="0.2">
      <c r="A5" s="1675" t="s">
        <v>3228</v>
      </c>
      <c r="B5" s="1675"/>
      <c r="C5" s="1675"/>
      <c r="D5" s="1675"/>
      <c r="E5" s="1675"/>
      <c r="F5" s="1675"/>
      <c r="G5" s="1675"/>
    </row>
    <row r="6" spans="1:12" s="549" customFormat="1" ht="18" customHeight="1" x14ac:dyDescent="0.2">
      <c r="A6" s="1675"/>
      <c r="B6" s="1675"/>
      <c r="C6" s="1675"/>
      <c r="D6" s="1675"/>
      <c r="E6" s="1675"/>
      <c r="F6" s="1675"/>
      <c r="G6" s="1675"/>
    </row>
    <row r="7" spans="1:12" s="549" customFormat="1" ht="12.95" customHeight="1" thickBot="1" x14ac:dyDescent="0.25">
      <c r="A7" s="548"/>
      <c r="B7" s="406"/>
      <c r="C7" s="406"/>
      <c r="D7" s="406"/>
      <c r="E7" s="406"/>
      <c r="F7" s="406"/>
      <c r="G7" s="1354" t="s">
        <v>2071</v>
      </c>
    </row>
    <row r="8" spans="1:12" ht="27" customHeight="1" thickBot="1" x14ac:dyDescent="0.25">
      <c r="A8" s="1672"/>
      <c r="B8" s="1629" t="s">
        <v>767</v>
      </c>
      <c r="C8" s="1630"/>
      <c r="D8" s="1630"/>
      <c r="E8" s="1630"/>
      <c r="F8" s="1631" t="s">
        <v>742</v>
      </c>
      <c r="G8" s="1631" t="s">
        <v>746</v>
      </c>
    </row>
    <row r="9" spans="1:12" ht="14.1" customHeight="1" x14ac:dyDescent="0.2">
      <c r="A9" s="1673"/>
      <c r="B9" s="1631" t="s">
        <v>747</v>
      </c>
      <c r="C9" s="1631" t="s">
        <v>1290</v>
      </c>
      <c r="D9" s="1631" t="s">
        <v>662</v>
      </c>
      <c r="E9" s="1631" t="s">
        <v>663</v>
      </c>
      <c r="F9" s="1632"/>
      <c r="G9" s="1634"/>
    </row>
    <row r="10" spans="1:12" ht="14.1" customHeight="1" x14ac:dyDescent="0.2">
      <c r="A10" s="1673"/>
      <c r="B10" s="1634"/>
      <c r="C10" s="1634"/>
      <c r="D10" s="1634"/>
      <c r="E10" s="1634"/>
      <c r="F10" s="1632"/>
      <c r="G10" s="1634"/>
    </row>
    <row r="11" spans="1:12" ht="14.1" customHeight="1" thickBot="1" x14ac:dyDescent="0.25">
      <c r="A11" s="1674"/>
      <c r="B11" s="1635"/>
      <c r="C11" s="1635"/>
      <c r="D11" s="1635"/>
      <c r="E11" s="1635"/>
      <c r="F11" s="1633"/>
      <c r="G11" s="1635"/>
    </row>
    <row r="12" spans="1:12" ht="15" customHeight="1" x14ac:dyDescent="0.2">
      <c r="A12" s="847"/>
      <c r="B12" s="656"/>
      <c r="C12" s="656"/>
      <c r="D12" s="656"/>
      <c r="E12" s="656"/>
      <c r="F12" s="656"/>
      <c r="G12" s="656"/>
      <c r="I12" s="550"/>
      <c r="J12" s="550"/>
      <c r="K12" s="550"/>
      <c r="L12" s="550"/>
    </row>
    <row r="13" spans="1:12" s="551" customFormat="1" ht="15" customHeight="1" x14ac:dyDescent="0.2">
      <c r="A13" s="848" t="s">
        <v>586</v>
      </c>
      <c r="B13" s="849">
        <v>0</v>
      </c>
      <c r="C13" s="849">
        <v>0</v>
      </c>
      <c r="D13" s="849">
        <v>658663.67073999986</v>
      </c>
      <c r="E13" s="850">
        <v>658663.67073999986</v>
      </c>
      <c r="F13" s="849">
        <v>0</v>
      </c>
      <c r="G13" s="849">
        <v>658663.67073999986</v>
      </c>
    </row>
    <row r="14" spans="1:12" s="551" customFormat="1" ht="15" customHeight="1" x14ac:dyDescent="0.2">
      <c r="A14" s="207" t="s">
        <v>587</v>
      </c>
      <c r="B14" s="583">
        <v>0</v>
      </c>
      <c r="C14" s="583">
        <v>0</v>
      </c>
      <c r="D14" s="583">
        <v>381024.25921999995</v>
      </c>
      <c r="E14" s="651">
        <v>381024.25921999995</v>
      </c>
      <c r="F14" s="583">
        <v>0</v>
      </c>
      <c r="G14" s="583">
        <v>381024.25921999995</v>
      </c>
    </row>
    <row r="15" spans="1:12" s="551" customFormat="1" ht="15" customHeight="1" x14ac:dyDescent="0.2">
      <c r="A15" s="207" t="s">
        <v>1448</v>
      </c>
      <c r="B15" s="583">
        <v>0</v>
      </c>
      <c r="C15" s="583">
        <v>0</v>
      </c>
      <c r="D15" s="583">
        <v>143973.44085999997</v>
      </c>
      <c r="E15" s="651">
        <v>143973.44085999997</v>
      </c>
      <c r="F15" s="583">
        <v>0</v>
      </c>
      <c r="G15" s="583">
        <v>143973.44085999997</v>
      </c>
    </row>
    <row r="16" spans="1:12" s="551" customFormat="1" ht="15" customHeight="1" x14ac:dyDescent="0.2">
      <c r="A16" s="207" t="s">
        <v>1449</v>
      </c>
      <c r="B16" s="583">
        <v>0</v>
      </c>
      <c r="C16" s="583">
        <v>0</v>
      </c>
      <c r="D16" s="583">
        <v>123096.58374000002</v>
      </c>
      <c r="E16" s="651">
        <v>123096.58374000002</v>
      </c>
      <c r="F16" s="583">
        <v>0</v>
      </c>
      <c r="G16" s="583">
        <v>123096.58374000002</v>
      </c>
    </row>
    <row r="17" spans="1:12" s="551" customFormat="1" ht="15" customHeight="1" x14ac:dyDescent="0.2">
      <c r="A17" s="207" t="s">
        <v>1450</v>
      </c>
      <c r="B17" s="583">
        <v>0</v>
      </c>
      <c r="C17" s="583">
        <v>0</v>
      </c>
      <c r="D17" s="583">
        <v>657.404</v>
      </c>
      <c r="E17" s="651">
        <v>657.404</v>
      </c>
      <c r="F17" s="583">
        <v>0</v>
      </c>
      <c r="G17" s="583">
        <v>657.404</v>
      </c>
    </row>
    <row r="18" spans="1:12" s="551" customFormat="1" ht="15" customHeight="1" x14ac:dyDescent="0.2">
      <c r="A18" s="207" t="s">
        <v>1451</v>
      </c>
      <c r="B18" s="583">
        <v>0</v>
      </c>
      <c r="C18" s="583">
        <v>0</v>
      </c>
      <c r="D18" s="583">
        <v>0</v>
      </c>
      <c r="E18" s="651">
        <v>0</v>
      </c>
      <c r="F18" s="583">
        <v>0</v>
      </c>
      <c r="G18" s="583">
        <v>0</v>
      </c>
    </row>
    <row r="19" spans="1:12" s="551" customFormat="1" ht="15" customHeight="1" x14ac:dyDescent="0.2">
      <c r="A19" s="207" t="s">
        <v>1452</v>
      </c>
      <c r="B19" s="583">
        <v>0</v>
      </c>
      <c r="C19" s="583">
        <v>0</v>
      </c>
      <c r="D19" s="583">
        <v>5088.7140300000001</v>
      </c>
      <c r="E19" s="651">
        <v>5088.7140300000001</v>
      </c>
      <c r="F19" s="583">
        <v>0</v>
      </c>
      <c r="G19" s="583">
        <v>5088.7140300000001</v>
      </c>
    </row>
    <row r="20" spans="1:12" s="551" customFormat="1" ht="15" customHeight="1" x14ac:dyDescent="0.2">
      <c r="A20" s="207" t="s">
        <v>1453</v>
      </c>
      <c r="B20" s="583">
        <v>0</v>
      </c>
      <c r="C20" s="583">
        <v>0</v>
      </c>
      <c r="D20" s="583">
        <v>4823.2688899999994</v>
      </c>
      <c r="E20" s="651">
        <v>4823.2688899999994</v>
      </c>
      <c r="F20" s="583">
        <v>0</v>
      </c>
      <c r="G20" s="583">
        <v>4823.2688899999994</v>
      </c>
    </row>
    <row r="21" spans="1:12" ht="15" customHeight="1" x14ac:dyDescent="0.2">
      <c r="A21" s="207"/>
      <c r="B21" s="583"/>
      <c r="C21" s="583"/>
      <c r="D21" s="583"/>
      <c r="E21" s="583"/>
      <c r="F21" s="583"/>
      <c r="G21" s="583"/>
      <c r="I21" s="552"/>
      <c r="J21" s="550"/>
      <c r="K21" s="550"/>
      <c r="L21" s="550"/>
    </row>
    <row r="22" spans="1:12" ht="15" customHeight="1" x14ac:dyDescent="0.2">
      <c r="A22" s="848" t="s">
        <v>588</v>
      </c>
      <c r="B22" s="849">
        <v>0</v>
      </c>
      <c r="C22" s="849">
        <v>0</v>
      </c>
      <c r="D22" s="849">
        <v>-646333.5389510903</v>
      </c>
      <c r="E22" s="849">
        <v>-646333.5389510903</v>
      </c>
      <c r="F22" s="849">
        <v>0</v>
      </c>
      <c r="G22" s="849">
        <v>-646333.5389510903</v>
      </c>
      <c r="I22" s="553"/>
      <c r="J22" s="550"/>
      <c r="K22" s="550"/>
      <c r="L22" s="550"/>
    </row>
    <row r="23" spans="1:12" ht="15" customHeight="1" x14ac:dyDescent="0.2">
      <c r="A23" s="207" t="s">
        <v>3931</v>
      </c>
      <c r="B23" s="583">
        <v>0</v>
      </c>
      <c r="C23" s="583">
        <v>0</v>
      </c>
      <c r="D23" s="583">
        <v>-60234.0098</v>
      </c>
      <c r="E23" s="583">
        <v>-60234.0098</v>
      </c>
      <c r="F23" s="583">
        <v>0</v>
      </c>
      <c r="G23" s="583">
        <v>-60234.0098</v>
      </c>
      <c r="I23" s="552"/>
      <c r="J23" s="550"/>
      <c r="K23" s="550"/>
      <c r="L23" s="550"/>
    </row>
    <row r="24" spans="1:12" ht="15" customHeight="1" x14ac:dyDescent="0.2">
      <c r="A24" s="207" t="s">
        <v>1454</v>
      </c>
      <c r="B24" s="583">
        <v>0</v>
      </c>
      <c r="C24" s="583">
        <v>0</v>
      </c>
      <c r="D24" s="583">
        <v>-4530.3329599999997</v>
      </c>
      <c r="E24" s="583">
        <v>-4530.3329599999997</v>
      </c>
      <c r="F24" s="583">
        <v>0</v>
      </c>
      <c r="G24" s="583">
        <v>-4530.3329599999997</v>
      </c>
      <c r="I24" s="552"/>
      <c r="J24" s="550"/>
      <c r="K24" s="550"/>
      <c r="L24" s="550"/>
    </row>
    <row r="25" spans="1:12" ht="15" customHeight="1" x14ac:dyDescent="0.2">
      <c r="A25" s="207" t="s">
        <v>1455</v>
      </c>
      <c r="B25" s="583">
        <v>0</v>
      </c>
      <c r="C25" s="583">
        <v>0</v>
      </c>
      <c r="D25" s="583">
        <v>-555609.06748109031</v>
      </c>
      <c r="E25" s="583">
        <v>-555609.06748109031</v>
      </c>
      <c r="F25" s="583">
        <v>0</v>
      </c>
      <c r="G25" s="583">
        <v>-555609.06748109031</v>
      </c>
      <c r="I25" s="552"/>
      <c r="J25" s="550"/>
      <c r="K25" s="550"/>
      <c r="L25" s="550"/>
    </row>
    <row r="26" spans="1:12" s="852" customFormat="1" ht="15" customHeight="1" x14ac:dyDescent="0.2">
      <c r="A26" s="207" t="s">
        <v>1229</v>
      </c>
      <c r="B26" s="583">
        <v>0</v>
      </c>
      <c r="C26" s="583">
        <v>0</v>
      </c>
      <c r="D26" s="583">
        <v>-25960.128710000001</v>
      </c>
      <c r="E26" s="583">
        <v>-25960.128710000001</v>
      </c>
      <c r="F26" s="583">
        <v>0</v>
      </c>
      <c r="G26" s="583">
        <v>-25960.128710000001</v>
      </c>
      <c r="I26" s="855"/>
      <c r="J26" s="854"/>
      <c r="K26" s="854"/>
      <c r="L26" s="854"/>
    </row>
    <row r="27" spans="1:12" ht="15" customHeight="1" x14ac:dyDescent="0.2">
      <c r="A27" s="207"/>
      <c r="B27" s="583"/>
      <c r="C27" s="583"/>
      <c r="D27" s="583"/>
      <c r="E27" s="583"/>
      <c r="F27" s="583"/>
      <c r="G27" s="583"/>
      <c r="I27" s="552"/>
      <c r="J27" s="550"/>
      <c r="K27" s="550"/>
      <c r="L27" s="550"/>
    </row>
    <row r="28" spans="1:12" ht="15" customHeight="1" x14ac:dyDescent="0.2">
      <c r="A28" s="1129" t="s">
        <v>589</v>
      </c>
      <c r="B28" s="1127">
        <v>0</v>
      </c>
      <c r="C28" s="1127">
        <v>0</v>
      </c>
      <c r="D28" s="1127">
        <v>12330.131788909552</v>
      </c>
      <c r="E28" s="1127">
        <v>12330.131788909552</v>
      </c>
      <c r="F28" s="1127">
        <v>0</v>
      </c>
      <c r="G28" s="1127">
        <v>12330.131788909552</v>
      </c>
      <c r="I28" s="553"/>
      <c r="J28" s="550"/>
      <c r="K28" s="550"/>
      <c r="L28" s="550"/>
    </row>
    <row r="29" spans="1:12" ht="15" customHeight="1" x14ac:dyDescent="0.2">
      <c r="A29" s="287"/>
      <c r="B29" s="652"/>
      <c r="C29" s="652"/>
      <c r="D29" s="652"/>
      <c r="E29" s="652"/>
      <c r="F29" s="652"/>
      <c r="G29" s="652"/>
      <c r="I29" s="552"/>
      <c r="J29" s="550"/>
      <c r="K29" s="550"/>
      <c r="L29" s="550"/>
    </row>
    <row r="30" spans="1:12" ht="15" customHeight="1" x14ac:dyDescent="0.2">
      <c r="A30" s="1091" t="s">
        <v>590</v>
      </c>
      <c r="B30" s="1092">
        <v>-588903.42856847087</v>
      </c>
      <c r="C30" s="1092">
        <v>5752.3628419321176</v>
      </c>
      <c r="D30" s="1092">
        <v>274848.9884848643</v>
      </c>
      <c r="E30" s="1092">
        <v>-308302.07724167447</v>
      </c>
      <c r="F30" s="1092">
        <v>105102.60196999944</v>
      </c>
      <c r="G30" s="1092">
        <v>-203199.47527167504</v>
      </c>
      <c r="I30" s="552"/>
      <c r="J30" s="550"/>
      <c r="K30" s="550"/>
      <c r="L30" s="550"/>
    </row>
    <row r="31" spans="1:12" ht="15" customHeight="1" x14ac:dyDescent="0.2">
      <c r="A31" s="207"/>
      <c r="B31" s="644"/>
      <c r="C31" s="644"/>
      <c r="D31" s="644"/>
      <c r="E31" s="644"/>
      <c r="F31" s="644"/>
      <c r="G31" s="644"/>
      <c r="I31" s="552"/>
      <c r="J31" s="550"/>
      <c r="K31" s="550"/>
      <c r="L31" s="550"/>
    </row>
    <row r="32" spans="1:12" ht="15" customHeight="1" x14ac:dyDescent="0.2">
      <c r="A32" s="857" t="s">
        <v>591</v>
      </c>
      <c r="B32" s="851"/>
      <c r="C32" s="851"/>
      <c r="D32" s="851"/>
      <c r="E32" s="851"/>
      <c r="F32" s="851"/>
      <c r="G32" s="851"/>
      <c r="I32" s="552"/>
      <c r="J32" s="550"/>
      <c r="K32" s="550"/>
      <c r="L32" s="550"/>
    </row>
    <row r="33" spans="1:12" ht="15" customHeight="1" x14ac:dyDescent="0.2">
      <c r="A33" s="207"/>
      <c r="B33" s="583"/>
      <c r="C33" s="583"/>
      <c r="D33" s="583"/>
      <c r="E33" s="583"/>
      <c r="F33" s="583"/>
      <c r="G33" s="583"/>
      <c r="I33" s="552"/>
      <c r="J33" s="550"/>
      <c r="K33" s="550"/>
      <c r="L33" s="550"/>
    </row>
    <row r="34" spans="1:12" s="551" customFormat="1" ht="15" customHeight="1" x14ac:dyDescent="0.2">
      <c r="A34" s="1126" t="s">
        <v>592</v>
      </c>
      <c r="B34" s="1127">
        <v>1022587.8135820689</v>
      </c>
      <c r="C34" s="1127">
        <v>33638.523840000002</v>
      </c>
      <c r="D34" s="1127">
        <v>427992.86964000005</v>
      </c>
      <c r="E34" s="1128">
        <v>1484219.2070620689</v>
      </c>
      <c r="F34" s="1127">
        <v>130965.159</v>
      </c>
      <c r="G34" s="1127">
        <v>1615184.3660620688</v>
      </c>
    </row>
    <row r="35" spans="1:12" s="551" customFormat="1" ht="15" customHeight="1" x14ac:dyDescent="0.2">
      <c r="A35" s="207"/>
      <c r="B35" s="644"/>
      <c r="C35" s="644"/>
      <c r="D35" s="644"/>
      <c r="E35" s="657"/>
      <c r="F35" s="644"/>
      <c r="G35" s="644"/>
    </row>
    <row r="36" spans="1:12" s="551" customFormat="1" ht="15" customHeight="1" x14ac:dyDescent="0.2">
      <c r="A36" s="207" t="s">
        <v>770</v>
      </c>
      <c r="B36" s="583">
        <v>661631.86190000013</v>
      </c>
      <c r="C36" s="583">
        <v>27188.555620000003</v>
      </c>
      <c r="D36" s="583">
        <v>310407.79173777159</v>
      </c>
      <c r="E36" s="651">
        <v>999228.20925777173</v>
      </c>
      <c r="F36" s="583">
        <v>80361.831000000006</v>
      </c>
      <c r="G36" s="583">
        <v>1079590.0402577717</v>
      </c>
    </row>
    <row r="37" spans="1:12" s="551" customFormat="1" ht="15" customHeight="1" x14ac:dyDescent="0.2">
      <c r="A37" s="207" t="s">
        <v>1456</v>
      </c>
      <c r="B37" s="583">
        <v>66713.808290000001</v>
      </c>
      <c r="C37" s="583">
        <v>3168.7032799999997</v>
      </c>
      <c r="D37" s="583">
        <v>15874.117262613167</v>
      </c>
      <c r="E37" s="651">
        <v>85756.628832613176</v>
      </c>
      <c r="F37" s="583">
        <v>17988.874</v>
      </c>
      <c r="G37" s="583">
        <v>103745.50283261317</v>
      </c>
    </row>
    <row r="38" spans="1:12" s="551" customFormat="1" ht="15" customHeight="1" x14ac:dyDescent="0.2">
      <c r="A38" s="207" t="s">
        <v>593</v>
      </c>
      <c r="B38" s="583">
        <v>85768.920979999981</v>
      </c>
      <c r="C38" s="583">
        <v>1281.604379999997</v>
      </c>
      <c r="D38" s="583">
        <v>65635.866029615267</v>
      </c>
      <c r="E38" s="651">
        <v>152686.39138961525</v>
      </c>
      <c r="F38" s="583">
        <v>14245.584000000001</v>
      </c>
      <c r="G38" s="583">
        <v>166931.97538961525</v>
      </c>
    </row>
    <row r="39" spans="1:12" s="551" customFormat="1" ht="15" customHeight="1" x14ac:dyDescent="0.2">
      <c r="A39" s="207" t="s">
        <v>1457</v>
      </c>
      <c r="B39" s="583">
        <v>108974.58885206902</v>
      </c>
      <c r="C39" s="583">
        <v>459.50605000000007</v>
      </c>
      <c r="D39" s="583">
        <v>10535.35174</v>
      </c>
      <c r="E39" s="651">
        <v>119969.44664206902</v>
      </c>
      <c r="F39" s="583">
        <v>8333.4380000000001</v>
      </c>
      <c r="G39" s="583">
        <v>128302.88464206901</v>
      </c>
    </row>
    <row r="40" spans="1:12" s="551" customFormat="1" ht="15" customHeight="1" x14ac:dyDescent="0.2">
      <c r="A40" s="207" t="s">
        <v>594</v>
      </c>
      <c r="B40" s="583">
        <v>55348.971910000007</v>
      </c>
      <c r="C40" s="583">
        <v>0</v>
      </c>
      <c r="D40" s="583">
        <v>776.58023000000014</v>
      </c>
      <c r="E40" s="651">
        <v>56125.552140000007</v>
      </c>
      <c r="F40" s="583">
        <v>0</v>
      </c>
      <c r="G40" s="583">
        <v>56125.552140000007</v>
      </c>
    </row>
    <row r="41" spans="1:12" s="551" customFormat="1" ht="15" customHeight="1" x14ac:dyDescent="0.2">
      <c r="A41" s="207" t="s">
        <v>1458</v>
      </c>
      <c r="B41" s="583">
        <v>1608.93499</v>
      </c>
      <c r="C41" s="583">
        <v>21.968250000000001</v>
      </c>
      <c r="D41" s="583">
        <v>0</v>
      </c>
      <c r="E41" s="651">
        <v>1630.9032399999999</v>
      </c>
      <c r="F41" s="583">
        <v>0</v>
      </c>
      <c r="G41" s="583">
        <v>1630.9032399999999</v>
      </c>
    </row>
    <row r="42" spans="1:12" s="551" customFormat="1" ht="15" customHeight="1" x14ac:dyDescent="0.2">
      <c r="A42" s="207" t="s">
        <v>1459</v>
      </c>
      <c r="B42" s="583">
        <v>37343.167780000003</v>
      </c>
      <c r="C42" s="583">
        <v>1062.1400599999999</v>
      </c>
      <c r="D42" s="583">
        <v>4716.6488300000001</v>
      </c>
      <c r="E42" s="651">
        <v>43121.95667</v>
      </c>
      <c r="F42" s="583">
        <v>9694.4940000000006</v>
      </c>
      <c r="G42" s="583">
        <v>52816.450669999998</v>
      </c>
    </row>
    <row r="43" spans="1:12" s="551" customFormat="1" ht="15" customHeight="1" x14ac:dyDescent="0.2">
      <c r="A43" s="206" t="s">
        <v>1460</v>
      </c>
      <c r="B43" s="583">
        <v>4632.0707799999991</v>
      </c>
      <c r="C43" s="583">
        <v>0</v>
      </c>
      <c r="D43" s="583">
        <v>1391.10124</v>
      </c>
      <c r="E43" s="651">
        <v>6023.1720199999991</v>
      </c>
      <c r="F43" s="583">
        <v>333.49900000000002</v>
      </c>
      <c r="G43" s="583">
        <v>6356.6710199999989</v>
      </c>
    </row>
    <row r="44" spans="1:12" s="551" customFormat="1" ht="15" customHeight="1" x14ac:dyDescent="0.2">
      <c r="A44" s="207" t="s">
        <v>1461</v>
      </c>
      <c r="B44" s="583">
        <v>565.48810000000003</v>
      </c>
      <c r="C44" s="583">
        <v>41.284179999999999</v>
      </c>
      <c r="D44" s="583">
        <v>7590.1648099999993</v>
      </c>
      <c r="E44" s="651">
        <v>8196.9370899999994</v>
      </c>
      <c r="F44" s="583">
        <v>7.4390000000000001</v>
      </c>
      <c r="G44" s="583">
        <v>8204.3760899999997</v>
      </c>
    </row>
    <row r="45" spans="1:12" s="551" customFormat="1" ht="15" customHeight="1" x14ac:dyDescent="0.2">
      <c r="A45" s="207" t="s">
        <v>1462</v>
      </c>
      <c r="B45" s="583">
        <v>0</v>
      </c>
      <c r="C45" s="583">
        <v>414.76201999999995</v>
      </c>
      <c r="D45" s="583">
        <v>11065.24776</v>
      </c>
      <c r="E45" s="651">
        <v>11480.00978</v>
      </c>
      <c r="F45" s="583">
        <v>0</v>
      </c>
      <c r="G45" s="583">
        <v>11480.00978</v>
      </c>
    </row>
    <row r="46" spans="1:12" ht="15" customHeight="1" x14ac:dyDescent="0.2">
      <c r="A46" s="207"/>
      <c r="B46" s="583"/>
      <c r="C46" s="583"/>
      <c r="D46" s="583"/>
      <c r="E46" s="583"/>
      <c r="F46" s="583"/>
      <c r="G46" s="583"/>
      <c r="I46" s="552"/>
      <c r="J46" s="550"/>
      <c r="K46" s="550"/>
      <c r="L46" s="550"/>
    </row>
    <row r="47" spans="1:12" ht="15" customHeight="1" x14ac:dyDescent="0.2">
      <c r="A47" s="1126" t="s">
        <v>595</v>
      </c>
      <c r="B47" s="1127">
        <v>-1015568.8245223097</v>
      </c>
      <c r="C47" s="1127">
        <v>-12303.34974270434</v>
      </c>
      <c r="D47" s="1127">
        <v>-97182.000700000004</v>
      </c>
      <c r="E47" s="1127">
        <v>-1125054.174965014</v>
      </c>
      <c r="F47" s="1127">
        <v>-114465.738</v>
      </c>
      <c r="G47" s="1127">
        <v>-1239519.9129650139</v>
      </c>
      <c r="I47" s="553"/>
      <c r="J47" s="550"/>
      <c r="K47" s="550"/>
      <c r="L47" s="550"/>
    </row>
    <row r="48" spans="1:12" ht="15" customHeight="1" x14ac:dyDescent="0.2">
      <c r="A48" s="207"/>
      <c r="B48" s="644"/>
      <c r="C48" s="644"/>
      <c r="D48" s="644"/>
      <c r="E48" s="644"/>
      <c r="F48" s="644"/>
      <c r="G48" s="644"/>
      <c r="I48" s="553"/>
      <c r="J48" s="550"/>
      <c r="K48" s="550"/>
      <c r="L48" s="550"/>
    </row>
    <row r="49" spans="1:12" ht="15" customHeight="1" x14ac:dyDescent="0.2">
      <c r="A49" s="207" t="s">
        <v>1463</v>
      </c>
      <c r="B49" s="583">
        <v>-27379.55802</v>
      </c>
      <c r="C49" s="583">
        <v>-1513.75125</v>
      </c>
      <c r="D49" s="583">
        <v>-2794.8082300000001</v>
      </c>
      <c r="E49" s="583">
        <v>-31688.1175</v>
      </c>
      <c r="F49" s="583">
        <v>-390.73200000000003</v>
      </c>
      <c r="G49" s="583">
        <v>-32078.8495</v>
      </c>
      <c r="I49" s="552"/>
      <c r="J49" s="550"/>
      <c r="K49" s="550"/>
      <c r="L49" s="550"/>
    </row>
    <row r="50" spans="1:12" ht="15" customHeight="1" x14ac:dyDescent="0.2">
      <c r="A50" s="207" t="s">
        <v>1464</v>
      </c>
      <c r="B50" s="583">
        <v>-15386.272969999998</v>
      </c>
      <c r="C50" s="583">
        <v>0.39725999999992201</v>
      </c>
      <c r="D50" s="583">
        <v>-8201.1074800000006</v>
      </c>
      <c r="E50" s="583">
        <v>-23586.983189999999</v>
      </c>
      <c r="F50" s="583">
        <v>0</v>
      </c>
      <c r="G50" s="583">
        <v>-23586.983189999999</v>
      </c>
      <c r="I50" s="552"/>
      <c r="J50" s="550"/>
      <c r="K50" s="550"/>
      <c r="L50" s="550"/>
    </row>
    <row r="51" spans="1:12" ht="15" customHeight="1" x14ac:dyDescent="0.2">
      <c r="A51" s="207" t="s">
        <v>1465</v>
      </c>
      <c r="B51" s="583">
        <v>-8181.8260599999994</v>
      </c>
      <c r="C51" s="583">
        <v>-520.93687999999997</v>
      </c>
      <c r="D51" s="583">
        <v>-3750.7689500000001</v>
      </c>
      <c r="E51" s="583">
        <v>-12453.531889999998</v>
      </c>
      <c r="F51" s="583">
        <v>-5103.2430000000004</v>
      </c>
      <c r="G51" s="583">
        <v>-17556.774890000001</v>
      </c>
      <c r="I51" s="552"/>
      <c r="J51" s="550"/>
      <c r="K51" s="550"/>
      <c r="L51" s="550"/>
    </row>
    <row r="52" spans="1:12" s="551" customFormat="1" ht="15" customHeight="1" x14ac:dyDescent="0.2">
      <c r="A52" s="207" t="s">
        <v>596</v>
      </c>
      <c r="B52" s="583">
        <v>-722320.78361234604</v>
      </c>
      <c r="C52" s="583">
        <v>-2884.3978727043404</v>
      </c>
      <c r="D52" s="583">
        <v>-6659.8079700000008</v>
      </c>
      <c r="E52" s="651">
        <v>-731864.98945505032</v>
      </c>
      <c r="F52" s="583">
        <v>-86773.915999999997</v>
      </c>
      <c r="G52" s="583">
        <v>-818638.90545505029</v>
      </c>
    </row>
    <row r="53" spans="1:12" ht="15" customHeight="1" x14ac:dyDescent="0.2">
      <c r="A53" s="206" t="s">
        <v>1466</v>
      </c>
      <c r="B53" s="583">
        <v>-434.75099999999998</v>
      </c>
      <c r="C53" s="583">
        <v>0</v>
      </c>
      <c r="D53" s="583">
        <v>-35.305</v>
      </c>
      <c r="E53" s="583">
        <v>-470.05599999999998</v>
      </c>
      <c r="F53" s="583">
        <v>0</v>
      </c>
      <c r="G53" s="583">
        <v>-470.05599999999998</v>
      </c>
      <c r="I53" s="552"/>
      <c r="J53" s="550"/>
      <c r="K53" s="550"/>
      <c r="L53" s="550"/>
    </row>
    <row r="54" spans="1:12" ht="15" customHeight="1" x14ac:dyDescent="0.2">
      <c r="A54" s="207" t="s">
        <v>1467</v>
      </c>
      <c r="B54" s="583">
        <v>-136513.78414999999</v>
      </c>
      <c r="C54" s="583">
        <v>-710.73477000000003</v>
      </c>
      <c r="D54" s="583">
        <v>-16419.687040000001</v>
      </c>
      <c r="E54" s="583">
        <v>-153644.20595999999</v>
      </c>
      <c r="F54" s="583">
        <v>-14645.710999999999</v>
      </c>
      <c r="G54" s="583">
        <v>-168289.91696</v>
      </c>
      <c r="I54" s="552"/>
      <c r="J54" s="550"/>
      <c r="K54" s="550"/>
      <c r="L54" s="550"/>
    </row>
    <row r="55" spans="1:12" ht="15" customHeight="1" x14ac:dyDescent="0.2">
      <c r="A55" s="207" t="s">
        <v>1468</v>
      </c>
      <c r="B55" s="583">
        <v>-94644.766149963645</v>
      </c>
      <c r="C55" s="583">
        <v>-5766.4486200000001</v>
      </c>
      <c r="D55" s="583">
        <v>-56655.213219999998</v>
      </c>
      <c r="E55" s="583">
        <v>-157066.42798996365</v>
      </c>
      <c r="F55" s="583">
        <v>-2152.5039999999999</v>
      </c>
      <c r="G55" s="583">
        <v>-159218.93198996363</v>
      </c>
      <c r="I55" s="552"/>
      <c r="J55" s="550"/>
      <c r="K55" s="550"/>
      <c r="L55" s="550"/>
    </row>
    <row r="56" spans="1:12" ht="15" customHeight="1" x14ac:dyDescent="0.2">
      <c r="A56" s="207" t="s">
        <v>1469</v>
      </c>
      <c r="B56" s="583">
        <v>-10707.082560000001</v>
      </c>
      <c r="C56" s="583">
        <v>-907.47761000000014</v>
      </c>
      <c r="D56" s="583">
        <v>-2665.3028099999992</v>
      </c>
      <c r="E56" s="583">
        <v>-14279.86298</v>
      </c>
      <c r="F56" s="583">
        <v>-5399.6319999999996</v>
      </c>
      <c r="G56" s="583">
        <v>-19679.494979999999</v>
      </c>
      <c r="I56" s="552"/>
      <c r="J56" s="550"/>
      <c r="K56" s="550"/>
      <c r="L56" s="550"/>
    </row>
    <row r="57" spans="1:12" ht="15" customHeight="1" x14ac:dyDescent="0.2">
      <c r="A57" s="207"/>
      <c r="B57" s="583"/>
      <c r="C57" s="583"/>
      <c r="D57" s="583"/>
      <c r="E57" s="651"/>
      <c r="F57" s="583"/>
      <c r="G57" s="583"/>
      <c r="I57" s="552"/>
      <c r="J57" s="550"/>
      <c r="K57" s="550"/>
      <c r="L57" s="550"/>
    </row>
    <row r="58" spans="1:12" ht="15" customHeight="1" x14ac:dyDescent="0.2">
      <c r="A58" s="1126" t="s">
        <v>597</v>
      </c>
      <c r="B58" s="1127">
        <v>-13699.065060199997</v>
      </c>
      <c r="C58" s="1127">
        <v>-4810.3273299999973</v>
      </c>
      <c r="D58" s="1127">
        <v>-23803.312300000005</v>
      </c>
      <c r="E58" s="1128">
        <v>-42312.7046902</v>
      </c>
      <c r="F58" s="1127">
        <v>-23253.205000000002</v>
      </c>
      <c r="G58" s="1127">
        <v>-65565.909690200002</v>
      </c>
      <c r="I58" s="553"/>
      <c r="J58" s="550"/>
      <c r="K58" s="550"/>
      <c r="L58" s="550"/>
    </row>
    <row r="59" spans="1:12" ht="15" customHeight="1" x14ac:dyDescent="0.2">
      <c r="A59" s="219" t="s">
        <v>1230</v>
      </c>
      <c r="B59" s="584">
        <v>-183109.63516999999</v>
      </c>
      <c r="C59" s="584">
        <v>-3773.2572299999997</v>
      </c>
      <c r="D59" s="584">
        <v>-30678.528119999999</v>
      </c>
      <c r="E59" s="658">
        <v>-217561.42051999999</v>
      </c>
      <c r="F59" s="584">
        <v>-6403.0749999999998</v>
      </c>
      <c r="G59" s="584">
        <v>-223964.49552</v>
      </c>
      <c r="I59" s="550"/>
      <c r="J59" s="550"/>
      <c r="K59" s="550"/>
      <c r="L59" s="550"/>
    </row>
    <row r="60" spans="1:12" ht="15" customHeight="1" x14ac:dyDescent="0.2">
      <c r="A60" s="206" t="s">
        <v>1231</v>
      </c>
      <c r="B60" s="583">
        <v>-2490.9520200000006</v>
      </c>
      <c r="C60" s="583">
        <v>-779.03011999999921</v>
      </c>
      <c r="D60" s="583">
        <v>825.06006000000002</v>
      </c>
      <c r="E60" s="609">
        <v>-2444.9220800000003</v>
      </c>
      <c r="F60" s="583">
        <v>-147.053</v>
      </c>
      <c r="G60" s="583">
        <v>-2591.9750800000002</v>
      </c>
      <c r="I60" s="550"/>
      <c r="J60" s="550"/>
      <c r="K60" s="550"/>
      <c r="L60" s="550"/>
    </row>
    <row r="61" spans="1:12" ht="15" customHeight="1" x14ac:dyDescent="0.2">
      <c r="A61" s="206" t="s">
        <v>1232</v>
      </c>
      <c r="B61" s="583">
        <v>758.30149999999981</v>
      </c>
      <c r="C61" s="583">
        <v>0</v>
      </c>
      <c r="D61" s="583">
        <v>0</v>
      </c>
      <c r="E61" s="609">
        <v>758.30149999999981</v>
      </c>
      <c r="F61" s="583">
        <v>0</v>
      </c>
      <c r="G61" s="583">
        <v>758.30149999999981</v>
      </c>
      <c r="I61" s="550"/>
      <c r="J61" s="550"/>
      <c r="K61" s="550"/>
      <c r="L61" s="550"/>
    </row>
    <row r="62" spans="1:12" ht="15" customHeight="1" x14ac:dyDescent="0.2">
      <c r="A62" s="206" t="s">
        <v>1233</v>
      </c>
      <c r="B62" s="583">
        <v>0</v>
      </c>
      <c r="C62" s="583">
        <v>0</v>
      </c>
      <c r="D62" s="583">
        <v>0</v>
      </c>
      <c r="E62" s="609">
        <v>0</v>
      </c>
      <c r="F62" s="583">
        <v>0</v>
      </c>
      <c r="G62" s="583">
        <v>0</v>
      </c>
      <c r="I62" s="550"/>
      <c r="J62" s="550"/>
      <c r="K62" s="550"/>
      <c r="L62" s="550"/>
    </row>
    <row r="63" spans="1:12" ht="15" customHeight="1" x14ac:dyDescent="0.2">
      <c r="A63" s="54" t="s">
        <v>1234</v>
      </c>
      <c r="B63" s="583">
        <v>180822.16749999998</v>
      </c>
      <c r="C63" s="583">
        <v>-306.33644999999837</v>
      </c>
      <c r="D63" s="583">
        <v>14675.193379999999</v>
      </c>
      <c r="E63" s="609">
        <v>195191.02442999999</v>
      </c>
      <c r="F63" s="583">
        <v>0</v>
      </c>
      <c r="G63" s="583">
        <v>195191.02442999999</v>
      </c>
      <c r="I63" s="550"/>
      <c r="J63" s="550"/>
      <c r="K63" s="550"/>
      <c r="L63" s="550"/>
    </row>
    <row r="64" spans="1:12" ht="15" customHeight="1" x14ac:dyDescent="0.2">
      <c r="A64" s="206" t="s">
        <v>1235</v>
      </c>
      <c r="B64" s="583">
        <v>-6112.8681899999992</v>
      </c>
      <c r="C64" s="583">
        <v>-221.04952000000048</v>
      </c>
      <c r="D64" s="583">
        <v>46.343440000000001</v>
      </c>
      <c r="E64" s="609">
        <v>-6287.5742700000001</v>
      </c>
      <c r="F64" s="583">
        <v>-17319.883000000002</v>
      </c>
      <c r="G64" s="583">
        <v>-23607.457270000003</v>
      </c>
      <c r="I64" s="550"/>
      <c r="J64" s="550"/>
      <c r="K64" s="550"/>
      <c r="L64" s="550"/>
    </row>
    <row r="65" spans="1:12" ht="15" customHeight="1" x14ac:dyDescent="0.2">
      <c r="A65" s="206" t="s">
        <v>1236</v>
      </c>
      <c r="B65" s="583">
        <v>30345.27107000001</v>
      </c>
      <c r="C65" s="583">
        <v>742.06670999999994</v>
      </c>
      <c r="D65" s="583">
        <v>10994.628779999999</v>
      </c>
      <c r="E65" s="609">
        <v>42081.966560000008</v>
      </c>
      <c r="F65" s="583">
        <v>654.53300000000002</v>
      </c>
      <c r="G65" s="583">
        <v>42736.499560000011</v>
      </c>
      <c r="I65" s="550"/>
      <c r="J65" s="550"/>
      <c r="K65" s="550"/>
      <c r="L65" s="550"/>
    </row>
    <row r="66" spans="1:12" ht="15" customHeight="1" x14ac:dyDescent="0.2">
      <c r="A66" s="206" t="s">
        <v>1237</v>
      </c>
      <c r="B66" s="583">
        <v>-33409.500270199998</v>
      </c>
      <c r="C66" s="583">
        <v>-481.11194000000006</v>
      </c>
      <c r="D66" s="583">
        <v>-20533.733230000002</v>
      </c>
      <c r="E66" s="609">
        <v>-54424.345440200006</v>
      </c>
      <c r="F66" s="583">
        <v>-37.726999999999997</v>
      </c>
      <c r="G66" s="583">
        <v>-54462.072440200005</v>
      </c>
      <c r="I66" s="550"/>
      <c r="J66" s="550"/>
      <c r="K66" s="550"/>
      <c r="L66" s="550"/>
    </row>
    <row r="67" spans="1:12" ht="15" customHeight="1" x14ac:dyDescent="0.2">
      <c r="A67" s="206" t="s">
        <v>1238</v>
      </c>
      <c r="B67" s="583">
        <v>634.27503000000002</v>
      </c>
      <c r="C67" s="583">
        <v>127.40791</v>
      </c>
      <c r="D67" s="583">
        <v>944.24600999999996</v>
      </c>
      <c r="E67" s="609">
        <v>1705.92895</v>
      </c>
      <c r="F67" s="583">
        <v>0</v>
      </c>
      <c r="G67" s="583">
        <v>1705.92895</v>
      </c>
      <c r="I67" s="550"/>
      <c r="J67" s="550"/>
      <c r="K67" s="550"/>
      <c r="L67" s="550"/>
    </row>
    <row r="68" spans="1:12" ht="15" customHeight="1" x14ac:dyDescent="0.2">
      <c r="A68" s="206" t="s">
        <v>1239</v>
      </c>
      <c r="B68" s="583">
        <v>-1136.1245100000001</v>
      </c>
      <c r="C68" s="583">
        <v>-119.01668999999998</v>
      </c>
      <c r="D68" s="583">
        <v>-76.522619999999989</v>
      </c>
      <c r="E68" s="609">
        <v>-1331.66382</v>
      </c>
      <c r="F68" s="583">
        <v>0</v>
      </c>
      <c r="G68" s="583">
        <v>-1331.66382</v>
      </c>
      <c r="I68" s="550"/>
      <c r="J68" s="550"/>
      <c r="K68" s="550"/>
      <c r="L68" s="550"/>
    </row>
    <row r="69" spans="1:12" ht="15" customHeight="1" x14ac:dyDescent="0.2">
      <c r="A69" s="220"/>
      <c r="B69" s="585"/>
      <c r="C69" s="585"/>
      <c r="D69" s="585"/>
      <c r="E69" s="659"/>
      <c r="F69" s="585"/>
      <c r="G69" s="585"/>
      <c r="I69" s="550"/>
      <c r="J69" s="550"/>
      <c r="K69" s="550"/>
      <c r="L69" s="550"/>
    </row>
    <row r="70" spans="1:12" ht="15" customHeight="1" x14ac:dyDescent="0.2">
      <c r="A70" s="1091" t="s">
        <v>598</v>
      </c>
      <c r="B70" s="1092">
        <v>-658020.41113727808</v>
      </c>
      <c r="C70" s="1092">
        <v>14503.852589999797</v>
      </c>
      <c r="D70" s="1092">
        <v>421983.47256779834</v>
      </c>
      <c r="E70" s="1092">
        <v>-221533.08597947995</v>
      </c>
      <c r="F70" s="1092">
        <v>98348.817999999999</v>
      </c>
      <c r="G70" s="1092">
        <v>-123184.26797947995</v>
      </c>
      <c r="I70" s="550"/>
      <c r="J70" s="550"/>
      <c r="K70" s="550"/>
      <c r="L70" s="550"/>
    </row>
    <row r="71" spans="1:12" ht="15" customHeight="1" x14ac:dyDescent="0.2">
      <c r="A71" s="221" t="s">
        <v>1240</v>
      </c>
      <c r="B71" s="583">
        <v>-595583.50025777332</v>
      </c>
      <c r="C71" s="583">
        <v>22277.210079999797</v>
      </c>
      <c r="D71" s="583">
        <v>581856.54431779834</v>
      </c>
      <c r="E71" s="651">
        <v>8550.2541400247719</v>
      </c>
      <c r="F71" s="583">
        <v>98348.817999999999</v>
      </c>
      <c r="G71" s="583">
        <v>106899.07214002477</v>
      </c>
      <c r="I71" s="550"/>
      <c r="J71" s="550"/>
      <c r="K71" s="550"/>
      <c r="L71" s="550"/>
    </row>
    <row r="72" spans="1:12" ht="15" customHeight="1" x14ac:dyDescent="0.2">
      <c r="A72" s="206" t="s">
        <v>1241</v>
      </c>
      <c r="B72" s="583">
        <v>-62436.910879504678</v>
      </c>
      <c r="C72" s="583">
        <v>-7773.3574899999994</v>
      </c>
      <c r="D72" s="583">
        <v>-159873.07175</v>
      </c>
      <c r="E72" s="651">
        <v>-230083.34011950466</v>
      </c>
      <c r="F72" s="583">
        <v>0</v>
      </c>
      <c r="G72" s="583">
        <v>-230083.34011950466</v>
      </c>
      <c r="I72" s="550"/>
      <c r="J72" s="550"/>
      <c r="K72" s="550"/>
      <c r="L72" s="550"/>
    </row>
    <row r="73" spans="1:12" s="852" customFormat="1" ht="15" customHeight="1" thickBot="1" x14ac:dyDescent="0.25">
      <c r="A73" s="222" t="s">
        <v>1242</v>
      </c>
      <c r="B73" s="586">
        <v>-658020.41113727808</v>
      </c>
      <c r="C73" s="586">
        <v>14503.852589999797</v>
      </c>
      <c r="D73" s="586">
        <v>421983.47256779834</v>
      </c>
      <c r="E73" s="660">
        <v>-221533.08597947995</v>
      </c>
      <c r="F73" s="586">
        <v>98348.817999999999</v>
      </c>
      <c r="G73" s="586">
        <v>-123184.26797947995</v>
      </c>
      <c r="I73" s="854"/>
      <c r="J73" s="854"/>
      <c r="K73" s="854"/>
      <c r="L73" s="854"/>
    </row>
    <row r="74" spans="1:12" ht="15" customHeight="1" x14ac:dyDescent="0.2">
      <c r="A74" s="201"/>
      <c r="B74" s="100"/>
      <c r="C74" s="100"/>
      <c r="D74" s="100"/>
      <c r="E74" s="100"/>
      <c r="F74" s="100"/>
      <c r="G74" s="100"/>
      <c r="I74" s="550"/>
      <c r="J74" s="550"/>
      <c r="K74" s="550"/>
      <c r="L74" s="550"/>
    </row>
    <row r="75" spans="1:12" x14ac:dyDescent="0.2">
      <c r="A75" s="201"/>
      <c r="B75" s="471"/>
    </row>
    <row r="76" spans="1:12" x14ac:dyDescent="0.2">
      <c r="A76" s="201"/>
      <c r="B76" s="471"/>
    </row>
    <row r="77" spans="1:12" x14ac:dyDescent="0.2">
      <c r="A77" s="201"/>
      <c r="B77" s="471"/>
    </row>
    <row r="78" spans="1:12" x14ac:dyDescent="0.2">
      <c r="B78" s="471"/>
    </row>
    <row r="79" spans="1:12" x14ac:dyDescent="0.2">
      <c r="B79" s="471"/>
    </row>
    <row r="80" spans="1:12" x14ac:dyDescent="0.2">
      <c r="B80" s="471"/>
    </row>
    <row r="81" spans="2:2" x14ac:dyDescent="0.2">
      <c r="B81" s="471"/>
    </row>
    <row r="82" spans="2:2" x14ac:dyDescent="0.2">
      <c r="B82" s="471"/>
    </row>
    <row r="83" spans="2:2" x14ac:dyDescent="0.2">
      <c r="B83" s="471"/>
    </row>
    <row r="84" spans="2:2" x14ac:dyDescent="0.2">
      <c r="B84" s="471"/>
    </row>
    <row r="85" spans="2:2" x14ac:dyDescent="0.2">
      <c r="B85" s="471"/>
    </row>
    <row r="86" spans="2:2" x14ac:dyDescent="0.2">
      <c r="B86" s="471"/>
    </row>
    <row r="87" spans="2:2" x14ac:dyDescent="0.2">
      <c r="B87" s="471"/>
    </row>
    <row r="88" spans="2:2" x14ac:dyDescent="0.2">
      <c r="B88" s="471"/>
    </row>
  </sheetData>
  <mergeCells count="9">
    <mergeCell ref="A5:G6"/>
    <mergeCell ref="A8:A11"/>
    <mergeCell ref="B8:E8"/>
    <mergeCell ref="F8:F11"/>
    <mergeCell ref="G8:G11"/>
    <mergeCell ref="B9:B11"/>
    <mergeCell ref="D9:D11"/>
    <mergeCell ref="E9:E11"/>
    <mergeCell ref="C9:C11"/>
  </mergeCells>
  <phoneticPr fontId="6" type="noConversion"/>
  <conditionalFormatting sqref="I46:I58 I21:I33 C70:G73 E12:E58 F12:G69 B12:D73 F13:F73 B14:G14 B38:G38 B40:G40 B52:G52">
    <cfRule type="expression" dxfId="321" priority="1" stopIfTrue="1">
      <formula>$BC12=1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19685039370078741" right="0.35433070866141736" top="0.51181102362204722" bottom="0.51181102362204722" header="0.31496062992125984" footer="0.31496062992125984"/>
  <pageSetup paperSize="9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C82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V9" sqref="V9:X12"/>
    </sheetView>
  </sheetViews>
  <sheetFormatPr defaultRowHeight="12.75" x14ac:dyDescent="0.2"/>
  <cols>
    <col min="1" max="1" width="32.28515625" style="298" customWidth="1"/>
    <col min="2" max="2" width="10.140625" style="298" customWidth="1"/>
    <col min="3" max="3" width="9.28515625" style="298" customWidth="1"/>
    <col min="4" max="5" width="9.42578125" style="298" customWidth="1"/>
    <col min="6" max="7" width="9.85546875" style="298" customWidth="1"/>
    <col min="8" max="8" width="10.140625" style="298" customWidth="1"/>
    <col min="9" max="9" width="10" style="298" customWidth="1"/>
    <col min="10" max="10" width="9.28515625" style="298" bestFit="1" customWidth="1"/>
    <col min="11" max="13" width="9.42578125" style="298" customWidth="1"/>
    <col min="14" max="14" width="9.28515625" style="298" customWidth="1"/>
    <col min="15" max="15" width="9.28515625" style="298" bestFit="1" customWidth="1"/>
    <col min="16" max="16" width="8.85546875" style="298" customWidth="1"/>
    <col min="17" max="18" width="9.28515625" style="298" bestFit="1" customWidth="1"/>
    <col min="19" max="19" width="9.28515625" style="298" customWidth="1"/>
    <col min="20" max="20" width="9.85546875" style="298" customWidth="1"/>
    <col min="21" max="21" width="9.42578125" style="298" bestFit="1" customWidth="1"/>
    <col min="22" max="22" width="10.42578125" style="298" customWidth="1"/>
    <col min="23" max="23" width="9.85546875" style="298" customWidth="1"/>
    <col min="24" max="27" width="9.28515625" style="298" bestFit="1" customWidth="1"/>
    <col min="28" max="28" width="9.7109375" style="298" customWidth="1"/>
    <col min="29" max="29" width="9.28515625" style="298" bestFit="1" customWidth="1"/>
    <col min="30" max="16384" width="9.140625" style="298"/>
  </cols>
  <sheetData>
    <row r="1" spans="1:29" x14ac:dyDescent="0.2">
      <c r="A1" s="757" t="s">
        <v>349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</row>
    <row r="2" spans="1:29" x14ac:dyDescent="0.2">
      <c r="A2" s="757" t="s">
        <v>350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</row>
    <row r="3" spans="1:29" s="881" customFormat="1" x14ac:dyDescent="0.2">
      <c r="A3" s="936" t="s">
        <v>1583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38"/>
      <c r="Z3" s="938"/>
      <c r="AA3" s="938"/>
      <c r="AB3" s="938"/>
      <c r="AC3" s="940" t="s">
        <v>1560</v>
      </c>
    </row>
    <row r="4" spans="1:29" s="417" customFormat="1" x14ac:dyDescent="0.2">
      <c r="A4" s="518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</row>
    <row r="5" spans="1:29" s="417" customFormat="1" ht="18" customHeight="1" x14ac:dyDescent="0.2">
      <c r="A5" s="1690" t="s">
        <v>3221</v>
      </c>
      <c r="B5" s="1691"/>
      <c r="C5" s="1691"/>
      <c r="D5" s="1691"/>
      <c r="E5" s="1691"/>
      <c r="F5" s="1691"/>
      <c r="G5" s="1691"/>
      <c r="H5" s="1691"/>
      <c r="I5" s="1691"/>
      <c r="J5" s="1691"/>
      <c r="K5" s="1691"/>
      <c r="L5" s="1691"/>
      <c r="M5" s="1691"/>
      <c r="N5" s="1691"/>
      <c r="O5" s="1698" t="s">
        <v>4035</v>
      </c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</row>
    <row r="6" spans="1:29" s="417" customFormat="1" ht="18" customHeight="1" x14ac:dyDescent="0.2">
      <c r="A6" s="1691"/>
      <c r="B6" s="1691"/>
      <c r="C6" s="1691"/>
      <c r="D6" s="1691"/>
      <c r="E6" s="1691"/>
      <c r="F6" s="1691"/>
      <c r="G6" s="1691"/>
      <c r="H6" s="1691"/>
      <c r="I6" s="1691"/>
      <c r="J6" s="1691"/>
      <c r="K6" s="1691"/>
      <c r="L6" s="1691"/>
      <c r="M6" s="1691"/>
      <c r="N6" s="1691"/>
      <c r="O6" s="1699"/>
      <c r="P6" s="1699"/>
      <c r="Q6" s="1699"/>
      <c r="R6" s="1699"/>
      <c r="S6" s="1699"/>
      <c r="T6" s="1699"/>
      <c r="U6" s="1699"/>
      <c r="V6" s="1699"/>
      <c r="W6" s="1699"/>
      <c r="X6" s="1699"/>
      <c r="Y6" s="1699"/>
      <c r="Z6" s="1699"/>
      <c r="AA6" s="1699"/>
      <c r="AB6" s="1699"/>
      <c r="AC6" s="1699"/>
    </row>
    <row r="7" spans="1:29" s="417" customFormat="1" ht="15" thickBot="1" x14ac:dyDescent="0.25">
      <c r="A7" s="532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43"/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527"/>
      <c r="Z7" s="527"/>
      <c r="AA7" s="527"/>
      <c r="AB7" s="527"/>
      <c r="AC7" s="1354" t="s">
        <v>2071</v>
      </c>
    </row>
    <row r="8" spans="1:29" ht="27" customHeight="1" thickBot="1" x14ac:dyDescent="0.25">
      <c r="A8" s="1658" t="s">
        <v>775</v>
      </c>
      <c r="B8" s="1679" t="s">
        <v>1243</v>
      </c>
      <c r="C8" s="1679"/>
      <c r="D8" s="1679"/>
      <c r="E8" s="1679"/>
      <c r="F8" s="1694"/>
      <c r="G8" s="1694"/>
      <c r="H8" s="1652" t="s">
        <v>1244</v>
      </c>
      <c r="I8" s="1653"/>
      <c r="J8" s="1653"/>
      <c r="K8" s="1653"/>
      <c r="L8" s="1653"/>
      <c r="M8" s="1663"/>
      <c r="N8" s="1687" t="s">
        <v>1245</v>
      </c>
      <c r="O8" s="1644" t="s">
        <v>1246</v>
      </c>
      <c r="P8" s="1644"/>
      <c r="Q8" s="1644"/>
      <c r="R8" s="1644"/>
      <c r="S8" s="1644"/>
      <c r="T8" s="1644"/>
      <c r="U8" s="1644" t="s">
        <v>1247</v>
      </c>
      <c r="V8" s="1644"/>
      <c r="W8" s="1644"/>
      <c r="X8" s="1644"/>
      <c r="Y8" s="1644"/>
      <c r="Z8" s="1644"/>
      <c r="AA8" s="1644"/>
      <c r="AB8" s="1644"/>
      <c r="AC8" s="1687" t="s">
        <v>1248</v>
      </c>
    </row>
    <row r="9" spans="1:29" ht="27.95" customHeight="1" x14ac:dyDescent="0.2">
      <c r="A9" s="1659"/>
      <c r="B9" s="1695" t="s">
        <v>1259</v>
      </c>
      <c r="C9" s="1676" t="s">
        <v>4124</v>
      </c>
      <c r="D9" s="1676" t="s">
        <v>4125</v>
      </c>
      <c r="E9" s="1676" t="s">
        <v>1249</v>
      </c>
      <c r="F9" s="1679" t="s">
        <v>1261</v>
      </c>
      <c r="G9" s="1682" t="s">
        <v>1511</v>
      </c>
      <c r="H9" s="1695" t="s">
        <v>1250</v>
      </c>
      <c r="I9" s="1676" t="s">
        <v>1251</v>
      </c>
      <c r="J9" s="1676" t="s">
        <v>1252</v>
      </c>
      <c r="K9" s="1700" t="s">
        <v>671</v>
      </c>
      <c r="L9" s="1676" t="s">
        <v>1253</v>
      </c>
      <c r="M9" s="1703" t="s">
        <v>1681</v>
      </c>
      <c r="N9" s="1688"/>
      <c r="O9" s="1695" t="s">
        <v>1259</v>
      </c>
      <c r="P9" s="1676" t="s">
        <v>4124</v>
      </c>
      <c r="Q9" s="1676" t="s">
        <v>4125</v>
      </c>
      <c r="R9" s="1676" t="s">
        <v>1254</v>
      </c>
      <c r="S9" s="1676" t="s">
        <v>1255</v>
      </c>
      <c r="T9" s="1682" t="s">
        <v>1256</v>
      </c>
      <c r="U9" s="1695" t="s">
        <v>1257</v>
      </c>
      <c r="V9" s="1687" t="s">
        <v>1258</v>
      </c>
      <c r="W9" s="1687" t="s">
        <v>61</v>
      </c>
      <c r="X9" s="1687" t="s">
        <v>671</v>
      </c>
      <c r="Y9" s="1687" t="s">
        <v>1578</v>
      </c>
      <c r="Z9" s="1687" t="s">
        <v>1579</v>
      </c>
      <c r="AA9" s="1644" t="s">
        <v>636</v>
      </c>
      <c r="AB9" s="1687" t="s">
        <v>213</v>
      </c>
      <c r="AC9" s="1688"/>
    </row>
    <row r="10" spans="1:29" ht="27.95" customHeight="1" x14ac:dyDescent="0.2">
      <c r="A10" s="1659"/>
      <c r="B10" s="1696"/>
      <c r="C10" s="1677"/>
      <c r="D10" s="1677"/>
      <c r="E10" s="1677"/>
      <c r="F10" s="1680"/>
      <c r="G10" s="1683"/>
      <c r="H10" s="1696"/>
      <c r="I10" s="1677"/>
      <c r="J10" s="1677"/>
      <c r="K10" s="1701"/>
      <c r="L10" s="1692"/>
      <c r="M10" s="1704"/>
      <c r="N10" s="1688"/>
      <c r="O10" s="1696"/>
      <c r="P10" s="1677"/>
      <c r="Q10" s="1677"/>
      <c r="R10" s="1677"/>
      <c r="S10" s="1677"/>
      <c r="T10" s="1685"/>
      <c r="U10" s="1696"/>
      <c r="V10" s="1688"/>
      <c r="W10" s="1688"/>
      <c r="X10" s="1688"/>
      <c r="Y10" s="1688"/>
      <c r="Z10" s="1688"/>
      <c r="AA10" s="1645"/>
      <c r="AB10" s="1688"/>
      <c r="AC10" s="1688"/>
    </row>
    <row r="11" spans="1:29" ht="27.95" customHeight="1" x14ac:dyDescent="0.2">
      <c r="A11" s="1659"/>
      <c r="B11" s="1696"/>
      <c r="C11" s="1677"/>
      <c r="D11" s="1677"/>
      <c r="E11" s="1677"/>
      <c r="F11" s="1680"/>
      <c r="G11" s="1683"/>
      <c r="H11" s="1696"/>
      <c r="I11" s="1677"/>
      <c r="J11" s="1677"/>
      <c r="K11" s="1701"/>
      <c r="L11" s="1692"/>
      <c r="M11" s="1704"/>
      <c r="N11" s="1688"/>
      <c r="O11" s="1696"/>
      <c r="P11" s="1677"/>
      <c r="Q11" s="1677"/>
      <c r="R11" s="1677"/>
      <c r="S11" s="1677"/>
      <c r="T11" s="1685"/>
      <c r="U11" s="1696"/>
      <c r="V11" s="1688"/>
      <c r="W11" s="1688"/>
      <c r="X11" s="1688"/>
      <c r="Y11" s="1688"/>
      <c r="Z11" s="1688"/>
      <c r="AA11" s="1645"/>
      <c r="AB11" s="1688"/>
      <c r="AC11" s="1688"/>
    </row>
    <row r="12" spans="1:29" ht="27.95" customHeight="1" thickBot="1" x14ac:dyDescent="0.25">
      <c r="A12" s="1660"/>
      <c r="B12" s="1697"/>
      <c r="C12" s="1678"/>
      <c r="D12" s="1678"/>
      <c r="E12" s="1678"/>
      <c r="F12" s="1681"/>
      <c r="G12" s="1684"/>
      <c r="H12" s="1697"/>
      <c r="I12" s="1678"/>
      <c r="J12" s="1678"/>
      <c r="K12" s="1702"/>
      <c r="L12" s="1693"/>
      <c r="M12" s="1705"/>
      <c r="N12" s="1689"/>
      <c r="O12" s="1697"/>
      <c r="P12" s="1678"/>
      <c r="Q12" s="1678"/>
      <c r="R12" s="1678"/>
      <c r="S12" s="1678"/>
      <c r="T12" s="1686"/>
      <c r="U12" s="1697"/>
      <c r="V12" s="1689"/>
      <c r="W12" s="1689"/>
      <c r="X12" s="1689"/>
      <c r="Y12" s="1689"/>
      <c r="Z12" s="1689"/>
      <c r="AA12" s="1646"/>
      <c r="AB12" s="1689"/>
      <c r="AC12" s="1668"/>
    </row>
    <row r="13" spans="1:29" s="491" customFormat="1" ht="12.95" customHeight="1" x14ac:dyDescent="0.2">
      <c r="A13" s="820" t="s">
        <v>550</v>
      </c>
      <c r="B13" s="534"/>
      <c r="C13" s="544"/>
      <c r="D13" s="534"/>
      <c r="E13" s="534"/>
      <c r="F13" s="544"/>
      <c r="G13" s="534"/>
      <c r="H13" s="545"/>
      <c r="I13" s="534"/>
      <c r="J13" s="544"/>
      <c r="K13" s="561"/>
      <c r="L13" s="534"/>
      <c r="M13" s="544"/>
      <c r="N13" s="534"/>
      <c r="O13" s="546"/>
      <c r="P13" s="546"/>
      <c r="Q13" s="546"/>
      <c r="R13" s="546"/>
      <c r="S13" s="546"/>
      <c r="T13" s="546"/>
      <c r="U13" s="546"/>
      <c r="V13" s="546"/>
      <c r="W13" s="546"/>
      <c r="X13" s="546"/>
      <c r="Y13" s="546"/>
      <c r="Z13" s="546"/>
      <c r="AA13" s="546"/>
      <c r="AB13" s="546"/>
      <c r="AC13" s="534"/>
    </row>
    <row r="14" spans="1:29" s="524" customFormat="1" ht="12.95" customHeight="1" x14ac:dyDescent="0.2">
      <c r="A14" s="12" t="s">
        <v>1526</v>
      </c>
      <c r="B14" s="11">
        <v>11208.4115</v>
      </c>
      <c r="C14" s="11">
        <v>-3396.4455100000009</v>
      </c>
      <c r="D14" s="11">
        <v>0</v>
      </c>
      <c r="E14" s="11">
        <v>0</v>
      </c>
      <c r="F14" s="11">
        <v>0</v>
      </c>
      <c r="G14" s="11">
        <v>0</v>
      </c>
      <c r="H14" s="11">
        <v>-1201.50117</v>
      </c>
      <c r="I14" s="11">
        <v>-527.18032000000073</v>
      </c>
      <c r="J14" s="11">
        <v>0</v>
      </c>
      <c r="K14" s="11">
        <v>-181.4898</v>
      </c>
      <c r="L14" s="11">
        <v>-10315.005070000003</v>
      </c>
      <c r="M14" s="11">
        <v>0</v>
      </c>
      <c r="N14" s="11">
        <v>-4413.2103700000043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</row>
    <row r="15" spans="1:29" s="524" customFormat="1" ht="12.95" customHeight="1" x14ac:dyDescent="0.2">
      <c r="A15" s="12" t="s">
        <v>2070</v>
      </c>
      <c r="B15" s="11">
        <v>90912.392430000007</v>
      </c>
      <c r="C15" s="11">
        <v>-12567.169639999998</v>
      </c>
      <c r="D15" s="11">
        <v>655.00707724850713</v>
      </c>
      <c r="E15" s="11">
        <v>8841.8064900000027</v>
      </c>
      <c r="F15" s="11">
        <v>0</v>
      </c>
      <c r="G15" s="11">
        <v>241.95511000000013</v>
      </c>
      <c r="H15" s="11">
        <v>-26200.310420000002</v>
      </c>
      <c r="I15" s="11">
        <v>4497.9457300000004</v>
      </c>
      <c r="J15" s="11">
        <v>0</v>
      </c>
      <c r="K15" s="11">
        <v>-635.76499999999999</v>
      </c>
      <c r="L15" s="11">
        <v>-62015.295610000001</v>
      </c>
      <c r="M15" s="11">
        <v>-1460.1332299999997</v>
      </c>
      <c r="N15" s="11">
        <v>2270.4329372485154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</row>
    <row r="16" spans="1:29" s="524" customFormat="1" ht="12.95" customHeight="1" x14ac:dyDescent="0.2">
      <c r="A16" s="12" t="s">
        <v>1220</v>
      </c>
      <c r="B16" s="11">
        <v>956432.93764000025</v>
      </c>
      <c r="C16" s="11">
        <v>-42199.235659999998</v>
      </c>
      <c r="D16" s="11">
        <v>-9704.8220200000014</v>
      </c>
      <c r="E16" s="11">
        <v>37794.489930000011</v>
      </c>
      <c r="F16" s="11">
        <v>-4734.085</v>
      </c>
      <c r="G16" s="11">
        <v>3286.6637799999994</v>
      </c>
      <c r="H16" s="11">
        <v>-633190.28454000026</v>
      </c>
      <c r="I16" s="11">
        <v>26181.620759999987</v>
      </c>
      <c r="J16" s="11">
        <v>0</v>
      </c>
      <c r="K16" s="11">
        <v>-6491.3144399999992</v>
      </c>
      <c r="L16" s="11">
        <v>-249281.34894000011</v>
      </c>
      <c r="M16" s="11">
        <v>-23400.381089999999</v>
      </c>
      <c r="N16" s="11">
        <v>54694.240419999915</v>
      </c>
      <c r="O16" s="11">
        <v>41.788440000000001</v>
      </c>
      <c r="P16" s="11">
        <v>-1.3603699999999999</v>
      </c>
      <c r="Q16" s="11">
        <v>0</v>
      </c>
      <c r="R16" s="11">
        <v>803.44181000000003</v>
      </c>
      <c r="S16" s="11">
        <v>0</v>
      </c>
      <c r="T16" s="11">
        <v>113.67115</v>
      </c>
      <c r="U16" s="11">
        <v>-1171.84727</v>
      </c>
      <c r="V16" s="11">
        <v>-182.74483000000029</v>
      </c>
      <c r="W16" s="11">
        <v>772.57947999999988</v>
      </c>
      <c r="X16" s="11">
        <v>-3.5E-4</v>
      </c>
      <c r="Y16" s="11">
        <v>-298.70850000000002</v>
      </c>
      <c r="Z16" s="11">
        <v>0</v>
      </c>
      <c r="AA16" s="11">
        <v>0</v>
      </c>
      <c r="AB16" s="11">
        <v>0</v>
      </c>
      <c r="AC16" s="11">
        <v>76.819559999999626</v>
      </c>
    </row>
    <row r="17" spans="1:29" s="524" customFormat="1" ht="12.95" customHeight="1" x14ac:dyDescent="0.2">
      <c r="A17" s="14" t="s">
        <v>800</v>
      </c>
      <c r="B17" s="15">
        <v>1162291.5798400003</v>
      </c>
      <c r="C17" s="15">
        <v>-222352.98966000002</v>
      </c>
      <c r="D17" s="15">
        <v>3936.7750699999992</v>
      </c>
      <c r="E17" s="15">
        <v>67938.157970000015</v>
      </c>
      <c r="F17" s="15">
        <v>64.186650000000029</v>
      </c>
      <c r="G17" s="15">
        <v>3411.1608899999983</v>
      </c>
      <c r="H17" s="15">
        <v>-591565.64558999997</v>
      </c>
      <c r="I17" s="15">
        <v>-34146.34427999999</v>
      </c>
      <c r="J17" s="15">
        <v>0</v>
      </c>
      <c r="K17" s="15">
        <v>-5232.0774299999957</v>
      </c>
      <c r="L17" s="15">
        <v>-280963.17625999998</v>
      </c>
      <c r="M17" s="15">
        <v>-19429.787049999995</v>
      </c>
      <c r="N17" s="15">
        <v>83951.840150000397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</row>
    <row r="18" spans="1:29" s="524" customFormat="1" ht="12.95" customHeight="1" x14ac:dyDescent="0.2">
      <c r="A18" s="19" t="s">
        <v>763</v>
      </c>
      <c r="B18" s="16">
        <v>1736588.5983099998</v>
      </c>
      <c r="C18" s="16">
        <v>-68219.43511999998</v>
      </c>
      <c r="D18" s="16">
        <v>14622.941699999999</v>
      </c>
      <c r="E18" s="16">
        <v>119051.08249000002</v>
      </c>
      <c r="F18" s="16">
        <v>2672.39588</v>
      </c>
      <c r="G18" s="16">
        <v>-10294.709870000001</v>
      </c>
      <c r="H18" s="16">
        <v>-1243326.5624500001</v>
      </c>
      <c r="I18" s="16">
        <v>-123689.76339592495</v>
      </c>
      <c r="J18" s="16">
        <v>0</v>
      </c>
      <c r="K18" s="16">
        <v>-11638.204559999998</v>
      </c>
      <c r="L18" s="16">
        <v>-446068.45358999976</v>
      </c>
      <c r="M18" s="16">
        <v>-42197.68441999999</v>
      </c>
      <c r="N18" s="16">
        <v>-72499.795025924905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</row>
    <row r="19" spans="1:29" s="524" customFormat="1" ht="12.95" customHeight="1" x14ac:dyDescent="0.2">
      <c r="A19" s="12" t="s">
        <v>1548</v>
      </c>
      <c r="B19" s="11">
        <v>96629.399370000043</v>
      </c>
      <c r="C19" s="11">
        <v>-917.74954999999864</v>
      </c>
      <c r="D19" s="11">
        <v>4252.9525199999998</v>
      </c>
      <c r="E19" s="11">
        <v>11599.234110000001</v>
      </c>
      <c r="F19" s="11">
        <v>787.79253999999992</v>
      </c>
      <c r="G19" s="11">
        <v>-598.0421599999994</v>
      </c>
      <c r="H19" s="11">
        <v>-75871.192770000009</v>
      </c>
      <c r="I19" s="11">
        <v>7629.7864699999973</v>
      </c>
      <c r="J19" s="11">
        <v>0</v>
      </c>
      <c r="K19" s="11">
        <v>-2566.27025</v>
      </c>
      <c r="L19" s="11">
        <v>-32857.999149999996</v>
      </c>
      <c r="M19" s="11">
        <v>-4596.8623800000005</v>
      </c>
      <c r="N19" s="11">
        <v>3491.0487500000509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</row>
    <row r="20" spans="1:29" s="524" customFormat="1" ht="12.95" customHeight="1" x14ac:dyDescent="0.2">
      <c r="A20" s="12" t="s">
        <v>1550</v>
      </c>
      <c r="B20" s="11">
        <v>1867.8021799999988</v>
      </c>
      <c r="C20" s="11">
        <v>-126.9492099999995</v>
      </c>
      <c r="D20" s="11">
        <v>0</v>
      </c>
      <c r="E20" s="11">
        <v>183.04386000000002</v>
      </c>
      <c r="F20" s="11">
        <v>0.22600000000000001</v>
      </c>
      <c r="G20" s="11">
        <v>0</v>
      </c>
      <c r="H20" s="11">
        <v>-206.76847000000006</v>
      </c>
      <c r="I20" s="11">
        <v>-803.77423999999905</v>
      </c>
      <c r="J20" s="11">
        <v>-163.85354999999998</v>
      </c>
      <c r="K20" s="11">
        <v>-224.13626000000002</v>
      </c>
      <c r="L20" s="11">
        <v>-1855.5097600000001</v>
      </c>
      <c r="M20" s="11">
        <v>0</v>
      </c>
      <c r="N20" s="11">
        <v>-1329.9194499999999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</row>
    <row r="21" spans="1:29" s="524" customFormat="1" ht="12.95" customHeight="1" x14ac:dyDescent="0.2">
      <c r="A21" s="14" t="s">
        <v>1549</v>
      </c>
      <c r="B21" s="15">
        <v>259880.29975999973</v>
      </c>
      <c r="C21" s="15">
        <v>1348.4889600000035</v>
      </c>
      <c r="D21" s="15">
        <v>-2329.2543299999975</v>
      </c>
      <c r="E21" s="15">
        <v>28609.681829999994</v>
      </c>
      <c r="F21" s="15">
        <v>0</v>
      </c>
      <c r="G21" s="15">
        <v>1684.3905400000003</v>
      </c>
      <c r="H21" s="15">
        <v>-195207.48564899198</v>
      </c>
      <c r="I21" s="15">
        <v>-35673.604170000013</v>
      </c>
      <c r="J21" s="15">
        <v>0</v>
      </c>
      <c r="K21" s="15">
        <v>-5949.0572899999988</v>
      </c>
      <c r="L21" s="15">
        <v>-108283.82974000003</v>
      </c>
      <c r="M21" s="15">
        <v>-1769.11158</v>
      </c>
      <c r="N21" s="15">
        <v>-57689.481668992252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</row>
    <row r="22" spans="1:29" s="524" customFormat="1" ht="12.95" customHeight="1" x14ac:dyDescent="0.2">
      <c r="A22" s="19" t="s">
        <v>817</v>
      </c>
      <c r="B22" s="16">
        <v>1974697.2687800061</v>
      </c>
      <c r="C22" s="16">
        <v>-191882.76217000079</v>
      </c>
      <c r="D22" s="16">
        <v>-184276.86609999993</v>
      </c>
      <c r="E22" s="16">
        <v>105012.11673000004</v>
      </c>
      <c r="F22" s="16">
        <v>3127.2353700000076</v>
      </c>
      <c r="G22" s="16">
        <v>31630.226110000043</v>
      </c>
      <c r="H22" s="16">
        <v>-1385098.6025306599</v>
      </c>
      <c r="I22" s="16">
        <v>-496016.75628000032</v>
      </c>
      <c r="J22" s="16">
        <v>0</v>
      </c>
      <c r="K22" s="16">
        <v>-16405.938000000013</v>
      </c>
      <c r="L22" s="16">
        <v>-441102.37954000069</v>
      </c>
      <c r="M22" s="16">
        <v>0</v>
      </c>
      <c r="N22" s="16">
        <v>-600316.4576306555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</row>
    <row r="23" spans="1:29" s="524" customFormat="1" ht="12.95" customHeight="1" x14ac:dyDescent="0.2">
      <c r="A23" s="12" t="s">
        <v>102</v>
      </c>
      <c r="B23" s="11">
        <v>10944.603590000001</v>
      </c>
      <c r="C23" s="11">
        <v>-3075.5790800000004</v>
      </c>
      <c r="D23" s="11">
        <v>0</v>
      </c>
      <c r="E23" s="11">
        <v>2332.6902099999998</v>
      </c>
      <c r="F23" s="11">
        <v>0</v>
      </c>
      <c r="G23" s="11">
        <v>0</v>
      </c>
      <c r="H23" s="11">
        <v>-685.5647899999999</v>
      </c>
      <c r="I23" s="11">
        <v>-200.7391299999999</v>
      </c>
      <c r="J23" s="11">
        <v>0</v>
      </c>
      <c r="K23" s="11">
        <v>-108.27754999999999</v>
      </c>
      <c r="L23" s="11">
        <v>-7795.3000200000006</v>
      </c>
      <c r="M23" s="11">
        <v>0</v>
      </c>
      <c r="N23" s="11">
        <v>1411.8332299999984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</row>
    <row r="24" spans="1:29" s="524" customFormat="1" ht="12.95" customHeight="1" x14ac:dyDescent="0.2">
      <c r="A24" s="12" t="s">
        <v>1551</v>
      </c>
      <c r="B24" s="11">
        <v>30374.133370000003</v>
      </c>
      <c r="C24" s="11">
        <v>-1808.449589999997</v>
      </c>
      <c r="D24" s="11">
        <v>0</v>
      </c>
      <c r="E24" s="11">
        <v>568.15200000000004</v>
      </c>
      <c r="F24" s="11">
        <v>3144.9375099999997</v>
      </c>
      <c r="G24" s="11">
        <v>-1023.675</v>
      </c>
      <c r="H24" s="11">
        <v>-17183.105633633735</v>
      </c>
      <c r="I24" s="11">
        <v>-2392.3553599999996</v>
      </c>
      <c r="J24" s="11">
        <v>101.64000000019092</v>
      </c>
      <c r="K24" s="11">
        <v>-3447.5619999999999</v>
      </c>
      <c r="L24" s="11">
        <v>-13935.651000000194</v>
      </c>
      <c r="M24" s="11">
        <v>0</v>
      </c>
      <c r="N24" s="11">
        <v>-5601.9357036337296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</row>
    <row r="25" spans="1:29" s="524" customFormat="1" ht="12.95" customHeight="1" x14ac:dyDescent="0.2">
      <c r="A25" s="14" t="s">
        <v>854</v>
      </c>
      <c r="B25" s="15">
        <v>13305.604819999999</v>
      </c>
      <c r="C25" s="15">
        <v>-1517.5502399999998</v>
      </c>
      <c r="D25" s="15">
        <v>47.807360000000003</v>
      </c>
      <c r="E25" s="15">
        <v>591.65368000000001</v>
      </c>
      <c r="F25" s="15">
        <v>8.2226100000000013</v>
      </c>
      <c r="G25" s="15">
        <v>-297.774</v>
      </c>
      <c r="H25" s="15">
        <v>-8465.0126899999977</v>
      </c>
      <c r="I25" s="15">
        <v>532.6201899869709</v>
      </c>
      <c r="J25" s="15">
        <v>0</v>
      </c>
      <c r="K25" s="15">
        <v>-4.7369390155830358</v>
      </c>
      <c r="L25" s="15">
        <v>-6047.4655736865761</v>
      </c>
      <c r="M25" s="15">
        <v>0</v>
      </c>
      <c r="N25" s="15">
        <v>-1846.6307827151859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</row>
    <row r="26" spans="1:29" s="524" customFormat="1" ht="12.95" customHeight="1" x14ac:dyDescent="0.2">
      <c r="A26" s="19" t="s">
        <v>2132</v>
      </c>
      <c r="B26" s="16">
        <v>55503.84133000001</v>
      </c>
      <c r="C26" s="16">
        <v>21483.444770000009</v>
      </c>
      <c r="D26" s="16">
        <v>-2111.5972199999997</v>
      </c>
      <c r="E26" s="16">
        <v>4253.3519400000005</v>
      </c>
      <c r="F26" s="16">
        <v>1062.3449699999999</v>
      </c>
      <c r="G26" s="16">
        <v>-294.70879000000002</v>
      </c>
      <c r="H26" s="16">
        <v>-78030.933310000648</v>
      </c>
      <c r="I26" s="16">
        <v>-4920.3602558414386</v>
      </c>
      <c r="J26" s="16">
        <v>0</v>
      </c>
      <c r="K26" s="16">
        <v>-642.76900000000001</v>
      </c>
      <c r="L26" s="16">
        <v>-30258.431144400001</v>
      </c>
      <c r="M26" s="16">
        <v>0</v>
      </c>
      <c r="N26" s="16">
        <v>-33955.816710242063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</row>
    <row r="27" spans="1:29" s="524" customFormat="1" ht="12.95" customHeight="1" x14ac:dyDescent="0.2">
      <c r="A27" s="12" t="s">
        <v>1557</v>
      </c>
      <c r="B27" s="11">
        <v>515791.11316000007</v>
      </c>
      <c r="C27" s="11">
        <v>-5108.9093800000019</v>
      </c>
      <c r="D27" s="11">
        <v>-19007.808600000004</v>
      </c>
      <c r="E27" s="11">
        <v>26779.377530000005</v>
      </c>
      <c r="F27" s="11">
        <v>130.93297000000001</v>
      </c>
      <c r="G27" s="11">
        <v>11164.83113</v>
      </c>
      <c r="H27" s="11">
        <v>-401424.12537000014</v>
      </c>
      <c r="I27" s="11">
        <v>-34384.002350000017</v>
      </c>
      <c r="J27" s="11">
        <v>0</v>
      </c>
      <c r="K27" s="11">
        <v>-2844.5542507999994</v>
      </c>
      <c r="L27" s="11">
        <v>-169281.39408000003</v>
      </c>
      <c r="M27" s="11">
        <v>-14538.655899999998</v>
      </c>
      <c r="N27" s="11">
        <v>-92723.195140800104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</row>
    <row r="28" spans="1:29" s="524" customFormat="1" ht="12.95" customHeight="1" x14ac:dyDescent="0.2">
      <c r="A28" s="12" t="s">
        <v>1423</v>
      </c>
      <c r="B28" s="11">
        <v>10022.634819999996</v>
      </c>
      <c r="C28" s="11">
        <v>-6482.2306000000008</v>
      </c>
      <c r="D28" s="11">
        <v>0</v>
      </c>
      <c r="E28" s="11">
        <v>336.95271000000002</v>
      </c>
      <c r="F28" s="11">
        <v>9.8582400000000003</v>
      </c>
      <c r="G28" s="11">
        <v>93.712999999999994</v>
      </c>
      <c r="H28" s="11">
        <v>-710.04011999999966</v>
      </c>
      <c r="I28" s="11">
        <v>-1095.2797500000001</v>
      </c>
      <c r="J28" s="11">
        <v>-19.089210000000023</v>
      </c>
      <c r="K28" s="11">
        <v>-647.36005999999998</v>
      </c>
      <c r="L28" s="11">
        <v>-2546.8033600000003</v>
      </c>
      <c r="M28" s="11">
        <v>0</v>
      </c>
      <c r="N28" s="11">
        <v>-1037.6443300000051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</row>
    <row r="29" spans="1:29" s="524" customFormat="1" ht="12.95" customHeight="1" x14ac:dyDescent="0.2">
      <c r="A29" s="14" t="s">
        <v>802</v>
      </c>
      <c r="B29" s="15">
        <v>431501.74270000012</v>
      </c>
      <c r="C29" s="15">
        <v>-11675.819690000013</v>
      </c>
      <c r="D29" s="15">
        <v>-154.46799999999999</v>
      </c>
      <c r="E29" s="15">
        <v>12657.410911140436</v>
      </c>
      <c r="F29" s="15">
        <v>55.798920000000003</v>
      </c>
      <c r="G29" s="15">
        <v>4144.9539999999997</v>
      </c>
      <c r="H29" s="15">
        <v>-280847.38780000003</v>
      </c>
      <c r="I29" s="15">
        <v>-8493.7915900000007</v>
      </c>
      <c r="J29" s="15">
        <v>0</v>
      </c>
      <c r="K29" s="15">
        <v>-2317.1856732000042</v>
      </c>
      <c r="L29" s="15">
        <v>-126622.87438999998</v>
      </c>
      <c r="M29" s="15">
        <v>-17681.901679999999</v>
      </c>
      <c r="N29" s="15">
        <v>566.47770794051394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</row>
    <row r="30" spans="1:29" s="524" customFormat="1" ht="12.95" customHeight="1" x14ac:dyDescent="0.2">
      <c r="A30" s="19" t="s">
        <v>830</v>
      </c>
      <c r="B30" s="16">
        <v>66536.043650000021</v>
      </c>
      <c r="C30" s="16">
        <v>-19957.48862000004</v>
      </c>
      <c r="D30" s="16">
        <v>232.07471000000001</v>
      </c>
      <c r="E30" s="16">
        <v>0</v>
      </c>
      <c r="F30" s="16">
        <v>6351.9198699999997</v>
      </c>
      <c r="G30" s="16">
        <v>379.82890000000003</v>
      </c>
      <c r="H30" s="16">
        <v>-33603.159600000661</v>
      </c>
      <c r="I30" s="16">
        <v>-6657.3212199980053</v>
      </c>
      <c r="J30" s="16">
        <v>0</v>
      </c>
      <c r="K30" s="16">
        <v>0</v>
      </c>
      <c r="L30" s="16">
        <v>-9793.6839487843336</v>
      </c>
      <c r="M30" s="16">
        <v>-1.1556600000000001</v>
      </c>
      <c r="N30" s="16">
        <v>3487.0580812169815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</row>
    <row r="31" spans="1:29" s="524" customFormat="1" ht="12.95" customHeight="1" x14ac:dyDescent="0.2">
      <c r="A31" s="12" t="s">
        <v>1644</v>
      </c>
      <c r="B31" s="11">
        <v>29706.131550000002</v>
      </c>
      <c r="C31" s="11">
        <v>2329.3855400000007</v>
      </c>
      <c r="D31" s="11">
        <v>789.12899999999991</v>
      </c>
      <c r="E31" s="11">
        <v>398.69956800000023</v>
      </c>
      <c r="F31" s="11">
        <v>0</v>
      </c>
      <c r="G31" s="11">
        <v>2340.3234700000003</v>
      </c>
      <c r="H31" s="11">
        <v>-21308.439950000011</v>
      </c>
      <c r="I31" s="11">
        <v>2396.525519999997</v>
      </c>
      <c r="J31" s="11">
        <v>0</v>
      </c>
      <c r="K31" s="11">
        <v>-425.75351999999998</v>
      </c>
      <c r="L31" s="11">
        <v>-18063.098039999986</v>
      </c>
      <c r="M31" s="11">
        <v>-1794.2493099999999</v>
      </c>
      <c r="N31" s="11">
        <v>-3631.3461719999932</v>
      </c>
      <c r="O31" s="11">
        <v>2.9470000000000001</v>
      </c>
      <c r="P31" s="11">
        <v>-1.9800000000000113E-3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-4.6877299999999993</v>
      </c>
      <c r="W31" s="11">
        <v>-0.30675000000000002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-2.0494599999999994</v>
      </c>
    </row>
    <row r="32" spans="1:29" s="524" customFormat="1" ht="12.95" customHeight="1" x14ac:dyDescent="0.2">
      <c r="A32" s="12" t="s">
        <v>1530</v>
      </c>
      <c r="B32" s="11">
        <v>615146.28923999984</v>
      </c>
      <c r="C32" s="11">
        <v>-24516.504979999994</v>
      </c>
      <c r="D32" s="11">
        <v>-2404.3279799999987</v>
      </c>
      <c r="E32" s="11">
        <v>47637.40121154824</v>
      </c>
      <c r="F32" s="11">
        <v>3156.2167499999996</v>
      </c>
      <c r="G32" s="11">
        <v>13619.21888</v>
      </c>
      <c r="H32" s="11">
        <v>-452086.28310999996</v>
      </c>
      <c r="I32" s="11">
        <v>-40248.345109999995</v>
      </c>
      <c r="J32" s="11">
        <v>0</v>
      </c>
      <c r="K32" s="11">
        <v>334.75651999999934</v>
      </c>
      <c r="L32" s="11">
        <v>-159318.49577000001</v>
      </c>
      <c r="M32" s="11">
        <v>-16369.28154</v>
      </c>
      <c r="N32" s="11">
        <v>-15049.355888451832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</row>
    <row r="33" spans="1:29" s="524" customFormat="1" ht="12.95" customHeight="1" x14ac:dyDescent="0.2">
      <c r="A33" s="14" t="s">
        <v>758</v>
      </c>
      <c r="B33" s="15">
        <v>514860.13284999994</v>
      </c>
      <c r="C33" s="15">
        <v>-77703.627539999972</v>
      </c>
      <c r="D33" s="15">
        <v>-6036.7523899999978</v>
      </c>
      <c r="E33" s="15">
        <v>20075.714320000006</v>
      </c>
      <c r="F33" s="15">
        <v>5008.2219700000005</v>
      </c>
      <c r="G33" s="15">
        <v>15065.033069999999</v>
      </c>
      <c r="H33" s="15">
        <v>-319652.84068999992</v>
      </c>
      <c r="I33" s="15">
        <v>-17419.885269999962</v>
      </c>
      <c r="J33" s="15">
        <v>0</v>
      </c>
      <c r="K33" s="15">
        <v>-268.06169</v>
      </c>
      <c r="L33" s="15">
        <v>-136814.25094</v>
      </c>
      <c r="M33" s="15">
        <v>0</v>
      </c>
      <c r="N33" s="15">
        <v>-2886.3163099998492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</row>
    <row r="34" spans="1:29" s="524" customFormat="1" ht="12.95" customHeight="1" x14ac:dyDescent="0.2">
      <c r="A34" s="19" t="s">
        <v>1418</v>
      </c>
      <c r="B34" s="16">
        <v>272945.77452413936</v>
      </c>
      <c r="C34" s="16">
        <v>-96216.976570245417</v>
      </c>
      <c r="D34" s="16">
        <v>8624.0226999999995</v>
      </c>
      <c r="E34" s="16">
        <v>8527.4188800000011</v>
      </c>
      <c r="F34" s="16">
        <v>306.42880000000008</v>
      </c>
      <c r="G34" s="16">
        <v>1644.6273499999998</v>
      </c>
      <c r="H34" s="16">
        <v>-105150.15980000001</v>
      </c>
      <c r="I34" s="16">
        <v>-18296.748230000005</v>
      </c>
      <c r="J34" s="16">
        <v>0</v>
      </c>
      <c r="K34" s="16">
        <v>-577.12957999999969</v>
      </c>
      <c r="L34" s="16">
        <v>-47009.357980221597</v>
      </c>
      <c r="M34" s="16">
        <v>-8123.8895571162302</v>
      </c>
      <c r="N34" s="16">
        <v>16674.010536556118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</row>
    <row r="35" spans="1:29" s="524" customFormat="1" ht="12.95" customHeight="1" x14ac:dyDescent="0.2">
      <c r="A35" s="12" t="s">
        <v>803</v>
      </c>
      <c r="B35" s="11">
        <v>297149.09925999999</v>
      </c>
      <c r="C35" s="11">
        <v>-42839.019219999987</v>
      </c>
      <c r="D35" s="11">
        <v>-9753.5854300000028</v>
      </c>
      <c r="E35" s="11">
        <v>20729.419429999998</v>
      </c>
      <c r="F35" s="11">
        <v>129.38992999999999</v>
      </c>
      <c r="G35" s="11">
        <v>4383.3025600000001</v>
      </c>
      <c r="H35" s="11">
        <v>-178578.81443999999</v>
      </c>
      <c r="I35" s="11">
        <v>-39475.263549999996</v>
      </c>
      <c r="J35" s="11">
        <v>0</v>
      </c>
      <c r="K35" s="11">
        <v>-765.68063999999993</v>
      </c>
      <c r="L35" s="11">
        <v>-78387.182560000016</v>
      </c>
      <c r="M35" s="11">
        <v>-7486.6275599999999</v>
      </c>
      <c r="N35" s="11">
        <v>-34894.962220000009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</row>
    <row r="36" spans="1:29" s="524" customFormat="1" ht="12.95" customHeight="1" x14ac:dyDescent="0.2">
      <c r="A36" s="12" t="s">
        <v>762</v>
      </c>
      <c r="B36" s="11">
        <v>41504.976470000009</v>
      </c>
      <c r="C36" s="11">
        <v>-2118.5730200000003</v>
      </c>
      <c r="D36" s="11">
        <v>3.1906000000000003</v>
      </c>
      <c r="E36" s="11">
        <v>448.79012</v>
      </c>
      <c r="F36" s="11">
        <v>0</v>
      </c>
      <c r="G36" s="11">
        <v>2466.4219299999995</v>
      </c>
      <c r="H36" s="11">
        <v>-28315.448949999995</v>
      </c>
      <c r="I36" s="11">
        <v>-288.02540000000459</v>
      </c>
      <c r="J36" s="11">
        <v>0</v>
      </c>
      <c r="K36" s="11">
        <v>-54.295029999999997</v>
      </c>
      <c r="L36" s="11">
        <v>-17467.517520000005</v>
      </c>
      <c r="M36" s="11">
        <v>-740.80838000000017</v>
      </c>
      <c r="N36" s="11">
        <v>-4561.2891800000016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-2.1499999999999998E-2</v>
      </c>
      <c r="V36" s="11">
        <v>31.495980000000003</v>
      </c>
      <c r="W36" s="11">
        <v>0</v>
      </c>
      <c r="X36" s="11">
        <v>0</v>
      </c>
      <c r="Y36" s="11">
        <v>-6.0000000000000001E-3</v>
      </c>
      <c r="Z36" s="11">
        <v>0</v>
      </c>
      <c r="AA36" s="11">
        <v>0</v>
      </c>
      <c r="AB36" s="11">
        <v>0</v>
      </c>
      <c r="AC36" s="11">
        <v>31.468480000000003</v>
      </c>
    </row>
    <row r="37" spans="1:29" s="524" customFormat="1" ht="12.95" customHeight="1" x14ac:dyDescent="0.2">
      <c r="A37" s="14" t="s">
        <v>761</v>
      </c>
      <c r="B37" s="15">
        <v>103977.09184000004</v>
      </c>
      <c r="C37" s="15">
        <v>-11684.563450000003</v>
      </c>
      <c r="D37" s="15">
        <v>-321.2750999999999</v>
      </c>
      <c r="E37" s="15">
        <v>14907.645829999999</v>
      </c>
      <c r="F37" s="15">
        <v>29.623120000000004</v>
      </c>
      <c r="G37" s="15">
        <v>1612.4567799999998</v>
      </c>
      <c r="H37" s="15">
        <v>-50847.034999999982</v>
      </c>
      <c r="I37" s="15">
        <v>-7862.1513299999924</v>
      </c>
      <c r="J37" s="15">
        <v>0</v>
      </c>
      <c r="K37" s="15">
        <v>-937.06542999999976</v>
      </c>
      <c r="L37" s="15">
        <v>-37114.431629999999</v>
      </c>
      <c r="M37" s="15">
        <v>-2243.08727</v>
      </c>
      <c r="N37" s="15">
        <v>9517.2083600000515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</row>
    <row r="38" spans="1:29" s="524" customFormat="1" ht="12.95" customHeight="1" x14ac:dyDescent="0.2">
      <c r="A38" s="19" t="s">
        <v>829</v>
      </c>
      <c r="B38" s="16">
        <v>139471.09612999996</v>
      </c>
      <c r="C38" s="16">
        <v>-38110.404569999999</v>
      </c>
      <c r="D38" s="16">
        <v>-3045.7860800000008</v>
      </c>
      <c r="E38" s="16">
        <v>4116.5098184719236</v>
      </c>
      <c r="F38" s="16">
        <v>-79.503749999999997</v>
      </c>
      <c r="G38" s="16">
        <v>3195.0232700000006</v>
      </c>
      <c r="H38" s="16">
        <v>-76041.747759999984</v>
      </c>
      <c r="I38" s="16">
        <v>-24304.420099999999</v>
      </c>
      <c r="J38" s="16">
        <v>0</v>
      </c>
      <c r="K38" s="16">
        <v>-90.466229999999996</v>
      </c>
      <c r="L38" s="16">
        <v>-64329.616289999984</v>
      </c>
      <c r="M38" s="16">
        <v>0</v>
      </c>
      <c r="N38" s="16">
        <v>-59219.315561528085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-5.7689399999999997</v>
      </c>
      <c r="V38" s="16">
        <v>5.7689400000000024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2.6645352591003757E-15</v>
      </c>
    </row>
    <row r="39" spans="1:29" s="524" customFormat="1" ht="12.95" customHeight="1" x14ac:dyDescent="0.2">
      <c r="A39" s="12" t="s">
        <v>1581</v>
      </c>
      <c r="B39" s="11">
        <v>682118.49700999993</v>
      </c>
      <c r="C39" s="11">
        <v>-103159.54425000002</v>
      </c>
      <c r="D39" s="11">
        <v>1080.22252</v>
      </c>
      <c r="E39" s="11">
        <v>38283.523809800543</v>
      </c>
      <c r="F39" s="11">
        <v>724.75765999999987</v>
      </c>
      <c r="G39" s="11">
        <v>11157.42612</v>
      </c>
      <c r="H39" s="11">
        <v>-432649.01600999979</v>
      </c>
      <c r="I39" s="11">
        <v>8114.4520499998498</v>
      </c>
      <c r="J39" s="11">
        <v>0</v>
      </c>
      <c r="K39" s="11">
        <v>-3890.737790000001</v>
      </c>
      <c r="L39" s="11">
        <v>-129674.80883856946</v>
      </c>
      <c r="M39" s="11">
        <v>-11081.711599999999</v>
      </c>
      <c r="N39" s="11">
        <v>61023.060681230912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</row>
    <row r="40" spans="1:29" s="524" customFormat="1" ht="12.95" customHeight="1" x14ac:dyDescent="0.2">
      <c r="A40" s="12" t="s">
        <v>1527</v>
      </c>
      <c r="B40" s="11">
        <v>99706.17</v>
      </c>
      <c r="C40" s="11">
        <v>-20781.006000000001</v>
      </c>
      <c r="D40" s="11">
        <v>793.34699999999998</v>
      </c>
      <c r="E40" s="11">
        <v>2703.8220000000001</v>
      </c>
      <c r="F40" s="11">
        <v>387.29899999999998</v>
      </c>
      <c r="G40" s="11">
        <v>2092.6210000000001</v>
      </c>
      <c r="H40" s="11">
        <v>-51912.940999999999</v>
      </c>
      <c r="I40" s="11">
        <v>170.88027999999986</v>
      </c>
      <c r="J40" s="11">
        <v>0</v>
      </c>
      <c r="K40" s="11">
        <v>-293.392</v>
      </c>
      <c r="L40" s="11">
        <v>-26212.089</v>
      </c>
      <c r="M40" s="11">
        <v>-1006.439</v>
      </c>
      <c r="N40" s="11">
        <v>5648.272279999981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</row>
    <row r="41" spans="1:29" s="524" customFormat="1" ht="12.95" customHeight="1" x14ac:dyDescent="0.2">
      <c r="A41" s="12" t="s">
        <v>828</v>
      </c>
      <c r="B41" s="11">
        <v>165391.31562999988</v>
      </c>
      <c r="C41" s="11">
        <v>-15010.432419999999</v>
      </c>
      <c r="D41" s="11">
        <v>1835.991</v>
      </c>
      <c r="E41" s="11">
        <v>8324.8433600000008</v>
      </c>
      <c r="F41" s="11">
        <v>1701.4088699999998</v>
      </c>
      <c r="G41" s="11">
        <v>1735.091719999989</v>
      </c>
      <c r="H41" s="11">
        <v>-104247.36636</v>
      </c>
      <c r="I41" s="11">
        <v>3643.6389399999825</v>
      </c>
      <c r="J41" s="11">
        <v>0</v>
      </c>
      <c r="K41" s="11">
        <v>-398.84025000000003</v>
      </c>
      <c r="L41" s="11">
        <v>-47673.459650000004</v>
      </c>
      <c r="M41" s="11">
        <v>-5654.2532999999994</v>
      </c>
      <c r="N41" s="11">
        <v>9647.9375399998789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</row>
    <row r="42" spans="1:29" s="524" customFormat="1" ht="12.95" customHeight="1" x14ac:dyDescent="0.2">
      <c r="A42" s="19" t="s">
        <v>799</v>
      </c>
      <c r="B42" s="16">
        <v>32998.38841</v>
      </c>
      <c r="C42" s="16">
        <v>3308.4318000000007</v>
      </c>
      <c r="D42" s="16">
        <v>6085.0025599999999</v>
      </c>
      <c r="E42" s="16">
        <v>1025.5724799999998</v>
      </c>
      <c r="F42" s="16">
        <v>376.03819999999996</v>
      </c>
      <c r="G42" s="16">
        <v>2062.73794</v>
      </c>
      <c r="H42" s="16">
        <v>-29330.64232000001</v>
      </c>
      <c r="I42" s="16">
        <v>9174.5311499999971</v>
      </c>
      <c r="J42" s="16">
        <v>0</v>
      </c>
      <c r="K42" s="16">
        <v>236.14382000000029</v>
      </c>
      <c r="L42" s="16">
        <v>-24939.590349999999</v>
      </c>
      <c r="M42" s="16">
        <v>0</v>
      </c>
      <c r="N42" s="16">
        <v>996.61368999999468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</row>
    <row r="43" spans="1:29" s="524" customFormat="1" ht="12.95" customHeight="1" x14ac:dyDescent="0.2">
      <c r="A43" s="12" t="s">
        <v>1168</v>
      </c>
      <c r="B43" s="11">
        <v>313699.30356999999</v>
      </c>
      <c r="C43" s="11">
        <v>-46469.978400000022</v>
      </c>
      <c r="D43" s="11">
        <v>-2093.3559300000002</v>
      </c>
      <c r="E43" s="11">
        <v>17358.598756156003</v>
      </c>
      <c r="F43" s="11">
        <v>509.02440000000001</v>
      </c>
      <c r="G43" s="11">
        <v>4062.81855</v>
      </c>
      <c r="H43" s="11">
        <v>-147830.36489999996</v>
      </c>
      <c r="I43" s="11">
        <v>-9999.6667000000034</v>
      </c>
      <c r="J43" s="11">
        <v>0</v>
      </c>
      <c r="K43" s="11">
        <v>-2121.4775799999998</v>
      </c>
      <c r="L43" s="11">
        <v>-92747.724119999999</v>
      </c>
      <c r="M43" s="11">
        <v>-3728.3960400000005</v>
      </c>
      <c r="N43" s="11">
        <v>30638.781606155993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</row>
    <row r="44" spans="1:29" s="524" customFormat="1" ht="12.95" customHeight="1" x14ac:dyDescent="0.2">
      <c r="A44" s="12" t="s">
        <v>2088</v>
      </c>
      <c r="B44" s="11">
        <v>8573.5763499999975</v>
      </c>
      <c r="C44" s="11">
        <v>-5636.0965500000038</v>
      </c>
      <c r="D44" s="11">
        <v>-110.71848999999999</v>
      </c>
      <c r="E44" s="11">
        <v>0</v>
      </c>
      <c r="F44" s="11">
        <v>3295.54583</v>
      </c>
      <c r="G44" s="11">
        <v>0</v>
      </c>
      <c r="H44" s="11">
        <v>-1983.4723800000002</v>
      </c>
      <c r="I44" s="11">
        <v>-2237.210610000001</v>
      </c>
      <c r="J44" s="11">
        <v>0</v>
      </c>
      <c r="K44" s="11">
        <v>-1.8003400000000001</v>
      </c>
      <c r="L44" s="11">
        <v>-2361.6411299999991</v>
      </c>
      <c r="M44" s="11">
        <v>0</v>
      </c>
      <c r="N44" s="11">
        <v>-461.8173200000067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</row>
    <row r="45" spans="1:29" s="524" customFormat="1" ht="12.95" customHeight="1" x14ac:dyDescent="0.2">
      <c r="A45" s="14" t="s">
        <v>1535</v>
      </c>
      <c r="B45" s="15">
        <v>20523.604250000004</v>
      </c>
      <c r="C45" s="15">
        <v>-442.63783999999936</v>
      </c>
      <c r="D45" s="15">
        <v>1764.5290599999998</v>
      </c>
      <c r="E45" s="15">
        <v>936.45700076865262</v>
      </c>
      <c r="F45" s="15">
        <v>0</v>
      </c>
      <c r="G45" s="15">
        <v>361.5076600000001</v>
      </c>
      <c r="H45" s="15">
        <v>-19095.106239999997</v>
      </c>
      <c r="I45" s="15">
        <v>1180.2699899999998</v>
      </c>
      <c r="J45" s="15">
        <v>0</v>
      </c>
      <c r="K45" s="15">
        <v>-55.413440000000001</v>
      </c>
      <c r="L45" s="15">
        <v>-15721.820949999996</v>
      </c>
      <c r="M45" s="15">
        <v>0</v>
      </c>
      <c r="N45" s="15">
        <v>-10548.610509231337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</row>
    <row r="46" spans="1:29" s="524" customFormat="1" ht="12.95" customHeight="1" x14ac:dyDescent="0.2">
      <c r="A46" s="12" t="s">
        <v>759</v>
      </c>
      <c r="B46" s="11">
        <v>929942.00015000009</v>
      </c>
      <c r="C46" s="11">
        <v>-93388.494230000011</v>
      </c>
      <c r="D46" s="11">
        <v>2399.3134600000003</v>
      </c>
      <c r="E46" s="11">
        <v>78126.194460000013</v>
      </c>
      <c r="F46" s="11">
        <v>4101.7656999999999</v>
      </c>
      <c r="G46" s="11">
        <v>-307.10799000000372</v>
      </c>
      <c r="H46" s="11">
        <v>-585395.47485522868</v>
      </c>
      <c r="I46" s="11">
        <v>-31618.287550191009</v>
      </c>
      <c r="J46" s="11">
        <v>-339.20837999999998</v>
      </c>
      <c r="K46" s="11">
        <v>-5172.5149199999996</v>
      </c>
      <c r="L46" s="11">
        <v>-212772.25455000001</v>
      </c>
      <c r="M46" s="11">
        <v>0</v>
      </c>
      <c r="N46" s="11">
        <v>85575.931294580398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</row>
    <row r="47" spans="1:29" s="524" customFormat="1" ht="12.95" customHeight="1" x14ac:dyDescent="0.2">
      <c r="A47" s="12" t="s">
        <v>1528</v>
      </c>
      <c r="B47" s="11">
        <v>129379.46948000001</v>
      </c>
      <c r="C47" s="11">
        <v>2834.9072500000011</v>
      </c>
      <c r="D47" s="11">
        <v>608.35497999999995</v>
      </c>
      <c r="E47" s="11">
        <v>10845.752859999999</v>
      </c>
      <c r="F47" s="11">
        <v>0</v>
      </c>
      <c r="G47" s="11">
        <v>-136.70801999999998</v>
      </c>
      <c r="H47" s="11">
        <v>-45665.095560000074</v>
      </c>
      <c r="I47" s="11">
        <v>-7830.6870400000107</v>
      </c>
      <c r="J47" s="11">
        <v>0</v>
      </c>
      <c r="K47" s="11">
        <v>-915.32663000000002</v>
      </c>
      <c r="L47" s="11">
        <v>-31014.167939999988</v>
      </c>
      <c r="M47" s="11">
        <v>-208.36669999999998</v>
      </c>
      <c r="N47" s="11">
        <v>57898.132679999981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</row>
    <row r="48" spans="1:29" s="524" customFormat="1" ht="12.95" customHeight="1" x14ac:dyDescent="0.2">
      <c r="A48" s="14" t="s">
        <v>752</v>
      </c>
      <c r="B48" s="15">
        <v>219798.34453999993</v>
      </c>
      <c r="C48" s="15">
        <v>-7169.5600100000065</v>
      </c>
      <c r="D48" s="15">
        <v>3300.7785300000014</v>
      </c>
      <c r="E48" s="15">
        <v>20239.161210000002</v>
      </c>
      <c r="F48" s="15">
        <v>65.209999999999994</v>
      </c>
      <c r="G48" s="15">
        <v>-1198.88525</v>
      </c>
      <c r="H48" s="15">
        <v>-103483.32460999973</v>
      </c>
      <c r="I48" s="15">
        <v>-41694.749020000003</v>
      </c>
      <c r="J48" s="15">
        <v>0</v>
      </c>
      <c r="K48" s="15">
        <v>-2048.9257399999997</v>
      </c>
      <c r="L48" s="15">
        <v>-101553.69746000001</v>
      </c>
      <c r="M48" s="15">
        <v>-89.798049999999989</v>
      </c>
      <c r="N48" s="15">
        <v>-13835.44585999982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</row>
    <row r="49" spans="1:29" s="816" customFormat="1" ht="12.95" customHeight="1" x14ac:dyDescent="0.2">
      <c r="A49" s="1118" t="s">
        <v>575</v>
      </c>
      <c r="B49" s="1122">
        <v>12041379.668504151</v>
      </c>
      <c r="C49" s="1122">
        <v>-1145231.5244502462</v>
      </c>
      <c r="D49" s="1122">
        <v>-190319.17782275137</v>
      </c>
      <c r="E49" s="1122">
        <v>721234.72750588611</v>
      </c>
      <c r="F49" s="1122">
        <v>32393.193010000003</v>
      </c>
      <c r="G49" s="1122">
        <v>107684.72268000001</v>
      </c>
      <c r="H49" s="1122">
        <v>-7726391.2568385135</v>
      </c>
      <c r="I49" s="1122">
        <v>-926754.44117196905</v>
      </c>
      <c r="J49" s="1122">
        <v>-420.51113999980907</v>
      </c>
      <c r="K49" s="1122">
        <v>-76782.678973015602</v>
      </c>
      <c r="L49" s="1122">
        <v>-3242199.8058956643</v>
      </c>
      <c r="M49" s="1122">
        <v>-183602.58129711624</v>
      </c>
      <c r="N49" s="1122">
        <v>-589009.66588924476</v>
      </c>
      <c r="O49" s="1122">
        <v>44.735440000000004</v>
      </c>
      <c r="P49" s="1122">
        <v>-1.3623499999999999</v>
      </c>
      <c r="Q49" s="1122">
        <v>0</v>
      </c>
      <c r="R49" s="1122">
        <v>803.44181000000003</v>
      </c>
      <c r="S49" s="1122">
        <v>0</v>
      </c>
      <c r="T49" s="1122">
        <v>113.67115</v>
      </c>
      <c r="U49" s="1122">
        <v>-1177.63771</v>
      </c>
      <c r="V49" s="1122">
        <v>-150.16764000000026</v>
      </c>
      <c r="W49" s="1122">
        <v>772.27272999999991</v>
      </c>
      <c r="X49" s="1122">
        <v>-3.5E-4</v>
      </c>
      <c r="Y49" s="1122">
        <v>-298.71449999999999</v>
      </c>
      <c r="Z49" s="1122">
        <v>0</v>
      </c>
      <c r="AA49" s="1122">
        <v>0</v>
      </c>
      <c r="AB49" s="1122">
        <v>0</v>
      </c>
      <c r="AC49" s="1122">
        <v>106.23857999999963</v>
      </c>
    </row>
    <row r="50" spans="1:29" s="491" customFormat="1" ht="12.95" customHeight="1" x14ac:dyDescent="0.2">
      <c r="A50" s="811" t="s">
        <v>576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s="491" customFormat="1" ht="12.95" customHeight="1" x14ac:dyDescent="0.2">
      <c r="A51" s="12" t="s">
        <v>1529</v>
      </c>
      <c r="B51" s="11">
        <v>230974.01212</v>
      </c>
      <c r="C51" s="11">
        <v>-29187.823030000123</v>
      </c>
      <c r="D51" s="11">
        <v>620.10253</v>
      </c>
      <c r="E51" s="11">
        <v>2597.1723599999996</v>
      </c>
      <c r="F51" s="11">
        <v>673.25906999999938</v>
      </c>
      <c r="G51" s="11">
        <v>24.869499999999999</v>
      </c>
      <c r="H51" s="11">
        <v>-146068.38777999999</v>
      </c>
      <c r="I51" s="11">
        <v>-2850.3082800000025</v>
      </c>
      <c r="J51" s="11">
        <v>0</v>
      </c>
      <c r="K51" s="11">
        <v>-1.0470872089254872</v>
      </c>
      <c r="L51" s="11">
        <v>-31458.063909999997</v>
      </c>
      <c r="M51" s="11">
        <v>-4625.6652499999991</v>
      </c>
      <c r="N51" s="11">
        <v>20698.120242790967</v>
      </c>
      <c r="O51" s="11">
        <v>4229.0732099999996</v>
      </c>
      <c r="P51" s="11">
        <v>-261.88994000000025</v>
      </c>
      <c r="Q51" s="11">
        <v>0</v>
      </c>
      <c r="R51" s="11">
        <v>2449.3507900000068</v>
      </c>
      <c r="S51" s="11">
        <v>0</v>
      </c>
      <c r="T51" s="11">
        <v>27.324619999999999</v>
      </c>
      <c r="U51" s="11">
        <v>-6897.2647800000004</v>
      </c>
      <c r="V51" s="11">
        <v>43.477929999998182</v>
      </c>
      <c r="W51" s="11">
        <v>2830.7231799999681</v>
      </c>
      <c r="X51" s="11">
        <v>-16.607012915497602</v>
      </c>
      <c r="Y51" s="11">
        <v>-309.34915000000018</v>
      </c>
      <c r="Z51" s="11">
        <v>-1225.9530099999995</v>
      </c>
      <c r="AA51" s="11">
        <v>0</v>
      </c>
      <c r="AB51" s="11">
        <v>-320.53857999999997</v>
      </c>
      <c r="AC51" s="11">
        <v>548.34725708447536</v>
      </c>
    </row>
    <row r="52" spans="1:29" s="524" customFormat="1" ht="12.95" customHeight="1" x14ac:dyDescent="0.2">
      <c r="A52" s="12" t="s">
        <v>103</v>
      </c>
      <c r="B52" s="11">
        <v>611.56653999999992</v>
      </c>
      <c r="C52" s="11">
        <v>318.31052</v>
      </c>
      <c r="D52" s="11">
        <v>0</v>
      </c>
      <c r="E52" s="11">
        <v>24.285900000000002</v>
      </c>
      <c r="F52" s="11">
        <v>0</v>
      </c>
      <c r="G52" s="11">
        <v>0</v>
      </c>
      <c r="H52" s="11">
        <v>-596.39894000000004</v>
      </c>
      <c r="I52" s="11">
        <v>-91.110330000000033</v>
      </c>
      <c r="J52" s="11">
        <v>0</v>
      </c>
      <c r="K52" s="11">
        <v>0</v>
      </c>
      <c r="L52" s="11">
        <v>-242.67567</v>
      </c>
      <c r="M52" s="11">
        <v>0</v>
      </c>
      <c r="N52" s="11">
        <v>23.978019999999816</v>
      </c>
      <c r="O52" s="11">
        <v>39392.114420000005</v>
      </c>
      <c r="P52" s="11">
        <v>16292.281059999999</v>
      </c>
      <c r="Q52" s="11">
        <v>0</v>
      </c>
      <c r="R52" s="11">
        <v>0</v>
      </c>
      <c r="S52" s="11">
        <v>0</v>
      </c>
      <c r="T52" s="11">
        <v>0</v>
      </c>
      <c r="U52" s="11">
        <v>-18817.518980000001</v>
      </c>
      <c r="V52" s="11">
        <v>-6112.2483800000018</v>
      </c>
      <c r="W52" s="11">
        <v>-2285.6770699999997</v>
      </c>
      <c r="X52" s="11">
        <v>-88.29222</v>
      </c>
      <c r="Y52" s="11">
        <v>-28588.215250000001</v>
      </c>
      <c r="Z52" s="11">
        <v>0</v>
      </c>
      <c r="AA52" s="11">
        <v>0</v>
      </c>
      <c r="AB52" s="11">
        <v>0</v>
      </c>
      <c r="AC52" s="11">
        <v>-207.55641999999716</v>
      </c>
    </row>
    <row r="53" spans="1:29" s="524" customFormat="1" ht="12.95" customHeight="1" x14ac:dyDescent="0.2">
      <c r="A53" s="12" t="s">
        <v>0</v>
      </c>
      <c r="B53" s="11">
        <v>224.49101999999999</v>
      </c>
      <c r="C53" s="11">
        <v>129.29664999999997</v>
      </c>
      <c r="D53" s="11">
        <v>0</v>
      </c>
      <c r="E53" s="11">
        <v>136.07135270434108</v>
      </c>
      <c r="F53" s="11">
        <v>0</v>
      </c>
      <c r="G53" s="11">
        <v>0</v>
      </c>
      <c r="H53" s="11">
        <v>-4.8189299999999999</v>
      </c>
      <c r="I53" s="11">
        <v>-12.947150000000001</v>
      </c>
      <c r="J53" s="11">
        <v>0</v>
      </c>
      <c r="K53" s="11">
        <v>-2.8883600000000005</v>
      </c>
      <c r="L53" s="11">
        <v>-16241.35442</v>
      </c>
      <c r="M53" s="11">
        <v>0</v>
      </c>
      <c r="N53" s="11">
        <v>-15772.149837295659</v>
      </c>
      <c r="O53" s="11">
        <v>29.96856</v>
      </c>
      <c r="P53" s="11">
        <v>16.90503</v>
      </c>
      <c r="Q53" s="11">
        <v>0</v>
      </c>
      <c r="R53" s="11">
        <v>0</v>
      </c>
      <c r="S53" s="11">
        <v>0</v>
      </c>
      <c r="T53" s="11">
        <v>0</v>
      </c>
      <c r="U53" s="11">
        <v>-27.12829</v>
      </c>
      <c r="V53" s="11">
        <v>-0.25868999999999992</v>
      </c>
      <c r="W53" s="11">
        <v>3.01627</v>
      </c>
      <c r="X53" s="11">
        <v>0.52129999999999999</v>
      </c>
      <c r="Y53" s="11">
        <v>-2314.3184300000003</v>
      </c>
      <c r="Z53" s="11">
        <v>0</v>
      </c>
      <c r="AA53" s="11">
        <v>0</v>
      </c>
      <c r="AB53" s="11">
        <v>0</v>
      </c>
      <c r="AC53" s="11">
        <v>-2291.2942500000004</v>
      </c>
    </row>
    <row r="54" spans="1:29" s="524" customFormat="1" ht="12.95" customHeight="1" x14ac:dyDescent="0.2">
      <c r="A54" s="12" t="s">
        <v>832</v>
      </c>
      <c r="B54" s="11">
        <v>2760.6025399999999</v>
      </c>
      <c r="C54" s="11">
        <v>-422.34449999999975</v>
      </c>
      <c r="D54" s="11">
        <v>0</v>
      </c>
      <c r="E54" s="11">
        <v>0</v>
      </c>
      <c r="F54" s="11">
        <v>0</v>
      </c>
      <c r="G54" s="11">
        <v>0</v>
      </c>
      <c r="H54" s="11">
        <v>-297.08376000000004</v>
      </c>
      <c r="I54" s="11">
        <v>-466.78184999999985</v>
      </c>
      <c r="J54" s="11">
        <v>0</v>
      </c>
      <c r="K54" s="11">
        <v>-34.991970000000002</v>
      </c>
      <c r="L54" s="11">
        <v>-1356.7501399999999</v>
      </c>
      <c r="M54" s="11">
        <v>0</v>
      </c>
      <c r="N54" s="11">
        <v>182.65032000000042</v>
      </c>
      <c r="O54" s="11">
        <v>27363.172259999999</v>
      </c>
      <c r="P54" s="11">
        <v>7.2819900000000048</v>
      </c>
      <c r="Q54" s="11">
        <v>0</v>
      </c>
      <c r="R54" s="11">
        <v>2642.2555499999999</v>
      </c>
      <c r="S54" s="11">
        <v>0</v>
      </c>
      <c r="T54" s="11">
        <v>0</v>
      </c>
      <c r="U54" s="11">
        <v>-2915.2288000000003</v>
      </c>
      <c r="V54" s="11">
        <v>-186.22120000000018</v>
      </c>
      <c r="W54" s="11">
        <v>-13157.371940000001</v>
      </c>
      <c r="X54" s="11">
        <v>-166.18693999999996</v>
      </c>
      <c r="Y54" s="11">
        <v>-13118.072609999999</v>
      </c>
      <c r="Z54" s="11">
        <v>-59.192</v>
      </c>
      <c r="AA54" s="11">
        <v>0</v>
      </c>
      <c r="AB54" s="11">
        <v>0</v>
      </c>
      <c r="AC54" s="11">
        <v>410.43630999999641</v>
      </c>
    </row>
    <row r="55" spans="1:29" s="524" customFormat="1" ht="12.95" customHeight="1" x14ac:dyDescent="0.2">
      <c r="A55" s="12" t="s">
        <v>1531</v>
      </c>
      <c r="B55" s="11">
        <v>38938.272889999993</v>
      </c>
      <c r="C55" s="11">
        <v>-887.16530999999986</v>
      </c>
      <c r="D55" s="11">
        <v>0</v>
      </c>
      <c r="E55" s="11">
        <v>518.39454000000001</v>
      </c>
      <c r="F55" s="11">
        <v>-156.18710999999999</v>
      </c>
      <c r="G55" s="11">
        <v>0</v>
      </c>
      <c r="H55" s="11">
        <v>-28123.536749999999</v>
      </c>
      <c r="I55" s="11">
        <v>-352.50037999999995</v>
      </c>
      <c r="J55" s="11">
        <v>0</v>
      </c>
      <c r="K55" s="11">
        <v>-19.750360000000001</v>
      </c>
      <c r="L55" s="11">
        <v>-9152.7452600000015</v>
      </c>
      <c r="M55" s="11">
        <v>0</v>
      </c>
      <c r="N55" s="11">
        <v>764.78225999999813</v>
      </c>
      <c r="O55" s="11">
        <v>4642.3304699999999</v>
      </c>
      <c r="P55" s="11">
        <v>2.4817500000000026</v>
      </c>
      <c r="Q55" s="11">
        <v>0</v>
      </c>
      <c r="R55" s="11">
        <v>2443.3499100000004</v>
      </c>
      <c r="S55" s="11">
        <v>0</v>
      </c>
      <c r="T55" s="11">
        <v>9.1057200000000016</v>
      </c>
      <c r="U55" s="11">
        <v>-6612.3782300000003</v>
      </c>
      <c r="V55" s="11">
        <v>-113.77416999999993</v>
      </c>
      <c r="W55" s="11">
        <v>1910.2446299999951</v>
      </c>
      <c r="X55" s="11">
        <v>-0.25440000000000002</v>
      </c>
      <c r="Y55" s="11">
        <v>-1572.3791200000001</v>
      </c>
      <c r="Z55" s="11">
        <v>-1008.8111</v>
      </c>
      <c r="AA55" s="11">
        <v>0</v>
      </c>
      <c r="AB55" s="11">
        <v>0</v>
      </c>
      <c r="AC55" s="11">
        <v>-300.08454000000495</v>
      </c>
    </row>
    <row r="56" spans="1:29" s="524" customFormat="1" ht="12.95" customHeight="1" x14ac:dyDescent="0.2">
      <c r="A56" s="14" t="s">
        <v>1534</v>
      </c>
      <c r="B56" s="15">
        <v>633.77887999999996</v>
      </c>
      <c r="C56" s="15">
        <v>17587.266409999997</v>
      </c>
      <c r="D56" s="15">
        <v>0</v>
      </c>
      <c r="E56" s="15">
        <v>0</v>
      </c>
      <c r="F56" s="15">
        <v>2.6710000000000001E-2</v>
      </c>
      <c r="G56" s="15">
        <v>199.74736999999999</v>
      </c>
      <c r="H56" s="15">
        <v>-14969.331920000001</v>
      </c>
      <c r="I56" s="15">
        <v>1849.2487200000003</v>
      </c>
      <c r="J56" s="15">
        <v>0</v>
      </c>
      <c r="K56" s="15">
        <v>-0.82878999999999881</v>
      </c>
      <c r="L56" s="15">
        <v>-8416.0513300000002</v>
      </c>
      <c r="M56" s="15">
        <v>0</v>
      </c>
      <c r="N56" s="15">
        <v>-3116.1439500000024</v>
      </c>
      <c r="O56" s="15">
        <v>8842.5871800000004</v>
      </c>
      <c r="P56" s="15">
        <v>25.045090000000201</v>
      </c>
      <c r="Q56" s="15">
        <v>0</v>
      </c>
      <c r="R56" s="15">
        <v>1854.7258300000001</v>
      </c>
      <c r="S56" s="15">
        <v>4.4060000000000002E-2</v>
      </c>
      <c r="T56" s="15">
        <v>34.388349999999996</v>
      </c>
      <c r="U56" s="15">
        <v>-7858.4767000000011</v>
      </c>
      <c r="V56" s="15">
        <v>1.0212000000001862</v>
      </c>
      <c r="W56" s="15">
        <v>3134.4617499999977</v>
      </c>
      <c r="X56" s="15">
        <v>-80.336199999999977</v>
      </c>
      <c r="Y56" s="15">
        <v>-462.28679000000005</v>
      </c>
      <c r="Z56" s="15">
        <v>-615.37095999999997</v>
      </c>
      <c r="AA56" s="15">
        <v>-64.524540000000002</v>
      </c>
      <c r="AB56" s="15">
        <v>0</v>
      </c>
      <c r="AC56" s="15">
        <v>4811.2782699999952</v>
      </c>
    </row>
    <row r="57" spans="1:29" s="816" customFormat="1" ht="12.95" customHeight="1" x14ac:dyDescent="0.2">
      <c r="A57" s="1125" t="s">
        <v>582</v>
      </c>
      <c r="B57" s="1121">
        <v>274142.72398999997</v>
      </c>
      <c r="C57" s="1121">
        <v>-12462.459260000127</v>
      </c>
      <c r="D57" s="1121">
        <v>620.10253</v>
      </c>
      <c r="E57" s="1121">
        <v>3275.9241527043405</v>
      </c>
      <c r="F57" s="1121">
        <v>517.0986699999994</v>
      </c>
      <c r="G57" s="1121">
        <v>224.61686999999998</v>
      </c>
      <c r="H57" s="1121">
        <v>-190059.55808000002</v>
      </c>
      <c r="I57" s="1121">
        <v>-1924.3992700000019</v>
      </c>
      <c r="J57" s="1121">
        <v>0</v>
      </c>
      <c r="K57" s="1121">
        <v>-59.506567208925489</v>
      </c>
      <c r="L57" s="1121">
        <v>-66867.640729999999</v>
      </c>
      <c r="M57" s="1121">
        <v>-4625.6652499999991</v>
      </c>
      <c r="N57" s="1121">
        <v>2781.2370554953022</v>
      </c>
      <c r="O57" s="1121">
        <v>84499.246100000004</v>
      </c>
      <c r="P57" s="1121">
        <v>16082.104979999998</v>
      </c>
      <c r="Q57" s="1121">
        <v>0</v>
      </c>
      <c r="R57" s="1121">
        <v>9389.682080000006</v>
      </c>
      <c r="S57" s="1121">
        <v>4.4060000000000002E-2</v>
      </c>
      <c r="T57" s="1121">
        <v>70.818690000000004</v>
      </c>
      <c r="U57" s="1121">
        <v>-43127.995780000005</v>
      </c>
      <c r="V57" s="1121">
        <v>-6368.0033100000028</v>
      </c>
      <c r="W57" s="1121">
        <v>-7564.6031800000392</v>
      </c>
      <c r="X57" s="1121">
        <v>-351.15547291549751</v>
      </c>
      <c r="Y57" s="1121">
        <v>-46364.621350000001</v>
      </c>
      <c r="Z57" s="1121">
        <v>-2909.3270699999994</v>
      </c>
      <c r="AA57" s="1121">
        <v>-64.524540000000002</v>
      </c>
      <c r="AB57" s="1121">
        <v>-320.53857999999997</v>
      </c>
      <c r="AC57" s="1121">
        <v>2971.1266270844644</v>
      </c>
    </row>
    <row r="58" spans="1:29" s="813" customFormat="1" ht="12.95" customHeight="1" x14ac:dyDescent="0.2">
      <c r="A58" s="1483" t="s">
        <v>3231</v>
      </c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7"/>
      <c r="Q58" s="817"/>
      <c r="R58" s="817"/>
      <c r="S58" s="817"/>
      <c r="T58" s="817"/>
      <c r="U58" s="817"/>
      <c r="V58" s="817"/>
      <c r="W58" s="817"/>
      <c r="X58" s="817"/>
      <c r="Y58" s="817"/>
      <c r="Z58" s="817"/>
      <c r="AA58" s="817"/>
      <c r="AB58" s="817"/>
      <c r="AC58" s="817"/>
    </row>
    <row r="59" spans="1:29" s="491" customFormat="1" ht="12.95" customHeight="1" x14ac:dyDescent="0.2">
      <c r="A59" s="12" t="s">
        <v>1420</v>
      </c>
      <c r="B59" s="11">
        <v>-78.066779999999994</v>
      </c>
      <c r="C59" s="11">
        <v>134.01067</v>
      </c>
      <c r="D59" s="11">
        <v>0</v>
      </c>
      <c r="E59" s="11">
        <v>30.78811</v>
      </c>
      <c r="F59" s="11">
        <v>0</v>
      </c>
      <c r="G59" s="11">
        <v>0</v>
      </c>
      <c r="H59" s="11">
        <v>0</v>
      </c>
      <c r="I59" s="11">
        <v>8.5544200000000004</v>
      </c>
      <c r="J59" s="11">
        <v>0</v>
      </c>
      <c r="K59" s="11">
        <v>-0.29955000000000004</v>
      </c>
      <c r="L59" s="11">
        <v>-203.88051000000002</v>
      </c>
      <c r="M59" s="11">
        <v>0</v>
      </c>
      <c r="N59" s="11">
        <v>-108.89363999999999</v>
      </c>
      <c r="O59" s="11">
        <v>53663.062050000008</v>
      </c>
      <c r="P59" s="11">
        <v>631.45756999999992</v>
      </c>
      <c r="Q59" s="11">
        <v>0</v>
      </c>
      <c r="R59" s="11">
        <v>6017.4003700000003</v>
      </c>
      <c r="S59" s="11">
        <v>0</v>
      </c>
      <c r="T59" s="11">
        <v>0</v>
      </c>
      <c r="U59" s="11">
        <v>-7133.5849000000007</v>
      </c>
      <c r="V59" s="11">
        <v>291.7790499999997</v>
      </c>
      <c r="W59" s="11">
        <v>-39357.472850000006</v>
      </c>
      <c r="X59" s="11">
        <v>-82.019259999999989</v>
      </c>
      <c r="Y59" s="11">
        <v>-41113.726280000003</v>
      </c>
      <c r="Z59" s="11">
        <v>-1598.7905000000001</v>
      </c>
      <c r="AA59" s="11">
        <v>0</v>
      </c>
      <c r="AB59" s="11">
        <v>0</v>
      </c>
      <c r="AC59" s="11">
        <v>-28681.894750000003</v>
      </c>
    </row>
    <row r="60" spans="1:29" s="524" customFormat="1" ht="12.95" customHeight="1" x14ac:dyDescent="0.2">
      <c r="A60" s="12" t="s">
        <v>798</v>
      </c>
      <c r="B60" s="11">
        <v>559.65319</v>
      </c>
      <c r="C60" s="11">
        <v>1.0038199999999997</v>
      </c>
      <c r="D60" s="11">
        <v>0</v>
      </c>
      <c r="E60" s="11">
        <v>15.453160000000002</v>
      </c>
      <c r="F60" s="11">
        <v>0</v>
      </c>
      <c r="G60" s="11">
        <v>0</v>
      </c>
      <c r="H60" s="11">
        <v>-88.548000000000002</v>
      </c>
      <c r="I60" s="11">
        <v>7.089299999999997</v>
      </c>
      <c r="J60" s="11">
        <v>0</v>
      </c>
      <c r="K60" s="11">
        <v>0</v>
      </c>
      <c r="L60" s="11">
        <v>-141.68503000000399</v>
      </c>
      <c r="M60" s="11">
        <v>0</v>
      </c>
      <c r="N60" s="11">
        <v>352.96643999999606</v>
      </c>
      <c r="O60" s="11">
        <v>81614.680379999991</v>
      </c>
      <c r="P60" s="11">
        <v>-103.23244999999984</v>
      </c>
      <c r="Q60" s="11">
        <v>0</v>
      </c>
      <c r="R60" s="11">
        <v>46098.85843</v>
      </c>
      <c r="S60" s="11">
        <v>0</v>
      </c>
      <c r="T60" s="11">
        <v>3762.9543099999996</v>
      </c>
      <c r="U60" s="11">
        <v>-110713.00044999999</v>
      </c>
      <c r="V60" s="11">
        <v>1064.1330300000011</v>
      </c>
      <c r="W60" s="11">
        <v>24220.590409999983</v>
      </c>
      <c r="X60" s="11">
        <v>-123.06494999999994</v>
      </c>
      <c r="Y60" s="11">
        <v>-27991.878350000003</v>
      </c>
      <c r="Z60" s="11">
        <v>-7307.14329</v>
      </c>
      <c r="AA60" s="11">
        <v>0</v>
      </c>
      <c r="AB60" s="11">
        <v>0</v>
      </c>
      <c r="AC60" s="11">
        <v>10522.897069999981</v>
      </c>
    </row>
    <row r="61" spans="1:29" s="524" customFormat="1" ht="12.95" customHeight="1" x14ac:dyDescent="0.2">
      <c r="A61" s="12" t="s">
        <v>831</v>
      </c>
      <c r="B61" s="11">
        <v>588.77197999999999</v>
      </c>
      <c r="C61" s="11">
        <v>92.504000000000005</v>
      </c>
      <c r="D61" s="11">
        <v>0</v>
      </c>
      <c r="E61" s="11">
        <v>0</v>
      </c>
      <c r="F61" s="11">
        <v>0</v>
      </c>
      <c r="G61" s="11">
        <v>0</v>
      </c>
      <c r="H61" s="11">
        <v>-317.07799999999997</v>
      </c>
      <c r="I61" s="11">
        <v>-21.410819999999994</v>
      </c>
      <c r="J61" s="11">
        <v>0</v>
      </c>
      <c r="K61" s="11">
        <v>-11.703690000000002</v>
      </c>
      <c r="L61" s="11">
        <v>-313.34699999999998</v>
      </c>
      <c r="M61" s="11">
        <v>0</v>
      </c>
      <c r="N61" s="11">
        <v>17.736470000000054</v>
      </c>
      <c r="O61" s="11">
        <v>355597.31028999999</v>
      </c>
      <c r="P61" s="11">
        <v>-8792.0589999999993</v>
      </c>
      <c r="Q61" s="11">
        <v>0</v>
      </c>
      <c r="R61" s="11">
        <v>149640.101</v>
      </c>
      <c r="S61" s="11">
        <v>0</v>
      </c>
      <c r="T61" s="11">
        <v>6232.4769999999999</v>
      </c>
      <c r="U61" s="11">
        <v>-442038.96619000001</v>
      </c>
      <c r="V61" s="11">
        <v>-12709.453</v>
      </c>
      <c r="W61" s="11">
        <v>59536.680999999997</v>
      </c>
      <c r="X61" s="11">
        <v>-1965.703</v>
      </c>
      <c r="Y61" s="11">
        <v>-72084.59924000001</v>
      </c>
      <c r="Z61" s="11">
        <v>0</v>
      </c>
      <c r="AA61" s="11">
        <v>0</v>
      </c>
      <c r="AB61" s="11">
        <v>0</v>
      </c>
      <c r="AC61" s="11">
        <v>33415.788859999957</v>
      </c>
    </row>
    <row r="62" spans="1:29" s="524" customFormat="1" ht="12.95" customHeight="1" x14ac:dyDescent="0.2">
      <c r="A62" s="19" t="s">
        <v>1926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</row>
    <row r="63" spans="1:29" s="524" customFormat="1" ht="12.95" customHeight="1" x14ac:dyDescent="0.2">
      <c r="A63" s="12" t="s">
        <v>1542</v>
      </c>
      <c r="B63" s="11">
        <v>32284.665689999998</v>
      </c>
      <c r="C63" s="11">
        <v>-2733.7622300000007</v>
      </c>
      <c r="D63" s="11">
        <v>0</v>
      </c>
      <c r="E63" s="11">
        <v>0</v>
      </c>
      <c r="F63" s="11">
        <v>0</v>
      </c>
      <c r="G63" s="11">
        <v>0</v>
      </c>
      <c r="H63" s="11">
        <v>-3914.4952499999999</v>
      </c>
      <c r="I63" s="11">
        <v>-998.9492300000004</v>
      </c>
      <c r="J63" s="11">
        <v>0</v>
      </c>
      <c r="K63" s="11">
        <v>-427.52870000000001</v>
      </c>
      <c r="L63" s="11">
        <v>-19109.003290000001</v>
      </c>
      <c r="M63" s="11">
        <v>-11.460459999999999</v>
      </c>
      <c r="N63" s="11">
        <v>5089.4665299999961</v>
      </c>
      <c r="O63" s="11">
        <v>155993.92913999999</v>
      </c>
      <c r="P63" s="11">
        <v>-7437.3460900000027</v>
      </c>
      <c r="Q63" s="11">
        <v>0</v>
      </c>
      <c r="R63" s="11">
        <v>44852.671190000001</v>
      </c>
      <c r="S63" s="11">
        <v>0</v>
      </c>
      <c r="T63" s="11">
        <v>6467.714289999999</v>
      </c>
      <c r="U63" s="11">
        <v>-128851.91501000001</v>
      </c>
      <c r="V63" s="11">
        <v>-5157.78298</v>
      </c>
      <c r="W63" s="11">
        <v>47394.464619999948</v>
      </c>
      <c r="X63" s="11">
        <v>-1680.13869</v>
      </c>
      <c r="Y63" s="11">
        <v>-75307.522019999989</v>
      </c>
      <c r="Z63" s="11">
        <v>-26703.582870000002</v>
      </c>
      <c r="AA63" s="11">
        <v>0</v>
      </c>
      <c r="AB63" s="11">
        <v>-1418.6719499999999</v>
      </c>
      <c r="AC63" s="11">
        <v>8151.8196299999254</v>
      </c>
    </row>
    <row r="64" spans="1:29" s="524" customFormat="1" ht="12.95" customHeight="1" x14ac:dyDescent="0.2">
      <c r="A64" s="14" t="s">
        <v>1566</v>
      </c>
      <c r="B64" s="15">
        <v>222.52035999999998</v>
      </c>
      <c r="C64" s="15">
        <v>66.051220000000001</v>
      </c>
      <c r="D64" s="15">
        <v>246.43899999999999</v>
      </c>
      <c r="E64" s="15">
        <v>0</v>
      </c>
      <c r="F64" s="15">
        <v>0.12223000000000001</v>
      </c>
      <c r="G64" s="15">
        <v>0</v>
      </c>
      <c r="H64" s="15">
        <v>-258.59733999999997</v>
      </c>
      <c r="I64" s="15">
        <v>348.86147</v>
      </c>
      <c r="J64" s="15">
        <v>-6.8256699999999997</v>
      </c>
      <c r="K64" s="15">
        <v>-62.802610000000008</v>
      </c>
      <c r="L64" s="15">
        <v>-405.15721999999994</v>
      </c>
      <c r="M64" s="15">
        <v>0</v>
      </c>
      <c r="N64" s="15">
        <v>150.61144000000013</v>
      </c>
      <c r="O64" s="15">
        <v>61626.608369999994</v>
      </c>
      <c r="P64" s="15">
        <v>326.00434000000013</v>
      </c>
      <c r="Q64" s="15">
        <v>0</v>
      </c>
      <c r="R64" s="15">
        <v>25625.141330000002</v>
      </c>
      <c r="S64" s="15">
        <v>0</v>
      </c>
      <c r="T64" s="15">
        <v>286.16010999999997</v>
      </c>
      <c r="U64" s="15">
        <v>-84084.956510000004</v>
      </c>
      <c r="V64" s="15">
        <v>-1726.4892299999999</v>
      </c>
      <c r="W64" s="15">
        <v>44531.300330000013</v>
      </c>
      <c r="X64" s="15">
        <v>1166.2325000000001</v>
      </c>
      <c r="Y64" s="15">
        <v>-28888.618549999999</v>
      </c>
      <c r="Z64" s="15">
        <v>-17211.714370000002</v>
      </c>
      <c r="AA64" s="15">
        <v>0</v>
      </c>
      <c r="AB64" s="15">
        <v>0</v>
      </c>
      <c r="AC64" s="15">
        <v>1649.6683200000043</v>
      </c>
    </row>
    <row r="65" spans="1:29" s="524" customFormat="1" ht="12.95" customHeight="1" x14ac:dyDescent="0.2">
      <c r="A65" s="19" t="s">
        <v>104</v>
      </c>
      <c r="B65" s="16">
        <v>195.44</v>
      </c>
      <c r="C65" s="16">
        <v>-69.817999999999998</v>
      </c>
      <c r="D65" s="16">
        <v>-62.113</v>
      </c>
      <c r="E65" s="16">
        <v>32.537999999999997</v>
      </c>
      <c r="F65" s="16">
        <v>0</v>
      </c>
      <c r="G65" s="16">
        <v>0</v>
      </c>
      <c r="H65" s="16">
        <v>-35.99</v>
      </c>
      <c r="I65" s="16">
        <v>-138.62117000000001</v>
      </c>
      <c r="J65" s="16">
        <v>0</v>
      </c>
      <c r="K65" s="16">
        <v>10.874910000000003</v>
      </c>
      <c r="L65" s="16">
        <v>-868.61258999999995</v>
      </c>
      <c r="M65" s="16">
        <v>0</v>
      </c>
      <c r="N65" s="16">
        <v>-936.30184999999994</v>
      </c>
      <c r="O65" s="16">
        <v>52357.207049999997</v>
      </c>
      <c r="P65" s="16">
        <v>-23444.081480000001</v>
      </c>
      <c r="Q65" s="16">
        <v>0</v>
      </c>
      <c r="R65" s="16">
        <v>1550.7190000000001</v>
      </c>
      <c r="S65" s="16">
        <v>0</v>
      </c>
      <c r="T65" s="16">
        <v>0</v>
      </c>
      <c r="U65" s="16">
        <v>-10695.785</v>
      </c>
      <c r="V65" s="16">
        <v>-1702.6089999999999</v>
      </c>
      <c r="W65" s="16">
        <v>7026.1390000000019</v>
      </c>
      <c r="X65" s="16">
        <v>-339.55796999999995</v>
      </c>
      <c r="Y65" s="16">
        <v>-21616.373369999998</v>
      </c>
      <c r="Z65" s="16">
        <v>-1886.577</v>
      </c>
      <c r="AA65" s="16">
        <v>0</v>
      </c>
      <c r="AB65" s="16">
        <v>-122.73399999999999</v>
      </c>
      <c r="AC65" s="16">
        <v>1126.347230000001</v>
      </c>
    </row>
    <row r="66" spans="1:29" s="524" customFormat="1" ht="12.95" customHeight="1" x14ac:dyDescent="0.2">
      <c r="A66" s="12" t="s">
        <v>1421</v>
      </c>
      <c r="B66" s="11">
        <v>269.31635999999997</v>
      </c>
      <c r="C66" s="11">
        <v>-68.628059999999991</v>
      </c>
      <c r="D66" s="11">
        <v>0</v>
      </c>
      <c r="E66" s="11">
        <v>26.585399999999996</v>
      </c>
      <c r="F66" s="11">
        <v>0</v>
      </c>
      <c r="G66" s="11">
        <v>0</v>
      </c>
      <c r="H66" s="11">
        <v>-7.7</v>
      </c>
      <c r="I66" s="11">
        <v>47.155089999999966</v>
      </c>
      <c r="J66" s="11">
        <v>0</v>
      </c>
      <c r="K66" s="11">
        <v>-4.2496</v>
      </c>
      <c r="L66" s="11">
        <v>-323.15935999999999</v>
      </c>
      <c r="M66" s="11">
        <v>0</v>
      </c>
      <c r="N66" s="11">
        <v>-60.680170000000032</v>
      </c>
      <c r="O66" s="11">
        <v>20675.392920000002</v>
      </c>
      <c r="P66" s="11">
        <v>-684.21985999999993</v>
      </c>
      <c r="Q66" s="11">
        <v>0</v>
      </c>
      <c r="R66" s="11">
        <v>7626.4695899999997</v>
      </c>
      <c r="S66" s="11">
        <v>0</v>
      </c>
      <c r="T66" s="11">
        <v>36.599849999999996</v>
      </c>
      <c r="U66" s="11">
        <v>-24480.487410000002</v>
      </c>
      <c r="V66" s="11">
        <v>-218.42356999999984</v>
      </c>
      <c r="W66" s="11">
        <v>7365.6542199999985</v>
      </c>
      <c r="X66" s="11">
        <v>-30.187440000000002</v>
      </c>
      <c r="Y66" s="11">
        <v>-15359.418800000001</v>
      </c>
      <c r="Z66" s="11">
        <v>-3887.3861200000001</v>
      </c>
      <c r="AA66" s="11">
        <v>0</v>
      </c>
      <c r="AB66" s="11">
        <v>0</v>
      </c>
      <c r="AC66" s="11">
        <v>-8956.0066200000037</v>
      </c>
    </row>
    <row r="67" spans="1:29" s="524" customFormat="1" ht="12.95" customHeight="1" x14ac:dyDescent="0.2">
      <c r="A67" s="12" t="s">
        <v>1567</v>
      </c>
      <c r="B67" s="11">
        <v>53.357610000000001</v>
      </c>
      <c r="C67" s="11">
        <v>-16.006960000000003</v>
      </c>
      <c r="D67" s="11">
        <v>-66.289180000000002</v>
      </c>
      <c r="E67" s="11">
        <v>30.237579999999998</v>
      </c>
      <c r="F67" s="11">
        <v>0</v>
      </c>
      <c r="G67" s="11">
        <v>0</v>
      </c>
      <c r="H67" s="11">
        <v>-120</v>
      </c>
      <c r="I67" s="11">
        <v>-1.1485400000000003</v>
      </c>
      <c r="J67" s="11">
        <v>0</v>
      </c>
      <c r="K67" s="11">
        <v>0</v>
      </c>
      <c r="L67" s="11">
        <v>-55.880206106531901</v>
      </c>
      <c r="M67" s="11">
        <v>0</v>
      </c>
      <c r="N67" s="11">
        <v>-175.72969610653189</v>
      </c>
      <c r="O67" s="11">
        <v>154612.11046999999</v>
      </c>
      <c r="P67" s="11">
        <v>-11153.997069999996</v>
      </c>
      <c r="Q67" s="11">
        <v>0</v>
      </c>
      <c r="R67" s="11">
        <v>0</v>
      </c>
      <c r="S67" s="11">
        <v>0</v>
      </c>
      <c r="T67" s="11">
        <v>0</v>
      </c>
      <c r="U67" s="11">
        <v>-21857.431279999997</v>
      </c>
      <c r="V67" s="11">
        <v>-2440.2399700000005</v>
      </c>
      <c r="W67" s="11">
        <v>-11531.158469999998</v>
      </c>
      <c r="X67" s="11">
        <v>-1713.40544</v>
      </c>
      <c r="Y67" s="11">
        <v>-79045.176658616518</v>
      </c>
      <c r="Z67" s="11">
        <v>0</v>
      </c>
      <c r="AA67" s="11">
        <v>0</v>
      </c>
      <c r="AB67" s="11">
        <v>0</v>
      </c>
      <c r="AC67" s="15">
        <v>26870.701581383502</v>
      </c>
    </row>
    <row r="68" spans="1:29" s="524" customFormat="1" ht="12.95" customHeight="1" x14ac:dyDescent="0.2">
      <c r="A68" s="19" t="s">
        <v>1532</v>
      </c>
      <c r="B68" s="16">
        <v>1.22394</v>
      </c>
      <c r="C68" s="16">
        <v>2.43988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-0.76449999999999996</v>
      </c>
      <c r="J68" s="16">
        <v>0</v>
      </c>
      <c r="K68" s="16">
        <v>0</v>
      </c>
      <c r="L68" s="16">
        <v>-23.397725853160431</v>
      </c>
      <c r="M68" s="16">
        <v>0</v>
      </c>
      <c r="N68" s="16">
        <v>-20.498405853160431</v>
      </c>
      <c r="O68" s="16">
        <v>233056.16721000001</v>
      </c>
      <c r="P68" s="16">
        <v>-35928.756299999994</v>
      </c>
      <c r="Q68" s="16">
        <v>0</v>
      </c>
      <c r="R68" s="16">
        <v>10319.079530000001</v>
      </c>
      <c r="S68" s="16">
        <v>0</v>
      </c>
      <c r="T68" s="16">
        <v>120.96972</v>
      </c>
      <c r="U68" s="16">
        <v>-33752.091340000006</v>
      </c>
      <c r="V68" s="16">
        <v>-25431.467860000001</v>
      </c>
      <c r="W68" s="16">
        <v>-2838.1379699999989</v>
      </c>
      <c r="X68" s="16">
        <v>-1702.9248700000001</v>
      </c>
      <c r="Y68" s="16">
        <v>-64285.945008333561</v>
      </c>
      <c r="Z68" s="16">
        <v>0</v>
      </c>
      <c r="AA68" s="16">
        <v>0</v>
      </c>
      <c r="AB68" s="16">
        <v>-347.2902899999998</v>
      </c>
      <c r="AC68" s="11">
        <v>79209.602821666427</v>
      </c>
    </row>
    <row r="69" spans="1:29" s="524" customFormat="1" ht="12.95" customHeight="1" x14ac:dyDescent="0.2">
      <c r="A69" s="12" t="s">
        <v>958</v>
      </c>
      <c r="B69" s="11">
        <v>20779.866739999998</v>
      </c>
      <c r="C69" s="11">
        <v>-2069.027</v>
      </c>
      <c r="D69" s="11">
        <v>0</v>
      </c>
      <c r="E69" s="11">
        <v>38.289459999999998</v>
      </c>
      <c r="F69" s="11">
        <v>0</v>
      </c>
      <c r="G69" s="11">
        <v>0</v>
      </c>
      <c r="H69" s="11">
        <v>-7299.2186200000006</v>
      </c>
      <c r="I69" s="11">
        <v>-1037.9445000000001</v>
      </c>
      <c r="J69" s="11">
        <v>0</v>
      </c>
      <c r="K69" s="11">
        <v>-286.33300000000003</v>
      </c>
      <c r="L69" s="11">
        <v>-7568.4549699999998</v>
      </c>
      <c r="M69" s="11">
        <v>0</v>
      </c>
      <c r="N69" s="11">
        <v>2557.1781099999962</v>
      </c>
      <c r="O69" s="11">
        <v>70719.154890000005</v>
      </c>
      <c r="P69" s="11">
        <v>-5882.77</v>
      </c>
      <c r="Q69" s="11">
        <v>0</v>
      </c>
      <c r="R69" s="11">
        <v>12335.737490000001</v>
      </c>
      <c r="S69" s="11">
        <v>0</v>
      </c>
      <c r="T69" s="11">
        <v>250.79469</v>
      </c>
      <c r="U69" s="11">
        <v>-54838.760490000015</v>
      </c>
      <c r="V69" s="11">
        <v>3851.4809099999993</v>
      </c>
      <c r="W69" s="11">
        <v>12297.257</v>
      </c>
      <c r="X69" s="11">
        <v>-323.88400000000001</v>
      </c>
      <c r="Y69" s="11">
        <v>-24439.616369999996</v>
      </c>
      <c r="Z69" s="11">
        <v>0</v>
      </c>
      <c r="AA69" s="11">
        <v>0</v>
      </c>
      <c r="AB69" s="11">
        <v>0</v>
      </c>
      <c r="AC69" s="11">
        <v>13969.394119999983</v>
      </c>
    </row>
    <row r="70" spans="1:29" s="524" customFormat="1" ht="12.95" customHeight="1" x14ac:dyDescent="0.2">
      <c r="A70" s="12" t="s">
        <v>1419</v>
      </c>
      <c r="B70" s="11">
        <v>807.24437999999998</v>
      </c>
      <c r="C70" s="11">
        <v>-454.47620000000001</v>
      </c>
      <c r="D70" s="11">
        <v>0</v>
      </c>
      <c r="E70" s="11">
        <v>37.28763</v>
      </c>
      <c r="F70" s="11">
        <v>0</v>
      </c>
      <c r="G70" s="11">
        <v>0</v>
      </c>
      <c r="H70" s="11">
        <v>0</v>
      </c>
      <c r="I70" s="11">
        <v>-50</v>
      </c>
      <c r="J70" s="11">
        <v>0</v>
      </c>
      <c r="K70" s="11">
        <v>0</v>
      </c>
      <c r="L70" s="11">
        <v>-95.91216</v>
      </c>
      <c r="M70" s="11">
        <v>0</v>
      </c>
      <c r="N70" s="11">
        <v>244.14364999999995</v>
      </c>
      <c r="O70" s="11">
        <v>177034.42402000001</v>
      </c>
      <c r="P70" s="11">
        <v>-2061.0458199999994</v>
      </c>
      <c r="Q70" s="11">
        <v>0</v>
      </c>
      <c r="R70" s="11">
        <v>22133.85109</v>
      </c>
      <c r="S70" s="11">
        <v>0</v>
      </c>
      <c r="T70" s="11">
        <v>0</v>
      </c>
      <c r="U70" s="11">
        <v>-59316.57084</v>
      </c>
      <c r="V70" s="11">
        <v>-7192.7172799999989</v>
      </c>
      <c r="W70" s="11">
        <v>-31779.472699999977</v>
      </c>
      <c r="X70" s="11">
        <v>-2207.7089100000003</v>
      </c>
      <c r="Y70" s="11">
        <v>-44696.871310000002</v>
      </c>
      <c r="Z70" s="11">
        <v>-3.2074499999999997</v>
      </c>
      <c r="AA70" s="11">
        <v>0</v>
      </c>
      <c r="AB70" s="11">
        <v>0</v>
      </c>
      <c r="AC70" s="11">
        <v>51910.680800000046</v>
      </c>
    </row>
    <row r="71" spans="1:29" s="524" customFormat="1" ht="12.95" customHeight="1" x14ac:dyDescent="0.2">
      <c r="A71" s="14" t="s">
        <v>1533</v>
      </c>
      <c r="B71" s="15">
        <v>4152.4271100000005</v>
      </c>
      <c r="C71" s="15">
        <v>-1289.1152500000001</v>
      </c>
      <c r="D71" s="15">
        <v>0</v>
      </c>
      <c r="E71" s="15">
        <v>0</v>
      </c>
      <c r="F71" s="15">
        <v>0</v>
      </c>
      <c r="G71" s="15">
        <v>0</v>
      </c>
      <c r="H71" s="15">
        <v>-452.46092999999996</v>
      </c>
      <c r="I71" s="15">
        <v>-347.21115999999989</v>
      </c>
      <c r="J71" s="15">
        <v>0</v>
      </c>
      <c r="K71" s="15">
        <v>-36.066870000000002</v>
      </c>
      <c r="L71" s="15">
        <v>-2627.0068299999998</v>
      </c>
      <c r="M71" s="15">
        <v>0</v>
      </c>
      <c r="N71" s="15">
        <v>-599.43392999999924</v>
      </c>
      <c r="O71" s="15">
        <v>47826.414779999999</v>
      </c>
      <c r="P71" s="15">
        <v>-1016.3183199999999</v>
      </c>
      <c r="Q71" s="15">
        <v>0</v>
      </c>
      <c r="R71" s="15">
        <v>-2.0946700000000003</v>
      </c>
      <c r="S71" s="15">
        <v>0</v>
      </c>
      <c r="T71" s="15">
        <v>0</v>
      </c>
      <c r="U71" s="15">
        <v>-5798.6152599999996</v>
      </c>
      <c r="V71" s="15">
        <v>-2176.6211999999996</v>
      </c>
      <c r="W71" s="15">
        <v>-8024.3257899999999</v>
      </c>
      <c r="X71" s="15">
        <v>-608.14359000000002</v>
      </c>
      <c r="Y71" s="15">
        <v>-36636.33034</v>
      </c>
      <c r="Z71" s="15">
        <v>0</v>
      </c>
      <c r="AA71" s="15">
        <v>0</v>
      </c>
      <c r="AB71" s="15">
        <v>0</v>
      </c>
      <c r="AC71" s="11">
        <v>-6436.0343899999971</v>
      </c>
    </row>
    <row r="72" spans="1:29" s="524" customFormat="1" ht="12.95" customHeight="1" x14ac:dyDescent="0.2">
      <c r="A72" s="12" t="s">
        <v>1927</v>
      </c>
      <c r="B72" s="11">
        <v>39115.380320000004</v>
      </c>
      <c r="C72" s="11">
        <v>-3755.140940000002</v>
      </c>
      <c r="D72" s="11">
        <v>0</v>
      </c>
      <c r="E72" s="11">
        <v>1933.68615</v>
      </c>
      <c r="F72" s="11">
        <v>0</v>
      </c>
      <c r="G72" s="11">
        <v>0</v>
      </c>
      <c r="H72" s="11">
        <v>-6394.6153299999996</v>
      </c>
      <c r="I72" s="11">
        <v>-339.9980799999995</v>
      </c>
      <c r="J72" s="11">
        <v>-6.3229899999999999</v>
      </c>
      <c r="K72" s="11">
        <v>-33.721830000000004</v>
      </c>
      <c r="L72" s="11">
        <v>-20237.329560000002</v>
      </c>
      <c r="M72" s="11">
        <v>0</v>
      </c>
      <c r="N72" s="11">
        <v>10281.937739999998</v>
      </c>
      <c r="O72" s="11">
        <v>116125.31872</v>
      </c>
      <c r="P72" s="11">
        <v>-1312.5089000000014</v>
      </c>
      <c r="Q72" s="11">
        <v>0</v>
      </c>
      <c r="R72" s="11">
        <v>7874.3272500000003</v>
      </c>
      <c r="S72" s="11">
        <v>0</v>
      </c>
      <c r="T72" s="11">
        <v>674.79085000000009</v>
      </c>
      <c r="U72" s="11">
        <v>-81343.090859999997</v>
      </c>
      <c r="V72" s="11">
        <v>-1972.2894999999999</v>
      </c>
      <c r="W72" s="11">
        <v>15512.328650000034</v>
      </c>
      <c r="X72" s="11">
        <v>-1432.6127900000001</v>
      </c>
      <c r="Y72" s="11">
        <v>-44061.121839999993</v>
      </c>
      <c r="Z72" s="11">
        <v>0</v>
      </c>
      <c r="AA72" s="11">
        <v>0</v>
      </c>
      <c r="AB72" s="11">
        <v>0</v>
      </c>
      <c r="AC72" s="16">
        <v>10065.141580000047</v>
      </c>
    </row>
    <row r="73" spans="1:29" s="524" customFormat="1" ht="12.95" customHeight="1" x14ac:dyDescent="0.2">
      <c r="A73" s="12" t="s">
        <v>1536</v>
      </c>
      <c r="B73" s="11">
        <v>19092.245040000002</v>
      </c>
      <c r="C73" s="11">
        <v>-2445.2656900000006</v>
      </c>
      <c r="D73" s="11">
        <v>0</v>
      </c>
      <c r="E73" s="11">
        <v>1979.20156</v>
      </c>
      <c r="F73" s="11">
        <v>0.91520000000000001</v>
      </c>
      <c r="G73" s="11">
        <v>0</v>
      </c>
      <c r="H73" s="11">
        <v>-1357.2980700000001</v>
      </c>
      <c r="I73" s="11">
        <v>-1632.27691</v>
      </c>
      <c r="J73" s="11">
        <v>0</v>
      </c>
      <c r="K73" s="11">
        <v>-4.1470000000000028E-2</v>
      </c>
      <c r="L73" s="11">
        <v>-14205.703009999997</v>
      </c>
      <c r="M73" s="11">
        <v>0</v>
      </c>
      <c r="N73" s="11">
        <v>1431.7766500000034</v>
      </c>
      <c r="O73" s="11">
        <v>151602.26108</v>
      </c>
      <c r="P73" s="11">
        <v>3441.6981900000014</v>
      </c>
      <c r="Q73" s="11">
        <v>0</v>
      </c>
      <c r="R73" s="11">
        <v>50468.860139999997</v>
      </c>
      <c r="S73" s="11">
        <v>0</v>
      </c>
      <c r="T73" s="11">
        <v>911.74221999999997</v>
      </c>
      <c r="U73" s="11">
        <v>-94741.769400000005</v>
      </c>
      <c r="V73" s="11">
        <v>-666.93745999999851</v>
      </c>
      <c r="W73" s="11">
        <v>-30924.870240000011</v>
      </c>
      <c r="X73" s="11">
        <v>-1874.2505399999995</v>
      </c>
      <c r="Y73" s="11">
        <v>-42156.54004</v>
      </c>
      <c r="Z73" s="11">
        <v>-13066.844879999999</v>
      </c>
      <c r="AA73" s="11">
        <v>0</v>
      </c>
      <c r="AB73" s="11">
        <v>-9176.5515199999991</v>
      </c>
      <c r="AC73" s="11">
        <v>13816.797549999968</v>
      </c>
    </row>
    <row r="74" spans="1:29" s="524" customFormat="1" ht="12.95" customHeight="1" x14ac:dyDescent="0.2">
      <c r="A74" s="12" t="s">
        <v>1537</v>
      </c>
      <c r="B74" s="11">
        <v>4379.1689999999999</v>
      </c>
      <c r="C74" s="11">
        <v>141.523</v>
      </c>
      <c r="D74" s="11">
        <v>0</v>
      </c>
      <c r="E74" s="11">
        <v>0</v>
      </c>
      <c r="F74" s="11">
        <v>28.183</v>
      </c>
      <c r="G74" s="11">
        <v>0</v>
      </c>
      <c r="H74" s="11">
        <v>-202.125</v>
      </c>
      <c r="I74" s="11">
        <v>2.4239999999999999</v>
      </c>
      <c r="J74" s="11">
        <v>0</v>
      </c>
      <c r="K74" s="11">
        <v>-1384.039</v>
      </c>
      <c r="L74" s="11">
        <v>-1811.155</v>
      </c>
      <c r="M74" s="11">
        <v>0</v>
      </c>
      <c r="N74" s="11">
        <v>1153.9800000000002</v>
      </c>
      <c r="O74" s="11">
        <v>187060.641</v>
      </c>
      <c r="P74" s="11">
        <v>-2087.0970000000002</v>
      </c>
      <c r="Q74" s="11">
        <v>0</v>
      </c>
      <c r="R74" s="11">
        <v>16005.235000000001</v>
      </c>
      <c r="S74" s="11">
        <v>0</v>
      </c>
      <c r="T74" s="11">
        <v>-195.03100000000001</v>
      </c>
      <c r="U74" s="11">
        <v>-126698.173</v>
      </c>
      <c r="V74" s="11">
        <v>-2591.5709999999999</v>
      </c>
      <c r="W74" s="11">
        <v>41805.648000000001</v>
      </c>
      <c r="X74" s="11">
        <v>-2748.6790000000001</v>
      </c>
      <c r="Y74" s="11">
        <v>-72797.625</v>
      </c>
      <c r="Z74" s="11">
        <v>0</v>
      </c>
      <c r="AA74" s="11">
        <v>0</v>
      </c>
      <c r="AB74" s="11">
        <v>0</v>
      </c>
      <c r="AC74" s="11">
        <v>37753.347999999998</v>
      </c>
    </row>
    <row r="75" spans="1:29" s="524" customFormat="1" ht="12.95" customHeight="1" x14ac:dyDescent="0.2">
      <c r="A75" s="12" t="s">
        <v>1422</v>
      </c>
      <c r="B75" s="11">
        <v>731.89244999999994</v>
      </c>
      <c r="C75" s="11">
        <v>1231.65715</v>
      </c>
      <c r="D75" s="11">
        <v>0</v>
      </c>
      <c r="E75" s="11">
        <v>29.535430000000002</v>
      </c>
      <c r="F75" s="11">
        <v>0</v>
      </c>
      <c r="G75" s="11">
        <v>0</v>
      </c>
      <c r="H75" s="11">
        <v>-1127.3</v>
      </c>
      <c r="I75" s="11">
        <v>-507.87620999999996</v>
      </c>
      <c r="J75" s="11">
        <v>0</v>
      </c>
      <c r="K75" s="11">
        <v>0</v>
      </c>
      <c r="L75" s="11">
        <v>-399.85542000000004</v>
      </c>
      <c r="M75" s="11">
        <v>0</v>
      </c>
      <c r="N75" s="11">
        <v>-41.946600000000217</v>
      </c>
      <c r="O75" s="11">
        <v>583251.11231</v>
      </c>
      <c r="P75" s="11">
        <v>7576.4821600000041</v>
      </c>
      <c r="Q75" s="11">
        <v>0</v>
      </c>
      <c r="R75" s="11">
        <v>0</v>
      </c>
      <c r="S75" s="11">
        <v>0</v>
      </c>
      <c r="T75" s="11">
        <v>0</v>
      </c>
      <c r="U75" s="11">
        <v>-398336.58275</v>
      </c>
      <c r="V75" s="11">
        <v>-24013.952449999993</v>
      </c>
      <c r="W75" s="11">
        <v>-56219.894690000059</v>
      </c>
      <c r="X75" s="11">
        <v>-7133.1200000000017</v>
      </c>
      <c r="Y75" s="11">
        <v>-106329.75276999999</v>
      </c>
      <c r="Z75" s="11">
        <v>0</v>
      </c>
      <c r="AA75" s="11">
        <v>0</v>
      </c>
      <c r="AB75" s="11">
        <v>0</v>
      </c>
      <c r="AC75" s="11">
        <v>-1205.7081900000194</v>
      </c>
    </row>
    <row r="76" spans="1:29" s="816" customFormat="1" ht="12.95" customHeight="1" x14ac:dyDescent="0.2">
      <c r="A76" s="1484" t="s">
        <v>3232</v>
      </c>
      <c r="B76" s="1124">
        <v>123155.10739</v>
      </c>
      <c r="C76" s="1124">
        <v>-11232.050590000003</v>
      </c>
      <c r="D76" s="1124">
        <v>118.03681999999999</v>
      </c>
      <c r="E76" s="1124">
        <v>4153.6024799999996</v>
      </c>
      <c r="F76" s="1124">
        <v>29.22043</v>
      </c>
      <c r="G76" s="1124">
        <v>0</v>
      </c>
      <c r="H76" s="1124">
        <v>-21575.42654</v>
      </c>
      <c r="I76" s="1124">
        <v>-4662.1168399999997</v>
      </c>
      <c r="J76" s="1124">
        <v>-13.14866</v>
      </c>
      <c r="K76" s="1124">
        <v>-2235.9114099999997</v>
      </c>
      <c r="L76" s="1124">
        <v>-68389.539881959703</v>
      </c>
      <c r="M76" s="1124">
        <v>-11.460459999999999</v>
      </c>
      <c r="N76" s="1124">
        <v>19336.312738040298</v>
      </c>
      <c r="O76" s="1124">
        <v>2502815.7946800003</v>
      </c>
      <c r="P76" s="1124">
        <v>-87927.790030000004</v>
      </c>
      <c r="Q76" s="1124">
        <v>0</v>
      </c>
      <c r="R76" s="1124">
        <v>400546.35673999996</v>
      </c>
      <c r="S76" s="1124">
        <v>0</v>
      </c>
      <c r="T76" s="1124">
        <v>18549.172040000001</v>
      </c>
      <c r="U76" s="1124">
        <v>-1684681.7806900004</v>
      </c>
      <c r="V76" s="1124">
        <v>-82793.161510000005</v>
      </c>
      <c r="W76" s="1124">
        <v>79014.73051999991</v>
      </c>
      <c r="X76" s="1124">
        <v>-22799.167949999999</v>
      </c>
      <c r="Y76" s="1124">
        <v>-796811.11594695016</v>
      </c>
      <c r="Z76" s="1124">
        <v>-71665.246480000002</v>
      </c>
      <c r="AA76" s="1124">
        <v>0</v>
      </c>
      <c r="AB76" s="1124">
        <v>-11065.247759999998</v>
      </c>
      <c r="AC76" s="1124">
        <v>243182.54361304978</v>
      </c>
    </row>
    <row r="77" spans="1:29" s="538" customFormat="1" ht="12.95" customHeigh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</row>
    <row r="78" spans="1:29" s="524" customFormat="1" ht="12.95" customHeight="1" x14ac:dyDescent="0.2">
      <c r="A78" s="12" t="s">
        <v>1784</v>
      </c>
      <c r="B78" s="11">
        <v>907722.54599999974</v>
      </c>
      <c r="C78" s="11">
        <v>15545.809000000021</v>
      </c>
      <c r="D78" s="11">
        <v>67333.684999999983</v>
      </c>
      <c r="E78" s="11">
        <v>86773.915999999983</v>
      </c>
      <c r="F78" s="11">
        <v>14716.554</v>
      </c>
      <c r="G78" s="11">
        <v>0</v>
      </c>
      <c r="H78" s="11">
        <v>-686184.26599999995</v>
      </c>
      <c r="I78" s="11">
        <v>-26953.649000000016</v>
      </c>
      <c r="J78" s="11">
        <v>0</v>
      </c>
      <c r="K78" s="11">
        <v>-3640.5580000000004</v>
      </c>
      <c r="L78" s="11">
        <v>-276981.07400000008</v>
      </c>
      <c r="M78" s="11">
        <v>0</v>
      </c>
      <c r="N78" s="11">
        <v>98332.962999999698</v>
      </c>
      <c r="O78" s="11">
        <v>19537.701000000001</v>
      </c>
      <c r="P78" s="11">
        <v>344.18099999999907</v>
      </c>
      <c r="Q78" s="11">
        <v>0</v>
      </c>
      <c r="R78" s="11">
        <v>1292.3499999999999</v>
      </c>
      <c r="S78" s="11">
        <v>0</v>
      </c>
      <c r="T78" s="11">
        <v>18.433</v>
      </c>
      <c r="U78" s="11">
        <v>-6018.3050000000003</v>
      </c>
      <c r="V78" s="11">
        <v>-326.89299999999997</v>
      </c>
      <c r="W78" s="11">
        <v>357.62200000000001</v>
      </c>
      <c r="X78" s="11">
        <v>-252.279</v>
      </c>
      <c r="Y78" s="11">
        <v>-8183.1710000000003</v>
      </c>
      <c r="Z78" s="11">
        <v>0</v>
      </c>
      <c r="AA78" s="11">
        <v>0</v>
      </c>
      <c r="AB78" s="11">
        <v>0</v>
      </c>
      <c r="AC78" s="11">
        <v>6769.6389999999992</v>
      </c>
    </row>
    <row r="79" spans="1:29" s="813" customFormat="1" ht="12.95" customHeight="1" x14ac:dyDescent="0.2">
      <c r="A79" s="1123" t="s">
        <v>583</v>
      </c>
      <c r="B79" s="1124">
        <v>907722.54599999974</v>
      </c>
      <c r="C79" s="1124">
        <v>15545.809000000021</v>
      </c>
      <c r="D79" s="1124">
        <v>67333.684999999983</v>
      </c>
      <c r="E79" s="1124">
        <v>86773.915999999983</v>
      </c>
      <c r="F79" s="1124">
        <v>14716.554</v>
      </c>
      <c r="G79" s="1124">
        <v>0</v>
      </c>
      <c r="H79" s="1124">
        <v>-686184.26599999995</v>
      </c>
      <c r="I79" s="1124">
        <v>-26953.649000000016</v>
      </c>
      <c r="J79" s="1124">
        <v>0</v>
      </c>
      <c r="K79" s="1124">
        <v>-3640.5580000000004</v>
      </c>
      <c r="L79" s="1124">
        <v>-276981.07400000008</v>
      </c>
      <c r="M79" s="1124">
        <v>0</v>
      </c>
      <c r="N79" s="1124">
        <v>98332.962999999698</v>
      </c>
      <c r="O79" s="1124">
        <v>19537.701000000001</v>
      </c>
      <c r="P79" s="1124">
        <v>344.18099999999907</v>
      </c>
      <c r="Q79" s="1124">
        <v>0</v>
      </c>
      <c r="R79" s="1124">
        <v>1292.3499999999999</v>
      </c>
      <c r="S79" s="1124">
        <v>0</v>
      </c>
      <c r="T79" s="1124">
        <v>18.433</v>
      </c>
      <c r="U79" s="1124">
        <v>-6018.3050000000003</v>
      </c>
      <c r="V79" s="1124">
        <v>-326.89299999999997</v>
      </c>
      <c r="W79" s="1124">
        <v>357.62200000000001</v>
      </c>
      <c r="X79" s="1124">
        <v>-252.279</v>
      </c>
      <c r="Y79" s="1124">
        <v>-8183.1710000000003</v>
      </c>
      <c r="Z79" s="1124">
        <v>0</v>
      </c>
      <c r="AA79" s="1124">
        <v>0</v>
      </c>
      <c r="AB79" s="1124">
        <v>0</v>
      </c>
      <c r="AC79" s="1124">
        <v>6769.6389999999992</v>
      </c>
    </row>
    <row r="80" spans="1:29" s="813" customFormat="1" ht="12.95" customHeight="1" thickBot="1" x14ac:dyDescent="0.25">
      <c r="A80" s="1085" t="s">
        <v>578</v>
      </c>
      <c r="B80" s="1086">
        <v>13346400.045884151</v>
      </c>
      <c r="C80" s="1086">
        <v>-1153380.2253002464</v>
      </c>
      <c r="D80" s="1086">
        <v>-122247.35347275139</v>
      </c>
      <c r="E80" s="1086">
        <v>815438.17013859039</v>
      </c>
      <c r="F80" s="1086">
        <v>47656.06611</v>
      </c>
      <c r="G80" s="1086">
        <v>107909.33955</v>
      </c>
      <c r="H80" s="1086">
        <v>-8624210.5074585136</v>
      </c>
      <c r="I80" s="1086">
        <v>-960294.60628196911</v>
      </c>
      <c r="J80" s="1086">
        <v>-433.65979999980908</v>
      </c>
      <c r="K80" s="1086">
        <v>-82718.654950224533</v>
      </c>
      <c r="L80" s="1086">
        <v>-3654438.0605076239</v>
      </c>
      <c r="M80" s="1086">
        <v>-188239.70700711623</v>
      </c>
      <c r="N80" s="1086">
        <v>-468559.15309570951</v>
      </c>
      <c r="O80" s="1086">
        <v>2606897.4772200002</v>
      </c>
      <c r="P80" s="1086">
        <v>-71502.866399999999</v>
      </c>
      <c r="Q80" s="1086">
        <v>0</v>
      </c>
      <c r="R80" s="1086">
        <v>412031.83062999998</v>
      </c>
      <c r="S80" s="1086">
        <v>4.4060000000000002E-2</v>
      </c>
      <c r="T80" s="1086">
        <v>18752.094880000001</v>
      </c>
      <c r="U80" s="1086">
        <v>-1735005.7191800005</v>
      </c>
      <c r="V80" s="1086">
        <v>-89638.225460000016</v>
      </c>
      <c r="W80" s="1086">
        <v>72580.022069999875</v>
      </c>
      <c r="X80" s="1086">
        <v>-23402.602772915496</v>
      </c>
      <c r="Y80" s="1086">
        <v>-851657.62279695016</v>
      </c>
      <c r="Z80" s="1086">
        <v>-74574.573550000001</v>
      </c>
      <c r="AA80" s="1086">
        <v>-64.524540000000002</v>
      </c>
      <c r="AB80" s="1086">
        <v>-11385.786339999999</v>
      </c>
      <c r="AC80" s="1086">
        <v>253029.54782013423</v>
      </c>
    </row>
    <row r="81" spans="1:29" ht="12.95" customHeight="1" x14ac:dyDescent="0.2">
      <c r="A81" s="477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39"/>
      <c r="T81" s="539"/>
      <c r="U81" s="539"/>
      <c r="V81" s="539"/>
      <c r="W81" s="539"/>
      <c r="X81" s="539"/>
      <c r="Y81" s="539"/>
      <c r="Z81" s="539"/>
      <c r="AA81" s="539"/>
      <c r="AB81" s="539"/>
      <c r="AC81" s="539"/>
    </row>
    <row r="82" spans="1:29" x14ac:dyDescent="0.2">
      <c r="A82" s="426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  <c r="AA82" s="524"/>
      <c r="AB82" s="524"/>
      <c r="AC82" s="524"/>
    </row>
  </sheetData>
  <mergeCells count="35">
    <mergeCell ref="Q9:Q12"/>
    <mergeCell ref="S9:S12"/>
    <mergeCell ref="N8:N12"/>
    <mergeCell ref="O9:O12"/>
    <mergeCell ref="K9:K12"/>
    <mergeCell ref="H8:M8"/>
    <mergeCell ref="M9:M12"/>
    <mergeCell ref="J9:J12"/>
    <mergeCell ref="H9:H12"/>
    <mergeCell ref="X9:X12"/>
    <mergeCell ref="Y9:Y12"/>
    <mergeCell ref="Z9:Z12"/>
    <mergeCell ref="AA9:AA12"/>
    <mergeCell ref="P9:P12"/>
    <mergeCell ref="AC8:AC12"/>
    <mergeCell ref="V9:V12"/>
    <mergeCell ref="O8:T8"/>
    <mergeCell ref="W9:W12"/>
    <mergeCell ref="U9:U12"/>
    <mergeCell ref="T9:T12"/>
    <mergeCell ref="U8:AB8"/>
    <mergeCell ref="AB9:AB12"/>
    <mergeCell ref="R9:R12"/>
    <mergeCell ref="A5:N6"/>
    <mergeCell ref="L9:L12"/>
    <mergeCell ref="A8:A12"/>
    <mergeCell ref="B8:G8"/>
    <mergeCell ref="B9:B12"/>
    <mergeCell ref="O5:AC6"/>
    <mergeCell ref="C9:C12"/>
    <mergeCell ref="D9:D12"/>
    <mergeCell ref="F9:F12"/>
    <mergeCell ref="E9:E12"/>
    <mergeCell ref="G9:G12"/>
    <mergeCell ref="I9:I12"/>
  </mergeCells>
  <phoneticPr fontId="6" type="noConversion"/>
  <conditionalFormatting sqref="A78 A80 A14:A48 A50:A55">
    <cfRule type="expression" dxfId="320" priority="17" stopIfTrue="1">
      <formula>$AL14=1</formula>
    </cfRule>
  </conditionalFormatting>
  <conditionalFormatting sqref="A78 A14:A48 A50:A55">
    <cfRule type="expression" dxfId="319" priority="18" stopIfTrue="1">
      <formula>$AM14=1</formula>
    </cfRule>
  </conditionalFormatting>
  <conditionalFormatting sqref="A56">
    <cfRule type="expression" dxfId="318" priority="22" stopIfTrue="1">
      <formula>$AO56=1</formula>
    </cfRule>
  </conditionalFormatting>
  <conditionalFormatting sqref="A49 A57 A79">
    <cfRule type="expression" dxfId="317" priority="35" stopIfTrue="1">
      <formula>$AN49=1</formula>
    </cfRule>
  </conditionalFormatting>
  <conditionalFormatting sqref="B14:AC80">
    <cfRule type="expression" dxfId="316" priority="759" stopIfTrue="1">
      <formula>$AP14=1</formula>
    </cfRule>
  </conditionalFormatting>
  <conditionalFormatting sqref="A58:A76">
    <cfRule type="expression" dxfId="315" priority="5" stopIfTrue="1">
      <formula>$AL58=1</formula>
    </cfRule>
  </conditionalFormatting>
  <conditionalFormatting sqref="A58:A75">
    <cfRule type="expression" dxfId="314" priority="6" stopIfTrue="1">
      <formula>$AN58=1</formula>
    </cfRule>
  </conditionalFormatting>
  <conditionalFormatting sqref="A77">
    <cfRule type="expression" dxfId="313" priority="2" stopIfTrue="1">
      <formula>$AL77=1</formula>
    </cfRule>
  </conditionalFormatting>
  <conditionalFormatting sqref="A77">
    <cfRule type="expression" dxfId="312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 verticalCentered="1"/>
  <pageMargins left="0.35433070866141736" right="0.23622047244094491" top="0.59055118110236227" bottom="0.47244094488188981" header="0.51181102362204722" footer="0.27559055118110237"/>
  <pageSetup paperSize="8" scale="91" fitToWidth="2" orientation="portrait" r:id="rId1"/>
  <headerFooter alignWithMargins="0"/>
  <colBreaks count="1" manualBreakCount="1">
    <brk id="14" min="2" max="8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D82"/>
  <sheetViews>
    <sheetView showGridLines="0" zoomScaleNormal="100" workbookViewId="0">
      <pane xSplit="1" ySplit="12" topLeftCell="B53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5" style="426" customWidth="1"/>
    <col min="2" max="2" width="8.140625" style="426" customWidth="1"/>
    <col min="3" max="3" width="8.42578125" style="426" customWidth="1"/>
    <col min="4" max="4" width="8" style="426" customWidth="1"/>
    <col min="5" max="5" width="8.5703125" style="426" customWidth="1"/>
    <col min="6" max="6" width="9" style="426" customWidth="1"/>
    <col min="7" max="7" width="8.140625" style="426" customWidth="1"/>
    <col min="8" max="8" width="7.5703125" style="426" customWidth="1"/>
    <col min="9" max="9" width="8.42578125" style="426" customWidth="1"/>
    <col min="10" max="10" width="7.85546875" style="426" customWidth="1"/>
    <col min="11" max="11" width="9.28515625" style="426" customWidth="1"/>
    <col min="12" max="12" width="8.28515625" style="426" customWidth="1"/>
    <col min="13" max="13" width="8" style="426" customWidth="1"/>
    <col min="14" max="14" width="8.85546875" style="426" customWidth="1"/>
    <col min="15" max="15" width="10" style="426" customWidth="1"/>
    <col min="16" max="16" width="12.140625" style="426" customWidth="1"/>
    <col min="17" max="17" width="10.140625" style="426" customWidth="1"/>
    <col min="18" max="18" width="11.28515625" style="426" customWidth="1"/>
    <col min="19" max="19" width="9.140625" style="426"/>
    <col min="20" max="20" width="12.85546875" style="426" customWidth="1"/>
    <col min="21" max="22" width="9.140625" style="426"/>
    <col min="23" max="23" width="11.85546875" style="426" customWidth="1"/>
    <col min="24" max="24" width="7.5703125" style="426" customWidth="1"/>
    <col min="25" max="16384" width="9.140625" style="426"/>
  </cols>
  <sheetData>
    <row r="1" spans="1:30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30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</row>
    <row r="3" spans="1:30" s="914" customFormat="1" x14ac:dyDescent="0.2">
      <c r="A3" s="936" t="s">
        <v>1553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40" t="s">
        <v>1554</v>
      </c>
    </row>
    <row r="4" spans="1:30" s="429" customFormat="1" x14ac:dyDescent="0.2">
      <c r="A4" s="518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</row>
    <row r="5" spans="1:30" s="429" customFormat="1" x14ac:dyDescent="0.2">
      <c r="A5" s="1690" t="s">
        <v>3221</v>
      </c>
      <c r="B5" s="1691"/>
      <c r="C5" s="1691"/>
      <c r="D5" s="1691"/>
      <c r="E5" s="1691"/>
      <c r="F5" s="1691"/>
      <c r="G5" s="1691"/>
      <c r="H5" s="1691"/>
      <c r="I5" s="1691"/>
      <c r="J5" s="1691"/>
      <c r="K5" s="1691"/>
      <c r="L5" s="1691"/>
      <c r="M5" s="1691"/>
      <c r="N5" s="1691"/>
      <c r="O5" s="1698" t="s">
        <v>4035</v>
      </c>
      <c r="P5" s="1699"/>
      <c r="Q5" s="1699"/>
      <c r="R5" s="1699"/>
      <c r="S5" s="1699"/>
      <c r="T5" s="1699"/>
      <c r="U5" s="1699"/>
      <c r="V5" s="1699"/>
      <c r="W5" s="1699"/>
      <c r="X5" s="1699"/>
      <c r="Y5" s="1699"/>
    </row>
    <row r="6" spans="1:30" s="429" customFormat="1" x14ac:dyDescent="0.2">
      <c r="A6" s="1691"/>
      <c r="B6" s="1691"/>
      <c r="C6" s="1691"/>
      <c r="D6" s="1691"/>
      <c r="E6" s="1691"/>
      <c r="F6" s="1691"/>
      <c r="G6" s="1691"/>
      <c r="H6" s="1691"/>
      <c r="I6" s="1691"/>
      <c r="J6" s="1691"/>
      <c r="K6" s="1691"/>
      <c r="L6" s="1691"/>
      <c r="M6" s="1691"/>
      <c r="N6" s="1691"/>
      <c r="O6" s="1699"/>
      <c r="P6" s="1699"/>
      <c r="Q6" s="1699"/>
      <c r="R6" s="1699"/>
      <c r="S6" s="1699"/>
      <c r="T6" s="1699"/>
      <c r="U6" s="1699"/>
      <c r="V6" s="1699"/>
      <c r="W6" s="1699"/>
      <c r="X6" s="1699"/>
      <c r="Y6" s="1699"/>
    </row>
    <row r="7" spans="1:30" s="429" customFormat="1" ht="15" thickBot="1" x14ac:dyDescent="0.25">
      <c r="A7" s="532"/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41"/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1354" t="s">
        <v>2071</v>
      </c>
    </row>
    <row r="8" spans="1:30" ht="24" customHeight="1" thickBot="1" x14ac:dyDescent="0.25">
      <c r="A8" s="1658" t="s">
        <v>775</v>
      </c>
      <c r="B8" s="1643" t="s">
        <v>1262</v>
      </c>
      <c r="C8" s="1643"/>
      <c r="D8" s="1643"/>
      <c r="E8" s="1643"/>
      <c r="F8" s="1643"/>
      <c r="G8" s="1643"/>
      <c r="H8" s="1643"/>
      <c r="I8" s="1643" t="s">
        <v>1263</v>
      </c>
      <c r="J8" s="1643"/>
      <c r="K8" s="1643"/>
      <c r="L8" s="1643"/>
      <c r="M8" s="1643"/>
      <c r="N8" s="1643" t="s">
        <v>1264</v>
      </c>
      <c r="O8" s="1706" t="s">
        <v>805</v>
      </c>
      <c r="P8" s="1706"/>
      <c r="Q8" s="1706"/>
      <c r="R8" s="1706"/>
      <c r="S8" s="1706"/>
      <c r="T8" s="1706"/>
      <c r="U8" s="1706"/>
      <c r="V8" s="1706"/>
      <c r="W8" s="1706"/>
      <c r="X8" s="1706"/>
      <c r="Y8" s="1706"/>
    </row>
    <row r="9" spans="1:30" ht="30" customHeight="1" thickBot="1" x14ac:dyDescent="0.25">
      <c r="A9" s="1659"/>
      <c r="B9" s="1643" t="s">
        <v>1265</v>
      </c>
      <c r="C9" s="1643" t="s">
        <v>154</v>
      </c>
      <c r="D9" s="1643" t="s">
        <v>773</v>
      </c>
      <c r="E9" s="1643" t="s">
        <v>214</v>
      </c>
      <c r="F9" s="1643" t="s">
        <v>1266</v>
      </c>
      <c r="G9" s="1643" t="s">
        <v>1643</v>
      </c>
      <c r="H9" s="1644" t="s">
        <v>663</v>
      </c>
      <c r="I9" s="1643" t="s">
        <v>3932</v>
      </c>
      <c r="J9" s="1643" t="s">
        <v>215</v>
      </c>
      <c r="K9" s="1687" t="s">
        <v>1253</v>
      </c>
      <c r="L9" s="1643" t="s">
        <v>751</v>
      </c>
      <c r="M9" s="1644" t="s">
        <v>663</v>
      </c>
      <c r="N9" s="1643"/>
      <c r="O9" s="1644" t="s">
        <v>1267</v>
      </c>
      <c r="P9" s="1644" t="s">
        <v>1268</v>
      </c>
      <c r="Q9" s="1644" t="s">
        <v>1269</v>
      </c>
      <c r="R9" s="1644" t="s">
        <v>1270</v>
      </c>
      <c r="S9" s="1643" t="s">
        <v>1591</v>
      </c>
      <c r="T9" s="1643" t="s">
        <v>1271</v>
      </c>
      <c r="U9" s="1643"/>
      <c r="V9" s="1643"/>
      <c r="W9" s="1643"/>
      <c r="X9" s="1643"/>
      <c r="Y9" s="1643" t="s">
        <v>1592</v>
      </c>
      <c r="Z9" s="742"/>
    </row>
    <row r="10" spans="1:30" ht="21" customHeight="1" thickBot="1" x14ac:dyDescent="0.25">
      <c r="A10" s="1659"/>
      <c r="B10" s="1643"/>
      <c r="C10" s="1643"/>
      <c r="D10" s="1643"/>
      <c r="E10" s="1643"/>
      <c r="F10" s="1643"/>
      <c r="G10" s="1643"/>
      <c r="H10" s="1645"/>
      <c r="I10" s="1643"/>
      <c r="J10" s="1643"/>
      <c r="K10" s="1707"/>
      <c r="L10" s="1643"/>
      <c r="M10" s="1645"/>
      <c r="N10" s="1643"/>
      <c r="O10" s="1645"/>
      <c r="P10" s="1645"/>
      <c r="Q10" s="1645"/>
      <c r="R10" s="1645"/>
      <c r="S10" s="1643"/>
      <c r="T10" s="1644" t="s">
        <v>1538</v>
      </c>
      <c r="U10" s="1644" t="s">
        <v>217</v>
      </c>
      <c r="V10" s="1644" t="s">
        <v>1272</v>
      </c>
      <c r="W10" s="1644" t="s">
        <v>216</v>
      </c>
      <c r="X10" s="1643" t="s">
        <v>663</v>
      </c>
      <c r="Y10" s="1643"/>
    </row>
    <row r="11" spans="1:30" ht="30.75" customHeight="1" thickBot="1" x14ac:dyDescent="0.25">
      <c r="A11" s="1659"/>
      <c r="B11" s="1643"/>
      <c r="C11" s="1643"/>
      <c r="D11" s="1643"/>
      <c r="E11" s="1643"/>
      <c r="F11" s="1643"/>
      <c r="G11" s="1643"/>
      <c r="H11" s="1645"/>
      <c r="I11" s="1643"/>
      <c r="J11" s="1643"/>
      <c r="K11" s="1707"/>
      <c r="L11" s="1643"/>
      <c r="M11" s="1645"/>
      <c r="N11" s="1643"/>
      <c r="O11" s="1645"/>
      <c r="P11" s="1645"/>
      <c r="Q11" s="1645"/>
      <c r="R11" s="1645"/>
      <c r="S11" s="1643"/>
      <c r="T11" s="1645"/>
      <c r="U11" s="1645"/>
      <c r="V11" s="1645"/>
      <c r="W11" s="1645"/>
      <c r="X11" s="1643"/>
      <c r="Y11" s="1643"/>
    </row>
    <row r="12" spans="1:30" ht="29.25" customHeight="1" thickBot="1" x14ac:dyDescent="0.25">
      <c r="A12" s="1660"/>
      <c r="B12" s="1643"/>
      <c r="C12" s="1643"/>
      <c r="D12" s="1643"/>
      <c r="E12" s="1643"/>
      <c r="F12" s="1643"/>
      <c r="G12" s="1643"/>
      <c r="H12" s="1646"/>
      <c r="I12" s="1643"/>
      <c r="J12" s="1643"/>
      <c r="K12" s="1708"/>
      <c r="L12" s="1643"/>
      <c r="M12" s="1646"/>
      <c r="N12" s="1643"/>
      <c r="O12" s="1646"/>
      <c r="P12" s="1646"/>
      <c r="Q12" s="1646"/>
      <c r="R12" s="1646"/>
      <c r="S12" s="1643"/>
      <c r="T12" s="1646"/>
      <c r="U12" s="1646"/>
      <c r="V12" s="1646"/>
      <c r="W12" s="1646"/>
      <c r="X12" s="1643"/>
      <c r="Y12" s="1643"/>
    </row>
    <row r="13" spans="1:30" s="451" customFormat="1" x14ac:dyDescent="0.2">
      <c r="A13" s="820" t="s">
        <v>550</v>
      </c>
      <c r="B13" s="534"/>
      <c r="C13" s="534"/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42"/>
      <c r="AA13" s="511"/>
      <c r="AB13" s="511"/>
      <c r="AC13" s="511"/>
    </row>
    <row r="14" spans="1:30" s="517" customFormat="1" x14ac:dyDescent="0.2">
      <c r="A14" s="12" t="s">
        <v>1526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544.92349999999999</v>
      </c>
      <c r="P14" s="11">
        <v>0</v>
      </c>
      <c r="Q14" s="11">
        <v>1712.9573300000002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2257.8808300000001</v>
      </c>
      <c r="Z14" s="156"/>
      <c r="AA14" s="38"/>
      <c r="AB14" s="38"/>
      <c r="AC14" s="38"/>
      <c r="AD14" s="13"/>
    </row>
    <row r="15" spans="1:30" s="517" customFormat="1" x14ac:dyDescent="0.2">
      <c r="A15" s="12" t="s">
        <v>2070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10449.40553</v>
      </c>
      <c r="P15" s="11">
        <v>-1607.5990400000001</v>
      </c>
      <c r="Q15" s="11">
        <v>1925.0599399999999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10766.866429999998</v>
      </c>
      <c r="Z15" s="156"/>
      <c r="AA15" s="38"/>
      <c r="AB15" s="38"/>
      <c r="AC15" s="38"/>
      <c r="AD15" s="13"/>
    </row>
    <row r="16" spans="1:30" s="517" customFormat="1" x14ac:dyDescent="0.2">
      <c r="A16" s="12" t="s">
        <v>1220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61919.657730000006</v>
      </c>
      <c r="P16" s="11">
        <v>-2489.75308</v>
      </c>
      <c r="Q16" s="11">
        <v>8883.4930800000002</v>
      </c>
      <c r="R16" s="11">
        <v>0</v>
      </c>
      <c r="S16" s="11">
        <v>2038.67407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70352.071799999991</v>
      </c>
      <c r="Z16" s="156"/>
      <c r="AA16" s="38"/>
      <c r="AB16" s="38"/>
      <c r="AC16" s="38"/>
      <c r="AD16" s="13"/>
    </row>
    <row r="17" spans="1:30" s="517" customFormat="1" x14ac:dyDescent="0.2">
      <c r="A17" s="14" t="s">
        <v>800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25249.527449999994</v>
      </c>
      <c r="P17" s="15">
        <v>44932.450099999995</v>
      </c>
      <c r="Q17" s="15">
        <v>12064.470809999999</v>
      </c>
      <c r="R17" s="15">
        <v>642.29485</v>
      </c>
      <c r="S17" s="15">
        <v>5179.2665099999995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88068.009719999987</v>
      </c>
      <c r="Z17" s="156"/>
      <c r="AA17" s="38"/>
      <c r="AB17" s="38"/>
      <c r="AC17" s="38"/>
      <c r="AD17" s="13"/>
    </row>
    <row r="18" spans="1:30" s="517" customFormat="1" x14ac:dyDescent="0.2">
      <c r="A18" s="19" t="s">
        <v>763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115723.93517</v>
      </c>
      <c r="P18" s="16">
        <v>17546.542899999997</v>
      </c>
      <c r="Q18" s="16">
        <v>11312.77269</v>
      </c>
      <c r="R18" s="16">
        <v>8000</v>
      </c>
      <c r="S18" s="16">
        <v>1827.87364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154411.1244</v>
      </c>
      <c r="Z18" s="156"/>
      <c r="AA18" s="38"/>
      <c r="AB18" s="38"/>
      <c r="AC18" s="38"/>
      <c r="AD18" s="13"/>
    </row>
    <row r="19" spans="1:30" s="517" customFormat="1" x14ac:dyDescent="0.2">
      <c r="A19" s="12" t="s">
        <v>1548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11599.234109999999</v>
      </c>
      <c r="P19" s="11">
        <v>0</v>
      </c>
      <c r="Q19" s="11">
        <v>1861.4703400000001</v>
      </c>
      <c r="R19" s="11">
        <v>2.2948499999999998</v>
      </c>
      <c r="S19" s="11">
        <v>71.776070000000004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13534.775369999999</v>
      </c>
      <c r="Z19" s="156"/>
      <c r="AA19" s="38"/>
      <c r="AB19" s="38"/>
      <c r="AC19" s="38"/>
      <c r="AD19" s="13"/>
    </row>
    <row r="20" spans="1:30" s="517" customFormat="1" x14ac:dyDescent="0.2">
      <c r="A20" s="12" t="s">
        <v>1550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340.42369000000002</v>
      </c>
      <c r="P20" s="11">
        <v>-62.686390000000003</v>
      </c>
      <c r="Q20" s="11">
        <v>139.62534000000008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417.36264000000006</v>
      </c>
      <c r="Z20" s="156"/>
      <c r="AA20" s="38"/>
      <c r="AB20" s="38"/>
      <c r="AC20" s="38"/>
      <c r="AD20" s="13"/>
    </row>
    <row r="21" spans="1:30" s="517" customFormat="1" x14ac:dyDescent="0.2">
      <c r="A21" s="14" t="s">
        <v>1549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27881.034809999994</v>
      </c>
      <c r="P21" s="15">
        <v>57.062320000000064</v>
      </c>
      <c r="Q21" s="15">
        <v>1144.0196100000001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29082.116739999994</v>
      </c>
      <c r="Z21" s="156"/>
      <c r="AA21" s="38"/>
      <c r="AB21" s="38"/>
      <c r="AC21" s="38"/>
      <c r="AD21" s="13"/>
    </row>
    <row r="22" spans="1:30" s="517" customFormat="1" x14ac:dyDescent="0.2">
      <c r="A22" s="19" t="s">
        <v>817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105364.03663</v>
      </c>
      <c r="P22" s="16">
        <v>19107.983410000001</v>
      </c>
      <c r="Q22" s="16">
        <v>-4078.6699800000001</v>
      </c>
      <c r="R22" s="16">
        <v>319.98629</v>
      </c>
      <c r="S22" s="16">
        <v>1487.36124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122200.69759</v>
      </c>
      <c r="Z22" s="156"/>
      <c r="AA22" s="38"/>
      <c r="AB22" s="38"/>
      <c r="AC22" s="38"/>
      <c r="AD22" s="13"/>
    </row>
    <row r="23" spans="1:30" s="517" customFormat="1" x14ac:dyDescent="0.2">
      <c r="A23" s="12" t="s">
        <v>102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2396.0747500000002</v>
      </c>
      <c r="P23" s="11">
        <v>0</v>
      </c>
      <c r="Q23" s="11">
        <v>6.3585900000000004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2402.43334</v>
      </c>
      <c r="Z23" s="156"/>
      <c r="AA23" s="38"/>
      <c r="AB23" s="38"/>
      <c r="AC23" s="38"/>
      <c r="AD23" s="13"/>
    </row>
    <row r="24" spans="1:30" s="517" customFormat="1" x14ac:dyDescent="0.2">
      <c r="A24" s="12" t="s">
        <v>1551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1824.8489999999999</v>
      </c>
      <c r="P24" s="11">
        <v>0</v>
      </c>
      <c r="Q24" s="11">
        <v>3131.3029999999999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4956.152</v>
      </c>
      <c r="Z24" s="156"/>
      <c r="AA24" s="38"/>
      <c r="AB24" s="38"/>
      <c r="AC24" s="38"/>
      <c r="AD24" s="13"/>
    </row>
    <row r="25" spans="1:30" s="517" customFormat="1" x14ac:dyDescent="0.2">
      <c r="A25" s="14" t="s">
        <v>854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606.14075000000003</v>
      </c>
      <c r="P25" s="15">
        <v>-11.780430000000001</v>
      </c>
      <c r="Q25" s="15">
        <v>104.40674</v>
      </c>
      <c r="R25" s="15">
        <v>0</v>
      </c>
      <c r="S25" s="15">
        <v>75.935299999999998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774.70236</v>
      </c>
      <c r="Z25" s="156"/>
      <c r="AA25" s="38"/>
      <c r="AB25" s="38"/>
      <c r="AC25" s="38"/>
      <c r="AD25" s="13"/>
    </row>
    <row r="26" spans="1:30" s="517" customFormat="1" x14ac:dyDescent="0.2">
      <c r="A26" s="19" t="s">
        <v>2132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3813.5432700000001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3813.5432700000001</v>
      </c>
      <c r="Z26" s="156"/>
      <c r="AA26" s="38"/>
      <c r="AB26" s="38"/>
      <c r="AC26" s="38"/>
      <c r="AD26" s="13"/>
    </row>
    <row r="27" spans="1:30" s="517" customFormat="1" x14ac:dyDescent="0.2">
      <c r="A27" s="12" t="s">
        <v>1557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35132.049120000003</v>
      </c>
      <c r="P27" s="11">
        <v>5595.9501099999998</v>
      </c>
      <c r="Q27" s="11">
        <v>28041.475280000002</v>
      </c>
      <c r="R27" s="11">
        <v>0</v>
      </c>
      <c r="S27" s="11">
        <v>5936.7650000000003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74706.239509999999</v>
      </c>
      <c r="Z27" s="156"/>
      <c r="AA27" s="38"/>
      <c r="AB27" s="38"/>
      <c r="AC27" s="38"/>
      <c r="AD27" s="13"/>
    </row>
    <row r="28" spans="1:30" s="517" customForma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1769.4739399999999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1769.4739399999999</v>
      </c>
      <c r="Z28" s="156"/>
      <c r="AA28" s="38"/>
      <c r="AB28" s="38"/>
      <c r="AC28" s="38"/>
      <c r="AD28" s="13"/>
    </row>
    <row r="29" spans="1:30" s="517" customFormat="1" x14ac:dyDescent="0.2">
      <c r="A29" s="14" t="s">
        <v>802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41795.891450000003</v>
      </c>
      <c r="P29" s="15">
        <v>-2804.7389199999998</v>
      </c>
      <c r="Q29" s="15">
        <v>0</v>
      </c>
      <c r="R29" s="15">
        <v>2.2948499999999998</v>
      </c>
      <c r="S29" s="15">
        <v>-4.5133000000000001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38988.934080000006</v>
      </c>
      <c r="Z29" s="156"/>
      <c r="AA29" s="38"/>
      <c r="AB29" s="38"/>
      <c r="AC29" s="38"/>
      <c r="AD29" s="13"/>
    </row>
    <row r="30" spans="1:30" s="517" customFormat="1" x14ac:dyDescent="0.2">
      <c r="A30" s="19" t="s">
        <v>830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1272.8719699999999</v>
      </c>
      <c r="P30" s="16">
        <v>-6932.0278100000087</v>
      </c>
      <c r="Q30" s="16">
        <v>48.28848</v>
      </c>
      <c r="R30" s="16">
        <v>16.5305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-5594.3368600000085</v>
      </c>
      <c r="Z30" s="156"/>
      <c r="AA30" s="38"/>
      <c r="AB30" s="38"/>
      <c r="AC30" s="38"/>
      <c r="AD30" s="13"/>
    </row>
    <row r="31" spans="1:30" s="517" customFormat="1" x14ac:dyDescent="0.2">
      <c r="A31" s="12" t="s">
        <v>1644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4369.8016299999999</v>
      </c>
      <c r="P31" s="11">
        <v>-382.80595</v>
      </c>
      <c r="Q31" s="11">
        <v>1743.7100499999999</v>
      </c>
      <c r="R31" s="11">
        <v>0</v>
      </c>
      <c r="S31" s="11">
        <v>195.3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5926.0057299999999</v>
      </c>
      <c r="Z31" s="156"/>
      <c r="AA31" s="38"/>
      <c r="AB31" s="38"/>
      <c r="AC31" s="38"/>
      <c r="AD31" s="13"/>
    </row>
    <row r="32" spans="1:30" s="517" customFormat="1" x14ac:dyDescent="0.2">
      <c r="A32" s="12" t="s">
        <v>1530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32506.643619999999</v>
      </c>
      <c r="P32" s="11">
        <v>4762.9281600000004</v>
      </c>
      <c r="Q32" s="11">
        <v>5270.3898799999997</v>
      </c>
      <c r="R32" s="11">
        <v>5865.0997200000002</v>
      </c>
      <c r="S32" s="11">
        <v>15036.462710000002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63441.524089999999</v>
      </c>
      <c r="Z32" s="156"/>
      <c r="AA32" s="38"/>
      <c r="AB32" s="38"/>
      <c r="AC32" s="38"/>
      <c r="AD32" s="13"/>
    </row>
    <row r="33" spans="1:30" s="517" customFormat="1" x14ac:dyDescent="0.2">
      <c r="A33" s="14" t="s">
        <v>758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15293.126690000001</v>
      </c>
      <c r="P33" s="15">
        <v>1332.4368300000001</v>
      </c>
      <c r="Q33" s="15">
        <v>8865.1138300000002</v>
      </c>
      <c r="R33" s="15">
        <v>4605.7143399999995</v>
      </c>
      <c r="S33" s="15">
        <v>5083.2454900000002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35179.637179999998</v>
      </c>
      <c r="Z33" s="156"/>
      <c r="AA33" s="38"/>
      <c r="AB33" s="38"/>
      <c r="AC33" s="38"/>
      <c r="AD33" s="13"/>
    </row>
    <row r="34" spans="1:30" s="517" customFormat="1" x14ac:dyDescent="0.2">
      <c r="A34" s="19" t="s">
        <v>1418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7390.5473000000002</v>
      </c>
      <c r="P34" s="16">
        <v>4381.7991400000001</v>
      </c>
      <c r="Q34" s="16">
        <v>1473.4437520689999</v>
      </c>
      <c r="R34" s="16">
        <v>1604.2951799999998</v>
      </c>
      <c r="S34" s="16">
        <v>5.76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14855.845372069001</v>
      </c>
      <c r="Z34" s="156"/>
      <c r="AA34" s="38"/>
      <c r="AB34" s="38"/>
      <c r="AC34" s="38"/>
      <c r="AD34" s="13"/>
    </row>
    <row r="35" spans="1:30" s="517" customFormat="1" x14ac:dyDescent="0.2">
      <c r="A35" s="12" t="s">
        <v>803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18780.793550000002</v>
      </c>
      <c r="P35" s="11">
        <v>1010.7917</v>
      </c>
      <c r="Q35" s="11">
        <v>816.9201700000001</v>
      </c>
      <c r="R35" s="11">
        <v>0</v>
      </c>
      <c r="S35" s="11">
        <v>120.91400999999999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20729.419430000005</v>
      </c>
      <c r="Z35" s="156"/>
      <c r="AA35" s="38"/>
      <c r="AB35" s="38"/>
      <c r="AC35" s="38"/>
      <c r="AD35" s="13"/>
    </row>
    <row r="36" spans="1:30" s="517" customFormat="1" x14ac:dyDescent="0.2">
      <c r="A36" s="12" t="s">
        <v>762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4283.3229000000001</v>
      </c>
      <c r="P36" s="11">
        <v>0</v>
      </c>
      <c r="Q36" s="11">
        <v>14.889059999999999</v>
      </c>
      <c r="R36" s="11">
        <v>0</v>
      </c>
      <c r="S36" s="11">
        <v>44.178609999999999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4342.3905700000005</v>
      </c>
      <c r="Z36" s="156"/>
      <c r="AA36" s="38"/>
      <c r="AB36" s="38"/>
      <c r="AC36" s="38"/>
      <c r="AD36" s="13"/>
    </row>
    <row r="37" spans="1:30" s="517" customFormat="1" x14ac:dyDescent="0.2">
      <c r="A37" s="14" t="s">
        <v>761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15178.874179999999</v>
      </c>
      <c r="P37" s="15">
        <v>1258.80873</v>
      </c>
      <c r="Q37" s="15">
        <v>1028.5941500000001</v>
      </c>
      <c r="R37" s="15">
        <v>0</v>
      </c>
      <c r="S37" s="15">
        <v>9.2189999999999994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17475.496060000001</v>
      </c>
      <c r="Z37" s="156"/>
      <c r="AA37" s="38"/>
      <c r="AB37" s="38"/>
      <c r="AC37" s="38"/>
      <c r="AD37" s="13"/>
    </row>
    <row r="38" spans="1:30" s="517" customFormat="1" x14ac:dyDescent="0.2">
      <c r="A38" s="19" t="s">
        <v>829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7303.9063699999988</v>
      </c>
      <c r="P38" s="16">
        <v>0</v>
      </c>
      <c r="Q38" s="16">
        <v>1218.9775300000001</v>
      </c>
      <c r="R38" s="16">
        <v>0</v>
      </c>
      <c r="S38" s="16">
        <v>140.59998999999999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8663.4838899999995</v>
      </c>
      <c r="Z38" s="156"/>
      <c r="AA38" s="38"/>
      <c r="AB38" s="38"/>
      <c r="AC38" s="38"/>
      <c r="AD38" s="13"/>
    </row>
    <row r="39" spans="1:30" s="517" customFormat="1" x14ac:dyDescent="0.2">
      <c r="A39" s="12" t="s">
        <v>1581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57127.571859999996</v>
      </c>
      <c r="P39" s="11">
        <v>-7363.9105799999998</v>
      </c>
      <c r="Q39" s="11">
        <v>3298.9524500000002</v>
      </c>
      <c r="R39" s="11">
        <v>0</v>
      </c>
      <c r="S39" s="11">
        <v>2901.6720499999997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55964.285779999998</v>
      </c>
      <c r="Z39" s="156"/>
      <c r="AA39" s="38"/>
      <c r="AB39" s="38"/>
      <c r="AC39" s="38"/>
      <c r="AD39" s="13"/>
    </row>
    <row r="40" spans="1:30" s="517" customFormat="1" x14ac:dyDescent="0.2">
      <c r="A40" s="12" t="s">
        <v>1527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2782.5619999999999</v>
      </c>
      <c r="P40" s="11">
        <v>424.84500000000003</v>
      </c>
      <c r="Q40" s="11">
        <v>868.35500000000002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4075.7620000000002</v>
      </c>
      <c r="Z40" s="156"/>
      <c r="AA40" s="38"/>
      <c r="AB40" s="38"/>
      <c r="AC40" s="38"/>
      <c r="AD40" s="13"/>
    </row>
    <row r="41" spans="1:30" s="517" customFormat="1" x14ac:dyDescent="0.2">
      <c r="A41" s="12" t="s">
        <v>828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10482.415650000001</v>
      </c>
      <c r="P41" s="11">
        <v>129.77911</v>
      </c>
      <c r="Q41" s="11">
        <v>4171.9391699999996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14784.13393</v>
      </c>
      <c r="Z41" s="156"/>
      <c r="AA41" s="38"/>
      <c r="AB41" s="38"/>
      <c r="AC41" s="38"/>
      <c r="AD41" s="13"/>
    </row>
    <row r="42" spans="1:30" s="517" customFormat="1" x14ac:dyDescent="0.2">
      <c r="A42" s="19" t="s">
        <v>799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-2.0090599999999998</v>
      </c>
      <c r="P42" s="16">
        <v>22.678360000000001</v>
      </c>
      <c r="Q42" s="16">
        <v>95.422409999999999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116.09171000000001</v>
      </c>
      <c r="Z42" s="156"/>
      <c r="AA42" s="38"/>
      <c r="AB42" s="38"/>
      <c r="AC42" s="38"/>
      <c r="AD42" s="13"/>
    </row>
    <row r="43" spans="1:30" s="517" customFormat="1" x14ac:dyDescent="0.2">
      <c r="A43" s="12" t="s">
        <v>1168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28963.123780000002</v>
      </c>
      <c r="P43" s="11">
        <v>0</v>
      </c>
      <c r="Q43" s="11">
        <v>888.88475000000005</v>
      </c>
      <c r="R43" s="11">
        <v>2.2948499999999998</v>
      </c>
      <c r="S43" s="11">
        <v>357.25150000000002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30211.55488</v>
      </c>
      <c r="Z43" s="156"/>
      <c r="AA43" s="38"/>
      <c r="AB43" s="38"/>
      <c r="AC43" s="38"/>
      <c r="AD43" s="13"/>
    </row>
    <row r="44" spans="1:30" s="517" customFormat="1" x14ac:dyDescent="0.2">
      <c r="A44" s="12" t="s">
        <v>2088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31.396320000000003</v>
      </c>
      <c r="P44" s="11">
        <v>0</v>
      </c>
      <c r="Q44" s="11">
        <v>30.065330000000007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61.461650000000006</v>
      </c>
      <c r="Z44" s="156"/>
      <c r="AA44" s="38"/>
      <c r="AB44" s="38"/>
      <c r="AC44" s="38"/>
      <c r="AD44" s="13"/>
    </row>
    <row r="45" spans="1:30" s="517" customFormat="1" x14ac:dyDescent="0.2">
      <c r="A45" s="14" t="s">
        <v>1535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1095.5486899999999</v>
      </c>
      <c r="P45" s="15">
        <v>0</v>
      </c>
      <c r="Q45" s="15">
        <v>112.97497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1208.5236599999998</v>
      </c>
      <c r="Z45" s="156"/>
      <c r="AA45" s="38"/>
      <c r="AB45" s="38"/>
      <c r="AC45" s="38"/>
      <c r="AD45" s="13"/>
    </row>
    <row r="46" spans="1:30" s="517" customFormat="1" x14ac:dyDescent="0.2">
      <c r="A46" s="12" t="s">
        <v>759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40816.227319999998</v>
      </c>
      <c r="P46" s="11">
        <v>5598.0583299999998</v>
      </c>
      <c r="Q46" s="11">
        <v>4839.2802499999998</v>
      </c>
      <c r="R46" s="11">
        <v>35897.101470000001</v>
      </c>
      <c r="S46" s="11">
        <v>2032.98477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89183.652140000006</v>
      </c>
      <c r="Z46" s="156"/>
      <c r="AA46" s="38"/>
      <c r="AB46" s="38"/>
      <c r="AC46" s="38"/>
      <c r="AD46" s="13"/>
    </row>
    <row r="47" spans="1:30" s="517" customFormat="1" x14ac:dyDescent="0.2">
      <c r="A47" s="12" t="s">
        <v>1528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15789.05725</v>
      </c>
      <c r="P47" s="11">
        <v>1262.10898</v>
      </c>
      <c r="Q47" s="11">
        <v>200.50039999999998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17251.66663</v>
      </c>
      <c r="Z47" s="156"/>
      <c r="AA47" s="38"/>
      <c r="AB47" s="38"/>
      <c r="AC47" s="38"/>
      <c r="AD47" s="13"/>
    </row>
    <row r="48" spans="1:30" s="517" customFormat="1" x14ac:dyDescent="0.2">
      <c r="A48" s="14" t="s">
        <v>752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20239.161210000002</v>
      </c>
      <c r="P48" s="15">
        <v>0</v>
      </c>
      <c r="Q48" s="15">
        <v>5969.6705099999999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26208.831720000002</v>
      </c>
      <c r="Z48" s="156"/>
      <c r="AA48" s="38"/>
      <c r="AB48" s="38"/>
      <c r="AC48" s="38"/>
      <c r="AD48" s="13"/>
    </row>
    <row r="49" spans="1:30" s="826" customFormat="1" x14ac:dyDescent="0.2">
      <c r="A49" s="1118" t="s">
        <v>575</v>
      </c>
      <c r="B49" s="1122">
        <v>0</v>
      </c>
      <c r="C49" s="1122">
        <v>0</v>
      </c>
      <c r="D49" s="1122">
        <v>0</v>
      </c>
      <c r="E49" s="1122">
        <v>0</v>
      </c>
      <c r="F49" s="1122">
        <v>0</v>
      </c>
      <c r="G49" s="1122">
        <v>0</v>
      </c>
      <c r="H49" s="1122">
        <v>0</v>
      </c>
      <c r="I49" s="1122">
        <v>0</v>
      </c>
      <c r="J49" s="1122">
        <v>0</v>
      </c>
      <c r="K49" s="1122">
        <v>0</v>
      </c>
      <c r="L49" s="1122">
        <v>0</v>
      </c>
      <c r="M49" s="1122">
        <v>0</v>
      </c>
      <c r="N49" s="1122">
        <v>0</v>
      </c>
      <c r="O49" s="1122">
        <v>728345.67019000009</v>
      </c>
      <c r="P49" s="1122">
        <v>85768.92098000001</v>
      </c>
      <c r="Q49" s="1122">
        <v>108974.58885206899</v>
      </c>
      <c r="R49" s="1122">
        <v>56957.906900000002</v>
      </c>
      <c r="S49" s="1122">
        <v>42540.726660000008</v>
      </c>
      <c r="T49" s="1122">
        <v>0</v>
      </c>
      <c r="U49" s="1122">
        <v>0</v>
      </c>
      <c r="V49" s="1122">
        <v>0</v>
      </c>
      <c r="W49" s="1122">
        <v>0</v>
      </c>
      <c r="X49" s="1122">
        <v>0</v>
      </c>
      <c r="Y49" s="1122">
        <v>1022587.8135820689</v>
      </c>
      <c r="Z49" s="823"/>
      <c r="AA49" s="824"/>
      <c r="AB49" s="824"/>
      <c r="AC49" s="824"/>
      <c r="AD49" s="825"/>
    </row>
    <row r="50" spans="1:30" s="451" customFormat="1" x14ac:dyDescent="0.2">
      <c r="A50" s="811" t="s">
        <v>576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158"/>
      <c r="AA50" s="39"/>
      <c r="AB50" s="39"/>
      <c r="AC50" s="39"/>
      <c r="AD50" s="30"/>
    </row>
    <row r="51" spans="1:30" s="451" customFormat="1" x14ac:dyDescent="0.2">
      <c r="A51" s="12" t="s">
        <v>1529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15324.401699999999</v>
      </c>
      <c r="P51" s="11">
        <v>1271.151149999997</v>
      </c>
      <c r="Q51" s="11">
        <v>99.288650000000004</v>
      </c>
      <c r="R51" s="11">
        <v>0</v>
      </c>
      <c r="S51" s="11">
        <v>252.11096000000001</v>
      </c>
      <c r="T51" s="11">
        <v>495.85305000000028</v>
      </c>
      <c r="U51" s="11">
        <v>92.015709999999856</v>
      </c>
      <c r="V51" s="11">
        <v>-267.33018000000015</v>
      </c>
      <c r="W51" s="11">
        <v>0</v>
      </c>
      <c r="X51" s="11">
        <v>320.53858000000002</v>
      </c>
      <c r="Y51" s="11">
        <v>17267.491039999997</v>
      </c>
      <c r="Z51" s="158"/>
      <c r="AA51" s="39"/>
      <c r="AB51" s="39"/>
      <c r="AC51" s="39"/>
      <c r="AD51" s="30"/>
    </row>
    <row r="52" spans="1:30" s="517" customFormat="1" x14ac:dyDescent="0.2">
      <c r="A52" s="12" t="s">
        <v>103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5432.89966</v>
      </c>
      <c r="P52" s="11">
        <v>0</v>
      </c>
      <c r="Q52" s="11">
        <v>12.03792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5444.9375799999998</v>
      </c>
      <c r="Z52" s="156"/>
      <c r="AA52" s="38"/>
      <c r="AB52" s="38"/>
      <c r="AC52" s="38"/>
      <c r="AD52" s="13"/>
    </row>
    <row r="53" spans="1:30" s="517" customFormat="1" x14ac:dyDescent="0.2">
      <c r="A53" s="12" t="s">
        <v>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1160.6160500000001</v>
      </c>
      <c r="P53" s="11">
        <v>0</v>
      </c>
      <c r="Q53" s="11">
        <v>74.801659999999998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1235.4177100000002</v>
      </c>
      <c r="Z53" s="156"/>
      <c r="AA53" s="38"/>
      <c r="AB53" s="38"/>
      <c r="AC53" s="38"/>
      <c r="AD53" s="13"/>
    </row>
    <row r="54" spans="1:30" s="517" customFormat="1" x14ac:dyDescent="0.2">
      <c r="A54" s="12" t="s">
        <v>832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1767.43067</v>
      </c>
      <c r="P54" s="11">
        <v>64.01285</v>
      </c>
      <c r="Q54" s="11">
        <v>3.6839400000000002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1835.1274599999999</v>
      </c>
      <c r="Z54" s="156"/>
      <c r="AA54" s="38"/>
      <c r="AB54" s="38"/>
      <c r="AC54" s="38"/>
      <c r="AD54" s="13"/>
    </row>
    <row r="55" spans="1:30" s="517" customFormat="1" x14ac:dyDescent="0.2">
      <c r="A55" s="12" t="s">
        <v>1531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1878.2262200000002</v>
      </c>
      <c r="P55" s="11">
        <v>7.2046000000000019</v>
      </c>
      <c r="Q55" s="11">
        <v>237.32155</v>
      </c>
      <c r="R55" s="11">
        <v>0</v>
      </c>
      <c r="S55" s="11">
        <v>851.31328000000008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2974.0656500000005</v>
      </c>
      <c r="Z55" s="156"/>
      <c r="AA55" s="38"/>
      <c r="AB55" s="38"/>
      <c r="AC55" s="38"/>
      <c r="AD55" s="13"/>
    </row>
    <row r="56" spans="1:30" s="517" customFormat="1" x14ac:dyDescent="0.2">
      <c r="A56" s="14" t="s">
        <v>1534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4793.6845999999996</v>
      </c>
      <c r="P56" s="15">
        <v>-60.764220000000002</v>
      </c>
      <c r="Q56" s="15">
        <v>32.372330000000005</v>
      </c>
      <c r="R56" s="15">
        <v>21.968250000000001</v>
      </c>
      <c r="S56" s="15">
        <v>0</v>
      </c>
      <c r="T56" s="15">
        <v>82.063059999999993</v>
      </c>
      <c r="U56" s="15">
        <v>0</v>
      </c>
      <c r="V56" s="15">
        <v>12.16038</v>
      </c>
      <c r="W56" s="15">
        <v>0</v>
      </c>
      <c r="X56" s="15">
        <v>94.223439999999997</v>
      </c>
      <c r="Y56" s="15">
        <v>4881.4843999999994</v>
      </c>
      <c r="Z56" s="156"/>
      <c r="AA56" s="38"/>
      <c r="AB56" s="38"/>
      <c r="AC56" s="38"/>
      <c r="AD56" s="13"/>
    </row>
    <row r="57" spans="1:30" s="826" customFormat="1" x14ac:dyDescent="0.2">
      <c r="A57" s="1125" t="s">
        <v>582</v>
      </c>
      <c r="B57" s="1121">
        <v>0</v>
      </c>
      <c r="C57" s="1121">
        <v>0</v>
      </c>
      <c r="D57" s="1121">
        <v>0</v>
      </c>
      <c r="E57" s="1121">
        <v>0</v>
      </c>
      <c r="F57" s="1121">
        <v>0</v>
      </c>
      <c r="G57" s="1121">
        <v>0</v>
      </c>
      <c r="H57" s="1121">
        <v>0</v>
      </c>
      <c r="I57" s="1121">
        <v>0</v>
      </c>
      <c r="J57" s="1121">
        <v>0</v>
      </c>
      <c r="K57" s="1121">
        <v>0</v>
      </c>
      <c r="L57" s="1121">
        <v>0</v>
      </c>
      <c r="M57" s="1121">
        <v>0</v>
      </c>
      <c r="N57" s="1121">
        <v>0</v>
      </c>
      <c r="O57" s="1121">
        <v>30357.258900000001</v>
      </c>
      <c r="P57" s="1121">
        <v>1281.604379999997</v>
      </c>
      <c r="Q57" s="1121">
        <v>459.50605000000007</v>
      </c>
      <c r="R57" s="1121">
        <v>21.968250000000001</v>
      </c>
      <c r="S57" s="1121">
        <v>1103.4242400000001</v>
      </c>
      <c r="T57" s="1121">
        <v>577.91611000000023</v>
      </c>
      <c r="U57" s="1121">
        <v>92.015709999999856</v>
      </c>
      <c r="V57" s="1121">
        <v>-255.16980000000015</v>
      </c>
      <c r="W57" s="1121">
        <v>0</v>
      </c>
      <c r="X57" s="1121">
        <v>414.76202000000001</v>
      </c>
      <c r="Y57" s="1121">
        <v>33638.523840000002</v>
      </c>
      <c r="Z57" s="823"/>
      <c r="AA57" s="824"/>
      <c r="AB57" s="824"/>
      <c r="AC57" s="824"/>
      <c r="AD57" s="825"/>
    </row>
    <row r="58" spans="1:30" s="834" customFormat="1" x14ac:dyDescent="0.2">
      <c r="A58" s="1483" t="s">
        <v>3231</v>
      </c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7"/>
      <c r="Q58" s="817"/>
      <c r="R58" s="817"/>
      <c r="S58" s="817"/>
      <c r="T58" s="817"/>
      <c r="U58" s="817"/>
      <c r="V58" s="817"/>
      <c r="W58" s="817"/>
      <c r="X58" s="817"/>
      <c r="Y58" s="817"/>
      <c r="Z58" s="828"/>
      <c r="AA58" s="829"/>
      <c r="AB58" s="829"/>
      <c r="AC58" s="829"/>
      <c r="AD58" s="833"/>
    </row>
    <row r="59" spans="1:30" s="451" customFormat="1" x14ac:dyDescent="0.2">
      <c r="A59" s="12" t="s">
        <v>1420</v>
      </c>
      <c r="B59" s="11">
        <v>2494.7560800000001</v>
      </c>
      <c r="C59" s="11">
        <v>1235.4185400000001</v>
      </c>
      <c r="D59" s="11">
        <v>1734.7334499999999</v>
      </c>
      <c r="E59" s="11">
        <v>0</v>
      </c>
      <c r="F59" s="11">
        <v>0</v>
      </c>
      <c r="G59" s="11">
        <v>0</v>
      </c>
      <c r="H59" s="11">
        <v>5464.9080700000004</v>
      </c>
      <c r="I59" s="11">
        <v>-373.62539000000004</v>
      </c>
      <c r="J59" s="11">
        <v>0</v>
      </c>
      <c r="K59" s="11">
        <v>-17831.167060000003</v>
      </c>
      <c r="L59" s="11">
        <v>-1.3584100000000001</v>
      </c>
      <c r="M59" s="11">
        <v>-18206.150860000005</v>
      </c>
      <c r="N59" s="11">
        <v>-12741.242790000004</v>
      </c>
      <c r="O59" s="11">
        <v>4613.1472200000007</v>
      </c>
      <c r="P59" s="11">
        <v>81.869579999999985</v>
      </c>
      <c r="Q59" s="11">
        <v>98.960470000000001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4793.9772700000003</v>
      </c>
      <c r="Z59" s="158"/>
      <c r="AA59" s="39"/>
      <c r="AB59" s="39"/>
      <c r="AC59" s="39"/>
      <c r="AD59" s="30"/>
    </row>
    <row r="60" spans="1:30" s="517" customFormat="1" x14ac:dyDescent="0.2">
      <c r="A60" s="12" t="s">
        <v>798</v>
      </c>
      <c r="B60" s="11">
        <v>12548.582759999998</v>
      </c>
      <c r="C60" s="11">
        <v>2092.9142099999999</v>
      </c>
      <c r="D60" s="11">
        <v>1401.71334</v>
      </c>
      <c r="E60" s="11">
        <v>0</v>
      </c>
      <c r="F60" s="11">
        <v>0</v>
      </c>
      <c r="G60" s="11">
        <v>0.68555999999999995</v>
      </c>
      <c r="H60" s="11">
        <v>16043.895869999997</v>
      </c>
      <c r="I60" s="11">
        <v>-707.25924999999984</v>
      </c>
      <c r="J60" s="11">
        <v>0</v>
      </c>
      <c r="K60" s="11">
        <v>-20436.561700000002</v>
      </c>
      <c r="L60" s="11">
        <v>-553.26863000000003</v>
      </c>
      <c r="M60" s="11">
        <v>-21697.08958</v>
      </c>
      <c r="N60" s="11">
        <v>-5653.1937100000032</v>
      </c>
      <c r="O60" s="11">
        <v>4293.3544699999993</v>
      </c>
      <c r="P60" s="11">
        <v>6700.9306900000001</v>
      </c>
      <c r="Q60" s="11">
        <v>1053.41461</v>
      </c>
      <c r="R60" s="11">
        <v>0</v>
      </c>
      <c r="S60" s="11">
        <v>674.27179000000001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12721.97156</v>
      </c>
      <c r="Z60" s="156"/>
      <c r="AA60" s="38"/>
      <c r="AB60" s="38"/>
      <c r="AC60" s="38"/>
      <c r="AD60" s="13"/>
    </row>
    <row r="61" spans="1:30" s="517" customFormat="1" x14ac:dyDescent="0.2">
      <c r="A61" s="12" t="s">
        <v>831</v>
      </c>
      <c r="B61" s="11">
        <v>88470.972999999998</v>
      </c>
      <c r="C61" s="11">
        <v>33953.326999999997</v>
      </c>
      <c r="D61" s="11">
        <v>16121.343000000001</v>
      </c>
      <c r="E61" s="11">
        <v>367.26100000000002</v>
      </c>
      <c r="F61" s="11">
        <v>0</v>
      </c>
      <c r="G61" s="11">
        <v>113.15300000000001</v>
      </c>
      <c r="H61" s="11">
        <v>139026.05699999997</v>
      </c>
      <c r="I61" s="11">
        <v>-15070.322</v>
      </c>
      <c r="J61" s="11">
        <v>-2.4</v>
      </c>
      <c r="K61" s="11">
        <v>-102992.329</v>
      </c>
      <c r="L61" s="11">
        <v>-1465.345</v>
      </c>
      <c r="M61" s="11">
        <v>-119530.39599999999</v>
      </c>
      <c r="N61" s="11">
        <v>19495.660999999978</v>
      </c>
      <c r="O61" s="11">
        <v>28535.134999999998</v>
      </c>
      <c r="P61" s="11">
        <v>23349.879000000001</v>
      </c>
      <c r="Q61" s="11">
        <v>513.71699999999998</v>
      </c>
      <c r="R61" s="11">
        <v>539.03800000000001</v>
      </c>
      <c r="S61" s="11">
        <v>10576.348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63514.116999999991</v>
      </c>
      <c r="Z61" s="156"/>
      <c r="AA61" s="38"/>
      <c r="AB61" s="38"/>
      <c r="AC61" s="38"/>
      <c r="AD61" s="13"/>
    </row>
    <row r="62" spans="1:30" s="517" customFormat="1" x14ac:dyDescent="0.2">
      <c r="A62" s="19" t="s">
        <v>1926</v>
      </c>
      <c r="B62" s="16">
        <v>154.179</v>
      </c>
      <c r="C62" s="16">
        <v>224.071</v>
      </c>
      <c r="D62" s="16">
        <v>2646.6880000000001</v>
      </c>
      <c r="E62" s="16">
        <v>0</v>
      </c>
      <c r="F62" s="16">
        <v>19.54</v>
      </c>
      <c r="G62" s="16">
        <v>0</v>
      </c>
      <c r="H62" s="16">
        <v>3044.4780000000001</v>
      </c>
      <c r="I62" s="16">
        <v>-15.417999999999999</v>
      </c>
      <c r="J62" s="16">
        <v>-0.96</v>
      </c>
      <c r="K62" s="16">
        <v>-13535.94</v>
      </c>
      <c r="L62" s="16">
        <v>330.97899999999998</v>
      </c>
      <c r="M62" s="16">
        <v>-13221.339000000002</v>
      </c>
      <c r="N62" s="16">
        <v>-10176.861000000001</v>
      </c>
      <c r="O62" s="16">
        <v>675.93200000000002</v>
      </c>
      <c r="P62" s="16">
        <v>239.572</v>
      </c>
      <c r="Q62" s="16">
        <v>0.374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915.87800000000004</v>
      </c>
      <c r="Z62" s="156"/>
      <c r="AA62" s="38"/>
      <c r="AB62" s="38"/>
      <c r="AC62" s="38"/>
      <c r="AD62" s="13"/>
    </row>
    <row r="63" spans="1:30" s="517" customFormat="1" x14ac:dyDescent="0.2">
      <c r="A63" s="12" t="s">
        <v>1542</v>
      </c>
      <c r="B63" s="11">
        <v>83548.761579999991</v>
      </c>
      <c r="C63" s="11">
        <v>32023.29177</v>
      </c>
      <c r="D63" s="11">
        <v>20023.033609999999</v>
      </c>
      <c r="E63" s="11">
        <v>0</v>
      </c>
      <c r="F63" s="11">
        <v>13.274839999999999</v>
      </c>
      <c r="G63" s="11">
        <v>102.89205</v>
      </c>
      <c r="H63" s="11">
        <v>135711.25384999998</v>
      </c>
      <c r="I63" s="11">
        <v>-8943.4337799999994</v>
      </c>
      <c r="J63" s="11">
        <v>-6.232E-2</v>
      </c>
      <c r="K63" s="11">
        <v>-100811.57362000001</v>
      </c>
      <c r="L63" s="11">
        <v>-5768.3279499999999</v>
      </c>
      <c r="M63" s="11">
        <v>-115523.39767000002</v>
      </c>
      <c r="N63" s="11">
        <v>20187.856179999959</v>
      </c>
      <c r="O63" s="11">
        <v>23919.649319999997</v>
      </c>
      <c r="P63" s="11">
        <v>959.64419999999996</v>
      </c>
      <c r="Q63" s="11">
        <v>2601.1170000000002</v>
      </c>
      <c r="R63" s="11">
        <v>21.162410000000001</v>
      </c>
      <c r="S63" s="11">
        <v>539.60769999999991</v>
      </c>
      <c r="T63" s="11">
        <v>0</v>
      </c>
      <c r="U63" s="11">
        <v>1418.6719499999999</v>
      </c>
      <c r="V63" s="11">
        <v>0</v>
      </c>
      <c r="W63" s="11">
        <v>0</v>
      </c>
      <c r="X63" s="11">
        <v>1418.6719499999999</v>
      </c>
      <c r="Y63" s="11">
        <v>29459.852579999999</v>
      </c>
      <c r="Z63" s="156"/>
      <c r="AA63" s="38"/>
      <c r="AB63" s="38"/>
      <c r="AC63" s="38"/>
      <c r="AD63" s="13"/>
    </row>
    <row r="64" spans="1:30" s="517" customFormat="1" x14ac:dyDescent="0.2">
      <c r="A64" s="14" t="s">
        <v>1566</v>
      </c>
      <c r="B64" s="15">
        <v>121.24563000000001</v>
      </c>
      <c r="C64" s="15">
        <v>124.90612</v>
      </c>
      <c r="D64" s="15">
        <v>279.37873999999999</v>
      </c>
      <c r="E64" s="15">
        <v>0</v>
      </c>
      <c r="F64" s="15">
        <v>4627.7841399999998</v>
      </c>
      <c r="G64" s="15">
        <v>346.52883000000003</v>
      </c>
      <c r="H64" s="15">
        <v>5499.8434600000001</v>
      </c>
      <c r="I64" s="15">
        <v>-11.304120000000001</v>
      </c>
      <c r="J64" s="15">
        <v>-4526.9050099999995</v>
      </c>
      <c r="K64" s="15">
        <v>-813.20533</v>
      </c>
      <c r="L64" s="15">
        <v>-191.54569000000001</v>
      </c>
      <c r="M64" s="15">
        <v>-5542.960149999999</v>
      </c>
      <c r="N64" s="15">
        <v>-43.116689999998925</v>
      </c>
      <c r="O64" s="15">
        <v>13033.581480000001</v>
      </c>
      <c r="P64" s="15">
        <v>566.00826000000006</v>
      </c>
      <c r="Q64" s="15">
        <v>0</v>
      </c>
      <c r="R64" s="15">
        <v>0</v>
      </c>
      <c r="S64" s="15">
        <v>0.31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13599.899740000001</v>
      </c>
      <c r="Z64" s="156"/>
      <c r="AA64" s="38"/>
      <c r="AB64" s="38"/>
      <c r="AC64" s="38"/>
      <c r="AD64" s="13"/>
    </row>
    <row r="65" spans="1:30" s="517" customFormat="1" x14ac:dyDescent="0.2">
      <c r="A65" s="19" t="s">
        <v>104</v>
      </c>
      <c r="B65" s="16">
        <v>13246.46278</v>
      </c>
      <c r="C65" s="16">
        <v>4114.1053599999996</v>
      </c>
      <c r="D65" s="16">
        <v>5593.7489400000004</v>
      </c>
      <c r="E65" s="16">
        <v>15.090590000000001</v>
      </c>
      <c r="F65" s="16">
        <v>4.7220900000000006</v>
      </c>
      <c r="G65" s="16">
        <v>0</v>
      </c>
      <c r="H65" s="16">
        <v>22974.12976</v>
      </c>
      <c r="I65" s="16">
        <v>-1538.6405500000001</v>
      </c>
      <c r="J65" s="16">
        <v>0</v>
      </c>
      <c r="K65" s="16">
        <v>-27991.618320000001</v>
      </c>
      <c r="L65" s="16">
        <v>-535.68399999999997</v>
      </c>
      <c r="M65" s="16">
        <v>-30065.942870000003</v>
      </c>
      <c r="N65" s="16">
        <v>-7091.8131100000028</v>
      </c>
      <c r="O65" s="16">
        <v>3806.5039999999999</v>
      </c>
      <c r="P65" s="16">
        <v>-127.422</v>
      </c>
      <c r="Q65" s="16">
        <v>202.08500000000001</v>
      </c>
      <c r="R65" s="16">
        <v>2.5999999999999999E-2</v>
      </c>
      <c r="S65" s="16">
        <v>0</v>
      </c>
      <c r="T65" s="16">
        <v>156.36099999999999</v>
      </c>
      <c r="U65" s="16">
        <v>-33.627000000000002</v>
      </c>
      <c r="V65" s="16">
        <v>0</v>
      </c>
      <c r="W65" s="16">
        <v>0</v>
      </c>
      <c r="X65" s="16">
        <v>122.73399999999998</v>
      </c>
      <c r="Y65" s="16">
        <v>4003.9269999999997</v>
      </c>
      <c r="Z65" s="156"/>
      <c r="AA65" s="38"/>
      <c r="AB65" s="38"/>
      <c r="AC65" s="38"/>
      <c r="AD65" s="13"/>
    </row>
    <row r="66" spans="1:30" s="517" customFormat="1" x14ac:dyDescent="0.2">
      <c r="A66" s="12" t="s">
        <v>1421</v>
      </c>
      <c r="B66" s="11">
        <v>1947.4277</v>
      </c>
      <c r="C66" s="11">
        <v>1426.1285700000001</v>
      </c>
      <c r="D66" s="11">
        <v>3021.1016199999999</v>
      </c>
      <c r="E66" s="11">
        <v>0</v>
      </c>
      <c r="F66" s="11">
        <v>0</v>
      </c>
      <c r="G66" s="11">
        <v>19.617849999999997</v>
      </c>
      <c r="H66" s="11">
        <v>6414.27574</v>
      </c>
      <c r="I66" s="11">
        <v>-31.458479999999998</v>
      </c>
      <c r="J66" s="11">
        <v>0</v>
      </c>
      <c r="K66" s="11">
        <v>-19028.649020000001</v>
      </c>
      <c r="L66" s="11">
        <v>-101.80827000000001</v>
      </c>
      <c r="M66" s="11">
        <v>-19161.915770000003</v>
      </c>
      <c r="N66" s="11">
        <v>-12747.640030000002</v>
      </c>
      <c r="O66" s="11">
        <v>3468.4675999999999</v>
      </c>
      <c r="P66" s="11">
        <v>31.940770000000001</v>
      </c>
      <c r="Q66" s="11">
        <v>158.12547000000001</v>
      </c>
      <c r="R66" s="11">
        <v>0</v>
      </c>
      <c r="S66" s="11">
        <v>10.936999999999999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3669.47084</v>
      </c>
      <c r="Z66" s="156"/>
      <c r="AA66" s="38"/>
      <c r="AB66" s="38"/>
      <c r="AC66" s="38"/>
      <c r="AD66" s="13"/>
    </row>
    <row r="67" spans="1:30" s="517" customFormat="1" x14ac:dyDescent="0.2">
      <c r="A67" s="12" t="s">
        <v>1567</v>
      </c>
      <c r="B67" s="11">
        <v>3220.0589</v>
      </c>
      <c r="C67" s="11">
        <v>3048.9035299999996</v>
      </c>
      <c r="D67" s="11">
        <v>4093.3337499999998</v>
      </c>
      <c r="E67" s="11">
        <v>0</v>
      </c>
      <c r="F67" s="11">
        <v>0</v>
      </c>
      <c r="G67" s="11">
        <v>0</v>
      </c>
      <c r="H67" s="11">
        <v>10362.296179999999</v>
      </c>
      <c r="I67" s="11">
        <v>-644.01177000000007</v>
      </c>
      <c r="J67" s="11">
        <v>0</v>
      </c>
      <c r="K67" s="11">
        <v>-12558.862205276955</v>
      </c>
      <c r="L67" s="11">
        <v>-93.878110000000007</v>
      </c>
      <c r="M67" s="11">
        <v>-13296.752085276954</v>
      </c>
      <c r="N67" s="11">
        <v>-2934.4559052769546</v>
      </c>
      <c r="O67" s="11">
        <v>10660.783439999999</v>
      </c>
      <c r="P67" s="11">
        <v>8295.8593400000009</v>
      </c>
      <c r="Q67" s="11">
        <v>40.191749999999999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18996.834530000004</v>
      </c>
      <c r="Z67" s="156"/>
      <c r="AA67" s="38"/>
      <c r="AB67" s="38"/>
      <c r="AC67" s="38"/>
      <c r="AD67" s="13"/>
    </row>
    <row r="68" spans="1:30" s="517" customFormat="1" x14ac:dyDescent="0.2">
      <c r="A68" s="19" t="s">
        <v>1532</v>
      </c>
      <c r="B68" s="16">
        <v>53523.593850000005</v>
      </c>
      <c r="C68" s="16">
        <v>24297.14215</v>
      </c>
      <c r="D68" s="16">
        <v>31841.63089</v>
      </c>
      <c r="E68" s="16">
        <v>0</v>
      </c>
      <c r="F68" s="16">
        <v>0</v>
      </c>
      <c r="G68" s="16">
        <v>4.4812700000000003</v>
      </c>
      <c r="H68" s="16">
        <v>109666.84816000001</v>
      </c>
      <c r="I68" s="16">
        <v>-8581.2157499999994</v>
      </c>
      <c r="J68" s="16">
        <v>0</v>
      </c>
      <c r="K68" s="16">
        <v>-54343.964005813286</v>
      </c>
      <c r="L68" s="16">
        <v>-5881.3985600000005</v>
      </c>
      <c r="M68" s="16">
        <v>-68806.578315813284</v>
      </c>
      <c r="N68" s="16">
        <v>40860.269844186725</v>
      </c>
      <c r="O68" s="16">
        <v>44224.928570000004</v>
      </c>
      <c r="P68" s="16">
        <v>5411.5887300000004</v>
      </c>
      <c r="Q68" s="16">
        <v>668.96475999999996</v>
      </c>
      <c r="R68" s="16">
        <v>0</v>
      </c>
      <c r="S68" s="16">
        <v>0</v>
      </c>
      <c r="T68" s="16">
        <v>2436.5533</v>
      </c>
      <c r="U68" s="16">
        <v>0</v>
      </c>
      <c r="V68" s="16">
        <v>-2089.2630100000001</v>
      </c>
      <c r="W68" s="16">
        <v>0</v>
      </c>
      <c r="X68" s="16">
        <v>347.29028999999991</v>
      </c>
      <c r="Y68" s="16">
        <v>50652.772350000007</v>
      </c>
      <c r="Z68" s="156"/>
      <c r="AA68" s="38"/>
      <c r="AB68" s="38"/>
      <c r="AC68" s="38"/>
      <c r="AD68" s="13"/>
    </row>
    <row r="69" spans="1:30" s="517" customFormat="1" x14ac:dyDescent="0.2">
      <c r="A69" s="12" t="s">
        <v>958</v>
      </c>
      <c r="B69" s="11">
        <v>15341.83598</v>
      </c>
      <c r="C69" s="11">
        <v>2325.9950199999998</v>
      </c>
      <c r="D69" s="11">
        <v>3752.9164000000001</v>
      </c>
      <c r="E69" s="11">
        <v>0</v>
      </c>
      <c r="F69" s="11">
        <v>0</v>
      </c>
      <c r="G69" s="11">
        <v>0.57628000000000001</v>
      </c>
      <c r="H69" s="11">
        <v>21421.323680000001</v>
      </c>
      <c r="I69" s="11">
        <v>-1721.19361</v>
      </c>
      <c r="J69" s="11">
        <v>0</v>
      </c>
      <c r="K69" s="11">
        <v>-22198.72726</v>
      </c>
      <c r="L69" s="11">
        <v>-797.84663</v>
      </c>
      <c r="M69" s="11">
        <v>-24717.767499999998</v>
      </c>
      <c r="N69" s="11">
        <v>-3296.4438199999968</v>
      </c>
      <c r="O69" s="11">
        <v>9923.8721999999998</v>
      </c>
      <c r="P69" s="11">
        <v>-562.24486000000002</v>
      </c>
      <c r="Q69" s="11">
        <v>595.77658999999994</v>
      </c>
      <c r="R69" s="11">
        <v>172.62734000000003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10130.031269999999</v>
      </c>
      <c r="Z69" s="156"/>
      <c r="AA69" s="38"/>
      <c r="AB69" s="38"/>
      <c r="AC69" s="38"/>
      <c r="AD69" s="13"/>
    </row>
    <row r="70" spans="1:30" s="517" customFormat="1" x14ac:dyDescent="0.2">
      <c r="A70" s="12" t="s">
        <v>1419</v>
      </c>
      <c r="B70" s="11">
        <v>198.72225</v>
      </c>
      <c r="C70" s="11">
        <v>226.93111999999999</v>
      </c>
      <c r="D70" s="11">
        <v>1969.7395100000001</v>
      </c>
      <c r="E70" s="11">
        <v>0</v>
      </c>
      <c r="F70" s="11">
        <v>361.28565000000003</v>
      </c>
      <c r="G70" s="11">
        <v>0</v>
      </c>
      <c r="H70" s="11">
        <v>2756.6785300000001</v>
      </c>
      <c r="I70" s="11">
        <v>-47.62124</v>
      </c>
      <c r="J70" s="11">
        <v>0</v>
      </c>
      <c r="K70" s="11">
        <v>-7060.6225400000012</v>
      </c>
      <c r="L70" s="11">
        <v>-88.281809999999993</v>
      </c>
      <c r="M70" s="11">
        <v>-7196.525590000002</v>
      </c>
      <c r="N70" s="11">
        <v>-4439.8470600000019</v>
      </c>
      <c r="O70" s="11">
        <v>8225.29702</v>
      </c>
      <c r="P70" s="11">
        <v>994.1047100000003</v>
      </c>
      <c r="Q70" s="11">
        <v>0</v>
      </c>
      <c r="R70" s="11">
        <v>3.4000000000000002E-4</v>
      </c>
      <c r="S70" s="11">
        <v>9.1726799999999997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9228.5747499999998</v>
      </c>
      <c r="Z70" s="156"/>
      <c r="AA70" s="38"/>
      <c r="AB70" s="38"/>
      <c r="AC70" s="38"/>
      <c r="AD70" s="13"/>
    </row>
    <row r="71" spans="1:30" s="517" customFormat="1" x14ac:dyDescent="0.2">
      <c r="A71" s="14" t="s">
        <v>1533</v>
      </c>
      <c r="B71" s="15">
        <v>23585.858640000002</v>
      </c>
      <c r="C71" s="15">
        <v>5845.5979100000004</v>
      </c>
      <c r="D71" s="15">
        <v>4435.3623699999998</v>
      </c>
      <c r="E71" s="15">
        <v>275.05240999999995</v>
      </c>
      <c r="F71" s="15">
        <v>0</v>
      </c>
      <c r="G71" s="15">
        <v>0</v>
      </c>
      <c r="H71" s="15">
        <v>34141.871330000002</v>
      </c>
      <c r="I71" s="15">
        <v>-4506.0441700000001</v>
      </c>
      <c r="J71" s="15">
        <v>0</v>
      </c>
      <c r="K71" s="15">
        <v>-49693.683559999998</v>
      </c>
      <c r="L71" s="15">
        <v>-958.57781</v>
      </c>
      <c r="M71" s="15">
        <v>-55158.305540000001</v>
      </c>
      <c r="N71" s="15">
        <v>-21016.434209999999</v>
      </c>
      <c r="O71" s="15">
        <v>6856.1859100000001</v>
      </c>
      <c r="P71" s="15">
        <v>-1091.56592</v>
      </c>
      <c r="Q71" s="15">
        <v>55.665879999999994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5820.2858699999997</v>
      </c>
      <c r="Z71" s="156"/>
      <c r="AA71" s="38"/>
      <c r="AB71" s="38"/>
      <c r="AC71" s="38"/>
      <c r="AD71" s="13"/>
    </row>
    <row r="72" spans="1:30" s="517" customFormat="1" x14ac:dyDescent="0.2">
      <c r="A72" s="12" t="s">
        <v>1927</v>
      </c>
      <c r="B72" s="11">
        <v>2645.8649599999999</v>
      </c>
      <c r="C72" s="11">
        <v>2812.3038199999996</v>
      </c>
      <c r="D72" s="11">
        <v>4757.7309800000003</v>
      </c>
      <c r="E72" s="11">
        <v>0</v>
      </c>
      <c r="F72" s="11">
        <v>0</v>
      </c>
      <c r="G72" s="11">
        <v>0</v>
      </c>
      <c r="H72" s="11">
        <v>10215.89976</v>
      </c>
      <c r="I72" s="11">
        <v>-530.40945999999997</v>
      </c>
      <c r="J72" s="11">
        <v>0</v>
      </c>
      <c r="K72" s="11">
        <v>-11601.840189999999</v>
      </c>
      <c r="L72" s="11">
        <v>-571.24565000000007</v>
      </c>
      <c r="M72" s="11">
        <v>-12703.4953</v>
      </c>
      <c r="N72" s="11">
        <v>-2487.5955400000003</v>
      </c>
      <c r="O72" s="11">
        <v>38321.257050384738</v>
      </c>
      <c r="P72" s="11">
        <v>-2759.1275103847356</v>
      </c>
      <c r="Q72" s="11">
        <v>3367.5322800000004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38929.661820000001</v>
      </c>
      <c r="Z72" s="156"/>
      <c r="AA72" s="38"/>
      <c r="AB72" s="38"/>
      <c r="AC72" s="38"/>
      <c r="AD72" s="13"/>
    </row>
    <row r="73" spans="1:30" s="517" customFormat="1" x14ac:dyDescent="0.2">
      <c r="A73" s="12" t="s">
        <v>1536</v>
      </c>
      <c r="B73" s="11">
        <v>24173.920409999999</v>
      </c>
      <c r="C73" s="11">
        <v>4755.4782699999996</v>
      </c>
      <c r="D73" s="11">
        <v>3659.8555000000001</v>
      </c>
      <c r="E73" s="11">
        <v>0</v>
      </c>
      <c r="F73" s="11">
        <v>8.9999999999999992E-5</v>
      </c>
      <c r="G73" s="11">
        <v>1478.9580100000001</v>
      </c>
      <c r="H73" s="11">
        <v>34068.21228</v>
      </c>
      <c r="I73" s="11">
        <v>-3635.77684</v>
      </c>
      <c r="J73" s="11">
        <v>0</v>
      </c>
      <c r="K73" s="11">
        <v>-28540.61148</v>
      </c>
      <c r="L73" s="11">
        <v>-3419.5089600000001</v>
      </c>
      <c r="M73" s="11">
        <v>-35595.897279999997</v>
      </c>
      <c r="N73" s="11">
        <v>-1527.6849999999977</v>
      </c>
      <c r="O73" s="11">
        <v>17894.31668</v>
      </c>
      <c r="P73" s="11">
        <v>6833.6818699999994</v>
      </c>
      <c r="Q73" s="11">
        <v>938.80893000000003</v>
      </c>
      <c r="R73" s="11">
        <v>42.857140000000001</v>
      </c>
      <c r="S73" s="11">
        <v>685.58870999999999</v>
      </c>
      <c r="T73" s="11">
        <v>9176.5515199999991</v>
      </c>
      <c r="U73" s="11">
        <v>0</v>
      </c>
      <c r="V73" s="11">
        <v>0</v>
      </c>
      <c r="W73" s="11">
        <v>0</v>
      </c>
      <c r="X73" s="11">
        <v>9176.5515199999991</v>
      </c>
      <c r="Y73" s="11">
        <v>35571.80485</v>
      </c>
      <c r="Z73" s="156"/>
      <c r="AA73" s="38"/>
      <c r="AB73" s="38"/>
      <c r="AC73" s="38"/>
      <c r="AD73" s="13"/>
    </row>
    <row r="74" spans="1:30" s="517" customFormat="1" x14ac:dyDescent="0.2">
      <c r="A74" s="12" t="s">
        <v>1537</v>
      </c>
      <c r="B74" s="11">
        <v>53237.154999999999</v>
      </c>
      <c r="C74" s="11">
        <v>24727.831999999999</v>
      </c>
      <c r="D74" s="11">
        <v>16586.649000000001</v>
      </c>
      <c r="E74" s="11">
        <v>0</v>
      </c>
      <c r="F74" s="11">
        <v>53.069000000000003</v>
      </c>
      <c r="G74" s="11">
        <v>2756.3420000000001</v>
      </c>
      <c r="H74" s="11">
        <v>97361.047000000006</v>
      </c>
      <c r="I74" s="11">
        <v>-13384.880999999999</v>
      </c>
      <c r="J74" s="11">
        <v>0</v>
      </c>
      <c r="K74" s="11">
        <v>-59341.195</v>
      </c>
      <c r="L74" s="11">
        <v>-5081.5200000000004</v>
      </c>
      <c r="M74" s="11">
        <v>-77807.596000000005</v>
      </c>
      <c r="N74" s="11">
        <v>19553.451000000001</v>
      </c>
      <c r="O74" s="11">
        <v>22579.627</v>
      </c>
      <c r="P74" s="11">
        <v>2868.0990000000002</v>
      </c>
      <c r="Q74" s="11">
        <v>240.61799999999999</v>
      </c>
      <c r="R74" s="11">
        <v>0.86899999999999999</v>
      </c>
      <c r="S74" s="11">
        <v>1201.6790000000001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26890.892</v>
      </c>
      <c r="Z74" s="156"/>
      <c r="AA74" s="38"/>
      <c r="AB74" s="38"/>
      <c r="AC74" s="38"/>
      <c r="AD74" s="13"/>
    </row>
    <row r="75" spans="1:30" s="517" customFormat="1" x14ac:dyDescent="0.2">
      <c r="A75" s="12" t="s">
        <v>1422</v>
      </c>
      <c r="B75" s="11">
        <v>2564.8607000000002</v>
      </c>
      <c r="C75" s="11">
        <v>739.09447</v>
      </c>
      <c r="D75" s="11">
        <v>1177.62464</v>
      </c>
      <c r="E75" s="11">
        <v>0</v>
      </c>
      <c r="F75" s="11">
        <v>9.038219999999999</v>
      </c>
      <c r="G75" s="11">
        <v>3.4040000000000001E-2</v>
      </c>
      <c r="H75" s="11">
        <v>4490.6520700000001</v>
      </c>
      <c r="I75" s="11">
        <v>-491.39438999999999</v>
      </c>
      <c r="J75" s="11">
        <v>-5.6299999999999996E-3</v>
      </c>
      <c r="K75" s="11">
        <v>-6828.5171899999996</v>
      </c>
      <c r="L75" s="11">
        <v>-781.51222999999993</v>
      </c>
      <c r="M75" s="11">
        <v>-8101.4294399999999</v>
      </c>
      <c r="N75" s="11">
        <v>-3610.7773699999998</v>
      </c>
      <c r="O75" s="11">
        <v>85249.870039999994</v>
      </c>
      <c r="P75" s="11">
        <v>13843.04817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99092.918209999989</v>
      </c>
      <c r="Z75" s="156"/>
      <c r="AA75" s="38"/>
      <c r="AB75" s="38"/>
      <c r="AC75" s="38"/>
      <c r="AD75" s="13"/>
    </row>
    <row r="76" spans="1:30" s="826" customFormat="1" x14ac:dyDescent="0.2">
      <c r="A76" s="1484" t="s">
        <v>3232</v>
      </c>
      <c r="B76" s="1124">
        <v>381024.25921999995</v>
      </c>
      <c r="C76" s="1124">
        <v>143973.44086</v>
      </c>
      <c r="D76" s="1124">
        <v>123096.58374</v>
      </c>
      <c r="E76" s="1124">
        <v>657.404</v>
      </c>
      <c r="F76" s="1124">
        <v>5088.7140300000001</v>
      </c>
      <c r="G76" s="1124">
        <v>4823.2688900000003</v>
      </c>
      <c r="H76" s="1124">
        <v>658663.67073999986</v>
      </c>
      <c r="I76" s="1124">
        <v>-60234.009800000007</v>
      </c>
      <c r="J76" s="1124">
        <v>-4530.3329599999988</v>
      </c>
      <c r="K76" s="1124">
        <v>-555609.06748109031</v>
      </c>
      <c r="L76" s="1124">
        <v>-25960.128710000001</v>
      </c>
      <c r="M76" s="1124">
        <v>-646333.5389510903</v>
      </c>
      <c r="N76" s="1124">
        <v>12330.131788909703</v>
      </c>
      <c r="O76" s="1124">
        <v>326281.90900038474</v>
      </c>
      <c r="P76" s="1124">
        <v>65635.866029615267</v>
      </c>
      <c r="Q76" s="1124">
        <v>10535.35174</v>
      </c>
      <c r="R76" s="1124">
        <v>776.58023000000003</v>
      </c>
      <c r="S76" s="1124">
        <v>13697.91488</v>
      </c>
      <c r="T76" s="1124">
        <v>11769.465819999999</v>
      </c>
      <c r="U76" s="1124">
        <v>1385.04495</v>
      </c>
      <c r="V76" s="1124">
        <v>-2089.2630100000001</v>
      </c>
      <c r="W76" s="1124">
        <v>0</v>
      </c>
      <c r="X76" s="1124">
        <v>11065.247759999998</v>
      </c>
      <c r="Y76" s="1124">
        <v>427992.86963999993</v>
      </c>
      <c r="Z76" s="823"/>
      <c r="AA76" s="824"/>
      <c r="AB76" s="824"/>
      <c r="AC76" s="824"/>
      <c r="AD76" s="825"/>
    </row>
    <row r="77" spans="1:30" s="506" customForma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159"/>
      <c r="AA77" s="160"/>
      <c r="AB77" s="160"/>
      <c r="AC77" s="160"/>
      <c r="AD77" s="32"/>
    </row>
    <row r="78" spans="1:30" s="517" customFormat="1" x14ac:dyDescent="0.2">
      <c r="A78" s="12" t="s">
        <v>1784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98350.705000000002</v>
      </c>
      <c r="P78" s="11">
        <v>14245.584000000001</v>
      </c>
      <c r="Q78" s="11">
        <v>8333.4380000000001</v>
      </c>
      <c r="R78" s="11">
        <v>0</v>
      </c>
      <c r="S78" s="11">
        <v>10035.432000000001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130965.159</v>
      </c>
      <c r="Z78" s="353"/>
      <c r="AA78" s="350"/>
      <c r="AB78" s="38"/>
      <c r="AC78" s="38"/>
      <c r="AD78" s="13"/>
    </row>
    <row r="79" spans="1:30" s="834" customFormat="1" x14ac:dyDescent="0.2">
      <c r="A79" s="1123" t="s">
        <v>583</v>
      </c>
      <c r="B79" s="1124">
        <v>0</v>
      </c>
      <c r="C79" s="1124">
        <v>0</v>
      </c>
      <c r="D79" s="1124">
        <v>0</v>
      </c>
      <c r="E79" s="1124">
        <v>0</v>
      </c>
      <c r="F79" s="1124">
        <v>0</v>
      </c>
      <c r="G79" s="1124">
        <v>0</v>
      </c>
      <c r="H79" s="1124">
        <v>0</v>
      </c>
      <c r="I79" s="1124">
        <v>0</v>
      </c>
      <c r="J79" s="1124">
        <v>0</v>
      </c>
      <c r="K79" s="1124">
        <v>0</v>
      </c>
      <c r="L79" s="1124">
        <v>0</v>
      </c>
      <c r="M79" s="1124">
        <v>0</v>
      </c>
      <c r="N79" s="1124">
        <v>0</v>
      </c>
      <c r="O79" s="1124">
        <v>98350.705000000002</v>
      </c>
      <c r="P79" s="1124">
        <v>14245.584000000001</v>
      </c>
      <c r="Q79" s="1124">
        <v>8333.4380000000001</v>
      </c>
      <c r="R79" s="1124">
        <v>0</v>
      </c>
      <c r="S79" s="1124">
        <v>10035.432000000001</v>
      </c>
      <c r="T79" s="1124">
        <v>0</v>
      </c>
      <c r="U79" s="1124">
        <v>0</v>
      </c>
      <c r="V79" s="1124">
        <v>0</v>
      </c>
      <c r="W79" s="1124">
        <v>0</v>
      </c>
      <c r="X79" s="1124">
        <v>0</v>
      </c>
      <c r="Y79" s="1124">
        <v>130965.159</v>
      </c>
      <c r="Z79" s="837"/>
      <c r="AA79" s="831"/>
      <c r="AB79" s="829"/>
      <c r="AC79" s="829"/>
      <c r="AD79" s="833"/>
    </row>
    <row r="80" spans="1:30" s="834" customFormat="1" ht="13.5" thickBot="1" x14ac:dyDescent="0.25">
      <c r="A80" s="1085" t="s">
        <v>578</v>
      </c>
      <c r="B80" s="1086">
        <v>381024.25921999995</v>
      </c>
      <c r="C80" s="1086">
        <v>143973.44086</v>
      </c>
      <c r="D80" s="1086">
        <v>123096.58374</v>
      </c>
      <c r="E80" s="1086">
        <v>657.404</v>
      </c>
      <c r="F80" s="1086">
        <v>5088.7140300000001</v>
      </c>
      <c r="G80" s="1086">
        <v>4823.2688900000003</v>
      </c>
      <c r="H80" s="1086">
        <v>658663.67073999986</v>
      </c>
      <c r="I80" s="1086">
        <v>-60234.009800000007</v>
      </c>
      <c r="J80" s="1086">
        <v>-4530.3329599999988</v>
      </c>
      <c r="K80" s="1086">
        <v>-555609.06748109031</v>
      </c>
      <c r="L80" s="1086">
        <v>-25960.128710000001</v>
      </c>
      <c r="M80" s="1086">
        <v>-646333.5389510903</v>
      </c>
      <c r="N80" s="1086">
        <v>12330.131788909703</v>
      </c>
      <c r="O80" s="1086">
        <v>1183335.5430903849</v>
      </c>
      <c r="P80" s="1086">
        <v>166931.97538961528</v>
      </c>
      <c r="Q80" s="1086">
        <v>128302.88464206898</v>
      </c>
      <c r="R80" s="1086">
        <v>57756.455379999999</v>
      </c>
      <c r="S80" s="1086">
        <v>67377.497780000005</v>
      </c>
      <c r="T80" s="1086">
        <v>12347.38193</v>
      </c>
      <c r="U80" s="1086">
        <v>1477.0606599999999</v>
      </c>
      <c r="V80" s="1086">
        <v>-2344.4328100000002</v>
      </c>
      <c r="W80" s="1086">
        <v>0</v>
      </c>
      <c r="X80" s="1086">
        <v>11480.009779999998</v>
      </c>
      <c r="Y80" s="1086">
        <v>1615184.3660620688</v>
      </c>
      <c r="Z80" s="837"/>
      <c r="AA80" s="831"/>
      <c r="AB80" s="829"/>
      <c r="AC80" s="829"/>
      <c r="AD80" s="833"/>
    </row>
    <row r="81" spans="1:27" x14ac:dyDescent="0.2">
      <c r="A81" s="47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329"/>
      <c r="AA81" s="329"/>
    </row>
    <row r="82" spans="1:27" x14ac:dyDescent="0.2">
      <c r="A82" s="451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</row>
  </sheetData>
  <mergeCells count="31">
    <mergeCell ref="D9:D12"/>
    <mergeCell ref="U10:U12"/>
    <mergeCell ref="L9:L12"/>
    <mergeCell ref="Q9:Q12"/>
    <mergeCell ref="B8:H8"/>
    <mergeCell ref="E9:E12"/>
    <mergeCell ref="J9:J12"/>
    <mergeCell ref="B9:B12"/>
    <mergeCell ref="M9:M12"/>
    <mergeCell ref="F9:F12"/>
    <mergeCell ref="G9:G12"/>
    <mergeCell ref="O8:Y8"/>
    <mergeCell ref="C9:C12"/>
    <mergeCell ref="O5:Y6"/>
    <mergeCell ref="R9:R12"/>
    <mergeCell ref="S9:S12"/>
    <mergeCell ref="Y9:Y12"/>
    <mergeCell ref="O9:O12"/>
    <mergeCell ref="K9:K12"/>
    <mergeCell ref="A5:N6"/>
    <mergeCell ref="I8:M8"/>
    <mergeCell ref="X10:X12"/>
    <mergeCell ref="A8:A12"/>
    <mergeCell ref="P9:P12"/>
    <mergeCell ref="W10:W12"/>
    <mergeCell ref="V10:V12"/>
    <mergeCell ref="H9:H12"/>
    <mergeCell ref="N8:N12"/>
    <mergeCell ref="I9:I12"/>
    <mergeCell ref="T10:T12"/>
    <mergeCell ref="T9:X9"/>
  </mergeCells>
  <phoneticPr fontId="6" type="noConversion"/>
  <conditionalFormatting sqref="A14:A49 A78:A79 A51:A57">
    <cfRule type="expression" dxfId="311" priority="20" stopIfTrue="1">
      <formula>$AU14=1</formula>
    </cfRule>
  </conditionalFormatting>
  <conditionalFormatting sqref="A78 A80 A14:A48 A50:A55">
    <cfRule type="expression" dxfId="310" priority="21" stopIfTrue="1">
      <formula>$AS14=1</formula>
    </cfRule>
  </conditionalFormatting>
  <conditionalFormatting sqref="A50">
    <cfRule type="expression" dxfId="309" priority="22" stopIfTrue="1">
      <formula>$AT50=1</formula>
    </cfRule>
  </conditionalFormatting>
  <conditionalFormatting sqref="A58:A76">
    <cfRule type="expression" dxfId="308" priority="3" stopIfTrue="1">
      <formula>$AJ58=1</formula>
    </cfRule>
  </conditionalFormatting>
  <conditionalFormatting sqref="A58:A75">
    <cfRule type="expression" dxfId="307" priority="4" stopIfTrue="1">
      <formula>$AL58=1</formula>
    </cfRule>
  </conditionalFormatting>
  <conditionalFormatting sqref="A77">
    <cfRule type="expression" dxfId="306" priority="1" stopIfTrue="1">
      <formula>$AL77=1</formula>
    </cfRule>
  </conditionalFormatting>
  <conditionalFormatting sqref="A77">
    <cfRule type="expression" dxfId="305" priority="2" stopIfTrue="1">
      <formula>$AJ77=1</formula>
    </cfRule>
  </conditionalFormatting>
  <conditionalFormatting sqref="B79:Z80 B14:Y78">
    <cfRule type="expression" dxfId="304" priority="1036" stopIfTrue="1">
      <formula>$AV14=1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19685039370078741" header="0.31496062992125984" footer="0.11811023622047245"/>
  <pageSetup paperSize="8" scale="70" fitToWidth="2" orientation="portrait" r:id="rId1"/>
  <headerFooter alignWithMargins="0"/>
  <colBreaks count="1" manualBreakCount="1">
    <brk id="14" min="2" max="7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V82"/>
  <sheetViews>
    <sheetView showGridLines="0" zoomScaleNormal="100" workbookViewId="0">
      <pane xSplit="1" ySplit="12" topLeftCell="B52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6.5703125" style="298" customWidth="1"/>
    <col min="2" max="2" width="15.28515625" style="298" customWidth="1"/>
    <col min="3" max="3" width="12.85546875" style="298" customWidth="1"/>
    <col min="4" max="5" width="13.140625" style="298" customWidth="1"/>
    <col min="6" max="6" width="10.7109375" style="298" customWidth="1"/>
    <col min="7" max="8" width="12.140625" style="298" customWidth="1"/>
    <col min="9" max="9" width="10.42578125" style="298" customWidth="1"/>
    <col min="10" max="10" width="9.140625" style="298"/>
    <col min="11" max="11" width="12.28515625" style="298" customWidth="1"/>
    <col min="12" max="12" width="11.7109375" style="298" customWidth="1"/>
    <col min="13" max="13" width="10.42578125" style="298" customWidth="1"/>
    <col min="14" max="14" width="13.42578125" style="298" customWidth="1"/>
    <col min="15" max="15" width="14.42578125" style="298" customWidth="1"/>
    <col min="16" max="16" width="11.28515625" style="298" customWidth="1"/>
    <col min="17" max="17" width="12.42578125" style="298" customWidth="1"/>
    <col min="18" max="18" width="11.28515625" style="298" customWidth="1"/>
    <col min="19" max="16384" width="9.140625" style="298"/>
  </cols>
  <sheetData>
    <row r="1" spans="1:21" x14ac:dyDescent="0.2">
      <c r="A1" s="757" t="s">
        <v>349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</row>
    <row r="2" spans="1:21" x14ac:dyDescent="0.2">
      <c r="A2" s="757" t="s">
        <v>350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</row>
    <row r="3" spans="1:21" s="881" customFormat="1" x14ac:dyDescent="0.2">
      <c r="A3" s="936" t="s">
        <v>1555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40" t="s">
        <v>1556</v>
      </c>
    </row>
    <row r="4" spans="1:21" s="417" customFormat="1" x14ac:dyDescent="0.2">
      <c r="A4" s="518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</row>
    <row r="5" spans="1:21" s="417" customFormat="1" x14ac:dyDescent="0.2">
      <c r="A5" s="1690" t="s">
        <v>3221</v>
      </c>
      <c r="B5" s="1691"/>
      <c r="C5" s="1691"/>
      <c r="D5" s="1691"/>
      <c r="E5" s="1691"/>
      <c r="F5" s="1691"/>
      <c r="G5" s="1691"/>
      <c r="H5" s="1691"/>
      <c r="I5" s="1698" t="s">
        <v>4035</v>
      </c>
      <c r="J5" s="1699"/>
      <c r="K5" s="1699"/>
      <c r="L5" s="1699"/>
      <c r="M5" s="1699"/>
      <c r="N5" s="1699"/>
      <c r="O5" s="1699"/>
      <c r="P5" s="1699"/>
      <c r="Q5" s="1699"/>
      <c r="R5" s="1699"/>
    </row>
    <row r="6" spans="1:21" s="417" customFormat="1" x14ac:dyDescent="0.2">
      <c r="A6" s="1691"/>
      <c r="B6" s="1691"/>
      <c r="C6" s="1691"/>
      <c r="D6" s="1691"/>
      <c r="E6" s="1691"/>
      <c r="F6" s="1691"/>
      <c r="G6" s="1691"/>
      <c r="H6" s="1691"/>
      <c r="I6" s="1699"/>
      <c r="J6" s="1699"/>
      <c r="K6" s="1699"/>
      <c r="L6" s="1699"/>
      <c r="M6" s="1699"/>
      <c r="N6" s="1699"/>
      <c r="O6" s="1699"/>
      <c r="P6" s="1699"/>
      <c r="Q6" s="1699"/>
      <c r="R6" s="1699"/>
    </row>
    <row r="7" spans="1:21" s="417" customFormat="1" ht="15" thickBot="1" x14ac:dyDescent="0.25">
      <c r="A7" s="532"/>
      <c r="B7" s="527"/>
      <c r="C7" s="527"/>
      <c r="D7" s="527"/>
      <c r="E7" s="527"/>
      <c r="F7" s="527"/>
      <c r="G7" s="527"/>
      <c r="H7" s="533"/>
      <c r="I7" s="527"/>
      <c r="J7" s="527"/>
      <c r="K7" s="527"/>
      <c r="L7" s="527"/>
      <c r="M7" s="527"/>
      <c r="N7" s="527"/>
      <c r="O7" s="527"/>
      <c r="P7" s="527"/>
      <c r="Q7" s="527"/>
      <c r="R7" s="1354" t="s">
        <v>2071</v>
      </c>
    </row>
    <row r="8" spans="1:21" ht="25.5" customHeight="1" thickBot="1" x14ac:dyDescent="0.25">
      <c r="A8" s="1658" t="s">
        <v>775</v>
      </c>
      <c r="B8" s="1706" t="s">
        <v>1273</v>
      </c>
      <c r="C8" s="1706"/>
      <c r="D8" s="1706"/>
      <c r="E8" s="1706"/>
      <c r="F8" s="1706"/>
      <c r="G8" s="1706"/>
      <c r="H8" s="1706"/>
      <c r="I8" s="1706" t="s">
        <v>718</v>
      </c>
      <c r="J8" s="1706"/>
      <c r="K8" s="1706"/>
      <c r="L8" s="1706"/>
      <c r="M8" s="1706"/>
      <c r="N8" s="1706"/>
      <c r="O8" s="1706"/>
      <c r="P8" s="1643" t="s">
        <v>1607</v>
      </c>
      <c r="Q8" s="1643"/>
      <c r="R8" s="1643"/>
    </row>
    <row r="9" spans="1:21" ht="26.25" customHeight="1" thickBot="1" x14ac:dyDescent="0.25">
      <c r="A9" s="1659"/>
      <c r="B9" s="1643" t="s">
        <v>1274</v>
      </c>
      <c r="C9" s="1643" t="s">
        <v>3929</v>
      </c>
      <c r="D9" s="1687" t="s">
        <v>1275</v>
      </c>
      <c r="E9" s="1643" t="s">
        <v>1276</v>
      </c>
      <c r="F9" s="1643" t="s">
        <v>1585</v>
      </c>
      <c r="G9" s="1643" t="s">
        <v>1586</v>
      </c>
      <c r="H9" s="1644" t="s">
        <v>1277</v>
      </c>
      <c r="I9" s="1643" t="s">
        <v>991</v>
      </c>
      <c r="J9" s="1643" t="s">
        <v>992</v>
      </c>
      <c r="K9" s="1643" t="s">
        <v>1278</v>
      </c>
      <c r="L9" s="1643" t="s">
        <v>993</v>
      </c>
      <c r="M9" s="1643" t="s">
        <v>1279</v>
      </c>
      <c r="N9" s="1643" t="s">
        <v>1280</v>
      </c>
      <c r="O9" s="1644" t="s">
        <v>2066</v>
      </c>
      <c r="P9" s="1643" t="s">
        <v>1281</v>
      </c>
      <c r="Q9" s="1643" t="s">
        <v>2067</v>
      </c>
      <c r="R9" s="1643" t="s">
        <v>1282</v>
      </c>
    </row>
    <row r="10" spans="1:21" ht="18.75" customHeight="1" thickBot="1" x14ac:dyDescent="0.25">
      <c r="A10" s="1659"/>
      <c r="B10" s="1643"/>
      <c r="C10" s="1643"/>
      <c r="D10" s="1688"/>
      <c r="E10" s="1643"/>
      <c r="F10" s="1643"/>
      <c r="G10" s="1643"/>
      <c r="H10" s="1645"/>
      <c r="I10" s="1643"/>
      <c r="J10" s="1643"/>
      <c r="K10" s="1662"/>
      <c r="L10" s="1643"/>
      <c r="M10" s="1643"/>
      <c r="N10" s="1643"/>
      <c r="O10" s="1645"/>
      <c r="P10" s="1643"/>
      <c r="Q10" s="1643"/>
      <c r="R10" s="1643"/>
    </row>
    <row r="11" spans="1:21" ht="25.5" customHeight="1" thickBot="1" x14ac:dyDescent="0.25">
      <c r="A11" s="1659"/>
      <c r="B11" s="1643"/>
      <c r="C11" s="1643"/>
      <c r="D11" s="1688"/>
      <c r="E11" s="1643"/>
      <c r="F11" s="1643"/>
      <c r="G11" s="1643"/>
      <c r="H11" s="1645"/>
      <c r="I11" s="1643"/>
      <c r="J11" s="1643"/>
      <c r="K11" s="1662"/>
      <c r="L11" s="1643"/>
      <c r="M11" s="1643"/>
      <c r="N11" s="1643"/>
      <c r="O11" s="1645"/>
      <c r="P11" s="1643"/>
      <c r="Q11" s="1643"/>
      <c r="R11" s="1643"/>
    </row>
    <row r="12" spans="1:21" ht="30.75" customHeight="1" thickBot="1" x14ac:dyDescent="0.25">
      <c r="A12" s="1660"/>
      <c r="B12" s="1643"/>
      <c r="C12" s="1643"/>
      <c r="D12" s="1689"/>
      <c r="E12" s="1643"/>
      <c r="F12" s="1643"/>
      <c r="G12" s="1643"/>
      <c r="H12" s="1646"/>
      <c r="I12" s="1643"/>
      <c r="J12" s="1643"/>
      <c r="K12" s="1662"/>
      <c r="L12" s="1643"/>
      <c r="M12" s="1643"/>
      <c r="N12" s="1643"/>
      <c r="O12" s="1646"/>
      <c r="P12" s="1643"/>
      <c r="Q12" s="1643"/>
      <c r="R12" s="1643"/>
    </row>
    <row r="13" spans="1:21" s="491" customFormat="1" x14ac:dyDescent="0.2">
      <c r="A13" s="820" t="s">
        <v>550</v>
      </c>
      <c r="B13" s="534"/>
      <c r="C13" s="534"/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</row>
    <row r="14" spans="1:21" s="524" customFormat="1" x14ac:dyDescent="0.2">
      <c r="A14" s="12" t="s">
        <v>1526</v>
      </c>
      <c r="B14" s="11">
        <v>0</v>
      </c>
      <c r="C14" s="11">
        <v>0</v>
      </c>
      <c r="D14" s="11">
        <v>0</v>
      </c>
      <c r="E14" s="11">
        <v>-2787.0425399999999</v>
      </c>
      <c r="F14" s="11">
        <v>-155.16083</v>
      </c>
      <c r="G14" s="11">
        <v>0</v>
      </c>
      <c r="H14" s="11">
        <v>-2942.2033699999997</v>
      </c>
      <c r="I14" s="11">
        <v>-5.2279999999999998</v>
      </c>
      <c r="J14" s="11">
        <v>0</v>
      </c>
      <c r="K14" s="11">
        <v>0</v>
      </c>
      <c r="L14" s="11">
        <v>829.03301999999996</v>
      </c>
      <c r="M14" s="11">
        <v>-423.68464</v>
      </c>
      <c r="N14" s="11">
        <v>0</v>
      </c>
      <c r="O14" s="11">
        <v>400.12038000000001</v>
      </c>
      <c r="P14" s="11">
        <v>-4697.4125300000005</v>
      </c>
      <c r="Q14" s="11">
        <v>0</v>
      </c>
      <c r="R14" s="11">
        <v>-4697.4125300000005</v>
      </c>
      <c r="S14" s="535"/>
      <c r="T14" s="535"/>
      <c r="U14" s="535"/>
    </row>
    <row r="15" spans="1:21" s="524" customFormat="1" x14ac:dyDescent="0.2">
      <c r="A15" s="12" t="s">
        <v>2070</v>
      </c>
      <c r="B15" s="11">
        <v>-5.7207299999999996</v>
      </c>
      <c r="C15" s="11">
        <v>0</v>
      </c>
      <c r="D15" s="11">
        <v>-8841.8064900000027</v>
      </c>
      <c r="E15" s="11">
        <v>-3531.0700200000001</v>
      </c>
      <c r="F15" s="11">
        <v>-1019.2410899999999</v>
      </c>
      <c r="G15" s="11">
        <v>0</v>
      </c>
      <c r="H15" s="11">
        <v>-13397.838330000002</v>
      </c>
      <c r="I15" s="11">
        <v>-3071.5983800000004</v>
      </c>
      <c r="J15" s="11">
        <v>0</v>
      </c>
      <c r="K15" s="11">
        <v>0</v>
      </c>
      <c r="L15" s="11">
        <v>8685.3752999999997</v>
      </c>
      <c r="M15" s="11">
        <v>-10536.03328</v>
      </c>
      <c r="N15" s="11">
        <v>0</v>
      </c>
      <c r="O15" s="11">
        <v>-4922.2563600000003</v>
      </c>
      <c r="P15" s="11">
        <v>-5282.7956927515397</v>
      </c>
      <c r="Q15" s="11">
        <v>383.27600000000001</v>
      </c>
      <c r="R15" s="11">
        <v>-4899.5196927515399</v>
      </c>
      <c r="S15" s="535"/>
      <c r="T15" s="535"/>
      <c r="U15" s="535"/>
    </row>
    <row r="16" spans="1:21" s="524" customFormat="1" x14ac:dyDescent="0.2">
      <c r="A16" s="12" t="s">
        <v>1220</v>
      </c>
      <c r="B16" s="11">
        <v>0</v>
      </c>
      <c r="C16" s="11">
        <v>0</v>
      </c>
      <c r="D16" s="11">
        <v>-37794.489930000011</v>
      </c>
      <c r="E16" s="11">
        <v>-9121.1581900000001</v>
      </c>
      <c r="F16" s="11">
        <v>-4365.5485799999997</v>
      </c>
      <c r="G16" s="11">
        <v>0</v>
      </c>
      <c r="H16" s="11">
        <v>-51281.196700000015</v>
      </c>
      <c r="I16" s="11">
        <v>-10831.166150000001</v>
      </c>
      <c r="J16" s="11">
        <v>1965.5360000000001</v>
      </c>
      <c r="K16" s="11">
        <v>383.52211999999986</v>
      </c>
      <c r="L16" s="11">
        <v>4789.0107800000005</v>
      </c>
      <c r="M16" s="11">
        <v>-6132.4926699999996</v>
      </c>
      <c r="N16" s="11">
        <v>-889.76882999999998</v>
      </c>
      <c r="O16" s="11">
        <v>-10715.358749999999</v>
      </c>
      <c r="P16" s="11">
        <v>63126.576329999836</v>
      </c>
      <c r="Q16" s="11">
        <v>-14453.854170000001</v>
      </c>
      <c r="R16" s="11">
        <v>48672.72215999983</v>
      </c>
      <c r="S16" s="535"/>
      <c r="T16" s="535"/>
      <c r="U16" s="535"/>
    </row>
    <row r="17" spans="1:21" s="524" customFormat="1" x14ac:dyDescent="0.2">
      <c r="A17" s="14" t="s">
        <v>800</v>
      </c>
      <c r="B17" s="15">
        <v>-15.89697</v>
      </c>
      <c r="C17" s="15">
        <v>-7.65</v>
      </c>
      <c r="D17" s="15">
        <v>-67938.157969999986</v>
      </c>
      <c r="E17" s="15">
        <v>-12923.15919</v>
      </c>
      <c r="F17" s="15">
        <v>-5317.0101399999994</v>
      </c>
      <c r="G17" s="15">
        <v>-7986.0642000000007</v>
      </c>
      <c r="H17" s="15">
        <v>-94187.938469999994</v>
      </c>
      <c r="I17" s="15">
        <v>-3681.7842999999993</v>
      </c>
      <c r="J17" s="15">
        <v>262.60028000000005</v>
      </c>
      <c r="K17" s="15">
        <v>251.24149999999989</v>
      </c>
      <c r="L17" s="15">
        <v>-381.53999000000005</v>
      </c>
      <c r="M17" s="15">
        <v>-186.85857999999999</v>
      </c>
      <c r="N17" s="15">
        <v>-33.032940000000004</v>
      </c>
      <c r="O17" s="15">
        <v>-3769.3740299999995</v>
      </c>
      <c r="P17" s="15">
        <v>74062.537370000078</v>
      </c>
      <c r="Q17" s="15">
        <v>-14056.674429999999</v>
      </c>
      <c r="R17" s="15">
        <v>60005.862940000079</v>
      </c>
      <c r="S17" s="535"/>
      <c r="T17" s="535"/>
      <c r="U17" s="535"/>
    </row>
    <row r="18" spans="1:21" s="524" customFormat="1" x14ac:dyDescent="0.2">
      <c r="A18" s="19" t="s">
        <v>763</v>
      </c>
      <c r="B18" s="16">
        <v>-5413.2357699999993</v>
      </c>
      <c r="C18" s="16">
        <v>-4837.3138200000003</v>
      </c>
      <c r="D18" s="16">
        <v>-119051.08248999999</v>
      </c>
      <c r="E18" s="16">
        <v>-16217.605750000001</v>
      </c>
      <c r="F18" s="16">
        <v>-8440.3219338379076</v>
      </c>
      <c r="G18" s="16">
        <v>-311.14999999999998</v>
      </c>
      <c r="H18" s="16">
        <v>-154270.70976383786</v>
      </c>
      <c r="I18" s="16">
        <v>-8335.2282200000009</v>
      </c>
      <c r="J18" s="16">
        <v>-576.53355000000079</v>
      </c>
      <c r="K18" s="16">
        <v>0</v>
      </c>
      <c r="L18" s="16">
        <v>17656.895059999999</v>
      </c>
      <c r="M18" s="16">
        <v>-366.88496019999997</v>
      </c>
      <c r="N18" s="16">
        <v>0</v>
      </c>
      <c r="O18" s="16">
        <v>8378.2483297999988</v>
      </c>
      <c r="P18" s="16">
        <v>-63981.131999961923</v>
      </c>
      <c r="Q18" s="16">
        <v>0</v>
      </c>
      <c r="R18" s="16">
        <v>-63981.131999961923</v>
      </c>
      <c r="S18" s="535"/>
      <c r="T18" s="535"/>
      <c r="U18" s="535"/>
    </row>
    <row r="19" spans="1:21" s="524" customFormat="1" x14ac:dyDescent="0.2">
      <c r="A19" s="12" t="s">
        <v>1548</v>
      </c>
      <c r="B19" s="11">
        <v>0</v>
      </c>
      <c r="C19" s="11">
        <v>0</v>
      </c>
      <c r="D19" s="11">
        <v>-11599.234110000001</v>
      </c>
      <c r="E19" s="11">
        <v>-1247.89698</v>
      </c>
      <c r="F19" s="11">
        <v>-853.97754000000009</v>
      </c>
      <c r="G19" s="11">
        <v>0</v>
      </c>
      <c r="H19" s="11">
        <v>-13701.108630000001</v>
      </c>
      <c r="I19" s="11">
        <v>-2816.5692899999999</v>
      </c>
      <c r="J19" s="11">
        <v>-111.6940199999999</v>
      </c>
      <c r="K19" s="11">
        <v>0</v>
      </c>
      <c r="L19" s="11">
        <v>261.30835999999999</v>
      </c>
      <c r="M19" s="11">
        <v>-337.76808999999997</v>
      </c>
      <c r="N19" s="11">
        <v>0</v>
      </c>
      <c r="O19" s="11">
        <v>-3004.7230399999999</v>
      </c>
      <c r="P19" s="11">
        <v>319.99244999999462</v>
      </c>
      <c r="Q19" s="11">
        <v>0</v>
      </c>
      <c r="R19" s="11">
        <v>319.99244999999462</v>
      </c>
      <c r="S19" s="535"/>
      <c r="T19" s="535"/>
      <c r="U19" s="535"/>
    </row>
    <row r="20" spans="1:21" s="524" customFormat="1" x14ac:dyDescent="0.2">
      <c r="A20" s="12" t="s">
        <v>1550</v>
      </c>
      <c r="B20" s="11">
        <v>0</v>
      </c>
      <c r="C20" s="11">
        <v>0</v>
      </c>
      <c r="D20" s="11">
        <v>-183.04386000000002</v>
      </c>
      <c r="E20" s="11">
        <v>-557.14393000000007</v>
      </c>
      <c r="F20" s="11">
        <v>-29.983910000000009</v>
      </c>
      <c r="G20" s="11">
        <v>0</v>
      </c>
      <c r="H20" s="11">
        <v>-770.1717000000001</v>
      </c>
      <c r="I20" s="11">
        <v>59.539979999999993</v>
      </c>
      <c r="J20" s="11">
        <v>-59.587260000000001</v>
      </c>
      <c r="K20" s="11">
        <v>0</v>
      </c>
      <c r="L20" s="11">
        <v>49.394799999999996</v>
      </c>
      <c r="M20" s="11">
        <v>-41.934170000000009</v>
      </c>
      <c r="N20" s="11">
        <v>0</v>
      </c>
      <c r="O20" s="11">
        <v>7.4133499999999799</v>
      </c>
      <c r="P20" s="11">
        <v>-1675.3151599999997</v>
      </c>
      <c r="Q20" s="11">
        <v>0</v>
      </c>
      <c r="R20" s="11">
        <v>-1675.3151599999997</v>
      </c>
      <c r="S20" s="535"/>
      <c r="T20" s="535"/>
      <c r="U20" s="535"/>
    </row>
    <row r="21" spans="1:21" s="524" customFormat="1" x14ac:dyDescent="0.2">
      <c r="A21" s="14" t="s">
        <v>1549</v>
      </c>
      <c r="B21" s="15">
        <v>-1776.90272</v>
      </c>
      <c r="C21" s="15">
        <v>-1.9722899999999999</v>
      </c>
      <c r="D21" s="15">
        <v>-28609.681829999998</v>
      </c>
      <c r="E21" s="15">
        <v>-3745.6710400000002</v>
      </c>
      <c r="F21" s="15">
        <v>-1060.7963999999999</v>
      </c>
      <c r="G21" s="15">
        <v>0</v>
      </c>
      <c r="H21" s="15">
        <v>-35195.024279999998</v>
      </c>
      <c r="I21" s="15">
        <v>-619.12959000000012</v>
      </c>
      <c r="J21" s="15">
        <v>490.40189999999996</v>
      </c>
      <c r="K21" s="15">
        <v>0</v>
      </c>
      <c r="L21" s="15">
        <v>8246.875320000001</v>
      </c>
      <c r="M21" s="15">
        <v>-247.00955999999999</v>
      </c>
      <c r="N21" s="15">
        <v>0</v>
      </c>
      <c r="O21" s="15">
        <v>7871.1380700000009</v>
      </c>
      <c r="P21" s="15">
        <v>-55931.25114</v>
      </c>
      <c r="Q21" s="15">
        <v>0</v>
      </c>
      <c r="R21" s="15">
        <v>-55931.25114</v>
      </c>
      <c r="S21" s="535"/>
      <c r="T21" s="535"/>
      <c r="U21" s="535"/>
    </row>
    <row r="22" spans="1:21" s="524" customFormat="1" x14ac:dyDescent="0.2">
      <c r="A22" s="19" t="s">
        <v>817</v>
      </c>
      <c r="B22" s="16">
        <v>-10852.930990000001</v>
      </c>
      <c r="C22" s="16">
        <v>-11406.331539999999</v>
      </c>
      <c r="D22" s="16">
        <v>-105012.11672999998</v>
      </c>
      <c r="E22" s="16">
        <v>3096.0277799999999</v>
      </c>
      <c r="F22" s="16">
        <v>-10647.821769999999</v>
      </c>
      <c r="G22" s="16">
        <v>0</v>
      </c>
      <c r="H22" s="16">
        <v>-134823.17324999999</v>
      </c>
      <c r="I22" s="16">
        <v>-48473.983079999998</v>
      </c>
      <c r="J22" s="16">
        <v>0</v>
      </c>
      <c r="K22" s="16">
        <v>0</v>
      </c>
      <c r="L22" s="16">
        <v>131914.29513000001</v>
      </c>
      <c r="M22" s="16">
        <v>-113.34419999999999</v>
      </c>
      <c r="N22" s="16">
        <v>0</v>
      </c>
      <c r="O22" s="16">
        <v>83326.967850000001</v>
      </c>
      <c r="P22" s="16">
        <v>-529611.96544065524</v>
      </c>
      <c r="Q22" s="16">
        <v>-136.3449</v>
      </c>
      <c r="R22" s="16">
        <v>-529748.31034065515</v>
      </c>
      <c r="S22" s="535"/>
      <c r="T22" s="535"/>
      <c r="U22" s="535"/>
    </row>
    <row r="23" spans="1:21" s="524" customFormat="1" x14ac:dyDescent="0.2">
      <c r="A23" s="12" t="s">
        <v>102</v>
      </c>
      <c r="B23" s="11">
        <v>0</v>
      </c>
      <c r="C23" s="11">
        <v>0</v>
      </c>
      <c r="D23" s="11">
        <v>-2332.6902099999998</v>
      </c>
      <c r="E23" s="11">
        <v>-37.756279999999997</v>
      </c>
      <c r="F23" s="11">
        <v>-127.05256</v>
      </c>
      <c r="G23" s="11">
        <v>0</v>
      </c>
      <c r="H23" s="11">
        <v>-2497.4990499999999</v>
      </c>
      <c r="I23" s="11">
        <v>7.2063700000000006</v>
      </c>
      <c r="J23" s="11">
        <v>0</v>
      </c>
      <c r="K23" s="11">
        <v>0</v>
      </c>
      <c r="L23" s="11">
        <v>63.966540000000002</v>
      </c>
      <c r="M23" s="11">
        <v>-4.8218000000000005</v>
      </c>
      <c r="N23" s="11">
        <v>9.0006699999999977</v>
      </c>
      <c r="O23" s="11">
        <v>75.351780000000005</v>
      </c>
      <c r="P23" s="11">
        <v>1392.1196</v>
      </c>
      <c r="Q23" s="11">
        <v>-284.25989000000004</v>
      </c>
      <c r="R23" s="11">
        <v>1107.85971</v>
      </c>
      <c r="S23" s="535"/>
      <c r="T23" s="535"/>
      <c r="U23" s="535"/>
    </row>
    <row r="24" spans="1:21" s="524" customFormat="1" x14ac:dyDescent="0.2">
      <c r="A24" s="12" t="s">
        <v>1551</v>
      </c>
      <c r="B24" s="11">
        <v>0</v>
      </c>
      <c r="C24" s="11">
        <v>0</v>
      </c>
      <c r="D24" s="11">
        <v>-568.15200000000004</v>
      </c>
      <c r="E24" s="11">
        <v>-3889.9</v>
      </c>
      <c r="F24" s="11">
        <v>-170.24100000000001</v>
      </c>
      <c r="G24" s="11">
        <v>-44.307000000000002</v>
      </c>
      <c r="H24" s="11">
        <v>-4672.5999999999995</v>
      </c>
      <c r="I24" s="11">
        <v>-29.192319999999999</v>
      </c>
      <c r="J24" s="11">
        <v>80.861000000000004</v>
      </c>
      <c r="K24" s="11">
        <v>0</v>
      </c>
      <c r="L24" s="11">
        <v>991.77599999999995</v>
      </c>
      <c r="M24" s="11">
        <v>0</v>
      </c>
      <c r="N24" s="11">
        <v>-191.23699999999999</v>
      </c>
      <c r="O24" s="11">
        <v>852.2076800000001</v>
      </c>
      <c r="P24" s="11">
        <v>-4466.1769999999997</v>
      </c>
      <c r="Q24" s="11">
        <v>0</v>
      </c>
      <c r="R24" s="11">
        <v>-4466.1769999999997</v>
      </c>
      <c r="S24" s="535"/>
      <c r="T24" s="535"/>
      <c r="U24" s="535"/>
    </row>
    <row r="25" spans="1:21" s="524" customFormat="1" x14ac:dyDescent="0.2">
      <c r="A25" s="14" t="s">
        <v>854</v>
      </c>
      <c r="B25" s="15">
        <v>0</v>
      </c>
      <c r="C25" s="15">
        <v>0</v>
      </c>
      <c r="D25" s="15">
        <v>-593.29367000000002</v>
      </c>
      <c r="E25" s="15">
        <v>-116.56331</v>
      </c>
      <c r="F25" s="15">
        <v>-226.24330612572268</v>
      </c>
      <c r="G25" s="15">
        <v>-41.831089999999996</v>
      </c>
      <c r="H25" s="15">
        <v>-977.93137612572275</v>
      </c>
      <c r="I25" s="15">
        <v>-39.190629999999999</v>
      </c>
      <c r="J25" s="15">
        <v>1.6727400000000001</v>
      </c>
      <c r="K25" s="15">
        <v>61.380839999999999</v>
      </c>
      <c r="L25" s="15">
        <v>164.27951000000002</v>
      </c>
      <c r="M25" s="15">
        <v>-8.3346599999999995</v>
      </c>
      <c r="N25" s="15">
        <v>-0.79379</v>
      </c>
      <c r="O25" s="15">
        <v>179.01401000000004</v>
      </c>
      <c r="P25" s="15">
        <v>-1870.8457900000001</v>
      </c>
      <c r="Q25" s="15">
        <v>0</v>
      </c>
      <c r="R25" s="15">
        <v>-1870.8457900000001</v>
      </c>
      <c r="S25" s="535"/>
      <c r="T25" s="535"/>
      <c r="U25" s="535"/>
    </row>
    <row r="26" spans="1:21" s="524" customFormat="1" x14ac:dyDescent="0.2">
      <c r="A26" s="19" t="s">
        <v>2132</v>
      </c>
      <c r="B26" s="16">
        <v>0</v>
      </c>
      <c r="C26" s="16">
        <v>0</v>
      </c>
      <c r="D26" s="16">
        <v>-3813.5432700000001</v>
      </c>
      <c r="E26" s="16">
        <v>-169.94401000000002</v>
      </c>
      <c r="F26" s="16">
        <v>-1182.9801699999998</v>
      </c>
      <c r="G26" s="16">
        <v>-253.80653000000001</v>
      </c>
      <c r="H26" s="16">
        <v>-5420.2739799999999</v>
      </c>
      <c r="I26" s="16">
        <v>-1665.9279999999997</v>
      </c>
      <c r="J26" s="16">
        <v>0</v>
      </c>
      <c r="K26" s="16">
        <v>0</v>
      </c>
      <c r="L26" s="16">
        <v>133.97901000000002</v>
      </c>
      <c r="M26" s="16">
        <v>-92.215479999999999</v>
      </c>
      <c r="N26" s="16">
        <v>0</v>
      </c>
      <c r="O26" s="16">
        <v>-1624.1644699999997</v>
      </c>
      <c r="P26" s="16">
        <v>-37186.711880000017</v>
      </c>
      <c r="Q26" s="16">
        <v>0</v>
      </c>
      <c r="R26" s="16">
        <v>-37186.711880000017</v>
      </c>
      <c r="S26" s="535"/>
      <c r="T26" s="535"/>
      <c r="U26" s="535"/>
    </row>
    <row r="27" spans="1:21" s="524" customFormat="1" x14ac:dyDescent="0.2">
      <c r="A27" s="12" t="s">
        <v>1557</v>
      </c>
      <c r="B27" s="11">
        <v>-2980.9245799999999</v>
      </c>
      <c r="C27" s="11">
        <v>-36.371580000000002</v>
      </c>
      <c r="D27" s="11">
        <v>-26779.377530000002</v>
      </c>
      <c r="E27" s="11">
        <v>-30958.551239999997</v>
      </c>
      <c r="F27" s="11">
        <v>-4160.9119900000005</v>
      </c>
      <c r="G27" s="11">
        <v>0</v>
      </c>
      <c r="H27" s="11">
        <v>-64916.136919999997</v>
      </c>
      <c r="I27" s="11">
        <v>-15509.4107</v>
      </c>
      <c r="J27" s="11">
        <v>-131.59643</v>
      </c>
      <c r="K27" s="11">
        <v>0</v>
      </c>
      <c r="L27" s="11">
        <v>20531.145660000002</v>
      </c>
      <c r="M27" s="11">
        <v>-688.36153000000002</v>
      </c>
      <c r="N27" s="11">
        <v>0</v>
      </c>
      <c r="O27" s="11">
        <v>4201.7770000000019</v>
      </c>
      <c r="P27" s="11">
        <v>-78731.315560000032</v>
      </c>
      <c r="Q27" s="11">
        <v>0</v>
      </c>
      <c r="R27" s="11">
        <v>-78731.315560000032</v>
      </c>
      <c r="S27" s="535"/>
      <c r="T27" s="535"/>
      <c r="U27" s="535"/>
    </row>
    <row r="28" spans="1:21" s="524" customForma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-2163.80665</v>
      </c>
      <c r="F28" s="11">
        <v>-13.663</v>
      </c>
      <c r="G28" s="11">
        <v>0</v>
      </c>
      <c r="H28" s="11">
        <v>-2177.46965</v>
      </c>
      <c r="I28" s="11">
        <v>-437.12099999999998</v>
      </c>
      <c r="J28" s="11">
        <v>-85.061000000000007</v>
      </c>
      <c r="K28" s="11">
        <v>0</v>
      </c>
      <c r="L28" s="11">
        <v>0.58938999999999997</v>
      </c>
      <c r="M28" s="11">
        <v>-33.312669999999997</v>
      </c>
      <c r="N28" s="11">
        <v>-48.446309999999997</v>
      </c>
      <c r="O28" s="11">
        <v>-603.3515900000001</v>
      </c>
      <c r="P28" s="11">
        <v>-2048.991</v>
      </c>
      <c r="Q28" s="11">
        <v>0</v>
      </c>
      <c r="R28" s="11">
        <v>-2048.991</v>
      </c>
      <c r="S28" s="535"/>
      <c r="T28" s="535"/>
      <c r="U28" s="535"/>
    </row>
    <row r="29" spans="1:21" s="524" customFormat="1" x14ac:dyDescent="0.2">
      <c r="A29" s="14" t="s">
        <v>802</v>
      </c>
      <c r="B29" s="15">
        <v>-1809.4703699999998</v>
      </c>
      <c r="C29" s="15">
        <v>0</v>
      </c>
      <c r="D29" s="15">
        <v>-12657.410911140443</v>
      </c>
      <c r="E29" s="15">
        <v>-1936.7672199999988</v>
      </c>
      <c r="F29" s="15">
        <v>-10072.47602</v>
      </c>
      <c r="G29" s="15">
        <v>0</v>
      </c>
      <c r="H29" s="15">
        <v>-26476.124521140438</v>
      </c>
      <c r="I29" s="15">
        <v>-6513.9734499999995</v>
      </c>
      <c r="J29" s="15">
        <v>955.66099999999994</v>
      </c>
      <c r="K29" s="15">
        <v>0</v>
      </c>
      <c r="L29" s="15">
        <v>1019.1443800000004</v>
      </c>
      <c r="M29" s="15">
        <v>-1019.34114</v>
      </c>
      <c r="N29" s="15">
        <v>644.75794999999994</v>
      </c>
      <c r="O29" s="15">
        <v>-4913.7512599999982</v>
      </c>
      <c r="P29" s="15">
        <v>8165.5360000000001</v>
      </c>
      <c r="Q29" s="15">
        <v>-493.85145950468001</v>
      </c>
      <c r="R29" s="15">
        <v>7671.6845404953201</v>
      </c>
      <c r="S29" s="535"/>
      <c r="T29" s="535"/>
      <c r="U29" s="535"/>
    </row>
    <row r="30" spans="1:21" s="524" customFormat="1" x14ac:dyDescent="0.2">
      <c r="A30" s="19" t="s">
        <v>830</v>
      </c>
      <c r="B30" s="16">
        <v>0</v>
      </c>
      <c r="C30" s="16">
        <v>0</v>
      </c>
      <c r="D30" s="16">
        <v>-2405.86715</v>
      </c>
      <c r="E30" s="16">
        <v>-38.194400000000002</v>
      </c>
      <c r="F30" s="16">
        <v>-274.62099999999998</v>
      </c>
      <c r="G30" s="16">
        <v>0</v>
      </c>
      <c r="H30" s="16">
        <v>-2718.68255</v>
      </c>
      <c r="I30" s="16">
        <v>-64.533649999999994</v>
      </c>
      <c r="J30" s="16">
        <v>-758.44618000000014</v>
      </c>
      <c r="K30" s="16">
        <v>0</v>
      </c>
      <c r="L30" s="16">
        <v>3180.2417599999999</v>
      </c>
      <c r="M30" s="16">
        <v>-134.40495000000001</v>
      </c>
      <c r="N30" s="16">
        <v>0</v>
      </c>
      <c r="O30" s="16">
        <v>2222.8569799999996</v>
      </c>
      <c r="P30" s="16">
        <v>-2603.1041200000009</v>
      </c>
      <c r="Q30" s="16">
        <v>0</v>
      </c>
      <c r="R30" s="16">
        <v>-2603.1041200000009</v>
      </c>
      <c r="S30" s="535"/>
      <c r="T30" s="535"/>
      <c r="U30" s="535"/>
    </row>
    <row r="31" spans="1:21" s="524" customFormat="1" x14ac:dyDescent="0.2">
      <c r="A31" s="12" t="s">
        <v>1644</v>
      </c>
      <c r="B31" s="11">
        <v>0</v>
      </c>
      <c r="C31" s="11">
        <v>0</v>
      </c>
      <c r="D31" s="11">
        <v>-398.69956800000028</v>
      </c>
      <c r="E31" s="11">
        <v>-2041.2897700000001</v>
      </c>
      <c r="F31" s="11">
        <v>-445.07221999999996</v>
      </c>
      <c r="G31" s="11">
        <v>0</v>
      </c>
      <c r="H31" s="11">
        <v>-2885.0615580000003</v>
      </c>
      <c r="I31" s="11">
        <v>-3181.8151699999999</v>
      </c>
      <c r="J31" s="11">
        <v>316.29854</v>
      </c>
      <c r="K31" s="11">
        <v>99.355159999999998</v>
      </c>
      <c r="L31" s="11">
        <v>129.82865999999999</v>
      </c>
      <c r="M31" s="11">
        <v>268.10932000000003</v>
      </c>
      <c r="N31" s="11">
        <v>0</v>
      </c>
      <c r="O31" s="11">
        <v>-2368.2234899999999</v>
      </c>
      <c r="P31" s="11">
        <v>-2960.6749500000251</v>
      </c>
      <c r="Q31" s="11">
        <v>0</v>
      </c>
      <c r="R31" s="11">
        <v>-2960.6749500000251</v>
      </c>
      <c r="S31" s="535"/>
      <c r="T31" s="535"/>
      <c r="U31" s="535"/>
    </row>
    <row r="32" spans="1:21" s="524" customFormat="1" x14ac:dyDescent="0.2">
      <c r="A32" s="12" t="s">
        <v>1530</v>
      </c>
      <c r="B32" s="11">
        <v>27.59328</v>
      </c>
      <c r="C32" s="11">
        <v>0</v>
      </c>
      <c r="D32" s="11">
        <v>-47637.902248777005</v>
      </c>
      <c r="E32" s="11">
        <v>-6762.4919199999995</v>
      </c>
      <c r="F32" s="11">
        <v>-8179.3924800000004</v>
      </c>
      <c r="G32" s="11">
        <v>0</v>
      </c>
      <c r="H32" s="11">
        <v>-62552.193368777007</v>
      </c>
      <c r="I32" s="11">
        <v>-18372.98013</v>
      </c>
      <c r="J32" s="11">
        <v>884.04375000000005</v>
      </c>
      <c r="K32" s="11">
        <v>0</v>
      </c>
      <c r="L32" s="11">
        <v>621.92853000000002</v>
      </c>
      <c r="M32" s="11">
        <v>-414.63513</v>
      </c>
      <c r="N32" s="11">
        <v>0</v>
      </c>
      <c r="O32" s="11">
        <v>-17281.642979999997</v>
      </c>
      <c r="P32" s="11">
        <v>-31441.667320000015</v>
      </c>
      <c r="Q32" s="11">
        <v>5278.3418600000005</v>
      </c>
      <c r="R32" s="11">
        <v>-26163.325460000015</v>
      </c>
      <c r="S32" s="535"/>
      <c r="T32" s="535"/>
      <c r="U32" s="535"/>
    </row>
    <row r="33" spans="1:22" s="524" customFormat="1" x14ac:dyDescent="0.2">
      <c r="A33" s="14" t="s">
        <v>758</v>
      </c>
      <c r="B33" s="15">
        <v>-4561.9129699999994</v>
      </c>
      <c r="C33" s="15">
        <v>0</v>
      </c>
      <c r="D33" s="15">
        <v>-20075.714319999999</v>
      </c>
      <c r="E33" s="15">
        <v>-8198.1138099999989</v>
      </c>
      <c r="F33" s="15">
        <v>-6776.4639999999999</v>
      </c>
      <c r="G33" s="15">
        <v>-2371.0839099999998</v>
      </c>
      <c r="H33" s="15">
        <v>-41983.28901</v>
      </c>
      <c r="I33" s="15">
        <v>-13472.906770000001</v>
      </c>
      <c r="J33" s="15">
        <v>-3520.9663200000005</v>
      </c>
      <c r="K33" s="15">
        <v>0</v>
      </c>
      <c r="L33" s="15">
        <v>7145.2005799999997</v>
      </c>
      <c r="M33" s="15">
        <v>-447.12784000000005</v>
      </c>
      <c r="N33" s="15">
        <v>0</v>
      </c>
      <c r="O33" s="15">
        <v>-10295.80035</v>
      </c>
      <c r="P33" s="15">
        <v>-19985.768490000231</v>
      </c>
      <c r="Q33" s="15">
        <v>0</v>
      </c>
      <c r="R33" s="15">
        <v>-19985.768490000231</v>
      </c>
      <c r="S33" s="535"/>
      <c r="T33" s="535"/>
      <c r="U33" s="535"/>
    </row>
    <row r="34" spans="1:22" s="524" customFormat="1" x14ac:dyDescent="0.2">
      <c r="A34" s="19" t="s">
        <v>1418</v>
      </c>
      <c r="B34" s="16">
        <v>0</v>
      </c>
      <c r="C34" s="16">
        <v>0</v>
      </c>
      <c r="D34" s="16">
        <v>-8527.4188300000005</v>
      </c>
      <c r="E34" s="16">
        <v>-2110.9278899999995</v>
      </c>
      <c r="F34" s="16">
        <v>-1633.7401299999999</v>
      </c>
      <c r="G34" s="16">
        <v>0</v>
      </c>
      <c r="H34" s="16">
        <v>-12272.08685</v>
      </c>
      <c r="I34" s="16">
        <v>-1426.3014100000003</v>
      </c>
      <c r="J34" s="16">
        <v>0</v>
      </c>
      <c r="K34" s="16">
        <v>-362.32</v>
      </c>
      <c r="L34" s="16">
        <v>59.976920000010004</v>
      </c>
      <c r="M34" s="16">
        <v>-1263.94433</v>
      </c>
      <c r="N34" s="16">
        <v>0</v>
      </c>
      <c r="O34" s="16">
        <v>-2992.5888199999899</v>
      </c>
      <c r="P34" s="16">
        <v>16265.179884826644</v>
      </c>
      <c r="Q34" s="16">
        <v>-820.46206999999993</v>
      </c>
      <c r="R34" s="16">
        <v>15444.717814826645</v>
      </c>
      <c r="S34" s="535"/>
      <c r="T34" s="535"/>
      <c r="U34" s="535"/>
    </row>
    <row r="35" spans="1:22" s="524" customFormat="1" x14ac:dyDescent="0.2">
      <c r="A35" s="12" t="s">
        <v>803</v>
      </c>
      <c r="B35" s="11">
        <v>-988.53823999999997</v>
      </c>
      <c r="C35" s="11">
        <v>27.311139999999998</v>
      </c>
      <c r="D35" s="11">
        <v>-20729.419430000002</v>
      </c>
      <c r="E35" s="11">
        <v>-639.52281000000005</v>
      </c>
      <c r="F35" s="11">
        <v>-1287.9756799999998</v>
      </c>
      <c r="G35" s="11">
        <v>0</v>
      </c>
      <c r="H35" s="11">
        <v>-23618.14502</v>
      </c>
      <c r="I35" s="11">
        <v>-7021.0354200000011</v>
      </c>
      <c r="J35" s="11">
        <v>-1130.2306899999999</v>
      </c>
      <c r="K35" s="11">
        <v>0</v>
      </c>
      <c r="L35" s="11">
        <v>134.53762</v>
      </c>
      <c r="M35" s="11">
        <v>-113.56809</v>
      </c>
      <c r="N35" s="11">
        <v>0</v>
      </c>
      <c r="O35" s="11">
        <v>-8130.2965800000002</v>
      </c>
      <c r="P35" s="11">
        <v>-45913.984329999999</v>
      </c>
      <c r="Q35" s="11">
        <v>0</v>
      </c>
      <c r="R35" s="11">
        <v>-45913.984329999999</v>
      </c>
      <c r="S35" s="535"/>
      <c r="T35" s="535"/>
      <c r="U35" s="535"/>
    </row>
    <row r="36" spans="1:22" s="524" customFormat="1" x14ac:dyDescent="0.2">
      <c r="A36" s="12" t="s">
        <v>762</v>
      </c>
      <c r="B36" s="11">
        <v>-158.95079999999999</v>
      </c>
      <c r="C36" s="11">
        <v>0</v>
      </c>
      <c r="D36" s="11">
        <v>-929.17196000000001</v>
      </c>
      <c r="E36" s="11">
        <v>-12.242180000000001</v>
      </c>
      <c r="F36" s="11">
        <v>-277.60789</v>
      </c>
      <c r="G36" s="11">
        <v>0</v>
      </c>
      <c r="H36" s="11">
        <v>-1377.9728299999999</v>
      </c>
      <c r="I36" s="11">
        <v>-56.51961</v>
      </c>
      <c r="J36" s="11">
        <v>-165.03899999999999</v>
      </c>
      <c r="K36" s="11">
        <v>0</v>
      </c>
      <c r="L36" s="11">
        <v>48.972999999999999</v>
      </c>
      <c r="M36" s="11">
        <v>-69.82208</v>
      </c>
      <c r="N36" s="11">
        <v>0</v>
      </c>
      <c r="O36" s="11">
        <v>-242.40768999999997</v>
      </c>
      <c r="P36" s="11">
        <v>-1807.8106499999999</v>
      </c>
      <c r="Q36" s="11">
        <v>0</v>
      </c>
      <c r="R36" s="11">
        <v>-1807.8106499999999</v>
      </c>
      <c r="S36" s="535"/>
      <c r="T36" s="535"/>
      <c r="U36" s="535"/>
    </row>
    <row r="37" spans="1:22" s="524" customFormat="1" x14ac:dyDescent="0.2">
      <c r="A37" s="14" t="s">
        <v>761</v>
      </c>
      <c r="B37" s="15">
        <v>-1108.1629800000001</v>
      </c>
      <c r="C37" s="15">
        <v>-378.7987</v>
      </c>
      <c r="D37" s="15">
        <v>-14907.645829999999</v>
      </c>
      <c r="E37" s="15">
        <v>-1403.99622</v>
      </c>
      <c r="F37" s="15">
        <v>-392.00132000000008</v>
      </c>
      <c r="G37" s="15">
        <v>0</v>
      </c>
      <c r="H37" s="15">
        <v>-18190.605049999998</v>
      </c>
      <c r="I37" s="15">
        <v>-2252.9163899999999</v>
      </c>
      <c r="J37" s="15">
        <v>-424.88456000000002</v>
      </c>
      <c r="K37" s="15">
        <v>0</v>
      </c>
      <c r="L37" s="15">
        <v>-987.28528000000006</v>
      </c>
      <c r="M37" s="15">
        <v>-102.25798</v>
      </c>
      <c r="N37" s="15">
        <v>0</v>
      </c>
      <c r="O37" s="15">
        <v>-3767.3442099999997</v>
      </c>
      <c r="P37" s="15">
        <v>5034.7551599999997</v>
      </c>
      <c r="Q37" s="15">
        <v>0</v>
      </c>
      <c r="R37" s="15">
        <v>5034.7551599999997</v>
      </c>
      <c r="S37" s="535"/>
      <c r="T37" s="535"/>
      <c r="U37" s="535"/>
    </row>
    <row r="38" spans="1:22" s="524" customFormat="1" x14ac:dyDescent="0.2">
      <c r="A38" s="19" t="s">
        <v>829</v>
      </c>
      <c r="B38" s="16">
        <v>-279.81057999999996</v>
      </c>
      <c r="C38" s="16">
        <v>0</v>
      </c>
      <c r="D38" s="16">
        <v>-4116.5098184719236</v>
      </c>
      <c r="E38" s="16">
        <v>-700.13134000000002</v>
      </c>
      <c r="F38" s="16">
        <v>-2832.7975300000003</v>
      </c>
      <c r="G38" s="16">
        <v>0</v>
      </c>
      <c r="H38" s="16">
        <v>-7929.2492684719236</v>
      </c>
      <c r="I38" s="16">
        <v>-1379.1119300000003</v>
      </c>
      <c r="J38" s="16">
        <v>0</v>
      </c>
      <c r="K38" s="16">
        <v>0</v>
      </c>
      <c r="L38" s="16">
        <v>-13115.49768</v>
      </c>
      <c r="M38" s="16">
        <v>-3451.1591400000002</v>
      </c>
      <c r="N38" s="16">
        <v>0</v>
      </c>
      <c r="O38" s="16">
        <v>-17945.768750000003</v>
      </c>
      <c r="P38" s="16">
        <v>-76430.849689999945</v>
      </c>
      <c r="Q38" s="16">
        <v>0</v>
      </c>
      <c r="R38" s="16">
        <v>-76430.849689999945</v>
      </c>
      <c r="S38" s="535"/>
      <c r="T38" s="535"/>
      <c r="U38" s="535"/>
    </row>
    <row r="39" spans="1:22" s="524" customFormat="1" x14ac:dyDescent="0.2">
      <c r="A39" s="12" t="s">
        <v>1581</v>
      </c>
      <c r="B39" s="11">
        <v>-784.76242999999999</v>
      </c>
      <c r="C39" s="11">
        <v>1284.4984999999999</v>
      </c>
      <c r="D39" s="11">
        <v>-38283.523809800536</v>
      </c>
      <c r="E39" s="11">
        <v>-6560.1487799999995</v>
      </c>
      <c r="F39" s="11">
        <v>-5617.7613300000003</v>
      </c>
      <c r="G39" s="11">
        <v>0</v>
      </c>
      <c r="H39" s="11">
        <v>-49961.697849800541</v>
      </c>
      <c r="I39" s="11">
        <v>-14075.718060000001</v>
      </c>
      <c r="J39" s="11">
        <v>-991.11146999999994</v>
      </c>
      <c r="K39" s="11">
        <v>0</v>
      </c>
      <c r="L39" s="11">
        <v>2198.1826599999995</v>
      </c>
      <c r="M39" s="11">
        <v>-5903.7784699999993</v>
      </c>
      <c r="N39" s="11">
        <v>0</v>
      </c>
      <c r="O39" s="11">
        <v>-18772.425340000002</v>
      </c>
      <c r="P39" s="11">
        <v>48253.224060000182</v>
      </c>
      <c r="Q39" s="11">
        <v>-9570.2021199999999</v>
      </c>
      <c r="R39" s="11">
        <v>38683.021940000181</v>
      </c>
      <c r="S39" s="535"/>
      <c r="T39" s="535"/>
      <c r="U39" s="535"/>
    </row>
    <row r="40" spans="1:22" s="524" customFormat="1" x14ac:dyDescent="0.2">
      <c r="A40" s="12" t="s">
        <v>1527</v>
      </c>
      <c r="B40" s="11">
        <v>0</v>
      </c>
      <c r="C40" s="11">
        <v>0</v>
      </c>
      <c r="D40" s="11">
        <v>-2703.8220000000001</v>
      </c>
      <c r="E40" s="11">
        <v>-1500.9929999999999</v>
      </c>
      <c r="F40" s="11">
        <v>-1150.7619999999999</v>
      </c>
      <c r="G40" s="11">
        <v>0</v>
      </c>
      <c r="H40" s="11">
        <v>-5355.5770000000002</v>
      </c>
      <c r="I40" s="11">
        <v>-1853.1079999999999</v>
      </c>
      <c r="J40" s="11">
        <v>20.654</v>
      </c>
      <c r="K40" s="11">
        <v>0</v>
      </c>
      <c r="L40" s="11">
        <v>825.96600000000001</v>
      </c>
      <c r="M40" s="11">
        <v>-25.896000000000001</v>
      </c>
      <c r="N40" s="11">
        <v>0</v>
      </c>
      <c r="O40" s="11">
        <v>-1032.384</v>
      </c>
      <c r="P40" s="11">
        <v>3336.0729999999999</v>
      </c>
      <c r="Q40" s="11">
        <v>0</v>
      </c>
      <c r="R40" s="11">
        <v>3336.0729999999999</v>
      </c>
      <c r="S40" s="535"/>
      <c r="T40" s="535"/>
      <c r="U40" s="535"/>
    </row>
    <row r="41" spans="1:22" s="524" customFormat="1" x14ac:dyDescent="0.2">
      <c r="A41" s="12" t="s">
        <v>828</v>
      </c>
      <c r="B41" s="11">
        <v>-2395.4058300000002</v>
      </c>
      <c r="C41" s="11">
        <v>0</v>
      </c>
      <c r="D41" s="11">
        <v>-8324.8433600000008</v>
      </c>
      <c r="E41" s="11">
        <v>-5638.6081699999995</v>
      </c>
      <c r="F41" s="11">
        <v>-2437.3371399999996</v>
      </c>
      <c r="G41" s="11">
        <v>0</v>
      </c>
      <c r="H41" s="11">
        <v>-18796.194499999998</v>
      </c>
      <c r="I41" s="11">
        <v>-2699.3284100000001</v>
      </c>
      <c r="J41" s="11">
        <v>0</v>
      </c>
      <c r="K41" s="11">
        <v>0</v>
      </c>
      <c r="L41" s="11">
        <v>1127.31951</v>
      </c>
      <c r="M41" s="11">
        <v>-334.41716000000002</v>
      </c>
      <c r="N41" s="11">
        <v>7.6707700000000001</v>
      </c>
      <c r="O41" s="11">
        <v>-1898.7552900000001</v>
      </c>
      <c r="P41" s="11">
        <v>3737.1219999999998</v>
      </c>
      <c r="Q41" s="11">
        <v>0</v>
      </c>
      <c r="R41" s="11">
        <v>3737.1219999999998</v>
      </c>
      <c r="S41" s="535"/>
      <c r="T41" s="535"/>
      <c r="U41" s="535"/>
      <c r="V41" s="535"/>
    </row>
    <row r="42" spans="1:22" s="524" customFormat="1" x14ac:dyDescent="0.2">
      <c r="A42" s="19" t="s">
        <v>799</v>
      </c>
      <c r="B42" s="16">
        <v>-6.7622999999999998</v>
      </c>
      <c r="C42" s="16">
        <v>0</v>
      </c>
      <c r="D42" s="16">
        <v>0</v>
      </c>
      <c r="E42" s="16">
        <v>-98.023979999999995</v>
      </c>
      <c r="F42" s="16">
        <v>-1089.8399399999998</v>
      </c>
      <c r="G42" s="16">
        <v>0</v>
      </c>
      <c r="H42" s="16">
        <v>-1194.6262199999999</v>
      </c>
      <c r="I42" s="16">
        <v>-3462.2877899999999</v>
      </c>
      <c r="J42" s="16">
        <v>0</v>
      </c>
      <c r="K42" s="16">
        <v>-116.00178</v>
      </c>
      <c r="L42" s="16">
        <v>884.74853000000007</v>
      </c>
      <c r="M42" s="16">
        <v>-432.69033999999999</v>
      </c>
      <c r="N42" s="16">
        <v>0</v>
      </c>
      <c r="O42" s="16">
        <v>-3126.2313800000002</v>
      </c>
      <c r="P42" s="16">
        <v>-3208.1525699999997</v>
      </c>
      <c r="Q42" s="16">
        <v>0</v>
      </c>
      <c r="R42" s="16">
        <v>-3208.1525699999997</v>
      </c>
      <c r="S42" s="535"/>
      <c r="T42" s="535"/>
      <c r="U42" s="535"/>
      <c r="V42" s="535"/>
    </row>
    <row r="43" spans="1:22" s="524" customFormat="1" x14ac:dyDescent="0.2">
      <c r="A43" s="12" t="s">
        <v>1168</v>
      </c>
      <c r="B43" s="11">
        <v>-1581.8712600000001</v>
      </c>
      <c r="C43" s="11">
        <v>0</v>
      </c>
      <c r="D43" s="11">
        <v>-17358.598756156003</v>
      </c>
      <c r="E43" s="11">
        <v>-1422.66815</v>
      </c>
      <c r="F43" s="11">
        <v>-1715.9425799999999</v>
      </c>
      <c r="G43" s="11">
        <v>0</v>
      </c>
      <c r="H43" s="11">
        <v>-22079.080746156003</v>
      </c>
      <c r="I43" s="11">
        <v>-2254.9498100000001</v>
      </c>
      <c r="J43" s="11">
        <v>-160.95972999999998</v>
      </c>
      <c r="K43" s="11">
        <v>0</v>
      </c>
      <c r="L43" s="11">
        <v>2034.9313500000001</v>
      </c>
      <c r="M43" s="11">
        <v>-5700.2700800000002</v>
      </c>
      <c r="N43" s="11">
        <v>0</v>
      </c>
      <c r="O43" s="11">
        <v>-6081.24827</v>
      </c>
      <c r="P43" s="11">
        <v>32690.007469999906</v>
      </c>
      <c r="Q43" s="11">
        <v>-3399.38834</v>
      </c>
      <c r="R43" s="11">
        <v>29290.619129999905</v>
      </c>
      <c r="S43" s="535"/>
      <c r="T43" s="535"/>
      <c r="U43" s="535"/>
      <c r="V43" s="535"/>
    </row>
    <row r="44" spans="1:22" s="524" customFormat="1" x14ac:dyDescent="0.2">
      <c r="A44" s="12" t="s">
        <v>2088</v>
      </c>
      <c r="B44" s="11">
        <v>0</v>
      </c>
      <c r="C44" s="11">
        <v>0</v>
      </c>
      <c r="D44" s="11">
        <v>0</v>
      </c>
      <c r="E44" s="11">
        <v>-18.673080000000002</v>
      </c>
      <c r="F44" s="11">
        <v>-106.27860000000001</v>
      </c>
      <c r="G44" s="11">
        <v>0</v>
      </c>
      <c r="H44" s="11">
        <v>-124.95168000000001</v>
      </c>
      <c r="I44" s="11">
        <v>-15.345499999999999</v>
      </c>
      <c r="J44" s="11">
        <v>-103.90814</v>
      </c>
      <c r="K44" s="11">
        <v>0</v>
      </c>
      <c r="L44" s="11">
        <v>1.3182400000000001</v>
      </c>
      <c r="M44" s="11">
        <v>-2.9250000000000002E-2</v>
      </c>
      <c r="N44" s="11">
        <v>0</v>
      </c>
      <c r="O44" s="11">
        <v>-117.96465000000001</v>
      </c>
      <c r="P44" s="11">
        <v>-643.27174000000002</v>
      </c>
      <c r="Q44" s="11">
        <v>0</v>
      </c>
      <c r="R44" s="11">
        <v>-643.27174000000002</v>
      </c>
      <c r="S44" s="535"/>
      <c r="T44" s="535"/>
      <c r="U44" s="535"/>
      <c r="V44" s="535"/>
    </row>
    <row r="45" spans="1:22" s="524" customFormat="1" x14ac:dyDescent="0.2">
      <c r="A45" s="14" t="s">
        <v>1535</v>
      </c>
      <c r="B45" s="15">
        <v>-26.248739999999998</v>
      </c>
      <c r="C45" s="15">
        <v>0</v>
      </c>
      <c r="D45" s="15">
        <v>-936.45699999999999</v>
      </c>
      <c r="E45" s="15">
        <v>-204.13285000000002</v>
      </c>
      <c r="F45" s="15">
        <v>-550.51519999999994</v>
      </c>
      <c r="G45" s="15">
        <v>0</v>
      </c>
      <c r="H45" s="15">
        <v>-1717.3537900000001</v>
      </c>
      <c r="I45" s="15">
        <v>-84.449119999999994</v>
      </c>
      <c r="J45" s="15">
        <v>0</v>
      </c>
      <c r="K45" s="15">
        <v>0</v>
      </c>
      <c r="L45" s="15">
        <v>-340.26893000000001</v>
      </c>
      <c r="M45" s="15">
        <v>-49.598260000000003</v>
      </c>
      <c r="N45" s="15">
        <v>0</v>
      </c>
      <c r="O45" s="15">
        <v>-474.31630999999999</v>
      </c>
      <c r="P45" s="15">
        <v>-11531.756949231341</v>
      </c>
      <c r="Q45" s="15">
        <v>0</v>
      </c>
      <c r="R45" s="15">
        <v>-11531.756949231341</v>
      </c>
      <c r="S45" s="535"/>
      <c r="T45" s="535"/>
      <c r="U45" s="535"/>
      <c r="V45" s="535"/>
    </row>
    <row r="46" spans="1:22" s="524" customFormat="1" x14ac:dyDescent="0.2">
      <c r="A46" s="12" t="s">
        <v>759</v>
      </c>
      <c r="B46" s="11">
        <v>0</v>
      </c>
      <c r="C46" s="11">
        <v>0</v>
      </c>
      <c r="D46" s="11">
        <v>-78126.194459999984</v>
      </c>
      <c r="E46" s="11">
        <v>-6390.7571500000004</v>
      </c>
      <c r="F46" s="11">
        <v>-5979.42976</v>
      </c>
      <c r="G46" s="11">
        <v>-79.293999999999997</v>
      </c>
      <c r="H46" s="11">
        <v>-90575.675369999983</v>
      </c>
      <c r="I46" s="11">
        <v>-1248.18022</v>
      </c>
      <c r="J46" s="11">
        <v>883.01915999999994</v>
      </c>
      <c r="K46" s="11">
        <v>441.12366000000003</v>
      </c>
      <c r="L46" s="11">
        <v>3535.2145499999997</v>
      </c>
      <c r="M46" s="11">
        <v>-475.23364000000004</v>
      </c>
      <c r="N46" s="11">
        <v>0</v>
      </c>
      <c r="O46" s="11">
        <v>3135.9435099999996</v>
      </c>
      <c r="P46" s="11">
        <v>87319.852510000332</v>
      </c>
      <c r="Q46" s="11">
        <v>-11547.208929999999</v>
      </c>
      <c r="R46" s="11">
        <v>75772.643580000338</v>
      </c>
      <c r="S46" s="535"/>
      <c r="T46" s="535"/>
      <c r="U46" s="535"/>
      <c r="V46" s="535"/>
    </row>
    <row r="47" spans="1:22" s="524" customFormat="1" x14ac:dyDescent="0.2">
      <c r="A47" s="12" t="s">
        <v>1528</v>
      </c>
      <c r="B47" s="11">
        <v>-841.42724999999996</v>
      </c>
      <c r="C47" s="11">
        <v>-29.644680000000001</v>
      </c>
      <c r="D47" s="11">
        <v>-10845.752859999999</v>
      </c>
      <c r="E47" s="11">
        <v>-150.29628</v>
      </c>
      <c r="F47" s="11">
        <v>-298.52125999999998</v>
      </c>
      <c r="G47" s="11">
        <v>0</v>
      </c>
      <c r="H47" s="11">
        <v>-12165.642329999999</v>
      </c>
      <c r="I47" s="11">
        <v>-6196.6162100000001</v>
      </c>
      <c r="J47" s="11">
        <v>-131.68204000000003</v>
      </c>
      <c r="K47" s="11">
        <v>0</v>
      </c>
      <c r="L47" s="11">
        <v>1949.87825</v>
      </c>
      <c r="M47" s="11">
        <v>-23.660779999999999</v>
      </c>
      <c r="N47" s="11">
        <v>0</v>
      </c>
      <c r="O47" s="11">
        <v>-4402.0807800000002</v>
      </c>
      <c r="P47" s="11">
        <v>58582.076200000061</v>
      </c>
      <c r="Q47" s="11">
        <v>-13230.005519999999</v>
      </c>
      <c r="R47" s="11">
        <v>45352.07068000007</v>
      </c>
      <c r="S47" s="535"/>
      <c r="T47" s="535"/>
      <c r="U47" s="535"/>
      <c r="V47" s="535"/>
    </row>
    <row r="48" spans="1:22" s="524" customFormat="1" x14ac:dyDescent="0.2">
      <c r="A48" s="14" t="s">
        <v>752</v>
      </c>
      <c r="B48" s="15">
        <v>-4.1849999999999998E-2</v>
      </c>
      <c r="C48" s="15">
        <v>0</v>
      </c>
      <c r="D48" s="15">
        <v>-20239.161210000002</v>
      </c>
      <c r="E48" s="15">
        <v>-6314.5637999999999</v>
      </c>
      <c r="F48" s="15">
        <v>-5755.27585</v>
      </c>
      <c r="G48" s="15">
        <v>-54.29683</v>
      </c>
      <c r="H48" s="15">
        <v>-32363.339540000001</v>
      </c>
      <c r="I48" s="15">
        <v>-2028.7748100000001</v>
      </c>
      <c r="J48" s="15">
        <v>0</v>
      </c>
      <c r="K48" s="15">
        <v>0</v>
      </c>
      <c r="L48" s="15">
        <v>6776.7160300000005</v>
      </c>
      <c r="M48" s="15">
        <v>-615.58683000000008</v>
      </c>
      <c r="N48" s="15">
        <v>0</v>
      </c>
      <c r="O48" s="15">
        <v>4132.3543900000004</v>
      </c>
      <c r="P48" s="15">
        <v>-15857.598290000074</v>
      </c>
      <c r="Q48" s="15">
        <v>-106.27691</v>
      </c>
      <c r="R48" s="15">
        <v>-15963.875200000073</v>
      </c>
      <c r="S48" s="535"/>
      <c r="T48" s="535"/>
      <c r="U48" s="535"/>
      <c r="V48" s="535"/>
    </row>
    <row r="49" spans="1:22" s="816" customFormat="1" x14ac:dyDescent="0.2">
      <c r="A49" s="1118" t="s">
        <v>575</v>
      </c>
      <c r="B49" s="1122">
        <v>-35561.384080000011</v>
      </c>
      <c r="C49" s="1122">
        <v>-15386.272969999998</v>
      </c>
      <c r="D49" s="1122">
        <v>-722320.78361234616</v>
      </c>
      <c r="E49" s="1122">
        <v>-136513.78414999999</v>
      </c>
      <c r="F49" s="1122">
        <v>-94644.766149963631</v>
      </c>
      <c r="G49" s="1122">
        <v>-11141.833559999999</v>
      </c>
      <c r="H49" s="1122">
        <v>-1015568.8245223096</v>
      </c>
      <c r="I49" s="1122">
        <v>-183109.63517000002</v>
      </c>
      <c r="J49" s="1122">
        <v>-2490.952020000002</v>
      </c>
      <c r="K49" s="1122">
        <v>758.30149999999981</v>
      </c>
      <c r="L49" s="1122">
        <v>211167.43857000006</v>
      </c>
      <c r="M49" s="1122">
        <v>-39522.368460199992</v>
      </c>
      <c r="N49" s="1122">
        <v>-501.84948000000003</v>
      </c>
      <c r="O49" s="1122">
        <v>-13699.065060200002</v>
      </c>
      <c r="P49" s="1122">
        <v>-595583.50025777379</v>
      </c>
      <c r="Q49" s="1122">
        <v>-62436.910879504678</v>
      </c>
      <c r="R49" s="1122">
        <v>-658020.41113727842</v>
      </c>
      <c r="S49" s="822"/>
      <c r="T49" s="822"/>
      <c r="U49" s="822"/>
      <c r="V49" s="822"/>
    </row>
    <row r="50" spans="1:22" s="491" customFormat="1" x14ac:dyDescent="0.2">
      <c r="A50" s="811" t="s">
        <v>576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536"/>
      <c r="T50" s="536"/>
      <c r="U50" s="536"/>
      <c r="V50" s="536"/>
    </row>
    <row r="51" spans="1:22" s="491" customFormat="1" x14ac:dyDescent="0.2">
      <c r="A51" s="12" t="s">
        <v>1529</v>
      </c>
      <c r="B51" s="11">
        <v>-1877.5219</v>
      </c>
      <c r="C51" s="11">
        <v>-69.710710000000077</v>
      </c>
      <c r="D51" s="11">
        <v>-2597.17236</v>
      </c>
      <c r="E51" s="11">
        <v>-68.334580000000017</v>
      </c>
      <c r="F51" s="11">
        <v>-476.80095</v>
      </c>
      <c r="G51" s="11">
        <v>-907.47761000000014</v>
      </c>
      <c r="H51" s="11">
        <v>-5997.0181099999991</v>
      </c>
      <c r="I51" s="11">
        <v>-2757.0519499999991</v>
      </c>
      <c r="J51" s="11">
        <v>-779.03011999999921</v>
      </c>
      <c r="K51" s="11">
        <v>0</v>
      </c>
      <c r="L51" s="11">
        <v>-158.59761999999833</v>
      </c>
      <c r="M51" s="11">
        <v>-350.52801000000045</v>
      </c>
      <c r="N51" s="11">
        <v>0</v>
      </c>
      <c r="O51" s="11">
        <v>-4045.2076999999972</v>
      </c>
      <c r="P51" s="11">
        <v>28471.732729999807</v>
      </c>
      <c r="Q51" s="11">
        <v>-5577.1949299999997</v>
      </c>
      <c r="R51" s="11">
        <v>22894.537799999805</v>
      </c>
      <c r="S51" s="536"/>
      <c r="T51" s="536"/>
      <c r="U51" s="536"/>
      <c r="V51" s="536"/>
    </row>
    <row r="52" spans="1:22" s="524" customFormat="1" x14ac:dyDescent="0.2">
      <c r="A52" s="12" t="s">
        <v>103</v>
      </c>
      <c r="B52" s="11">
        <v>0</v>
      </c>
      <c r="C52" s="11">
        <v>0</v>
      </c>
      <c r="D52" s="11">
        <v>-24.285900000000002</v>
      </c>
      <c r="E52" s="11">
        <v>-8.5145699999999991</v>
      </c>
      <c r="F52" s="11">
        <v>-642.64856000000009</v>
      </c>
      <c r="G52" s="11">
        <v>0</v>
      </c>
      <c r="H52" s="11">
        <v>-675.44903000000011</v>
      </c>
      <c r="I52" s="11">
        <v>-11.52895</v>
      </c>
      <c r="J52" s="11">
        <v>0</v>
      </c>
      <c r="K52" s="11">
        <v>0</v>
      </c>
      <c r="L52" s="11">
        <v>-92.24239</v>
      </c>
      <c r="M52" s="11">
        <v>-6.9681800000000003</v>
      </c>
      <c r="N52" s="11">
        <v>61.284409999999994</v>
      </c>
      <c r="O52" s="11">
        <v>-49.455110000000005</v>
      </c>
      <c r="P52" s="11">
        <v>4536.4550399999998</v>
      </c>
      <c r="Q52" s="11">
        <v>-925.62288000000001</v>
      </c>
      <c r="R52" s="11">
        <v>3610.8321599999999</v>
      </c>
      <c r="S52" s="535"/>
      <c r="T52" s="535"/>
      <c r="U52" s="535"/>
      <c r="V52" s="535"/>
    </row>
    <row r="53" spans="1:22" s="524" customFormat="1" x14ac:dyDescent="0.2">
      <c r="A53" s="12" t="s">
        <v>0</v>
      </c>
      <c r="B53" s="11">
        <v>0</v>
      </c>
      <c r="C53" s="11">
        <v>0</v>
      </c>
      <c r="D53" s="11">
        <v>-136.07135270434108</v>
      </c>
      <c r="E53" s="11">
        <v>-49.448629999999994</v>
      </c>
      <c r="F53" s="11">
        <v>-3432.7724800000001</v>
      </c>
      <c r="G53" s="11">
        <v>0</v>
      </c>
      <c r="H53" s="11">
        <v>-3618.2924627043412</v>
      </c>
      <c r="I53" s="11">
        <v>-177.85139999999998</v>
      </c>
      <c r="J53" s="11">
        <v>0</v>
      </c>
      <c r="K53" s="11">
        <v>0</v>
      </c>
      <c r="L53" s="11">
        <v>439.35917999999992</v>
      </c>
      <c r="M53" s="11">
        <v>-230.45057</v>
      </c>
      <c r="N53" s="11">
        <v>0</v>
      </c>
      <c r="O53" s="11">
        <v>31.057209999999912</v>
      </c>
      <c r="P53" s="11">
        <v>-20415.261999999999</v>
      </c>
      <c r="Q53" s="11">
        <v>0</v>
      </c>
      <c r="R53" s="11">
        <v>-20415.261999999999</v>
      </c>
      <c r="S53" s="535"/>
      <c r="T53" s="535"/>
      <c r="U53" s="535"/>
      <c r="V53" s="535"/>
    </row>
    <row r="54" spans="1:22" s="524" customFormat="1" x14ac:dyDescent="0.2">
      <c r="A54" s="12" t="s">
        <v>832</v>
      </c>
      <c r="B54" s="11">
        <v>0</v>
      </c>
      <c r="C54" s="11">
        <v>0</v>
      </c>
      <c r="D54" s="11">
        <v>0</v>
      </c>
      <c r="E54" s="11">
        <v>-98.900289999999998</v>
      </c>
      <c r="F54" s="11">
        <v>-833.17300999999998</v>
      </c>
      <c r="G54" s="11">
        <v>0</v>
      </c>
      <c r="H54" s="11">
        <v>-932.07330000000002</v>
      </c>
      <c r="I54" s="11">
        <v>-251.79286999999999</v>
      </c>
      <c r="J54" s="11">
        <v>0</v>
      </c>
      <c r="K54" s="11">
        <v>0</v>
      </c>
      <c r="L54" s="11">
        <v>57.312959999999997</v>
      </c>
      <c r="M54" s="11">
        <v>-33.8352</v>
      </c>
      <c r="N54" s="11">
        <v>-52.89318999999999</v>
      </c>
      <c r="O54" s="11">
        <v>-281.20830000000001</v>
      </c>
      <c r="P54" s="11">
        <v>1214.9324899999999</v>
      </c>
      <c r="Q54" s="11">
        <v>0</v>
      </c>
      <c r="R54" s="11">
        <v>1214.9324899999999</v>
      </c>
      <c r="S54" s="535"/>
      <c r="T54" s="535"/>
      <c r="U54" s="535"/>
      <c r="V54" s="535"/>
    </row>
    <row r="55" spans="1:22" s="524" customFormat="1" x14ac:dyDescent="0.2">
      <c r="A55" s="12" t="s">
        <v>1531</v>
      </c>
      <c r="B55" s="11">
        <v>0</v>
      </c>
      <c r="C55" s="11">
        <v>-32.576740000000001</v>
      </c>
      <c r="D55" s="11">
        <v>-126.86825999999999</v>
      </c>
      <c r="E55" s="11">
        <v>-434.67590000000001</v>
      </c>
      <c r="F55" s="11">
        <v>0</v>
      </c>
      <c r="G55" s="11">
        <v>0</v>
      </c>
      <c r="H55" s="11">
        <v>-594.12090000000001</v>
      </c>
      <c r="I55" s="11">
        <v>-121.57473999999999</v>
      </c>
      <c r="J55" s="11">
        <v>0</v>
      </c>
      <c r="K55" s="11">
        <v>0</v>
      </c>
      <c r="L55" s="11">
        <v>70.316170000000014</v>
      </c>
      <c r="M55" s="11">
        <v>-79.358050000000006</v>
      </c>
      <c r="N55" s="11">
        <v>0</v>
      </c>
      <c r="O55" s="11">
        <v>-130.61661999999998</v>
      </c>
      <c r="P55" s="11">
        <v>2714.02585</v>
      </c>
      <c r="Q55" s="11">
        <v>-141.10691</v>
      </c>
      <c r="R55" s="11">
        <v>2572.91894</v>
      </c>
      <c r="S55" s="535"/>
      <c r="T55" s="535"/>
      <c r="U55" s="535"/>
      <c r="V55" s="535"/>
    </row>
    <row r="56" spans="1:22" s="524" customFormat="1" x14ac:dyDescent="0.2">
      <c r="A56" s="14" t="s">
        <v>1534</v>
      </c>
      <c r="B56" s="15">
        <v>-157.16623000000001</v>
      </c>
      <c r="C56" s="15">
        <v>102.68471000000001</v>
      </c>
      <c r="D56" s="15">
        <v>0</v>
      </c>
      <c r="E56" s="15">
        <v>-50.860800000000005</v>
      </c>
      <c r="F56" s="15">
        <v>-381.05362000000002</v>
      </c>
      <c r="G56" s="15">
        <v>0</v>
      </c>
      <c r="H56" s="15">
        <v>-486.39594</v>
      </c>
      <c r="I56" s="15">
        <v>-453.45731999999998</v>
      </c>
      <c r="J56" s="15">
        <v>0</v>
      </c>
      <c r="K56" s="15">
        <v>0</v>
      </c>
      <c r="L56" s="15">
        <v>119.58196</v>
      </c>
      <c r="M56" s="15">
        <v>-1.02145</v>
      </c>
      <c r="N56" s="15">
        <v>0</v>
      </c>
      <c r="O56" s="15">
        <v>-334.89681000000002</v>
      </c>
      <c r="P56" s="15">
        <v>5755.3259699999853</v>
      </c>
      <c r="Q56" s="15">
        <v>-1129.4327700000001</v>
      </c>
      <c r="R56" s="15">
        <v>4625.8931999999859</v>
      </c>
      <c r="S56" s="535"/>
      <c r="T56" s="535"/>
      <c r="U56" s="535"/>
      <c r="V56" s="535"/>
    </row>
    <row r="57" spans="1:22" s="816" customFormat="1" x14ac:dyDescent="0.2">
      <c r="A57" s="1125" t="s">
        <v>582</v>
      </c>
      <c r="B57" s="1121">
        <v>-2034.68813</v>
      </c>
      <c r="C57" s="1121">
        <v>0.39725999999993178</v>
      </c>
      <c r="D57" s="1121">
        <v>-2884.3978727043414</v>
      </c>
      <c r="E57" s="1121">
        <v>-710.73477000000003</v>
      </c>
      <c r="F57" s="1121">
        <v>-5766.4486200000001</v>
      </c>
      <c r="G57" s="1121">
        <v>-907.47761000000014</v>
      </c>
      <c r="H57" s="1121">
        <v>-12303.34974270434</v>
      </c>
      <c r="I57" s="1121">
        <v>-3773.2572299999988</v>
      </c>
      <c r="J57" s="1121">
        <v>-779.03011999999921</v>
      </c>
      <c r="K57" s="1121">
        <v>0</v>
      </c>
      <c r="L57" s="1121">
        <v>435.73026000000158</v>
      </c>
      <c r="M57" s="1121">
        <v>-702.16146000000049</v>
      </c>
      <c r="N57" s="1121">
        <v>8.3912200000000041</v>
      </c>
      <c r="O57" s="1121">
        <v>-4810.3273299999973</v>
      </c>
      <c r="P57" s="1121">
        <v>22277.210079999793</v>
      </c>
      <c r="Q57" s="1121">
        <v>-7773.3574900000003</v>
      </c>
      <c r="R57" s="1121">
        <v>14503.852589999795</v>
      </c>
      <c r="S57" s="822"/>
      <c r="T57" s="822"/>
      <c r="U57" s="822"/>
      <c r="V57" s="822"/>
    </row>
    <row r="58" spans="1:22" s="813" customFormat="1" x14ac:dyDescent="0.2">
      <c r="A58" s="1483" t="s">
        <v>3231</v>
      </c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7"/>
      <c r="Q58" s="817"/>
      <c r="R58" s="817"/>
      <c r="S58" s="832"/>
      <c r="T58" s="832"/>
      <c r="U58" s="832"/>
      <c r="V58" s="832"/>
    </row>
    <row r="59" spans="1:22" s="491" customFormat="1" x14ac:dyDescent="0.2">
      <c r="A59" s="12" t="s">
        <v>1420</v>
      </c>
      <c r="B59" s="11">
        <v>-233.94023000000001</v>
      </c>
      <c r="C59" s="11">
        <v>0</v>
      </c>
      <c r="D59" s="11">
        <v>0</v>
      </c>
      <c r="E59" s="11">
        <v>-46.921169999999996</v>
      </c>
      <c r="F59" s="11">
        <v>-3135.7384400000001</v>
      </c>
      <c r="G59" s="11">
        <v>0</v>
      </c>
      <c r="H59" s="11">
        <v>-3416.5998399999999</v>
      </c>
      <c r="I59" s="11">
        <v>-1200.32817</v>
      </c>
      <c r="J59" s="11">
        <v>0</v>
      </c>
      <c r="K59" s="11">
        <v>0</v>
      </c>
      <c r="L59" s="11">
        <v>421.24585999999999</v>
      </c>
      <c r="M59" s="11">
        <v>-590.07633999999996</v>
      </c>
      <c r="N59" s="11">
        <v>0</v>
      </c>
      <c r="O59" s="11">
        <v>-1369.1586499999999</v>
      </c>
      <c r="P59" s="11">
        <v>-41523.812380000003</v>
      </c>
      <c r="Q59" s="11">
        <v>0</v>
      </c>
      <c r="R59" s="11">
        <v>-41523.812380000003</v>
      </c>
      <c r="S59" s="536"/>
      <c r="T59" s="536"/>
      <c r="U59" s="536"/>
      <c r="V59" s="536"/>
    </row>
    <row r="60" spans="1:22" s="524" customFormat="1" x14ac:dyDescent="0.2">
      <c r="A60" s="12" t="s">
        <v>798</v>
      </c>
      <c r="B60" s="11">
        <v>-9.8301499999999997</v>
      </c>
      <c r="C60" s="11">
        <v>0</v>
      </c>
      <c r="D60" s="11">
        <v>-15.453160000000002</v>
      </c>
      <c r="E60" s="11">
        <v>-1405.2045899999998</v>
      </c>
      <c r="F60" s="11">
        <v>-570.7743200000001</v>
      </c>
      <c r="G60" s="11">
        <v>-2637.1669799999991</v>
      </c>
      <c r="H60" s="11">
        <v>-4638.4291999999987</v>
      </c>
      <c r="I60" s="11">
        <v>-360.86203999999998</v>
      </c>
      <c r="J60" s="11">
        <v>-16.528020000000001</v>
      </c>
      <c r="K60" s="11">
        <v>0</v>
      </c>
      <c r="L60" s="11">
        <v>-49.650509999999997</v>
      </c>
      <c r="M60" s="11">
        <v>-54.450559999999996</v>
      </c>
      <c r="N60" s="11">
        <v>1.4967900000000001</v>
      </c>
      <c r="O60" s="11">
        <v>-479.99434000000002</v>
      </c>
      <c r="P60" s="11">
        <v>12826.217809999995</v>
      </c>
      <c r="Q60" s="11">
        <v>-2473.94796</v>
      </c>
      <c r="R60" s="11">
        <v>10352.269849999993</v>
      </c>
      <c r="S60" s="535"/>
      <c r="T60" s="535"/>
      <c r="U60" s="535"/>
      <c r="V60" s="535"/>
    </row>
    <row r="61" spans="1:22" s="524" customFormat="1" x14ac:dyDescent="0.2">
      <c r="A61" s="12" t="s">
        <v>831</v>
      </c>
      <c r="B61" s="11">
        <v>-2435.989</v>
      </c>
      <c r="C61" s="11">
        <v>0</v>
      </c>
      <c r="D61" s="11">
        <v>0</v>
      </c>
      <c r="E61" s="11">
        <v>-945.86900000000003</v>
      </c>
      <c r="F61" s="11">
        <v>-3804.87</v>
      </c>
      <c r="G61" s="11">
        <v>0</v>
      </c>
      <c r="H61" s="11">
        <v>-7186.7280000000001</v>
      </c>
      <c r="I61" s="11">
        <v>-2301.04</v>
      </c>
      <c r="J61" s="11">
        <v>0</v>
      </c>
      <c r="K61" s="11">
        <v>0</v>
      </c>
      <c r="L61" s="11">
        <v>-447.90300000000002</v>
      </c>
      <c r="M61" s="11">
        <v>-832.14599999999996</v>
      </c>
      <c r="N61" s="11">
        <v>0</v>
      </c>
      <c r="O61" s="11">
        <v>-3581.0889999999999</v>
      </c>
      <c r="P61" s="11">
        <v>105675.48633000004</v>
      </c>
      <c r="Q61" s="11">
        <v>-26100</v>
      </c>
      <c r="R61" s="11">
        <v>79575.486330000043</v>
      </c>
      <c r="S61" s="535"/>
      <c r="T61" s="535"/>
      <c r="U61" s="535"/>
      <c r="V61" s="535"/>
    </row>
    <row r="62" spans="1:22" s="524" customFormat="1" x14ac:dyDescent="0.2">
      <c r="A62" s="19" t="s">
        <v>1926</v>
      </c>
      <c r="B62" s="16">
        <v>0</v>
      </c>
      <c r="C62" s="16">
        <v>-49.552</v>
      </c>
      <c r="D62" s="16">
        <v>-82.137</v>
      </c>
      <c r="E62" s="16">
        <v>0</v>
      </c>
      <c r="F62" s="16">
        <v>-606.928</v>
      </c>
      <c r="G62" s="16">
        <v>0</v>
      </c>
      <c r="H62" s="16">
        <v>-738.61699999999996</v>
      </c>
      <c r="I62" s="16">
        <v>-877.84799999999996</v>
      </c>
      <c r="J62" s="16">
        <v>-106.411</v>
      </c>
      <c r="K62" s="16">
        <v>0</v>
      </c>
      <c r="L62" s="16">
        <v>162.66200000000001</v>
      </c>
      <c r="M62" s="16">
        <v>-30.593</v>
      </c>
      <c r="N62" s="16">
        <v>0</v>
      </c>
      <c r="O62" s="16">
        <v>-852.18999999999994</v>
      </c>
      <c r="P62" s="16">
        <v>-10851.79</v>
      </c>
      <c r="Q62" s="16">
        <v>0</v>
      </c>
      <c r="R62" s="16">
        <v>-10851.79</v>
      </c>
      <c r="S62" s="535"/>
      <c r="T62" s="535"/>
      <c r="U62" s="535"/>
      <c r="V62" s="535"/>
    </row>
    <row r="63" spans="1:22" s="524" customFormat="1" x14ac:dyDescent="0.2">
      <c r="A63" s="12" t="s">
        <v>1542</v>
      </c>
      <c r="B63" s="11">
        <v>-975.96288000000004</v>
      </c>
      <c r="C63" s="11">
        <v>1.4111800000000001</v>
      </c>
      <c r="D63" s="11">
        <v>0</v>
      </c>
      <c r="E63" s="11">
        <v>-4093.8162000000002</v>
      </c>
      <c r="F63" s="11">
        <v>-2856.4554500000004</v>
      </c>
      <c r="G63" s="11">
        <v>0</v>
      </c>
      <c r="H63" s="11">
        <v>-7924.8233500000006</v>
      </c>
      <c r="I63" s="11">
        <v>-216.46165000000002</v>
      </c>
      <c r="J63" s="11">
        <v>0</v>
      </c>
      <c r="K63" s="11">
        <v>0</v>
      </c>
      <c r="L63" s="11">
        <v>5406.1802600000001</v>
      </c>
      <c r="M63" s="11">
        <v>-8073.7443400000002</v>
      </c>
      <c r="N63" s="11">
        <v>907.40935000000002</v>
      </c>
      <c r="O63" s="11">
        <v>-1976.6163800000004</v>
      </c>
      <c r="P63" s="11">
        <v>52987.555190000028</v>
      </c>
      <c r="Q63" s="11">
        <v>-14215.05148</v>
      </c>
      <c r="R63" s="11">
        <v>38772.503710000026</v>
      </c>
      <c r="S63" s="535"/>
      <c r="T63" s="535"/>
      <c r="U63" s="535"/>
      <c r="V63" s="535"/>
    </row>
    <row r="64" spans="1:22" s="524" customFormat="1" x14ac:dyDescent="0.2">
      <c r="A64" s="14" t="s">
        <v>1566</v>
      </c>
      <c r="B64" s="15">
        <v>-653.49808000000007</v>
      </c>
      <c r="C64" s="15">
        <v>0</v>
      </c>
      <c r="D64" s="15">
        <v>0</v>
      </c>
      <c r="E64" s="15">
        <v>-902.95389000000011</v>
      </c>
      <c r="F64" s="15">
        <v>-80.775999999999996</v>
      </c>
      <c r="G64" s="15">
        <v>0</v>
      </c>
      <c r="H64" s="15">
        <v>-1637.2279700000001</v>
      </c>
      <c r="I64" s="15">
        <v>-873.83670999999993</v>
      </c>
      <c r="J64" s="15">
        <v>0</v>
      </c>
      <c r="K64" s="15">
        <v>0</v>
      </c>
      <c r="L64" s="15">
        <v>3821.2532999999999</v>
      </c>
      <c r="M64" s="15">
        <v>-68.940570000000008</v>
      </c>
      <c r="N64" s="15">
        <v>0</v>
      </c>
      <c r="O64" s="15">
        <v>2878.4760199999996</v>
      </c>
      <c r="P64" s="15">
        <v>16598.311000000002</v>
      </c>
      <c r="Q64" s="15">
        <v>-6293.8080499999996</v>
      </c>
      <c r="R64" s="15">
        <v>10304.50295</v>
      </c>
      <c r="S64" s="535"/>
      <c r="T64" s="535"/>
      <c r="U64" s="535"/>
      <c r="V64" s="535"/>
    </row>
    <row r="65" spans="1:22" s="524" customFormat="1" x14ac:dyDescent="0.2">
      <c r="A65" s="19" t="s">
        <v>104</v>
      </c>
      <c r="B65" s="16">
        <v>0</v>
      </c>
      <c r="C65" s="16">
        <v>135.12799999999999</v>
      </c>
      <c r="D65" s="16">
        <v>-32.537999999999997</v>
      </c>
      <c r="E65" s="16">
        <v>-143.304</v>
      </c>
      <c r="F65" s="16">
        <v>-20164.277999999998</v>
      </c>
      <c r="G65" s="16">
        <v>0</v>
      </c>
      <c r="H65" s="16">
        <v>-20204.991999999998</v>
      </c>
      <c r="I65" s="16">
        <v>-697.91200000000003</v>
      </c>
      <c r="J65" s="16">
        <v>0</v>
      </c>
      <c r="K65" s="16">
        <v>0</v>
      </c>
      <c r="L65" s="16">
        <v>540.29499999999996</v>
      </c>
      <c r="M65" s="16">
        <v>-91.977000000000004</v>
      </c>
      <c r="N65" s="16">
        <v>-21.259</v>
      </c>
      <c r="O65" s="16">
        <v>-270.85300000000007</v>
      </c>
      <c r="P65" s="16">
        <v>-23373.686000000002</v>
      </c>
      <c r="Q65" s="16">
        <v>0</v>
      </c>
      <c r="R65" s="16">
        <v>-23373.686000000002</v>
      </c>
      <c r="S65" s="535"/>
      <c r="T65" s="535"/>
      <c r="U65" s="535"/>
      <c r="V65" s="535"/>
    </row>
    <row r="66" spans="1:22" s="524" customFormat="1" x14ac:dyDescent="0.2">
      <c r="A66" s="12" t="s">
        <v>1421</v>
      </c>
      <c r="B66" s="11">
        <v>-208.62374</v>
      </c>
      <c r="C66" s="11">
        <v>0</v>
      </c>
      <c r="D66" s="11">
        <v>-26.585399999999996</v>
      </c>
      <c r="E66" s="11">
        <v>-139.78214000000003</v>
      </c>
      <c r="F66" s="11">
        <v>-1083.2487000000001</v>
      </c>
      <c r="G66" s="11">
        <v>0</v>
      </c>
      <c r="H66" s="11">
        <v>-1458.2399800000001</v>
      </c>
      <c r="I66" s="11">
        <v>-580.76334999999995</v>
      </c>
      <c r="J66" s="11">
        <v>-2.3027299999999995</v>
      </c>
      <c r="K66" s="11">
        <v>0</v>
      </c>
      <c r="L66" s="11">
        <v>154.64645999999999</v>
      </c>
      <c r="M66" s="11">
        <v>-91.375169999999997</v>
      </c>
      <c r="N66" s="11">
        <v>0</v>
      </c>
      <c r="O66" s="11">
        <v>-519.79478999999992</v>
      </c>
      <c r="P66" s="11">
        <v>-20072.890749999999</v>
      </c>
      <c r="Q66" s="11">
        <v>0</v>
      </c>
      <c r="R66" s="11">
        <v>-20072.890749999999</v>
      </c>
      <c r="S66" s="535"/>
      <c r="T66" s="535"/>
      <c r="U66" s="535"/>
      <c r="V66" s="535"/>
    </row>
    <row r="67" spans="1:22" s="524" customFormat="1" x14ac:dyDescent="0.2">
      <c r="A67" s="12" t="s">
        <v>1567</v>
      </c>
      <c r="B67" s="11">
        <v>-408.92138</v>
      </c>
      <c r="C67" s="11">
        <v>-3399.0771099999997</v>
      </c>
      <c r="D67" s="11">
        <v>0</v>
      </c>
      <c r="E67" s="11">
        <v>-39.994699999999995</v>
      </c>
      <c r="F67" s="11">
        <v>-1120.7199900000001</v>
      </c>
      <c r="G67" s="11">
        <v>0</v>
      </c>
      <c r="H67" s="11">
        <v>-4968.7131800000006</v>
      </c>
      <c r="I67" s="11">
        <v>-2459.38778</v>
      </c>
      <c r="J67" s="11">
        <v>387.68049000000008</v>
      </c>
      <c r="K67" s="11">
        <v>0</v>
      </c>
      <c r="L67" s="11">
        <v>780.41542000000004</v>
      </c>
      <c r="M67" s="11">
        <v>-2.3700000000000001E-3</v>
      </c>
      <c r="N67" s="11">
        <v>0</v>
      </c>
      <c r="O67" s="11">
        <v>-1291.2942399999997</v>
      </c>
      <c r="P67" s="11">
        <v>36497.343090000024</v>
      </c>
      <c r="Q67" s="11">
        <v>-7729.6021500000006</v>
      </c>
      <c r="R67" s="11">
        <v>28767.740940000029</v>
      </c>
      <c r="S67" s="535"/>
      <c r="T67" s="535"/>
      <c r="U67" s="535"/>
      <c r="V67" s="535"/>
    </row>
    <row r="68" spans="1:22" s="524" customFormat="1" x14ac:dyDescent="0.2">
      <c r="A68" s="19" t="s">
        <v>1532</v>
      </c>
      <c r="B68" s="16">
        <v>-335.50432000000001</v>
      </c>
      <c r="C68" s="16">
        <v>0</v>
      </c>
      <c r="D68" s="16">
        <v>0</v>
      </c>
      <c r="E68" s="16">
        <v>-659.08004000000005</v>
      </c>
      <c r="F68" s="16">
        <v>-8948.6615399999991</v>
      </c>
      <c r="G68" s="16">
        <v>-28.135830000000002</v>
      </c>
      <c r="H68" s="16">
        <v>-9971.3817299999992</v>
      </c>
      <c r="I68" s="16">
        <v>-352.60532000000006</v>
      </c>
      <c r="J68" s="16">
        <v>489.24703</v>
      </c>
      <c r="K68" s="16">
        <v>0</v>
      </c>
      <c r="L68" s="16">
        <v>4064.5790499999998</v>
      </c>
      <c r="M68" s="16">
        <v>-2392.7890299999999</v>
      </c>
      <c r="N68" s="16">
        <v>0</v>
      </c>
      <c r="O68" s="16">
        <v>1808.4317300000002</v>
      </c>
      <c r="P68" s="16">
        <v>162539.19661000004</v>
      </c>
      <c r="Q68" s="16">
        <v>-33492.770920000003</v>
      </c>
      <c r="R68" s="16">
        <v>129046.42569000005</v>
      </c>
      <c r="S68" s="535"/>
      <c r="T68" s="535"/>
      <c r="U68" s="535"/>
      <c r="V68" s="535"/>
    </row>
    <row r="69" spans="1:22" s="524" customFormat="1" x14ac:dyDescent="0.2">
      <c r="A69" s="12" t="s">
        <v>958</v>
      </c>
      <c r="B69" s="11">
        <v>0</v>
      </c>
      <c r="C69" s="11">
        <v>0</v>
      </c>
      <c r="D69" s="11">
        <v>-2590.2067000000002</v>
      </c>
      <c r="E69" s="11">
        <v>0</v>
      </c>
      <c r="F69" s="11">
        <v>-1023.1174999999998</v>
      </c>
      <c r="G69" s="11">
        <v>0</v>
      </c>
      <c r="H69" s="11">
        <v>-3613.3242</v>
      </c>
      <c r="I69" s="11">
        <v>-225.05246999999881</v>
      </c>
      <c r="J69" s="11">
        <v>0</v>
      </c>
      <c r="K69" s="11">
        <v>0</v>
      </c>
      <c r="L69" s="11">
        <v>439.57177000000001</v>
      </c>
      <c r="M69" s="11">
        <v>-2205.29063</v>
      </c>
      <c r="N69" s="11">
        <v>0</v>
      </c>
      <c r="O69" s="11">
        <v>-1990.7713299999987</v>
      </c>
      <c r="P69" s="11">
        <v>17756.064607798213</v>
      </c>
      <c r="Q69" s="11">
        <v>-3061.0547700000002</v>
      </c>
      <c r="R69" s="11">
        <v>14695.009837798212</v>
      </c>
      <c r="S69" s="535"/>
      <c r="T69" s="535"/>
      <c r="U69" s="535"/>
      <c r="V69" s="535"/>
    </row>
    <row r="70" spans="1:22" s="524" customFormat="1" x14ac:dyDescent="0.2">
      <c r="A70" s="12" t="s">
        <v>1419</v>
      </c>
      <c r="B70" s="11">
        <v>-239.72696999999999</v>
      </c>
      <c r="C70" s="11">
        <v>0</v>
      </c>
      <c r="D70" s="11">
        <v>0</v>
      </c>
      <c r="E70" s="11">
        <v>0</v>
      </c>
      <c r="F70" s="11">
        <v>-877.91361000000006</v>
      </c>
      <c r="G70" s="11">
        <v>-35.305</v>
      </c>
      <c r="H70" s="11">
        <v>-1152.9455800000001</v>
      </c>
      <c r="I70" s="11">
        <v>-163.07822999999999</v>
      </c>
      <c r="J70" s="11">
        <v>0</v>
      </c>
      <c r="K70" s="11">
        <v>0</v>
      </c>
      <c r="L70" s="11">
        <v>3012.9613599999998</v>
      </c>
      <c r="M70" s="11">
        <v>3.669510000000002</v>
      </c>
      <c r="N70" s="11">
        <v>0</v>
      </c>
      <c r="O70" s="11">
        <v>2853.5526399999999</v>
      </c>
      <c r="P70" s="11">
        <v>58644.159200000002</v>
      </c>
      <c r="Q70" s="11">
        <v>-14151.23063</v>
      </c>
      <c r="R70" s="11">
        <v>44492.928570000004</v>
      </c>
      <c r="S70" s="535"/>
      <c r="T70" s="535"/>
      <c r="U70" s="535"/>
      <c r="V70" s="535"/>
    </row>
    <row r="71" spans="1:22" s="524" customFormat="1" x14ac:dyDescent="0.2">
      <c r="A71" s="14" t="s">
        <v>1533</v>
      </c>
      <c r="B71" s="15">
        <v>0</v>
      </c>
      <c r="C71" s="15">
        <v>0</v>
      </c>
      <c r="D71" s="15">
        <v>0</v>
      </c>
      <c r="E71" s="15">
        <v>-85.48</v>
      </c>
      <c r="F71" s="15">
        <v>-1524.20136</v>
      </c>
      <c r="G71" s="15">
        <v>0</v>
      </c>
      <c r="H71" s="15">
        <v>-1609.68136</v>
      </c>
      <c r="I71" s="15">
        <v>-4556.3149999999996</v>
      </c>
      <c r="J71" s="15">
        <v>0</v>
      </c>
      <c r="K71" s="15">
        <v>0</v>
      </c>
      <c r="L71" s="15">
        <v>1102.8415600000001</v>
      </c>
      <c r="M71" s="15">
        <v>-712.54574000000002</v>
      </c>
      <c r="N71" s="15">
        <v>0</v>
      </c>
      <c r="O71" s="15">
        <v>-4166.0191799999993</v>
      </c>
      <c r="P71" s="15">
        <v>-28007.317999999999</v>
      </c>
      <c r="Q71" s="15">
        <v>0</v>
      </c>
      <c r="R71" s="15">
        <v>-28007.317999999999</v>
      </c>
      <c r="S71" s="535"/>
      <c r="T71" s="535"/>
      <c r="U71" s="535"/>
      <c r="V71" s="535"/>
    </row>
    <row r="72" spans="1:22" s="524" customFormat="1" x14ac:dyDescent="0.2">
      <c r="A72" s="12" t="s">
        <v>1927</v>
      </c>
      <c r="B72" s="11">
        <v>0</v>
      </c>
      <c r="C72" s="11">
        <v>0</v>
      </c>
      <c r="D72" s="11">
        <v>-1933.68615</v>
      </c>
      <c r="E72" s="11">
        <v>-7240.471160000001</v>
      </c>
      <c r="F72" s="11">
        <v>-4596.3308799999995</v>
      </c>
      <c r="G72" s="11">
        <v>0</v>
      </c>
      <c r="H72" s="11">
        <v>-13770.48819</v>
      </c>
      <c r="I72" s="11">
        <v>-11415.592139999999</v>
      </c>
      <c r="J72" s="11">
        <v>73.553889999999996</v>
      </c>
      <c r="K72" s="11">
        <v>0</v>
      </c>
      <c r="L72" s="11">
        <v>3976.9765899999998</v>
      </c>
      <c r="M72" s="11">
        <v>-546.74970999999994</v>
      </c>
      <c r="N72" s="11">
        <v>-19.923749999999998</v>
      </c>
      <c r="O72" s="11">
        <v>-7931.7351199999994</v>
      </c>
      <c r="P72" s="11">
        <v>35086.922289999995</v>
      </c>
      <c r="Q72" s="11">
        <v>-8513.4598299999998</v>
      </c>
      <c r="R72" s="11">
        <v>26573.462459999995</v>
      </c>
      <c r="S72" s="535"/>
      <c r="T72" s="535"/>
      <c r="U72" s="535"/>
      <c r="V72" s="535"/>
    </row>
    <row r="73" spans="1:22" s="524" customFormat="1" x14ac:dyDescent="0.2">
      <c r="A73" s="12" t="s">
        <v>1536</v>
      </c>
      <c r="B73" s="11">
        <v>-18.158429999999999</v>
      </c>
      <c r="C73" s="11">
        <v>-4889.0175499999996</v>
      </c>
      <c r="D73" s="11">
        <v>-1979.20156</v>
      </c>
      <c r="E73" s="11">
        <v>-716.81015000000002</v>
      </c>
      <c r="F73" s="11">
        <v>-2561.6138900000001</v>
      </c>
      <c r="G73" s="11">
        <v>0</v>
      </c>
      <c r="H73" s="11">
        <v>-10164.801579999999</v>
      </c>
      <c r="I73" s="11">
        <v>-1189.07464</v>
      </c>
      <c r="J73" s="11">
        <v>0</v>
      </c>
      <c r="K73" s="11">
        <v>0</v>
      </c>
      <c r="L73" s="11">
        <v>309.65669999999994</v>
      </c>
      <c r="M73" s="11">
        <v>-231.67239000000001</v>
      </c>
      <c r="N73" s="11">
        <v>0</v>
      </c>
      <c r="O73" s="11">
        <v>-1111.09033</v>
      </c>
      <c r="P73" s="11">
        <v>38016.802139999956</v>
      </c>
      <c r="Q73" s="11">
        <v>-8394.7220600000001</v>
      </c>
      <c r="R73" s="11">
        <v>29622.080079999952</v>
      </c>
      <c r="S73" s="535"/>
      <c r="T73" s="535"/>
      <c r="U73" s="535"/>
      <c r="V73" s="535"/>
    </row>
    <row r="74" spans="1:22" s="524" customFormat="1" x14ac:dyDescent="0.2">
      <c r="A74" s="12" t="s">
        <v>1537</v>
      </c>
      <c r="B74" s="11">
        <v>-1025.422</v>
      </c>
      <c r="C74" s="11">
        <v>0</v>
      </c>
      <c r="D74" s="11">
        <v>0</v>
      </c>
      <c r="E74" s="11">
        <v>0</v>
      </c>
      <c r="F74" s="11">
        <v>-3126.7579999999998</v>
      </c>
      <c r="G74" s="11">
        <v>0</v>
      </c>
      <c r="H74" s="11">
        <v>-4152.18</v>
      </c>
      <c r="I74" s="11">
        <v>-1737.0129999999999</v>
      </c>
      <c r="J74" s="11">
        <v>0</v>
      </c>
      <c r="K74" s="11">
        <v>0</v>
      </c>
      <c r="L74" s="11">
        <v>307.59500000000003</v>
      </c>
      <c r="M74" s="11">
        <v>0</v>
      </c>
      <c r="N74" s="11">
        <v>0</v>
      </c>
      <c r="O74" s="11">
        <v>-1429.4179999999999</v>
      </c>
      <c r="P74" s="11">
        <v>79770.073000000004</v>
      </c>
      <c r="Q74" s="11">
        <v>-16240.436</v>
      </c>
      <c r="R74" s="11">
        <v>63529.637000000002</v>
      </c>
      <c r="S74" s="535"/>
      <c r="T74" s="535"/>
      <c r="U74" s="535"/>
      <c r="V74" s="535"/>
    </row>
    <row r="75" spans="1:22" s="524" customFormat="1" x14ac:dyDescent="0.2">
      <c r="A75" s="12" t="s">
        <v>1422</v>
      </c>
      <c r="B75" s="11">
        <v>0</v>
      </c>
      <c r="C75" s="11">
        <v>0</v>
      </c>
      <c r="D75" s="11">
        <v>0</v>
      </c>
      <c r="E75" s="11">
        <v>0</v>
      </c>
      <c r="F75" s="11">
        <v>-572.82754</v>
      </c>
      <c r="G75" s="11">
        <v>0</v>
      </c>
      <c r="H75" s="11">
        <v>-572.82754</v>
      </c>
      <c r="I75" s="11">
        <v>-1471.3576199999998</v>
      </c>
      <c r="J75" s="11">
        <v>-0.17960000000000001</v>
      </c>
      <c r="K75" s="11">
        <v>0</v>
      </c>
      <c r="L75" s="11">
        <v>1666.4953400000002</v>
      </c>
      <c r="M75" s="11">
        <v>-4568.7064500000006</v>
      </c>
      <c r="N75" s="11">
        <v>0</v>
      </c>
      <c r="O75" s="11">
        <v>-4373.7483300000004</v>
      </c>
      <c r="P75" s="11">
        <v>89287.910180000006</v>
      </c>
      <c r="Q75" s="11">
        <v>-19206.9879</v>
      </c>
      <c r="R75" s="11">
        <v>70080.922279999999</v>
      </c>
      <c r="S75" s="535"/>
      <c r="T75" s="535"/>
      <c r="U75" s="535"/>
      <c r="V75" s="535"/>
    </row>
    <row r="76" spans="1:22" s="816" customFormat="1" x14ac:dyDescent="0.2">
      <c r="A76" s="1484" t="s">
        <v>3232</v>
      </c>
      <c r="B76" s="1124">
        <v>-6545.5771800000002</v>
      </c>
      <c r="C76" s="1124">
        <v>-8201.1074799999988</v>
      </c>
      <c r="D76" s="1124">
        <v>-6659.8079699999998</v>
      </c>
      <c r="E76" s="1124">
        <v>-16419.687040000001</v>
      </c>
      <c r="F76" s="1124">
        <v>-56655.213220000005</v>
      </c>
      <c r="G76" s="1124">
        <v>-2700.6078099999991</v>
      </c>
      <c r="H76" s="1124">
        <v>-97182.000700000004</v>
      </c>
      <c r="I76" s="1124">
        <v>-30678.528119999992</v>
      </c>
      <c r="J76" s="1124">
        <v>825.06006000000002</v>
      </c>
      <c r="K76" s="1124">
        <v>0</v>
      </c>
      <c r="L76" s="1124">
        <v>25669.82216</v>
      </c>
      <c r="M76" s="1124">
        <v>-20487.389790000001</v>
      </c>
      <c r="N76" s="1124">
        <v>867.72338999999999</v>
      </c>
      <c r="O76" s="1124">
        <v>-23803.312299999998</v>
      </c>
      <c r="P76" s="1124">
        <v>581856.54431779822</v>
      </c>
      <c r="Q76" s="1124">
        <v>-159873.07175</v>
      </c>
      <c r="R76" s="1124">
        <v>421983.47256779828</v>
      </c>
      <c r="S76" s="822"/>
      <c r="T76" s="822"/>
      <c r="U76" s="822"/>
      <c r="V76" s="822"/>
    </row>
    <row r="77" spans="1:22" s="538" customForma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537"/>
      <c r="T77" s="537"/>
      <c r="U77" s="537"/>
      <c r="V77" s="537"/>
    </row>
    <row r="78" spans="1:22" s="524" customFormat="1" x14ac:dyDescent="0.2">
      <c r="A78" s="12" t="s">
        <v>1784</v>
      </c>
      <c r="B78" s="11">
        <v>-5493.9750000000004</v>
      </c>
      <c r="C78" s="11">
        <v>0</v>
      </c>
      <c r="D78" s="11">
        <v>-86773.915999999997</v>
      </c>
      <c r="E78" s="11">
        <v>-14645.710999999999</v>
      </c>
      <c r="F78" s="11">
        <v>-2152.5039999999999</v>
      </c>
      <c r="G78" s="11">
        <v>-5399.6319999999996</v>
      </c>
      <c r="H78" s="11">
        <v>-114465.738</v>
      </c>
      <c r="I78" s="11">
        <v>-6403.0749999999998</v>
      </c>
      <c r="J78" s="11">
        <v>-147.053</v>
      </c>
      <c r="K78" s="11">
        <v>0</v>
      </c>
      <c r="L78" s="11">
        <v>654.53300000000002</v>
      </c>
      <c r="M78" s="11">
        <v>-17357.61</v>
      </c>
      <c r="N78" s="11">
        <v>0</v>
      </c>
      <c r="O78" s="11">
        <v>-23253.205000000002</v>
      </c>
      <c r="P78" s="11">
        <v>98348.817999999999</v>
      </c>
      <c r="Q78" s="11">
        <v>0</v>
      </c>
      <c r="R78" s="11">
        <v>98348.817999999999</v>
      </c>
      <c r="S78" s="535"/>
      <c r="T78" s="535"/>
      <c r="U78" s="535"/>
      <c r="V78" s="535"/>
    </row>
    <row r="79" spans="1:22" s="813" customFormat="1" x14ac:dyDescent="0.2">
      <c r="A79" s="1123" t="s">
        <v>583</v>
      </c>
      <c r="B79" s="1124">
        <v>-5493.9750000000004</v>
      </c>
      <c r="C79" s="1124">
        <v>0</v>
      </c>
      <c r="D79" s="1124">
        <v>-86773.915999999997</v>
      </c>
      <c r="E79" s="1124">
        <v>-14645.710999999999</v>
      </c>
      <c r="F79" s="1124">
        <v>-2152.5039999999999</v>
      </c>
      <c r="G79" s="1124">
        <v>-5399.6319999999996</v>
      </c>
      <c r="H79" s="1124">
        <v>-114465.738</v>
      </c>
      <c r="I79" s="1124">
        <v>-6403.0749999999998</v>
      </c>
      <c r="J79" s="1124">
        <v>-147.053</v>
      </c>
      <c r="K79" s="1124">
        <v>0</v>
      </c>
      <c r="L79" s="1124">
        <v>654.53300000000002</v>
      </c>
      <c r="M79" s="1124">
        <v>-17357.61</v>
      </c>
      <c r="N79" s="1124">
        <v>0</v>
      </c>
      <c r="O79" s="1124">
        <v>-23253.205000000002</v>
      </c>
      <c r="P79" s="1124">
        <v>98348.817999999999</v>
      </c>
      <c r="Q79" s="1124">
        <v>0</v>
      </c>
      <c r="R79" s="1124">
        <v>98348.817999999999</v>
      </c>
      <c r="S79" s="832"/>
      <c r="T79" s="832"/>
      <c r="U79" s="832"/>
      <c r="V79" s="832"/>
    </row>
    <row r="80" spans="1:22" s="813" customFormat="1" ht="13.5" thickBot="1" x14ac:dyDescent="0.25">
      <c r="A80" s="1085" t="s">
        <v>578</v>
      </c>
      <c r="B80" s="1086">
        <v>-49635.624390000012</v>
      </c>
      <c r="C80" s="1086">
        <v>-23586.983189999999</v>
      </c>
      <c r="D80" s="1086">
        <v>-818638.90545505041</v>
      </c>
      <c r="E80" s="1086">
        <v>-168289.91696</v>
      </c>
      <c r="F80" s="1086">
        <v>-159218.93198996363</v>
      </c>
      <c r="G80" s="1086">
        <v>-20149.550979999996</v>
      </c>
      <c r="H80" s="1086">
        <v>-1239519.9129650139</v>
      </c>
      <c r="I80" s="1086">
        <v>-223964.49552000003</v>
      </c>
      <c r="J80" s="1086">
        <v>-2591.9750800000011</v>
      </c>
      <c r="K80" s="1086">
        <v>758.30149999999981</v>
      </c>
      <c r="L80" s="1086">
        <v>237927.52399000007</v>
      </c>
      <c r="M80" s="1086">
        <v>-78069.529710200004</v>
      </c>
      <c r="N80" s="1086">
        <v>374.26513</v>
      </c>
      <c r="O80" s="1086">
        <v>-65565.909690200002</v>
      </c>
      <c r="P80" s="1086">
        <v>106899.07214002416</v>
      </c>
      <c r="Q80" s="1086">
        <v>-230083.34011950466</v>
      </c>
      <c r="R80" s="1086">
        <v>-123184.26797948038</v>
      </c>
      <c r="S80" s="832"/>
      <c r="T80" s="832"/>
      <c r="U80" s="832"/>
      <c r="V80" s="832"/>
    </row>
    <row r="81" spans="1:18" x14ac:dyDescent="0.2">
      <c r="A81" s="477"/>
      <c r="B81" s="539"/>
      <c r="C81" s="539"/>
      <c r="D81" s="539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  <c r="Q81" s="539"/>
      <c r="R81" s="539"/>
    </row>
    <row r="82" spans="1:18" x14ac:dyDescent="0.2">
      <c r="A82" s="451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</row>
  </sheetData>
  <mergeCells count="23">
    <mergeCell ref="A5:H6"/>
    <mergeCell ref="I5:R6"/>
    <mergeCell ref="N9:N12"/>
    <mergeCell ref="O9:O12"/>
    <mergeCell ref="P9:P12"/>
    <mergeCell ref="Q9:Q12"/>
    <mergeCell ref="J9:J12"/>
    <mergeCell ref="A8:A12"/>
    <mergeCell ref="B8:H8"/>
    <mergeCell ref="I8:O8"/>
    <mergeCell ref="B9:B12"/>
    <mergeCell ref="C9:C12"/>
    <mergeCell ref="D9:D12"/>
    <mergeCell ref="H9:H12"/>
    <mergeCell ref="E9:E12"/>
    <mergeCell ref="F9:F12"/>
    <mergeCell ref="R9:R12"/>
    <mergeCell ref="G9:G12"/>
    <mergeCell ref="K9:K12"/>
    <mergeCell ref="P8:R8"/>
    <mergeCell ref="L9:L12"/>
    <mergeCell ref="I9:I12"/>
    <mergeCell ref="M9:M12"/>
  </mergeCells>
  <phoneticPr fontId="6" type="noConversion"/>
  <conditionalFormatting sqref="A78 A14:A48 A51:A55">
    <cfRule type="expression" dxfId="303" priority="25" stopIfTrue="1">
      <formula>$AC14=1</formula>
    </cfRule>
  </conditionalFormatting>
  <conditionalFormatting sqref="A78 A80 A14:A48 A50:A55">
    <cfRule type="expression" dxfId="302" priority="26" stopIfTrue="1">
      <formula>$AD14=1</formula>
    </cfRule>
  </conditionalFormatting>
  <conditionalFormatting sqref="A56:A57 A79 A49">
    <cfRule type="expression" dxfId="301" priority="27" stopIfTrue="1">
      <formula>$AF49=1</formula>
    </cfRule>
  </conditionalFormatting>
  <conditionalFormatting sqref="A50">
    <cfRule type="expression" dxfId="300" priority="28" stopIfTrue="1">
      <formula>$AE50=1</formula>
    </cfRule>
  </conditionalFormatting>
  <conditionalFormatting sqref="B14:R80">
    <cfRule type="expression" dxfId="299" priority="29" stopIfTrue="1">
      <formula>$X14=1</formula>
    </cfRule>
  </conditionalFormatting>
  <conditionalFormatting sqref="A58:A76">
    <cfRule type="expression" dxfId="298" priority="3" stopIfTrue="1">
      <formula>$AL58=1</formula>
    </cfRule>
  </conditionalFormatting>
  <conditionalFormatting sqref="A58:A75">
    <cfRule type="expression" dxfId="297" priority="4" stopIfTrue="1">
      <formula>$AN58=1</formula>
    </cfRule>
  </conditionalFormatting>
  <conditionalFormatting sqref="A77">
    <cfRule type="expression" dxfId="296" priority="2" stopIfTrue="1">
      <formula>$AL77=1</formula>
    </cfRule>
  </conditionalFormatting>
  <conditionalFormatting sqref="A77">
    <cfRule type="expression" dxfId="295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43307086614173229" right="0.39370078740157483" top="0.51181102362204722" bottom="0.31496062992125984" header="0.31496062992125984" footer="0.11811023622047245"/>
  <pageSetup paperSize="8" scale="68" orientation="portrait" r:id="rId1"/>
  <headerFooter alignWithMargins="0"/>
  <colBreaks count="1" manualBreakCount="1">
    <brk id="8" min="2" max="7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D188"/>
  <sheetViews>
    <sheetView showGridLines="0" zoomScaleNormal="100" workbookViewId="0">
      <selection sqref="A1:B1"/>
    </sheetView>
  </sheetViews>
  <sheetFormatPr defaultRowHeight="12.75" x14ac:dyDescent="0.2"/>
  <cols>
    <col min="1" max="1" width="13.7109375" style="749" customWidth="1"/>
    <col min="2" max="2" width="138.85546875" style="763" customWidth="1"/>
    <col min="3" max="14" width="6.28515625" style="750" customWidth="1"/>
    <col min="15" max="19" width="6.7109375" style="750" customWidth="1"/>
    <col min="20" max="24" width="6.42578125" style="750" customWidth="1"/>
    <col min="25" max="16384" width="9.140625" style="750"/>
  </cols>
  <sheetData>
    <row r="1" spans="1:2" ht="21" customHeight="1" x14ac:dyDescent="0.2">
      <c r="A1" s="1627" t="s">
        <v>331</v>
      </c>
      <c r="B1" s="1627"/>
    </row>
    <row r="2" spans="1:2" ht="12.95" customHeight="1" x14ac:dyDescent="0.2">
      <c r="B2" s="761"/>
    </row>
    <row r="3" spans="1:2" ht="12.95" customHeight="1" x14ac:dyDescent="0.2">
      <c r="B3" s="762" t="s">
        <v>332</v>
      </c>
    </row>
    <row r="4" spans="1:2" ht="12.95" customHeight="1" x14ac:dyDescent="0.2"/>
    <row r="5" spans="1:2" ht="12.95" customHeight="1" x14ac:dyDescent="0.2">
      <c r="A5" s="752" t="s">
        <v>333</v>
      </c>
      <c r="B5" s="1626" t="s">
        <v>2005</v>
      </c>
    </row>
    <row r="6" spans="1:2" ht="12.95" customHeight="1" x14ac:dyDescent="0.2">
      <c r="A6" s="752" t="s">
        <v>334</v>
      </c>
      <c r="B6" s="1626"/>
    </row>
    <row r="7" spans="1:2" ht="12.95" customHeight="1" x14ac:dyDescent="0.2">
      <c r="A7" s="749" t="s">
        <v>257</v>
      </c>
      <c r="B7" s="1" t="s">
        <v>257</v>
      </c>
    </row>
    <row r="8" spans="1:2" ht="12.95" customHeight="1" x14ac:dyDescent="0.2">
      <c r="A8" s="752" t="s">
        <v>1701</v>
      </c>
      <c r="B8" s="1626" t="s">
        <v>2006</v>
      </c>
    </row>
    <row r="9" spans="1:2" ht="12.95" customHeight="1" x14ac:dyDescent="0.2">
      <c r="A9" s="752" t="s">
        <v>1702</v>
      </c>
      <c r="B9" s="1626"/>
    </row>
    <row r="10" spans="1:2" ht="12.95" customHeight="1" x14ac:dyDescent="0.2">
      <c r="A10" s="752" t="s">
        <v>1703</v>
      </c>
      <c r="B10" s="1626"/>
    </row>
    <row r="11" spans="1:2" ht="12.95" customHeight="1" x14ac:dyDescent="0.2">
      <c r="A11" s="749" t="s">
        <v>257</v>
      </c>
      <c r="B11" s="1"/>
    </row>
    <row r="12" spans="1:2" ht="12.95" customHeight="1" x14ac:dyDescent="0.2">
      <c r="A12" s="752" t="s">
        <v>1704</v>
      </c>
      <c r="B12" s="1626" t="s">
        <v>2007</v>
      </c>
    </row>
    <row r="13" spans="1:2" ht="12.95" customHeight="1" x14ac:dyDescent="0.2">
      <c r="A13" s="752" t="s">
        <v>1705</v>
      </c>
      <c r="B13" s="1626"/>
    </row>
    <row r="14" spans="1:2" ht="12.95" customHeight="1" x14ac:dyDescent="0.2">
      <c r="A14" s="749" t="s">
        <v>257</v>
      </c>
      <c r="B14" s="1"/>
    </row>
    <row r="15" spans="1:2" ht="12.95" customHeight="1" x14ac:dyDescent="0.2">
      <c r="A15" s="752" t="s">
        <v>1706</v>
      </c>
      <c r="B15" s="1" t="s">
        <v>2008</v>
      </c>
    </row>
    <row r="16" spans="1:2" ht="12.95" customHeight="1" x14ac:dyDescent="0.2">
      <c r="A16" s="752" t="s">
        <v>1707</v>
      </c>
      <c r="B16" s="1" t="s">
        <v>2009</v>
      </c>
    </row>
    <row r="17" spans="1:19" ht="12.95" customHeight="1" x14ac:dyDescent="0.2">
      <c r="A17" s="749" t="s">
        <v>257</v>
      </c>
      <c r="B17" s="1"/>
    </row>
    <row r="18" spans="1:19" ht="12.95" customHeight="1" x14ac:dyDescent="0.2">
      <c r="A18" s="752" t="s">
        <v>1708</v>
      </c>
      <c r="B18" s="1626" t="s">
        <v>2010</v>
      </c>
    </row>
    <row r="19" spans="1:19" ht="12.95" customHeight="1" x14ac:dyDescent="0.2">
      <c r="A19" s="752" t="s">
        <v>1709</v>
      </c>
      <c r="B19" s="1626"/>
    </row>
    <row r="20" spans="1:19" ht="12.95" customHeight="1" x14ac:dyDescent="0.2">
      <c r="A20" s="749" t="s">
        <v>257</v>
      </c>
      <c r="B20" s="1"/>
    </row>
    <row r="21" spans="1:19" ht="12.95" customHeight="1" x14ac:dyDescent="0.2">
      <c r="A21" s="752" t="s">
        <v>1710</v>
      </c>
      <c r="B21" s="1626" t="s">
        <v>2011</v>
      </c>
    </row>
    <row r="22" spans="1:19" ht="12.95" customHeight="1" x14ac:dyDescent="0.2">
      <c r="A22" s="752" t="s">
        <v>1711</v>
      </c>
      <c r="B22" s="1626"/>
    </row>
    <row r="23" spans="1:19" ht="12.95" customHeight="1" x14ac:dyDescent="0.2">
      <c r="A23" s="752" t="s">
        <v>1712</v>
      </c>
      <c r="B23" s="1626"/>
    </row>
    <row r="24" spans="1:19" ht="12.95" customHeight="1" x14ac:dyDescent="0.2">
      <c r="B24" s="762" t="s">
        <v>335</v>
      </c>
    </row>
    <row r="25" spans="1:19" ht="12.95" customHeight="1" x14ac:dyDescent="0.2">
      <c r="A25" s="749" t="s">
        <v>257</v>
      </c>
    </row>
    <row r="26" spans="1:19" ht="12.95" customHeight="1" x14ac:dyDescent="0.2">
      <c r="A26" s="752" t="s">
        <v>1713</v>
      </c>
      <c r="B26" s="763" t="s">
        <v>2012</v>
      </c>
    </row>
    <row r="27" spans="1:19" ht="12.95" customHeight="1" x14ac:dyDescent="0.2">
      <c r="A27" s="749" t="s">
        <v>257</v>
      </c>
    </row>
    <row r="28" spans="1:19" ht="12.95" customHeight="1" x14ac:dyDescent="0.2">
      <c r="A28" s="752" t="s">
        <v>1714</v>
      </c>
      <c r="B28" s="763" t="s">
        <v>2013</v>
      </c>
    </row>
    <row r="29" spans="1:19" ht="12.95" customHeight="1" x14ac:dyDescent="0.2">
      <c r="A29" s="749" t="s">
        <v>257</v>
      </c>
    </row>
    <row r="30" spans="1:19" ht="12.95" customHeight="1" x14ac:dyDescent="0.2">
      <c r="A30" s="752" t="s">
        <v>1715</v>
      </c>
      <c r="B30" s="764" t="s">
        <v>2014</v>
      </c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R30" s="756"/>
      <c r="S30" s="756"/>
    </row>
    <row r="31" spans="1:19" ht="12.95" customHeight="1" x14ac:dyDescent="0.2">
      <c r="A31" s="749" t="s">
        <v>257</v>
      </c>
    </row>
    <row r="32" spans="1:19" ht="12.95" customHeight="1" x14ac:dyDescent="0.2">
      <c r="A32" s="752" t="s">
        <v>1716</v>
      </c>
      <c r="B32" s="764" t="s">
        <v>2015</v>
      </c>
      <c r="C32" s="756"/>
      <c r="D32" s="756"/>
      <c r="E32" s="756"/>
      <c r="F32" s="756"/>
      <c r="G32" s="756"/>
      <c r="H32" s="756"/>
      <c r="I32" s="756"/>
      <c r="J32" s="756"/>
      <c r="K32" s="756"/>
      <c r="L32" s="756"/>
      <c r="M32" s="756"/>
      <c r="N32" s="756"/>
      <c r="O32" s="756"/>
      <c r="P32" s="756"/>
      <c r="R32" s="756"/>
      <c r="S32" s="756"/>
    </row>
    <row r="33" spans="1:22" ht="12.95" customHeight="1" x14ac:dyDescent="0.2">
      <c r="A33" s="749" t="s">
        <v>257</v>
      </c>
    </row>
    <row r="34" spans="1:22" ht="12.95" customHeight="1" x14ac:dyDescent="0.2">
      <c r="A34" s="752" t="s">
        <v>1717</v>
      </c>
      <c r="B34" s="764" t="s">
        <v>2016</v>
      </c>
      <c r="C34" s="756"/>
      <c r="D34" s="756"/>
      <c r="E34" s="756"/>
      <c r="F34" s="756"/>
      <c r="G34" s="756"/>
      <c r="H34" s="756"/>
      <c r="I34" s="756"/>
      <c r="J34" s="756"/>
      <c r="K34" s="756"/>
      <c r="M34" s="756"/>
      <c r="N34" s="756"/>
      <c r="O34" s="756"/>
      <c r="P34" s="756"/>
      <c r="Q34" s="756"/>
      <c r="R34" s="756"/>
      <c r="S34" s="756"/>
    </row>
    <row r="35" spans="1:22" ht="12.95" customHeight="1" x14ac:dyDescent="0.2">
      <c r="A35" s="752" t="s">
        <v>1718</v>
      </c>
      <c r="B35" s="764" t="s">
        <v>2017</v>
      </c>
      <c r="C35" s="756"/>
      <c r="D35" s="756"/>
      <c r="E35" s="756"/>
      <c r="F35" s="756"/>
      <c r="G35" s="756"/>
      <c r="H35" s="756"/>
      <c r="I35" s="756"/>
      <c r="J35" s="756"/>
      <c r="K35" s="756"/>
      <c r="M35" s="756"/>
      <c r="N35" s="756"/>
      <c r="O35" s="756"/>
    </row>
    <row r="36" spans="1:22" ht="12.95" customHeight="1" x14ac:dyDescent="0.2">
      <c r="A36" s="749" t="s">
        <v>257</v>
      </c>
    </row>
    <row r="37" spans="1:22" ht="12.95" customHeight="1" x14ac:dyDescent="0.2">
      <c r="A37" s="752" t="s">
        <v>1719</v>
      </c>
      <c r="B37" s="764" t="s">
        <v>2018</v>
      </c>
      <c r="C37" s="756"/>
      <c r="D37" s="756"/>
      <c r="E37" s="756"/>
      <c r="F37" s="756"/>
      <c r="G37" s="756"/>
      <c r="H37" s="756"/>
      <c r="I37" s="756"/>
      <c r="J37" s="756"/>
      <c r="K37" s="756"/>
      <c r="L37" s="756"/>
      <c r="M37" s="756"/>
      <c r="O37" s="756"/>
      <c r="P37" s="756"/>
      <c r="Q37" s="756"/>
      <c r="R37" s="756"/>
      <c r="S37" s="756"/>
      <c r="T37" s="756"/>
    </row>
    <row r="38" spans="1:22" ht="12.95" customHeight="1" x14ac:dyDescent="0.2">
      <c r="A38" s="749" t="s">
        <v>257</v>
      </c>
    </row>
    <row r="39" spans="1:22" ht="12.95" customHeight="1" x14ac:dyDescent="0.2">
      <c r="A39" s="752" t="s">
        <v>1720</v>
      </c>
      <c r="B39" s="764" t="s">
        <v>2019</v>
      </c>
      <c r="C39" s="756"/>
      <c r="D39" s="756"/>
      <c r="E39" s="756"/>
      <c r="F39" s="756"/>
      <c r="G39" s="756"/>
      <c r="H39" s="756"/>
      <c r="I39" s="756"/>
      <c r="J39" s="756"/>
      <c r="K39" s="756"/>
      <c r="L39" s="756"/>
      <c r="M39" s="756"/>
      <c r="O39" s="756"/>
      <c r="P39" s="756"/>
      <c r="Q39" s="756"/>
    </row>
    <row r="40" spans="1:22" ht="12.95" customHeight="1" x14ac:dyDescent="0.2">
      <c r="A40" s="752" t="s">
        <v>1721</v>
      </c>
      <c r="B40" s="764" t="s">
        <v>2020</v>
      </c>
      <c r="C40" s="756"/>
      <c r="D40" s="756"/>
      <c r="E40" s="756"/>
      <c r="F40" s="756"/>
      <c r="G40" s="756"/>
      <c r="H40" s="756"/>
      <c r="I40" s="756"/>
      <c r="J40" s="756"/>
      <c r="K40" s="756"/>
      <c r="L40" s="756"/>
      <c r="M40" s="756"/>
      <c r="N40" s="756"/>
      <c r="P40" s="756"/>
    </row>
    <row r="41" spans="1:22" ht="12.95" customHeight="1" x14ac:dyDescent="0.2">
      <c r="A41" s="749" t="s">
        <v>257</v>
      </c>
    </row>
    <row r="42" spans="1:22" ht="12.95" customHeight="1" x14ac:dyDescent="0.2">
      <c r="A42" s="752" t="s">
        <v>1722</v>
      </c>
      <c r="B42" s="764" t="s">
        <v>2021</v>
      </c>
      <c r="C42" s="756"/>
      <c r="D42" s="756"/>
      <c r="E42" s="756"/>
      <c r="F42" s="756"/>
      <c r="G42" s="756"/>
      <c r="H42" s="756"/>
      <c r="J42" s="756"/>
      <c r="K42" s="756"/>
      <c r="L42" s="756"/>
      <c r="M42" s="756"/>
      <c r="N42" s="756"/>
      <c r="O42" s="756"/>
      <c r="P42" s="756"/>
      <c r="Q42" s="756"/>
      <c r="R42" s="756"/>
    </row>
    <row r="43" spans="1:22" ht="12.95" customHeight="1" x14ac:dyDescent="0.2">
      <c r="A43" s="749" t="s">
        <v>257</v>
      </c>
    </row>
    <row r="44" spans="1:22" ht="12.95" customHeight="1" x14ac:dyDescent="0.2">
      <c r="A44" s="752" t="s">
        <v>1723</v>
      </c>
      <c r="B44" s="764" t="s">
        <v>2022</v>
      </c>
      <c r="C44" s="756"/>
      <c r="D44" s="756"/>
      <c r="E44" s="756"/>
      <c r="F44" s="756"/>
      <c r="G44" s="756"/>
      <c r="H44" s="756"/>
      <c r="J44" s="756"/>
      <c r="K44" s="756"/>
      <c r="L44" s="756"/>
      <c r="M44" s="756"/>
      <c r="N44" s="756"/>
      <c r="O44" s="756"/>
      <c r="P44" s="756"/>
    </row>
    <row r="45" spans="1:22" ht="12.95" customHeight="1" x14ac:dyDescent="0.2">
      <c r="A45" s="749" t="s">
        <v>257</v>
      </c>
    </row>
    <row r="46" spans="1:22" ht="12.95" customHeight="1" x14ac:dyDescent="0.2">
      <c r="A46" s="752" t="s">
        <v>1724</v>
      </c>
      <c r="B46" s="764" t="s">
        <v>3904</v>
      </c>
      <c r="C46" s="756"/>
      <c r="D46" s="756"/>
      <c r="E46" s="756"/>
      <c r="F46" s="756"/>
      <c r="G46" s="756"/>
      <c r="H46" s="756"/>
      <c r="I46" s="756"/>
      <c r="J46" s="756"/>
      <c r="K46" s="756"/>
      <c r="L46" s="756"/>
      <c r="M46" s="756"/>
      <c r="N46" s="756"/>
      <c r="O46" s="756"/>
      <c r="P46" s="756"/>
      <c r="Q46" s="756"/>
      <c r="S46" s="756"/>
      <c r="T46" s="756"/>
      <c r="U46" s="756"/>
      <c r="V46" s="756"/>
    </row>
    <row r="47" spans="1:22" ht="12.95" customHeight="1" x14ac:dyDescent="0.2">
      <c r="A47" s="749" t="s">
        <v>257</v>
      </c>
    </row>
    <row r="48" spans="1:22" ht="12.95" customHeight="1" x14ac:dyDescent="0.2">
      <c r="A48" s="752" t="s">
        <v>1725</v>
      </c>
      <c r="B48" s="764" t="s">
        <v>2023</v>
      </c>
      <c r="C48" s="756"/>
      <c r="D48" s="756"/>
      <c r="E48" s="756"/>
      <c r="F48" s="756"/>
      <c r="G48" s="756"/>
      <c r="H48" s="756"/>
      <c r="I48" s="756"/>
      <c r="J48" s="756"/>
      <c r="K48" s="756"/>
      <c r="L48" s="756"/>
      <c r="M48" s="756"/>
      <c r="N48" s="756"/>
      <c r="P48" s="756"/>
      <c r="Q48" s="756"/>
      <c r="R48" s="756"/>
      <c r="S48" s="756"/>
    </row>
    <row r="49" spans="1:30" ht="12.95" customHeight="1" x14ac:dyDescent="0.2">
      <c r="A49" s="749" t="s">
        <v>257</v>
      </c>
    </row>
    <row r="50" spans="1:30" ht="12.95" customHeight="1" x14ac:dyDescent="0.2">
      <c r="A50" s="752" t="s">
        <v>1726</v>
      </c>
      <c r="B50" s="764" t="s">
        <v>2024</v>
      </c>
      <c r="C50" s="756"/>
      <c r="D50" s="756"/>
      <c r="E50" s="756"/>
      <c r="F50" s="756"/>
      <c r="G50" s="756"/>
      <c r="H50" s="756"/>
      <c r="I50" s="756"/>
      <c r="J50" s="756"/>
      <c r="K50" s="756"/>
      <c r="L50" s="756"/>
      <c r="M50" s="756"/>
      <c r="N50" s="756"/>
      <c r="P50" s="756"/>
      <c r="Q50" s="756"/>
      <c r="R50" s="756"/>
      <c r="S50" s="756"/>
    </row>
    <row r="51" spans="1:30" ht="12.95" customHeight="1" x14ac:dyDescent="0.2">
      <c r="A51" s="749" t="s">
        <v>257</v>
      </c>
    </row>
    <row r="52" spans="1:30" ht="12.95" customHeight="1" x14ac:dyDescent="0.2">
      <c r="A52" s="752" t="s">
        <v>1727</v>
      </c>
      <c r="B52" s="764" t="s">
        <v>2025</v>
      </c>
      <c r="C52" s="756"/>
      <c r="D52" s="756"/>
      <c r="E52" s="756"/>
      <c r="F52" s="756"/>
      <c r="G52" s="756"/>
      <c r="H52" s="756"/>
      <c r="I52" s="756"/>
      <c r="J52" s="756"/>
      <c r="K52" s="756"/>
      <c r="L52" s="756"/>
      <c r="M52" s="756"/>
      <c r="N52" s="756"/>
      <c r="P52" s="756"/>
      <c r="Q52" s="756"/>
      <c r="R52" s="756"/>
    </row>
    <row r="53" spans="1:30" ht="12.95" customHeight="1" x14ac:dyDescent="0.2">
      <c r="A53" s="752" t="s">
        <v>1728</v>
      </c>
      <c r="B53" s="764" t="s">
        <v>2026</v>
      </c>
      <c r="C53" s="756"/>
      <c r="D53" s="756"/>
      <c r="E53" s="756"/>
      <c r="F53" s="756"/>
      <c r="G53" s="756"/>
      <c r="H53" s="756"/>
      <c r="I53" s="756"/>
      <c r="J53" s="756"/>
      <c r="K53" s="756"/>
      <c r="L53" s="756"/>
      <c r="M53" s="756"/>
      <c r="N53" s="756"/>
      <c r="P53" s="756"/>
      <c r="Q53" s="756"/>
      <c r="R53" s="756"/>
      <c r="S53" s="756"/>
    </row>
    <row r="54" spans="1:30" ht="12.95" customHeight="1" x14ac:dyDescent="0.2">
      <c r="A54" s="749" t="s">
        <v>257</v>
      </c>
    </row>
    <row r="55" spans="1:30" ht="12.95" customHeight="1" x14ac:dyDescent="0.2">
      <c r="A55" s="752" t="s">
        <v>1729</v>
      </c>
      <c r="B55" s="764" t="s">
        <v>2027</v>
      </c>
      <c r="C55" s="756"/>
      <c r="D55" s="756"/>
      <c r="E55" s="756"/>
      <c r="F55" s="756"/>
      <c r="G55" s="756"/>
      <c r="H55" s="756"/>
      <c r="I55" s="756"/>
      <c r="J55" s="756"/>
      <c r="K55" s="756"/>
      <c r="L55" s="756"/>
      <c r="M55" s="756"/>
      <c r="N55" s="756"/>
      <c r="P55" s="756"/>
      <c r="Q55" s="756"/>
      <c r="R55" s="756"/>
    </row>
    <row r="56" spans="1:30" ht="12.95" customHeight="1" x14ac:dyDescent="0.2">
      <c r="A56" s="749" t="s">
        <v>257</v>
      </c>
    </row>
    <row r="57" spans="1:30" ht="12.95" customHeight="1" x14ac:dyDescent="0.2">
      <c r="A57" s="752" t="s">
        <v>1730</v>
      </c>
      <c r="B57" s="764" t="s">
        <v>2028</v>
      </c>
      <c r="C57" s="756"/>
      <c r="D57" s="756"/>
      <c r="E57" s="756"/>
      <c r="F57" s="756"/>
      <c r="G57" s="756"/>
      <c r="H57" s="756"/>
      <c r="I57" s="756"/>
      <c r="J57" s="756"/>
      <c r="L57" s="756"/>
      <c r="M57" s="756"/>
      <c r="N57" s="756"/>
      <c r="O57" s="756"/>
      <c r="P57" s="756"/>
      <c r="Q57" s="756"/>
      <c r="R57" s="756"/>
    </row>
    <row r="58" spans="1:30" ht="12.95" customHeight="1" x14ac:dyDescent="0.2">
      <c r="A58" s="749" t="s">
        <v>257</v>
      </c>
    </row>
    <row r="59" spans="1:30" s="759" customFormat="1" ht="12.95" customHeight="1" x14ac:dyDescent="0.2">
      <c r="A59" s="752" t="s">
        <v>1731</v>
      </c>
      <c r="B59" s="754" t="s">
        <v>2029</v>
      </c>
      <c r="C59" s="758"/>
      <c r="D59" s="758"/>
      <c r="E59" s="758"/>
      <c r="F59" s="758"/>
      <c r="G59" s="758"/>
      <c r="H59" s="758"/>
      <c r="I59" s="758"/>
      <c r="J59" s="758"/>
      <c r="K59" s="758"/>
      <c r="M59" s="758"/>
      <c r="N59" s="758"/>
      <c r="O59" s="758"/>
      <c r="P59" s="758"/>
    </row>
    <row r="60" spans="1:30" ht="12.95" customHeight="1" x14ac:dyDescent="0.2">
      <c r="A60" s="749" t="s">
        <v>257</v>
      </c>
    </row>
    <row r="61" spans="1:30" ht="12.95" customHeight="1" x14ac:dyDescent="0.2">
      <c r="A61" s="752" t="s">
        <v>1732</v>
      </c>
      <c r="B61" s="764" t="s">
        <v>3907</v>
      </c>
      <c r="C61" s="756"/>
      <c r="D61" s="756"/>
      <c r="E61" s="756"/>
      <c r="F61" s="756"/>
      <c r="G61" s="756"/>
      <c r="H61" s="756"/>
      <c r="I61" s="756"/>
      <c r="J61" s="756"/>
      <c r="K61" s="756"/>
      <c r="L61" s="756"/>
      <c r="M61" s="756"/>
      <c r="N61" s="756"/>
      <c r="O61" s="756"/>
      <c r="Q61" s="756"/>
      <c r="R61" s="756"/>
      <c r="S61" s="756"/>
    </row>
    <row r="62" spans="1:30" ht="12.95" customHeight="1" x14ac:dyDescent="0.2">
      <c r="A62" s="749" t="s">
        <v>257</v>
      </c>
    </row>
    <row r="63" spans="1:30" ht="12.95" customHeight="1" x14ac:dyDescent="0.2">
      <c r="A63" s="752" t="s">
        <v>1733</v>
      </c>
      <c r="B63" s="764" t="s">
        <v>2030</v>
      </c>
      <c r="C63" s="756"/>
      <c r="D63" s="756"/>
      <c r="E63" s="756"/>
      <c r="F63" s="756"/>
      <c r="G63" s="756"/>
      <c r="H63" s="756"/>
      <c r="I63" s="756"/>
      <c r="J63" s="756"/>
      <c r="K63" s="756"/>
      <c r="L63" s="756"/>
      <c r="M63" s="756"/>
      <c r="N63" s="756"/>
      <c r="O63" s="756"/>
      <c r="P63" s="756"/>
      <c r="Q63" s="756"/>
      <c r="R63" s="756"/>
      <c r="S63" s="756"/>
      <c r="T63" s="756"/>
      <c r="U63" s="756"/>
      <c r="V63" s="756"/>
      <c r="W63" s="756"/>
      <c r="X63" s="756"/>
      <c r="Y63" s="756"/>
      <c r="Z63" s="756"/>
      <c r="AA63" s="756"/>
      <c r="AB63" s="756"/>
      <c r="AC63" s="756"/>
      <c r="AD63" s="756"/>
    </row>
    <row r="64" spans="1:30" ht="12.95" customHeight="1" x14ac:dyDescent="0.2">
      <c r="A64" s="749" t="s">
        <v>257</v>
      </c>
    </row>
    <row r="65" spans="1:21" ht="12.95" customHeight="1" x14ac:dyDescent="0.2">
      <c r="A65" s="752" t="s">
        <v>1734</v>
      </c>
      <c r="B65" s="764" t="s">
        <v>2031</v>
      </c>
      <c r="C65" s="756"/>
      <c r="D65" s="756"/>
      <c r="E65" s="756"/>
      <c r="F65" s="756"/>
      <c r="G65" s="756"/>
      <c r="H65" s="756"/>
      <c r="I65" s="756"/>
      <c r="J65" s="756"/>
      <c r="K65" s="756"/>
      <c r="M65" s="756"/>
      <c r="N65" s="756"/>
      <c r="O65" s="756"/>
      <c r="P65" s="756"/>
      <c r="Q65" s="756"/>
      <c r="R65" s="756"/>
    </row>
    <row r="66" spans="1:21" ht="12.95" customHeight="1" x14ac:dyDescent="0.2">
      <c r="A66" s="749" t="s">
        <v>257</v>
      </c>
    </row>
    <row r="67" spans="1:21" ht="12.95" customHeight="1" x14ac:dyDescent="0.2">
      <c r="A67" s="752" t="s">
        <v>1735</v>
      </c>
      <c r="B67" s="764" t="s">
        <v>2032</v>
      </c>
      <c r="C67" s="756"/>
      <c r="D67" s="756"/>
      <c r="E67" s="756"/>
      <c r="F67" s="756"/>
      <c r="G67" s="756"/>
      <c r="H67" s="756"/>
      <c r="I67" s="756"/>
      <c r="J67" s="756"/>
      <c r="K67" s="756"/>
      <c r="M67" s="756"/>
      <c r="N67" s="756"/>
      <c r="O67" s="756"/>
      <c r="P67" s="756"/>
      <c r="Q67" s="756"/>
      <c r="R67" s="756"/>
    </row>
    <row r="68" spans="1:21" ht="12.95" customHeight="1" x14ac:dyDescent="0.2">
      <c r="A68" s="749" t="s">
        <v>257</v>
      </c>
    </row>
    <row r="69" spans="1:21" ht="12.95" customHeight="1" x14ac:dyDescent="0.2">
      <c r="A69" s="752" t="s">
        <v>1736</v>
      </c>
      <c r="B69" s="764" t="s">
        <v>2033</v>
      </c>
      <c r="C69" s="756"/>
      <c r="D69" s="756"/>
      <c r="E69" s="756"/>
      <c r="F69" s="756"/>
      <c r="G69" s="756"/>
      <c r="H69" s="756"/>
      <c r="I69" s="756"/>
      <c r="J69" s="756"/>
      <c r="K69" s="756"/>
      <c r="M69" s="756"/>
      <c r="N69" s="756"/>
      <c r="O69" s="756"/>
      <c r="P69" s="756"/>
      <c r="Q69" s="756"/>
      <c r="R69" s="756"/>
      <c r="S69" s="756"/>
    </row>
    <row r="70" spans="1:21" ht="12.95" customHeight="1" x14ac:dyDescent="0.2">
      <c r="A70" s="749" t="s">
        <v>257</v>
      </c>
    </row>
    <row r="71" spans="1:21" ht="12.95" customHeight="1" x14ac:dyDescent="0.2">
      <c r="A71" s="752" t="s">
        <v>1737</v>
      </c>
      <c r="B71" s="764" t="s">
        <v>2034</v>
      </c>
      <c r="C71" s="756"/>
      <c r="D71" s="756"/>
      <c r="E71" s="756"/>
      <c r="F71" s="756"/>
      <c r="G71" s="756"/>
      <c r="H71" s="756"/>
      <c r="I71" s="756"/>
      <c r="J71" s="756"/>
      <c r="K71" s="756"/>
      <c r="L71" s="756"/>
      <c r="M71" s="756"/>
      <c r="N71" s="756"/>
      <c r="O71" s="756"/>
      <c r="P71" s="756"/>
      <c r="Q71" s="756"/>
      <c r="R71" s="756"/>
    </row>
    <row r="72" spans="1:21" ht="12.95" customHeight="1" x14ac:dyDescent="0.2">
      <c r="A72" s="752" t="s">
        <v>1738</v>
      </c>
      <c r="B72" s="764" t="s">
        <v>2035</v>
      </c>
    </row>
    <row r="73" spans="1:21" ht="12.95" customHeight="1" x14ac:dyDescent="0.2">
      <c r="A73" s="749" t="s">
        <v>257</v>
      </c>
    </row>
    <row r="74" spans="1:21" ht="12.95" customHeight="1" x14ac:dyDescent="0.2">
      <c r="A74" s="752" t="s">
        <v>1739</v>
      </c>
      <c r="B74" s="763" t="s">
        <v>2036</v>
      </c>
    </row>
    <row r="75" spans="1:21" ht="12.95" customHeight="1" x14ac:dyDescent="0.2">
      <c r="A75" s="749" t="s">
        <v>257</v>
      </c>
    </row>
    <row r="76" spans="1:21" ht="12.95" customHeight="1" x14ac:dyDescent="0.2">
      <c r="A76" s="752" t="s">
        <v>1740</v>
      </c>
      <c r="B76" s="764" t="s">
        <v>2037</v>
      </c>
      <c r="C76" s="756"/>
      <c r="D76" s="756"/>
      <c r="E76" s="756"/>
      <c r="F76" s="756"/>
      <c r="G76" s="756"/>
      <c r="H76" s="756"/>
      <c r="I76" s="756"/>
      <c r="J76" s="756"/>
      <c r="K76" s="756"/>
      <c r="L76" s="756"/>
      <c r="M76" s="756"/>
      <c r="N76" s="756"/>
      <c r="O76" s="756"/>
      <c r="P76" s="756"/>
      <c r="Q76" s="756"/>
      <c r="R76" s="756"/>
      <c r="S76" s="756"/>
      <c r="T76" s="756"/>
      <c r="U76" s="756"/>
    </row>
    <row r="77" spans="1:21" ht="12.95" customHeight="1" x14ac:dyDescent="0.2">
      <c r="A77" s="749" t="s">
        <v>257</v>
      </c>
    </row>
    <row r="78" spans="1:21" ht="12.95" customHeight="1" x14ac:dyDescent="0.2">
      <c r="A78" s="752" t="s">
        <v>1741</v>
      </c>
      <c r="B78" s="763" t="s">
        <v>2038</v>
      </c>
    </row>
    <row r="79" spans="1:21" ht="12.95" customHeight="1" x14ac:dyDescent="0.2">
      <c r="A79" s="749" t="s">
        <v>257</v>
      </c>
    </row>
    <row r="80" spans="1:21" ht="12.95" customHeight="1" x14ac:dyDescent="0.2">
      <c r="A80" s="752" t="s">
        <v>1742</v>
      </c>
      <c r="B80" s="763" t="s">
        <v>2039</v>
      </c>
    </row>
    <row r="81" spans="1:21" ht="12.95" customHeight="1" x14ac:dyDescent="0.2">
      <c r="A81" s="749" t="s">
        <v>257</v>
      </c>
    </row>
    <row r="82" spans="1:21" ht="12.95" customHeight="1" x14ac:dyDescent="0.2">
      <c r="A82" s="752" t="s">
        <v>1743</v>
      </c>
      <c r="B82" s="763" t="s">
        <v>2040</v>
      </c>
    </row>
    <row r="83" spans="1:21" ht="12.95" customHeight="1" x14ac:dyDescent="0.2">
      <c r="A83" s="749" t="s">
        <v>257</v>
      </c>
    </row>
    <row r="84" spans="1:21" ht="12.95" customHeight="1" x14ac:dyDescent="0.2">
      <c r="A84" s="752" t="s">
        <v>1744</v>
      </c>
      <c r="B84" s="764" t="str">
        <f>"PREMIUM, PAID AND OUTSTANDING LOSSES AND TECHNICAL RESULTS 0F 2008 AT NON LIFE BRANCHES"</f>
        <v>PREMIUM, PAID AND OUTSTANDING LOSSES AND TECHNICAL RESULTS 0F 2008 AT NON LIFE BRANCHES</v>
      </c>
      <c r="C84" s="756"/>
      <c r="D84" s="756"/>
      <c r="E84" s="756"/>
      <c r="F84" s="756"/>
      <c r="G84" s="756"/>
      <c r="H84" s="756"/>
      <c r="I84" s="756"/>
      <c r="J84" s="756"/>
      <c r="K84" s="756"/>
      <c r="L84" s="756"/>
      <c r="M84" s="756"/>
      <c r="N84" s="756"/>
      <c r="P84" s="756"/>
      <c r="Q84" s="756"/>
      <c r="R84" s="756"/>
      <c r="S84" s="756"/>
    </row>
    <row r="85" spans="1:21" ht="12.95" customHeight="1" x14ac:dyDescent="0.2">
      <c r="A85" s="749" t="s">
        <v>257</v>
      </c>
    </row>
    <row r="86" spans="1:21" ht="12.95" customHeight="1" x14ac:dyDescent="0.2">
      <c r="A86" s="752" t="s">
        <v>1745</v>
      </c>
      <c r="B86" s="764" t="str">
        <f>"PREMIUM, PAID AND OUTSTANDING LOSSES AND TECHNICAL RESULTS 0F 2009 AT NON LIFE BRANCHES"</f>
        <v>PREMIUM, PAID AND OUTSTANDING LOSSES AND TECHNICAL RESULTS 0F 2009 AT NON LIFE BRANCHES</v>
      </c>
      <c r="C86" s="756"/>
      <c r="D86" s="756"/>
      <c r="E86" s="756"/>
      <c r="F86" s="756"/>
      <c r="G86" s="756"/>
      <c r="H86" s="756"/>
      <c r="I86" s="756"/>
      <c r="J86" s="756"/>
      <c r="K86" s="756"/>
      <c r="L86" s="756"/>
      <c r="M86" s="756"/>
      <c r="N86" s="756"/>
      <c r="P86" s="756"/>
      <c r="Q86" s="756"/>
      <c r="R86" s="756"/>
    </row>
    <row r="87" spans="1:21" ht="12.95" customHeight="1" x14ac:dyDescent="0.2">
      <c r="A87" s="749" t="s">
        <v>257</v>
      </c>
    </row>
    <row r="88" spans="1:21" ht="12.95" customHeight="1" x14ac:dyDescent="0.2">
      <c r="A88" s="752" t="s">
        <v>1746</v>
      </c>
      <c r="B88" s="764" t="str">
        <f>"PREMIUM, PAID AND OUTSTANDING LOSSES AND TECHNICAL RESULTS 0F 2010 AT NON LIFE BRANCHES"</f>
        <v>PREMIUM, PAID AND OUTSTANDING LOSSES AND TECHNICAL RESULTS 0F 2010 AT NON LIFE BRANCHES</v>
      </c>
    </row>
    <row r="89" spans="1:21" ht="12.95" customHeight="1" x14ac:dyDescent="0.2">
      <c r="A89" s="749" t="s">
        <v>257</v>
      </c>
    </row>
    <row r="90" spans="1:21" ht="12.95" customHeight="1" x14ac:dyDescent="0.2">
      <c r="A90" s="752" t="s">
        <v>1747</v>
      </c>
      <c r="B90" s="764" t="str">
        <f>"PREMIUM, PAID AND OUTSTANDING LOSSES AND TECHNICAL RESULTS 0F 2011 AT NON LIFE BRANCHES"</f>
        <v>PREMIUM, PAID AND OUTSTANDING LOSSES AND TECHNICAL RESULTS 0F 2011 AT NON LIFE BRANCHES</v>
      </c>
    </row>
    <row r="91" spans="1:21" ht="12.95" customHeight="1" x14ac:dyDescent="0.2">
      <c r="A91" s="749" t="s">
        <v>257</v>
      </c>
    </row>
    <row r="92" spans="1:21" ht="12.95" customHeight="1" x14ac:dyDescent="0.2">
      <c r="B92" s="762" t="s">
        <v>336</v>
      </c>
    </row>
    <row r="93" spans="1:21" ht="12.95" customHeight="1" x14ac:dyDescent="0.2">
      <c r="A93" s="749" t="s">
        <v>257</v>
      </c>
    </row>
    <row r="94" spans="1:21" ht="12.95" customHeight="1" x14ac:dyDescent="0.2">
      <c r="A94" s="752" t="s">
        <v>1748</v>
      </c>
      <c r="B94" s="763" t="s">
        <v>2041</v>
      </c>
    </row>
    <row r="95" spans="1:21" ht="12.95" customHeight="1" x14ac:dyDescent="0.2">
      <c r="A95" s="749" t="s">
        <v>257</v>
      </c>
    </row>
    <row r="96" spans="1:21" ht="12.95" customHeight="1" x14ac:dyDescent="0.2">
      <c r="A96" s="752" t="s">
        <v>1749</v>
      </c>
      <c r="B96" s="764" t="s">
        <v>2042</v>
      </c>
      <c r="C96" s="756"/>
      <c r="D96" s="756"/>
      <c r="E96" s="756"/>
      <c r="F96" s="756"/>
      <c r="G96" s="756"/>
      <c r="H96" s="756"/>
      <c r="I96" s="756"/>
      <c r="J96" s="756"/>
      <c r="K96" s="756"/>
      <c r="L96" s="756"/>
      <c r="M96" s="756"/>
      <c r="N96" s="756"/>
      <c r="O96" s="756"/>
      <c r="P96" s="756"/>
      <c r="Q96" s="756"/>
      <c r="R96" s="756"/>
      <c r="T96" s="756"/>
      <c r="U96" s="756"/>
    </row>
    <row r="97" spans="1:23" ht="12.95" customHeight="1" x14ac:dyDescent="0.2">
      <c r="A97" s="749" t="s">
        <v>257</v>
      </c>
    </row>
    <row r="98" spans="1:23" ht="12.95" customHeight="1" x14ac:dyDescent="0.2">
      <c r="A98" s="752" t="s">
        <v>1750</v>
      </c>
      <c r="B98" s="764" t="s">
        <v>2043</v>
      </c>
      <c r="C98" s="756"/>
      <c r="D98" s="756"/>
      <c r="E98" s="756"/>
      <c r="F98" s="756"/>
      <c r="G98" s="756"/>
      <c r="H98" s="756"/>
      <c r="I98" s="756"/>
      <c r="J98" s="756"/>
      <c r="K98" s="756"/>
      <c r="L98" s="756"/>
      <c r="M98" s="756"/>
      <c r="N98" s="756"/>
      <c r="O98" s="756"/>
      <c r="Q98" s="756"/>
      <c r="R98" s="756"/>
      <c r="S98" s="756"/>
      <c r="T98" s="756"/>
      <c r="U98" s="756"/>
      <c r="V98" s="756"/>
    </row>
    <row r="99" spans="1:23" ht="12.95" customHeight="1" x14ac:dyDescent="0.2">
      <c r="A99" s="749" t="s">
        <v>257</v>
      </c>
    </row>
    <row r="100" spans="1:23" ht="12.95" customHeight="1" x14ac:dyDescent="0.2">
      <c r="A100" s="752" t="s">
        <v>1751</v>
      </c>
      <c r="B100" s="764" t="s">
        <v>2044</v>
      </c>
      <c r="C100" s="756"/>
      <c r="D100" s="756"/>
      <c r="E100" s="756"/>
      <c r="F100" s="756"/>
      <c r="G100" s="756"/>
      <c r="H100" s="756"/>
      <c r="I100" s="756"/>
      <c r="J100" s="756"/>
      <c r="K100" s="756"/>
      <c r="L100" s="756"/>
      <c r="M100" s="756"/>
      <c r="N100" s="756"/>
      <c r="P100" s="756"/>
      <c r="Q100" s="756"/>
      <c r="R100" s="756"/>
      <c r="S100" s="756"/>
      <c r="T100" s="756"/>
      <c r="U100" s="756"/>
    </row>
    <row r="101" spans="1:23" ht="12.95" customHeight="1" x14ac:dyDescent="0.2">
      <c r="A101" s="749" t="s">
        <v>257</v>
      </c>
    </row>
    <row r="102" spans="1:23" ht="12.95" customHeight="1" x14ac:dyDescent="0.2">
      <c r="A102" s="752" t="s">
        <v>1752</v>
      </c>
      <c r="B102" s="764" t="s">
        <v>2045</v>
      </c>
      <c r="C102" s="756"/>
      <c r="D102" s="756"/>
      <c r="E102" s="756"/>
      <c r="F102" s="756"/>
      <c r="G102" s="756"/>
      <c r="H102" s="756"/>
      <c r="I102" s="756"/>
      <c r="J102" s="756"/>
      <c r="K102" s="756"/>
      <c r="L102" s="756"/>
      <c r="M102" s="756"/>
      <c r="N102" s="756"/>
      <c r="P102" s="756"/>
      <c r="Q102" s="756"/>
      <c r="R102" s="756"/>
      <c r="S102" s="756"/>
      <c r="T102" s="756"/>
      <c r="U102" s="756"/>
    </row>
    <row r="103" spans="1:23" ht="12.95" customHeight="1" x14ac:dyDescent="0.2">
      <c r="A103" s="749" t="s">
        <v>257</v>
      </c>
    </row>
    <row r="104" spans="1:23" ht="12.95" customHeight="1" x14ac:dyDescent="0.2">
      <c r="A104" s="752" t="s">
        <v>1753</v>
      </c>
      <c r="B104" s="764" t="s">
        <v>2046</v>
      </c>
      <c r="C104" s="756"/>
      <c r="D104" s="756"/>
      <c r="E104" s="756"/>
      <c r="F104" s="756"/>
      <c r="G104" s="756"/>
      <c r="H104" s="756"/>
      <c r="I104" s="756"/>
      <c r="J104" s="756"/>
      <c r="K104" s="756"/>
      <c r="L104" s="756"/>
      <c r="M104" s="756"/>
      <c r="N104" s="756"/>
      <c r="O104" s="756"/>
      <c r="P104" s="756"/>
      <c r="Q104" s="756"/>
      <c r="S104" s="756"/>
      <c r="T104" s="756"/>
      <c r="U104" s="756"/>
    </row>
    <row r="105" spans="1:23" ht="12.95" customHeight="1" x14ac:dyDescent="0.2">
      <c r="A105" s="749" t="s">
        <v>257</v>
      </c>
    </row>
    <row r="106" spans="1:23" ht="12.95" customHeight="1" x14ac:dyDescent="0.2">
      <c r="A106" s="752" t="s">
        <v>1754</v>
      </c>
      <c r="B106" s="764" t="s">
        <v>2047</v>
      </c>
      <c r="C106" s="756"/>
      <c r="D106" s="756"/>
      <c r="E106" s="756"/>
      <c r="F106" s="756"/>
      <c r="G106" s="756"/>
      <c r="H106" s="756"/>
      <c r="I106" s="756"/>
      <c r="J106" s="756"/>
      <c r="K106" s="756"/>
      <c r="L106" s="756"/>
      <c r="M106" s="756"/>
      <c r="N106" s="756"/>
      <c r="P106" s="756"/>
      <c r="Q106" s="756"/>
      <c r="R106" s="756"/>
      <c r="S106" s="756"/>
      <c r="T106" s="756"/>
    </row>
    <row r="107" spans="1:23" ht="12.95" customHeight="1" x14ac:dyDescent="0.2">
      <c r="A107" s="749" t="s">
        <v>257</v>
      </c>
    </row>
    <row r="108" spans="1:23" ht="12.95" customHeight="1" x14ac:dyDescent="0.2">
      <c r="A108" s="752" t="s">
        <v>1755</v>
      </c>
      <c r="B108" s="764" t="s">
        <v>2048</v>
      </c>
      <c r="C108" s="756"/>
      <c r="D108" s="756"/>
      <c r="E108" s="756"/>
      <c r="F108" s="756"/>
      <c r="G108" s="756"/>
      <c r="H108" s="756"/>
      <c r="I108" s="756"/>
      <c r="J108" s="756"/>
      <c r="K108" s="756"/>
      <c r="L108" s="756"/>
      <c r="M108" s="756"/>
      <c r="N108" s="756"/>
      <c r="O108" s="756"/>
      <c r="Q108" s="756"/>
      <c r="R108" s="756"/>
      <c r="S108" s="756"/>
      <c r="T108" s="756"/>
      <c r="U108" s="756"/>
      <c r="V108" s="756"/>
      <c r="W108" s="756"/>
    </row>
    <row r="109" spans="1:23" ht="12.95" customHeight="1" x14ac:dyDescent="0.2">
      <c r="A109" s="749" t="s">
        <v>257</v>
      </c>
    </row>
    <row r="110" spans="1:23" ht="12.95" customHeight="1" x14ac:dyDescent="0.2">
      <c r="A110" s="752" t="s">
        <v>3914</v>
      </c>
      <c r="B110" s="764" t="s">
        <v>3913</v>
      </c>
      <c r="C110" s="756"/>
      <c r="D110" s="756"/>
      <c r="E110" s="756"/>
      <c r="F110" s="756"/>
      <c r="G110" s="756"/>
      <c r="H110" s="756"/>
      <c r="I110" s="756"/>
      <c r="J110" s="756"/>
      <c r="K110" s="756"/>
      <c r="L110" s="756"/>
      <c r="M110" s="756"/>
      <c r="N110" s="756"/>
      <c r="O110" s="756"/>
      <c r="Q110" s="756"/>
      <c r="R110" s="756"/>
      <c r="S110" s="756"/>
      <c r="T110" s="756"/>
      <c r="U110" s="756"/>
      <c r="V110" s="756"/>
      <c r="W110" s="756"/>
    </row>
    <row r="111" spans="1:23" ht="12.95" customHeight="1" x14ac:dyDescent="0.2"/>
    <row r="112" spans="1:23" ht="12.95" customHeight="1" x14ac:dyDescent="0.2">
      <c r="A112" s="752" t="s">
        <v>1756</v>
      </c>
      <c r="B112" s="765" t="s">
        <v>2049</v>
      </c>
      <c r="C112" s="756"/>
      <c r="D112" s="756"/>
      <c r="E112" s="756"/>
      <c r="F112" s="756"/>
      <c r="G112" s="756"/>
      <c r="H112" s="756"/>
      <c r="I112" s="756"/>
      <c r="J112" s="756"/>
      <c r="K112" s="756"/>
      <c r="L112" s="756"/>
      <c r="M112" s="756"/>
      <c r="N112" s="756"/>
      <c r="O112" s="756"/>
      <c r="Q112" s="756"/>
      <c r="R112" s="756"/>
      <c r="S112" s="756"/>
      <c r="T112" s="756"/>
      <c r="U112" s="756"/>
      <c r="V112" s="756"/>
    </row>
    <row r="113" spans="1:2" ht="12.95" customHeight="1" x14ac:dyDescent="0.2">
      <c r="A113" s="749" t="s">
        <v>257</v>
      </c>
    </row>
    <row r="114" spans="1:2" ht="12.95" customHeight="1" x14ac:dyDescent="0.2">
      <c r="A114" s="752" t="s">
        <v>1861</v>
      </c>
      <c r="B114" s="1628" t="s">
        <v>2050</v>
      </c>
    </row>
    <row r="115" spans="1:2" ht="12.95" customHeight="1" x14ac:dyDescent="0.2">
      <c r="A115" s="752" t="s">
        <v>1862</v>
      </c>
      <c r="B115" s="1628"/>
    </row>
    <row r="116" spans="1:2" ht="12.95" customHeight="1" x14ac:dyDescent="0.2">
      <c r="A116" s="752" t="s">
        <v>1863</v>
      </c>
      <c r="B116" s="1628"/>
    </row>
    <row r="117" spans="1:2" ht="12.95" customHeight="1" x14ac:dyDescent="0.2">
      <c r="A117" s="752" t="s">
        <v>1864</v>
      </c>
      <c r="B117" s="1628"/>
    </row>
    <row r="118" spans="1:2" ht="12.95" customHeight="1" x14ac:dyDescent="0.2">
      <c r="A118" s="752"/>
      <c r="B118" s="1079"/>
    </row>
    <row r="119" spans="1:2" ht="12.95" customHeight="1" x14ac:dyDescent="0.2">
      <c r="A119" s="752" t="s">
        <v>1866</v>
      </c>
      <c r="B119" s="763" t="s">
        <v>2051</v>
      </c>
    </row>
    <row r="120" spans="1:2" ht="12.95" customHeight="1" x14ac:dyDescent="0.2">
      <c r="A120" s="752" t="s">
        <v>1867</v>
      </c>
      <c r="B120" s="763" t="s">
        <v>2052</v>
      </c>
    </row>
    <row r="121" spans="1:2" ht="12.95" customHeight="1" x14ac:dyDescent="0.2">
      <c r="A121" s="749" t="s">
        <v>257</v>
      </c>
    </row>
    <row r="122" spans="1:2" ht="12.95" customHeight="1" x14ac:dyDescent="0.2">
      <c r="A122" s="752" t="s">
        <v>1757</v>
      </c>
      <c r="B122" s="763" t="s">
        <v>2053</v>
      </c>
    </row>
    <row r="123" spans="1:2" ht="12.95" customHeight="1" x14ac:dyDescent="0.2">
      <c r="A123" s="752" t="s">
        <v>1758</v>
      </c>
      <c r="B123" s="763" t="s">
        <v>2054</v>
      </c>
    </row>
    <row r="124" spans="1:2" ht="12.95" customHeight="1" x14ac:dyDescent="0.2"/>
    <row r="125" spans="1:2" ht="12.95" customHeight="1" x14ac:dyDescent="0.2">
      <c r="A125" s="752" t="s">
        <v>1759</v>
      </c>
      <c r="B125" s="763" t="s">
        <v>2055</v>
      </c>
    </row>
    <row r="126" spans="1:2" ht="12.95" customHeight="1" x14ac:dyDescent="0.2">
      <c r="A126" s="752" t="s">
        <v>1760</v>
      </c>
      <c r="B126" s="763" t="s">
        <v>2056</v>
      </c>
    </row>
    <row r="127" spans="1:2" ht="12.95" customHeight="1" x14ac:dyDescent="0.2">
      <c r="A127" s="752" t="s">
        <v>1775</v>
      </c>
      <c r="B127" s="763" t="s">
        <v>2057</v>
      </c>
    </row>
    <row r="128" spans="1:2" ht="12.95" customHeight="1" x14ac:dyDescent="0.2">
      <c r="A128" s="752" t="s">
        <v>1865</v>
      </c>
      <c r="B128" s="763" t="s">
        <v>2058</v>
      </c>
    </row>
    <row r="129" spans="1:2" ht="12.95" customHeight="1" x14ac:dyDescent="0.2">
      <c r="A129" s="752"/>
    </row>
    <row r="130" spans="1:2" ht="12.95" customHeight="1" x14ac:dyDescent="0.2">
      <c r="A130" s="752" t="s">
        <v>1868</v>
      </c>
      <c r="B130" s="763" t="s">
        <v>56</v>
      </c>
    </row>
    <row r="131" spans="1:2" ht="12.95" customHeight="1" x14ac:dyDescent="0.2">
      <c r="A131" s="749" t="s">
        <v>257</v>
      </c>
    </row>
    <row r="132" spans="1:2" ht="12.95" customHeight="1" x14ac:dyDescent="0.2">
      <c r="A132" s="752" t="s">
        <v>1869</v>
      </c>
      <c r="B132" s="763" t="s">
        <v>2059</v>
      </c>
    </row>
    <row r="133" spans="1:2" ht="12.95" customHeight="1" x14ac:dyDescent="0.2">
      <c r="A133" s="752"/>
    </row>
    <row r="134" spans="1:2" ht="12.95" customHeight="1" x14ac:dyDescent="0.2">
      <c r="A134" s="752" t="s">
        <v>1771</v>
      </c>
      <c r="B134" s="763" t="s">
        <v>365</v>
      </c>
    </row>
    <row r="135" spans="1:2" ht="12.95" customHeight="1" x14ac:dyDescent="0.2">
      <c r="A135" s="749" t="s">
        <v>257</v>
      </c>
    </row>
    <row r="136" spans="1:2" ht="12.95" customHeight="1" x14ac:dyDescent="0.2">
      <c r="A136" s="749" t="s">
        <v>257</v>
      </c>
    </row>
    <row r="137" spans="1:2" ht="12.95" customHeight="1" x14ac:dyDescent="0.2">
      <c r="B137" s="762" t="s">
        <v>337</v>
      </c>
    </row>
    <row r="138" spans="1:2" ht="12.95" customHeight="1" x14ac:dyDescent="0.2">
      <c r="A138" s="749" t="s">
        <v>257</v>
      </c>
    </row>
    <row r="139" spans="1:2" ht="12.95" customHeight="1" x14ac:dyDescent="0.2">
      <c r="A139" s="752" t="s">
        <v>1761</v>
      </c>
      <c r="B139" s="764" t="s">
        <v>2060</v>
      </c>
    </row>
    <row r="140" spans="1:2" ht="12.95" customHeight="1" x14ac:dyDescent="0.2">
      <c r="A140" s="749" t="s">
        <v>257</v>
      </c>
    </row>
    <row r="141" spans="1:2" ht="12.95" customHeight="1" x14ac:dyDescent="0.2">
      <c r="A141" s="752" t="s">
        <v>1762</v>
      </c>
      <c r="B141" s="764" t="s">
        <v>2061</v>
      </c>
    </row>
    <row r="142" spans="1:2" ht="12.95" customHeight="1" x14ac:dyDescent="0.2">
      <c r="A142" s="749" t="s">
        <v>257</v>
      </c>
    </row>
    <row r="143" spans="1:2" ht="12.95" customHeight="1" x14ac:dyDescent="0.2">
      <c r="A143" s="752" t="s">
        <v>1763</v>
      </c>
      <c r="B143" s="764" t="s">
        <v>2062</v>
      </c>
    </row>
    <row r="144" spans="1:2" ht="12.95" customHeight="1" x14ac:dyDescent="0.2">
      <c r="A144" s="749" t="s">
        <v>257</v>
      </c>
    </row>
    <row r="145" spans="1:17" ht="12.95" customHeight="1" x14ac:dyDescent="0.2">
      <c r="A145" s="752" t="s">
        <v>1764</v>
      </c>
      <c r="B145" s="763" t="s">
        <v>366</v>
      </c>
      <c r="C145" s="756"/>
      <c r="D145" s="756"/>
      <c r="E145" s="756"/>
      <c r="F145" s="756"/>
      <c r="G145" s="756"/>
      <c r="H145" s="756"/>
      <c r="J145" s="756"/>
      <c r="K145" s="756"/>
      <c r="L145" s="756"/>
      <c r="M145" s="756"/>
      <c r="N145" s="756"/>
      <c r="O145" s="756"/>
    </row>
    <row r="146" spans="1:17" ht="12.95" customHeight="1" x14ac:dyDescent="0.2">
      <c r="A146" s="749" t="s">
        <v>257</v>
      </c>
    </row>
    <row r="147" spans="1:17" ht="12.95" customHeight="1" x14ac:dyDescent="0.2">
      <c r="A147" s="749" t="s">
        <v>257</v>
      </c>
      <c r="C147" s="756"/>
      <c r="D147" s="756"/>
      <c r="E147" s="756"/>
      <c r="F147" s="756"/>
      <c r="G147" s="756"/>
      <c r="H147" s="756"/>
      <c r="I147" s="756"/>
      <c r="J147" s="756"/>
      <c r="K147" s="756"/>
      <c r="L147" s="756"/>
      <c r="M147" s="756"/>
      <c r="N147" s="756"/>
      <c r="O147" s="756"/>
      <c r="P147" s="756"/>
      <c r="Q147" s="756"/>
    </row>
    <row r="148" spans="1:17" ht="12.95" customHeight="1" x14ac:dyDescent="0.2">
      <c r="B148" s="762" t="s">
        <v>338</v>
      </c>
    </row>
    <row r="149" spans="1:17" ht="12.95" customHeight="1" x14ac:dyDescent="0.2">
      <c r="A149" s="749" t="s">
        <v>257</v>
      </c>
    </row>
    <row r="150" spans="1:17" ht="12.95" customHeight="1" x14ac:dyDescent="0.2">
      <c r="A150" s="752" t="s">
        <v>1870</v>
      </c>
      <c r="B150" s="764" t="s">
        <v>2063</v>
      </c>
    </row>
    <row r="151" spans="1:17" ht="12.95" customHeight="1" x14ac:dyDescent="0.2">
      <c r="A151" s="749" t="s">
        <v>257</v>
      </c>
    </row>
    <row r="152" spans="1:17" ht="12.95" customHeight="1" x14ac:dyDescent="0.2">
      <c r="A152" s="752" t="s">
        <v>1765</v>
      </c>
      <c r="B152" s="763" t="s">
        <v>339</v>
      </c>
    </row>
    <row r="153" spans="1:17" ht="12.95" customHeight="1" x14ac:dyDescent="0.2">
      <c r="A153" s="749" t="s">
        <v>257</v>
      </c>
    </row>
    <row r="154" spans="1:17" ht="12.95" customHeight="1" x14ac:dyDescent="0.2">
      <c r="A154" s="749" t="s">
        <v>257</v>
      </c>
    </row>
    <row r="155" spans="1:17" ht="12.95" customHeight="1" x14ac:dyDescent="0.2">
      <c r="B155" s="762" t="s">
        <v>340</v>
      </c>
    </row>
    <row r="156" spans="1:17" ht="12.95" customHeight="1" x14ac:dyDescent="0.2">
      <c r="A156" s="749" t="s">
        <v>257</v>
      </c>
      <c r="C156" s="756"/>
      <c r="D156" s="756"/>
      <c r="E156" s="756"/>
      <c r="F156" s="756"/>
      <c r="G156" s="756"/>
      <c r="H156" s="756"/>
      <c r="I156" s="756"/>
      <c r="J156" s="756"/>
      <c r="K156" s="756"/>
      <c r="L156" s="756"/>
      <c r="M156" s="756"/>
      <c r="N156" s="756"/>
    </row>
    <row r="157" spans="1:17" ht="12.95" customHeight="1" x14ac:dyDescent="0.2">
      <c r="A157" s="752" t="s">
        <v>1871</v>
      </c>
      <c r="B157" s="764" t="s">
        <v>2064</v>
      </c>
    </row>
    <row r="158" spans="1:17" ht="12.95" customHeight="1" x14ac:dyDescent="0.2">
      <c r="A158" s="749" t="s">
        <v>257</v>
      </c>
    </row>
    <row r="159" spans="1:17" ht="12.95" customHeight="1" x14ac:dyDescent="0.2">
      <c r="A159" s="752" t="s">
        <v>1872</v>
      </c>
      <c r="B159" s="763" t="s">
        <v>904</v>
      </c>
    </row>
    <row r="160" spans="1:17" ht="12.95" customHeight="1" x14ac:dyDescent="0.2">
      <c r="A160" s="749" t="s">
        <v>257</v>
      </c>
    </row>
    <row r="161" spans="1:20" ht="12.95" customHeight="1" x14ac:dyDescent="0.2">
      <c r="A161" s="749" t="s">
        <v>257</v>
      </c>
    </row>
    <row r="162" spans="1:20" ht="12.95" customHeight="1" x14ac:dyDescent="0.2">
      <c r="B162" s="762" t="s">
        <v>341</v>
      </c>
    </row>
    <row r="163" spans="1:20" ht="12.95" customHeight="1" x14ac:dyDescent="0.2">
      <c r="A163" s="749" t="s">
        <v>257</v>
      </c>
    </row>
    <row r="164" spans="1:20" ht="12.95" customHeight="1" x14ac:dyDescent="0.2">
      <c r="A164" s="752" t="s">
        <v>1766</v>
      </c>
      <c r="B164" s="764" t="s">
        <v>342</v>
      </c>
    </row>
    <row r="165" spans="1:20" ht="12.95" customHeight="1" x14ac:dyDescent="0.2">
      <c r="A165" s="749" t="s">
        <v>257</v>
      </c>
    </row>
    <row r="166" spans="1:20" ht="12.95" customHeight="1" x14ac:dyDescent="0.2">
      <c r="A166" s="752" t="s">
        <v>1873</v>
      </c>
      <c r="B166" s="763" t="s">
        <v>910</v>
      </c>
    </row>
    <row r="167" spans="1:20" ht="12.95" customHeight="1" x14ac:dyDescent="0.2">
      <c r="A167" s="749" t="s">
        <v>257</v>
      </c>
    </row>
    <row r="168" spans="1:20" ht="12.95" customHeight="1" x14ac:dyDescent="0.2">
      <c r="A168" s="752" t="s">
        <v>1767</v>
      </c>
      <c r="B168" s="763" t="s">
        <v>2065</v>
      </c>
    </row>
    <row r="169" spans="1:20" ht="12.95" customHeight="1" x14ac:dyDescent="0.2">
      <c r="A169" s="749" t="s">
        <v>257</v>
      </c>
    </row>
    <row r="170" spans="1:20" ht="12.95" customHeight="1" x14ac:dyDescent="0.2">
      <c r="A170" s="752" t="s">
        <v>1768</v>
      </c>
      <c r="B170" s="764" t="s">
        <v>343</v>
      </c>
      <c r="C170" s="756"/>
      <c r="D170" s="756"/>
      <c r="E170" s="756"/>
      <c r="F170" s="756"/>
      <c r="G170" s="756"/>
      <c r="H170" s="756"/>
      <c r="I170" s="756"/>
      <c r="J170" s="756"/>
      <c r="K170" s="756"/>
      <c r="L170" s="756"/>
      <c r="M170" s="756"/>
      <c r="N170" s="756"/>
      <c r="O170" s="756"/>
      <c r="P170" s="756"/>
      <c r="Q170" s="756"/>
    </row>
    <row r="171" spans="1:20" ht="12.95" customHeight="1" x14ac:dyDescent="0.2">
      <c r="A171" s="749" t="s">
        <v>257</v>
      </c>
    </row>
    <row r="172" spans="1:20" ht="12.95" customHeight="1" x14ac:dyDescent="0.2">
      <c r="A172" s="752" t="s">
        <v>1769</v>
      </c>
      <c r="B172" s="764" t="s">
        <v>344</v>
      </c>
    </row>
    <row r="173" spans="1:20" ht="12.95" customHeight="1" x14ac:dyDescent="0.2">
      <c r="A173" s="749" t="s">
        <v>257</v>
      </c>
    </row>
    <row r="174" spans="1:20" ht="12.95" customHeight="1" x14ac:dyDescent="0.2">
      <c r="A174" s="752" t="s">
        <v>1874</v>
      </c>
      <c r="B174" s="764" t="s">
        <v>345</v>
      </c>
    </row>
    <row r="175" spans="1:20" ht="12.95" customHeight="1" x14ac:dyDescent="0.2">
      <c r="A175" s="752" t="s">
        <v>1875</v>
      </c>
      <c r="B175" s="766" t="s">
        <v>346</v>
      </c>
    </row>
    <row r="176" spans="1:20" ht="12.95" customHeight="1" x14ac:dyDescent="0.2">
      <c r="A176" s="749" t="s">
        <v>257</v>
      </c>
      <c r="C176" s="756"/>
      <c r="D176" s="756"/>
      <c r="E176" s="756"/>
      <c r="F176" s="756"/>
      <c r="G176" s="756"/>
      <c r="H176" s="756"/>
      <c r="I176" s="756"/>
      <c r="J176" s="756"/>
      <c r="K176" s="756"/>
      <c r="L176" s="756"/>
      <c r="M176" s="756"/>
      <c r="N176" s="756"/>
      <c r="O176" s="756"/>
      <c r="P176" s="756"/>
      <c r="Q176" s="756"/>
      <c r="R176" s="756"/>
      <c r="S176" s="756"/>
      <c r="T176" s="756"/>
    </row>
    <row r="177" spans="1:20" ht="12.95" customHeight="1" x14ac:dyDescent="0.2">
      <c r="A177" s="752" t="s">
        <v>1770</v>
      </c>
      <c r="B177" s="764" t="s">
        <v>347</v>
      </c>
    </row>
    <row r="178" spans="1:20" ht="12.95" customHeight="1" x14ac:dyDescent="0.2">
      <c r="A178" s="749" t="s">
        <v>257</v>
      </c>
      <c r="C178" s="756"/>
      <c r="D178" s="756"/>
      <c r="E178" s="756"/>
      <c r="F178" s="756"/>
      <c r="G178" s="756"/>
      <c r="H178" s="756"/>
      <c r="I178" s="756"/>
      <c r="J178" s="756"/>
      <c r="K178" s="756"/>
      <c r="L178" s="756"/>
      <c r="M178" s="756"/>
      <c r="N178" s="756"/>
      <c r="O178" s="756"/>
      <c r="P178" s="756"/>
      <c r="Q178" s="756"/>
      <c r="R178" s="756"/>
      <c r="S178" s="756"/>
      <c r="T178" s="756"/>
    </row>
    <row r="179" spans="1:20" ht="12.95" customHeight="1" x14ac:dyDescent="0.2">
      <c r="A179" s="752" t="s">
        <v>1876</v>
      </c>
      <c r="B179" s="764" t="s">
        <v>348</v>
      </c>
    </row>
    <row r="180" spans="1:20" ht="12.95" customHeight="1" x14ac:dyDescent="0.2">
      <c r="A180" s="752" t="s">
        <v>1877</v>
      </c>
      <c r="B180" s="763" t="s">
        <v>1156</v>
      </c>
      <c r="C180" s="756"/>
      <c r="D180" s="756"/>
      <c r="E180" s="756"/>
      <c r="F180" s="756"/>
      <c r="G180" s="756"/>
      <c r="H180" s="756"/>
      <c r="I180" s="756"/>
      <c r="J180" s="756"/>
      <c r="K180" s="756"/>
      <c r="L180" s="756"/>
      <c r="M180" s="756"/>
      <c r="N180" s="756"/>
      <c r="O180" s="756"/>
      <c r="P180" s="756"/>
      <c r="Q180" s="756"/>
      <c r="R180" s="756"/>
      <c r="S180" s="756"/>
    </row>
    <row r="181" spans="1:20" ht="12.95" customHeight="1" x14ac:dyDescent="0.2"/>
    <row r="182" spans="1:20" ht="12.95" customHeight="1" x14ac:dyDescent="0.2"/>
    <row r="183" spans="1:20" ht="12.95" customHeight="1" x14ac:dyDescent="0.2">
      <c r="C183" s="756"/>
      <c r="D183" s="756"/>
      <c r="E183" s="756"/>
      <c r="F183" s="756"/>
      <c r="G183" s="756"/>
      <c r="H183" s="756"/>
      <c r="I183" s="756"/>
      <c r="J183" s="756"/>
      <c r="K183" s="756"/>
      <c r="L183" s="756"/>
      <c r="M183" s="756"/>
      <c r="N183" s="756"/>
      <c r="O183" s="756"/>
      <c r="P183" s="756"/>
      <c r="Q183" s="756"/>
    </row>
    <row r="184" spans="1:20" ht="12.95" customHeight="1" x14ac:dyDescent="0.2"/>
    <row r="185" spans="1:20" ht="12.95" customHeight="1" x14ac:dyDescent="0.2"/>
    <row r="186" spans="1:20" ht="12.95" customHeight="1" x14ac:dyDescent="0.2"/>
    <row r="187" spans="1:20" ht="12.95" customHeight="1" x14ac:dyDescent="0.2"/>
    <row r="188" spans="1:20" ht="12.95" customHeight="1" x14ac:dyDescent="0.2"/>
  </sheetData>
  <mergeCells count="7">
    <mergeCell ref="B114:B117"/>
    <mergeCell ref="B21:B23"/>
    <mergeCell ref="A1:B1"/>
    <mergeCell ref="B5:B6"/>
    <mergeCell ref="B8:B10"/>
    <mergeCell ref="B12:B13"/>
    <mergeCell ref="B18:B19"/>
  </mergeCells>
  <phoneticPr fontId="164" type="noConversion"/>
  <hyperlinks>
    <hyperlink ref="A5" location="'1A'!A1" display="TABLO 1A"/>
    <hyperlink ref="A6" location="'1B'!A1" display="TABLO 1B"/>
    <hyperlink ref="A8" location="T2A!A1" display="TABLO 2A"/>
    <hyperlink ref="A9" location="T2B!A1" display="TABLO 2B"/>
    <hyperlink ref="A10" location="T2C!A1" display="TABLO 2C"/>
    <hyperlink ref="A12" location="T3A!A1" display="TABLO 3A"/>
    <hyperlink ref="A13" location="T3B!A1" display="TABLO 3B"/>
    <hyperlink ref="A15" location="'T4'!A1" display="TABLO 4"/>
    <hyperlink ref="A16" location="'T5'!A1" display="TABLO 5"/>
    <hyperlink ref="A18" location="'6A'!A1" display="TABLO 6A"/>
    <hyperlink ref="A19" location="'6B'!A1" display="TABLO 6B"/>
    <hyperlink ref="A21" location="T7A!A1" display="TABLO 7A"/>
    <hyperlink ref="A22" location="T7B!A1" display="TABLO 7B"/>
    <hyperlink ref="A23" location="T7C!A1" display="TABLO 7C"/>
    <hyperlink ref="A26" location="'T8'!A1" display="TABLO 8"/>
    <hyperlink ref="A28" location="'T9'!A1" display="TABLO 9"/>
    <hyperlink ref="A30" location="'T10'!A1" display="TABLO 10"/>
    <hyperlink ref="A32" location="'T11'!A1" display="TABLO 11"/>
    <hyperlink ref="A34" location="T12A!A1" display="TABLO 12A"/>
    <hyperlink ref="A35" location="T12B!A1" display="TABLO 12B"/>
    <hyperlink ref="A37" location="'T13'!A1" display="TABLO 13"/>
    <hyperlink ref="A39" location="'T14'!A1" display="TABLO 14"/>
    <hyperlink ref="A40" location="T14A!A1" display="TABLO 14A"/>
    <hyperlink ref="A42" location="'T15'!A1" display="TABLO 15"/>
    <hyperlink ref="A44" location="'T16'!A1" display="TABLO 16"/>
    <hyperlink ref="A46" location="'T17'!A1" display="TABLO 17"/>
    <hyperlink ref="A48" location="'T18'!A1" display="TABLO 18"/>
    <hyperlink ref="A50" location="'T19'!A1" display="TABLO 19"/>
    <hyperlink ref="A52" location="'T20'!A1" display="TABLO 20"/>
    <hyperlink ref="A53" location="T20A!A1" display="TABLO 20A"/>
    <hyperlink ref="A55" location="'T21'!A1" display="TABLO 21"/>
    <hyperlink ref="A57" location="'T22'!A1" display="TABLO 22"/>
    <hyperlink ref="A59" location="'T23'!A1" display="TABLO 23"/>
    <hyperlink ref="A61" location="'T24'!A1" display="TABLO 24"/>
    <hyperlink ref="A63" location="'T25'!A1" display="TABLO 25"/>
    <hyperlink ref="A67" location="'T27'!A1" display="TABLO 26"/>
    <hyperlink ref="A69" location="'T28'!A1" display="TABLO 28"/>
    <hyperlink ref="A71" location="T29A!A1" display="TABLO 29A"/>
    <hyperlink ref="A72" location="T29B!A1" display="TABLO 29B"/>
    <hyperlink ref="A74" location="'30'!A1" display="TABLO 30"/>
    <hyperlink ref="A76" location="'T31'!A1" display="TABLO 31"/>
    <hyperlink ref="A78" location="'T32'!A1" display="TABLO 32"/>
    <hyperlink ref="A80" location="'T33'!A1" display="TABLO 33"/>
    <hyperlink ref="A82" location="'T34'!A1" display="TABLO 34"/>
    <hyperlink ref="A84" location="'35'!A1" display="TABLE 35"/>
    <hyperlink ref="A86" location="'36'!A1" display="TABLE 36"/>
    <hyperlink ref="A88" location="'37'!A1" display="TABLE 37"/>
    <hyperlink ref="A90" location="'38'!A1" display="TABLE 38"/>
    <hyperlink ref="A65" location="'T26'!A1" display="TABLO 26"/>
    <hyperlink ref="A94" location="'T39'!A1" display="TABLO 39"/>
    <hyperlink ref="A96" location="'T40'!A1" display="TABLO 40"/>
    <hyperlink ref="A98" location="'T41'!A1" display="TABLO 41"/>
    <hyperlink ref="A100" location="'T42'!A1" display="TABLO 42"/>
    <hyperlink ref="A104" location="'T44'!A1" display="TABLO 44"/>
    <hyperlink ref="A106" location="'T45'!A1" display="TABLO 45"/>
    <hyperlink ref="A108" location="'T46'!A1" display="TABLO 46"/>
    <hyperlink ref="A112" location="'T47'!A1" display="TABLO 47"/>
    <hyperlink ref="A114" location="T48A!A1" display="TABLE 48A"/>
    <hyperlink ref="A102" location="'T43'!A1" display="TABLO 43"/>
    <hyperlink ref="A119" location="T49A!A1" display="TABLE 49A"/>
    <hyperlink ref="A132" location="'T53'!A1" display="TABLE 53"/>
    <hyperlink ref="A130" location="'T52'!A1" display="TABLE 52"/>
    <hyperlink ref="A125" location="T51A!A1" display="TABLE 51A"/>
    <hyperlink ref="A127" location="T51C!A1" display="TABLE 51C"/>
    <hyperlink ref="A122" location="T50A!A1" display="TABLE 50A"/>
    <hyperlink ref="A134" location="'T54'!A1" display="TABLE 54"/>
    <hyperlink ref="A139" location="'T55'!A1" display="TABLE 55"/>
    <hyperlink ref="A141" location="'T56'!A1" display="TABLE 56"/>
    <hyperlink ref="A143" location="'T57'!A1" display="TABLE 57"/>
    <hyperlink ref="A145" location="'T58'!A1" display="TABLE 58"/>
    <hyperlink ref="A150" location="'59A-B'!A1" display="TABLE 59A-B"/>
    <hyperlink ref="A152" location="'60'!A1" display="TABLE 60"/>
    <hyperlink ref="A157" location="'61A-B'!A1" display="TABLE 61A-B"/>
    <hyperlink ref="A159" location="'62'!A1" display="TABLE 62"/>
    <hyperlink ref="A164" location="'T63'!A1" display="TABLE 63"/>
    <hyperlink ref="A166" location="'T64'!A1" display="TABLE 64"/>
    <hyperlink ref="A168" location="'T65'!A1" display="TABLE 65"/>
    <hyperlink ref="A170" location="'T66'!A1" display="TABLE 66"/>
    <hyperlink ref="A172" location="'T67'!A1" display="TABLE 67"/>
    <hyperlink ref="A174" location="T68A!A1" display="TABLE 68A"/>
    <hyperlink ref="A175" location="T68B!A1" display="TABLE 68B"/>
    <hyperlink ref="A177" location="'T69'!A1" display="TABLE 69"/>
    <hyperlink ref="A179" location="T70A!A1" display="TABLE 70A"/>
    <hyperlink ref="A180" location="T70B!A1" display="TABLE 70B"/>
    <hyperlink ref="A123" location="T50B!A1" display="TABLE 50B"/>
    <hyperlink ref="A120" location="T49B!A1" display="TABLE 49B"/>
    <hyperlink ref="A126" location="T51B!A1" display="TABLE 51B"/>
    <hyperlink ref="A128" location="T51D!A1" display="TABLE 51D"/>
    <hyperlink ref="A115:A117" location="'48'!A1" display="TABLO 48"/>
    <hyperlink ref="A115" location="T48B!A1" display="TABLE 48B"/>
    <hyperlink ref="A116" location="T48C!A1" display="TABLE 48C"/>
    <hyperlink ref="A117" location="T48D!A1" display="TABLE 48D"/>
    <hyperlink ref="A110" location="'46A'!A1" display="TABLE 46"/>
  </hyperlinks>
  <printOptions horizontalCentered="1"/>
  <pageMargins left="0.11811023622047245" right="0.11811023622047245" top="0.51181102362204722" bottom="0.11811023622047245" header="0.31496062992125984" footer="0.11811023622047245"/>
  <pageSetup paperSize="9" scale="65" fitToHeight="2" orientation="portrait" r:id="rId1"/>
  <headerFooter alignWithMargins="0"/>
  <rowBreaks count="1" manualBreakCount="1">
    <brk id="91" max="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3"/>
  <sheetViews>
    <sheetView showGridLines="0" workbookViewId="0"/>
  </sheetViews>
  <sheetFormatPr defaultRowHeight="12.75" x14ac:dyDescent="0.2"/>
  <cols>
    <col min="1" max="16384" width="9.140625" style="746"/>
  </cols>
  <sheetData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7"/>
  <sheetViews>
    <sheetView showGridLines="0" workbookViewId="0"/>
  </sheetViews>
  <sheetFormatPr defaultRowHeight="12.75" x14ac:dyDescent="0.2"/>
  <cols>
    <col min="1" max="1" width="103.85546875" customWidth="1"/>
  </cols>
  <sheetData>
    <row r="1" spans="1:1" ht="30" x14ac:dyDescent="0.4">
      <c r="A1" s="954" t="s">
        <v>227</v>
      </c>
    </row>
    <row r="2" spans="1:1" ht="30" x14ac:dyDescent="0.4">
      <c r="A2" s="954" t="s">
        <v>228</v>
      </c>
    </row>
    <row r="3" spans="1:1" ht="30" x14ac:dyDescent="0.4">
      <c r="A3" s="954" t="s">
        <v>229</v>
      </c>
    </row>
    <row r="4" spans="1:1" ht="30" x14ac:dyDescent="0.4">
      <c r="A4" s="954"/>
    </row>
    <row r="5" spans="1:1" ht="25.5" x14ac:dyDescent="0.35">
      <c r="A5" s="955" t="s">
        <v>230</v>
      </c>
    </row>
    <row r="6" spans="1:1" ht="25.5" x14ac:dyDescent="0.35">
      <c r="A6" s="955" t="s">
        <v>4036</v>
      </c>
    </row>
    <row r="7" spans="1:1" ht="25.5" x14ac:dyDescent="0.35">
      <c r="A7" s="955" t="s">
        <v>223</v>
      </c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CU80"/>
  <sheetViews>
    <sheetView showGridLines="0" zoomScaleNormal="100" workbookViewId="0">
      <pane xSplit="1" ySplit="12" topLeftCell="S52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40.7109375" style="524" customWidth="1"/>
    <col min="2" max="2" width="8.5703125" style="524" customWidth="1"/>
    <col min="3" max="3" width="7.42578125" style="524" customWidth="1"/>
    <col min="4" max="4" width="7.7109375" style="524" customWidth="1"/>
    <col min="5" max="5" width="7.28515625" style="524" customWidth="1"/>
    <col min="6" max="6" width="8.28515625" style="524" customWidth="1"/>
    <col min="7" max="7" width="7.140625" style="524" customWidth="1"/>
    <col min="8" max="8" width="8.42578125" style="524" customWidth="1"/>
    <col min="9" max="9" width="7.140625" style="524" customWidth="1"/>
    <col min="10" max="10" width="6.28515625" style="524" customWidth="1"/>
    <col min="11" max="11" width="7.140625" style="524" customWidth="1"/>
    <col min="12" max="12" width="6.28515625" style="524" customWidth="1"/>
    <col min="13" max="13" width="7.28515625" style="524" customWidth="1"/>
    <col min="14" max="14" width="8.140625" style="524" customWidth="1"/>
    <col min="15" max="16" width="7.42578125" style="524" customWidth="1"/>
    <col min="17" max="17" width="7.140625" style="524" customWidth="1"/>
    <col min="18" max="18" width="10" style="524" customWidth="1"/>
    <col min="19" max="19" width="7" style="524" customWidth="1"/>
    <col min="20" max="20" width="9" style="524" customWidth="1"/>
    <col min="21" max="21" width="6.85546875" style="524" customWidth="1"/>
    <col min="22" max="22" width="9" style="524" customWidth="1"/>
    <col min="23" max="23" width="7" style="524" customWidth="1"/>
    <col min="24" max="24" width="6.28515625" style="524" customWidth="1"/>
    <col min="25" max="25" width="6.85546875" style="524" customWidth="1"/>
    <col min="26" max="26" width="6.28515625" style="524" customWidth="1"/>
    <col min="27" max="27" width="7" style="524" customWidth="1"/>
    <col min="28" max="28" width="8.7109375" style="524" customWidth="1"/>
    <col min="29" max="29" width="7" style="524" customWidth="1"/>
    <col min="30" max="30" width="6.28515625" style="524" customWidth="1"/>
    <col min="31" max="31" width="7.140625" style="524" customWidth="1"/>
    <col min="32" max="32" width="6.5703125" style="524" customWidth="1"/>
    <col min="33" max="33" width="7" style="524" bestFit="1" customWidth="1"/>
    <col min="34" max="34" width="8.42578125" style="524" customWidth="1"/>
    <col min="35" max="35" width="7.5703125" style="524" customWidth="1"/>
    <col min="36" max="36" width="6.7109375" style="524" customWidth="1"/>
    <col min="37" max="37" width="7.42578125" style="524" customWidth="1"/>
    <col min="38" max="38" width="6.28515625" style="524" customWidth="1"/>
    <col min="39" max="39" width="7.28515625" style="524" customWidth="1"/>
    <col min="40" max="40" width="10.7109375" style="524" customWidth="1"/>
    <col min="41" max="41" width="6.7109375" style="525" customWidth="1"/>
    <col min="42" max="16384" width="9.140625" style="298"/>
  </cols>
  <sheetData>
    <row r="1" spans="1:99" x14ac:dyDescent="0.2">
      <c r="A1" s="757" t="s">
        <v>349</v>
      </c>
      <c r="B1" s="757"/>
      <c r="C1" s="757"/>
    </row>
    <row r="2" spans="1:99" x14ac:dyDescent="0.2">
      <c r="A2" s="757" t="s">
        <v>350</v>
      </c>
      <c r="B2" s="757"/>
      <c r="C2" s="757"/>
    </row>
    <row r="3" spans="1:99" s="881" customFormat="1" x14ac:dyDescent="0.2">
      <c r="A3" s="936" t="s">
        <v>967</v>
      </c>
      <c r="B3" s="936"/>
      <c r="C3" s="936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38"/>
      <c r="Z3" s="938"/>
      <c r="AA3" s="938"/>
      <c r="AB3" s="938"/>
      <c r="AC3" s="938"/>
      <c r="AD3" s="938"/>
      <c r="AE3" s="938"/>
      <c r="AF3" s="938"/>
      <c r="AG3" s="938"/>
      <c r="AH3" s="938"/>
      <c r="AI3" s="938"/>
      <c r="AJ3" s="938"/>
      <c r="AK3" s="938"/>
      <c r="AL3" s="938"/>
      <c r="AM3" s="938"/>
      <c r="AN3" s="938"/>
      <c r="AO3" s="939" t="s">
        <v>968</v>
      </c>
    </row>
    <row r="4" spans="1:99" s="417" customFormat="1" x14ac:dyDescent="0.2">
      <c r="A4" s="526"/>
      <c r="B4" s="526"/>
      <c r="C4" s="526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8"/>
    </row>
    <row r="5" spans="1:99" s="417" customFormat="1" ht="18" customHeight="1" x14ac:dyDescent="0.2">
      <c r="A5" s="1710" t="s">
        <v>3219</v>
      </c>
      <c r="B5" s="1711"/>
      <c r="C5" s="1711"/>
      <c r="D5" s="1711"/>
      <c r="E5" s="1711"/>
      <c r="F5" s="1711"/>
      <c r="G5" s="1711"/>
      <c r="H5" s="1711"/>
      <c r="I5" s="1711"/>
      <c r="J5" s="1711"/>
      <c r="K5" s="1711"/>
      <c r="L5" s="1711"/>
      <c r="M5" s="1711"/>
      <c r="N5" s="1711"/>
      <c r="O5" s="1711"/>
      <c r="P5" s="1711"/>
      <c r="Q5" s="1711"/>
      <c r="R5" s="1711"/>
      <c r="S5" s="1711"/>
      <c r="T5" s="1715" t="s">
        <v>3220</v>
      </c>
      <c r="U5" s="1715"/>
      <c r="V5" s="1715"/>
      <c r="W5" s="1715"/>
      <c r="X5" s="1715"/>
      <c r="Y5" s="1715"/>
      <c r="Z5" s="1715"/>
      <c r="AA5" s="1715"/>
      <c r="AB5" s="1715"/>
      <c r="AC5" s="1715"/>
      <c r="AD5" s="1715"/>
      <c r="AE5" s="1715"/>
      <c r="AF5" s="1715"/>
      <c r="AG5" s="1715"/>
      <c r="AH5" s="1715"/>
      <c r="AI5" s="1715"/>
      <c r="AJ5" s="1715"/>
      <c r="AK5" s="1715"/>
      <c r="AL5" s="1715"/>
      <c r="AM5" s="1715"/>
      <c r="AN5" s="1481"/>
      <c r="AO5" s="1481"/>
    </row>
    <row r="6" spans="1:99" s="417" customFormat="1" ht="18" customHeight="1" x14ac:dyDescent="0.2">
      <c r="A6" s="1711"/>
      <c r="B6" s="1711"/>
      <c r="C6" s="1711"/>
      <c r="D6" s="1711"/>
      <c r="E6" s="1711"/>
      <c r="F6" s="1711"/>
      <c r="G6" s="1711"/>
      <c r="H6" s="1711"/>
      <c r="I6" s="1711"/>
      <c r="J6" s="1711"/>
      <c r="K6" s="1711"/>
      <c r="L6" s="1711"/>
      <c r="M6" s="1711"/>
      <c r="N6" s="1711"/>
      <c r="O6" s="1711"/>
      <c r="P6" s="1711"/>
      <c r="Q6" s="1711"/>
      <c r="R6" s="1711"/>
      <c r="S6" s="1711"/>
      <c r="T6" s="1715"/>
      <c r="U6" s="1715"/>
      <c r="V6" s="1715"/>
      <c r="W6" s="1715"/>
      <c r="X6" s="1715"/>
      <c r="Y6" s="1715"/>
      <c r="Z6" s="1715"/>
      <c r="AA6" s="1715"/>
      <c r="AB6" s="1715"/>
      <c r="AC6" s="1715"/>
      <c r="AD6" s="1715"/>
      <c r="AE6" s="1715"/>
      <c r="AF6" s="1715"/>
      <c r="AG6" s="1715"/>
      <c r="AH6" s="1715"/>
      <c r="AI6" s="1715"/>
      <c r="AJ6" s="1715"/>
      <c r="AK6" s="1715"/>
      <c r="AL6" s="1715"/>
      <c r="AM6" s="1715"/>
      <c r="AN6" s="1481"/>
      <c r="AO6" s="1481"/>
    </row>
    <row r="7" spans="1:99" s="417" customFormat="1" ht="13.5" thickBot="1" x14ac:dyDescent="0.25">
      <c r="A7" s="518"/>
      <c r="B7" s="518"/>
      <c r="C7" s="518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527"/>
      <c r="Z7" s="527"/>
      <c r="AA7" s="527"/>
      <c r="AB7" s="527"/>
      <c r="AC7" s="527"/>
      <c r="AD7" s="527"/>
      <c r="AE7" s="527"/>
      <c r="AF7" s="527"/>
      <c r="AG7" s="527"/>
      <c r="AH7" s="527"/>
      <c r="AI7" s="527"/>
      <c r="AJ7" s="527"/>
      <c r="AK7" s="527"/>
      <c r="AL7" s="527"/>
      <c r="AM7" s="527"/>
      <c r="AN7" s="527"/>
      <c r="AO7" s="1354" t="s">
        <v>2071</v>
      </c>
    </row>
    <row r="8" spans="1:99" ht="15" customHeight="1" x14ac:dyDescent="0.2">
      <c r="A8" s="1658" t="s">
        <v>677</v>
      </c>
      <c r="B8" s="1652" t="s">
        <v>1679</v>
      </c>
      <c r="C8" s="1653"/>
      <c r="D8" s="1652" t="s">
        <v>897</v>
      </c>
      <c r="E8" s="1663"/>
      <c r="F8" s="1652" t="s">
        <v>892</v>
      </c>
      <c r="G8" s="1663"/>
      <c r="H8" s="1652" t="s">
        <v>1602</v>
      </c>
      <c r="I8" s="1663"/>
      <c r="J8" s="1652" t="s">
        <v>1603</v>
      </c>
      <c r="K8" s="1663"/>
      <c r="L8" s="1652" t="s">
        <v>895</v>
      </c>
      <c r="M8" s="1663"/>
      <c r="N8" s="1652" t="s">
        <v>896</v>
      </c>
      <c r="O8" s="1663"/>
      <c r="P8" s="1652" t="s">
        <v>1604</v>
      </c>
      <c r="Q8" s="1663"/>
      <c r="R8" s="1652" t="s">
        <v>708</v>
      </c>
      <c r="S8" s="1663"/>
      <c r="T8" s="1652" t="s">
        <v>764</v>
      </c>
      <c r="U8" s="1663"/>
      <c r="V8" s="1652" t="s">
        <v>765</v>
      </c>
      <c r="W8" s="1663"/>
      <c r="X8" s="1652" t="s">
        <v>703</v>
      </c>
      <c r="Y8" s="1663"/>
      <c r="Z8" s="1652" t="s">
        <v>704</v>
      </c>
      <c r="AA8" s="1663"/>
      <c r="AB8" s="1652" t="s">
        <v>1188</v>
      </c>
      <c r="AC8" s="1663"/>
      <c r="AD8" s="1652" t="s">
        <v>1189</v>
      </c>
      <c r="AE8" s="1663"/>
      <c r="AF8" s="1652" t="s">
        <v>1190</v>
      </c>
      <c r="AG8" s="1663"/>
      <c r="AH8" s="1652" t="s">
        <v>1191</v>
      </c>
      <c r="AI8" s="1663"/>
      <c r="AJ8" s="1652" t="s">
        <v>1192</v>
      </c>
      <c r="AK8" s="1663"/>
      <c r="AL8" s="1652" t="s">
        <v>1193</v>
      </c>
      <c r="AM8" s="1663"/>
      <c r="AN8" s="1652" t="s">
        <v>852</v>
      </c>
      <c r="AO8" s="1663"/>
      <c r="AP8" s="524"/>
      <c r="AQ8" s="524"/>
      <c r="AR8" s="524"/>
      <c r="AS8" s="524"/>
      <c r="AT8" s="524"/>
      <c r="AU8" s="524"/>
      <c r="AV8" s="524"/>
      <c r="AW8" s="524"/>
      <c r="AX8" s="524"/>
      <c r="AY8" s="524"/>
      <c r="AZ8" s="524"/>
      <c r="BA8" s="524"/>
      <c r="BB8" s="524"/>
      <c r="BC8" s="524"/>
      <c r="BD8" s="524"/>
      <c r="BE8" s="524"/>
      <c r="BF8" s="524"/>
      <c r="BG8" s="524"/>
      <c r="BH8" s="524"/>
      <c r="BI8" s="524"/>
      <c r="BJ8" s="524"/>
      <c r="BK8" s="524"/>
      <c r="BL8" s="524"/>
      <c r="BM8" s="524"/>
      <c r="BN8" s="524"/>
      <c r="BO8" s="524"/>
      <c r="BP8" s="524"/>
      <c r="BQ8" s="524"/>
      <c r="BR8" s="524"/>
      <c r="BS8" s="524"/>
      <c r="BT8" s="524"/>
      <c r="BU8" s="524"/>
      <c r="BV8" s="524"/>
      <c r="BW8" s="524"/>
      <c r="BX8" s="524"/>
      <c r="BY8" s="524"/>
      <c r="BZ8" s="524"/>
      <c r="CA8" s="524"/>
      <c r="CB8" s="524"/>
      <c r="CC8" s="524"/>
      <c r="CD8" s="524"/>
      <c r="CE8" s="524"/>
      <c r="CF8" s="524"/>
      <c r="CG8" s="524"/>
      <c r="CH8" s="524"/>
      <c r="CI8" s="524"/>
      <c r="CJ8" s="524"/>
      <c r="CK8" s="524"/>
      <c r="CL8" s="524"/>
      <c r="CM8" s="524"/>
      <c r="CN8" s="524"/>
      <c r="CO8" s="524"/>
      <c r="CP8" s="524"/>
      <c r="CQ8" s="524"/>
      <c r="CR8" s="524"/>
      <c r="CS8" s="524"/>
      <c r="CT8" s="524"/>
      <c r="CU8" s="524"/>
    </row>
    <row r="9" spans="1:99" ht="15" customHeight="1" x14ac:dyDescent="0.2">
      <c r="A9" s="1659"/>
      <c r="B9" s="1654"/>
      <c r="C9" s="1655"/>
      <c r="D9" s="1654"/>
      <c r="E9" s="1664"/>
      <c r="F9" s="1654"/>
      <c r="G9" s="1664"/>
      <c r="H9" s="1654"/>
      <c r="I9" s="1664"/>
      <c r="J9" s="1654"/>
      <c r="K9" s="1664"/>
      <c r="L9" s="1654"/>
      <c r="M9" s="1664"/>
      <c r="N9" s="1654"/>
      <c r="O9" s="1664"/>
      <c r="P9" s="1654"/>
      <c r="Q9" s="1664"/>
      <c r="R9" s="1654"/>
      <c r="S9" s="1664"/>
      <c r="T9" s="1654"/>
      <c r="U9" s="1664"/>
      <c r="V9" s="1654"/>
      <c r="W9" s="1664"/>
      <c r="X9" s="1654"/>
      <c r="Y9" s="1664"/>
      <c r="Z9" s="1654"/>
      <c r="AA9" s="1664"/>
      <c r="AB9" s="1654"/>
      <c r="AC9" s="1664"/>
      <c r="AD9" s="1654"/>
      <c r="AE9" s="1664"/>
      <c r="AF9" s="1654"/>
      <c r="AG9" s="1664"/>
      <c r="AH9" s="1654"/>
      <c r="AI9" s="1664"/>
      <c r="AJ9" s="1654"/>
      <c r="AK9" s="1664"/>
      <c r="AL9" s="1654"/>
      <c r="AM9" s="1664"/>
      <c r="AN9" s="1654"/>
      <c r="AO9" s="1664"/>
      <c r="AP9" s="524"/>
      <c r="AQ9" s="524"/>
      <c r="AR9" s="524"/>
      <c r="AS9" s="524"/>
      <c r="AT9" s="524"/>
      <c r="AU9" s="524"/>
      <c r="AV9" s="524"/>
      <c r="AW9" s="524"/>
      <c r="AX9" s="524"/>
      <c r="AY9" s="524"/>
      <c r="AZ9" s="524"/>
      <c r="BA9" s="524"/>
      <c r="BB9" s="524"/>
      <c r="BC9" s="524"/>
      <c r="BD9" s="524"/>
      <c r="BE9" s="524"/>
      <c r="BF9" s="524"/>
      <c r="BG9" s="524"/>
      <c r="BH9" s="524"/>
      <c r="BI9" s="524"/>
      <c r="BJ9" s="524"/>
      <c r="BK9" s="524"/>
      <c r="BL9" s="524"/>
      <c r="BM9" s="524"/>
      <c r="BN9" s="524"/>
      <c r="BO9" s="524"/>
      <c r="BP9" s="524"/>
      <c r="BQ9" s="524"/>
      <c r="BR9" s="524"/>
      <c r="BS9" s="524"/>
      <c r="BT9" s="524"/>
      <c r="BU9" s="524"/>
      <c r="BV9" s="524"/>
      <c r="BW9" s="524"/>
      <c r="BX9" s="524"/>
      <c r="BY9" s="524"/>
      <c r="BZ9" s="524"/>
      <c r="CA9" s="524"/>
      <c r="CB9" s="524"/>
      <c r="CC9" s="524"/>
      <c r="CD9" s="524"/>
      <c r="CE9" s="524"/>
      <c r="CF9" s="524"/>
      <c r="CG9" s="524"/>
      <c r="CH9" s="524"/>
      <c r="CI9" s="524"/>
      <c r="CJ9" s="524"/>
      <c r="CK9" s="524"/>
      <c r="CL9" s="524"/>
      <c r="CM9" s="524"/>
      <c r="CN9" s="524"/>
      <c r="CO9" s="524"/>
      <c r="CP9" s="524"/>
      <c r="CQ9" s="524"/>
      <c r="CR9" s="524"/>
      <c r="CS9" s="524"/>
      <c r="CT9" s="524"/>
      <c r="CU9" s="524"/>
    </row>
    <row r="10" spans="1:99" ht="21.75" customHeight="1" thickBot="1" x14ac:dyDescent="0.25">
      <c r="A10" s="1659"/>
      <c r="B10" s="1656"/>
      <c r="C10" s="1657"/>
      <c r="D10" s="1654"/>
      <c r="E10" s="1664"/>
      <c r="F10" s="1654"/>
      <c r="G10" s="1664"/>
      <c r="H10" s="1654"/>
      <c r="I10" s="1664"/>
      <c r="J10" s="1654"/>
      <c r="K10" s="1664"/>
      <c r="L10" s="1654"/>
      <c r="M10" s="1664"/>
      <c r="N10" s="1654"/>
      <c r="O10" s="1664"/>
      <c r="P10" s="1654"/>
      <c r="Q10" s="1664"/>
      <c r="R10" s="1654"/>
      <c r="S10" s="1664"/>
      <c r="T10" s="1654"/>
      <c r="U10" s="1664"/>
      <c r="V10" s="1654"/>
      <c r="W10" s="1664"/>
      <c r="X10" s="1654"/>
      <c r="Y10" s="1664"/>
      <c r="Z10" s="1654"/>
      <c r="AA10" s="1664"/>
      <c r="AB10" s="1654"/>
      <c r="AC10" s="1664"/>
      <c r="AD10" s="1654"/>
      <c r="AE10" s="1664"/>
      <c r="AF10" s="1654"/>
      <c r="AG10" s="1664"/>
      <c r="AH10" s="1654"/>
      <c r="AI10" s="1664"/>
      <c r="AJ10" s="1654"/>
      <c r="AK10" s="1664"/>
      <c r="AL10" s="1654"/>
      <c r="AM10" s="1664"/>
      <c r="AN10" s="1654"/>
      <c r="AO10" s="1664"/>
      <c r="AP10" s="524"/>
      <c r="AQ10" s="524"/>
      <c r="AR10" s="524"/>
      <c r="AS10" s="524"/>
      <c r="AT10" s="524"/>
      <c r="AU10" s="524"/>
      <c r="AV10" s="524"/>
      <c r="AW10" s="524"/>
      <c r="AX10" s="524"/>
      <c r="AY10" s="524"/>
      <c r="AZ10" s="524"/>
      <c r="BA10" s="524"/>
      <c r="BB10" s="524"/>
      <c r="BC10" s="524"/>
      <c r="BD10" s="524"/>
      <c r="BE10" s="524"/>
      <c r="BF10" s="524"/>
      <c r="BG10" s="524"/>
      <c r="BH10" s="524"/>
      <c r="BI10" s="524"/>
      <c r="BJ10" s="524"/>
      <c r="BK10" s="524"/>
      <c r="BL10" s="524"/>
      <c r="BM10" s="524"/>
      <c r="BN10" s="524"/>
      <c r="BO10" s="524"/>
      <c r="BP10" s="524"/>
      <c r="BQ10" s="524"/>
      <c r="BR10" s="524"/>
      <c r="BS10" s="524"/>
      <c r="BT10" s="524"/>
      <c r="BU10" s="524"/>
      <c r="BV10" s="524"/>
      <c r="BW10" s="524"/>
      <c r="BX10" s="524"/>
      <c r="BY10" s="524"/>
      <c r="BZ10" s="524"/>
      <c r="CA10" s="524"/>
      <c r="CB10" s="524"/>
      <c r="CC10" s="524"/>
      <c r="CD10" s="524"/>
      <c r="CE10" s="524"/>
      <c r="CF10" s="524"/>
      <c r="CG10" s="524"/>
      <c r="CH10" s="524"/>
      <c r="CI10" s="524"/>
      <c r="CJ10" s="524"/>
      <c r="CK10" s="524"/>
      <c r="CL10" s="524"/>
      <c r="CM10" s="524"/>
      <c r="CN10" s="524"/>
      <c r="CO10" s="524"/>
      <c r="CP10" s="524"/>
      <c r="CQ10" s="524"/>
      <c r="CR10" s="524"/>
      <c r="CS10" s="524"/>
      <c r="CT10" s="524"/>
      <c r="CU10" s="524"/>
    </row>
    <row r="11" spans="1:99" ht="31.5" customHeight="1" x14ac:dyDescent="0.2">
      <c r="A11" s="1659"/>
      <c r="B11" s="1709" t="s">
        <v>885</v>
      </c>
      <c r="C11" s="1709" t="s">
        <v>14</v>
      </c>
      <c r="D11" s="1709" t="s">
        <v>885</v>
      </c>
      <c r="E11" s="1709" t="s">
        <v>14</v>
      </c>
      <c r="F11" s="1709" t="s">
        <v>885</v>
      </c>
      <c r="G11" s="1709" t="s">
        <v>14</v>
      </c>
      <c r="H11" s="1709" t="s">
        <v>885</v>
      </c>
      <c r="I11" s="1709" t="s">
        <v>14</v>
      </c>
      <c r="J11" s="1709" t="s">
        <v>885</v>
      </c>
      <c r="K11" s="1709" t="s">
        <v>14</v>
      </c>
      <c r="L11" s="1709" t="s">
        <v>885</v>
      </c>
      <c r="M11" s="1709" t="s">
        <v>14</v>
      </c>
      <c r="N11" s="1709" t="s">
        <v>885</v>
      </c>
      <c r="O11" s="1709" t="s">
        <v>14</v>
      </c>
      <c r="P11" s="1709" t="s">
        <v>885</v>
      </c>
      <c r="Q11" s="1709" t="s">
        <v>14</v>
      </c>
      <c r="R11" s="1709" t="s">
        <v>885</v>
      </c>
      <c r="S11" s="1709" t="s">
        <v>14</v>
      </c>
      <c r="T11" s="1709" t="s">
        <v>885</v>
      </c>
      <c r="U11" s="1709" t="s">
        <v>14</v>
      </c>
      <c r="V11" s="1709" t="s">
        <v>885</v>
      </c>
      <c r="W11" s="1709" t="s">
        <v>14</v>
      </c>
      <c r="X11" s="1709" t="s">
        <v>885</v>
      </c>
      <c r="Y11" s="1709" t="s">
        <v>14</v>
      </c>
      <c r="Z11" s="1709" t="s">
        <v>885</v>
      </c>
      <c r="AA11" s="1709" t="s">
        <v>14</v>
      </c>
      <c r="AB11" s="1709" t="s">
        <v>885</v>
      </c>
      <c r="AC11" s="1709" t="s">
        <v>14</v>
      </c>
      <c r="AD11" s="1709" t="s">
        <v>885</v>
      </c>
      <c r="AE11" s="1709" t="s">
        <v>14</v>
      </c>
      <c r="AF11" s="1709" t="s">
        <v>885</v>
      </c>
      <c r="AG11" s="1709" t="s">
        <v>14</v>
      </c>
      <c r="AH11" s="1709" t="s">
        <v>885</v>
      </c>
      <c r="AI11" s="1709" t="s">
        <v>14</v>
      </c>
      <c r="AJ11" s="1709" t="s">
        <v>885</v>
      </c>
      <c r="AK11" s="1709" t="s">
        <v>14</v>
      </c>
      <c r="AL11" s="1709" t="s">
        <v>885</v>
      </c>
      <c r="AM11" s="1709" t="s">
        <v>14</v>
      </c>
      <c r="AN11" s="1644" t="s">
        <v>1283</v>
      </c>
      <c r="AO11" s="1713" t="s">
        <v>15</v>
      </c>
      <c r="AP11" s="524"/>
      <c r="AQ11" s="524"/>
      <c r="AR11" s="524"/>
      <c r="AS11" s="524"/>
      <c r="AT11" s="524"/>
      <c r="AU11" s="524"/>
      <c r="AV11" s="524"/>
      <c r="AW11" s="524"/>
      <c r="AX11" s="524"/>
      <c r="AY11" s="524"/>
      <c r="AZ11" s="524"/>
      <c r="BA11" s="524"/>
      <c r="BB11" s="524"/>
      <c r="BC11" s="524"/>
      <c r="BD11" s="524"/>
      <c r="BE11" s="524"/>
      <c r="BF11" s="524"/>
      <c r="BG11" s="524"/>
      <c r="BH11" s="524"/>
      <c r="BI11" s="524"/>
      <c r="BJ11" s="524"/>
      <c r="BK11" s="524"/>
      <c r="BL11" s="524"/>
      <c r="BM11" s="524"/>
      <c r="BN11" s="524"/>
      <c r="BO11" s="524"/>
      <c r="BP11" s="524"/>
      <c r="BQ11" s="524"/>
      <c r="BR11" s="524"/>
      <c r="BS11" s="524"/>
      <c r="BT11" s="524"/>
      <c r="BU11" s="524"/>
      <c r="BV11" s="524"/>
      <c r="BW11" s="524"/>
      <c r="BX11" s="524"/>
      <c r="BY11" s="524"/>
      <c r="BZ11" s="524"/>
      <c r="CA11" s="524"/>
      <c r="CB11" s="524"/>
      <c r="CC11" s="524"/>
      <c r="CD11" s="524"/>
      <c r="CE11" s="524"/>
      <c r="CF11" s="524"/>
      <c r="CG11" s="524"/>
      <c r="CH11" s="524"/>
      <c r="CI11" s="524"/>
      <c r="CJ11" s="524"/>
      <c r="CK11" s="524"/>
      <c r="CL11" s="524"/>
      <c r="CM11" s="524"/>
      <c r="CN11" s="524"/>
      <c r="CO11" s="524"/>
      <c r="CP11" s="524"/>
      <c r="CQ11" s="524"/>
      <c r="CR11" s="524"/>
      <c r="CS11" s="524"/>
      <c r="CT11" s="524"/>
      <c r="CU11" s="524"/>
    </row>
    <row r="12" spans="1:99" ht="57" customHeight="1" thickBot="1" x14ac:dyDescent="0.25">
      <c r="A12" s="1660"/>
      <c r="B12" s="1661"/>
      <c r="C12" s="1661"/>
      <c r="D12" s="1661"/>
      <c r="E12" s="1661"/>
      <c r="F12" s="1661"/>
      <c r="G12" s="1661"/>
      <c r="H12" s="1661"/>
      <c r="I12" s="1661"/>
      <c r="J12" s="1661"/>
      <c r="K12" s="1661"/>
      <c r="L12" s="1661"/>
      <c r="M12" s="1661"/>
      <c r="N12" s="1661"/>
      <c r="O12" s="1661"/>
      <c r="P12" s="1661"/>
      <c r="Q12" s="1661"/>
      <c r="R12" s="1661"/>
      <c r="S12" s="1661"/>
      <c r="T12" s="1661"/>
      <c r="U12" s="1661"/>
      <c r="V12" s="1661"/>
      <c r="W12" s="1661"/>
      <c r="X12" s="1661"/>
      <c r="Y12" s="1661"/>
      <c r="Z12" s="1661"/>
      <c r="AA12" s="1661"/>
      <c r="AB12" s="1661"/>
      <c r="AC12" s="1661"/>
      <c r="AD12" s="1661"/>
      <c r="AE12" s="1661"/>
      <c r="AF12" s="1661"/>
      <c r="AG12" s="1661"/>
      <c r="AH12" s="1661"/>
      <c r="AI12" s="1661"/>
      <c r="AJ12" s="1661"/>
      <c r="AK12" s="1661"/>
      <c r="AL12" s="1661"/>
      <c r="AM12" s="1661"/>
      <c r="AN12" s="1646"/>
      <c r="AO12" s="1714"/>
      <c r="AP12" s="524"/>
      <c r="AQ12" s="524"/>
      <c r="AR12" s="524"/>
      <c r="AS12" s="524"/>
      <c r="AT12" s="524"/>
      <c r="AU12" s="524"/>
      <c r="AV12" s="524"/>
      <c r="AW12" s="524"/>
      <c r="AX12" s="524"/>
      <c r="AY12" s="524"/>
      <c r="AZ12" s="524"/>
      <c r="BA12" s="524"/>
      <c r="BB12" s="524"/>
      <c r="BC12" s="524"/>
      <c r="BD12" s="524"/>
      <c r="BE12" s="524"/>
      <c r="BF12" s="524"/>
      <c r="BG12" s="524"/>
      <c r="BH12" s="524"/>
      <c r="BI12" s="524"/>
      <c r="BJ12" s="524"/>
      <c r="BK12" s="524"/>
      <c r="BL12" s="524"/>
      <c r="BM12" s="524"/>
      <c r="BN12" s="524"/>
      <c r="BO12" s="524"/>
      <c r="BP12" s="524"/>
      <c r="BQ12" s="524"/>
      <c r="BR12" s="524"/>
      <c r="BS12" s="524"/>
      <c r="BT12" s="524"/>
      <c r="BU12" s="524"/>
      <c r="BV12" s="524"/>
      <c r="BW12" s="524"/>
      <c r="BX12" s="524"/>
      <c r="BY12" s="524"/>
      <c r="BZ12" s="524"/>
      <c r="CA12" s="524"/>
      <c r="CB12" s="524"/>
      <c r="CC12" s="524"/>
      <c r="CD12" s="524"/>
      <c r="CE12" s="524"/>
      <c r="CF12" s="524"/>
      <c r="CG12" s="524"/>
      <c r="CH12" s="524"/>
      <c r="CI12" s="524"/>
      <c r="CJ12" s="524"/>
      <c r="CK12" s="524"/>
      <c r="CL12" s="524"/>
      <c r="CM12" s="524"/>
      <c r="CN12" s="524"/>
      <c r="CO12" s="524"/>
      <c r="CP12" s="524"/>
      <c r="CQ12" s="524"/>
      <c r="CR12" s="524"/>
      <c r="CS12" s="524"/>
      <c r="CT12" s="524"/>
      <c r="CU12" s="524"/>
    </row>
    <row r="13" spans="1:99" x14ac:dyDescent="0.2">
      <c r="A13" s="810" t="s">
        <v>574</v>
      </c>
      <c r="B13" s="500"/>
      <c r="C13" s="500"/>
      <c r="D13" s="500"/>
      <c r="E13" s="529"/>
      <c r="F13" s="500"/>
      <c r="G13" s="529"/>
      <c r="H13" s="500"/>
      <c r="I13" s="529"/>
      <c r="J13" s="500"/>
      <c r="K13" s="529"/>
      <c r="L13" s="500"/>
      <c r="M13" s="529"/>
      <c r="N13" s="500"/>
      <c r="O13" s="529"/>
      <c r="P13" s="500"/>
      <c r="Q13" s="529"/>
      <c r="R13" s="500"/>
      <c r="S13" s="1570"/>
      <c r="T13" s="500"/>
      <c r="U13" s="529"/>
      <c r="V13" s="500"/>
      <c r="W13" s="529"/>
      <c r="X13" s="500"/>
      <c r="Y13" s="529"/>
      <c r="Z13" s="500"/>
      <c r="AA13" s="529"/>
      <c r="AB13" s="500"/>
      <c r="AC13" s="529"/>
      <c r="AD13" s="500"/>
      <c r="AE13" s="529"/>
      <c r="AF13" s="500"/>
      <c r="AG13" s="529"/>
      <c r="AH13" s="500"/>
      <c r="AI13" s="529"/>
      <c r="AJ13" s="500"/>
      <c r="AK13" s="529"/>
      <c r="AL13" s="500"/>
      <c r="AM13" s="529"/>
      <c r="AN13" s="500"/>
      <c r="AO13" s="530"/>
      <c r="AP13" s="524"/>
      <c r="AQ13" s="524"/>
      <c r="AR13" s="524"/>
      <c r="AS13" s="524"/>
      <c r="AT13" s="524"/>
      <c r="AU13" s="524"/>
      <c r="AV13" s="524"/>
      <c r="AW13" s="524"/>
      <c r="AX13" s="524"/>
      <c r="AY13" s="524"/>
      <c r="AZ13" s="524"/>
      <c r="BA13" s="524"/>
      <c r="BB13" s="524"/>
      <c r="BC13" s="524"/>
      <c r="BD13" s="524"/>
      <c r="BE13" s="524"/>
      <c r="BF13" s="524"/>
      <c r="BG13" s="524"/>
      <c r="BH13" s="524"/>
      <c r="BI13" s="524"/>
      <c r="BJ13" s="524"/>
      <c r="BK13" s="524"/>
      <c r="BL13" s="524"/>
      <c r="BM13" s="524"/>
      <c r="BN13" s="524"/>
      <c r="BO13" s="524"/>
      <c r="BP13" s="524"/>
      <c r="BQ13" s="524"/>
      <c r="BR13" s="524"/>
      <c r="BS13" s="524"/>
      <c r="BT13" s="524"/>
      <c r="BU13" s="524"/>
      <c r="BV13" s="524"/>
      <c r="BW13" s="524"/>
      <c r="BX13" s="524"/>
      <c r="BY13" s="524"/>
      <c r="BZ13" s="524"/>
      <c r="CA13" s="524"/>
      <c r="CB13" s="524"/>
      <c r="CC13" s="524"/>
      <c r="CD13" s="524"/>
      <c r="CE13" s="524"/>
      <c r="CF13" s="524"/>
      <c r="CG13" s="524"/>
      <c r="CH13" s="524"/>
      <c r="CI13" s="524"/>
      <c r="CJ13" s="524"/>
      <c r="CK13" s="524"/>
      <c r="CL13" s="524"/>
      <c r="CM13" s="524"/>
      <c r="CN13" s="524"/>
      <c r="CO13" s="524"/>
      <c r="CP13" s="524"/>
      <c r="CQ13" s="524"/>
      <c r="CR13" s="524"/>
      <c r="CS13" s="524"/>
      <c r="CT13" s="524"/>
      <c r="CU13" s="524"/>
    </row>
    <row r="14" spans="1:99" s="524" customFormat="1" x14ac:dyDescent="0.2">
      <c r="A14" s="12" t="s">
        <v>1526</v>
      </c>
      <c r="B14" s="11">
        <v>0</v>
      </c>
      <c r="C14" s="24">
        <v>0</v>
      </c>
      <c r="D14" s="11">
        <v>5253.0869499999999</v>
      </c>
      <c r="E14" s="24">
        <v>14.228133362836825</v>
      </c>
      <c r="F14" s="11">
        <v>26.73516</v>
      </c>
      <c r="G14" s="24">
        <v>7.241293083046732E-2</v>
      </c>
      <c r="H14" s="11">
        <v>0</v>
      </c>
      <c r="I14" s="24">
        <v>0</v>
      </c>
      <c r="J14" s="11">
        <v>0</v>
      </c>
      <c r="K14" s="24">
        <v>0</v>
      </c>
      <c r="L14" s="11">
        <v>0</v>
      </c>
      <c r="M14" s="24">
        <v>0</v>
      </c>
      <c r="N14" s="11">
        <v>0</v>
      </c>
      <c r="O14" s="24">
        <v>0</v>
      </c>
      <c r="P14" s="11">
        <v>4134.1723099999999</v>
      </c>
      <c r="Q14" s="24">
        <v>11.197521672780837</v>
      </c>
      <c r="R14" s="11">
        <v>14856.779399999998</v>
      </c>
      <c r="S14" s="24">
        <v>40.240003764918988</v>
      </c>
      <c r="T14" s="11">
        <v>4202.1886299999996</v>
      </c>
      <c r="U14" s="24">
        <v>11.381745783483856</v>
      </c>
      <c r="V14" s="11">
        <v>0</v>
      </c>
      <c r="W14" s="24">
        <v>0</v>
      </c>
      <c r="X14" s="11">
        <v>0</v>
      </c>
      <c r="Y14" s="24">
        <v>0</v>
      </c>
      <c r="Z14" s="11">
        <v>0</v>
      </c>
      <c r="AA14" s="24">
        <v>0</v>
      </c>
      <c r="AB14" s="11">
        <v>8447.4600400000018</v>
      </c>
      <c r="AC14" s="24">
        <v>22.880182485149028</v>
      </c>
      <c r="AD14" s="11">
        <v>0</v>
      </c>
      <c r="AE14" s="24">
        <v>0</v>
      </c>
      <c r="AF14" s="11">
        <v>0</v>
      </c>
      <c r="AG14" s="24">
        <v>0</v>
      </c>
      <c r="AH14" s="11">
        <v>0</v>
      </c>
      <c r="AI14" s="24">
        <v>0</v>
      </c>
      <c r="AJ14" s="11">
        <v>0</v>
      </c>
      <c r="AK14" s="24">
        <v>0</v>
      </c>
      <c r="AL14" s="11">
        <v>0</v>
      </c>
      <c r="AM14" s="24">
        <v>0</v>
      </c>
      <c r="AN14" s="11">
        <v>36920.422489999997</v>
      </c>
      <c r="AO14" s="24">
        <v>0.18619699546249752</v>
      </c>
    </row>
    <row r="15" spans="1:99" s="524" customFormat="1" x14ac:dyDescent="0.2">
      <c r="A15" s="12" t="s">
        <v>2070</v>
      </c>
      <c r="B15" s="11">
        <v>0</v>
      </c>
      <c r="C15" s="24">
        <v>0</v>
      </c>
      <c r="D15" s="11">
        <v>42452.533579999996</v>
      </c>
      <c r="E15" s="24">
        <v>19.450100520394926</v>
      </c>
      <c r="F15" s="11">
        <v>16718.097170000001</v>
      </c>
      <c r="G15" s="24">
        <v>7.6595821979261487</v>
      </c>
      <c r="H15" s="11">
        <v>14920.736130000001</v>
      </c>
      <c r="I15" s="24">
        <v>6.8361012428127603</v>
      </c>
      <c r="J15" s="11">
        <v>0</v>
      </c>
      <c r="K15" s="24">
        <v>0</v>
      </c>
      <c r="L15" s="11">
        <v>0</v>
      </c>
      <c r="M15" s="24">
        <v>0</v>
      </c>
      <c r="N15" s="11">
        <v>94.881110000000007</v>
      </c>
      <c r="O15" s="24">
        <v>4.3470836045838859E-2</v>
      </c>
      <c r="P15" s="11">
        <v>23357.802949999998</v>
      </c>
      <c r="Q15" s="24">
        <v>10.701637264050358</v>
      </c>
      <c r="R15" s="11">
        <v>40000.204899999997</v>
      </c>
      <c r="S15" s="24">
        <v>18.326538854866474</v>
      </c>
      <c r="T15" s="11">
        <v>13921.219620000002</v>
      </c>
      <c r="U15" s="24">
        <v>6.378161634693515</v>
      </c>
      <c r="V15" s="11">
        <v>3905.2440299999998</v>
      </c>
      <c r="W15" s="24">
        <v>1.7892309960024815</v>
      </c>
      <c r="X15" s="11">
        <v>491.36374000000001</v>
      </c>
      <c r="Y15" s="24">
        <v>0.22512376362808353</v>
      </c>
      <c r="Z15" s="11">
        <v>10.66994</v>
      </c>
      <c r="AA15" s="24">
        <v>4.8885517081212254E-3</v>
      </c>
      <c r="AB15" s="11">
        <v>44538.192000000003</v>
      </c>
      <c r="AC15" s="24">
        <v>20.405668127302601</v>
      </c>
      <c r="AD15" s="11">
        <v>222.53424999999999</v>
      </c>
      <c r="AE15" s="24">
        <v>0.10195654220670179</v>
      </c>
      <c r="AF15" s="11">
        <v>6385.6078200000002</v>
      </c>
      <c r="AG15" s="24">
        <v>2.9256372590523707</v>
      </c>
      <c r="AH15" s="11">
        <v>11244.738880000003</v>
      </c>
      <c r="AI15" s="24">
        <v>5.1519022093096272</v>
      </c>
      <c r="AJ15" s="11">
        <v>0</v>
      </c>
      <c r="AK15" s="24">
        <v>0</v>
      </c>
      <c r="AL15" s="11">
        <v>0</v>
      </c>
      <c r="AM15" s="24">
        <v>0</v>
      </c>
      <c r="AN15" s="11">
        <v>218263.82611999998</v>
      </c>
      <c r="AO15" s="24">
        <v>1.1007476594478425</v>
      </c>
    </row>
    <row r="16" spans="1:99" s="524" customFormat="1" x14ac:dyDescent="0.2">
      <c r="A16" s="12" t="s">
        <v>1220</v>
      </c>
      <c r="B16" s="11">
        <v>55.66</v>
      </c>
      <c r="C16" s="24">
        <v>4.244539706538761E-3</v>
      </c>
      <c r="D16" s="11">
        <v>15887.275810000001</v>
      </c>
      <c r="E16" s="24">
        <v>1.2115374237204055</v>
      </c>
      <c r="F16" s="11">
        <v>173635.21083</v>
      </c>
      <c r="G16" s="24">
        <v>13.241134509902338</v>
      </c>
      <c r="H16" s="11">
        <v>405387.01689999999</v>
      </c>
      <c r="I16" s="24">
        <v>30.914144623560002</v>
      </c>
      <c r="J16" s="11">
        <v>0</v>
      </c>
      <c r="K16" s="24">
        <v>0</v>
      </c>
      <c r="L16" s="11">
        <v>1599.0203000000001</v>
      </c>
      <c r="M16" s="24">
        <v>0.12193864812992317</v>
      </c>
      <c r="N16" s="11">
        <v>1993.0648999999999</v>
      </c>
      <c r="O16" s="24">
        <v>0.15198783876677516</v>
      </c>
      <c r="P16" s="11">
        <v>21924.529790000001</v>
      </c>
      <c r="Q16" s="24">
        <v>1.67192844485891</v>
      </c>
      <c r="R16" s="11">
        <v>220457.23340999999</v>
      </c>
      <c r="S16" s="24">
        <v>16.811704649702275</v>
      </c>
      <c r="T16" s="11">
        <v>140371.72180999996</v>
      </c>
      <c r="U16" s="24">
        <v>10.704515754541106</v>
      </c>
      <c r="V16" s="11">
        <v>237168.24187999999</v>
      </c>
      <c r="W16" s="24">
        <v>18.086058566109397</v>
      </c>
      <c r="X16" s="11">
        <v>7370.9020999999993</v>
      </c>
      <c r="Y16" s="24">
        <v>0.56209282494538149</v>
      </c>
      <c r="Z16" s="11">
        <v>0</v>
      </c>
      <c r="AA16" s="24">
        <v>0</v>
      </c>
      <c r="AB16" s="11">
        <v>23474.63753</v>
      </c>
      <c r="AC16" s="24">
        <v>1.7901371019168162</v>
      </c>
      <c r="AD16" s="11">
        <v>3346.9548799999998</v>
      </c>
      <c r="AE16" s="24">
        <v>0.25523325339837716</v>
      </c>
      <c r="AF16" s="11">
        <v>3118.6084300000002</v>
      </c>
      <c r="AG16" s="24">
        <v>0.23781993011644822</v>
      </c>
      <c r="AH16" s="11">
        <v>48841.625719999996</v>
      </c>
      <c r="AI16" s="24">
        <v>3.7245817409350486</v>
      </c>
      <c r="AJ16" s="11">
        <v>2980.0771400000003</v>
      </c>
      <c r="AK16" s="24">
        <v>0.22725576265322447</v>
      </c>
      <c r="AL16" s="11">
        <v>3720.0436500000001</v>
      </c>
      <c r="AM16" s="24">
        <v>0.28368438703705323</v>
      </c>
      <c r="AN16" s="11">
        <v>1311331.8250799996</v>
      </c>
      <c r="AO16" s="24">
        <v>6.6133058458467637</v>
      </c>
    </row>
    <row r="17" spans="1:41" s="524" customFormat="1" x14ac:dyDescent="0.2">
      <c r="A17" s="14" t="s">
        <v>800</v>
      </c>
      <c r="B17" s="11">
        <v>0</v>
      </c>
      <c r="C17" s="25">
        <v>0</v>
      </c>
      <c r="D17" s="15">
        <v>73092.179339999988</v>
      </c>
      <c r="E17" s="25">
        <v>5.0587142411533534</v>
      </c>
      <c r="F17" s="15">
        <v>349332.74197999993</v>
      </c>
      <c r="G17" s="25">
        <v>24.177340622655127</v>
      </c>
      <c r="H17" s="15">
        <v>427175.55877</v>
      </c>
      <c r="I17" s="25">
        <v>29.564846774788212</v>
      </c>
      <c r="J17" s="15">
        <v>0</v>
      </c>
      <c r="K17" s="25">
        <v>0</v>
      </c>
      <c r="L17" s="15">
        <v>478.17258999999996</v>
      </c>
      <c r="M17" s="25">
        <v>3.3094354452206209E-2</v>
      </c>
      <c r="N17" s="15">
        <v>8117.3694400000004</v>
      </c>
      <c r="O17" s="25">
        <v>0.56180363970018998</v>
      </c>
      <c r="P17" s="15">
        <v>28550.554059999999</v>
      </c>
      <c r="Q17" s="25">
        <v>1.9759856077666751</v>
      </c>
      <c r="R17" s="15">
        <v>167682.05229000002</v>
      </c>
      <c r="S17" s="25">
        <v>11.605285183240296</v>
      </c>
      <c r="T17" s="15">
        <v>66110.222739999997</v>
      </c>
      <c r="U17" s="25">
        <v>4.5754925941528004</v>
      </c>
      <c r="V17" s="15">
        <v>276309.91067000001</v>
      </c>
      <c r="W17" s="25">
        <v>19.123425962936135</v>
      </c>
      <c r="X17" s="15">
        <v>2399.2894299999998</v>
      </c>
      <c r="Y17" s="25">
        <v>0.16605496946165776</v>
      </c>
      <c r="Z17" s="15">
        <v>0</v>
      </c>
      <c r="AA17" s="25">
        <v>0</v>
      </c>
      <c r="AB17" s="15">
        <v>28864.580160000005</v>
      </c>
      <c r="AC17" s="25">
        <v>1.99771937351984</v>
      </c>
      <c r="AD17" s="15">
        <v>215.45593</v>
      </c>
      <c r="AE17" s="25">
        <v>1.4911718206703839E-2</v>
      </c>
      <c r="AF17" s="15">
        <v>0</v>
      </c>
      <c r="AG17" s="25">
        <v>0</v>
      </c>
      <c r="AH17" s="11">
        <v>14530.48573</v>
      </c>
      <c r="AI17" s="25">
        <v>1.0056558137540763</v>
      </c>
      <c r="AJ17" s="11">
        <v>2018.0468100000001</v>
      </c>
      <c r="AK17" s="25">
        <v>0.1396691442127288</v>
      </c>
      <c r="AL17" s="11">
        <v>0</v>
      </c>
      <c r="AM17" s="25">
        <v>0</v>
      </c>
      <c r="AN17" s="15">
        <v>1444876.6199399999</v>
      </c>
      <c r="AO17" s="24">
        <v>7.2867986686692143</v>
      </c>
    </row>
    <row r="18" spans="1:41" s="524" customFormat="1" x14ac:dyDescent="0.2">
      <c r="A18" s="19" t="s">
        <v>763</v>
      </c>
      <c r="B18" s="16">
        <v>0</v>
      </c>
      <c r="C18" s="26">
        <v>0</v>
      </c>
      <c r="D18" s="16">
        <v>45336.883879999994</v>
      </c>
      <c r="E18" s="26">
        <v>2.0288286154059683</v>
      </c>
      <c r="F18" s="16">
        <v>210052.07740000004</v>
      </c>
      <c r="G18" s="26">
        <v>9.399844649283148</v>
      </c>
      <c r="H18" s="16">
        <v>744295.94758999988</v>
      </c>
      <c r="I18" s="26">
        <v>33.307293919850515</v>
      </c>
      <c r="J18" s="16">
        <v>0</v>
      </c>
      <c r="K18" s="26">
        <v>0</v>
      </c>
      <c r="L18" s="16">
        <v>7649.3129599999984</v>
      </c>
      <c r="M18" s="26">
        <v>0.34230727154783291</v>
      </c>
      <c r="N18" s="16">
        <v>61670.100480000008</v>
      </c>
      <c r="O18" s="26">
        <v>2.7597411613015645</v>
      </c>
      <c r="P18" s="16">
        <v>41293.18746999999</v>
      </c>
      <c r="Q18" s="26">
        <v>1.8478729279719341</v>
      </c>
      <c r="R18" s="16">
        <v>348718.75990000006</v>
      </c>
      <c r="S18" s="26">
        <v>15.605188055858143</v>
      </c>
      <c r="T18" s="16">
        <v>182017.10047</v>
      </c>
      <c r="U18" s="26">
        <v>8.1452775383546978</v>
      </c>
      <c r="V18" s="16">
        <v>482100.38879999996</v>
      </c>
      <c r="W18" s="26">
        <v>21.574024956912922</v>
      </c>
      <c r="X18" s="16">
        <v>21731.915079999999</v>
      </c>
      <c r="Y18" s="26">
        <v>0.97250466747068554</v>
      </c>
      <c r="Z18" s="16">
        <v>0</v>
      </c>
      <c r="AA18" s="26">
        <v>0</v>
      </c>
      <c r="AB18" s="16">
        <v>69299.410300000003</v>
      </c>
      <c r="AC18" s="26">
        <v>3.1011532909835071</v>
      </c>
      <c r="AD18" s="16">
        <v>2211.7548099999999</v>
      </c>
      <c r="AE18" s="26">
        <v>9.897617711589822E-2</v>
      </c>
      <c r="AF18" s="16">
        <v>0</v>
      </c>
      <c r="AG18" s="26">
        <v>0</v>
      </c>
      <c r="AH18" s="16">
        <v>10058.970080000003</v>
      </c>
      <c r="AI18" s="26">
        <v>0.45013959040134344</v>
      </c>
      <c r="AJ18" s="16">
        <v>8197.6899200000007</v>
      </c>
      <c r="AK18" s="26">
        <v>0.36684717754186036</v>
      </c>
      <c r="AL18" s="16">
        <v>0</v>
      </c>
      <c r="AM18" s="26">
        <v>0</v>
      </c>
      <c r="AN18" s="16">
        <v>2234633.4991399995</v>
      </c>
      <c r="AO18" s="26">
        <v>11.269698866864603</v>
      </c>
    </row>
    <row r="19" spans="1:41" s="524" customFormat="1" x14ac:dyDescent="0.2">
      <c r="A19" s="12" t="s">
        <v>1548</v>
      </c>
      <c r="B19" s="11">
        <v>0</v>
      </c>
      <c r="C19" s="24">
        <v>0</v>
      </c>
      <c r="D19" s="11">
        <v>7846.40002</v>
      </c>
      <c r="E19" s="24">
        <v>5.1446140674095497</v>
      </c>
      <c r="F19" s="11">
        <v>1518.64023</v>
      </c>
      <c r="G19" s="24">
        <v>0.99572005896687321</v>
      </c>
      <c r="H19" s="11">
        <v>39541.176060000005</v>
      </c>
      <c r="I19" s="24">
        <v>25.925786358288899</v>
      </c>
      <c r="J19" s="11">
        <v>0</v>
      </c>
      <c r="K19" s="24">
        <v>0</v>
      </c>
      <c r="L19" s="11">
        <v>16.890199999999997</v>
      </c>
      <c r="M19" s="24">
        <v>1.1074322020273543E-2</v>
      </c>
      <c r="N19" s="11">
        <v>26.837779999999999</v>
      </c>
      <c r="O19" s="24">
        <v>1.7596607383527543E-2</v>
      </c>
      <c r="P19" s="11">
        <v>2450.3383799999997</v>
      </c>
      <c r="Q19" s="24">
        <v>1.6066024250012079</v>
      </c>
      <c r="R19" s="11">
        <v>32240.486399999998</v>
      </c>
      <c r="S19" s="24">
        <v>21.138975766056632</v>
      </c>
      <c r="T19" s="11">
        <v>18461.402680000003</v>
      </c>
      <c r="U19" s="24">
        <v>12.104505466143744</v>
      </c>
      <c r="V19" s="11">
        <v>45185.480940000009</v>
      </c>
      <c r="W19" s="24">
        <v>29.626562537476918</v>
      </c>
      <c r="X19" s="11">
        <v>6.86449</v>
      </c>
      <c r="Y19" s="24">
        <v>4.5008095087652918E-3</v>
      </c>
      <c r="Z19" s="11">
        <v>0</v>
      </c>
      <c r="AA19" s="24">
        <v>0</v>
      </c>
      <c r="AB19" s="11">
        <v>4252.3794400000006</v>
      </c>
      <c r="AC19" s="24">
        <v>2.7881386408065323</v>
      </c>
      <c r="AD19" s="11">
        <v>519.98471999999992</v>
      </c>
      <c r="AE19" s="24">
        <v>0.34093605966192064</v>
      </c>
      <c r="AF19" s="11">
        <v>65.989829999999998</v>
      </c>
      <c r="AG19" s="24">
        <v>4.3267257195480677E-2</v>
      </c>
      <c r="AH19" s="11">
        <v>34.713660000000004</v>
      </c>
      <c r="AI19" s="24">
        <v>2.276055045779736E-2</v>
      </c>
      <c r="AJ19" s="11">
        <v>349.20102000000003</v>
      </c>
      <c r="AK19" s="24">
        <v>0.22895907362186252</v>
      </c>
      <c r="AL19" s="11">
        <v>0</v>
      </c>
      <c r="AM19" s="24">
        <v>0</v>
      </c>
      <c r="AN19" s="11">
        <v>152516.78585000004</v>
      </c>
      <c r="AO19" s="24">
        <v>0.76917232706529537</v>
      </c>
    </row>
    <row r="20" spans="1:41" s="524" customFormat="1" x14ac:dyDescent="0.2">
      <c r="A20" s="12" t="s">
        <v>1550</v>
      </c>
      <c r="B20" s="11">
        <v>0</v>
      </c>
      <c r="C20" s="24">
        <v>0</v>
      </c>
      <c r="D20" s="11">
        <v>0</v>
      </c>
      <c r="E20" s="24">
        <v>0</v>
      </c>
      <c r="F20" s="11">
        <v>0</v>
      </c>
      <c r="G20" s="24">
        <v>0</v>
      </c>
      <c r="H20" s="11">
        <v>0</v>
      </c>
      <c r="I20" s="24">
        <v>0</v>
      </c>
      <c r="J20" s="11">
        <v>0</v>
      </c>
      <c r="K20" s="24">
        <v>0</v>
      </c>
      <c r="L20" s="11">
        <v>0</v>
      </c>
      <c r="M20" s="24">
        <v>0</v>
      </c>
      <c r="N20" s="11">
        <v>0</v>
      </c>
      <c r="O20" s="24">
        <v>0</v>
      </c>
      <c r="P20" s="11">
        <v>0</v>
      </c>
      <c r="Q20" s="24">
        <v>0</v>
      </c>
      <c r="R20" s="11">
        <v>0</v>
      </c>
      <c r="S20" s="24">
        <v>0</v>
      </c>
      <c r="T20" s="11">
        <v>0</v>
      </c>
      <c r="U20" s="24">
        <v>0</v>
      </c>
      <c r="V20" s="11">
        <v>0</v>
      </c>
      <c r="W20" s="24">
        <v>0</v>
      </c>
      <c r="X20" s="11">
        <v>0</v>
      </c>
      <c r="Y20" s="24">
        <v>0</v>
      </c>
      <c r="Z20" s="11">
        <v>0</v>
      </c>
      <c r="AA20" s="24">
        <v>0</v>
      </c>
      <c r="AB20" s="11">
        <v>0</v>
      </c>
      <c r="AC20" s="24">
        <v>0</v>
      </c>
      <c r="AD20" s="11">
        <v>8920.36139</v>
      </c>
      <c r="AE20" s="24">
        <v>100</v>
      </c>
      <c r="AF20" s="11">
        <v>0</v>
      </c>
      <c r="AG20" s="24">
        <v>0</v>
      </c>
      <c r="AH20" s="11">
        <v>0</v>
      </c>
      <c r="AI20" s="24">
        <v>0</v>
      </c>
      <c r="AJ20" s="11">
        <v>0</v>
      </c>
      <c r="AK20" s="24">
        <v>0</v>
      </c>
      <c r="AL20" s="11">
        <v>0</v>
      </c>
      <c r="AM20" s="24">
        <v>0</v>
      </c>
      <c r="AN20" s="11">
        <v>8920.36139</v>
      </c>
      <c r="AO20" s="24">
        <v>4.498714741705731E-2</v>
      </c>
    </row>
    <row r="21" spans="1:41" s="524" customFormat="1" x14ac:dyDescent="0.2">
      <c r="A21" s="14" t="s">
        <v>1549</v>
      </c>
      <c r="B21" s="15">
        <v>0</v>
      </c>
      <c r="C21" s="25">
        <v>0</v>
      </c>
      <c r="D21" s="15">
        <v>10082.288100000002</v>
      </c>
      <c r="E21" s="25">
        <v>2.9654466127857484</v>
      </c>
      <c r="F21" s="15">
        <v>0.29399999999999998</v>
      </c>
      <c r="G21" s="25">
        <v>8.6472564115581052E-5</v>
      </c>
      <c r="H21" s="15">
        <v>79547.450169999705</v>
      </c>
      <c r="I21" s="25">
        <v>23.396843486586018</v>
      </c>
      <c r="J21" s="15">
        <v>0</v>
      </c>
      <c r="K21" s="25">
        <v>0</v>
      </c>
      <c r="L21" s="15">
        <v>0</v>
      </c>
      <c r="M21" s="25">
        <v>0</v>
      </c>
      <c r="N21" s="15">
        <v>962.6883600000001</v>
      </c>
      <c r="O21" s="25">
        <v>0.28315010521572653</v>
      </c>
      <c r="P21" s="15">
        <v>9347.8798200000001</v>
      </c>
      <c r="Q21" s="25">
        <v>2.7494392417676745</v>
      </c>
      <c r="R21" s="15">
        <v>78965.393510000009</v>
      </c>
      <c r="S21" s="25">
        <v>23.225646439474708</v>
      </c>
      <c r="T21" s="15">
        <v>28532.432100000002</v>
      </c>
      <c r="U21" s="25">
        <v>8.3920835514990255</v>
      </c>
      <c r="V21" s="15">
        <v>119384.50570000001</v>
      </c>
      <c r="W21" s="25">
        <v>35.113892256973486</v>
      </c>
      <c r="X21" s="15">
        <v>0</v>
      </c>
      <c r="Y21" s="25">
        <v>0</v>
      </c>
      <c r="Z21" s="15">
        <v>0</v>
      </c>
      <c r="AA21" s="25">
        <v>0</v>
      </c>
      <c r="AB21" s="15">
        <v>8437.8691799999979</v>
      </c>
      <c r="AC21" s="25">
        <v>2.4817829376409364</v>
      </c>
      <c r="AD21" s="15">
        <v>0</v>
      </c>
      <c r="AE21" s="25">
        <v>0</v>
      </c>
      <c r="AF21" s="15">
        <v>371.16395999999997</v>
      </c>
      <c r="AG21" s="25">
        <v>0.10916836506290124</v>
      </c>
      <c r="AH21" s="15">
        <v>2994.6757600000001</v>
      </c>
      <c r="AI21" s="25">
        <v>0.88080711449651861</v>
      </c>
      <c r="AJ21" s="15">
        <v>1365.5904100000005</v>
      </c>
      <c r="AK21" s="25">
        <v>0.40165341593315534</v>
      </c>
      <c r="AL21" s="15">
        <v>0</v>
      </c>
      <c r="AM21" s="25">
        <v>0</v>
      </c>
      <c r="AN21" s="15">
        <v>339992.23106999969</v>
      </c>
      <c r="AO21" s="25">
        <v>1.7146480900366627</v>
      </c>
    </row>
    <row r="22" spans="1:41" s="524" customFormat="1" x14ac:dyDescent="0.2">
      <c r="A22" s="19" t="s">
        <v>817</v>
      </c>
      <c r="B22" s="16">
        <v>0</v>
      </c>
      <c r="C22" s="26">
        <v>0</v>
      </c>
      <c r="D22" s="16">
        <v>33208.457190000299</v>
      </c>
      <c r="E22" s="26">
        <v>1.3916588385451309</v>
      </c>
      <c r="F22" s="16">
        <v>82171.508339999811</v>
      </c>
      <c r="G22" s="26">
        <v>3.4435416618023456</v>
      </c>
      <c r="H22" s="16">
        <v>696231.19701000105</v>
      </c>
      <c r="I22" s="26">
        <v>29.17679353323236</v>
      </c>
      <c r="J22" s="16">
        <v>0</v>
      </c>
      <c r="K22" s="26">
        <v>0</v>
      </c>
      <c r="L22" s="16">
        <v>704.72888999999998</v>
      </c>
      <c r="M22" s="26">
        <v>2.9532904312155748E-2</v>
      </c>
      <c r="N22" s="16">
        <v>6819.9948799999802</v>
      </c>
      <c r="O22" s="26">
        <v>0.28580388722311573</v>
      </c>
      <c r="P22" s="16">
        <v>32169.93879</v>
      </c>
      <c r="Q22" s="26">
        <v>1.3481378974160934</v>
      </c>
      <c r="R22" s="16">
        <v>318470.90892000106</v>
      </c>
      <c r="S22" s="26">
        <v>13.34608388105057</v>
      </c>
      <c r="T22" s="16">
        <v>132452.24683000002</v>
      </c>
      <c r="U22" s="26">
        <v>5.5506444918987565</v>
      </c>
      <c r="V22" s="16">
        <v>1013679.9546100028</v>
      </c>
      <c r="W22" s="26">
        <v>42.480042364443996</v>
      </c>
      <c r="X22" s="16">
        <v>26.494050000000001</v>
      </c>
      <c r="Y22" s="26">
        <v>1.1102797892838905E-3</v>
      </c>
      <c r="Z22" s="16">
        <v>0</v>
      </c>
      <c r="AA22" s="26">
        <v>0</v>
      </c>
      <c r="AB22" s="16">
        <v>48293.543689999999</v>
      </c>
      <c r="AC22" s="26">
        <v>2.0238259349516419</v>
      </c>
      <c r="AD22" s="16">
        <v>0</v>
      </c>
      <c r="AE22" s="26">
        <v>0</v>
      </c>
      <c r="AF22" s="16">
        <v>0</v>
      </c>
      <c r="AG22" s="26">
        <v>0</v>
      </c>
      <c r="AH22" s="16">
        <v>10351.54077</v>
      </c>
      <c r="AI22" s="26">
        <v>0.43379953253199116</v>
      </c>
      <c r="AJ22" s="16">
        <v>11669.35347</v>
      </c>
      <c r="AK22" s="26">
        <v>0.48902479280256644</v>
      </c>
      <c r="AL22" s="16">
        <v>0</v>
      </c>
      <c r="AM22" s="26">
        <v>0</v>
      </c>
      <c r="AN22" s="16">
        <v>2386249.8674400048</v>
      </c>
      <c r="AO22" s="26">
        <v>12.034330210074254</v>
      </c>
    </row>
    <row r="23" spans="1:41" s="524" customFormat="1" x14ac:dyDescent="0.2">
      <c r="A23" s="12" t="s">
        <v>102</v>
      </c>
      <c r="B23" s="11">
        <v>0</v>
      </c>
      <c r="C23" s="24">
        <v>0</v>
      </c>
      <c r="D23" s="11">
        <v>1708.61058</v>
      </c>
      <c r="E23" s="24">
        <v>15.303814585354292</v>
      </c>
      <c r="F23" s="11">
        <v>6.7819999999999991E-2</v>
      </c>
      <c r="G23" s="24">
        <v>6.074553893835352E-4</v>
      </c>
      <c r="H23" s="11">
        <v>0</v>
      </c>
      <c r="I23" s="24">
        <v>0</v>
      </c>
      <c r="J23" s="11">
        <v>0</v>
      </c>
      <c r="K23" s="24">
        <v>0</v>
      </c>
      <c r="L23" s="11">
        <v>0</v>
      </c>
      <c r="M23" s="24">
        <v>0</v>
      </c>
      <c r="N23" s="11">
        <v>0</v>
      </c>
      <c r="O23" s="24">
        <v>0</v>
      </c>
      <c r="P23" s="11">
        <v>0</v>
      </c>
      <c r="Q23" s="24">
        <v>0</v>
      </c>
      <c r="R23" s="11">
        <v>0</v>
      </c>
      <c r="S23" s="24">
        <v>0</v>
      </c>
      <c r="T23" s="11">
        <v>0</v>
      </c>
      <c r="U23" s="24">
        <v>0</v>
      </c>
      <c r="V23" s="11">
        <v>0</v>
      </c>
      <c r="W23" s="24">
        <v>0</v>
      </c>
      <c r="X23" s="11">
        <v>0</v>
      </c>
      <c r="Y23" s="24">
        <v>0</v>
      </c>
      <c r="Z23" s="11">
        <v>0</v>
      </c>
      <c r="AA23" s="24">
        <v>0</v>
      </c>
      <c r="AB23" s="11">
        <v>0</v>
      </c>
      <c r="AC23" s="24">
        <v>0</v>
      </c>
      <c r="AD23" s="11">
        <v>0</v>
      </c>
      <c r="AE23" s="24">
        <v>0</v>
      </c>
      <c r="AF23" s="11">
        <v>0</v>
      </c>
      <c r="AG23" s="24">
        <v>0</v>
      </c>
      <c r="AH23" s="11">
        <v>9455.927459999999</v>
      </c>
      <c r="AI23" s="24">
        <v>84.695577959256312</v>
      </c>
      <c r="AJ23" s="11">
        <v>0</v>
      </c>
      <c r="AK23" s="24">
        <v>0</v>
      </c>
      <c r="AL23" s="11">
        <v>0</v>
      </c>
      <c r="AM23" s="24">
        <v>0</v>
      </c>
      <c r="AN23" s="11">
        <v>11164.60586</v>
      </c>
      <c r="AO23" s="24">
        <v>5.6305316311535875E-2</v>
      </c>
    </row>
    <row r="24" spans="1:41" s="524" customFormat="1" x14ac:dyDescent="0.2">
      <c r="A24" s="12" t="s">
        <v>1551</v>
      </c>
      <c r="B24" s="11">
        <v>0</v>
      </c>
      <c r="C24" s="24">
        <v>0</v>
      </c>
      <c r="D24" s="11">
        <v>0</v>
      </c>
      <c r="E24" s="24">
        <v>0</v>
      </c>
      <c r="F24" s="11">
        <v>0</v>
      </c>
      <c r="G24" s="24">
        <v>0</v>
      </c>
      <c r="H24" s="11">
        <v>0</v>
      </c>
      <c r="I24" s="24">
        <v>0</v>
      </c>
      <c r="J24" s="11">
        <v>0</v>
      </c>
      <c r="K24" s="24">
        <v>0</v>
      </c>
      <c r="L24" s="11">
        <v>0</v>
      </c>
      <c r="M24" s="24">
        <v>0</v>
      </c>
      <c r="N24" s="11">
        <v>0</v>
      </c>
      <c r="O24" s="24">
        <v>0</v>
      </c>
      <c r="P24" s="11">
        <v>0</v>
      </c>
      <c r="Q24" s="24">
        <v>0</v>
      </c>
      <c r="R24" s="11">
        <v>0</v>
      </c>
      <c r="S24" s="24">
        <v>0</v>
      </c>
      <c r="T24" s="11">
        <v>0</v>
      </c>
      <c r="U24" s="24">
        <v>0</v>
      </c>
      <c r="V24" s="11">
        <v>0</v>
      </c>
      <c r="W24" s="24">
        <v>0</v>
      </c>
      <c r="X24" s="11">
        <v>0</v>
      </c>
      <c r="Y24" s="24">
        <v>0</v>
      </c>
      <c r="Z24" s="11">
        <v>0</v>
      </c>
      <c r="AA24" s="24">
        <v>0</v>
      </c>
      <c r="AB24" s="11">
        <v>0</v>
      </c>
      <c r="AC24" s="24">
        <v>0</v>
      </c>
      <c r="AD24" s="11">
        <v>32084.633880000009</v>
      </c>
      <c r="AE24" s="24">
        <v>100</v>
      </c>
      <c r="AF24" s="11">
        <v>0</v>
      </c>
      <c r="AG24" s="24">
        <v>0</v>
      </c>
      <c r="AH24" s="11">
        <v>0</v>
      </c>
      <c r="AI24" s="24">
        <v>0</v>
      </c>
      <c r="AJ24" s="11">
        <v>0</v>
      </c>
      <c r="AK24" s="24">
        <v>0</v>
      </c>
      <c r="AL24" s="11">
        <v>0</v>
      </c>
      <c r="AM24" s="24">
        <v>0</v>
      </c>
      <c r="AN24" s="11">
        <v>32084.633880000009</v>
      </c>
      <c r="AO24" s="24">
        <v>0.16180915672317531</v>
      </c>
    </row>
    <row r="25" spans="1:41" s="524" customFormat="1" x14ac:dyDescent="0.2">
      <c r="A25" s="14" t="s">
        <v>854</v>
      </c>
      <c r="B25" s="15">
        <v>0</v>
      </c>
      <c r="C25" s="25">
        <v>0</v>
      </c>
      <c r="D25" s="15">
        <v>3643.3335699999998</v>
      </c>
      <c r="E25" s="25">
        <v>18.427008997474122</v>
      </c>
      <c r="F25" s="15">
        <v>294.17894000000001</v>
      </c>
      <c r="G25" s="25">
        <v>1.4878785788058928</v>
      </c>
      <c r="H25" s="15">
        <v>770.11721999999997</v>
      </c>
      <c r="I25" s="25">
        <v>3.8950473980480895</v>
      </c>
      <c r="J25" s="15">
        <v>0</v>
      </c>
      <c r="K25" s="25">
        <v>0</v>
      </c>
      <c r="L25" s="15">
        <v>0</v>
      </c>
      <c r="M25" s="25">
        <v>0</v>
      </c>
      <c r="N25" s="15">
        <v>2.1827299999999998</v>
      </c>
      <c r="O25" s="25">
        <v>1.1039665892864344E-2</v>
      </c>
      <c r="P25" s="15">
        <v>30.931000000000001</v>
      </c>
      <c r="Q25" s="25">
        <v>0.15644074426621116</v>
      </c>
      <c r="R25" s="15">
        <v>1354.5753900000002</v>
      </c>
      <c r="S25" s="25">
        <v>6.8510808630918252</v>
      </c>
      <c r="T25" s="15">
        <v>187.30759</v>
      </c>
      <c r="U25" s="25">
        <v>0.94735180842230537</v>
      </c>
      <c r="V25" s="15">
        <v>13343.507030000001</v>
      </c>
      <c r="W25" s="25">
        <v>67.487897930704506</v>
      </c>
      <c r="X25" s="15">
        <v>0</v>
      </c>
      <c r="Y25" s="25">
        <v>0</v>
      </c>
      <c r="Z25" s="15">
        <v>0</v>
      </c>
      <c r="AA25" s="25">
        <v>0</v>
      </c>
      <c r="AB25" s="15">
        <v>144.26052000000001</v>
      </c>
      <c r="AC25" s="25">
        <v>0.72963121518963625</v>
      </c>
      <c r="AD25" s="15">
        <v>0</v>
      </c>
      <c r="AE25" s="25">
        <v>0</v>
      </c>
      <c r="AF25" s="15">
        <v>1.1964399999999999</v>
      </c>
      <c r="AG25" s="25">
        <v>6.0512742578599354E-3</v>
      </c>
      <c r="AH25" s="15">
        <v>0.113</v>
      </c>
      <c r="AI25" s="25">
        <v>5.7152384669366852E-4</v>
      </c>
      <c r="AJ25" s="15">
        <v>0</v>
      </c>
      <c r="AK25" s="25">
        <v>0</v>
      </c>
      <c r="AL25" s="15">
        <v>0</v>
      </c>
      <c r="AM25" s="25">
        <v>0</v>
      </c>
      <c r="AN25" s="15">
        <v>19771.703430000001</v>
      </c>
      <c r="AO25" s="25">
        <v>9.9712612303899925E-2</v>
      </c>
    </row>
    <row r="26" spans="1:41" s="524" customFormat="1" x14ac:dyDescent="0.2">
      <c r="A26" s="19" t="s">
        <v>2132</v>
      </c>
      <c r="B26" s="16">
        <v>0</v>
      </c>
      <c r="C26" s="26">
        <v>0</v>
      </c>
      <c r="D26" s="16">
        <v>1296.3386600000001</v>
      </c>
      <c r="E26" s="26">
        <v>1.8318572578359911</v>
      </c>
      <c r="F26" s="16">
        <v>688.75675999999999</v>
      </c>
      <c r="G26" s="26">
        <v>0.97328276060948582</v>
      </c>
      <c r="H26" s="16">
        <v>28913.24137</v>
      </c>
      <c r="I26" s="26">
        <v>40.857325855882699</v>
      </c>
      <c r="J26" s="16">
        <v>0</v>
      </c>
      <c r="K26" s="26">
        <v>0</v>
      </c>
      <c r="L26" s="16">
        <v>0</v>
      </c>
      <c r="M26" s="26">
        <v>0</v>
      </c>
      <c r="N26" s="16">
        <v>156.94948000000002</v>
      </c>
      <c r="O26" s="26">
        <v>0.2217854430504948</v>
      </c>
      <c r="P26" s="16">
        <v>1008.67572</v>
      </c>
      <c r="Q26" s="26">
        <v>1.4253605138065879</v>
      </c>
      <c r="R26" s="16">
        <v>14832.031190000002</v>
      </c>
      <c r="S26" s="26">
        <v>20.959155830353225</v>
      </c>
      <c r="T26" s="16">
        <v>1945.3284899999996</v>
      </c>
      <c r="U26" s="26">
        <v>2.7489453359985641</v>
      </c>
      <c r="V26" s="16">
        <v>19799.138909999998</v>
      </c>
      <c r="W26" s="26">
        <v>27.97817995429255</v>
      </c>
      <c r="X26" s="16">
        <v>0</v>
      </c>
      <c r="Y26" s="26">
        <v>0</v>
      </c>
      <c r="Z26" s="16">
        <v>0</v>
      </c>
      <c r="AA26" s="26">
        <v>0</v>
      </c>
      <c r="AB26" s="16">
        <v>1649.4248400000001</v>
      </c>
      <c r="AC26" s="26">
        <v>2.330803637692151</v>
      </c>
      <c r="AD26" s="16">
        <v>0</v>
      </c>
      <c r="AE26" s="26">
        <v>0</v>
      </c>
      <c r="AF26" s="16">
        <v>54.520530000000001</v>
      </c>
      <c r="AG26" s="26">
        <v>7.7043007096282132E-2</v>
      </c>
      <c r="AH26" s="16">
        <v>14.30991</v>
      </c>
      <c r="AI26" s="26">
        <v>2.0221345934772803E-2</v>
      </c>
      <c r="AJ26" s="16">
        <v>407.64186000000001</v>
      </c>
      <c r="AK26" s="26">
        <v>0.57603905744719741</v>
      </c>
      <c r="AL26" s="16">
        <v>0</v>
      </c>
      <c r="AM26" s="26">
        <v>0</v>
      </c>
      <c r="AN26" s="16">
        <v>70766.35772</v>
      </c>
      <c r="AO26" s="26">
        <v>0.35688874337386589</v>
      </c>
    </row>
    <row r="27" spans="1:41" s="524" customFormat="1" x14ac:dyDescent="0.2">
      <c r="A27" s="12" t="s">
        <v>1557</v>
      </c>
      <c r="B27" s="11">
        <v>0</v>
      </c>
      <c r="C27" s="24">
        <v>0</v>
      </c>
      <c r="D27" s="11">
        <v>21544.31695</v>
      </c>
      <c r="E27" s="24">
        <v>3.1530521934400411</v>
      </c>
      <c r="F27" s="11">
        <v>61315.511039999998</v>
      </c>
      <c r="G27" s="24">
        <v>8.9736428880642265</v>
      </c>
      <c r="H27" s="11">
        <v>241963.41876999999</v>
      </c>
      <c r="I27" s="24">
        <v>35.411811386528996</v>
      </c>
      <c r="J27" s="11">
        <v>0</v>
      </c>
      <c r="K27" s="24">
        <v>0</v>
      </c>
      <c r="L27" s="11">
        <v>375.48611</v>
      </c>
      <c r="M27" s="24">
        <v>5.4953113876361183E-2</v>
      </c>
      <c r="N27" s="11">
        <v>8347.6552000000011</v>
      </c>
      <c r="O27" s="24">
        <v>1.2216953825700734</v>
      </c>
      <c r="P27" s="11">
        <v>33204.454439999994</v>
      </c>
      <c r="Q27" s="24">
        <v>4.8595357256857419</v>
      </c>
      <c r="R27" s="11">
        <v>98549.027580000009</v>
      </c>
      <c r="S27" s="24">
        <v>14.422839595873199</v>
      </c>
      <c r="T27" s="11">
        <v>33995.560750000004</v>
      </c>
      <c r="U27" s="24">
        <v>4.975315654646999</v>
      </c>
      <c r="V27" s="11">
        <v>154451.96137999999</v>
      </c>
      <c r="W27" s="24">
        <v>22.604341401982833</v>
      </c>
      <c r="X27" s="11">
        <v>2437.24404</v>
      </c>
      <c r="Y27" s="24">
        <v>0.35669534959522897</v>
      </c>
      <c r="Z27" s="11">
        <v>0</v>
      </c>
      <c r="AA27" s="24">
        <v>0</v>
      </c>
      <c r="AB27" s="11">
        <v>19097.461709999996</v>
      </c>
      <c r="AC27" s="24">
        <v>2.7949502262522503</v>
      </c>
      <c r="AD27" s="11">
        <v>0</v>
      </c>
      <c r="AE27" s="24">
        <v>0</v>
      </c>
      <c r="AF27" s="11">
        <v>696.28631999999993</v>
      </c>
      <c r="AG27" s="24">
        <v>0.10190284118236081</v>
      </c>
      <c r="AH27" s="11">
        <v>4117.4739900000004</v>
      </c>
      <c r="AI27" s="24">
        <v>0.60260023215086522</v>
      </c>
      <c r="AJ27" s="11">
        <v>3188.64284</v>
      </c>
      <c r="AK27" s="24">
        <v>0.46666400815083076</v>
      </c>
      <c r="AL27" s="11">
        <v>0</v>
      </c>
      <c r="AM27" s="24">
        <v>0</v>
      </c>
      <c r="AN27" s="11">
        <v>683284.50111999991</v>
      </c>
      <c r="AO27" s="24">
        <v>3.445938929574679</v>
      </c>
    </row>
    <row r="28" spans="1:41" s="524" customFormat="1" x14ac:dyDescent="0.2">
      <c r="A28" s="12" t="s">
        <v>1423</v>
      </c>
      <c r="B28" s="11">
        <v>0</v>
      </c>
      <c r="C28" s="24">
        <v>0</v>
      </c>
      <c r="D28" s="11">
        <v>0</v>
      </c>
      <c r="E28" s="24">
        <v>0</v>
      </c>
      <c r="F28" s="11">
        <v>0</v>
      </c>
      <c r="G28" s="24">
        <v>0</v>
      </c>
      <c r="H28" s="11">
        <v>0</v>
      </c>
      <c r="I28" s="24">
        <v>0</v>
      </c>
      <c r="J28" s="11">
        <v>0</v>
      </c>
      <c r="K28" s="24">
        <v>0</v>
      </c>
      <c r="L28" s="11">
        <v>0</v>
      </c>
      <c r="M28" s="24">
        <v>0</v>
      </c>
      <c r="N28" s="11">
        <v>0</v>
      </c>
      <c r="O28" s="24">
        <v>0</v>
      </c>
      <c r="P28" s="11">
        <v>0</v>
      </c>
      <c r="Q28" s="24">
        <v>0</v>
      </c>
      <c r="R28" s="11">
        <v>0</v>
      </c>
      <c r="S28" s="24">
        <v>0</v>
      </c>
      <c r="T28" s="11">
        <v>0</v>
      </c>
      <c r="U28" s="24">
        <v>0</v>
      </c>
      <c r="V28" s="11">
        <v>0</v>
      </c>
      <c r="W28" s="24">
        <v>0</v>
      </c>
      <c r="X28" s="11">
        <v>0</v>
      </c>
      <c r="Y28" s="24">
        <v>0</v>
      </c>
      <c r="Z28" s="11">
        <v>0</v>
      </c>
      <c r="AA28" s="24">
        <v>0</v>
      </c>
      <c r="AB28" s="11">
        <v>0</v>
      </c>
      <c r="AC28" s="24">
        <v>0</v>
      </c>
      <c r="AD28" s="11">
        <v>25159.946979999997</v>
      </c>
      <c r="AE28" s="24">
        <v>100</v>
      </c>
      <c r="AF28" s="11">
        <v>0</v>
      </c>
      <c r="AG28" s="24">
        <v>0</v>
      </c>
      <c r="AH28" s="11">
        <v>0</v>
      </c>
      <c r="AI28" s="24">
        <v>0</v>
      </c>
      <c r="AJ28" s="11">
        <v>0</v>
      </c>
      <c r="AK28" s="24">
        <v>0</v>
      </c>
      <c r="AL28" s="11">
        <v>0</v>
      </c>
      <c r="AM28" s="24">
        <v>0</v>
      </c>
      <c r="AN28" s="11">
        <v>25159.946979999997</v>
      </c>
      <c r="AO28" s="24">
        <v>0.12688659061094448</v>
      </c>
    </row>
    <row r="29" spans="1:41" s="524" customFormat="1" x14ac:dyDescent="0.2">
      <c r="A29" s="14" t="s">
        <v>802</v>
      </c>
      <c r="B29" s="15">
        <v>0</v>
      </c>
      <c r="C29" s="25">
        <v>0</v>
      </c>
      <c r="D29" s="15">
        <v>45731.996880000013</v>
      </c>
      <c r="E29" s="25">
        <v>6.6723098169953605</v>
      </c>
      <c r="F29" s="15">
        <v>50645.452540000006</v>
      </c>
      <c r="G29" s="25">
        <v>7.389184230365375</v>
      </c>
      <c r="H29" s="15">
        <v>216216.07833000002</v>
      </c>
      <c r="I29" s="25">
        <v>31.545980067719636</v>
      </c>
      <c r="J29" s="15">
        <v>0</v>
      </c>
      <c r="K29" s="25">
        <v>0</v>
      </c>
      <c r="L29" s="15">
        <v>3167.7897200000002</v>
      </c>
      <c r="M29" s="25">
        <v>0.46218131481104441</v>
      </c>
      <c r="N29" s="15">
        <v>13125.39734</v>
      </c>
      <c r="O29" s="25">
        <v>1.914998764507192</v>
      </c>
      <c r="P29" s="15">
        <v>21196.206269999999</v>
      </c>
      <c r="Q29" s="25">
        <v>3.0925318120151934</v>
      </c>
      <c r="R29" s="15">
        <v>156784.66466000001</v>
      </c>
      <c r="S29" s="25">
        <v>22.874921904465136</v>
      </c>
      <c r="T29" s="15">
        <v>115133.99506999999</v>
      </c>
      <c r="U29" s="25">
        <v>16.798078762911352</v>
      </c>
      <c r="V29" s="15">
        <v>37004.924469999998</v>
      </c>
      <c r="W29" s="25">
        <v>5.3990277631268997</v>
      </c>
      <c r="X29" s="15">
        <v>3319.63852</v>
      </c>
      <c r="Y29" s="25">
        <v>0.484336092823418</v>
      </c>
      <c r="Z29" s="15">
        <v>0</v>
      </c>
      <c r="AA29" s="25">
        <v>0</v>
      </c>
      <c r="AB29" s="15">
        <v>14753.95199</v>
      </c>
      <c r="AC29" s="25">
        <v>2.1526052964769464</v>
      </c>
      <c r="AD29" s="15">
        <v>1390.80242</v>
      </c>
      <c r="AE29" s="25">
        <v>0.20291842197088206</v>
      </c>
      <c r="AF29" s="15">
        <v>0</v>
      </c>
      <c r="AG29" s="25">
        <v>0</v>
      </c>
      <c r="AH29" s="15">
        <v>5826.9244699999999</v>
      </c>
      <c r="AI29" s="25">
        <v>0.85014974189929737</v>
      </c>
      <c r="AJ29" s="15">
        <v>1101.9584199999999</v>
      </c>
      <c r="AK29" s="25">
        <v>0.16077600991226812</v>
      </c>
      <c r="AL29" s="15">
        <v>0</v>
      </c>
      <c r="AM29" s="25">
        <v>0</v>
      </c>
      <c r="AN29" s="15">
        <v>685399.78110000002</v>
      </c>
      <c r="AO29" s="25">
        <v>3.4566067050299756</v>
      </c>
    </row>
    <row r="30" spans="1:41" s="524" customFormat="1" x14ac:dyDescent="0.2">
      <c r="A30" s="19" t="s">
        <v>830</v>
      </c>
      <c r="B30" s="11">
        <v>0</v>
      </c>
      <c r="C30" s="26">
        <v>0</v>
      </c>
      <c r="D30" s="16">
        <v>18527.811670000003</v>
      </c>
      <c r="E30" s="26">
        <v>10.461367743731834</v>
      </c>
      <c r="F30" s="16">
        <v>0</v>
      </c>
      <c r="G30" s="26">
        <v>0</v>
      </c>
      <c r="H30" s="16">
        <v>1451.6656599999999</v>
      </c>
      <c r="I30" s="26">
        <v>0.81965472127487249</v>
      </c>
      <c r="J30" s="16">
        <v>0</v>
      </c>
      <c r="K30" s="26">
        <v>0</v>
      </c>
      <c r="L30" s="16">
        <v>0</v>
      </c>
      <c r="M30" s="26">
        <v>0</v>
      </c>
      <c r="N30" s="16">
        <v>0</v>
      </c>
      <c r="O30" s="26">
        <v>0</v>
      </c>
      <c r="P30" s="16">
        <v>98.600089999999994</v>
      </c>
      <c r="Q30" s="26">
        <v>5.5672619056530787E-2</v>
      </c>
      <c r="R30" s="16">
        <v>5823.3374000000003</v>
      </c>
      <c r="S30" s="26">
        <v>3.2880339633346023</v>
      </c>
      <c r="T30" s="16">
        <v>726.63116000000002</v>
      </c>
      <c r="U30" s="26">
        <v>0.4102781221121104</v>
      </c>
      <c r="V30" s="16">
        <v>150164.51414000001</v>
      </c>
      <c r="W30" s="26">
        <v>84.787466132386413</v>
      </c>
      <c r="X30" s="16">
        <v>0</v>
      </c>
      <c r="Y30" s="26">
        <v>0</v>
      </c>
      <c r="Z30" s="16">
        <v>0</v>
      </c>
      <c r="AA30" s="26">
        <v>0</v>
      </c>
      <c r="AB30" s="16">
        <v>314.41215999999997</v>
      </c>
      <c r="AC30" s="26">
        <v>0.17752669810363264</v>
      </c>
      <c r="AD30" s="16">
        <v>0</v>
      </c>
      <c r="AE30" s="26">
        <v>0</v>
      </c>
      <c r="AF30" s="16">
        <v>0</v>
      </c>
      <c r="AG30" s="26">
        <v>0</v>
      </c>
      <c r="AH30" s="11">
        <v>0</v>
      </c>
      <c r="AI30" s="26">
        <v>0</v>
      </c>
      <c r="AJ30" s="11">
        <v>0</v>
      </c>
      <c r="AK30" s="26">
        <v>0</v>
      </c>
      <c r="AL30" s="11">
        <v>0</v>
      </c>
      <c r="AM30" s="26">
        <v>0</v>
      </c>
      <c r="AN30" s="16">
        <v>177106.97228000002</v>
      </c>
      <c r="AO30" s="24">
        <v>0.89318550249330686</v>
      </c>
    </row>
    <row r="31" spans="1:41" s="524" customFormat="1" x14ac:dyDescent="0.2">
      <c r="A31" s="12" t="s">
        <v>1644</v>
      </c>
      <c r="B31" s="11">
        <v>2.9470000000000001</v>
      </c>
      <c r="C31" s="24">
        <v>3.515025566238479E-3</v>
      </c>
      <c r="D31" s="11">
        <v>2279.8106300000004</v>
      </c>
      <c r="E31" s="24">
        <v>2.7192374111409077</v>
      </c>
      <c r="F31" s="11">
        <v>740.51661999999999</v>
      </c>
      <c r="G31" s="24">
        <v>0.88324901646572951</v>
      </c>
      <c r="H31" s="11">
        <v>28835.842929999999</v>
      </c>
      <c r="I31" s="24">
        <v>34.393866685777766</v>
      </c>
      <c r="J31" s="11">
        <v>5.2859999999999996</v>
      </c>
      <c r="K31" s="24">
        <v>6.3048609240368503E-3</v>
      </c>
      <c r="L31" s="11">
        <v>218.85929999999999</v>
      </c>
      <c r="M31" s="24">
        <v>0.26104378517443405</v>
      </c>
      <c r="N31" s="11">
        <v>212.39339999999999</v>
      </c>
      <c r="O31" s="24">
        <v>0.25333160200214311</v>
      </c>
      <c r="P31" s="11">
        <v>2938.1506600000002</v>
      </c>
      <c r="Q31" s="24">
        <v>3.5044705420293387</v>
      </c>
      <c r="R31" s="11">
        <v>23092.165820000002</v>
      </c>
      <c r="S31" s="24">
        <v>27.54311273740019</v>
      </c>
      <c r="T31" s="11">
        <v>10039.22868</v>
      </c>
      <c r="U31" s="24">
        <v>11.974260426031416</v>
      </c>
      <c r="V31" s="11">
        <v>12768.378909999999</v>
      </c>
      <c r="W31" s="24">
        <v>15.229446321028234</v>
      </c>
      <c r="X31" s="11">
        <v>0</v>
      </c>
      <c r="Y31" s="24">
        <v>0</v>
      </c>
      <c r="Z31" s="11">
        <v>10.772399999999999</v>
      </c>
      <c r="AA31" s="24">
        <v>1.284874835756613E-2</v>
      </c>
      <c r="AB31" s="11">
        <v>2071.6979200000001</v>
      </c>
      <c r="AC31" s="24">
        <v>2.4710115895225924</v>
      </c>
      <c r="AD31" s="11">
        <v>0</v>
      </c>
      <c r="AE31" s="24">
        <v>0</v>
      </c>
      <c r="AF31" s="11">
        <v>91.711960000000005</v>
      </c>
      <c r="AG31" s="24">
        <v>0.1093891700474519</v>
      </c>
      <c r="AH31" s="11">
        <v>0</v>
      </c>
      <c r="AI31" s="24">
        <v>0</v>
      </c>
      <c r="AJ31" s="11">
        <v>532.31074999999998</v>
      </c>
      <c r="AK31" s="24">
        <v>0.63491207853192377</v>
      </c>
      <c r="AL31" s="11">
        <v>0</v>
      </c>
      <c r="AM31" s="24">
        <v>0</v>
      </c>
      <c r="AN31" s="11">
        <v>83840.072980000026</v>
      </c>
      <c r="AO31" s="24">
        <v>0.42282207611412753</v>
      </c>
    </row>
    <row r="32" spans="1:41" s="524" customFormat="1" x14ac:dyDescent="0.2">
      <c r="A32" s="12" t="s">
        <v>1530</v>
      </c>
      <c r="B32" s="11">
        <v>0</v>
      </c>
      <c r="C32" s="24">
        <v>0</v>
      </c>
      <c r="D32" s="11">
        <v>14322.4112</v>
      </c>
      <c r="E32" s="24">
        <v>1.7322642476953243</v>
      </c>
      <c r="F32" s="11">
        <v>89912.627299999993</v>
      </c>
      <c r="G32" s="24">
        <v>10.874735232301147</v>
      </c>
      <c r="H32" s="11">
        <v>271246.52695999999</v>
      </c>
      <c r="I32" s="24">
        <v>32.806673010780045</v>
      </c>
      <c r="J32" s="11">
        <v>0</v>
      </c>
      <c r="K32" s="24">
        <v>0</v>
      </c>
      <c r="L32" s="11">
        <v>0</v>
      </c>
      <c r="M32" s="24">
        <v>0</v>
      </c>
      <c r="N32" s="11">
        <v>6601.1115</v>
      </c>
      <c r="O32" s="24">
        <v>0.79838996987465716</v>
      </c>
      <c r="P32" s="11">
        <v>16227.55625</v>
      </c>
      <c r="Q32" s="24">
        <v>1.9626873664498476</v>
      </c>
      <c r="R32" s="11">
        <v>89035.404219999997</v>
      </c>
      <c r="S32" s="24">
        <v>10.768637023171586</v>
      </c>
      <c r="T32" s="11">
        <v>146162.19626000003</v>
      </c>
      <c r="U32" s="24">
        <v>17.677997329515666</v>
      </c>
      <c r="V32" s="11">
        <v>179837.01804999998</v>
      </c>
      <c r="W32" s="24">
        <v>21.750893228100701</v>
      </c>
      <c r="X32" s="11">
        <v>0</v>
      </c>
      <c r="Y32" s="24">
        <v>0</v>
      </c>
      <c r="Z32" s="11">
        <v>0</v>
      </c>
      <c r="AA32" s="24">
        <v>0</v>
      </c>
      <c r="AB32" s="11">
        <v>9434.2369899999994</v>
      </c>
      <c r="AC32" s="24">
        <v>1.1410502892181833</v>
      </c>
      <c r="AD32" s="11">
        <v>0</v>
      </c>
      <c r="AE32" s="24">
        <v>0</v>
      </c>
      <c r="AF32" s="11">
        <v>0</v>
      </c>
      <c r="AG32" s="24">
        <v>0</v>
      </c>
      <c r="AH32" s="11">
        <v>602.05975000000001</v>
      </c>
      <c r="AI32" s="24">
        <v>7.281780737459799E-2</v>
      </c>
      <c r="AJ32" s="11">
        <v>3421.7610100000002</v>
      </c>
      <c r="AK32" s="24">
        <v>0.41385449551824366</v>
      </c>
      <c r="AL32" s="11">
        <v>0</v>
      </c>
      <c r="AM32" s="24">
        <v>0</v>
      </c>
      <c r="AN32" s="11">
        <v>826802.90948999999</v>
      </c>
      <c r="AO32" s="24">
        <v>4.1697306586452685</v>
      </c>
    </row>
    <row r="33" spans="1:41" s="524" customFormat="1" x14ac:dyDescent="0.2">
      <c r="A33" s="14" t="s">
        <v>758</v>
      </c>
      <c r="B33" s="11">
        <v>0</v>
      </c>
      <c r="C33" s="25">
        <v>0</v>
      </c>
      <c r="D33" s="15">
        <v>16685.725279999999</v>
      </c>
      <c r="E33" s="25">
        <v>1.808835860223875</v>
      </c>
      <c r="F33" s="15">
        <v>64045.12120999999</v>
      </c>
      <c r="G33" s="25">
        <v>6.9428874066319688</v>
      </c>
      <c r="H33" s="15">
        <v>220880.26702</v>
      </c>
      <c r="I33" s="25">
        <v>23.94478760120165</v>
      </c>
      <c r="J33" s="15">
        <v>0</v>
      </c>
      <c r="K33" s="25">
        <v>0</v>
      </c>
      <c r="L33" s="15">
        <v>31582.779810000004</v>
      </c>
      <c r="M33" s="25">
        <v>3.4237687440747915</v>
      </c>
      <c r="N33" s="15">
        <v>7623.8443900000002</v>
      </c>
      <c r="O33" s="25">
        <v>0.82647190301808771</v>
      </c>
      <c r="P33" s="15">
        <v>25895.566789999997</v>
      </c>
      <c r="Q33" s="25">
        <v>2.8072396641169237</v>
      </c>
      <c r="R33" s="15">
        <v>162033.93700000001</v>
      </c>
      <c r="S33" s="25">
        <v>17.565481326134851</v>
      </c>
      <c r="T33" s="15">
        <v>132400.40800999998</v>
      </c>
      <c r="U33" s="25">
        <v>14.353023431580816</v>
      </c>
      <c r="V33" s="15">
        <v>194251.83971999996</v>
      </c>
      <c r="W33" s="25">
        <v>21.058101323360422</v>
      </c>
      <c r="X33" s="15">
        <v>39350.007829999995</v>
      </c>
      <c r="Y33" s="25">
        <v>4.2657843197448511</v>
      </c>
      <c r="Z33" s="15">
        <v>0</v>
      </c>
      <c r="AA33" s="25">
        <v>0</v>
      </c>
      <c r="AB33" s="15">
        <v>18146.461779999998</v>
      </c>
      <c r="AC33" s="25">
        <v>1.967188734863671</v>
      </c>
      <c r="AD33" s="15">
        <v>0</v>
      </c>
      <c r="AE33" s="25">
        <v>0</v>
      </c>
      <c r="AF33" s="15">
        <v>1796.43011</v>
      </c>
      <c r="AG33" s="25">
        <v>0.19474413900657966</v>
      </c>
      <c r="AH33" s="11">
        <v>2951.2881699999998</v>
      </c>
      <c r="AI33" s="25">
        <v>0.31993789818350021</v>
      </c>
      <c r="AJ33" s="11">
        <v>4812.8954699999995</v>
      </c>
      <c r="AK33" s="25">
        <v>0.52174764785801642</v>
      </c>
      <c r="AL33" s="11">
        <v>0</v>
      </c>
      <c r="AM33" s="25">
        <v>0</v>
      </c>
      <c r="AN33" s="15">
        <v>922456.57258999988</v>
      </c>
      <c r="AO33" s="24">
        <v>4.652131007098105</v>
      </c>
    </row>
    <row r="34" spans="1:41" s="524" customFormat="1" x14ac:dyDescent="0.2">
      <c r="A34" s="19" t="s">
        <v>1418</v>
      </c>
      <c r="B34" s="16">
        <v>0</v>
      </c>
      <c r="C34" s="26">
        <v>0</v>
      </c>
      <c r="D34" s="16">
        <v>14594.9686</v>
      </c>
      <c r="E34" s="26">
        <v>3.6933418139807106</v>
      </c>
      <c r="F34" s="16">
        <v>12616.732410000001</v>
      </c>
      <c r="G34" s="26">
        <v>3.192737623680713</v>
      </c>
      <c r="H34" s="16">
        <v>80256.593730000008</v>
      </c>
      <c r="I34" s="26">
        <v>20.309398505363767</v>
      </c>
      <c r="J34" s="16">
        <v>0</v>
      </c>
      <c r="K34" s="26">
        <v>0</v>
      </c>
      <c r="L34" s="16">
        <v>701.23688000000004</v>
      </c>
      <c r="M34" s="26">
        <v>0.17745207690336337</v>
      </c>
      <c r="N34" s="16">
        <v>263.31481000000002</v>
      </c>
      <c r="O34" s="26">
        <v>6.6633346372076893E-2</v>
      </c>
      <c r="P34" s="16">
        <v>2492.2296000000001</v>
      </c>
      <c r="Q34" s="26">
        <v>0.63067321650287211</v>
      </c>
      <c r="R34" s="16">
        <v>87108.114518536604</v>
      </c>
      <c r="S34" s="26">
        <v>22.043215748222401</v>
      </c>
      <c r="T34" s="16">
        <v>32807.223715000007</v>
      </c>
      <c r="U34" s="26">
        <v>8.3020590498035816</v>
      </c>
      <c r="V34" s="16">
        <v>158158.04950999998</v>
      </c>
      <c r="W34" s="26">
        <v>40.022815634760214</v>
      </c>
      <c r="X34" s="16">
        <v>9.8563799999999997</v>
      </c>
      <c r="Y34" s="26">
        <v>2.4942143684011206E-3</v>
      </c>
      <c r="Z34" s="16">
        <v>0</v>
      </c>
      <c r="AA34" s="26">
        <v>0</v>
      </c>
      <c r="AB34" s="16">
        <v>2488.1138099999998</v>
      </c>
      <c r="AC34" s="26">
        <v>0.62963169187057078</v>
      </c>
      <c r="AD34" s="16">
        <v>0</v>
      </c>
      <c r="AE34" s="26">
        <v>0</v>
      </c>
      <c r="AF34" s="16">
        <v>48.830100000000002</v>
      </c>
      <c r="AG34" s="26">
        <v>1.2356741220454525E-2</v>
      </c>
      <c r="AH34" s="16">
        <v>3624.4585099999999</v>
      </c>
      <c r="AI34" s="26">
        <v>0.91719033695086016</v>
      </c>
      <c r="AJ34" s="16">
        <v>0</v>
      </c>
      <c r="AK34" s="26">
        <v>0</v>
      </c>
      <c r="AL34" s="16">
        <v>0</v>
      </c>
      <c r="AM34" s="26">
        <v>0</v>
      </c>
      <c r="AN34" s="16">
        <v>395169.72257353668</v>
      </c>
      <c r="AO34" s="26">
        <v>1.9929190967646808</v>
      </c>
    </row>
    <row r="35" spans="1:41" s="524" customFormat="1" x14ac:dyDescent="0.2">
      <c r="A35" s="12" t="s">
        <v>803</v>
      </c>
      <c r="B35" s="11">
        <v>0</v>
      </c>
      <c r="C35" s="24">
        <v>0</v>
      </c>
      <c r="D35" s="11">
        <v>8279.4779799999997</v>
      </c>
      <c r="E35" s="24">
        <v>2.0774156180595362</v>
      </c>
      <c r="F35" s="11">
        <v>2191.4629799999998</v>
      </c>
      <c r="G35" s="24">
        <v>0.54986309910462405</v>
      </c>
      <c r="H35" s="11">
        <v>137614.37660999998</v>
      </c>
      <c r="I35" s="24">
        <v>34.529019333069215</v>
      </c>
      <c r="J35" s="11">
        <v>0</v>
      </c>
      <c r="K35" s="24">
        <v>0</v>
      </c>
      <c r="L35" s="11">
        <v>0</v>
      </c>
      <c r="M35" s="24">
        <v>0</v>
      </c>
      <c r="N35" s="11">
        <v>663.08718999999996</v>
      </c>
      <c r="O35" s="24">
        <v>0.16637615172946096</v>
      </c>
      <c r="P35" s="11">
        <v>18679.394369999998</v>
      </c>
      <c r="Q35" s="24">
        <v>4.6868734591563426</v>
      </c>
      <c r="R35" s="11">
        <v>57247.930510000006</v>
      </c>
      <c r="S35" s="24">
        <v>14.364159821469933</v>
      </c>
      <c r="T35" s="11">
        <v>21055.213739999999</v>
      </c>
      <c r="U35" s="24">
        <v>5.2829936827801962</v>
      </c>
      <c r="V35" s="11">
        <v>136376.44969000001</v>
      </c>
      <c r="W35" s="24">
        <v>34.21840932554985</v>
      </c>
      <c r="X35" s="11">
        <v>0</v>
      </c>
      <c r="Y35" s="24">
        <v>0</v>
      </c>
      <c r="Z35" s="11">
        <v>0</v>
      </c>
      <c r="AA35" s="24">
        <v>0</v>
      </c>
      <c r="AB35" s="11">
        <v>12852.031690000002</v>
      </c>
      <c r="AC35" s="24">
        <v>3.2247215852372011</v>
      </c>
      <c r="AD35" s="11">
        <v>0</v>
      </c>
      <c r="AE35" s="24">
        <v>0</v>
      </c>
      <c r="AF35" s="11">
        <v>0</v>
      </c>
      <c r="AG35" s="24">
        <v>0</v>
      </c>
      <c r="AH35" s="11">
        <v>0</v>
      </c>
      <c r="AI35" s="24">
        <v>0</v>
      </c>
      <c r="AJ35" s="11">
        <v>3587.5924100000002</v>
      </c>
      <c r="AK35" s="24">
        <v>0.90016792384365418</v>
      </c>
      <c r="AL35" s="11">
        <v>0</v>
      </c>
      <c r="AM35" s="24">
        <v>0</v>
      </c>
      <c r="AN35" s="11">
        <v>398547.01716999995</v>
      </c>
      <c r="AO35" s="24">
        <v>2.0099514616251728</v>
      </c>
    </row>
    <row r="36" spans="1:41" s="524" customFormat="1" x14ac:dyDescent="0.2">
      <c r="A36" s="12" t="s">
        <v>762</v>
      </c>
      <c r="B36" s="11">
        <v>0</v>
      </c>
      <c r="C36" s="24">
        <v>0</v>
      </c>
      <c r="D36" s="11">
        <v>512.88866999999993</v>
      </c>
      <c r="E36" s="24">
        <v>0.89543990981274979</v>
      </c>
      <c r="F36" s="11">
        <v>0</v>
      </c>
      <c r="G36" s="24">
        <v>0</v>
      </c>
      <c r="H36" s="11">
        <v>5361.1437300000007</v>
      </c>
      <c r="I36" s="24">
        <v>9.3598910229083252</v>
      </c>
      <c r="J36" s="11">
        <v>0</v>
      </c>
      <c r="K36" s="24">
        <v>0</v>
      </c>
      <c r="L36" s="11">
        <v>0</v>
      </c>
      <c r="M36" s="24">
        <v>0</v>
      </c>
      <c r="N36" s="11">
        <v>0</v>
      </c>
      <c r="O36" s="24">
        <v>0</v>
      </c>
      <c r="P36" s="11">
        <v>82.650440000000003</v>
      </c>
      <c r="Q36" s="24">
        <v>0.14429740188954476</v>
      </c>
      <c r="R36" s="11">
        <v>5050.6160400000008</v>
      </c>
      <c r="S36" s="24">
        <v>8.8177482480875007</v>
      </c>
      <c r="T36" s="11">
        <v>2197.2712299999994</v>
      </c>
      <c r="U36" s="24">
        <v>3.8361626355001164</v>
      </c>
      <c r="V36" s="11">
        <v>43937.60729</v>
      </c>
      <c r="W36" s="24">
        <v>76.709604657762526</v>
      </c>
      <c r="X36" s="11">
        <v>0</v>
      </c>
      <c r="Y36" s="24">
        <v>0</v>
      </c>
      <c r="Z36" s="11">
        <v>0</v>
      </c>
      <c r="AA36" s="24">
        <v>0</v>
      </c>
      <c r="AB36" s="11">
        <v>97.558459999999997</v>
      </c>
      <c r="AC36" s="24">
        <v>0.17032495302317902</v>
      </c>
      <c r="AD36" s="11">
        <v>0</v>
      </c>
      <c r="AE36" s="24">
        <v>0</v>
      </c>
      <c r="AF36" s="11">
        <v>3.0449999999999999</v>
      </c>
      <c r="AG36" s="24">
        <v>5.3161917680494353E-3</v>
      </c>
      <c r="AH36" s="11">
        <v>35.062620000000003</v>
      </c>
      <c r="AI36" s="24">
        <v>6.121497924802808E-2</v>
      </c>
      <c r="AJ36" s="11">
        <v>0</v>
      </c>
      <c r="AK36" s="24">
        <v>0</v>
      </c>
      <c r="AL36" s="11">
        <v>0</v>
      </c>
      <c r="AM36" s="24">
        <v>0</v>
      </c>
      <c r="AN36" s="11">
        <v>57277.843479999996</v>
      </c>
      <c r="AO36" s="24">
        <v>0.28886349730791511</v>
      </c>
    </row>
    <row r="37" spans="1:41" s="524" customFormat="1" x14ac:dyDescent="0.2">
      <c r="A37" s="14" t="s">
        <v>761</v>
      </c>
      <c r="B37" s="11">
        <v>0</v>
      </c>
      <c r="C37" s="25">
        <v>0</v>
      </c>
      <c r="D37" s="15">
        <v>16355.788619999999</v>
      </c>
      <c r="E37" s="25">
        <v>9.873134309470343</v>
      </c>
      <c r="F37" s="15">
        <v>6152.3768200000004</v>
      </c>
      <c r="G37" s="25">
        <v>3.7138681648193157</v>
      </c>
      <c r="H37" s="15">
        <v>26745.476289999999</v>
      </c>
      <c r="I37" s="25">
        <v>16.144845456062427</v>
      </c>
      <c r="J37" s="15">
        <v>0</v>
      </c>
      <c r="K37" s="25">
        <v>0</v>
      </c>
      <c r="L37" s="15">
        <v>0</v>
      </c>
      <c r="M37" s="25">
        <v>0</v>
      </c>
      <c r="N37" s="15">
        <v>17.4053</v>
      </c>
      <c r="O37" s="25">
        <v>1.0506669448301061E-2</v>
      </c>
      <c r="P37" s="15">
        <v>1913.9668100000001</v>
      </c>
      <c r="Q37" s="25">
        <v>1.155361677632057</v>
      </c>
      <c r="R37" s="15">
        <v>49743.728589999999</v>
      </c>
      <c r="S37" s="25">
        <v>30.027687740006375</v>
      </c>
      <c r="T37" s="15">
        <v>12776.02923</v>
      </c>
      <c r="U37" s="25">
        <v>7.7122207592769056</v>
      </c>
      <c r="V37" s="15">
        <v>47101.156139999999</v>
      </c>
      <c r="W37" s="25">
        <v>28.432504937909481</v>
      </c>
      <c r="X37" s="15">
        <v>0</v>
      </c>
      <c r="Y37" s="25">
        <v>0</v>
      </c>
      <c r="Z37" s="15">
        <v>0</v>
      </c>
      <c r="AA37" s="25">
        <v>0</v>
      </c>
      <c r="AB37" s="15">
        <v>2771.9451699999995</v>
      </c>
      <c r="AC37" s="25">
        <v>1.6732783479747368</v>
      </c>
      <c r="AD37" s="15">
        <v>0</v>
      </c>
      <c r="AE37" s="25">
        <v>0</v>
      </c>
      <c r="AF37" s="15">
        <v>784.41551000000004</v>
      </c>
      <c r="AG37" s="25">
        <v>0.47351062456208709</v>
      </c>
      <c r="AH37" s="11">
        <v>1200.31375</v>
      </c>
      <c r="AI37" s="25">
        <v>0.72456664380968305</v>
      </c>
      <c r="AJ37" s="11">
        <v>96.935130000000001</v>
      </c>
      <c r="AK37" s="25">
        <v>5.8514669028289751E-2</v>
      </c>
      <c r="AL37" s="11">
        <v>0</v>
      </c>
      <c r="AM37" s="25">
        <v>0</v>
      </c>
      <c r="AN37" s="15">
        <v>165659.53735999999</v>
      </c>
      <c r="AO37" s="24">
        <v>0.83545382327339013</v>
      </c>
    </row>
    <row r="38" spans="1:41" s="524" customFormat="1" x14ac:dyDescent="0.2">
      <c r="A38" s="19" t="s">
        <v>829</v>
      </c>
      <c r="B38" s="16">
        <v>0</v>
      </c>
      <c r="C38" s="26">
        <v>0</v>
      </c>
      <c r="D38" s="16">
        <v>2480.1866</v>
      </c>
      <c r="E38" s="26">
        <v>1.5368439701991055</v>
      </c>
      <c r="F38" s="16">
        <v>234.16434000000001</v>
      </c>
      <c r="G38" s="26">
        <v>0.14509958805706522</v>
      </c>
      <c r="H38" s="16">
        <v>80000.890930000009</v>
      </c>
      <c r="I38" s="26">
        <v>49.572434121016059</v>
      </c>
      <c r="J38" s="16">
        <v>0</v>
      </c>
      <c r="K38" s="26">
        <v>0</v>
      </c>
      <c r="L38" s="16">
        <v>0</v>
      </c>
      <c r="M38" s="26">
        <v>0</v>
      </c>
      <c r="N38" s="16">
        <v>20.979600000000001</v>
      </c>
      <c r="O38" s="26">
        <v>1.2999978210183522E-2</v>
      </c>
      <c r="P38" s="16">
        <v>520.67059999999992</v>
      </c>
      <c r="Q38" s="26">
        <v>0.32263276967545512</v>
      </c>
      <c r="R38" s="16">
        <v>10554.030279999999</v>
      </c>
      <c r="S38" s="26">
        <v>6.5397893034003065</v>
      </c>
      <c r="T38" s="16">
        <v>1914.5407499999999</v>
      </c>
      <c r="U38" s="26">
        <v>1.186342353167287</v>
      </c>
      <c r="V38" s="16">
        <v>64260.874909999999</v>
      </c>
      <c r="W38" s="26">
        <v>39.819156399422724</v>
      </c>
      <c r="X38" s="16">
        <v>0</v>
      </c>
      <c r="Y38" s="26">
        <v>0</v>
      </c>
      <c r="Z38" s="16">
        <v>0</v>
      </c>
      <c r="AA38" s="26">
        <v>0</v>
      </c>
      <c r="AB38" s="16">
        <v>530.91287999999997</v>
      </c>
      <c r="AC38" s="26">
        <v>0.32897938337746091</v>
      </c>
      <c r="AD38" s="16">
        <v>0</v>
      </c>
      <c r="AE38" s="26">
        <v>0</v>
      </c>
      <c r="AF38" s="16">
        <v>20.14</v>
      </c>
      <c r="AG38" s="26">
        <v>1.247972130798948E-2</v>
      </c>
      <c r="AH38" s="16">
        <v>0.25063999999999997</v>
      </c>
      <c r="AI38" s="26">
        <v>1.5530870648631991E-4</v>
      </c>
      <c r="AJ38" s="16">
        <v>844.16743000000008</v>
      </c>
      <c r="AK38" s="26">
        <v>0.52308710345986698</v>
      </c>
      <c r="AL38" s="16">
        <v>0</v>
      </c>
      <c r="AM38" s="26">
        <v>0</v>
      </c>
      <c r="AN38" s="16">
        <v>161381.80896000002</v>
      </c>
      <c r="AO38" s="26">
        <v>0.81388039258742417</v>
      </c>
    </row>
    <row r="39" spans="1:41" s="524" customFormat="1" x14ac:dyDescent="0.2">
      <c r="A39" s="12" t="s">
        <v>1581</v>
      </c>
      <c r="B39" s="11">
        <v>0</v>
      </c>
      <c r="C39" s="24">
        <v>0</v>
      </c>
      <c r="D39" s="11">
        <v>16266.487590000001</v>
      </c>
      <c r="E39" s="24">
        <v>1.8347304108978078</v>
      </c>
      <c r="F39" s="11">
        <v>221302.09253000002</v>
      </c>
      <c r="G39" s="24">
        <v>24.961115724191295</v>
      </c>
      <c r="H39" s="11">
        <v>175257.86664000002</v>
      </c>
      <c r="I39" s="24">
        <v>19.767693295457182</v>
      </c>
      <c r="J39" s="11">
        <v>0</v>
      </c>
      <c r="K39" s="24">
        <v>0</v>
      </c>
      <c r="L39" s="11">
        <v>543.82851000000005</v>
      </c>
      <c r="M39" s="24">
        <v>6.1339530128411861E-2</v>
      </c>
      <c r="N39" s="11">
        <v>2256.9021799999996</v>
      </c>
      <c r="O39" s="24">
        <v>0.25456061372543409</v>
      </c>
      <c r="P39" s="11">
        <v>25288.30672</v>
      </c>
      <c r="Q39" s="24">
        <v>2.8523198460999404</v>
      </c>
      <c r="R39" s="11">
        <v>105442.15111000001</v>
      </c>
      <c r="S39" s="24">
        <v>11.893035921960768</v>
      </c>
      <c r="T39" s="11">
        <v>101167.21565</v>
      </c>
      <c r="U39" s="24">
        <v>11.410857206384259</v>
      </c>
      <c r="V39" s="11">
        <v>222199.41469999999</v>
      </c>
      <c r="W39" s="24">
        <v>25.062326527357182</v>
      </c>
      <c r="X39" s="11">
        <v>200.48958999999999</v>
      </c>
      <c r="Y39" s="24">
        <v>2.2613630988632682E-2</v>
      </c>
      <c r="Z39" s="11">
        <v>0</v>
      </c>
      <c r="AA39" s="24">
        <v>0</v>
      </c>
      <c r="AB39" s="11">
        <v>14453.220659999999</v>
      </c>
      <c r="AC39" s="24">
        <v>1.630208324544542</v>
      </c>
      <c r="AD39" s="11">
        <v>0</v>
      </c>
      <c r="AE39" s="24">
        <v>0</v>
      </c>
      <c r="AF39" s="11">
        <v>565.47931999999992</v>
      </c>
      <c r="AG39" s="24">
        <v>6.3781569278399619E-2</v>
      </c>
      <c r="AH39" s="11">
        <v>354.99151000000001</v>
      </c>
      <c r="AI39" s="24">
        <v>4.0040218603058189E-2</v>
      </c>
      <c r="AJ39" s="11">
        <v>1288.8956799999999</v>
      </c>
      <c r="AK39" s="24">
        <v>0.14537718038309516</v>
      </c>
      <c r="AL39" s="11">
        <v>0</v>
      </c>
      <c r="AM39" s="24">
        <v>0</v>
      </c>
      <c r="AN39" s="11">
        <v>886587.34239000001</v>
      </c>
      <c r="AO39" s="24">
        <v>4.4712353823364541</v>
      </c>
    </row>
    <row r="40" spans="1:41" s="524" customFormat="1" x14ac:dyDescent="0.2">
      <c r="A40" s="12" t="s">
        <v>1527</v>
      </c>
      <c r="B40" s="11">
        <v>0</v>
      </c>
      <c r="C40" s="24">
        <v>0</v>
      </c>
      <c r="D40" s="11">
        <v>2635.44</v>
      </c>
      <c r="E40" s="24">
        <v>2.0096188779118558</v>
      </c>
      <c r="F40" s="11">
        <v>5.157</v>
      </c>
      <c r="G40" s="24">
        <v>3.9324001128431835E-3</v>
      </c>
      <c r="H40" s="11">
        <v>50085.99</v>
      </c>
      <c r="I40" s="24">
        <v>38.192389514807559</v>
      </c>
      <c r="J40" s="11">
        <v>0</v>
      </c>
      <c r="K40" s="24">
        <v>0</v>
      </c>
      <c r="L40" s="11">
        <v>285.84500000000003</v>
      </c>
      <c r="M40" s="24">
        <v>0.2179672116066822</v>
      </c>
      <c r="N40" s="11">
        <v>12.808</v>
      </c>
      <c r="O40" s="24">
        <v>9.7665659579785728E-3</v>
      </c>
      <c r="P40" s="11">
        <v>657.596</v>
      </c>
      <c r="Q40" s="24">
        <v>0.50144087349335398</v>
      </c>
      <c r="R40" s="11">
        <v>24582.76</v>
      </c>
      <c r="S40" s="24">
        <v>18.745248826448886</v>
      </c>
      <c r="T40" s="11">
        <v>4432.9660000000003</v>
      </c>
      <c r="U40" s="24">
        <v>3.3802978473201475</v>
      </c>
      <c r="V40" s="11">
        <v>44701.025999999998</v>
      </c>
      <c r="W40" s="24">
        <v>34.086158558581751</v>
      </c>
      <c r="X40" s="11">
        <v>0</v>
      </c>
      <c r="Y40" s="24">
        <v>0</v>
      </c>
      <c r="Z40" s="11">
        <v>0</v>
      </c>
      <c r="AA40" s="24">
        <v>0</v>
      </c>
      <c r="AB40" s="11">
        <v>1725.8869999999999</v>
      </c>
      <c r="AC40" s="24">
        <v>1.3160516256650348</v>
      </c>
      <c r="AD40" s="11">
        <v>0</v>
      </c>
      <c r="AE40" s="24">
        <v>0</v>
      </c>
      <c r="AF40" s="11">
        <v>659.26199999999994</v>
      </c>
      <c r="AG40" s="24">
        <v>0.50271125910281611</v>
      </c>
      <c r="AH40" s="11">
        <v>745.53099999999995</v>
      </c>
      <c r="AI40" s="24">
        <v>0.56849451008882912</v>
      </c>
      <c r="AJ40" s="11">
        <v>611.01599999999996</v>
      </c>
      <c r="AK40" s="24">
        <v>0.46592192890226697</v>
      </c>
      <c r="AL40" s="11">
        <v>0</v>
      </c>
      <c r="AM40" s="24">
        <v>0</v>
      </c>
      <c r="AN40" s="11">
        <v>131141.28399999999</v>
      </c>
      <c r="AO40" s="24">
        <v>0.66137144201174325</v>
      </c>
    </row>
    <row r="41" spans="1:41" s="524" customFormat="1" x14ac:dyDescent="0.2">
      <c r="A41" s="12" t="s">
        <v>828</v>
      </c>
      <c r="B41" s="11">
        <v>0</v>
      </c>
      <c r="C41" s="24">
        <v>0</v>
      </c>
      <c r="D41" s="11">
        <v>6546.1393600000001</v>
      </c>
      <c r="E41" s="24">
        <v>2.1505038793328799</v>
      </c>
      <c r="F41" s="11">
        <v>4689.4185900000002</v>
      </c>
      <c r="G41" s="24">
        <v>1.540543565453627</v>
      </c>
      <c r="H41" s="11">
        <v>81972.487829999998</v>
      </c>
      <c r="I41" s="24">
        <v>26.929178158679207</v>
      </c>
      <c r="J41" s="11">
        <v>251.65557000000001</v>
      </c>
      <c r="K41" s="24">
        <v>8.2672587578509343E-2</v>
      </c>
      <c r="L41" s="11">
        <v>266.96209000000005</v>
      </c>
      <c r="M41" s="24">
        <v>8.7701006441728652E-2</v>
      </c>
      <c r="N41" s="11">
        <v>7624.9646299999995</v>
      </c>
      <c r="O41" s="24">
        <v>2.5049139828564533</v>
      </c>
      <c r="P41" s="11">
        <v>14373.01259</v>
      </c>
      <c r="Q41" s="24">
        <v>4.7217478322208102</v>
      </c>
      <c r="R41" s="11">
        <v>74664.242230000003</v>
      </c>
      <c r="S41" s="24">
        <v>24.528311075104401</v>
      </c>
      <c r="T41" s="11">
        <v>45863.455049999997</v>
      </c>
      <c r="U41" s="24">
        <v>15.066825281372278</v>
      </c>
      <c r="V41" s="11">
        <v>54259.145410000005</v>
      </c>
      <c r="W41" s="24">
        <v>17.824934098789463</v>
      </c>
      <c r="X41" s="11">
        <v>715.57141000000001</v>
      </c>
      <c r="Y41" s="24">
        <v>0.23507582233090416</v>
      </c>
      <c r="Z41" s="11">
        <v>0</v>
      </c>
      <c r="AA41" s="24">
        <v>0</v>
      </c>
      <c r="AB41" s="11">
        <v>10084.551180000002</v>
      </c>
      <c r="AC41" s="24">
        <v>3.3129246478371606</v>
      </c>
      <c r="AD41" s="11">
        <v>0</v>
      </c>
      <c r="AE41" s="24">
        <v>0</v>
      </c>
      <c r="AF41" s="11">
        <v>420.16841999999997</v>
      </c>
      <c r="AG41" s="24">
        <v>0.13803155837231773</v>
      </c>
      <c r="AH41" s="11">
        <v>1590.49098</v>
      </c>
      <c r="AI41" s="24">
        <v>0.52249987884980709</v>
      </c>
      <c r="AJ41" s="11">
        <v>1077.9928</v>
      </c>
      <c r="AK41" s="24">
        <v>0.35413662478045888</v>
      </c>
      <c r="AL41" s="11">
        <v>0</v>
      </c>
      <c r="AM41" s="24">
        <v>0</v>
      </c>
      <c r="AN41" s="11">
        <v>304400.25813999999</v>
      </c>
      <c r="AO41" s="24">
        <v>1.5351507285440236</v>
      </c>
    </row>
    <row r="42" spans="1:41" s="524" customFormat="1" x14ac:dyDescent="0.2">
      <c r="A42" s="19" t="s">
        <v>799</v>
      </c>
      <c r="B42" s="16">
        <v>0</v>
      </c>
      <c r="C42" s="26">
        <v>0</v>
      </c>
      <c r="D42" s="16">
        <v>19392.278999999999</v>
      </c>
      <c r="E42" s="26">
        <v>31.662829017575511</v>
      </c>
      <c r="F42" s="16">
        <v>4673.4397499999995</v>
      </c>
      <c r="G42" s="26">
        <v>7.630579352132405</v>
      </c>
      <c r="H42" s="16">
        <v>4401.86726</v>
      </c>
      <c r="I42" s="26">
        <v>7.1871681720051388</v>
      </c>
      <c r="J42" s="16">
        <v>0</v>
      </c>
      <c r="K42" s="26">
        <v>0</v>
      </c>
      <c r="L42" s="16">
        <v>60.070349999999998</v>
      </c>
      <c r="M42" s="26">
        <v>9.8080128749999787E-2</v>
      </c>
      <c r="N42" s="16">
        <v>99.869500000000002</v>
      </c>
      <c r="O42" s="26">
        <v>0.16306236634542839</v>
      </c>
      <c r="P42" s="16">
        <v>161.91547</v>
      </c>
      <c r="Q42" s="26">
        <v>0.26436819735887551</v>
      </c>
      <c r="R42" s="16">
        <v>13007.677300000001</v>
      </c>
      <c r="S42" s="26">
        <v>21.238342448852883</v>
      </c>
      <c r="T42" s="16">
        <v>12149.53134</v>
      </c>
      <c r="U42" s="26">
        <v>19.837200849992676</v>
      </c>
      <c r="V42" s="16">
        <v>6777.7721600000013</v>
      </c>
      <c r="W42" s="26">
        <v>11.066437370365986</v>
      </c>
      <c r="X42" s="16">
        <v>0</v>
      </c>
      <c r="Y42" s="26">
        <v>0</v>
      </c>
      <c r="Z42" s="16">
        <v>0</v>
      </c>
      <c r="AA42" s="26">
        <v>0</v>
      </c>
      <c r="AB42" s="16">
        <v>441.61878000000002</v>
      </c>
      <c r="AC42" s="26">
        <v>0.72105500968144576</v>
      </c>
      <c r="AD42" s="16">
        <v>0</v>
      </c>
      <c r="AE42" s="26">
        <v>0</v>
      </c>
      <c r="AF42" s="16">
        <v>0</v>
      </c>
      <c r="AG42" s="26">
        <v>0</v>
      </c>
      <c r="AH42" s="16">
        <v>0</v>
      </c>
      <c r="AI42" s="26">
        <v>0</v>
      </c>
      <c r="AJ42" s="16">
        <v>80.157240000000002</v>
      </c>
      <c r="AK42" s="26">
        <v>0.13087708693964051</v>
      </c>
      <c r="AL42" s="16">
        <v>0</v>
      </c>
      <c r="AM42" s="26">
        <v>0</v>
      </c>
      <c r="AN42" s="16">
        <v>61246.198150000004</v>
      </c>
      <c r="AO42" s="26">
        <v>0.30887669506272691</v>
      </c>
    </row>
    <row r="43" spans="1:41" s="524" customFormat="1" x14ac:dyDescent="0.2">
      <c r="A43" s="12" t="s">
        <v>1168</v>
      </c>
      <c r="B43" s="11">
        <v>0</v>
      </c>
      <c r="C43" s="24">
        <v>0</v>
      </c>
      <c r="D43" s="11">
        <v>7582.279199999999</v>
      </c>
      <c r="E43" s="24">
        <v>1.681357791923543</v>
      </c>
      <c r="F43" s="11">
        <v>9403.4244399999989</v>
      </c>
      <c r="G43" s="24">
        <v>2.0851937176038411</v>
      </c>
      <c r="H43" s="11">
        <v>145263.07028000001</v>
      </c>
      <c r="I43" s="24">
        <v>32.211844044731997</v>
      </c>
      <c r="J43" s="11">
        <v>0</v>
      </c>
      <c r="K43" s="24">
        <v>0</v>
      </c>
      <c r="L43" s="11">
        <v>339.95102000000003</v>
      </c>
      <c r="M43" s="24">
        <v>7.5383572837749935E-2</v>
      </c>
      <c r="N43" s="11">
        <v>1015.05393</v>
      </c>
      <c r="O43" s="24">
        <v>0.22508651942388441</v>
      </c>
      <c r="P43" s="11">
        <v>9723.1543799999999</v>
      </c>
      <c r="Q43" s="24">
        <v>2.1560932996095064</v>
      </c>
      <c r="R43" s="11">
        <v>86707.710500000001</v>
      </c>
      <c r="S43" s="24">
        <v>19.227290478702738</v>
      </c>
      <c r="T43" s="11">
        <v>88532.654369999989</v>
      </c>
      <c r="U43" s="24">
        <v>19.631968744262728</v>
      </c>
      <c r="V43" s="11">
        <v>86377.898060000007</v>
      </c>
      <c r="W43" s="24">
        <v>19.15415511910436</v>
      </c>
      <c r="X43" s="11">
        <v>0</v>
      </c>
      <c r="Y43" s="24">
        <v>0</v>
      </c>
      <c r="Z43" s="11">
        <v>381.53295999999995</v>
      </c>
      <c r="AA43" s="24">
        <v>8.4604298819760351E-2</v>
      </c>
      <c r="AB43" s="11">
        <v>6899.7408199999991</v>
      </c>
      <c r="AC43" s="24">
        <v>1.5300060422412216</v>
      </c>
      <c r="AD43" s="11">
        <v>-7.443000000000001E-2</v>
      </c>
      <c r="AE43" s="24">
        <v>-1.6504728611532707E-5</v>
      </c>
      <c r="AF43" s="11">
        <v>2848.8689499999996</v>
      </c>
      <c r="AG43" s="24">
        <v>0.63173194773037933</v>
      </c>
      <c r="AH43" s="11">
        <v>2177.44229</v>
      </c>
      <c r="AI43" s="24">
        <v>0.48284420346264001</v>
      </c>
      <c r="AJ43" s="11">
        <v>3708.9645900000005</v>
      </c>
      <c r="AK43" s="24">
        <v>0.82245672427428018</v>
      </c>
      <c r="AL43" s="11">
        <v>0</v>
      </c>
      <c r="AM43" s="24">
        <v>0</v>
      </c>
      <c r="AN43" s="11">
        <v>450961.67135999992</v>
      </c>
      <c r="AO43" s="24">
        <v>2.2742889331431972</v>
      </c>
    </row>
    <row r="44" spans="1:41" s="524" customFormat="1" x14ac:dyDescent="0.2">
      <c r="A44" s="12" t="s">
        <v>2088</v>
      </c>
      <c r="B44" s="11">
        <v>0</v>
      </c>
      <c r="C44" s="24">
        <v>0</v>
      </c>
      <c r="D44" s="11">
        <v>317.0441100000001</v>
      </c>
      <c r="E44" s="24">
        <v>1.1041111431677091</v>
      </c>
      <c r="F44" s="11">
        <v>0</v>
      </c>
      <c r="G44" s="24">
        <v>0</v>
      </c>
      <c r="H44" s="11">
        <v>1442.3666199999998</v>
      </c>
      <c r="I44" s="24">
        <v>5.0230646381512774</v>
      </c>
      <c r="J44" s="11">
        <v>0</v>
      </c>
      <c r="K44" s="24">
        <v>0</v>
      </c>
      <c r="L44" s="11">
        <v>0</v>
      </c>
      <c r="M44" s="24">
        <v>0</v>
      </c>
      <c r="N44" s="11">
        <v>0</v>
      </c>
      <c r="O44" s="24">
        <v>0</v>
      </c>
      <c r="P44" s="11">
        <v>0</v>
      </c>
      <c r="Q44" s="24">
        <v>0</v>
      </c>
      <c r="R44" s="11">
        <v>1045.9698700000001</v>
      </c>
      <c r="S44" s="24">
        <v>3.642606667206906</v>
      </c>
      <c r="T44" s="11">
        <v>707.55770000000007</v>
      </c>
      <c r="U44" s="24">
        <v>2.4640809160722612</v>
      </c>
      <c r="V44" s="11">
        <v>24816.168929999996</v>
      </c>
      <c r="W44" s="24">
        <v>86.422702021952929</v>
      </c>
      <c r="X44" s="11">
        <v>0</v>
      </c>
      <c r="Y44" s="24">
        <v>0</v>
      </c>
      <c r="Z44" s="11">
        <v>0</v>
      </c>
      <c r="AA44" s="24">
        <v>0</v>
      </c>
      <c r="AB44" s="11">
        <v>365.47471999999993</v>
      </c>
      <c r="AC44" s="24">
        <v>1.2727715108730397</v>
      </c>
      <c r="AD44" s="11">
        <v>0</v>
      </c>
      <c r="AE44" s="24">
        <v>0</v>
      </c>
      <c r="AF44" s="11">
        <v>0</v>
      </c>
      <c r="AG44" s="24">
        <v>0</v>
      </c>
      <c r="AH44" s="11">
        <v>0</v>
      </c>
      <c r="AI44" s="24">
        <v>0</v>
      </c>
      <c r="AJ44" s="11">
        <v>20.29082</v>
      </c>
      <c r="AK44" s="24">
        <v>7.0663102575885123E-2</v>
      </c>
      <c r="AL44" s="11">
        <v>0</v>
      </c>
      <c r="AM44" s="24">
        <v>0</v>
      </c>
      <c r="AN44" s="11">
        <v>28714.872769999991</v>
      </c>
      <c r="AO44" s="24">
        <v>0.14481478472544645</v>
      </c>
    </row>
    <row r="45" spans="1:41" s="524" customFormat="1" x14ac:dyDescent="0.2">
      <c r="A45" s="14" t="s">
        <v>1535</v>
      </c>
      <c r="B45" s="15">
        <v>0</v>
      </c>
      <c r="C45" s="25">
        <v>0</v>
      </c>
      <c r="D45" s="15">
        <v>806.80871999999999</v>
      </c>
      <c r="E45" s="25">
        <v>2.6196344043646413</v>
      </c>
      <c r="F45" s="15">
        <v>133.09553</v>
      </c>
      <c r="G45" s="25">
        <v>0.43214905938937576</v>
      </c>
      <c r="H45" s="15">
        <v>14971.589759999999</v>
      </c>
      <c r="I45" s="25">
        <v>48.61138786815463</v>
      </c>
      <c r="J45" s="15">
        <v>0</v>
      </c>
      <c r="K45" s="25">
        <v>0</v>
      </c>
      <c r="L45" s="15">
        <v>0</v>
      </c>
      <c r="M45" s="25">
        <v>0</v>
      </c>
      <c r="N45" s="15">
        <v>4.4917299999999996</v>
      </c>
      <c r="O45" s="25">
        <v>1.4584238062172641E-2</v>
      </c>
      <c r="P45" s="15">
        <v>636.57452000000001</v>
      </c>
      <c r="Q45" s="25">
        <v>2.0668994672416376</v>
      </c>
      <c r="R45" s="15">
        <v>6729.6334999999999</v>
      </c>
      <c r="S45" s="25">
        <v>21.850506828142407</v>
      </c>
      <c r="T45" s="15">
        <v>1070.9567799999998</v>
      </c>
      <c r="U45" s="25">
        <v>3.4772990882839907</v>
      </c>
      <c r="V45" s="15">
        <v>5856.4814500000002</v>
      </c>
      <c r="W45" s="25">
        <v>19.015461675901722</v>
      </c>
      <c r="X45" s="15">
        <v>0</v>
      </c>
      <c r="Y45" s="25">
        <v>0</v>
      </c>
      <c r="Z45" s="15">
        <v>0</v>
      </c>
      <c r="AA45" s="25">
        <v>0</v>
      </c>
      <c r="AB45" s="15">
        <v>581.58627999999999</v>
      </c>
      <c r="AC45" s="25">
        <v>1.8883576620173956</v>
      </c>
      <c r="AD45" s="15">
        <v>0</v>
      </c>
      <c r="AE45" s="25">
        <v>0</v>
      </c>
      <c r="AF45" s="15">
        <v>7.30532</v>
      </c>
      <c r="AG45" s="25">
        <v>2.3719708442037045E-2</v>
      </c>
      <c r="AH45" s="15">
        <v>0</v>
      </c>
      <c r="AI45" s="25">
        <v>0</v>
      </c>
      <c r="AJ45" s="15">
        <v>0</v>
      </c>
      <c r="AK45" s="25">
        <v>0</v>
      </c>
      <c r="AL45" s="15">
        <v>0</v>
      </c>
      <c r="AM45" s="25">
        <v>0</v>
      </c>
      <c r="AN45" s="15">
        <v>30798.523589999997</v>
      </c>
      <c r="AO45" s="25">
        <v>0.15532304806891314</v>
      </c>
    </row>
    <row r="46" spans="1:41" s="524" customFormat="1" x14ac:dyDescent="0.2">
      <c r="A46" s="12" t="s">
        <v>759</v>
      </c>
      <c r="B46" s="11">
        <v>0</v>
      </c>
      <c r="C46" s="24">
        <v>0</v>
      </c>
      <c r="D46" s="11">
        <v>45298.89632</v>
      </c>
      <c r="E46" s="24">
        <v>3.6906959931508361</v>
      </c>
      <c r="F46" s="11">
        <v>506930.44624000002</v>
      </c>
      <c r="G46" s="24">
        <v>41.301804651653228</v>
      </c>
      <c r="H46" s="11">
        <v>213750.48775</v>
      </c>
      <c r="I46" s="24">
        <v>17.41517195253736</v>
      </c>
      <c r="J46" s="11">
        <v>0</v>
      </c>
      <c r="K46" s="24">
        <v>0</v>
      </c>
      <c r="L46" s="11">
        <v>2277.7888700000003</v>
      </c>
      <c r="M46" s="24">
        <v>0.18558126000171327</v>
      </c>
      <c r="N46" s="11">
        <v>3782.1503900000002</v>
      </c>
      <c r="O46" s="24">
        <v>0.30814806593210331</v>
      </c>
      <c r="P46" s="11">
        <v>19699.415120000001</v>
      </c>
      <c r="Q46" s="24">
        <v>1.6049961115432096</v>
      </c>
      <c r="R46" s="11">
        <v>197157.36669</v>
      </c>
      <c r="S46" s="24">
        <v>16.063258983678327</v>
      </c>
      <c r="T46" s="11">
        <v>116329.94959</v>
      </c>
      <c r="U46" s="24">
        <v>9.4779015321327762</v>
      </c>
      <c r="V46" s="11">
        <v>78472.285230000009</v>
      </c>
      <c r="W46" s="24">
        <v>6.3934747245460164</v>
      </c>
      <c r="X46" s="11">
        <v>658.89585</v>
      </c>
      <c r="Y46" s="24">
        <v>5.3683079965571985E-2</v>
      </c>
      <c r="Z46" s="11">
        <v>0</v>
      </c>
      <c r="AA46" s="24">
        <v>0</v>
      </c>
      <c r="AB46" s="11">
        <v>39125.329189999997</v>
      </c>
      <c r="AC46" s="24">
        <v>3.1877089157354646</v>
      </c>
      <c r="AD46" s="11">
        <v>0</v>
      </c>
      <c r="AE46" s="24">
        <v>0</v>
      </c>
      <c r="AF46" s="11">
        <v>0</v>
      </c>
      <c r="AG46" s="24">
        <v>0</v>
      </c>
      <c r="AH46" s="11">
        <v>0</v>
      </c>
      <c r="AI46" s="24">
        <v>0</v>
      </c>
      <c r="AJ46" s="11">
        <v>3897.8514500000001</v>
      </c>
      <c r="AK46" s="24">
        <v>0.31757472912338225</v>
      </c>
      <c r="AL46" s="11">
        <v>0</v>
      </c>
      <c r="AM46" s="24">
        <v>0</v>
      </c>
      <c r="AN46" s="11">
        <v>1227380.8626900001</v>
      </c>
      <c r="AO46" s="24">
        <v>6.189924532498118</v>
      </c>
    </row>
    <row r="47" spans="1:41" s="524" customFormat="1" x14ac:dyDescent="0.2">
      <c r="A47" s="12" t="s">
        <v>1528</v>
      </c>
      <c r="B47" s="11">
        <v>0</v>
      </c>
      <c r="C47" s="24">
        <v>0</v>
      </c>
      <c r="D47" s="11">
        <v>6878.5194099999999</v>
      </c>
      <c r="E47" s="24">
        <v>1.815990288816667</v>
      </c>
      <c r="F47" s="11">
        <v>33822.492619999997</v>
      </c>
      <c r="G47" s="24">
        <v>8.9294388051299229</v>
      </c>
      <c r="H47" s="11">
        <v>41906.972000000002</v>
      </c>
      <c r="I47" s="24">
        <v>11.063813249559761</v>
      </c>
      <c r="J47" s="11">
        <v>0</v>
      </c>
      <c r="K47" s="24">
        <v>0</v>
      </c>
      <c r="L47" s="11">
        <v>0</v>
      </c>
      <c r="M47" s="24">
        <v>0</v>
      </c>
      <c r="N47" s="11">
        <v>1162.94165</v>
      </c>
      <c r="O47" s="24">
        <v>0.30702693660937586</v>
      </c>
      <c r="P47" s="11">
        <v>848.7900699999999</v>
      </c>
      <c r="Q47" s="24">
        <v>0.22408812601780811</v>
      </c>
      <c r="R47" s="11">
        <v>75197.069770000016</v>
      </c>
      <c r="S47" s="24">
        <v>19.852695080174151</v>
      </c>
      <c r="T47" s="11">
        <v>211134.25912999999</v>
      </c>
      <c r="U47" s="24">
        <v>55.74132184015771</v>
      </c>
      <c r="V47" s="11">
        <v>6146.2955899999997</v>
      </c>
      <c r="W47" s="24">
        <v>1.6226766893192073</v>
      </c>
      <c r="X47" s="11">
        <v>0</v>
      </c>
      <c r="Y47" s="24">
        <v>0</v>
      </c>
      <c r="Z47" s="11">
        <v>0</v>
      </c>
      <c r="AA47" s="24">
        <v>0</v>
      </c>
      <c r="AB47" s="11">
        <v>456.41886999999997</v>
      </c>
      <c r="AC47" s="24">
        <v>0.1204986402084859</v>
      </c>
      <c r="AD47" s="11">
        <v>0</v>
      </c>
      <c r="AE47" s="24">
        <v>0</v>
      </c>
      <c r="AF47" s="11">
        <v>90.626419999999996</v>
      </c>
      <c r="AG47" s="24">
        <v>2.3926180740430673E-2</v>
      </c>
      <c r="AH47" s="11">
        <v>154.79602</v>
      </c>
      <c r="AI47" s="24">
        <v>4.0867525743809828E-2</v>
      </c>
      <c r="AJ47" s="11">
        <v>956.73162000000002</v>
      </c>
      <c r="AK47" s="24">
        <v>0.25258565504634345</v>
      </c>
      <c r="AL47" s="11">
        <v>19.207619999999999</v>
      </c>
      <c r="AM47" s="24">
        <v>5.0709824763409059E-3</v>
      </c>
      <c r="AN47" s="11">
        <v>378775.12078999996</v>
      </c>
      <c r="AO47" s="24">
        <v>1.9102378762362471</v>
      </c>
    </row>
    <row r="48" spans="1:41" s="524" customFormat="1" x14ac:dyDescent="0.2">
      <c r="A48" s="14" t="s">
        <v>752</v>
      </c>
      <c r="B48" s="15">
        <v>0</v>
      </c>
      <c r="C48" s="25">
        <v>0</v>
      </c>
      <c r="D48" s="15">
        <v>33541.83599</v>
      </c>
      <c r="E48" s="25">
        <v>9.8089177078781464</v>
      </c>
      <c r="F48" s="15">
        <v>36492.255279999998</v>
      </c>
      <c r="G48" s="25">
        <v>10.671733327988338</v>
      </c>
      <c r="H48" s="15">
        <v>57590.450799999999</v>
      </c>
      <c r="I48" s="25">
        <v>16.84165389232783</v>
      </c>
      <c r="J48" s="15">
        <v>0</v>
      </c>
      <c r="K48" s="25">
        <v>0</v>
      </c>
      <c r="L48" s="15">
        <v>68.396820000000005</v>
      </c>
      <c r="M48" s="25">
        <v>2.0001850198676445E-2</v>
      </c>
      <c r="N48" s="15">
        <v>488.05194</v>
      </c>
      <c r="O48" s="25">
        <v>0.14272508273123549</v>
      </c>
      <c r="P48" s="15">
        <v>18974.40912</v>
      </c>
      <c r="Q48" s="25">
        <v>5.5488440665317498</v>
      </c>
      <c r="R48" s="15">
        <v>78716.97249</v>
      </c>
      <c r="S48" s="25">
        <v>23.019858113846734</v>
      </c>
      <c r="T48" s="15">
        <v>64976.311430000002</v>
      </c>
      <c r="U48" s="25">
        <v>19.00156246570247</v>
      </c>
      <c r="V48" s="15">
        <v>18810.060410000002</v>
      </c>
      <c r="W48" s="25">
        <v>5.5007822081329873</v>
      </c>
      <c r="X48" s="15">
        <v>48.424349999999997</v>
      </c>
      <c r="Y48" s="25">
        <v>1.4161134898790288E-2</v>
      </c>
      <c r="Z48" s="15">
        <v>35.064819999999997</v>
      </c>
      <c r="AA48" s="25">
        <v>1.0254296572319499E-2</v>
      </c>
      <c r="AB48" s="15">
        <v>26023.400240000003</v>
      </c>
      <c r="AC48" s="25">
        <v>7.6102390909501434</v>
      </c>
      <c r="AD48" s="15">
        <v>0</v>
      </c>
      <c r="AE48" s="25">
        <v>0</v>
      </c>
      <c r="AF48" s="15">
        <v>0</v>
      </c>
      <c r="AG48" s="25">
        <v>0</v>
      </c>
      <c r="AH48" s="15">
        <v>4740.7822000000006</v>
      </c>
      <c r="AI48" s="25">
        <v>1.3863863172140425</v>
      </c>
      <c r="AJ48" s="15">
        <v>1446.0501100000001</v>
      </c>
      <c r="AK48" s="25">
        <v>0.42288044502653188</v>
      </c>
      <c r="AL48" s="15">
        <v>0</v>
      </c>
      <c r="AM48" s="25">
        <v>0</v>
      </c>
      <c r="AN48" s="15">
        <v>341952.46600000001</v>
      </c>
      <c r="AO48" s="25">
        <v>1.7245339426285595</v>
      </c>
    </row>
    <row r="49" spans="1:41" s="813" customFormat="1" x14ac:dyDescent="0.2">
      <c r="A49" s="1118" t="s">
        <v>575</v>
      </c>
      <c r="B49" s="1119">
        <v>58.606999999999999</v>
      </c>
      <c r="C49" s="1120">
        <v>3.5111803304709797E-4</v>
      </c>
      <c r="D49" s="1119">
        <v>540388.50046000036</v>
      </c>
      <c r="E49" s="1120">
        <v>3.2374997417166229</v>
      </c>
      <c r="F49" s="1119">
        <v>1939744.0958699991</v>
      </c>
      <c r="G49" s="1120">
        <v>11.62112258871117</v>
      </c>
      <c r="H49" s="1119">
        <v>4533997.8711200012</v>
      </c>
      <c r="I49" s="1120">
        <v>27.163451709648751</v>
      </c>
      <c r="J49" s="1119">
        <v>256.94157000000001</v>
      </c>
      <c r="K49" s="1120">
        <v>1.5393522730464491E-3</v>
      </c>
      <c r="L49" s="1119">
        <v>50337.11942000001</v>
      </c>
      <c r="M49" s="1120">
        <v>0.30157268517425018</v>
      </c>
      <c r="N49" s="1119">
        <v>133166.49184</v>
      </c>
      <c r="O49" s="1120">
        <v>0.79780839631175848</v>
      </c>
      <c r="P49" s="1119">
        <v>377880.63060000015</v>
      </c>
      <c r="Q49" s="1120">
        <v>2.2639053994039804</v>
      </c>
      <c r="R49" s="1119">
        <v>2645852.9353885376</v>
      </c>
      <c r="S49" s="1120">
        <v>15.851462767340314</v>
      </c>
      <c r="T49" s="1119">
        <v>1743774.3265949998</v>
      </c>
      <c r="U49" s="1120">
        <v>10.447056010921292</v>
      </c>
      <c r="V49" s="1119">
        <v>3937605.6947200033</v>
      </c>
      <c r="W49" s="1120">
        <v>23.590430604622988</v>
      </c>
      <c r="X49" s="1119">
        <v>78766.956859999991</v>
      </c>
      <c r="Y49" s="1120">
        <v>0.47189753718478711</v>
      </c>
      <c r="Z49" s="1119">
        <v>438.04011999999994</v>
      </c>
      <c r="AA49" s="1120">
        <v>2.6243244890561662E-3</v>
      </c>
      <c r="AB49" s="1119">
        <v>420117.77</v>
      </c>
      <c r="AC49" s="1120">
        <v>2.5169506210953148</v>
      </c>
      <c r="AD49" s="1119">
        <v>74072.354830000011</v>
      </c>
      <c r="AE49" s="1120">
        <v>0.44377189637886794</v>
      </c>
      <c r="AF49" s="1119">
        <v>18029.656439999999</v>
      </c>
      <c r="AG49" s="1120">
        <v>0.1080167472439767</v>
      </c>
      <c r="AH49" s="1119">
        <v>135648.96687</v>
      </c>
      <c r="AI49" s="1120">
        <v>0.81268105230203491</v>
      </c>
      <c r="AJ49" s="1119">
        <v>57661.814400000017</v>
      </c>
      <c r="AK49" s="1120">
        <v>0.34545536973492647</v>
      </c>
      <c r="AL49" s="1119">
        <v>3739.2512700000002</v>
      </c>
      <c r="AM49" s="1120">
        <v>2.2402077413811713E-2</v>
      </c>
      <c r="AN49" s="1119">
        <v>16691538.025373543</v>
      </c>
      <c r="AO49" s="1120">
        <v>84.178728745977111</v>
      </c>
    </row>
    <row r="50" spans="1:41" s="816" customFormat="1" x14ac:dyDescent="0.2">
      <c r="A50" s="811" t="s">
        <v>576</v>
      </c>
      <c r="B50" s="814"/>
      <c r="C50" s="815"/>
      <c r="D50" s="814"/>
      <c r="E50" s="815"/>
      <c r="F50" s="814"/>
      <c r="G50" s="815"/>
      <c r="H50" s="814"/>
      <c r="I50" s="815"/>
      <c r="J50" s="814"/>
      <c r="K50" s="815"/>
      <c r="L50" s="814"/>
      <c r="M50" s="815"/>
      <c r="N50" s="814"/>
      <c r="O50" s="815"/>
      <c r="P50" s="814"/>
      <c r="Q50" s="815"/>
      <c r="R50" s="814"/>
      <c r="S50" s="815"/>
      <c r="T50" s="814"/>
      <c r="U50" s="815"/>
      <c r="V50" s="814"/>
      <c r="W50" s="815"/>
      <c r="X50" s="814"/>
      <c r="Y50" s="815"/>
      <c r="Z50" s="814"/>
      <c r="AA50" s="815"/>
      <c r="AB50" s="814"/>
      <c r="AC50" s="815"/>
      <c r="AD50" s="814"/>
      <c r="AE50" s="815"/>
      <c r="AF50" s="814"/>
      <c r="AG50" s="815"/>
      <c r="AH50" s="814"/>
      <c r="AI50" s="815"/>
      <c r="AJ50" s="814"/>
      <c r="AK50" s="815"/>
      <c r="AL50" s="814"/>
      <c r="AM50" s="815"/>
      <c r="AN50" s="814"/>
      <c r="AO50" s="815"/>
    </row>
    <row r="51" spans="1:41" s="491" customFormat="1" x14ac:dyDescent="0.2">
      <c r="A51" s="681" t="s">
        <v>1529</v>
      </c>
      <c r="B51" s="34">
        <v>4675.3699000000006</v>
      </c>
      <c r="C51" s="224">
        <v>1.9709377263028447</v>
      </c>
      <c r="D51" s="223">
        <v>2210.37997</v>
      </c>
      <c r="E51" s="224">
        <v>0.93180248098383611</v>
      </c>
      <c r="F51" s="34">
        <v>230329.75610999999</v>
      </c>
      <c r="G51" s="224">
        <v>97.097259792713317</v>
      </c>
      <c r="H51" s="34">
        <v>0</v>
      </c>
      <c r="I51" s="224">
        <v>0</v>
      </c>
      <c r="J51" s="34">
        <v>0</v>
      </c>
      <c r="K51" s="224">
        <v>0</v>
      </c>
      <c r="L51" s="34">
        <v>0</v>
      </c>
      <c r="M51" s="224">
        <v>0</v>
      </c>
      <c r="N51" s="34">
        <v>0</v>
      </c>
      <c r="O51" s="224">
        <v>0</v>
      </c>
      <c r="P51" s="34">
        <v>0</v>
      </c>
      <c r="Q51" s="224">
        <v>0</v>
      </c>
      <c r="R51" s="34">
        <v>0</v>
      </c>
      <c r="S51" s="224">
        <v>0</v>
      </c>
      <c r="T51" s="34">
        <v>0</v>
      </c>
      <c r="U51" s="224">
        <v>0</v>
      </c>
      <c r="V51" s="34">
        <v>0</v>
      </c>
      <c r="W51" s="224">
        <v>0</v>
      </c>
      <c r="X51" s="34">
        <v>0</v>
      </c>
      <c r="Y51" s="224">
        <v>0</v>
      </c>
      <c r="Z51" s="34">
        <v>0</v>
      </c>
      <c r="AA51" s="224">
        <v>0</v>
      </c>
      <c r="AB51" s="34">
        <v>0</v>
      </c>
      <c r="AC51" s="224">
        <v>0</v>
      </c>
      <c r="AD51" s="34">
        <v>0</v>
      </c>
      <c r="AE51" s="224">
        <v>0</v>
      </c>
      <c r="AF51" s="34">
        <v>0</v>
      </c>
      <c r="AG51" s="224">
        <v>0</v>
      </c>
      <c r="AH51" s="34">
        <v>0</v>
      </c>
      <c r="AI51" s="224">
        <v>0</v>
      </c>
      <c r="AJ51" s="34">
        <v>0</v>
      </c>
      <c r="AK51" s="224">
        <v>0</v>
      </c>
      <c r="AL51" s="34">
        <v>0</v>
      </c>
      <c r="AM51" s="224">
        <v>0</v>
      </c>
      <c r="AN51" s="223">
        <v>237215.50597999999</v>
      </c>
      <c r="AO51" s="45">
        <v>1.1963247306434632</v>
      </c>
    </row>
    <row r="52" spans="1:41" s="524" customFormat="1" x14ac:dyDescent="0.2">
      <c r="A52" s="12" t="s">
        <v>103</v>
      </c>
      <c r="B52" s="11">
        <v>40113.656590000006</v>
      </c>
      <c r="C52" s="24">
        <v>98.129988532191717</v>
      </c>
      <c r="D52" s="11">
        <v>764.29135999999994</v>
      </c>
      <c r="E52" s="24">
        <v>1.8696850092382267</v>
      </c>
      <c r="F52" s="11">
        <v>0.13344999999999999</v>
      </c>
      <c r="G52" s="24">
        <v>3.2645857004433667E-4</v>
      </c>
      <c r="H52" s="11">
        <v>0</v>
      </c>
      <c r="I52" s="24">
        <v>0</v>
      </c>
      <c r="J52" s="11">
        <v>0</v>
      </c>
      <c r="K52" s="24">
        <v>0</v>
      </c>
      <c r="L52" s="11">
        <v>0</v>
      </c>
      <c r="M52" s="24">
        <v>0</v>
      </c>
      <c r="N52" s="11">
        <v>0</v>
      </c>
      <c r="O52" s="24">
        <v>0</v>
      </c>
      <c r="P52" s="11">
        <v>0</v>
      </c>
      <c r="Q52" s="24">
        <v>0</v>
      </c>
      <c r="R52" s="11">
        <v>0</v>
      </c>
      <c r="S52" s="24">
        <v>0</v>
      </c>
      <c r="T52" s="11">
        <v>0</v>
      </c>
      <c r="U52" s="24">
        <v>0</v>
      </c>
      <c r="V52" s="11">
        <v>0</v>
      </c>
      <c r="W52" s="24">
        <v>0</v>
      </c>
      <c r="X52" s="11">
        <v>0</v>
      </c>
      <c r="Y52" s="24">
        <v>0</v>
      </c>
      <c r="Z52" s="11">
        <v>0</v>
      </c>
      <c r="AA52" s="24">
        <v>0</v>
      </c>
      <c r="AB52" s="11">
        <v>0</v>
      </c>
      <c r="AC52" s="24">
        <v>0</v>
      </c>
      <c r="AD52" s="11">
        <v>0</v>
      </c>
      <c r="AE52" s="24">
        <v>0</v>
      </c>
      <c r="AF52" s="11">
        <v>0</v>
      </c>
      <c r="AG52" s="24">
        <v>0</v>
      </c>
      <c r="AH52" s="11">
        <v>0</v>
      </c>
      <c r="AI52" s="24">
        <v>0</v>
      </c>
      <c r="AJ52" s="11">
        <v>0</v>
      </c>
      <c r="AK52" s="24">
        <v>0</v>
      </c>
      <c r="AL52" s="11">
        <v>0</v>
      </c>
      <c r="AM52" s="24">
        <v>0</v>
      </c>
      <c r="AN52" s="11">
        <v>40878.08140000001</v>
      </c>
      <c r="AO52" s="24">
        <v>0.20615625238343274</v>
      </c>
    </row>
    <row r="53" spans="1:41" s="524" customFormat="1" x14ac:dyDescent="0.2">
      <c r="A53" s="12" t="s">
        <v>0</v>
      </c>
      <c r="B53" s="20">
        <v>29.96856</v>
      </c>
      <c r="C53" s="27">
        <v>11.30492914822376</v>
      </c>
      <c r="D53" s="11">
        <v>182.78845999999999</v>
      </c>
      <c r="E53" s="27">
        <v>68.952615321287794</v>
      </c>
      <c r="F53" s="11">
        <v>52.335839999999997</v>
      </c>
      <c r="G53" s="27">
        <v>19.742455530488449</v>
      </c>
      <c r="H53" s="11">
        <v>0</v>
      </c>
      <c r="I53" s="27">
        <v>0</v>
      </c>
      <c r="J53" s="11">
        <v>0</v>
      </c>
      <c r="K53" s="27">
        <v>0</v>
      </c>
      <c r="L53" s="11">
        <v>0</v>
      </c>
      <c r="M53" s="27">
        <v>0</v>
      </c>
      <c r="N53" s="11">
        <v>0</v>
      </c>
      <c r="O53" s="27">
        <v>0</v>
      </c>
      <c r="P53" s="11">
        <v>0</v>
      </c>
      <c r="Q53" s="27">
        <v>0</v>
      </c>
      <c r="R53" s="11">
        <v>0</v>
      </c>
      <c r="S53" s="27">
        <v>0</v>
      </c>
      <c r="T53" s="11">
        <v>0</v>
      </c>
      <c r="U53" s="27">
        <v>0</v>
      </c>
      <c r="V53" s="11">
        <v>0</v>
      </c>
      <c r="W53" s="27">
        <v>0</v>
      </c>
      <c r="X53" s="11">
        <v>0</v>
      </c>
      <c r="Y53" s="27">
        <v>0</v>
      </c>
      <c r="Z53" s="20">
        <v>0</v>
      </c>
      <c r="AA53" s="27">
        <v>0</v>
      </c>
      <c r="AB53" s="20">
        <v>0</v>
      </c>
      <c r="AC53" s="27">
        <v>0</v>
      </c>
      <c r="AD53" s="20">
        <v>0</v>
      </c>
      <c r="AE53" s="27">
        <v>0</v>
      </c>
      <c r="AF53" s="20">
        <v>0</v>
      </c>
      <c r="AG53" s="27">
        <v>0</v>
      </c>
      <c r="AH53" s="20">
        <v>0</v>
      </c>
      <c r="AI53" s="27">
        <v>0</v>
      </c>
      <c r="AJ53" s="20">
        <v>0</v>
      </c>
      <c r="AK53" s="27">
        <v>0</v>
      </c>
      <c r="AL53" s="20">
        <v>0</v>
      </c>
      <c r="AM53" s="27">
        <v>0</v>
      </c>
      <c r="AN53" s="20">
        <v>265.09285999999997</v>
      </c>
      <c r="AO53" s="27">
        <v>1.3369157426064027E-3</v>
      </c>
    </row>
    <row r="54" spans="1:41" s="524" customFormat="1" x14ac:dyDescent="0.2">
      <c r="A54" s="12" t="s">
        <v>832</v>
      </c>
      <c r="B54" s="11">
        <v>33481.3269</v>
      </c>
      <c r="C54" s="24">
        <v>86.271339519987265</v>
      </c>
      <c r="D54" s="11">
        <v>5328.0008399999997</v>
      </c>
      <c r="E54" s="24">
        <v>13.728660480012737</v>
      </c>
      <c r="F54" s="11">
        <v>0</v>
      </c>
      <c r="G54" s="24">
        <v>0</v>
      </c>
      <c r="H54" s="11">
        <v>0</v>
      </c>
      <c r="I54" s="24">
        <v>0</v>
      </c>
      <c r="J54" s="11">
        <v>0</v>
      </c>
      <c r="K54" s="24">
        <v>0</v>
      </c>
      <c r="L54" s="11">
        <v>0</v>
      </c>
      <c r="M54" s="24">
        <v>0</v>
      </c>
      <c r="N54" s="11">
        <v>0</v>
      </c>
      <c r="O54" s="24">
        <v>0</v>
      </c>
      <c r="P54" s="11">
        <v>0</v>
      </c>
      <c r="Q54" s="24">
        <v>0</v>
      </c>
      <c r="R54" s="11">
        <v>0</v>
      </c>
      <c r="S54" s="24">
        <v>0</v>
      </c>
      <c r="T54" s="11">
        <v>0</v>
      </c>
      <c r="U54" s="24">
        <v>0</v>
      </c>
      <c r="V54" s="11">
        <v>0</v>
      </c>
      <c r="W54" s="24">
        <v>0</v>
      </c>
      <c r="X54" s="11">
        <v>0</v>
      </c>
      <c r="Y54" s="24">
        <v>0</v>
      </c>
      <c r="Z54" s="11">
        <v>0</v>
      </c>
      <c r="AA54" s="24">
        <v>0</v>
      </c>
      <c r="AB54" s="11">
        <v>0</v>
      </c>
      <c r="AC54" s="24">
        <v>0</v>
      </c>
      <c r="AD54" s="11">
        <v>0</v>
      </c>
      <c r="AE54" s="24">
        <v>0</v>
      </c>
      <c r="AF54" s="11">
        <v>0</v>
      </c>
      <c r="AG54" s="24">
        <v>0</v>
      </c>
      <c r="AH54" s="11">
        <v>0</v>
      </c>
      <c r="AI54" s="24">
        <v>0</v>
      </c>
      <c r="AJ54" s="11">
        <v>0</v>
      </c>
      <c r="AK54" s="24">
        <v>0</v>
      </c>
      <c r="AL54" s="11">
        <v>0</v>
      </c>
      <c r="AM54" s="24">
        <v>0</v>
      </c>
      <c r="AN54" s="11">
        <v>38809.327740000001</v>
      </c>
      <c r="AO54" s="24">
        <v>0.19572311836530557</v>
      </c>
    </row>
    <row r="55" spans="1:41" s="524" customFormat="1" x14ac:dyDescent="0.2">
      <c r="A55" s="12" t="s">
        <v>1531</v>
      </c>
      <c r="B55" s="11">
        <v>4683.6967699999996</v>
      </c>
      <c r="C55" s="24">
        <v>7.9362503695596072</v>
      </c>
      <c r="D55" s="11">
        <v>277.84627</v>
      </c>
      <c r="E55" s="24">
        <v>0.47079426172336486</v>
      </c>
      <c r="F55" s="11">
        <v>54054.951549999998</v>
      </c>
      <c r="G55" s="24">
        <v>91.592955368717028</v>
      </c>
      <c r="H55" s="11">
        <v>0</v>
      </c>
      <c r="I55" s="24">
        <v>0</v>
      </c>
      <c r="J55" s="11">
        <v>0</v>
      </c>
      <c r="K55" s="24">
        <v>0</v>
      </c>
      <c r="L55" s="11">
        <v>0</v>
      </c>
      <c r="M55" s="24">
        <v>0</v>
      </c>
      <c r="N55" s="11">
        <v>0</v>
      </c>
      <c r="O55" s="24">
        <v>0</v>
      </c>
      <c r="P55" s="11">
        <v>0</v>
      </c>
      <c r="Q55" s="24">
        <v>0</v>
      </c>
      <c r="R55" s="11">
        <v>0</v>
      </c>
      <c r="S55" s="24">
        <v>0</v>
      </c>
      <c r="T55" s="11">
        <v>0</v>
      </c>
      <c r="U55" s="24">
        <v>0</v>
      </c>
      <c r="V55" s="11">
        <v>0</v>
      </c>
      <c r="W55" s="24">
        <v>0</v>
      </c>
      <c r="X55" s="11">
        <v>0</v>
      </c>
      <c r="Y55" s="24">
        <v>0</v>
      </c>
      <c r="Z55" s="11">
        <v>0</v>
      </c>
      <c r="AA55" s="24">
        <v>0</v>
      </c>
      <c r="AB55" s="11">
        <v>0</v>
      </c>
      <c r="AC55" s="24">
        <v>0</v>
      </c>
      <c r="AD55" s="11">
        <v>0</v>
      </c>
      <c r="AE55" s="24">
        <v>0</v>
      </c>
      <c r="AF55" s="11">
        <v>0</v>
      </c>
      <c r="AG55" s="24">
        <v>0</v>
      </c>
      <c r="AH55" s="11">
        <v>0</v>
      </c>
      <c r="AI55" s="24">
        <v>0</v>
      </c>
      <c r="AJ55" s="11">
        <v>0</v>
      </c>
      <c r="AK55" s="24">
        <v>0</v>
      </c>
      <c r="AL55" s="11">
        <v>0</v>
      </c>
      <c r="AM55" s="24">
        <v>0</v>
      </c>
      <c r="AN55" s="11">
        <v>59016.494589999995</v>
      </c>
      <c r="AO55" s="24">
        <v>0.29763185885435239</v>
      </c>
    </row>
    <row r="56" spans="1:41" s="524" customFormat="1" x14ac:dyDescent="0.2">
      <c r="A56" s="14" t="s">
        <v>1534</v>
      </c>
      <c r="B56" s="15">
        <v>9765.4567599999991</v>
      </c>
      <c r="C56" s="25">
        <v>90.956279663184574</v>
      </c>
      <c r="D56" s="15">
        <v>340.38130999999998</v>
      </c>
      <c r="E56" s="25">
        <v>3.1703399426532433</v>
      </c>
      <c r="F56" s="15">
        <v>630.59134000000006</v>
      </c>
      <c r="G56" s="25">
        <v>5.8733803941621598</v>
      </c>
      <c r="H56" s="15">
        <v>0</v>
      </c>
      <c r="I56" s="25">
        <v>0</v>
      </c>
      <c r="J56" s="15">
        <v>0</v>
      </c>
      <c r="K56" s="25">
        <v>0</v>
      </c>
      <c r="L56" s="15">
        <v>0</v>
      </c>
      <c r="M56" s="25">
        <v>0</v>
      </c>
      <c r="N56" s="15">
        <v>0</v>
      </c>
      <c r="O56" s="25">
        <v>0</v>
      </c>
      <c r="P56" s="15">
        <v>0</v>
      </c>
      <c r="Q56" s="25">
        <v>0</v>
      </c>
      <c r="R56" s="15">
        <v>0</v>
      </c>
      <c r="S56" s="25">
        <v>0</v>
      </c>
      <c r="T56" s="15">
        <v>0</v>
      </c>
      <c r="U56" s="25">
        <v>0</v>
      </c>
      <c r="V56" s="15">
        <v>0</v>
      </c>
      <c r="W56" s="25">
        <v>0</v>
      </c>
      <c r="X56" s="15">
        <v>0</v>
      </c>
      <c r="Y56" s="25">
        <v>0</v>
      </c>
      <c r="Z56" s="15">
        <v>0</v>
      </c>
      <c r="AA56" s="25">
        <v>0</v>
      </c>
      <c r="AB56" s="15">
        <v>0</v>
      </c>
      <c r="AC56" s="25">
        <v>0</v>
      </c>
      <c r="AD56" s="15">
        <v>0</v>
      </c>
      <c r="AE56" s="25">
        <v>0</v>
      </c>
      <c r="AF56" s="15">
        <v>0</v>
      </c>
      <c r="AG56" s="25">
        <v>0</v>
      </c>
      <c r="AH56" s="15">
        <v>0</v>
      </c>
      <c r="AI56" s="25">
        <v>0</v>
      </c>
      <c r="AJ56" s="15">
        <v>0</v>
      </c>
      <c r="AK56" s="25">
        <v>0</v>
      </c>
      <c r="AL56" s="15">
        <v>0</v>
      </c>
      <c r="AM56" s="25">
        <v>0</v>
      </c>
      <c r="AN56" s="15">
        <v>10736.429410000001</v>
      </c>
      <c r="AO56" s="25">
        <v>5.4145937757853514E-2</v>
      </c>
    </row>
    <row r="57" spans="1:41" s="813" customFormat="1" x14ac:dyDescent="0.2">
      <c r="A57" s="1118" t="s">
        <v>577</v>
      </c>
      <c r="B57" s="1119">
        <v>92749.475480000008</v>
      </c>
      <c r="C57" s="1120">
        <v>23.971170286748468</v>
      </c>
      <c r="D57" s="1119">
        <v>9103.6882100000003</v>
      </c>
      <c r="E57" s="1120">
        <v>2.3528549265643171</v>
      </c>
      <c r="F57" s="1119">
        <v>285067.76828999998</v>
      </c>
      <c r="G57" s="1120">
        <v>73.67597478668722</v>
      </c>
      <c r="H57" s="1119">
        <v>0</v>
      </c>
      <c r="I57" s="1120">
        <v>0</v>
      </c>
      <c r="J57" s="1119">
        <v>0</v>
      </c>
      <c r="K57" s="1120">
        <v>0</v>
      </c>
      <c r="L57" s="1119">
        <v>0</v>
      </c>
      <c r="M57" s="1120">
        <v>0</v>
      </c>
      <c r="N57" s="1119">
        <v>0</v>
      </c>
      <c r="O57" s="1120">
        <v>0</v>
      </c>
      <c r="P57" s="1119">
        <v>0</v>
      </c>
      <c r="Q57" s="1120">
        <v>0</v>
      </c>
      <c r="R57" s="1119">
        <v>0</v>
      </c>
      <c r="S57" s="1120">
        <v>0</v>
      </c>
      <c r="T57" s="1119">
        <v>0</v>
      </c>
      <c r="U57" s="1120">
        <v>0</v>
      </c>
      <c r="V57" s="1119">
        <v>0</v>
      </c>
      <c r="W57" s="1120">
        <v>0</v>
      </c>
      <c r="X57" s="1119">
        <v>0</v>
      </c>
      <c r="Y57" s="1120">
        <v>0</v>
      </c>
      <c r="Z57" s="1119">
        <v>0</v>
      </c>
      <c r="AA57" s="1120">
        <v>0</v>
      </c>
      <c r="AB57" s="1119">
        <v>0</v>
      </c>
      <c r="AC57" s="1120">
        <v>0</v>
      </c>
      <c r="AD57" s="1119">
        <v>0</v>
      </c>
      <c r="AE57" s="1120">
        <v>0</v>
      </c>
      <c r="AF57" s="1119">
        <v>0</v>
      </c>
      <c r="AG57" s="1120">
        <v>0</v>
      </c>
      <c r="AH57" s="1119">
        <v>0</v>
      </c>
      <c r="AI57" s="1120">
        <v>0</v>
      </c>
      <c r="AJ57" s="1119">
        <v>0</v>
      </c>
      <c r="AK57" s="1120">
        <v>0</v>
      </c>
      <c r="AL57" s="1119">
        <v>0</v>
      </c>
      <c r="AM57" s="1120">
        <v>0</v>
      </c>
      <c r="AN57" s="1119">
        <v>386920.93197999999</v>
      </c>
      <c r="AO57" s="1120">
        <v>1.9513188137470141</v>
      </c>
    </row>
    <row r="58" spans="1:41" s="816" customFormat="1" x14ac:dyDescent="0.2">
      <c r="A58" s="1483" t="s">
        <v>3231</v>
      </c>
      <c r="B58" s="814"/>
      <c r="C58" s="815"/>
      <c r="D58" s="814"/>
      <c r="E58" s="815"/>
      <c r="F58" s="814"/>
      <c r="G58" s="815"/>
      <c r="H58" s="814"/>
      <c r="I58" s="815"/>
      <c r="J58" s="814"/>
      <c r="K58" s="815"/>
      <c r="L58" s="814"/>
      <c r="M58" s="815"/>
      <c r="N58" s="814"/>
      <c r="O58" s="815"/>
      <c r="P58" s="814"/>
      <c r="Q58" s="815"/>
      <c r="R58" s="814"/>
      <c r="S58" s="815"/>
      <c r="T58" s="814"/>
      <c r="U58" s="815"/>
      <c r="V58" s="814"/>
      <c r="W58" s="815"/>
      <c r="X58" s="814"/>
      <c r="Y58" s="815"/>
      <c r="Z58" s="814"/>
      <c r="AA58" s="815"/>
      <c r="AB58" s="814"/>
      <c r="AC58" s="815"/>
      <c r="AD58" s="814"/>
      <c r="AE58" s="815"/>
      <c r="AF58" s="814"/>
      <c r="AG58" s="815"/>
      <c r="AH58" s="814"/>
      <c r="AI58" s="815"/>
      <c r="AJ58" s="814"/>
      <c r="AK58" s="815"/>
      <c r="AL58" s="814"/>
      <c r="AM58" s="815"/>
      <c r="AN58" s="814"/>
      <c r="AO58" s="815"/>
    </row>
    <row r="59" spans="1:41" s="491" customFormat="1" x14ac:dyDescent="0.2">
      <c r="A59" s="12" t="s">
        <v>1420</v>
      </c>
      <c r="B59" s="34">
        <v>55545.014210000001</v>
      </c>
      <c r="C59" s="224">
        <v>99.995506135234109</v>
      </c>
      <c r="D59" s="223">
        <v>2.4962300000000002</v>
      </c>
      <c r="E59" s="224">
        <v>4.4938647659039897E-3</v>
      </c>
      <c r="F59" s="34">
        <v>0</v>
      </c>
      <c r="G59" s="224">
        <v>0</v>
      </c>
      <c r="H59" s="34">
        <v>0</v>
      </c>
      <c r="I59" s="224">
        <v>0</v>
      </c>
      <c r="J59" s="34">
        <v>0</v>
      </c>
      <c r="K59" s="224">
        <v>0</v>
      </c>
      <c r="L59" s="34">
        <v>0</v>
      </c>
      <c r="M59" s="224">
        <v>0</v>
      </c>
      <c r="N59" s="34">
        <v>0</v>
      </c>
      <c r="O59" s="224">
        <v>0</v>
      </c>
      <c r="P59" s="34">
        <v>0</v>
      </c>
      <c r="Q59" s="224">
        <v>0</v>
      </c>
      <c r="R59" s="34">
        <v>0</v>
      </c>
      <c r="S59" s="224">
        <v>0</v>
      </c>
      <c r="T59" s="34">
        <v>0</v>
      </c>
      <c r="U59" s="224">
        <v>0</v>
      </c>
      <c r="V59" s="34">
        <v>0</v>
      </c>
      <c r="W59" s="224">
        <v>0</v>
      </c>
      <c r="X59" s="34">
        <v>0</v>
      </c>
      <c r="Y59" s="224">
        <v>0</v>
      </c>
      <c r="Z59" s="34">
        <v>0</v>
      </c>
      <c r="AA59" s="224">
        <v>0</v>
      </c>
      <c r="AB59" s="34">
        <v>0</v>
      </c>
      <c r="AC59" s="224">
        <v>0</v>
      </c>
      <c r="AD59" s="34">
        <v>0</v>
      </c>
      <c r="AE59" s="224">
        <v>0</v>
      </c>
      <c r="AF59" s="34">
        <v>0</v>
      </c>
      <c r="AG59" s="224">
        <v>0</v>
      </c>
      <c r="AH59" s="34">
        <v>0</v>
      </c>
      <c r="AI59" s="224">
        <v>0</v>
      </c>
      <c r="AJ59" s="34">
        <v>0</v>
      </c>
      <c r="AK59" s="224">
        <v>0</v>
      </c>
      <c r="AL59" s="34">
        <v>0</v>
      </c>
      <c r="AM59" s="224">
        <v>0</v>
      </c>
      <c r="AN59" s="223">
        <v>55547.510439999998</v>
      </c>
      <c r="AO59" s="45">
        <v>0.28013708543424942</v>
      </c>
    </row>
    <row r="60" spans="1:41" s="524" customFormat="1" x14ac:dyDescent="0.2">
      <c r="A60" s="12" t="s">
        <v>798</v>
      </c>
      <c r="B60" s="11">
        <v>90374.659739999988</v>
      </c>
      <c r="C60" s="24">
        <v>99.269592469579635</v>
      </c>
      <c r="D60" s="11">
        <v>664.96024</v>
      </c>
      <c r="E60" s="24">
        <v>0.73040753042036155</v>
      </c>
      <c r="F60" s="11">
        <v>0</v>
      </c>
      <c r="G60" s="24">
        <v>0</v>
      </c>
      <c r="H60" s="11">
        <v>0</v>
      </c>
      <c r="I60" s="24">
        <v>0</v>
      </c>
      <c r="J60" s="11">
        <v>0</v>
      </c>
      <c r="K60" s="24">
        <v>0</v>
      </c>
      <c r="L60" s="11">
        <v>0</v>
      </c>
      <c r="M60" s="24">
        <v>0</v>
      </c>
      <c r="N60" s="11">
        <v>0</v>
      </c>
      <c r="O60" s="24">
        <v>0</v>
      </c>
      <c r="P60" s="11">
        <v>0</v>
      </c>
      <c r="Q60" s="24">
        <v>0</v>
      </c>
      <c r="R60" s="11">
        <v>0</v>
      </c>
      <c r="S60" s="24">
        <v>0</v>
      </c>
      <c r="T60" s="11">
        <v>0</v>
      </c>
      <c r="U60" s="24">
        <v>0</v>
      </c>
      <c r="V60" s="11">
        <v>0</v>
      </c>
      <c r="W60" s="24">
        <v>0</v>
      </c>
      <c r="X60" s="11">
        <v>0</v>
      </c>
      <c r="Y60" s="24">
        <v>0</v>
      </c>
      <c r="Z60" s="11">
        <v>0</v>
      </c>
      <c r="AA60" s="24">
        <v>0</v>
      </c>
      <c r="AB60" s="11">
        <v>0</v>
      </c>
      <c r="AC60" s="24">
        <v>0</v>
      </c>
      <c r="AD60" s="11">
        <v>0</v>
      </c>
      <c r="AE60" s="24">
        <v>0</v>
      </c>
      <c r="AF60" s="11">
        <v>0</v>
      </c>
      <c r="AG60" s="24">
        <v>0</v>
      </c>
      <c r="AH60" s="11">
        <v>0</v>
      </c>
      <c r="AI60" s="24">
        <v>0</v>
      </c>
      <c r="AJ60" s="11">
        <v>0</v>
      </c>
      <c r="AK60" s="24">
        <v>0</v>
      </c>
      <c r="AL60" s="11">
        <v>0</v>
      </c>
      <c r="AM60" s="24">
        <v>0</v>
      </c>
      <c r="AN60" s="11">
        <v>91039.619979999989</v>
      </c>
      <c r="AO60" s="24">
        <v>0.45913081609276996</v>
      </c>
    </row>
    <row r="61" spans="1:41" s="524" customFormat="1" x14ac:dyDescent="0.2">
      <c r="A61" s="12" t="s">
        <v>831</v>
      </c>
      <c r="B61" s="11">
        <v>367057.43900000001</v>
      </c>
      <c r="C61" s="24">
        <v>99.752442040032491</v>
      </c>
      <c r="D61" s="11">
        <v>910.93499999999995</v>
      </c>
      <c r="E61" s="24">
        <v>0.24755795996750521</v>
      </c>
      <c r="F61" s="11">
        <v>0</v>
      </c>
      <c r="G61" s="24">
        <v>0</v>
      </c>
      <c r="H61" s="11">
        <v>0</v>
      </c>
      <c r="I61" s="24">
        <v>0</v>
      </c>
      <c r="J61" s="11">
        <v>0</v>
      </c>
      <c r="K61" s="24">
        <v>0</v>
      </c>
      <c r="L61" s="11">
        <v>0</v>
      </c>
      <c r="M61" s="24">
        <v>0</v>
      </c>
      <c r="N61" s="11">
        <v>0</v>
      </c>
      <c r="O61" s="24">
        <v>0</v>
      </c>
      <c r="P61" s="11">
        <v>0</v>
      </c>
      <c r="Q61" s="24">
        <v>0</v>
      </c>
      <c r="R61" s="11">
        <v>0</v>
      </c>
      <c r="S61" s="24">
        <v>0</v>
      </c>
      <c r="T61" s="11">
        <v>0</v>
      </c>
      <c r="U61" s="24">
        <v>0</v>
      </c>
      <c r="V61" s="11">
        <v>0</v>
      </c>
      <c r="W61" s="24">
        <v>0</v>
      </c>
      <c r="X61" s="11">
        <v>0</v>
      </c>
      <c r="Y61" s="24">
        <v>0</v>
      </c>
      <c r="Z61" s="11">
        <v>0</v>
      </c>
      <c r="AA61" s="24">
        <v>0</v>
      </c>
      <c r="AB61" s="11">
        <v>0</v>
      </c>
      <c r="AC61" s="24">
        <v>0</v>
      </c>
      <c r="AD61" s="11">
        <v>0</v>
      </c>
      <c r="AE61" s="24">
        <v>0</v>
      </c>
      <c r="AF61" s="11">
        <v>0</v>
      </c>
      <c r="AG61" s="24">
        <v>0</v>
      </c>
      <c r="AH61" s="11">
        <v>0</v>
      </c>
      <c r="AI61" s="24">
        <v>0</v>
      </c>
      <c r="AJ61" s="11">
        <v>0</v>
      </c>
      <c r="AK61" s="24">
        <v>0</v>
      </c>
      <c r="AL61" s="11">
        <v>0</v>
      </c>
      <c r="AM61" s="24">
        <v>0</v>
      </c>
      <c r="AN61" s="11">
        <v>367968.37400000001</v>
      </c>
      <c r="AO61" s="24">
        <v>1.8557373140184938</v>
      </c>
    </row>
    <row r="62" spans="1:41" s="524" customFormat="1" x14ac:dyDescent="0.2">
      <c r="A62" s="19" t="s">
        <v>1926</v>
      </c>
      <c r="B62" s="16">
        <v>0</v>
      </c>
      <c r="C62" s="26" t="s">
        <v>1580</v>
      </c>
      <c r="D62" s="16">
        <v>0</v>
      </c>
      <c r="E62" s="26" t="s">
        <v>1580</v>
      </c>
      <c r="F62" s="16">
        <v>0</v>
      </c>
      <c r="G62" s="26" t="s">
        <v>1580</v>
      </c>
      <c r="H62" s="16">
        <v>0</v>
      </c>
      <c r="I62" s="26" t="s">
        <v>1580</v>
      </c>
      <c r="J62" s="16">
        <v>0</v>
      </c>
      <c r="K62" s="26" t="s">
        <v>1580</v>
      </c>
      <c r="L62" s="16">
        <v>0</v>
      </c>
      <c r="M62" s="26" t="s">
        <v>1580</v>
      </c>
      <c r="N62" s="16">
        <v>0</v>
      </c>
      <c r="O62" s="26" t="s">
        <v>1580</v>
      </c>
      <c r="P62" s="16">
        <v>0</v>
      </c>
      <c r="Q62" s="26" t="s">
        <v>1580</v>
      </c>
      <c r="R62" s="16">
        <v>0</v>
      </c>
      <c r="S62" s="26" t="s">
        <v>1580</v>
      </c>
      <c r="T62" s="16">
        <v>0</v>
      </c>
      <c r="U62" s="26" t="s">
        <v>1580</v>
      </c>
      <c r="V62" s="16">
        <v>0</v>
      </c>
      <c r="W62" s="26" t="s">
        <v>1580</v>
      </c>
      <c r="X62" s="16">
        <v>0</v>
      </c>
      <c r="Y62" s="26" t="s">
        <v>1580</v>
      </c>
      <c r="Z62" s="16">
        <v>0</v>
      </c>
      <c r="AA62" s="26" t="s">
        <v>1580</v>
      </c>
      <c r="AB62" s="16">
        <v>0</v>
      </c>
      <c r="AC62" s="26" t="s">
        <v>1580</v>
      </c>
      <c r="AD62" s="16">
        <v>0</v>
      </c>
      <c r="AE62" s="26" t="s">
        <v>1580</v>
      </c>
      <c r="AF62" s="16">
        <v>0</v>
      </c>
      <c r="AG62" s="26" t="s">
        <v>1580</v>
      </c>
      <c r="AH62" s="16">
        <v>0</v>
      </c>
      <c r="AI62" s="26" t="s">
        <v>1580</v>
      </c>
      <c r="AJ62" s="16">
        <v>0</v>
      </c>
      <c r="AK62" s="26" t="s">
        <v>1580</v>
      </c>
      <c r="AL62" s="16">
        <v>0</v>
      </c>
      <c r="AM62" s="26" t="s">
        <v>1580</v>
      </c>
      <c r="AN62" s="16">
        <v>0</v>
      </c>
      <c r="AO62" s="26">
        <v>0</v>
      </c>
    </row>
    <row r="63" spans="1:41" s="524" customFormat="1" x14ac:dyDescent="0.2">
      <c r="A63" s="12" t="s">
        <v>1542</v>
      </c>
      <c r="B63" s="11">
        <v>165202.46478000001</v>
      </c>
      <c r="C63" s="24">
        <v>83.628329033737742</v>
      </c>
      <c r="D63" s="11">
        <v>32341.198579999997</v>
      </c>
      <c r="E63" s="24">
        <v>16.371670966262268</v>
      </c>
      <c r="F63" s="11">
        <v>0</v>
      </c>
      <c r="G63" s="24">
        <v>0</v>
      </c>
      <c r="H63" s="11">
        <v>0</v>
      </c>
      <c r="I63" s="24">
        <v>0</v>
      </c>
      <c r="J63" s="11">
        <v>0</v>
      </c>
      <c r="K63" s="24">
        <v>0</v>
      </c>
      <c r="L63" s="11">
        <v>0</v>
      </c>
      <c r="M63" s="24">
        <v>0</v>
      </c>
      <c r="N63" s="11">
        <v>0</v>
      </c>
      <c r="O63" s="24">
        <v>0</v>
      </c>
      <c r="P63" s="11">
        <v>0</v>
      </c>
      <c r="Q63" s="24">
        <v>0</v>
      </c>
      <c r="R63" s="11">
        <v>0</v>
      </c>
      <c r="S63" s="24">
        <v>0</v>
      </c>
      <c r="T63" s="11">
        <v>0</v>
      </c>
      <c r="U63" s="24">
        <v>0</v>
      </c>
      <c r="V63" s="11">
        <v>0</v>
      </c>
      <c r="W63" s="24">
        <v>0</v>
      </c>
      <c r="X63" s="11">
        <v>0</v>
      </c>
      <c r="Y63" s="24">
        <v>0</v>
      </c>
      <c r="Z63" s="11">
        <v>0</v>
      </c>
      <c r="AA63" s="24">
        <v>0</v>
      </c>
      <c r="AB63" s="11">
        <v>0</v>
      </c>
      <c r="AC63" s="24">
        <v>0</v>
      </c>
      <c r="AD63" s="11">
        <v>0</v>
      </c>
      <c r="AE63" s="24">
        <v>0</v>
      </c>
      <c r="AF63" s="11">
        <v>0</v>
      </c>
      <c r="AG63" s="24">
        <v>0</v>
      </c>
      <c r="AH63" s="11">
        <v>0</v>
      </c>
      <c r="AI63" s="24">
        <v>0</v>
      </c>
      <c r="AJ63" s="11">
        <v>0</v>
      </c>
      <c r="AK63" s="24">
        <v>0</v>
      </c>
      <c r="AL63" s="11">
        <v>0</v>
      </c>
      <c r="AM63" s="24">
        <v>0</v>
      </c>
      <c r="AN63" s="11">
        <v>197543.66336000001</v>
      </c>
      <c r="AO63" s="24">
        <v>0.99625177908648199</v>
      </c>
    </row>
    <row r="64" spans="1:41" s="524" customFormat="1" x14ac:dyDescent="0.2">
      <c r="A64" s="14" t="s">
        <v>1566</v>
      </c>
      <c r="B64" s="15">
        <v>62339.977119999996</v>
      </c>
      <c r="C64" s="25">
        <v>99.539179749317242</v>
      </c>
      <c r="D64" s="15">
        <v>288.60518999999999</v>
      </c>
      <c r="E64" s="25">
        <v>0.46082025068275889</v>
      </c>
      <c r="F64" s="15">
        <v>0</v>
      </c>
      <c r="G64" s="25">
        <v>0</v>
      </c>
      <c r="H64" s="15">
        <v>0</v>
      </c>
      <c r="I64" s="25">
        <v>0</v>
      </c>
      <c r="J64" s="15">
        <v>0</v>
      </c>
      <c r="K64" s="25">
        <v>0</v>
      </c>
      <c r="L64" s="15">
        <v>0</v>
      </c>
      <c r="M64" s="25">
        <v>0</v>
      </c>
      <c r="N64" s="15">
        <v>0</v>
      </c>
      <c r="O64" s="25">
        <v>0</v>
      </c>
      <c r="P64" s="15">
        <v>0</v>
      </c>
      <c r="Q64" s="25">
        <v>0</v>
      </c>
      <c r="R64" s="15">
        <v>0</v>
      </c>
      <c r="S64" s="25">
        <v>0</v>
      </c>
      <c r="T64" s="15">
        <v>0</v>
      </c>
      <c r="U64" s="25">
        <v>0</v>
      </c>
      <c r="V64" s="15">
        <v>0</v>
      </c>
      <c r="W64" s="25">
        <v>0</v>
      </c>
      <c r="X64" s="15">
        <v>0</v>
      </c>
      <c r="Y64" s="25">
        <v>0</v>
      </c>
      <c r="Z64" s="15">
        <v>0</v>
      </c>
      <c r="AA64" s="25">
        <v>0</v>
      </c>
      <c r="AB64" s="15">
        <v>0</v>
      </c>
      <c r="AC64" s="25">
        <v>0</v>
      </c>
      <c r="AD64" s="15">
        <v>0</v>
      </c>
      <c r="AE64" s="25">
        <v>0</v>
      </c>
      <c r="AF64" s="15">
        <v>0</v>
      </c>
      <c r="AG64" s="25">
        <v>0</v>
      </c>
      <c r="AH64" s="15">
        <v>0</v>
      </c>
      <c r="AI64" s="25">
        <v>0</v>
      </c>
      <c r="AJ64" s="15">
        <v>0</v>
      </c>
      <c r="AK64" s="25">
        <v>0</v>
      </c>
      <c r="AL64" s="15">
        <v>0</v>
      </c>
      <c r="AM64" s="25">
        <v>0</v>
      </c>
      <c r="AN64" s="15">
        <v>62628.582309999998</v>
      </c>
      <c r="AO64" s="25">
        <v>0.31584833189154882</v>
      </c>
    </row>
    <row r="65" spans="1:41" s="524" customFormat="1" ht="12.75" customHeight="1" x14ac:dyDescent="0.2">
      <c r="A65" s="19" t="s">
        <v>104</v>
      </c>
      <c r="B65" s="11">
        <v>53335.911</v>
      </c>
      <c r="C65" s="24">
        <v>99.567090766505274</v>
      </c>
      <c r="D65" s="11">
        <v>231.9</v>
      </c>
      <c r="E65" s="24">
        <v>0.43290923349471944</v>
      </c>
      <c r="F65" s="11">
        <v>0</v>
      </c>
      <c r="G65" s="24">
        <v>0</v>
      </c>
      <c r="H65" s="11">
        <v>0</v>
      </c>
      <c r="I65" s="24">
        <v>0</v>
      </c>
      <c r="J65" s="11">
        <v>0</v>
      </c>
      <c r="K65" s="24">
        <v>0</v>
      </c>
      <c r="L65" s="11">
        <v>0</v>
      </c>
      <c r="M65" s="24">
        <v>0</v>
      </c>
      <c r="N65" s="11">
        <v>0</v>
      </c>
      <c r="O65" s="24">
        <v>0</v>
      </c>
      <c r="P65" s="11">
        <v>0</v>
      </c>
      <c r="Q65" s="24">
        <v>0</v>
      </c>
      <c r="R65" s="11">
        <v>0</v>
      </c>
      <c r="S65" s="24">
        <v>0</v>
      </c>
      <c r="T65" s="11">
        <v>0</v>
      </c>
      <c r="U65" s="24">
        <v>0</v>
      </c>
      <c r="V65" s="11">
        <v>0</v>
      </c>
      <c r="W65" s="24">
        <v>0</v>
      </c>
      <c r="X65" s="11">
        <v>0</v>
      </c>
      <c r="Y65" s="24">
        <v>0</v>
      </c>
      <c r="Z65" s="11">
        <v>0</v>
      </c>
      <c r="AA65" s="24">
        <v>0</v>
      </c>
      <c r="AB65" s="11">
        <v>0</v>
      </c>
      <c r="AC65" s="24">
        <v>0</v>
      </c>
      <c r="AD65" s="11">
        <v>0</v>
      </c>
      <c r="AE65" s="24">
        <v>0</v>
      </c>
      <c r="AF65" s="11">
        <v>0</v>
      </c>
      <c r="AG65" s="24">
        <v>0</v>
      </c>
      <c r="AH65" s="11">
        <v>0</v>
      </c>
      <c r="AI65" s="24">
        <v>0</v>
      </c>
      <c r="AJ65" s="11">
        <v>0</v>
      </c>
      <c r="AK65" s="24">
        <v>0</v>
      </c>
      <c r="AL65" s="11">
        <v>0</v>
      </c>
      <c r="AM65" s="24">
        <v>0</v>
      </c>
      <c r="AN65" s="11">
        <v>53567.811000000002</v>
      </c>
      <c r="AO65" s="24">
        <v>0.27015306946729706</v>
      </c>
    </row>
    <row r="66" spans="1:41" s="524" customFormat="1" x14ac:dyDescent="0.2">
      <c r="A66" s="12" t="s">
        <v>1421</v>
      </c>
      <c r="B66" s="11">
        <v>21701.8868</v>
      </c>
      <c r="C66" s="24">
        <v>98.686714489961986</v>
      </c>
      <c r="D66" s="11">
        <v>288.80051000000003</v>
      </c>
      <c r="E66" s="24">
        <v>1.3132855100380216</v>
      </c>
      <c r="F66" s="11">
        <v>0</v>
      </c>
      <c r="G66" s="24">
        <v>0</v>
      </c>
      <c r="H66" s="11">
        <v>0</v>
      </c>
      <c r="I66" s="24">
        <v>0</v>
      </c>
      <c r="J66" s="11">
        <v>0</v>
      </c>
      <c r="K66" s="24">
        <v>0</v>
      </c>
      <c r="L66" s="11">
        <v>0</v>
      </c>
      <c r="M66" s="24">
        <v>0</v>
      </c>
      <c r="N66" s="11">
        <v>0</v>
      </c>
      <c r="O66" s="24">
        <v>0</v>
      </c>
      <c r="P66" s="11">
        <v>0</v>
      </c>
      <c r="Q66" s="24">
        <v>0</v>
      </c>
      <c r="R66" s="11">
        <v>0</v>
      </c>
      <c r="S66" s="24">
        <v>0</v>
      </c>
      <c r="T66" s="11">
        <v>0</v>
      </c>
      <c r="U66" s="24">
        <v>0</v>
      </c>
      <c r="V66" s="11">
        <v>0</v>
      </c>
      <c r="W66" s="24">
        <v>0</v>
      </c>
      <c r="X66" s="11">
        <v>0</v>
      </c>
      <c r="Y66" s="24">
        <v>0</v>
      </c>
      <c r="Z66" s="11">
        <v>0</v>
      </c>
      <c r="AA66" s="24">
        <v>0</v>
      </c>
      <c r="AB66" s="11">
        <v>0</v>
      </c>
      <c r="AC66" s="24">
        <v>0</v>
      </c>
      <c r="AD66" s="11">
        <v>0</v>
      </c>
      <c r="AE66" s="24">
        <v>0</v>
      </c>
      <c r="AF66" s="11">
        <v>0</v>
      </c>
      <c r="AG66" s="24">
        <v>0</v>
      </c>
      <c r="AH66" s="11">
        <v>0</v>
      </c>
      <c r="AI66" s="24">
        <v>0</v>
      </c>
      <c r="AJ66" s="11">
        <v>0</v>
      </c>
      <c r="AK66" s="24">
        <v>0</v>
      </c>
      <c r="AL66" s="11">
        <v>0</v>
      </c>
      <c r="AM66" s="24">
        <v>0</v>
      </c>
      <c r="AN66" s="11">
        <v>21990.687310000001</v>
      </c>
      <c r="AO66" s="24">
        <v>0.11090338704510508</v>
      </c>
    </row>
    <row r="67" spans="1:41" s="524" customFormat="1" x14ac:dyDescent="0.2">
      <c r="A67" s="12" t="s">
        <v>1567</v>
      </c>
      <c r="B67" s="11">
        <v>161040.97074000002</v>
      </c>
      <c r="C67" s="24">
        <v>99.951801277709819</v>
      </c>
      <c r="D67" s="11">
        <v>77.657119999999992</v>
      </c>
      <c r="E67" s="24">
        <v>4.8198722290186208E-2</v>
      </c>
      <c r="F67" s="11">
        <v>0</v>
      </c>
      <c r="G67" s="24">
        <v>0</v>
      </c>
      <c r="H67" s="11">
        <v>0</v>
      </c>
      <c r="I67" s="24">
        <v>0</v>
      </c>
      <c r="J67" s="11">
        <v>0</v>
      </c>
      <c r="K67" s="24">
        <v>0</v>
      </c>
      <c r="L67" s="11">
        <v>0</v>
      </c>
      <c r="M67" s="24">
        <v>0</v>
      </c>
      <c r="N67" s="11">
        <v>0</v>
      </c>
      <c r="O67" s="24">
        <v>0</v>
      </c>
      <c r="P67" s="11">
        <v>0</v>
      </c>
      <c r="Q67" s="24">
        <v>0</v>
      </c>
      <c r="R67" s="11">
        <v>0</v>
      </c>
      <c r="S67" s="24">
        <v>0</v>
      </c>
      <c r="T67" s="11">
        <v>0</v>
      </c>
      <c r="U67" s="24">
        <v>0</v>
      </c>
      <c r="V67" s="11">
        <v>0</v>
      </c>
      <c r="W67" s="24">
        <v>0</v>
      </c>
      <c r="X67" s="11">
        <v>0</v>
      </c>
      <c r="Y67" s="24">
        <v>0</v>
      </c>
      <c r="Z67" s="11">
        <v>0</v>
      </c>
      <c r="AA67" s="24">
        <v>0</v>
      </c>
      <c r="AB67" s="11">
        <v>0</v>
      </c>
      <c r="AC67" s="25">
        <v>0</v>
      </c>
      <c r="AD67" s="15">
        <v>0</v>
      </c>
      <c r="AE67" s="25">
        <v>0</v>
      </c>
      <c r="AF67" s="15">
        <v>0</v>
      </c>
      <c r="AG67" s="25">
        <v>0</v>
      </c>
      <c r="AH67" s="15">
        <v>0</v>
      </c>
      <c r="AI67" s="25">
        <v>0</v>
      </c>
      <c r="AJ67" s="15">
        <v>0</v>
      </c>
      <c r="AK67" s="25">
        <v>0</v>
      </c>
      <c r="AL67" s="15">
        <v>0</v>
      </c>
      <c r="AM67" s="25">
        <v>0</v>
      </c>
      <c r="AN67" s="15">
        <v>161118.62786000001</v>
      </c>
      <c r="AO67" s="25">
        <v>0.81255311822874665</v>
      </c>
    </row>
    <row r="68" spans="1:41" s="524" customFormat="1" x14ac:dyDescent="0.2">
      <c r="A68" s="19" t="s">
        <v>1532</v>
      </c>
      <c r="B68" s="16">
        <v>262853.84552999999</v>
      </c>
      <c r="C68" s="26">
        <v>99.999534366979319</v>
      </c>
      <c r="D68" s="16">
        <v>1.22394</v>
      </c>
      <c r="E68" s="26">
        <v>4.6563302068621128E-4</v>
      </c>
      <c r="F68" s="16">
        <v>0</v>
      </c>
      <c r="G68" s="26">
        <v>0</v>
      </c>
      <c r="H68" s="16">
        <v>0</v>
      </c>
      <c r="I68" s="26">
        <v>0</v>
      </c>
      <c r="J68" s="16">
        <v>0</v>
      </c>
      <c r="K68" s="26">
        <v>0</v>
      </c>
      <c r="L68" s="16">
        <v>0</v>
      </c>
      <c r="M68" s="26">
        <v>0</v>
      </c>
      <c r="N68" s="16">
        <v>0</v>
      </c>
      <c r="O68" s="26">
        <v>0</v>
      </c>
      <c r="P68" s="16">
        <v>0</v>
      </c>
      <c r="Q68" s="26">
        <v>0</v>
      </c>
      <c r="R68" s="16">
        <v>0</v>
      </c>
      <c r="S68" s="26">
        <v>0</v>
      </c>
      <c r="T68" s="16">
        <v>0</v>
      </c>
      <c r="U68" s="26">
        <v>0</v>
      </c>
      <c r="V68" s="16">
        <v>0</v>
      </c>
      <c r="W68" s="26">
        <v>0</v>
      </c>
      <c r="X68" s="16">
        <v>0</v>
      </c>
      <c r="Y68" s="26">
        <v>0</v>
      </c>
      <c r="Z68" s="16">
        <v>0</v>
      </c>
      <c r="AA68" s="26">
        <v>0</v>
      </c>
      <c r="AB68" s="16">
        <v>0</v>
      </c>
      <c r="AC68" s="24">
        <v>0</v>
      </c>
      <c r="AD68" s="11">
        <v>0</v>
      </c>
      <c r="AE68" s="24">
        <v>0</v>
      </c>
      <c r="AF68" s="11">
        <v>0</v>
      </c>
      <c r="AG68" s="24">
        <v>0</v>
      </c>
      <c r="AH68" s="11">
        <v>0</v>
      </c>
      <c r="AI68" s="24">
        <v>0</v>
      </c>
      <c r="AJ68" s="11">
        <v>0</v>
      </c>
      <c r="AK68" s="24">
        <v>0</v>
      </c>
      <c r="AL68" s="11">
        <v>0</v>
      </c>
      <c r="AM68" s="24">
        <v>0</v>
      </c>
      <c r="AN68" s="11">
        <v>262855.06946999999</v>
      </c>
      <c r="AO68" s="24">
        <v>1.3256301222082809</v>
      </c>
    </row>
    <row r="69" spans="1:41" s="524" customFormat="1" x14ac:dyDescent="0.2">
      <c r="A69" s="12" t="s">
        <v>958</v>
      </c>
      <c r="B69" s="11">
        <v>73029.086190000002</v>
      </c>
      <c r="C69" s="24">
        <v>77.848738216376972</v>
      </c>
      <c r="D69" s="11">
        <v>20779.866739999998</v>
      </c>
      <c r="E69" s="24">
        <v>22.151261783623021</v>
      </c>
      <c r="F69" s="11">
        <v>0</v>
      </c>
      <c r="G69" s="24">
        <v>0</v>
      </c>
      <c r="H69" s="11">
        <v>0</v>
      </c>
      <c r="I69" s="24">
        <v>0</v>
      </c>
      <c r="J69" s="11">
        <v>0</v>
      </c>
      <c r="K69" s="24">
        <v>0</v>
      </c>
      <c r="L69" s="11">
        <v>0</v>
      </c>
      <c r="M69" s="24">
        <v>0</v>
      </c>
      <c r="N69" s="11">
        <v>0</v>
      </c>
      <c r="O69" s="24">
        <v>0</v>
      </c>
      <c r="P69" s="11">
        <v>0</v>
      </c>
      <c r="Q69" s="24">
        <v>0</v>
      </c>
      <c r="R69" s="11">
        <v>0</v>
      </c>
      <c r="S69" s="24">
        <v>0</v>
      </c>
      <c r="T69" s="11">
        <v>0</v>
      </c>
      <c r="U69" s="24">
        <v>0</v>
      </c>
      <c r="V69" s="11">
        <v>0</v>
      </c>
      <c r="W69" s="24">
        <v>0</v>
      </c>
      <c r="X69" s="11">
        <v>0</v>
      </c>
      <c r="Y69" s="24">
        <v>0</v>
      </c>
      <c r="Z69" s="11">
        <v>0</v>
      </c>
      <c r="AA69" s="24">
        <v>0</v>
      </c>
      <c r="AB69" s="11">
        <v>0</v>
      </c>
      <c r="AC69" s="24">
        <v>0</v>
      </c>
      <c r="AD69" s="11">
        <v>0</v>
      </c>
      <c r="AE69" s="24">
        <v>0</v>
      </c>
      <c r="AF69" s="11">
        <v>0</v>
      </c>
      <c r="AG69" s="24">
        <v>0</v>
      </c>
      <c r="AH69" s="11">
        <v>0</v>
      </c>
      <c r="AI69" s="24">
        <v>0</v>
      </c>
      <c r="AJ69" s="11">
        <v>0</v>
      </c>
      <c r="AK69" s="24">
        <v>0</v>
      </c>
      <c r="AL69" s="11">
        <v>0</v>
      </c>
      <c r="AM69" s="24">
        <v>0</v>
      </c>
      <c r="AN69" s="11">
        <v>93808.952929999999</v>
      </c>
      <c r="AO69" s="24">
        <v>0.47309711008263311</v>
      </c>
    </row>
    <row r="70" spans="1:41" s="524" customFormat="1" x14ac:dyDescent="0.2">
      <c r="A70" s="12" t="s">
        <v>1419</v>
      </c>
      <c r="B70" s="11">
        <v>180681.96559000001</v>
      </c>
      <c r="C70" s="24">
        <v>99.509047845266068</v>
      </c>
      <c r="D70" s="11">
        <v>891.43853999999999</v>
      </c>
      <c r="E70" s="24">
        <v>0.49095215473394005</v>
      </c>
      <c r="F70" s="11">
        <v>0</v>
      </c>
      <c r="G70" s="24">
        <v>0</v>
      </c>
      <c r="H70" s="11">
        <v>0</v>
      </c>
      <c r="I70" s="24">
        <v>0</v>
      </c>
      <c r="J70" s="11">
        <v>0</v>
      </c>
      <c r="K70" s="24">
        <v>0</v>
      </c>
      <c r="L70" s="11">
        <v>0</v>
      </c>
      <c r="M70" s="24">
        <v>0</v>
      </c>
      <c r="N70" s="11">
        <v>0</v>
      </c>
      <c r="O70" s="24">
        <v>0</v>
      </c>
      <c r="P70" s="11">
        <v>0</v>
      </c>
      <c r="Q70" s="24">
        <v>0</v>
      </c>
      <c r="R70" s="11">
        <v>0</v>
      </c>
      <c r="S70" s="24">
        <v>0</v>
      </c>
      <c r="T70" s="11">
        <v>0</v>
      </c>
      <c r="U70" s="24">
        <v>0</v>
      </c>
      <c r="V70" s="11">
        <v>0</v>
      </c>
      <c r="W70" s="24">
        <v>0</v>
      </c>
      <c r="X70" s="11">
        <v>0</v>
      </c>
      <c r="Y70" s="24">
        <v>0</v>
      </c>
      <c r="Z70" s="11">
        <v>0</v>
      </c>
      <c r="AA70" s="24">
        <v>0</v>
      </c>
      <c r="AB70" s="11">
        <v>0</v>
      </c>
      <c r="AC70" s="24">
        <v>0</v>
      </c>
      <c r="AD70" s="11">
        <v>0</v>
      </c>
      <c r="AE70" s="24">
        <v>0</v>
      </c>
      <c r="AF70" s="11">
        <v>0</v>
      </c>
      <c r="AG70" s="24">
        <v>0</v>
      </c>
      <c r="AH70" s="11">
        <v>0</v>
      </c>
      <c r="AI70" s="24">
        <v>0</v>
      </c>
      <c r="AJ70" s="11">
        <v>0</v>
      </c>
      <c r="AK70" s="24">
        <v>0</v>
      </c>
      <c r="AL70" s="11">
        <v>0</v>
      </c>
      <c r="AM70" s="24">
        <v>0</v>
      </c>
      <c r="AN70" s="11">
        <v>181573.40413000001</v>
      </c>
      <c r="AO70" s="24">
        <v>0.91571060201331522</v>
      </c>
    </row>
    <row r="71" spans="1:41" s="524" customFormat="1" x14ac:dyDescent="0.2">
      <c r="A71" s="14" t="s">
        <v>1533</v>
      </c>
      <c r="B71" s="15">
        <v>48193.512969999996</v>
      </c>
      <c r="C71" s="25">
        <v>90.076263633515481</v>
      </c>
      <c r="D71" s="15">
        <v>5309.49773</v>
      </c>
      <c r="E71" s="25">
        <v>9.9237363664845137</v>
      </c>
      <c r="F71" s="15">
        <v>0</v>
      </c>
      <c r="G71" s="25">
        <v>0</v>
      </c>
      <c r="H71" s="15">
        <v>0</v>
      </c>
      <c r="I71" s="25">
        <v>0</v>
      </c>
      <c r="J71" s="15">
        <v>0</v>
      </c>
      <c r="K71" s="25">
        <v>0</v>
      </c>
      <c r="L71" s="15">
        <v>0</v>
      </c>
      <c r="M71" s="25">
        <v>0</v>
      </c>
      <c r="N71" s="15">
        <v>0</v>
      </c>
      <c r="O71" s="25">
        <v>0</v>
      </c>
      <c r="P71" s="15">
        <v>0</v>
      </c>
      <c r="Q71" s="25">
        <v>0</v>
      </c>
      <c r="R71" s="15">
        <v>0</v>
      </c>
      <c r="S71" s="25">
        <v>0</v>
      </c>
      <c r="T71" s="15">
        <v>0</v>
      </c>
      <c r="U71" s="25">
        <v>0</v>
      </c>
      <c r="V71" s="15">
        <v>0</v>
      </c>
      <c r="W71" s="25">
        <v>0</v>
      </c>
      <c r="X71" s="15">
        <v>0</v>
      </c>
      <c r="Y71" s="25">
        <v>0</v>
      </c>
      <c r="Z71" s="15">
        <v>0</v>
      </c>
      <c r="AA71" s="25">
        <v>0</v>
      </c>
      <c r="AB71" s="15">
        <v>0</v>
      </c>
      <c r="AC71" s="24">
        <v>0</v>
      </c>
      <c r="AD71" s="11">
        <v>0</v>
      </c>
      <c r="AE71" s="24">
        <v>0</v>
      </c>
      <c r="AF71" s="11">
        <v>0</v>
      </c>
      <c r="AG71" s="24">
        <v>0</v>
      </c>
      <c r="AH71" s="11">
        <v>0</v>
      </c>
      <c r="AI71" s="24">
        <v>0</v>
      </c>
      <c r="AJ71" s="11">
        <v>0</v>
      </c>
      <c r="AK71" s="24">
        <v>0</v>
      </c>
      <c r="AL71" s="11">
        <v>0</v>
      </c>
      <c r="AM71" s="24">
        <v>0</v>
      </c>
      <c r="AN71" s="11">
        <v>53503.010699999999</v>
      </c>
      <c r="AO71" s="24">
        <v>0.2698262687334122</v>
      </c>
    </row>
    <row r="72" spans="1:41" s="524" customFormat="1" x14ac:dyDescent="0.2">
      <c r="A72" s="12" t="s">
        <v>1927</v>
      </c>
      <c r="B72" s="11">
        <v>124423.82998000001</v>
      </c>
      <c r="C72" s="24">
        <v>72.766630855667557</v>
      </c>
      <c r="D72" s="11">
        <v>44216.881809999999</v>
      </c>
      <c r="E72" s="24">
        <v>25.859302970935211</v>
      </c>
      <c r="F72" s="11">
        <v>2349.51892</v>
      </c>
      <c r="G72" s="24">
        <v>1.3740661733972346</v>
      </c>
      <c r="H72" s="11">
        <v>0</v>
      </c>
      <c r="I72" s="24">
        <v>0</v>
      </c>
      <c r="J72" s="11">
        <v>0</v>
      </c>
      <c r="K72" s="24">
        <v>0</v>
      </c>
      <c r="L72" s="11">
        <v>0</v>
      </c>
      <c r="M72" s="24">
        <v>0</v>
      </c>
      <c r="N72" s="11">
        <v>0</v>
      </c>
      <c r="O72" s="24">
        <v>0</v>
      </c>
      <c r="P72" s="11">
        <v>0</v>
      </c>
      <c r="Q72" s="24">
        <v>0</v>
      </c>
      <c r="R72" s="11">
        <v>0</v>
      </c>
      <c r="S72" s="24">
        <v>0</v>
      </c>
      <c r="T72" s="11">
        <v>0</v>
      </c>
      <c r="U72" s="24">
        <v>0</v>
      </c>
      <c r="V72" s="11">
        <v>0</v>
      </c>
      <c r="W72" s="24">
        <v>0</v>
      </c>
      <c r="X72" s="11">
        <v>0</v>
      </c>
      <c r="Y72" s="24">
        <v>0</v>
      </c>
      <c r="Z72" s="11">
        <v>0</v>
      </c>
      <c r="AA72" s="24">
        <v>0</v>
      </c>
      <c r="AB72" s="11">
        <v>0</v>
      </c>
      <c r="AC72" s="26">
        <v>0</v>
      </c>
      <c r="AD72" s="16">
        <v>0</v>
      </c>
      <c r="AE72" s="26">
        <v>0</v>
      </c>
      <c r="AF72" s="16">
        <v>0</v>
      </c>
      <c r="AG72" s="26">
        <v>0</v>
      </c>
      <c r="AH72" s="16">
        <v>0</v>
      </c>
      <c r="AI72" s="26">
        <v>0</v>
      </c>
      <c r="AJ72" s="16">
        <v>0</v>
      </c>
      <c r="AK72" s="26">
        <v>0</v>
      </c>
      <c r="AL72" s="16">
        <v>0</v>
      </c>
      <c r="AM72" s="26">
        <v>0</v>
      </c>
      <c r="AN72" s="16">
        <v>170990.23071</v>
      </c>
      <c r="AO72" s="26">
        <v>0.86233756453530985</v>
      </c>
    </row>
    <row r="73" spans="1:41" s="524" customFormat="1" x14ac:dyDescent="0.2">
      <c r="A73" s="12" t="s">
        <v>1536</v>
      </c>
      <c r="B73" s="11">
        <v>154007.77113000001</v>
      </c>
      <c r="C73" s="24">
        <v>88.895559121762545</v>
      </c>
      <c r="D73" s="11">
        <v>19237.971010000001</v>
      </c>
      <c r="E73" s="24">
        <v>11.104440878237448</v>
      </c>
      <c r="F73" s="11">
        <v>0</v>
      </c>
      <c r="G73" s="24">
        <v>0</v>
      </c>
      <c r="H73" s="11">
        <v>0</v>
      </c>
      <c r="I73" s="24">
        <v>0</v>
      </c>
      <c r="J73" s="11">
        <v>0</v>
      </c>
      <c r="K73" s="24">
        <v>0</v>
      </c>
      <c r="L73" s="11">
        <v>0</v>
      </c>
      <c r="M73" s="24">
        <v>0</v>
      </c>
      <c r="N73" s="11">
        <v>0</v>
      </c>
      <c r="O73" s="24">
        <v>0</v>
      </c>
      <c r="P73" s="11">
        <v>0</v>
      </c>
      <c r="Q73" s="24">
        <v>0</v>
      </c>
      <c r="R73" s="11">
        <v>0</v>
      </c>
      <c r="S73" s="24">
        <v>0</v>
      </c>
      <c r="T73" s="11">
        <v>0</v>
      </c>
      <c r="U73" s="24">
        <v>0</v>
      </c>
      <c r="V73" s="11">
        <v>0</v>
      </c>
      <c r="W73" s="24">
        <v>0</v>
      </c>
      <c r="X73" s="11">
        <v>0</v>
      </c>
      <c r="Y73" s="24">
        <v>0</v>
      </c>
      <c r="Z73" s="11">
        <v>0</v>
      </c>
      <c r="AA73" s="24">
        <v>0</v>
      </c>
      <c r="AB73" s="11">
        <v>0</v>
      </c>
      <c r="AC73" s="24">
        <v>0</v>
      </c>
      <c r="AD73" s="11">
        <v>0</v>
      </c>
      <c r="AE73" s="24">
        <v>0</v>
      </c>
      <c r="AF73" s="11">
        <v>0</v>
      </c>
      <c r="AG73" s="24">
        <v>0</v>
      </c>
      <c r="AH73" s="11">
        <v>0</v>
      </c>
      <c r="AI73" s="24">
        <v>0</v>
      </c>
      <c r="AJ73" s="11">
        <v>0</v>
      </c>
      <c r="AK73" s="24">
        <v>0</v>
      </c>
      <c r="AL73" s="11">
        <v>0</v>
      </c>
      <c r="AM73" s="24">
        <v>0</v>
      </c>
      <c r="AN73" s="11">
        <v>173245.74214000002</v>
      </c>
      <c r="AO73" s="24">
        <v>0.87371255493827915</v>
      </c>
    </row>
    <row r="74" spans="1:41" s="524" customFormat="1" x14ac:dyDescent="0.2">
      <c r="A74" s="12" t="s">
        <v>1537</v>
      </c>
      <c r="B74" s="11">
        <v>208058.80600000001</v>
      </c>
      <c r="C74" s="24">
        <v>97.921001338771219</v>
      </c>
      <c r="D74" s="11">
        <v>4417.3770000000004</v>
      </c>
      <c r="E74" s="24">
        <v>2.0789986612287743</v>
      </c>
      <c r="F74" s="11">
        <v>0</v>
      </c>
      <c r="G74" s="24">
        <v>0</v>
      </c>
      <c r="H74" s="11">
        <v>0</v>
      </c>
      <c r="I74" s="24">
        <v>0</v>
      </c>
      <c r="J74" s="11">
        <v>0</v>
      </c>
      <c r="K74" s="24">
        <v>0</v>
      </c>
      <c r="L74" s="11">
        <v>0</v>
      </c>
      <c r="M74" s="24">
        <v>0</v>
      </c>
      <c r="N74" s="11">
        <v>0</v>
      </c>
      <c r="O74" s="24">
        <v>0</v>
      </c>
      <c r="P74" s="11">
        <v>0</v>
      </c>
      <c r="Q74" s="24">
        <v>0</v>
      </c>
      <c r="R74" s="11">
        <v>0</v>
      </c>
      <c r="S74" s="24">
        <v>0</v>
      </c>
      <c r="T74" s="11">
        <v>0</v>
      </c>
      <c r="U74" s="24">
        <v>0</v>
      </c>
      <c r="V74" s="11">
        <v>0</v>
      </c>
      <c r="W74" s="24">
        <v>0</v>
      </c>
      <c r="X74" s="11">
        <v>0</v>
      </c>
      <c r="Y74" s="24">
        <v>0</v>
      </c>
      <c r="Z74" s="11">
        <v>0</v>
      </c>
      <c r="AA74" s="24">
        <v>0</v>
      </c>
      <c r="AB74" s="11">
        <v>0</v>
      </c>
      <c r="AC74" s="24">
        <v>0</v>
      </c>
      <c r="AD74" s="11">
        <v>0</v>
      </c>
      <c r="AE74" s="24">
        <v>0</v>
      </c>
      <c r="AF74" s="11">
        <v>0</v>
      </c>
      <c r="AG74" s="24">
        <v>0</v>
      </c>
      <c r="AH74" s="11">
        <v>0</v>
      </c>
      <c r="AI74" s="24">
        <v>0</v>
      </c>
      <c r="AJ74" s="11">
        <v>0</v>
      </c>
      <c r="AK74" s="24">
        <v>0</v>
      </c>
      <c r="AL74" s="11">
        <v>0</v>
      </c>
      <c r="AM74" s="24">
        <v>0</v>
      </c>
      <c r="AN74" s="11">
        <v>212476.18300000002</v>
      </c>
      <c r="AO74" s="24">
        <v>1.0715594300865705</v>
      </c>
    </row>
    <row r="75" spans="1:41" s="524" customFormat="1" x14ac:dyDescent="0.2">
      <c r="A75" s="12" t="s">
        <v>1422</v>
      </c>
      <c r="B75" s="15">
        <v>589640.32230999996</v>
      </c>
      <c r="C75" s="25">
        <v>99.876028642320577</v>
      </c>
      <c r="D75" s="15">
        <v>731.89244999999994</v>
      </c>
      <c r="E75" s="25">
        <v>0.12397135767941436</v>
      </c>
      <c r="F75" s="15">
        <v>0</v>
      </c>
      <c r="G75" s="25">
        <v>0</v>
      </c>
      <c r="H75" s="15">
        <v>0</v>
      </c>
      <c r="I75" s="25">
        <v>0</v>
      </c>
      <c r="J75" s="15">
        <v>0</v>
      </c>
      <c r="K75" s="25">
        <v>0</v>
      </c>
      <c r="L75" s="15">
        <v>0</v>
      </c>
      <c r="M75" s="25">
        <v>0</v>
      </c>
      <c r="N75" s="15">
        <v>0</v>
      </c>
      <c r="O75" s="25">
        <v>0</v>
      </c>
      <c r="P75" s="15">
        <v>0</v>
      </c>
      <c r="Q75" s="25">
        <v>0</v>
      </c>
      <c r="R75" s="15">
        <v>0</v>
      </c>
      <c r="S75" s="25">
        <v>0</v>
      </c>
      <c r="T75" s="15">
        <v>0</v>
      </c>
      <c r="U75" s="25">
        <v>0</v>
      </c>
      <c r="V75" s="15">
        <v>0</v>
      </c>
      <c r="W75" s="25">
        <v>0</v>
      </c>
      <c r="X75" s="15">
        <v>0</v>
      </c>
      <c r="Y75" s="25">
        <v>0</v>
      </c>
      <c r="Z75" s="15">
        <v>0</v>
      </c>
      <c r="AA75" s="25">
        <v>0</v>
      </c>
      <c r="AB75" s="15">
        <v>0</v>
      </c>
      <c r="AC75" s="25">
        <v>0</v>
      </c>
      <c r="AD75" s="15">
        <v>0</v>
      </c>
      <c r="AE75" s="25">
        <v>0</v>
      </c>
      <c r="AF75" s="15">
        <v>0</v>
      </c>
      <c r="AG75" s="25">
        <v>0</v>
      </c>
      <c r="AH75" s="15">
        <v>0</v>
      </c>
      <c r="AI75" s="25">
        <v>0</v>
      </c>
      <c r="AJ75" s="15">
        <v>0</v>
      </c>
      <c r="AK75" s="25">
        <v>0</v>
      </c>
      <c r="AL75" s="15">
        <v>0</v>
      </c>
      <c r="AM75" s="25">
        <v>0</v>
      </c>
      <c r="AN75" s="15">
        <v>590372.21476</v>
      </c>
      <c r="AO75" s="25">
        <v>2.9773638864134333</v>
      </c>
    </row>
    <row r="76" spans="1:41" s="813" customFormat="1" x14ac:dyDescent="0.2">
      <c r="A76" s="1484" t="s">
        <v>3232</v>
      </c>
      <c r="B76" s="1119">
        <v>2617487.4630899997</v>
      </c>
      <c r="C76" s="1120">
        <v>95.173413268810705</v>
      </c>
      <c r="D76" s="1119">
        <v>130392.70209000002</v>
      </c>
      <c r="E76" s="1120">
        <v>4.7411568147869243</v>
      </c>
      <c r="F76" s="1119">
        <v>2349.51892</v>
      </c>
      <c r="G76" s="1120">
        <v>8.5429916402377487E-2</v>
      </c>
      <c r="H76" s="1119">
        <v>0</v>
      </c>
      <c r="I76" s="1120">
        <v>0</v>
      </c>
      <c r="J76" s="1119">
        <v>0</v>
      </c>
      <c r="K76" s="1120">
        <v>0</v>
      </c>
      <c r="L76" s="1119">
        <v>0</v>
      </c>
      <c r="M76" s="1120">
        <v>0</v>
      </c>
      <c r="N76" s="1119">
        <v>0</v>
      </c>
      <c r="O76" s="1120">
        <v>0</v>
      </c>
      <c r="P76" s="1119">
        <v>0</v>
      </c>
      <c r="Q76" s="1120">
        <v>0</v>
      </c>
      <c r="R76" s="1119">
        <v>0</v>
      </c>
      <c r="S76" s="1120">
        <v>0</v>
      </c>
      <c r="T76" s="1119">
        <v>0</v>
      </c>
      <c r="U76" s="1120">
        <v>0</v>
      </c>
      <c r="V76" s="1119">
        <v>0</v>
      </c>
      <c r="W76" s="1120">
        <v>0</v>
      </c>
      <c r="X76" s="1119">
        <v>0</v>
      </c>
      <c r="Y76" s="1120">
        <v>0</v>
      </c>
      <c r="Z76" s="1119">
        <v>0</v>
      </c>
      <c r="AA76" s="1120">
        <v>0</v>
      </c>
      <c r="AB76" s="1119">
        <v>0</v>
      </c>
      <c r="AC76" s="1120">
        <v>0</v>
      </c>
      <c r="AD76" s="1119">
        <v>0</v>
      </c>
      <c r="AE76" s="1120">
        <v>0</v>
      </c>
      <c r="AF76" s="1119">
        <v>0</v>
      </c>
      <c r="AG76" s="1120">
        <v>0</v>
      </c>
      <c r="AH76" s="1119">
        <v>0</v>
      </c>
      <c r="AI76" s="1120">
        <v>0</v>
      </c>
      <c r="AJ76" s="1119">
        <v>0</v>
      </c>
      <c r="AK76" s="1120">
        <v>0</v>
      </c>
      <c r="AL76" s="1119">
        <v>0</v>
      </c>
      <c r="AM76" s="1120">
        <v>0</v>
      </c>
      <c r="AN76" s="1119">
        <v>2750229.6840999997</v>
      </c>
      <c r="AO76" s="1120">
        <v>13.869952440275926</v>
      </c>
    </row>
    <row r="77" spans="1:41" s="813" customFormat="1" ht="13.5" thickBot="1" x14ac:dyDescent="0.25">
      <c r="A77" s="1085" t="s">
        <v>578</v>
      </c>
      <c r="B77" s="1093">
        <v>2710295.5455699996</v>
      </c>
      <c r="C77" s="1094">
        <v>13.668556678548574</v>
      </c>
      <c r="D77" s="1093">
        <v>679884.89076000045</v>
      </c>
      <c r="E77" s="1094">
        <v>3.4287940219034163</v>
      </c>
      <c r="F77" s="1093">
        <v>2227161.3830799991</v>
      </c>
      <c r="G77" s="1094">
        <v>11.23201550718756</v>
      </c>
      <c r="H77" s="1093">
        <v>4533997.8711200012</v>
      </c>
      <c r="I77" s="1094">
        <v>22.865848332709703</v>
      </c>
      <c r="J77" s="1093">
        <v>256.94157000000001</v>
      </c>
      <c r="K77" s="1094">
        <v>1.295807174372803E-3</v>
      </c>
      <c r="L77" s="1093">
        <v>50337.11942000001</v>
      </c>
      <c r="M77" s="1094">
        <v>0.25386005262479155</v>
      </c>
      <c r="N77" s="1093">
        <v>133166.49184</v>
      </c>
      <c r="O77" s="1094">
        <v>0.67158496584390515</v>
      </c>
      <c r="P77" s="1093">
        <v>377880.63060000015</v>
      </c>
      <c r="Q77" s="1094">
        <v>1.9057267852298061</v>
      </c>
      <c r="R77" s="1093">
        <v>2645852.9353885376</v>
      </c>
      <c r="S77" s="1094">
        <v>13.343559845188956</v>
      </c>
      <c r="T77" s="1093">
        <v>1743774.3265949998</v>
      </c>
      <c r="U77" s="1094">
        <v>8.7941989413737307</v>
      </c>
      <c r="V77" s="1093">
        <v>3937605.6947200033</v>
      </c>
      <c r="W77" s="1094">
        <v>19.858124588673547</v>
      </c>
      <c r="X77" s="1093">
        <v>78766.956859999991</v>
      </c>
      <c r="Y77" s="1094">
        <v>0.39723734778572839</v>
      </c>
      <c r="Z77" s="1093">
        <v>438.04011999999994</v>
      </c>
      <c r="AA77" s="1094">
        <v>2.2091229930568399E-3</v>
      </c>
      <c r="AB77" s="1093">
        <v>420117.77</v>
      </c>
      <c r="AC77" s="1094">
        <v>2.1187370360020106</v>
      </c>
      <c r="AD77" s="1093">
        <v>74072.354830000011</v>
      </c>
      <c r="AE77" s="1094">
        <v>0.37356154090364579</v>
      </c>
      <c r="AF77" s="1093">
        <v>18029.656439999999</v>
      </c>
      <c r="AG77" s="1094">
        <v>9.0927124662734837E-2</v>
      </c>
      <c r="AH77" s="1093">
        <v>135648.96687</v>
      </c>
      <c r="AI77" s="1094">
        <v>0.68410457858728224</v>
      </c>
      <c r="AJ77" s="1093">
        <v>57661.814400000017</v>
      </c>
      <c r="AK77" s="1094">
        <v>0.29079993862757603</v>
      </c>
      <c r="AL77" s="1093">
        <v>3739.2512700000002</v>
      </c>
      <c r="AM77" s="1094">
        <v>1.8857783979636365E-2</v>
      </c>
      <c r="AN77" s="1093">
        <v>19828688.641453534</v>
      </c>
      <c r="AO77" s="1094">
        <v>100</v>
      </c>
    </row>
    <row r="78" spans="1:41" s="1011" customFormat="1" ht="11.25" x14ac:dyDescent="0.2">
      <c r="A78" s="1008"/>
      <c r="B78" s="1009"/>
      <c r="C78" s="1010"/>
      <c r="D78" s="1009"/>
      <c r="E78" s="1010"/>
      <c r="F78" s="1009"/>
      <c r="G78" s="1010"/>
      <c r="H78" s="1009"/>
      <c r="I78" s="1010"/>
      <c r="J78" s="1009"/>
      <c r="K78" s="1010"/>
      <c r="L78" s="1009"/>
      <c r="M78" s="1010"/>
      <c r="N78" s="1009"/>
      <c r="O78" s="1010"/>
      <c r="P78" s="1009"/>
      <c r="Q78" s="1010"/>
      <c r="R78" s="1009"/>
      <c r="S78" s="1010"/>
      <c r="T78" s="1009"/>
      <c r="U78" s="1010"/>
      <c r="V78" s="1009"/>
      <c r="W78" s="1010"/>
      <c r="X78" s="1009"/>
      <c r="Y78" s="1010"/>
      <c r="Z78" s="1009"/>
      <c r="AA78" s="1010"/>
      <c r="AB78" s="1009"/>
      <c r="AC78" s="1010"/>
      <c r="AD78" s="1009"/>
      <c r="AE78" s="1010"/>
      <c r="AF78" s="1009"/>
      <c r="AG78" s="1010"/>
      <c r="AH78" s="1009"/>
      <c r="AI78" s="1010"/>
      <c r="AJ78" s="1009"/>
      <c r="AK78" s="1010"/>
      <c r="AL78" s="1009"/>
      <c r="AM78" s="1010"/>
      <c r="AN78" s="1009"/>
      <c r="AO78" s="1010"/>
    </row>
    <row r="79" spans="1:41" s="491" customFormat="1" ht="12.75" customHeight="1" x14ac:dyDescent="0.2">
      <c r="A79" s="1712"/>
      <c r="B79" s="1712"/>
      <c r="C79" s="1712"/>
      <c r="D79" s="1712"/>
      <c r="E79" s="1712"/>
      <c r="F79" s="1712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41"/>
    </row>
    <row r="80" spans="1:41" s="491" customFormat="1" x14ac:dyDescent="0.2">
      <c r="A80" s="531"/>
      <c r="B80" s="531"/>
      <c r="C80" s="531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181"/>
      <c r="AM80" s="33"/>
      <c r="AN80" s="33"/>
      <c r="AO80" s="41"/>
    </row>
  </sheetData>
  <mergeCells count="64">
    <mergeCell ref="Z8:AA10"/>
    <mergeCell ref="AB11:AB12"/>
    <mergeCell ref="AE11:AE12"/>
    <mergeCell ref="P11:P12"/>
    <mergeCell ref="R11:R12"/>
    <mergeCell ref="P8:Q10"/>
    <mergeCell ref="T5:AM6"/>
    <mergeCell ref="H8:I10"/>
    <mergeCell ref="X11:X12"/>
    <mergeCell ref="W11:W12"/>
    <mergeCell ref="AA11:AA12"/>
    <mergeCell ref="Y11:Y12"/>
    <mergeCell ref="AB8:AC10"/>
    <mergeCell ref="V11:V12"/>
    <mergeCell ref="J8:K10"/>
    <mergeCell ref="N8:O10"/>
    <mergeCell ref="AJ8:AK10"/>
    <mergeCell ref="AO11:AO12"/>
    <mergeCell ref="X8:Y10"/>
    <mergeCell ref="V8:W10"/>
    <mergeCell ref="AD8:AE10"/>
    <mergeCell ref="AH8:AI10"/>
    <mergeCell ref="AN8:AO10"/>
    <mergeCell ref="AC11:AC12"/>
    <mergeCell ref="AD11:AD12"/>
    <mergeCell ref="AL11:AL12"/>
    <mergeCell ref="AN11:AN12"/>
    <mergeCell ref="R8:S10"/>
    <mergeCell ref="T8:U10"/>
    <mergeCell ref="Q11:Q12"/>
    <mergeCell ref="S11:S12"/>
    <mergeCell ref="F11:F12"/>
    <mergeCell ref="G11:G12"/>
    <mergeCell ref="AL8:AM10"/>
    <mergeCell ref="AF8:AG10"/>
    <mergeCell ref="AM11:AM12"/>
    <mergeCell ref="AK11:AK12"/>
    <mergeCell ref="AJ11:AJ12"/>
    <mergeCell ref="T11:T12"/>
    <mergeCell ref="U11:U12"/>
    <mergeCell ref="AH11:AH12"/>
    <mergeCell ref="AG11:AG12"/>
    <mergeCell ref="AF11:AF12"/>
    <mergeCell ref="AI11:AI12"/>
    <mergeCell ref="A5:S6"/>
    <mergeCell ref="O11:O12"/>
    <mergeCell ref="N11:N12"/>
    <mergeCell ref="K11:K12"/>
    <mergeCell ref="M11:M12"/>
    <mergeCell ref="A79:F79"/>
    <mergeCell ref="A8:A12"/>
    <mergeCell ref="D8:E10"/>
    <mergeCell ref="F8:G10"/>
    <mergeCell ref="D11:D12"/>
    <mergeCell ref="B8:C10"/>
    <mergeCell ref="Z11:Z12"/>
    <mergeCell ref="H11:H12"/>
    <mergeCell ref="J11:J12"/>
    <mergeCell ref="I11:I12"/>
    <mergeCell ref="E11:E12"/>
    <mergeCell ref="B11:B12"/>
    <mergeCell ref="C11:C12"/>
    <mergeCell ref="L11:L12"/>
    <mergeCell ref="L8:M10"/>
  </mergeCells>
  <phoneticPr fontId="6" type="noConversion"/>
  <conditionalFormatting sqref="A14:A48 A52:A55">
    <cfRule type="expression" dxfId="294" priority="73" stopIfTrue="1">
      <formula>$AY14=1</formula>
    </cfRule>
  </conditionalFormatting>
  <conditionalFormatting sqref="D60:E62 B14:AM48 F59:AM62 B59:C62 B50:AM50 B58:AM58 D52:E56 F51:AM56 B51:C56 AM14:AM78 AK14:AK78 AI14:AI78 AG14:AG78 AE14:AE78 AC14:AC78 AA14:AA78 Y14:Y78 W14:W78 U14:U78 S14:S78 Q14:Q78 O14:O78 M14:M78 K14:K78 I14:I78 G14:G78 E14:E78 C14:C78 B63:AM75 AO14:AO48 AO58:AO75 AO50:AO56">
    <cfRule type="expression" dxfId="293" priority="72" stopIfTrue="1">
      <formula>$BD14=1</formula>
    </cfRule>
  </conditionalFormatting>
  <conditionalFormatting sqref="A56">
    <cfRule type="expression" dxfId="292" priority="76" stopIfTrue="1">
      <formula>#REF!=1</formula>
    </cfRule>
  </conditionalFormatting>
  <conditionalFormatting sqref="A51">
    <cfRule type="expression" dxfId="291" priority="80" stopIfTrue="1">
      <formula>$AK51=1</formula>
    </cfRule>
  </conditionalFormatting>
  <conditionalFormatting sqref="A57 A77:A78 A49:A50">
    <cfRule type="expression" dxfId="290" priority="81" stopIfTrue="1">
      <formula>$AM49=1</formula>
    </cfRule>
  </conditionalFormatting>
  <conditionalFormatting sqref="A51">
    <cfRule type="expression" dxfId="289" priority="82" stopIfTrue="1">
      <formula>$AL51=1</formula>
    </cfRule>
  </conditionalFormatting>
  <conditionalFormatting sqref="D59:E59 F49:AM50 B49:C50 B57:AM58 C57:C59 E57:E59 C49:E51 G57:G59 G49:G51 I57:I59 I49:I51 K57:K59 K49:K51 M57:M59 M49:M51 O57:O59 O49:O51 Q57:Q59 Q49:Q51 S57:S59 S49:S51 U57:U59 U49:U51 W57:W59 W49:W51 Y57:Y59 Y49:Y51 AA57:AA59 AA49:AA51 AC57:AC59 AC49:AC51 AE57:AE59 AE49:AE51 AG57:AG59 AG49:AG51 AI57:AI59 AI49:AI51 AK57:AK59 AK49:AK51 AM57:AM59 AM49:AN51 B76:AO78 AO49:AO50 AO57:AO58">
    <cfRule type="expression" dxfId="288" priority="83" stopIfTrue="1">
      <formula>$AP49=1</formula>
    </cfRule>
  </conditionalFormatting>
  <conditionalFormatting sqref="A50">
    <cfRule type="expression" dxfId="287" priority="67" stopIfTrue="1">
      <formula>$AY50=1</formula>
    </cfRule>
  </conditionalFormatting>
  <conditionalFormatting sqref="A50">
    <cfRule type="expression" dxfId="286" priority="62" stopIfTrue="1">
      <formula>$AO50=1</formula>
    </cfRule>
  </conditionalFormatting>
  <conditionalFormatting sqref="A50">
    <cfRule type="expression" dxfId="285" priority="65" stopIfTrue="1">
      <formula>$AK50=1</formula>
    </cfRule>
  </conditionalFormatting>
  <conditionalFormatting sqref="A50">
    <cfRule type="expression" dxfId="284" priority="64" stopIfTrue="1">
      <formula>$AL50=1</formula>
    </cfRule>
  </conditionalFormatting>
  <conditionalFormatting sqref="A50">
    <cfRule type="expression" dxfId="283" priority="63" stopIfTrue="1">
      <formula>$AN50=1</formula>
    </cfRule>
  </conditionalFormatting>
  <conditionalFormatting sqref="AN14:AN78">
    <cfRule type="expression" dxfId="282" priority="3" stopIfTrue="1">
      <formula>$BD14=1</formula>
    </cfRule>
  </conditionalFormatting>
  <conditionalFormatting sqref="AN57:AN59">
    <cfRule type="expression" dxfId="281" priority="4" stopIfTrue="1">
      <formula>$AP57=1</formula>
    </cfRule>
  </conditionalFormatting>
  <conditionalFormatting sqref="A58:A76">
    <cfRule type="expression" dxfId="280" priority="1" stopIfTrue="1">
      <formula>$AL58=1</formula>
    </cfRule>
  </conditionalFormatting>
  <conditionalFormatting sqref="A58:A75">
    <cfRule type="expression" dxfId="279" priority="2" stopIfTrue="1">
      <formula>$AN58=1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66" fitToWidth="2" orientation="portrait" r:id="rId1"/>
  <headerFooter alignWithMargins="0"/>
  <colBreaks count="1" manualBreakCount="1">
    <brk id="19" min="2" max="7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CH79"/>
  <sheetViews>
    <sheetView showGridLines="0" zoomScaleNormal="100" workbookViewId="0">
      <pane xSplit="1" ySplit="12" topLeftCell="B55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3.42578125" style="517" customWidth="1"/>
    <col min="2" max="2" width="9.7109375" style="517" customWidth="1"/>
    <col min="3" max="14" width="10.7109375" style="517" customWidth="1"/>
    <col min="15" max="15" width="10.85546875" style="517" customWidth="1"/>
    <col min="16" max="16" width="10.7109375" style="517" customWidth="1"/>
    <col min="17" max="17" width="8.7109375" style="517" customWidth="1"/>
    <col min="18" max="18" width="9" style="517" customWidth="1"/>
    <col min="19" max="19" width="9.28515625" style="517" customWidth="1"/>
    <col min="20" max="20" width="10.85546875" style="517" customWidth="1"/>
    <col min="21" max="21" width="9.140625" style="517"/>
    <col min="22" max="22" width="9.85546875" style="517" customWidth="1"/>
    <col min="23" max="23" width="9.7109375" style="517" customWidth="1"/>
    <col min="24" max="16384" width="9.140625" style="426"/>
  </cols>
  <sheetData>
    <row r="1" spans="1:86" x14ac:dyDescent="0.2">
      <c r="A1" s="757" t="s">
        <v>349</v>
      </c>
    </row>
    <row r="2" spans="1:86" x14ac:dyDescent="0.2">
      <c r="A2" s="757" t="s">
        <v>350</v>
      </c>
    </row>
    <row r="3" spans="1:86" s="914" customFormat="1" x14ac:dyDescent="0.2">
      <c r="A3" s="936" t="s">
        <v>1632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937" t="s">
        <v>1633</v>
      </c>
    </row>
    <row r="4" spans="1:86" s="429" customFormat="1" x14ac:dyDescent="0.2">
      <c r="A4" s="519"/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</row>
    <row r="5" spans="1:86" s="429" customFormat="1" ht="18" customHeight="1" x14ac:dyDescent="0.2">
      <c r="A5" s="1719" t="s">
        <v>3217</v>
      </c>
      <c r="B5" s="1719"/>
      <c r="C5" s="1719"/>
      <c r="D5" s="1719"/>
      <c r="E5" s="1719"/>
      <c r="F5" s="1719"/>
      <c r="G5" s="1719"/>
      <c r="H5" s="1719"/>
      <c r="I5" s="1719"/>
      <c r="J5" s="1719"/>
      <c r="K5" s="1720" t="s">
        <v>3218</v>
      </c>
      <c r="L5" s="1720"/>
      <c r="M5" s="1720"/>
      <c r="N5" s="1720"/>
      <c r="O5" s="1720"/>
      <c r="P5" s="1720"/>
      <c r="Q5" s="1720"/>
      <c r="R5" s="1720"/>
      <c r="S5" s="1720"/>
      <c r="T5" s="1720"/>
      <c r="U5" s="1720"/>
      <c r="V5" s="1720"/>
      <c r="W5" s="1720"/>
    </row>
    <row r="6" spans="1:86" s="429" customFormat="1" ht="18" customHeight="1" x14ac:dyDescent="0.2">
      <c r="A6" s="1719"/>
      <c r="B6" s="1719"/>
      <c r="C6" s="1719"/>
      <c r="D6" s="1719"/>
      <c r="E6" s="1719"/>
      <c r="F6" s="1719"/>
      <c r="G6" s="1719"/>
      <c r="H6" s="1719"/>
      <c r="I6" s="1719"/>
      <c r="J6" s="1719"/>
      <c r="K6" s="1720"/>
      <c r="L6" s="1720"/>
      <c r="M6" s="1720"/>
      <c r="N6" s="1720"/>
      <c r="O6" s="1720"/>
      <c r="P6" s="1720"/>
      <c r="Q6" s="1720"/>
      <c r="R6" s="1720"/>
      <c r="S6" s="1720"/>
      <c r="T6" s="1720"/>
      <c r="U6" s="1720"/>
      <c r="V6" s="1720"/>
      <c r="W6" s="1720"/>
    </row>
    <row r="7" spans="1:86" s="429" customFormat="1" ht="13.5" thickBot="1" x14ac:dyDescent="0.25">
      <c r="A7" s="519"/>
      <c r="B7" s="519"/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1354" t="s">
        <v>2071</v>
      </c>
    </row>
    <row r="8" spans="1:86" s="364" customFormat="1" ht="12.75" customHeight="1" x14ac:dyDescent="0.2">
      <c r="A8" s="1721" t="s">
        <v>775</v>
      </c>
      <c r="B8" s="1716" t="s">
        <v>1612</v>
      </c>
      <c r="C8" s="1716" t="s">
        <v>1679</v>
      </c>
      <c r="D8" s="1716" t="s">
        <v>897</v>
      </c>
      <c r="E8" s="1716" t="s">
        <v>892</v>
      </c>
      <c r="F8" s="1716" t="s">
        <v>1602</v>
      </c>
      <c r="G8" s="1716" t="s">
        <v>894</v>
      </c>
      <c r="H8" s="1716" t="s">
        <v>895</v>
      </c>
      <c r="I8" s="1716" t="s">
        <v>896</v>
      </c>
      <c r="J8" s="1716" t="s">
        <v>1604</v>
      </c>
      <c r="K8" s="1716" t="s">
        <v>708</v>
      </c>
      <c r="L8" s="1716" t="s">
        <v>764</v>
      </c>
      <c r="M8" s="1716" t="s">
        <v>765</v>
      </c>
      <c r="N8" s="1716" t="s">
        <v>703</v>
      </c>
      <c r="O8" s="1716" t="s">
        <v>704</v>
      </c>
      <c r="P8" s="1716" t="s">
        <v>1188</v>
      </c>
      <c r="Q8" s="1716" t="s">
        <v>1189</v>
      </c>
      <c r="R8" s="1716" t="s">
        <v>1190</v>
      </c>
      <c r="S8" s="1716" t="s">
        <v>1191</v>
      </c>
      <c r="T8" s="1716" t="s">
        <v>853</v>
      </c>
      <c r="U8" s="1716" t="s">
        <v>1193</v>
      </c>
      <c r="V8" s="1716" t="s">
        <v>1611</v>
      </c>
      <c r="W8" s="1716" t="s">
        <v>796</v>
      </c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  <c r="BG8" s="378"/>
      <c r="BH8" s="378"/>
      <c r="BI8" s="378"/>
      <c r="BJ8" s="378"/>
      <c r="BK8" s="378"/>
      <c r="BL8" s="378"/>
      <c r="BM8" s="378"/>
      <c r="BN8" s="378"/>
      <c r="BO8" s="378"/>
      <c r="BP8" s="378"/>
      <c r="BQ8" s="378"/>
      <c r="BR8" s="378"/>
      <c r="BS8" s="378"/>
      <c r="BT8" s="378"/>
      <c r="BU8" s="378"/>
      <c r="BV8" s="378"/>
      <c r="BW8" s="378"/>
      <c r="BX8" s="378"/>
      <c r="BY8" s="378"/>
      <c r="BZ8" s="378"/>
      <c r="CA8" s="378"/>
      <c r="CB8" s="378"/>
      <c r="CC8" s="378"/>
      <c r="CD8" s="378"/>
      <c r="CE8" s="378"/>
      <c r="CF8" s="378"/>
      <c r="CG8" s="378"/>
      <c r="CH8" s="378"/>
    </row>
    <row r="9" spans="1:86" s="364" customFormat="1" ht="13.5" customHeight="1" x14ac:dyDescent="0.2">
      <c r="A9" s="1722"/>
      <c r="B9" s="1717"/>
      <c r="C9" s="1717"/>
      <c r="D9" s="1717"/>
      <c r="E9" s="1717"/>
      <c r="F9" s="1717"/>
      <c r="G9" s="1717"/>
      <c r="H9" s="1717"/>
      <c r="I9" s="1717"/>
      <c r="J9" s="1717"/>
      <c r="K9" s="1717"/>
      <c r="L9" s="1717"/>
      <c r="M9" s="1717"/>
      <c r="N9" s="1717"/>
      <c r="O9" s="1717"/>
      <c r="P9" s="1717"/>
      <c r="Q9" s="1717"/>
      <c r="R9" s="1717"/>
      <c r="S9" s="1717"/>
      <c r="T9" s="1717"/>
      <c r="U9" s="1717"/>
      <c r="V9" s="1717"/>
      <c r="W9" s="1717"/>
      <c r="X9" s="378"/>
      <c r="Y9" s="378"/>
      <c r="Z9" s="378"/>
      <c r="AA9" s="378"/>
      <c r="AB9" s="378"/>
      <c r="AC9" s="378"/>
      <c r="AD9" s="378"/>
      <c r="AE9" s="378"/>
      <c r="AF9" s="378"/>
      <c r="AG9" s="378"/>
      <c r="AH9" s="378"/>
      <c r="AI9" s="378"/>
      <c r="AJ9" s="378"/>
      <c r="AK9" s="378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  <c r="BG9" s="378"/>
      <c r="BH9" s="378"/>
      <c r="BI9" s="378"/>
      <c r="BJ9" s="378"/>
      <c r="BK9" s="378"/>
      <c r="BL9" s="378"/>
      <c r="BM9" s="378"/>
      <c r="BN9" s="378"/>
      <c r="BO9" s="378"/>
      <c r="BP9" s="378"/>
      <c r="BQ9" s="378"/>
      <c r="BR9" s="378"/>
      <c r="BS9" s="378"/>
      <c r="BT9" s="378"/>
      <c r="BU9" s="378"/>
      <c r="BV9" s="378"/>
      <c r="BW9" s="378"/>
      <c r="BX9" s="378"/>
      <c r="BY9" s="378"/>
      <c r="BZ9" s="378"/>
      <c r="CA9" s="378"/>
      <c r="CB9" s="378"/>
      <c r="CC9" s="378"/>
      <c r="CD9" s="378"/>
      <c r="CE9" s="378"/>
      <c r="CF9" s="378"/>
      <c r="CG9" s="378"/>
      <c r="CH9" s="378"/>
    </row>
    <row r="10" spans="1:86" s="364" customFormat="1" x14ac:dyDescent="0.2">
      <c r="A10" s="1722"/>
      <c r="B10" s="1717"/>
      <c r="C10" s="1717"/>
      <c r="D10" s="1717"/>
      <c r="E10" s="1717"/>
      <c r="F10" s="1717"/>
      <c r="G10" s="1717"/>
      <c r="H10" s="1717"/>
      <c r="I10" s="1717"/>
      <c r="J10" s="1717"/>
      <c r="K10" s="1717"/>
      <c r="L10" s="1717"/>
      <c r="M10" s="1717"/>
      <c r="N10" s="1717"/>
      <c r="O10" s="1717"/>
      <c r="P10" s="1717"/>
      <c r="Q10" s="1717"/>
      <c r="R10" s="1717"/>
      <c r="S10" s="1717"/>
      <c r="T10" s="1717"/>
      <c r="U10" s="1717"/>
      <c r="V10" s="1717"/>
      <c r="W10" s="171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</row>
    <row r="11" spans="1:86" s="364" customFormat="1" x14ac:dyDescent="0.2">
      <c r="A11" s="1722"/>
      <c r="B11" s="1717"/>
      <c r="C11" s="1717"/>
      <c r="D11" s="1717"/>
      <c r="E11" s="1717"/>
      <c r="F11" s="1717"/>
      <c r="G11" s="1717"/>
      <c r="H11" s="1717"/>
      <c r="I11" s="1717"/>
      <c r="J11" s="1717"/>
      <c r="K11" s="1717"/>
      <c r="L11" s="1717"/>
      <c r="M11" s="1717"/>
      <c r="N11" s="1717"/>
      <c r="O11" s="1717"/>
      <c r="P11" s="1717"/>
      <c r="Q11" s="1717"/>
      <c r="R11" s="1717"/>
      <c r="S11" s="1717"/>
      <c r="T11" s="1717"/>
      <c r="U11" s="1717"/>
      <c r="V11" s="1717"/>
      <c r="W11" s="1717"/>
      <c r="X11" s="378"/>
      <c r="Y11" s="378"/>
      <c r="Z11" s="378"/>
      <c r="AA11" s="378"/>
      <c r="AB11" s="378"/>
      <c r="AC11" s="378"/>
      <c r="AD11" s="378"/>
      <c r="AE11" s="378"/>
      <c r="AF11" s="378"/>
      <c r="AG11" s="378"/>
      <c r="AH11" s="378"/>
      <c r="AI11" s="378"/>
      <c r="AJ11" s="378"/>
      <c r="AK11" s="378"/>
      <c r="AL11" s="378"/>
      <c r="AM11" s="378"/>
      <c r="AN11" s="378"/>
      <c r="AO11" s="378"/>
      <c r="AP11" s="378"/>
      <c r="AQ11" s="378"/>
      <c r="AR11" s="378"/>
      <c r="AS11" s="378"/>
      <c r="AT11" s="378"/>
      <c r="AU11" s="378"/>
      <c r="AV11" s="378"/>
      <c r="AW11" s="378"/>
      <c r="AX11" s="378"/>
      <c r="AY11" s="378"/>
      <c r="AZ11" s="378"/>
      <c r="BA11" s="378"/>
      <c r="BB11" s="378"/>
      <c r="BC11" s="378"/>
      <c r="BD11" s="378"/>
      <c r="BE11" s="378"/>
      <c r="BF11" s="378"/>
      <c r="BG11" s="378"/>
      <c r="BH11" s="378"/>
      <c r="BI11" s="378"/>
      <c r="BJ11" s="378"/>
      <c r="BK11" s="378"/>
      <c r="BL11" s="378"/>
      <c r="BM11" s="378"/>
      <c r="BN11" s="378"/>
      <c r="BO11" s="378"/>
      <c r="BP11" s="378"/>
      <c r="BQ11" s="378"/>
      <c r="BR11" s="378"/>
      <c r="BS11" s="378"/>
      <c r="BT11" s="378"/>
      <c r="BU11" s="378"/>
      <c r="BV11" s="378"/>
      <c r="BW11" s="378"/>
      <c r="BX11" s="378"/>
      <c r="BY11" s="378"/>
      <c r="BZ11" s="378"/>
      <c r="CA11" s="378"/>
      <c r="CB11" s="378"/>
      <c r="CC11" s="378"/>
      <c r="CD11" s="378"/>
      <c r="CE11" s="378"/>
      <c r="CF11" s="378"/>
      <c r="CG11" s="378"/>
      <c r="CH11" s="378"/>
    </row>
    <row r="12" spans="1:86" s="364" customFormat="1" ht="13.5" thickBot="1" x14ac:dyDescent="0.25">
      <c r="A12" s="1723"/>
      <c r="B12" s="1718"/>
      <c r="C12" s="1718"/>
      <c r="D12" s="1718"/>
      <c r="E12" s="1718"/>
      <c r="F12" s="1718"/>
      <c r="G12" s="1718"/>
      <c r="H12" s="1718"/>
      <c r="I12" s="1718"/>
      <c r="J12" s="1718"/>
      <c r="K12" s="1718"/>
      <c r="L12" s="1718"/>
      <c r="M12" s="1718"/>
      <c r="N12" s="1718"/>
      <c r="O12" s="1718"/>
      <c r="P12" s="1718"/>
      <c r="Q12" s="1718"/>
      <c r="R12" s="1718"/>
      <c r="S12" s="1718"/>
      <c r="T12" s="1718"/>
      <c r="U12" s="1718"/>
      <c r="V12" s="1718"/>
      <c r="W12" s="1718"/>
      <c r="X12" s="378"/>
      <c r="Y12" s="378"/>
      <c r="Z12" s="378"/>
      <c r="AA12" s="378"/>
      <c r="AB12" s="378"/>
      <c r="AC12" s="378"/>
      <c r="AD12" s="378"/>
      <c r="AE12" s="378"/>
      <c r="AF12" s="378"/>
      <c r="AG12" s="378"/>
      <c r="AH12" s="378"/>
      <c r="AI12" s="378"/>
      <c r="AJ12" s="378"/>
      <c r="AK12" s="378"/>
      <c r="AL12" s="378"/>
      <c r="AM12" s="378"/>
      <c r="AN12" s="378"/>
      <c r="AO12" s="378"/>
      <c r="AP12" s="378"/>
      <c r="AQ12" s="378"/>
      <c r="AR12" s="378"/>
      <c r="AS12" s="378"/>
      <c r="AT12" s="378"/>
      <c r="AU12" s="378"/>
      <c r="AV12" s="378"/>
      <c r="AW12" s="378"/>
      <c r="AX12" s="378"/>
      <c r="AY12" s="378"/>
      <c r="AZ12" s="378"/>
      <c r="BA12" s="378"/>
      <c r="BB12" s="378"/>
      <c r="BC12" s="378"/>
      <c r="BD12" s="378"/>
      <c r="BE12" s="378"/>
      <c r="BF12" s="378"/>
      <c r="BG12" s="378"/>
      <c r="BH12" s="378"/>
      <c r="BI12" s="378"/>
      <c r="BJ12" s="378"/>
      <c r="BK12" s="378"/>
      <c r="BL12" s="378"/>
      <c r="BM12" s="378"/>
      <c r="BN12" s="378"/>
      <c r="BO12" s="378"/>
      <c r="BP12" s="378"/>
      <c r="BQ12" s="378"/>
      <c r="BR12" s="378"/>
      <c r="BS12" s="378"/>
      <c r="BT12" s="378"/>
      <c r="BU12" s="378"/>
      <c r="BV12" s="378"/>
      <c r="BW12" s="378"/>
      <c r="BX12" s="378"/>
      <c r="BY12" s="378"/>
      <c r="BZ12" s="378"/>
      <c r="CA12" s="378"/>
      <c r="CB12" s="378"/>
      <c r="CC12" s="378"/>
      <c r="CD12" s="378"/>
      <c r="CE12" s="378"/>
      <c r="CF12" s="378"/>
      <c r="CG12" s="378"/>
      <c r="CH12" s="378"/>
    </row>
    <row r="13" spans="1:86" s="364" customFormat="1" x14ac:dyDescent="0.2">
      <c r="A13" s="810" t="s">
        <v>574</v>
      </c>
      <c r="B13" s="522"/>
      <c r="C13" s="522"/>
      <c r="D13" s="500"/>
      <c r="E13" s="500"/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21"/>
      <c r="Q13" s="500"/>
      <c r="R13" s="522"/>
      <c r="S13" s="500"/>
      <c r="T13" s="522"/>
      <c r="U13" s="500"/>
      <c r="V13" s="522"/>
      <c r="W13" s="522"/>
      <c r="X13" s="378"/>
      <c r="Y13" s="378"/>
      <c r="Z13" s="378"/>
      <c r="AA13" s="378"/>
      <c r="AB13" s="378"/>
      <c r="AC13" s="378"/>
      <c r="AD13" s="378"/>
      <c r="AE13" s="378"/>
      <c r="AF13" s="378"/>
      <c r="AG13" s="378"/>
      <c r="AH13" s="378"/>
      <c r="AI13" s="378"/>
      <c r="AJ13" s="378"/>
      <c r="AK13" s="378"/>
      <c r="AL13" s="378"/>
      <c r="AM13" s="378"/>
      <c r="AN13" s="378"/>
      <c r="AO13" s="378"/>
      <c r="AP13" s="378"/>
      <c r="AQ13" s="378"/>
      <c r="AR13" s="378"/>
      <c r="AS13" s="378"/>
      <c r="AT13" s="378"/>
      <c r="AU13" s="378"/>
      <c r="AV13" s="378"/>
      <c r="AW13" s="378"/>
      <c r="AX13" s="378"/>
      <c r="AY13" s="378"/>
      <c r="AZ13" s="378"/>
      <c r="BA13" s="378"/>
      <c r="BB13" s="378"/>
      <c r="BC13" s="378"/>
      <c r="BD13" s="378"/>
      <c r="BE13" s="378"/>
      <c r="BF13" s="378"/>
      <c r="BG13" s="378"/>
      <c r="BH13" s="378"/>
      <c r="BI13" s="378"/>
      <c r="BJ13" s="378"/>
      <c r="BK13" s="378"/>
      <c r="BL13" s="378"/>
      <c r="BM13" s="378"/>
      <c r="BN13" s="378"/>
      <c r="BO13" s="378"/>
      <c r="BP13" s="378"/>
      <c r="BQ13" s="378"/>
      <c r="BR13" s="378"/>
      <c r="BS13" s="378"/>
      <c r="BT13" s="378"/>
      <c r="BU13" s="378"/>
      <c r="BV13" s="378"/>
      <c r="BW13" s="378"/>
      <c r="BX13" s="378"/>
      <c r="BY13" s="378"/>
      <c r="BZ13" s="378"/>
      <c r="CA13" s="378"/>
      <c r="CB13" s="378"/>
      <c r="CC13" s="378"/>
      <c r="CD13" s="378"/>
      <c r="CE13" s="378"/>
      <c r="CF13" s="378"/>
      <c r="CG13" s="378"/>
      <c r="CH13" s="378"/>
    </row>
    <row r="14" spans="1:86" s="378" customFormat="1" x14ac:dyDescent="0.2">
      <c r="A14" s="12" t="s">
        <v>1526</v>
      </c>
      <c r="B14" s="11">
        <v>0</v>
      </c>
      <c r="C14" s="11">
        <v>0</v>
      </c>
      <c r="D14" s="11">
        <v>-2452.592732467645</v>
      </c>
      <c r="E14" s="11">
        <v>13.244870464056518</v>
      </c>
      <c r="F14" s="11">
        <v>0</v>
      </c>
      <c r="G14" s="11">
        <v>0</v>
      </c>
      <c r="H14" s="11">
        <v>0</v>
      </c>
      <c r="I14" s="11">
        <v>0</v>
      </c>
      <c r="J14" s="11">
        <v>1079.6025119864746</v>
      </c>
      <c r="K14" s="11">
        <v>-2744.7935188174206</v>
      </c>
      <c r="L14" s="11">
        <v>-304.87324357539228</v>
      </c>
      <c r="M14" s="11">
        <v>0</v>
      </c>
      <c r="N14" s="11">
        <v>0</v>
      </c>
      <c r="O14" s="11">
        <v>0</v>
      </c>
      <c r="P14" s="11">
        <v>94.078742409923578</v>
      </c>
      <c r="Q14" s="11">
        <v>0</v>
      </c>
      <c r="R14" s="11">
        <v>-97.876999999999995</v>
      </c>
      <c r="S14" s="11">
        <v>0</v>
      </c>
      <c r="T14" s="11">
        <v>0</v>
      </c>
      <c r="U14" s="11">
        <v>0</v>
      </c>
      <c r="V14" s="11">
        <v>-4413.2103700000043</v>
      </c>
      <c r="W14" s="11">
        <v>-4413.2103700000043</v>
      </c>
    </row>
    <row r="15" spans="1:86" s="378" customFormat="1" x14ac:dyDescent="0.2">
      <c r="A15" s="12" t="s">
        <v>2070</v>
      </c>
      <c r="B15" s="11">
        <v>0</v>
      </c>
      <c r="C15" s="11">
        <v>0</v>
      </c>
      <c r="D15" s="11">
        <v>7642.4709171025161</v>
      </c>
      <c r="E15" s="11">
        <v>-2320.1218815193997</v>
      </c>
      <c r="F15" s="11">
        <v>-4334.8605549789145</v>
      </c>
      <c r="G15" s="11">
        <v>0</v>
      </c>
      <c r="H15" s="11">
        <v>0</v>
      </c>
      <c r="I15" s="11">
        <v>-1.1442387971456005</v>
      </c>
      <c r="J15" s="11">
        <v>1720.6606307176864</v>
      </c>
      <c r="K15" s="11">
        <v>-2857.4402041706562</v>
      </c>
      <c r="L15" s="11">
        <v>-947.16567753953677</v>
      </c>
      <c r="M15" s="11">
        <v>348.77596466738265</v>
      </c>
      <c r="N15" s="11">
        <v>-10.279121382311692</v>
      </c>
      <c r="O15" s="11">
        <v>-5.591047425034807E-2</v>
      </c>
      <c r="P15" s="11">
        <v>3416.3679007144851</v>
      </c>
      <c r="Q15" s="11">
        <v>19.873585080430956</v>
      </c>
      <c r="R15" s="11">
        <v>28.537644637518781</v>
      </c>
      <c r="S15" s="11">
        <v>-435.18611680929268</v>
      </c>
      <c r="T15" s="11">
        <v>0</v>
      </c>
      <c r="U15" s="11">
        <v>0</v>
      </c>
      <c r="V15" s="11">
        <v>2270.4329372485122</v>
      </c>
      <c r="W15" s="11">
        <v>2270.4329372485122</v>
      </c>
    </row>
    <row r="16" spans="1:86" s="378" customFormat="1" x14ac:dyDescent="0.2">
      <c r="A16" s="12" t="s">
        <v>1220</v>
      </c>
      <c r="B16" s="11">
        <v>0</v>
      </c>
      <c r="C16" s="11">
        <v>76.819559999999584</v>
      </c>
      <c r="D16" s="11">
        <v>9675.4742099999967</v>
      </c>
      <c r="E16" s="11">
        <v>5716.5228100000322</v>
      </c>
      <c r="F16" s="11">
        <v>20493.942569999934</v>
      </c>
      <c r="G16" s="11">
        <v>0</v>
      </c>
      <c r="H16" s="11">
        <v>1.0724699999999818</v>
      </c>
      <c r="I16" s="11">
        <v>-166.23786000000038</v>
      </c>
      <c r="J16" s="11">
        <v>9914.8170100000025</v>
      </c>
      <c r="K16" s="11">
        <v>13862.765049999982</v>
      </c>
      <c r="L16" s="11">
        <v>11797.388959999978</v>
      </c>
      <c r="M16" s="11">
        <v>-36635.254219999966</v>
      </c>
      <c r="N16" s="11">
        <v>-35.672809999999778</v>
      </c>
      <c r="O16" s="11">
        <v>0</v>
      </c>
      <c r="P16" s="11">
        <v>5919.084230000004</v>
      </c>
      <c r="Q16" s="11">
        <v>55.047940000000025</v>
      </c>
      <c r="R16" s="11">
        <v>375.56692999999996</v>
      </c>
      <c r="S16" s="11">
        <v>9993.9114000000027</v>
      </c>
      <c r="T16" s="11">
        <v>3529.6981900000005</v>
      </c>
      <c r="U16" s="11">
        <v>196.11353999999974</v>
      </c>
      <c r="V16" s="11">
        <v>54694.240419999973</v>
      </c>
      <c r="W16" s="11">
        <v>54771.059979999969</v>
      </c>
    </row>
    <row r="17" spans="1:23" s="378" customFormat="1" x14ac:dyDescent="0.2">
      <c r="A17" s="14" t="s">
        <v>800</v>
      </c>
      <c r="B17" s="15">
        <v>0</v>
      </c>
      <c r="C17" s="15">
        <v>0</v>
      </c>
      <c r="D17" s="15">
        <v>21462.808260000005</v>
      </c>
      <c r="E17" s="15">
        <v>39841.264939999935</v>
      </c>
      <c r="F17" s="15">
        <v>-2.0854399999380111</v>
      </c>
      <c r="G17" s="15">
        <v>0</v>
      </c>
      <c r="H17" s="15">
        <v>-70.081360000000075</v>
      </c>
      <c r="I17" s="15">
        <v>-837.09607000000335</v>
      </c>
      <c r="J17" s="15">
        <v>8124.0029999999997</v>
      </c>
      <c r="K17" s="15">
        <v>3459.7592899999991</v>
      </c>
      <c r="L17" s="15">
        <v>9251.7280300000039</v>
      </c>
      <c r="M17" s="15">
        <v>6799.5425999999943</v>
      </c>
      <c r="N17" s="15">
        <v>-383.17097999999942</v>
      </c>
      <c r="O17" s="15">
        <v>0</v>
      </c>
      <c r="P17" s="15">
        <v>-6314.3908799999954</v>
      </c>
      <c r="Q17" s="15">
        <v>-167.52087999999992</v>
      </c>
      <c r="R17" s="15">
        <v>0</v>
      </c>
      <c r="S17" s="15">
        <v>1604.9474299999986</v>
      </c>
      <c r="T17" s="15">
        <v>1182.13221</v>
      </c>
      <c r="U17" s="15">
        <v>0</v>
      </c>
      <c r="V17" s="15">
        <v>83951.840150000018</v>
      </c>
      <c r="W17" s="15">
        <v>83951.840150000018</v>
      </c>
    </row>
    <row r="18" spans="1:23" s="378" customFormat="1" x14ac:dyDescent="0.2">
      <c r="A18" s="19" t="s">
        <v>763</v>
      </c>
      <c r="B18" s="16">
        <v>0</v>
      </c>
      <c r="C18" s="16">
        <v>0</v>
      </c>
      <c r="D18" s="16">
        <v>9126.6335131468841</v>
      </c>
      <c r="E18" s="16">
        <v>13853.632568844676</v>
      </c>
      <c r="F18" s="16">
        <v>-85446.862489580628</v>
      </c>
      <c r="G18" s="16">
        <v>0</v>
      </c>
      <c r="H18" s="16">
        <v>5315.2524244686656</v>
      </c>
      <c r="I18" s="16">
        <v>9236.8637444371252</v>
      </c>
      <c r="J18" s="16">
        <v>12863.205673984583</v>
      </c>
      <c r="K18" s="16">
        <v>5227.3192981018128</v>
      </c>
      <c r="L18" s="16">
        <v>19922.804367898701</v>
      </c>
      <c r="M18" s="16">
        <v>-69903.885464803461</v>
      </c>
      <c r="N18" s="16">
        <v>1738.9328768352573</v>
      </c>
      <c r="O18" s="16">
        <v>0</v>
      </c>
      <c r="P18" s="16">
        <v>891.10149705564231</v>
      </c>
      <c r="Q18" s="16">
        <v>-2315.1519267885215</v>
      </c>
      <c r="R18" s="16">
        <v>0</v>
      </c>
      <c r="S18" s="16">
        <v>-1082.8631250119379</v>
      </c>
      <c r="T18" s="16">
        <v>8073.2220154863244</v>
      </c>
      <c r="U18" s="16">
        <v>0</v>
      </c>
      <c r="V18" s="16">
        <v>-72499.795025924861</v>
      </c>
      <c r="W18" s="16">
        <v>-72499.795025924861</v>
      </c>
    </row>
    <row r="19" spans="1:23" s="378" customFormat="1" x14ac:dyDescent="0.2">
      <c r="A19" s="12" t="s">
        <v>1548</v>
      </c>
      <c r="B19" s="11">
        <v>0</v>
      </c>
      <c r="C19" s="11">
        <v>0</v>
      </c>
      <c r="D19" s="11">
        <v>4581.6614035439998</v>
      </c>
      <c r="E19" s="11">
        <v>-104.5906879854342</v>
      </c>
      <c r="F19" s="11">
        <v>-519.35662753687802</v>
      </c>
      <c r="G19" s="11">
        <v>0</v>
      </c>
      <c r="H19" s="11">
        <v>3.7306052654708453E-2</v>
      </c>
      <c r="I19" s="11">
        <v>4730.3682539907068</v>
      </c>
      <c r="J19" s="11">
        <v>611.55832111535676</v>
      </c>
      <c r="K19" s="11">
        <v>2857.6995832257362</v>
      </c>
      <c r="L19" s="11">
        <v>-733.86393646221279</v>
      </c>
      <c r="M19" s="11">
        <v>-7336.5996376948651</v>
      </c>
      <c r="N19" s="11">
        <v>1.1778525892750089</v>
      </c>
      <c r="O19" s="11">
        <v>0</v>
      </c>
      <c r="P19" s="11">
        <v>-897.18155862418257</v>
      </c>
      <c r="Q19" s="11">
        <v>196.95717750715312</v>
      </c>
      <c r="R19" s="11">
        <v>13.744587868613307</v>
      </c>
      <c r="S19" s="11">
        <v>10.530561176381449</v>
      </c>
      <c r="T19" s="11">
        <v>78.906151233710517</v>
      </c>
      <c r="U19" s="11">
        <v>0</v>
      </c>
      <c r="V19" s="11">
        <v>3491.0487500000177</v>
      </c>
      <c r="W19" s="11">
        <v>3491.0487500000177</v>
      </c>
    </row>
    <row r="20" spans="1:23" s="378" customFormat="1" x14ac:dyDescent="0.2">
      <c r="A20" s="12" t="s">
        <v>1550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-1329.9194499999999</v>
      </c>
      <c r="R20" s="11">
        <v>0</v>
      </c>
      <c r="S20" s="11">
        <v>0</v>
      </c>
      <c r="T20" s="11">
        <v>0</v>
      </c>
      <c r="U20" s="11">
        <v>0</v>
      </c>
      <c r="V20" s="11">
        <v>-1329.9194499999999</v>
      </c>
      <c r="W20" s="11">
        <v>-1329.9194499999999</v>
      </c>
    </row>
    <row r="21" spans="1:23" s="378" customFormat="1" x14ac:dyDescent="0.2">
      <c r="A21" s="14" t="s">
        <v>1549</v>
      </c>
      <c r="B21" s="15">
        <v>0</v>
      </c>
      <c r="C21" s="15">
        <v>0</v>
      </c>
      <c r="D21" s="15">
        <v>-2133.8379909719974</v>
      </c>
      <c r="E21" s="15">
        <v>0.36085</v>
      </c>
      <c r="F21" s="15">
        <v>7.6775897396653887</v>
      </c>
      <c r="G21" s="15">
        <v>0</v>
      </c>
      <c r="H21" s="15">
        <v>0</v>
      </c>
      <c r="I21" s="15">
        <v>1376.2462373690003</v>
      </c>
      <c r="J21" s="15">
        <v>3154.1146085915993</v>
      </c>
      <c r="K21" s="15">
        <v>-33075.536750419356</v>
      </c>
      <c r="L21" s="15">
        <v>4731.8312236560914</v>
      </c>
      <c r="M21" s="15">
        <v>-48390.273702315106</v>
      </c>
      <c r="N21" s="15">
        <v>0</v>
      </c>
      <c r="O21" s="15">
        <v>0</v>
      </c>
      <c r="P21" s="15">
        <v>13215.943412496757</v>
      </c>
      <c r="Q21" s="15">
        <v>0</v>
      </c>
      <c r="R21" s="15">
        <v>-160.92020236700006</v>
      </c>
      <c r="S21" s="15">
        <v>2853.9437644479999</v>
      </c>
      <c r="T21" s="15">
        <v>730.96929078000039</v>
      </c>
      <c r="U21" s="15">
        <v>0</v>
      </c>
      <c r="V21" s="15">
        <v>-57689.481668992346</v>
      </c>
      <c r="W21" s="15">
        <v>-57689.481668992346</v>
      </c>
    </row>
    <row r="22" spans="1:23" s="378" customFormat="1" x14ac:dyDescent="0.2">
      <c r="A22" s="19" t="s">
        <v>817</v>
      </c>
      <c r="B22" s="16">
        <v>0</v>
      </c>
      <c r="C22" s="16">
        <v>0</v>
      </c>
      <c r="D22" s="16">
        <v>17371.93378999993</v>
      </c>
      <c r="E22" s="16">
        <v>12481.470780004605</v>
      </c>
      <c r="F22" s="16">
        <v>-52195.60307056248</v>
      </c>
      <c r="G22" s="16">
        <v>0</v>
      </c>
      <c r="H22" s="16">
        <v>72.306590000000426</v>
      </c>
      <c r="I22" s="16">
        <v>-24.357930000025778</v>
      </c>
      <c r="J22" s="16">
        <v>17092.508259999857</v>
      </c>
      <c r="K22" s="16">
        <v>-21975.318449996739</v>
      </c>
      <c r="L22" s="16">
        <v>9126.2740500001382</v>
      </c>
      <c r="M22" s="16">
        <v>-437137.62633010087</v>
      </c>
      <c r="N22" s="16">
        <v>1.4243500000000073</v>
      </c>
      <c r="O22" s="16">
        <v>0</v>
      </c>
      <c r="P22" s="16">
        <v>-157021.78061999989</v>
      </c>
      <c r="Q22" s="16">
        <v>0</v>
      </c>
      <c r="R22" s="16">
        <v>0</v>
      </c>
      <c r="S22" s="16">
        <v>2866.9653400000157</v>
      </c>
      <c r="T22" s="16">
        <v>9025.3456100000185</v>
      </c>
      <c r="U22" s="16">
        <v>0</v>
      </c>
      <c r="V22" s="16">
        <v>-600316.4576306555</v>
      </c>
      <c r="W22" s="16">
        <v>-600316.4576306555</v>
      </c>
    </row>
    <row r="23" spans="1:23" s="378" customFormat="1" x14ac:dyDescent="0.2">
      <c r="A23" s="12" t="s">
        <v>102</v>
      </c>
      <c r="B23" s="11">
        <v>0</v>
      </c>
      <c r="C23" s="11">
        <v>0</v>
      </c>
      <c r="D23" s="11">
        <v>-227.44887000000011</v>
      </c>
      <c r="E23" s="11">
        <v>5.0889999999999991E-2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1639.2312099999981</v>
      </c>
      <c r="T23" s="11">
        <v>0</v>
      </c>
      <c r="U23" s="11">
        <v>0</v>
      </c>
      <c r="V23" s="11">
        <v>1411.8332299999979</v>
      </c>
      <c r="W23" s="11">
        <v>1411.8332299999979</v>
      </c>
    </row>
    <row r="24" spans="1:23" s="378" customFormat="1" x14ac:dyDescent="0.2">
      <c r="A24" s="12" t="s">
        <v>1551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-5601.935703633726</v>
      </c>
      <c r="R24" s="11">
        <v>0</v>
      </c>
      <c r="S24" s="11">
        <v>0</v>
      </c>
      <c r="T24" s="11">
        <v>0</v>
      </c>
      <c r="U24" s="11">
        <v>0</v>
      </c>
      <c r="V24" s="11">
        <v>-5601.935703633726</v>
      </c>
      <c r="W24" s="11">
        <v>-5601.935703633726</v>
      </c>
    </row>
    <row r="25" spans="1:23" s="378" customFormat="1" x14ac:dyDescent="0.2">
      <c r="A25" s="14" t="s">
        <v>854</v>
      </c>
      <c r="B25" s="15">
        <v>0</v>
      </c>
      <c r="C25" s="15">
        <v>0</v>
      </c>
      <c r="D25" s="15">
        <v>-517.64108918674958</v>
      </c>
      <c r="E25" s="15">
        <v>61.974687719381969</v>
      </c>
      <c r="F25" s="15">
        <v>387.5422757990309</v>
      </c>
      <c r="G25" s="15">
        <v>0</v>
      </c>
      <c r="H25" s="15">
        <v>0</v>
      </c>
      <c r="I25" s="15">
        <v>2.8076817541960608</v>
      </c>
      <c r="J25" s="15">
        <v>-4.1635991029537545</v>
      </c>
      <c r="K25" s="15">
        <v>-286.19312544093174</v>
      </c>
      <c r="L25" s="15">
        <v>-222.95733039380619</v>
      </c>
      <c r="M25" s="15">
        <v>-1464.2158929041027</v>
      </c>
      <c r="N25" s="15">
        <v>0</v>
      </c>
      <c r="O25" s="15">
        <v>0</v>
      </c>
      <c r="P25" s="15">
        <v>195.71930243241204</v>
      </c>
      <c r="Q25" s="15">
        <v>0</v>
      </c>
      <c r="R25" s="15">
        <v>0.50001746343424969</v>
      </c>
      <c r="S25" s="15">
        <v>-3.7108550994226241E-3</v>
      </c>
      <c r="T25" s="15">
        <v>0</v>
      </c>
      <c r="U25" s="15">
        <v>0</v>
      </c>
      <c r="V25" s="15">
        <v>-1846.6307827151882</v>
      </c>
      <c r="W25" s="15">
        <v>-1846.6307827151882</v>
      </c>
    </row>
    <row r="26" spans="1:23" s="378" customFormat="1" x14ac:dyDescent="0.2">
      <c r="A26" s="19" t="s">
        <v>2132</v>
      </c>
      <c r="B26" s="16">
        <v>0</v>
      </c>
      <c r="C26" s="16">
        <v>0</v>
      </c>
      <c r="D26" s="16">
        <v>540.35137916200028</v>
      </c>
      <c r="E26" s="16">
        <v>135.73598815999995</v>
      </c>
      <c r="F26" s="16">
        <v>-1713.1280855951049</v>
      </c>
      <c r="G26" s="16">
        <v>0</v>
      </c>
      <c r="H26" s="16">
        <v>0</v>
      </c>
      <c r="I26" s="16">
        <v>65.610358281000003</v>
      </c>
      <c r="J26" s="16">
        <v>515.73802390000014</v>
      </c>
      <c r="K26" s="16">
        <v>1009.0043085400015</v>
      </c>
      <c r="L26" s="16">
        <v>-936.56453610343965</v>
      </c>
      <c r="M26" s="16">
        <v>-33143.377470824547</v>
      </c>
      <c r="N26" s="16">
        <v>0</v>
      </c>
      <c r="O26" s="16">
        <v>0</v>
      </c>
      <c r="P26" s="16">
        <v>-798.44214243800002</v>
      </c>
      <c r="Q26" s="16">
        <v>0</v>
      </c>
      <c r="R26" s="16">
        <v>33.725171749999994</v>
      </c>
      <c r="S26" s="16">
        <v>14.867659100000001</v>
      </c>
      <c r="T26" s="16">
        <v>320.66263582599993</v>
      </c>
      <c r="U26" s="16">
        <v>0</v>
      </c>
      <c r="V26" s="16">
        <v>-33955.816710242099</v>
      </c>
      <c r="W26" s="16">
        <v>-33955.816710242099</v>
      </c>
    </row>
    <row r="27" spans="1:23" s="378" customFormat="1" x14ac:dyDescent="0.2">
      <c r="A27" s="12" t="s">
        <v>1557</v>
      </c>
      <c r="B27" s="11">
        <v>0</v>
      </c>
      <c r="C27" s="11">
        <v>0</v>
      </c>
      <c r="D27" s="11">
        <v>664.20908999999608</v>
      </c>
      <c r="E27" s="11">
        <v>-8043.7637999999897</v>
      </c>
      <c r="F27" s="11">
        <v>13655.991702799945</v>
      </c>
      <c r="G27" s="11">
        <v>0</v>
      </c>
      <c r="H27" s="11">
        <v>2.9262499999999525</v>
      </c>
      <c r="I27" s="11">
        <v>415.63222999999999</v>
      </c>
      <c r="J27" s="11">
        <v>13806.798629999999</v>
      </c>
      <c r="K27" s="11">
        <v>716.21278520000726</v>
      </c>
      <c r="L27" s="11">
        <v>3241.8341192000016</v>
      </c>
      <c r="M27" s="11">
        <v>-116813.27476</v>
      </c>
      <c r="N27" s="11">
        <v>-36.118890000000171</v>
      </c>
      <c r="O27" s="11">
        <v>0</v>
      </c>
      <c r="P27" s="11">
        <v>-3468.8559400000013</v>
      </c>
      <c r="Q27" s="11">
        <v>0</v>
      </c>
      <c r="R27" s="11">
        <v>3236.8119999999999</v>
      </c>
      <c r="S27" s="11">
        <v>315.30833200000018</v>
      </c>
      <c r="T27" s="11">
        <v>-416.90689000000015</v>
      </c>
      <c r="U27" s="11">
        <v>0</v>
      </c>
      <c r="V27" s="11">
        <v>-92723.195140800031</v>
      </c>
      <c r="W27" s="11">
        <v>-92723.195140800031</v>
      </c>
    </row>
    <row r="28" spans="1:23" s="378" customFormat="1" x14ac:dyDescent="0.2">
      <c r="A28" s="12" t="s">
        <v>1423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-1037.6443300000028</v>
      </c>
      <c r="R28" s="11">
        <v>0</v>
      </c>
      <c r="S28" s="11">
        <v>0</v>
      </c>
      <c r="T28" s="11">
        <v>0</v>
      </c>
      <c r="U28" s="11">
        <v>0</v>
      </c>
      <c r="V28" s="11">
        <v>-1037.6443300000028</v>
      </c>
      <c r="W28" s="11">
        <v>-1037.6443300000028</v>
      </c>
    </row>
    <row r="29" spans="1:23" s="378" customFormat="1" x14ac:dyDescent="0.2">
      <c r="A29" s="14" t="s">
        <v>802</v>
      </c>
      <c r="B29" s="15">
        <v>0</v>
      </c>
      <c r="C29" s="15">
        <v>0</v>
      </c>
      <c r="D29" s="15">
        <v>4077.3441989523249</v>
      </c>
      <c r="E29" s="15">
        <v>-14869.885567322015</v>
      </c>
      <c r="F29" s="15">
        <v>-3829.7999344689847</v>
      </c>
      <c r="G29" s="15">
        <v>0</v>
      </c>
      <c r="H29" s="15">
        <v>-236.22336403093325</v>
      </c>
      <c r="I29" s="15">
        <v>-52.395620745474126</v>
      </c>
      <c r="J29" s="15">
        <v>7144.880582964166</v>
      </c>
      <c r="K29" s="15">
        <v>12360.954670900672</v>
      </c>
      <c r="L29" s="15">
        <v>7787.7255940384794</v>
      </c>
      <c r="M29" s="15">
        <v>-16466.737856427579</v>
      </c>
      <c r="N29" s="15">
        <v>-15.469801031251899</v>
      </c>
      <c r="O29" s="15">
        <v>0</v>
      </c>
      <c r="P29" s="15">
        <v>3052.3210284694292</v>
      </c>
      <c r="Q29" s="15">
        <v>-7.1534893708190648</v>
      </c>
      <c r="R29" s="15">
        <v>0</v>
      </c>
      <c r="S29" s="15">
        <v>663.83427826612592</v>
      </c>
      <c r="T29" s="15">
        <v>957.08298774627269</v>
      </c>
      <c r="U29" s="15">
        <v>0</v>
      </c>
      <c r="V29" s="15">
        <v>566.47770794041389</v>
      </c>
      <c r="W29" s="15">
        <v>566.47770794041389</v>
      </c>
    </row>
    <row r="30" spans="1:23" s="378" customFormat="1" x14ac:dyDescent="0.2">
      <c r="A30" s="19" t="s">
        <v>830</v>
      </c>
      <c r="B30" s="16">
        <v>0</v>
      </c>
      <c r="C30" s="16">
        <v>0</v>
      </c>
      <c r="D30" s="16">
        <v>9.2783414893196898</v>
      </c>
      <c r="E30" s="16">
        <v>0</v>
      </c>
      <c r="F30" s="16">
        <v>-70.848975471785877</v>
      </c>
      <c r="G30" s="16">
        <v>0</v>
      </c>
      <c r="H30" s="16">
        <v>0</v>
      </c>
      <c r="I30" s="16">
        <v>0</v>
      </c>
      <c r="J30" s="16">
        <v>-175.34498321358569</v>
      </c>
      <c r="K30" s="16">
        <v>-303.79257782941812</v>
      </c>
      <c r="L30" s="16">
        <v>254.17489650266751</v>
      </c>
      <c r="M30" s="16">
        <v>3574.032627071053</v>
      </c>
      <c r="N30" s="16">
        <v>0</v>
      </c>
      <c r="O30" s="16">
        <v>0</v>
      </c>
      <c r="P30" s="16">
        <v>199.55875266874204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3487.0580812169928</v>
      </c>
      <c r="W30" s="16">
        <v>3487.0580812169928</v>
      </c>
    </row>
    <row r="31" spans="1:23" s="378" customFormat="1" x14ac:dyDescent="0.2">
      <c r="A31" s="12" t="s">
        <v>1644</v>
      </c>
      <c r="B31" s="11">
        <v>0</v>
      </c>
      <c r="C31" s="11">
        <v>-2.0494599999999994</v>
      </c>
      <c r="D31" s="11">
        <v>738.24527999338852</v>
      </c>
      <c r="E31" s="11">
        <v>21.132572757233923</v>
      </c>
      <c r="F31" s="11">
        <v>-3861.0614230767601</v>
      </c>
      <c r="G31" s="11">
        <v>-1.8514171671424928</v>
      </c>
      <c r="H31" s="11">
        <v>-4.8466758760469366</v>
      </c>
      <c r="I31" s="11">
        <v>36.164062506275172</v>
      </c>
      <c r="J31" s="11">
        <v>891.15755915225338</v>
      </c>
      <c r="K31" s="11">
        <v>370.78797050422151</v>
      </c>
      <c r="L31" s="11">
        <v>260.26156534436336</v>
      </c>
      <c r="M31" s="11">
        <v>-1235.4546249778523</v>
      </c>
      <c r="N31" s="11">
        <v>-1.6334285122568333</v>
      </c>
      <c r="O31" s="11">
        <v>0.22575161122482632</v>
      </c>
      <c r="P31" s="11">
        <v>-407.21171178608773</v>
      </c>
      <c r="Q31" s="11">
        <v>0</v>
      </c>
      <c r="R31" s="11">
        <v>14.76661240536559</v>
      </c>
      <c r="S31" s="11">
        <v>0</v>
      </c>
      <c r="T31" s="11">
        <v>-452.02826487818572</v>
      </c>
      <c r="U31" s="11">
        <v>0</v>
      </c>
      <c r="V31" s="11">
        <v>-3631.3461720000055</v>
      </c>
      <c r="W31" s="11">
        <v>-3633.3956320000057</v>
      </c>
    </row>
    <row r="32" spans="1:23" s="378" customFormat="1" x14ac:dyDescent="0.2">
      <c r="A32" s="12" t="s">
        <v>1530</v>
      </c>
      <c r="B32" s="11">
        <v>0</v>
      </c>
      <c r="C32" s="11">
        <v>0</v>
      </c>
      <c r="D32" s="11">
        <v>12188.642803264072</v>
      </c>
      <c r="E32" s="11">
        <v>-6824.2675506501791</v>
      </c>
      <c r="F32" s="11">
        <v>25099.329899692148</v>
      </c>
      <c r="G32" s="11">
        <v>0</v>
      </c>
      <c r="H32" s="11">
        <v>7.0399999999999994E-3</v>
      </c>
      <c r="I32" s="11">
        <v>1649.0996196395345</v>
      </c>
      <c r="J32" s="11">
        <v>8861.5199689922974</v>
      </c>
      <c r="K32" s="11">
        <v>-1202.1720557735116</v>
      </c>
      <c r="L32" s="11">
        <v>4226.2847110212497</v>
      </c>
      <c r="M32" s="11">
        <v>-67880.191219450557</v>
      </c>
      <c r="N32" s="11">
        <v>0</v>
      </c>
      <c r="O32" s="11">
        <v>0</v>
      </c>
      <c r="P32" s="11">
        <v>4728.9187412287574</v>
      </c>
      <c r="Q32" s="11">
        <v>0</v>
      </c>
      <c r="R32" s="11">
        <v>0</v>
      </c>
      <c r="S32" s="11">
        <v>548.18860764744454</v>
      </c>
      <c r="T32" s="11">
        <v>3555.283545937014</v>
      </c>
      <c r="U32" s="11">
        <v>0</v>
      </c>
      <c r="V32" s="11">
        <v>-15049.355888451726</v>
      </c>
      <c r="W32" s="11">
        <v>-15049.355888451726</v>
      </c>
    </row>
    <row r="33" spans="1:23" s="378" customFormat="1" x14ac:dyDescent="0.2">
      <c r="A33" s="14" t="s">
        <v>758</v>
      </c>
      <c r="B33" s="15">
        <v>0</v>
      </c>
      <c r="C33" s="15">
        <v>0</v>
      </c>
      <c r="D33" s="15">
        <v>4580.1945286518812</v>
      </c>
      <c r="E33" s="15">
        <v>-9243.1840168367853</v>
      </c>
      <c r="F33" s="15">
        <v>27526.642822602957</v>
      </c>
      <c r="G33" s="15">
        <v>0</v>
      </c>
      <c r="H33" s="15">
        <v>-887.08281307901404</v>
      </c>
      <c r="I33" s="15">
        <v>556.4294332240712</v>
      </c>
      <c r="J33" s="15">
        <v>2625.9362446297278</v>
      </c>
      <c r="K33" s="15">
        <v>13404.969023650188</v>
      </c>
      <c r="L33" s="15">
        <v>14760.339008995355</v>
      </c>
      <c r="M33" s="15">
        <v>-60797.678921244085</v>
      </c>
      <c r="N33" s="15">
        <v>-1282.4253990728239</v>
      </c>
      <c r="O33" s="15">
        <v>0</v>
      </c>
      <c r="P33" s="15">
        <v>4055.4151850733483</v>
      </c>
      <c r="Q33" s="15">
        <v>-0.27268999999999999</v>
      </c>
      <c r="R33" s="15">
        <v>812.52055353647484</v>
      </c>
      <c r="S33" s="15">
        <v>469.19891847829825</v>
      </c>
      <c r="T33" s="15">
        <v>532.68181139038415</v>
      </c>
      <c r="U33" s="15">
        <v>0</v>
      </c>
      <c r="V33" s="15">
        <v>-2886.3163100000274</v>
      </c>
      <c r="W33" s="15">
        <v>-2886.3163100000274</v>
      </c>
    </row>
    <row r="34" spans="1:23" s="378" customFormat="1" x14ac:dyDescent="0.2">
      <c r="A34" s="19" t="s">
        <v>1418</v>
      </c>
      <c r="B34" s="16">
        <v>0</v>
      </c>
      <c r="C34" s="16">
        <v>0</v>
      </c>
      <c r="D34" s="16">
        <v>3270.1068002697079</v>
      </c>
      <c r="E34" s="16">
        <v>2541.1783380091292</v>
      </c>
      <c r="F34" s="16">
        <v>-5511.2530900711345</v>
      </c>
      <c r="G34" s="16">
        <v>0</v>
      </c>
      <c r="H34" s="16">
        <v>32.134445787871712</v>
      </c>
      <c r="I34" s="16">
        <v>32.436896687514803</v>
      </c>
      <c r="J34" s="16">
        <v>659.18598017552097</v>
      </c>
      <c r="K34" s="16">
        <v>14559.684759357771</v>
      </c>
      <c r="L34" s="16">
        <v>3258.6789955778499</v>
      </c>
      <c r="M34" s="16">
        <v>-3693.3158040317744</v>
      </c>
      <c r="N34" s="16">
        <v>6.450896097397159</v>
      </c>
      <c r="O34" s="16">
        <v>0</v>
      </c>
      <c r="P34" s="16">
        <v>-104.09521367345157</v>
      </c>
      <c r="Q34" s="16">
        <v>0</v>
      </c>
      <c r="R34" s="16">
        <v>25.533808773388454</v>
      </c>
      <c r="S34" s="16">
        <v>1597.2846935963139</v>
      </c>
      <c r="T34" s="16">
        <v>-9.6999999999999973E-4</v>
      </c>
      <c r="U34" s="16">
        <v>0</v>
      </c>
      <c r="V34" s="16">
        <v>16674.010536556107</v>
      </c>
      <c r="W34" s="16">
        <v>16674.010536556107</v>
      </c>
    </row>
    <row r="35" spans="1:23" s="378" customFormat="1" x14ac:dyDescent="0.2">
      <c r="A35" s="12" t="s">
        <v>803</v>
      </c>
      <c r="B35" s="11">
        <v>0</v>
      </c>
      <c r="C35" s="11">
        <v>0</v>
      </c>
      <c r="D35" s="11">
        <v>1965.0553200000004</v>
      </c>
      <c r="E35" s="11">
        <v>-271.67369000000002</v>
      </c>
      <c r="F35" s="11">
        <v>12783.616939999984</v>
      </c>
      <c r="G35" s="11">
        <v>0</v>
      </c>
      <c r="H35" s="11">
        <v>-162.90765999999999</v>
      </c>
      <c r="I35" s="11">
        <v>-921.79451000000063</v>
      </c>
      <c r="J35" s="11">
        <v>5481.7275899999959</v>
      </c>
      <c r="K35" s="11">
        <v>-705.04699999999809</v>
      </c>
      <c r="L35" s="11">
        <v>3585.4887700000004</v>
      </c>
      <c r="M35" s="11">
        <v>-60987.557179999989</v>
      </c>
      <c r="N35" s="11">
        <v>0</v>
      </c>
      <c r="O35" s="11">
        <v>0</v>
      </c>
      <c r="P35" s="11">
        <v>2796.8484600000011</v>
      </c>
      <c r="Q35" s="11">
        <v>0</v>
      </c>
      <c r="R35" s="11">
        <v>0</v>
      </c>
      <c r="S35" s="11">
        <v>0</v>
      </c>
      <c r="T35" s="11">
        <v>1541.2807400000002</v>
      </c>
      <c r="U35" s="11">
        <v>0</v>
      </c>
      <c r="V35" s="11">
        <v>-34894.962220000009</v>
      </c>
      <c r="W35" s="11">
        <v>-34894.962220000009</v>
      </c>
    </row>
    <row r="36" spans="1:23" s="378" customFormat="1" x14ac:dyDescent="0.2">
      <c r="A36" s="12" t="s">
        <v>762</v>
      </c>
      <c r="B36" s="11">
        <v>0</v>
      </c>
      <c r="C36" s="11">
        <v>31.468480000000003</v>
      </c>
      <c r="D36" s="11">
        <v>42.024359999999987</v>
      </c>
      <c r="E36" s="11">
        <v>-5.1042200000000015</v>
      </c>
      <c r="F36" s="11">
        <v>771.64242999999965</v>
      </c>
      <c r="G36" s="11">
        <v>0</v>
      </c>
      <c r="H36" s="11">
        <v>0</v>
      </c>
      <c r="I36" s="11">
        <v>0</v>
      </c>
      <c r="J36" s="11">
        <v>29.239670000000014</v>
      </c>
      <c r="K36" s="11">
        <v>135.14666999999974</v>
      </c>
      <c r="L36" s="11">
        <v>37.903899999999879</v>
      </c>
      <c r="M36" s="11">
        <v>-5620.0553999999984</v>
      </c>
      <c r="N36" s="11">
        <v>0</v>
      </c>
      <c r="O36" s="11">
        <v>0</v>
      </c>
      <c r="P36" s="11">
        <v>36.173399999999994</v>
      </c>
      <c r="Q36" s="11">
        <v>0</v>
      </c>
      <c r="R36" s="11">
        <v>0.73399999999999987</v>
      </c>
      <c r="S36" s="11">
        <v>11.006010000000005</v>
      </c>
      <c r="T36" s="11">
        <v>0</v>
      </c>
      <c r="U36" s="11">
        <v>0</v>
      </c>
      <c r="V36" s="11">
        <v>-4561.2891799999989</v>
      </c>
      <c r="W36" s="11">
        <v>-4529.8206999999984</v>
      </c>
    </row>
    <row r="37" spans="1:23" s="378" customFormat="1" x14ac:dyDescent="0.2">
      <c r="A37" s="14" t="s">
        <v>761</v>
      </c>
      <c r="B37" s="15">
        <v>0</v>
      </c>
      <c r="C37" s="15">
        <v>0</v>
      </c>
      <c r="D37" s="15">
        <v>7678.7054499999967</v>
      </c>
      <c r="E37" s="15">
        <v>375.10024999999979</v>
      </c>
      <c r="F37" s="15">
        <v>1251.8988499999978</v>
      </c>
      <c r="G37" s="15">
        <v>0</v>
      </c>
      <c r="H37" s="15">
        <v>0</v>
      </c>
      <c r="I37" s="15">
        <v>3.2749999999998863E-2</v>
      </c>
      <c r="J37" s="15">
        <v>1521.8580899999999</v>
      </c>
      <c r="K37" s="15">
        <v>7293.460639999993</v>
      </c>
      <c r="L37" s="15">
        <v>2344.1797000000001</v>
      </c>
      <c r="M37" s="15">
        <v>-12297.194869999983</v>
      </c>
      <c r="N37" s="15">
        <v>0.91009000000000007</v>
      </c>
      <c r="O37" s="15">
        <v>0</v>
      </c>
      <c r="P37" s="15">
        <v>896.71164000000101</v>
      </c>
      <c r="Q37" s="15">
        <v>0</v>
      </c>
      <c r="R37" s="15">
        <v>38.849430000000034</v>
      </c>
      <c r="S37" s="15">
        <v>347.74993999999998</v>
      </c>
      <c r="T37" s="15">
        <v>64.946399999999997</v>
      </c>
      <c r="U37" s="15">
        <v>0</v>
      </c>
      <c r="V37" s="15">
        <v>9517.2083600000078</v>
      </c>
      <c r="W37" s="15">
        <v>9517.2083600000078</v>
      </c>
    </row>
    <row r="38" spans="1:23" s="378" customFormat="1" x14ac:dyDescent="0.2">
      <c r="A38" s="19" t="s">
        <v>829</v>
      </c>
      <c r="B38" s="16">
        <v>0</v>
      </c>
      <c r="C38" s="16">
        <v>2.7284841053187848E-15</v>
      </c>
      <c r="D38" s="16">
        <v>871.29786880947847</v>
      </c>
      <c r="E38" s="16">
        <v>-43.697914614275973</v>
      </c>
      <c r="F38" s="16">
        <v>-19344.839543645703</v>
      </c>
      <c r="G38" s="16">
        <v>0</v>
      </c>
      <c r="H38" s="16">
        <v>0</v>
      </c>
      <c r="I38" s="16">
        <v>7.8992110203221859</v>
      </c>
      <c r="J38" s="16">
        <v>-193.13739673898439</v>
      </c>
      <c r="K38" s="16">
        <v>-3430.2407420817467</v>
      </c>
      <c r="L38" s="16">
        <v>-215.8779994975234</v>
      </c>
      <c r="M38" s="16">
        <v>-37608.425629508369</v>
      </c>
      <c r="N38" s="16">
        <v>0</v>
      </c>
      <c r="O38" s="16">
        <v>0</v>
      </c>
      <c r="P38" s="16">
        <v>471.0077370768858</v>
      </c>
      <c r="Q38" s="16">
        <v>0</v>
      </c>
      <c r="R38" s="16">
        <v>-1.396242500635055</v>
      </c>
      <c r="S38" s="16">
        <v>1.8927092073923266E-2</v>
      </c>
      <c r="T38" s="16">
        <v>268.07616306036624</v>
      </c>
      <c r="U38" s="16">
        <v>0</v>
      </c>
      <c r="V38" s="16">
        <v>-59219.315561528107</v>
      </c>
      <c r="W38" s="16">
        <v>-59219.315561528107</v>
      </c>
    </row>
    <row r="39" spans="1:23" s="378" customFormat="1" x14ac:dyDescent="0.2">
      <c r="A39" s="12" t="s">
        <v>1581</v>
      </c>
      <c r="B39" s="11">
        <v>0</v>
      </c>
      <c r="C39" s="11">
        <v>0</v>
      </c>
      <c r="D39" s="11">
        <v>8346.1092883165929</v>
      </c>
      <c r="E39" s="11">
        <v>23821.402115979581</v>
      </c>
      <c r="F39" s="11">
        <v>5002.517866391182</v>
      </c>
      <c r="G39" s="11">
        <v>0</v>
      </c>
      <c r="H39" s="11">
        <v>226.43435567055374</v>
      </c>
      <c r="I39" s="11">
        <v>-171.56309284140298</v>
      </c>
      <c r="J39" s="11">
        <v>14255.322257328517</v>
      </c>
      <c r="K39" s="11">
        <v>9294.3474096715345</v>
      </c>
      <c r="L39" s="11">
        <v>10302.621857748903</v>
      </c>
      <c r="M39" s="11">
        <v>-13156.165734056771</v>
      </c>
      <c r="N39" s="11">
        <v>39.526796293557197</v>
      </c>
      <c r="O39" s="11">
        <v>0</v>
      </c>
      <c r="P39" s="11">
        <v>1728.2473945675426</v>
      </c>
      <c r="Q39" s="11">
        <v>0</v>
      </c>
      <c r="R39" s="11">
        <v>-31.967354098307784</v>
      </c>
      <c r="S39" s="11">
        <v>111.89129766170861</v>
      </c>
      <c r="T39" s="11">
        <v>1254.3362225978158</v>
      </c>
      <c r="U39" s="11">
        <v>0</v>
      </c>
      <c r="V39" s="11">
        <v>61023.060681231</v>
      </c>
      <c r="W39" s="11">
        <v>61023.060681231</v>
      </c>
    </row>
    <row r="40" spans="1:23" s="378" customFormat="1" x14ac:dyDescent="0.2">
      <c r="A40" s="12" t="s">
        <v>1527</v>
      </c>
      <c r="B40" s="11">
        <v>0</v>
      </c>
      <c r="C40" s="11">
        <v>0</v>
      </c>
      <c r="D40" s="11">
        <v>531.6801999999999</v>
      </c>
      <c r="E40" s="11">
        <v>0.72299999999999998</v>
      </c>
      <c r="F40" s="11">
        <v>616.48479999999699</v>
      </c>
      <c r="G40" s="11">
        <v>0</v>
      </c>
      <c r="H40" s="11">
        <v>-37.372999999999998</v>
      </c>
      <c r="I40" s="11">
        <v>1.141</v>
      </c>
      <c r="J40" s="11">
        <v>211.71120000000002</v>
      </c>
      <c r="K40" s="11">
        <v>3413.4049299999997</v>
      </c>
      <c r="L40" s="11">
        <v>501.50173999999998</v>
      </c>
      <c r="M40" s="11">
        <v>-1863.7738299999983</v>
      </c>
      <c r="N40" s="11">
        <v>-1.6E-2</v>
      </c>
      <c r="O40" s="11">
        <v>0</v>
      </c>
      <c r="P40" s="11">
        <v>499.81624000000011</v>
      </c>
      <c r="Q40" s="11">
        <v>0</v>
      </c>
      <c r="R40" s="11">
        <v>468.06700000000001</v>
      </c>
      <c r="S40" s="11">
        <v>1311.6320000000001</v>
      </c>
      <c r="T40" s="11">
        <v>-6.7270000000000003</v>
      </c>
      <c r="U40" s="11">
        <v>0</v>
      </c>
      <c r="V40" s="11">
        <v>5648.2722799999983</v>
      </c>
      <c r="W40" s="11">
        <v>5648.2722799999983</v>
      </c>
    </row>
    <row r="41" spans="1:23" s="378" customFormat="1" x14ac:dyDescent="0.2">
      <c r="A41" s="12" t="s">
        <v>828</v>
      </c>
      <c r="B41" s="11">
        <v>0</v>
      </c>
      <c r="C41" s="11">
        <v>0</v>
      </c>
      <c r="D41" s="11">
        <v>2109.3264700000009</v>
      </c>
      <c r="E41" s="11">
        <v>-655.67888999999911</v>
      </c>
      <c r="F41" s="11">
        <v>317.27508999997377</v>
      </c>
      <c r="G41" s="11">
        <v>516.23575000000039</v>
      </c>
      <c r="H41" s="11">
        <v>-42.585690000000127</v>
      </c>
      <c r="I41" s="11">
        <v>488.06561999999957</v>
      </c>
      <c r="J41" s="11">
        <v>4934.4637500000053</v>
      </c>
      <c r="K41" s="11">
        <v>-1861.7097999999933</v>
      </c>
      <c r="L41" s="11">
        <v>7342.4601499999835</v>
      </c>
      <c r="M41" s="11">
        <v>-4123.4057200000134</v>
      </c>
      <c r="N41" s="11">
        <v>-46.269210000000001</v>
      </c>
      <c r="O41" s="11">
        <v>0</v>
      </c>
      <c r="P41" s="11">
        <v>353.54575000000278</v>
      </c>
      <c r="Q41" s="11">
        <v>0</v>
      </c>
      <c r="R41" s="11">
        <v>-124.97209000000208</v>
      </c>
      <c r="S41" s="11">
        <v>182.09381000000116</v>
      </c>
      <c r="T41" s="11">
        <v>259.0925499999999</v>
      </c>
      <c r="U41" s="11">
        <v>0</v>
      </c>
      <c r="V41" s="11">
        <v>9647.9375399999553</v>
      </c>
      <c r="W41" s="11">
        <v>9647.9375399999553</v>
      </c>
    </row>
    <row r="42" spans="1:23" s="378" customFormat="1" x14ac:dyDescent="0.2">
      <c r="A42" s="19" t="s">
        <v>799</v>
      </c>
      <c r="B42" s="16">
        <v>0</v>
      </c>
      <c r="C42" s="16">
        <v>0</v>
      </c>
      <c r="D42" s="16">
        <v>4756.7877746856502</v>
      </c>
      <c r="E42" s="16">
        <v>-50.572935900103005</v>
      </c>
      <c r="F42" s="16">
        <v>-447.28522356128974</v>
      </c>
      <c r="G42" s="16">
        <v>0</v>
      </c>
      <c r="H42" s="16">
        <v>1.4251728728002524</v>
      </c>
      <c r="I42" s="16">
        <v>41.906974006539208</v>
      </c>
      <c r="J42" s="16">
        <v>-14.529942169477286</v>
      </c>
      <c r="K42" s="16">
        <v>1664.7623565763495</v>
      </c>
      <c r="L42" s="16">
        <v>3056.3654489775618</v>
      </c>
      <c r="M42" s="16">
        <v>-8214.0397634954643</v>
      </c>
      <c r="N42" s="16">
        <v>0</v>
      </c>
      <c r="O42" s="16">
        <v>0</v>
      </c>
      <c r="P42" s="16">
        <v>310.19398800742255</v>
      </c>
      <c r="Q42" s="16">
        <v>0</v>
      </c>
      <c r="R42" s="16">
        <v>0</v>
      </c>
      <c r="S42" s="16">
        <v>0</v>
      </c>
      <c r="T42" s="16">
        <v>-108.40015999999999</v>
      </c>
      <c r="U42" s="16">
        <v>0</v>
      </c>
      <c r="V42" s="16">
        <v>996.61368999998865</v>
      </c>
      <c r="W42" s="16">
        <v>996.61368999998865</v>
      </c>
    </row>
    <row r="43" spans="1:23" s="378" customFormat="1" x14ac:dyDescent="0.2">
      <c r="A43" s="12" t="s">
        <v>1168</v>
      </c>
      <c r="B43" s="11">
        <v>0</v>
      </c>
      <c r="C43" s="11">
        <v>0</v>
      </c>
      <c r="D43" s="11">
        <v>1321.8252062848737</v>
      </c>
      <c r="E43" s="11">
        <v>4104.9671784727479</v>
      </c>
      <c r="F43" s="11">
        <v>5862.1914233088046</v>
      </c>
      <c r="G43" s="11">
        <v>0</v>
      </c>
      <c r="H43" s="11">
        <v>11.710049826197297</v>
      </c>
      <c r="I43" s="11">
        <v>27.63982685003424</v>
      </c>
      <c r="J43" s="11">
        <v>3240.826980228444</v>
      </c>
      <c r="K43" s="11">
        <v>12652.968569929417</v>
      </c>
      <c r="L43" s="11">
        <v>22702.4764129908</v>
      </c>
      <c r="M43" s="11">
        <v>-23083.678793117801</v>
      </c>
      <c r="N43" s="11">
        <v>6.600000000000001E-4</v>
      </c>
      <c r="O43" s="11">
        <v>-24.962372101741231</v>
      </c>
      <c r="P43" s="11">
        <v>944.93990133949421</v>
      </c>
      <c r="Q43" s="11">
        <v>-31.409310187926586</v>
      </c>
      <c r="R43" s="11">
        <v>82.416343654732799</v>
      </c>
      <c r="S43" s="11">
        <v>692.70756856855928</v>
      </c>
      <c r="T43" s="11">
        <v>2134.1619601093935</v>
      </c>
      <c r="U43" s="11">
        <v>0</v>
      </c>
      <c r="V43" s="11">
        <v>30638.781606156037</v>
      </c>
      <c r="W43" s="11">
        <v>30638.781606156037</v>
      </c>
    </row>
    <row r="44" spans="1:23" s="378" customFormat="1" x14ac:dyDescent="0.2">
      <c r="A44" s="12" t="s">
        <v>2088</v>
      </c>
      <c r="B44" s="11">
        <v>0</v>
      </c>
      <c r="C44" s="11">
        <v>0</v>
      </c>
      <c r="D44" s="11">
        <v>-20.465331760736532</v>
      </c>
      <c r="E44" s="11">
        <v>0</v>
      </c>
      <c r="F44" s="11">
        <v>-257.8176155847496</v>
      </c>
      <c r="G44" s="11">
        <v>0</v>
      </c>
      <c r="H44" s="11">
        <v>0</v>
      </c>
      <c r="I44" s="11">
        <v>0</v>
      </c>
      <c r="J44" s="11">
        <v>0</v>
      </c>
      <c r="K44" s="11">
        <v>-215.09803778018164</v>
      </c>
      <c r="L44" s="11">
        <v>-69.780464488997794</v>
      </c>
      <c r="M44" s="11">
        <v>-64.310867159845301</v>
      </c>
      <c r="N44" s="11">
        <v>0</v>
      </c>
      <c r="O44" s="11">
        <v>0</v>
      </c>
      <c r="P44" s="11">
        <v>158.81113031197643</v>
      </c>
      <c r="Q44" s="11">
        <v>0</v>
      </c>
      <c r="R44" s="11">
        <v>0</v>
      </c>
      <c r="S44" s="11">
        <v>0</v>
      </c>
      <c r="T44" s="11">
        <v>6.8438664625275818</v>
      </c>
      <c r="U44" s="11">
        <v>0</v>
      </c>
      <c r="V44" s="11">
        <v>-461.81732000000693</v>
      </c>
      <c r="W44" s="11">
        <v>-461.81732000000693</v>
      </c>
    </row>
    <row r="45" spans="1:23" s="378" customFormat="1" x14ac:dyDescent="0.2">
      <c r="A45" s="14" t="s">
        <v>1535</v>
      </c>
      <c r="B45" s="15">
        <v>0</v>
      </c>
      <c r="C45" s="15">
        <v>0</v>
      </c>
      <c r="D45" s="15">
        <v>54.747933623059566</v>
      </c>
      <c r="E45" s="15">
        <v>-87.077446400000014</v>
      </c>
      <c r="F45" s="15">
        <v>-3438.7376154081394</v>
      </c>
      <c r="G45" s="15">
        <v>0</v>
      </c>
      <c r="H45" s="15">
        <v>0</v>
      </c>
      <c r="I45" s="15">
        <v>1.8645199999999991</v>
      </c>
      <c r="J45" s="15">
        <v>34.481303615373093</v>
      </c>
      <c r="K45" s="15">
        <v>-751.46184676156918</v>
      </c>
      <c r="L45" s="15">
        <v>-251.81818279231348</v>
      </c>
      <c r="M45" s="15">
        <v>-6187.5091551308169</v>
      </c>
      <c r="N45" s="15">
        <v>0</v>
      </c>
      <c r="O45" s="15">
        <v>0</v>
      </c>
      <c r="P45" s="15">
        <v>135.96235002305951</v>
      </c>
      <c r="Q45" s="15">
        <v>0</v>
      </c>
      <c r="R45" s="15">
        <v>-59.062370000000001</v>
      </c>
      <c r="S45" s="15">
        <v>0</v>
      </c>
      <c r="T45" s="15">
        <v>0</v>
      </c>
      <c r="U45" s="15">
        <v>0</v>
      </c>
      <c r="V45" s="15">
        <v>-10548.610509231346</v>
      </c>
      <c r="W45" s="15">
        <v>-10548.610509231346</v>
      </c>
    </row>
    <row r="46" spans="1:23" s="378" customFormat="1" x14ac:dyDescent="0.2">
      <c r="A46" s="12" t="s">
        <v>759</v>
      </c>
      <c r="B46" s="11">
        <v>0</v>
      </c>
      <c r="C46" s="11">
        <v>0</v>
      </c>
      <c r="D46" s="11">
        <v>16619.087121639994</v>
      </c>
      <c r="E46" s="11">
        <v>59473.823269999921</v>
      </c>
      <c r="F46" s="11">
        <v>6727.4114499998686</v>
      </c>
      <c r="G46" s="11">
        <v>0</v>
      </c>
      <c r="H46" s="11">
        <v>-25.418679999999938</v>
      </c>
      <c r="I46" s="11">
        <v>338.08869331097958</v>
      </c>
      <c r="J46" s="11">
        <v>2890.1203794320013</v>
      </c>
      <c r="K46" s="11">
        <v>1347.7591202263684</v>
      </c>
      <c r="L46" s="11">
        <v>11396.070789675041</v>
      </c>
      <c r="M46" s="11">
        <v>-23766.802991284905</v>
      </c>
      <c r="N46" s="11">
        <v>-0.79979000000002409</v>
      </c>
      <c r="O46" s="11">
        <v>0</v>
      </c>
      <c r="P46" s="11">
        <v>7542.8865115809704</v>
      </c>
      <c r="Q46" s="11">
        <v>0</v>
      </c>
      <c r="R46" s="11">
        <v>0</v>
      </c>
      <c r="S46" s="11">
        <v>0</v>
      </c>
      <c r="T46" s="11">
        <v>3033.7054200000002</v>
      </c>
      <c r="U46" s="11">
        <v>0</v>
      </c>
      <c r="V46" s="11">
        <v>85575.931294580238</v>
      </c>
      <c r="W46" s="11">
        <v>85575.931294580238</v>
      </c>
    </row>
    <row r="47" spans="1:23" s="378" customFormat="1" x14ac:dyDescent="0.2">
      <c r="A47" s="12" t="s">
        <v>1528</v>
      </c>
      <c r="B47" s="11">
        <v>0</v>
      </c>
      <c r="C47" s="11">
        <v>0</v>
      </c>
      <c r="D47" s="11">
        <v>2745.8255299999919</v>
      </c>
      <c r="E47" s="11">
        <v>19130.986319999975</v>
      </c>
      <c r="F47" s="11">
        <v>10777.594869999944</v>
      </c>
      <c r="G47" s="11">
        <v>0.16574</v>
      </c>
      <c r="H47" s="11">
        <v>0</v>
      </c>
      <c r="I47" s="11">
        <v>486.10274999999979</v>
      </c>
      <c r="J47" s="11">
        <v>563.82296999999994</v>
      </c>
      <c r="K47" s="11">
        <v>13659.406479999996</v>
      </c>
      <c r="L47" s="11">
        <v>6123.5648499999998</v>
      </c>
      <c r="M47" s="11">
        <v>3196.3350600000008</v>
      </c>
      <c r="N47" s="11">
        <v>0</v>
      </c>
      <c r="O47" s="11">
        <v>0</v>
      </c>
      <c r="P47" s="11">
        <v>150.77309000000008</v>
      </c>
      <c r="Q47" s="11">
        <v>0</v>
      </c>
      <c r="R47" s="11">
        <v>13.191910000000005</v>
      </c>
      <c r="S47" s="11">
        <v>165.70536000000004</v>
      </c>
      <c r="T47" s="11">
        <v>862.25992000000008</v>
      </c>
      <c r="U47" s="11">
        <v>22.397830000000003</v>
      </c>
      <c r="V47" s="11">
        <v>57898.132679999915</v>
      </c>
      <c r="W47" s="11">
        <v>57898.132679999915</v>
      </c>
    </row>
    <row r="48" spans="1:23" s="378" customFormat="1" x14ac:dyDescent="0.2">
      <c r="A48" s="14" t="s">
        <v>752</v>
      </c>
      <c r="B48" s="15">
        <v>0</v>
      </c>
      <c r="C48" s="15">
        <v>0</v>
      </c>
      <c r="D48" s="15">
        <v>5741.9320678469094</v>
      </c>
      <c r="E48" s="15">
        <v>11141.495599698887</v>
      </c>
      <c r="F48" s="15">
        <v>-11416.543577401779</v>
      </c>
      <c r="G48" s="15">
        <v>0</v>
      </c>
      <c r="H48" s="15">
        <v>-15.877760202733292</v>
      </c>
      <c r="I48" s="15">
        <v>97.691171939932389</v>
      </c>
      <c r="J48" s="15">
        <v>3508.8486096120196</v>
      </c>
      <c r="K48" s="15">
        <v>-323.44473709616813</v>
      </c>
      <c r="L48" s="15">
        <v>13662.22541187545</v>
      </c>
      <c r="M48" s="15">
        <v>-16596.456419157479</v>
      </c>
      <c r="N48" s="15">
        <v>-29.72910542410667</v>
      </c>
      <c r="O48" s="15">
        <v>38.989027447987795</v>
      </c>
      <c r="P48" s="15">
        <v>-22463.953120403981</v>
      </c>
      <c r="Q48" s="15">
        <v>-153.60507566203532</v>
      </c>
      <c r="R48" s="15">
        <v>0</v>
      </c>
      <c r="S48" s="15">
        <v>2134.1590360167356</v>
      </c>
      <c r="T48" s="15">
        <v>838.8230109106313</v>
      </c>
      <c r="U48" s="15">
        <v>0</v>
      </c>
      <c r="V48" s="15">
        <v>-13835.445859999729</v>
      </c>
      <c r="W48" s="15">
        <v>-13835.445859999729</v>
      </c>
    </row>
    <row r="49" spans="1:23" s="812" customFormat="1" x14ac:dyDescent="0.2">
      <c r="A49" s="1118" t="s">
        <v>575</v>
      </c>
      <c r="B49" s="1121">
        <v>0</v>
      </c>
      <c r="C49" s="1121">
        <v>106.23857999999959</v>
      </c>
      <c r="D49" s="1121">
        <v>143361.77309239545</v>
      </c>
      <c r="E49" s="1121">
        <v>150195.44842888197</v>
      </c>
      <c r="F49" s="1121">
        <v>-61108.32268661086</v>
      </c>
      <c r="G49" s="1121">
        <v>514.55007283285795</v>
      </c>
      <c r="H49" s="1121">
        <v>4180.9091014900159</v>
      </c>
      <c r="I49" s="1121">
        <v>17417.501712633173</v>
      </c>
      <c r="J49" s="1121">
        <v>125350.9338852009</v>
      </c>
      <c r="K49" s="1121">
        <v>47558.16406971636</v>
      </c>
      <c r="L49" s="1121">
        <v>165991.28318264941</v>
      </c>
      <c r="M49" s="1121">
        <v>-1100548.5760059478</v>
      </c>
      <c r="N49" s="1121">
        <v>-53.161013607263513</v>
      </c>
      <c r="O49" s="1121">
        <v>14.196496483221043</v>
      </c>
      <c r="P49" s="1121">
        <v>-139681.4848014687</v>
      </c>
      <c r="Q49" s="1121">
        <v>-10372.734153055446</v>
      </c>
      <c r="R49" s="1121">
        <v>4668.7707511235831</v>
      </c>
      <c r="S49" s="1121">
        <v>26017.123191375333</v>
      </c>
      <c r="T49" s="1121">
        <v>37265.447416662268</v>
      </c>
      <c r="U49" s="1121">
        <v>218.51136999999974</v>
      </c>
      <c r="V49" s="1122">
        <v>-589009.66588924546</v>
      </c>
      <c r="W49" s="1121">
        <v>-588903.42730924557</v>
      </c>
    </row>
    <row r="50" spans="1:23" s="812" customFormat="1" x14ac:dyDescent="0.2">
      <c r="A50" s="811" t="s">
        <v>576</v>
      </c>
      <c r="B50" s="817"/>
      <c r="C50" s="817"/>
      <c r="D50" s="817"/>
      <c r="E50" s="817"/>
      <c r="F50" s="817"/>
      <c r="G50" s="817"/>
      <c r="H50" s="817"/>
      <c r="I50" s="817"/>
      <c r="J50" s="817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817"/>
    </row>
    <row r="51" spans="1:23" s="378" customFormat="1" x14ac:dyDescent="0.2">
      <c r="A51" s="12" t="s">
        <v>1529</v>
      </c>
      <c r="B51" s="11">
        <v>0</v>
      </c>
      <c r="C51" s="11">
        <v>548.34725708447309</v>
      </c>
      <c r="D51" s="11">
        <v>-223.48489682582556</v>
      </c>
      <c r="E51" s="11">
        <v>20921.605139616786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20698.120242790959</v>
      </c>
      <c r="W51" s="11">
        <v>21246.467499875431</v>
      </c>
    </row>
    <row r="52" spans="1:23" s="378" customFormat="1" x14ac:dyDescent="0.2">
      <c r="A52" s="12" t="s">
        <v>103</v>
      </c>
      <c r="B52" s="11">
        <v>0</v>
      </c>
      <c r="C52" s="11">
        <v>-207.55642000000179</v>
      </c>
      <c r="D52" s="11">
        <v>23.867980000000099</v>
      </c>
      <c r="E52" s="11">
        <v>0.11004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23.9780200000001</v>
      </c>
      <c r="W52" s="11">
        <v>-183.57840000000169</v>
      </c>
    </row>
    <row r="53" spans="1:23" s="378" customFormat="1" x14ac:dyDescent="0.2">
      <c r="A53" s="12" t="s">
        <v>0</v>
      </c>
      <c r="B53" s="11">
        <v>0</v>
      </c>
      <c r="C53" s="11">
        <v>-2291.2942500000004</v>
      </c>
      <c r="D53" s="11">
        <v>-14663.905047295661</v>
      </c>
      <c r="E53" s="11">
        <v>-1108.24479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-15772.149837295661</v>
      </c>
      <c r="W53" s="11">
        <v>-18063.444087295662</v>
      </c>
    </row>
    <row r="54" spans="1:23" s="378" customFormat="1" x14ac:dyDescent="0.2">
      <c r="A54" s="12" t="s">
        <v>832</v>
      </c>
      <c r="B54" s="11">
        <v>0</v>
      </c>
      <c r="C54" s="11">
        <v>410.43630999999493</v>
      </c>
      <c r="D54" s="11">
        <v>182.65032000000031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182.65032000000031</v>
      </c>
      <c r="W54" s="11">
        <v>593.08662999999524</v>
      </c>
    </row>
    <row r="55" spans="1:23" s="378" customFormat="1" x14ac:dyDescent="0.2">
      <c r="A55" s="12" t="s">
        <v>1531</v>
      </c>
      <c r="B55" s="11">
        <v>0</v>
      </c>
      <c r="C55" s="11">
        <v>-300.08454000000563</v>
      </c>
      <c r="D55" s="11">
        <v>24.098650000000024</v>
      </c>
      <c r="E55" s="11">
        <v>740.68360999999936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764.78225999999938</v>
      </c>
      <c r="W55" s="11">
        <v>464.69771999999375</v>
      </c>
    </row>
    <row r="56" spans="1:23" s="378" customFormat="1" x14ac:dyDescent="0.2">
      <c r="A56" s="14" t="s">
        <v>1534</v>
      </c>
      <c r="B56" s="15">
        <v>0</v>
      </c>
      <c r="C56" s="15">
        <v>4811.2782699999962</v>
      </c>
      <c r="D56" s="15">
        <v>281.95157999999986</v>
      </c>
      <c r="E56" s="15">
        <v>-3398.0955300000051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-3116.1439500000051</v>
      </c>
      <c r="W56" s="15">
        <v>1695.134319999991</v>
      </c>
    </row>
    <row r="57" spans="1:23" s="812" customFormat="1" x14ac:dyDescent="0.2">
      <c r="A57" s="1118" t="s">
        <v>577</v>
      </c>
      <c r="B57" s="1122">
        <v>0</v>
      </c>
      <c r="C57" s="1122">
        <v>2971.1266270844562</v>
      </c>
      <c r="D57" s="1122">
        <v>-14374.821414121487</v>
      </c>
      <c r="E57" s="1122">
        <v>17156.058469616779</v>
      </c>
      <c r="F57" s="1122">
        <v>0</v>
      </c>
      <c r="G57" s="1122">
        <v>0</v>
      </c>
      <c r="H57" s="1122">
        <v>0</v>
      </c>
      <c r="I57" s="1122">
        <v>0</v>
      </c>
      <c r="J57" s="1122">
        <v>0</v>
      </c>
      <c r="K57" s="1122">
        <v>0</v>
      </c>
      <c r="L57" s="1122">
        <v>0</v>
      </c>
      <c r="M57" s="1122">
        <v>0</v>
      </c>
      <c r="N57" s="1122">
        <v>0</v>
      </c>
      <c r="O57" s="1122">
        <v>0</v>
      </c>
      <c r="P57" s="1122">
        <v>0</v>
      </c>
      <c r="Q57" s="1122">
        <v>0</v>
      </c>
      <c r="R57" s="1122">
        <v>0</v>
      </c>
      <c r="S57" s="1122">
        <v>0</v>
      </c>
      <c r="T57" s="1122">
        <v>0</v>
      </c>
      <c r="U57" s="1122">
        <v>0</v>
      </c>
      <c r="V57" s="1122">
        <v>2781.2370554952913</v>
      </c>
      <c r="W57" s="1122">
        <v>5752.3636825797466</v>
      </c>
    </row>
    <row r="58" spans="1:23" s="818" customFormat="1" x14ac:dyDescent="0.2">
      <c r="A58" s="1483" t="s">
        <v>3231</v>
      </c>
      <c r="B58" s="814"/>
      <c r="C58" s="814"/>
      <c r="D58" s="814"/>
      <c r="E58" s="814"/>
      <c r="F58" s="814"/>
      <c r="G58" s="814"/>
      <c r="H58" s="814"/>
      <c r="I58" s="814"/>
      <c r="J58" s="814"/>
      <c r="K58" s="814"/>
      <c r="L58" s="814"/>
      <c r="M58" s="814"/>
      <c r="N58" s="814"/>
      <c r="O58" s="814"/>
      <c r="P58" s="814"/>
      <c r="Q58" s="814"/>
      <c r="R58" s="814"/>
      <c r="S58" s="814"/>
      <c r="T58" s="814"/>
      <c r="U58" s="814"/>
      <c r="V58" s="814"/>
      <c r="W58" s="814"/>
    </row>
    <row r="59" spans="1:23" s="308" customFormat="1" x14ac:dyDescent="0.2">
      <c r="A59" s="12" t="s">
        <v>1420</v>
      </c>
      <c r="B59" s="34">
        <v>-12741.242790000002</v>
      </c>
      <c r="C59" s="34">
        <v>-28681.894750000007</v>
      </c>
      <c r="D59" s="34">
        <v>-108.89364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-108.89364</v>
      </c>
      <c r="W59" s="34">
        <v>-41532.031180000005</v>
      </c>
    </row>
    <row r="60" spans="1:23" s="378" customFormat="1" x14ac:dyDescent="0.2">
      <c r="A60" s="12" t="s">
        <v>798</v>
      </c>
      <c r="B60" s="11">
        <v>-5653.1937100000032</v>
      </c>
      <c r="C60" s="11">
        <v>10522.897069999977</v>
      </c>
      <c r="D60" s="11">
        <v>352.96643999999594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352.96643999999594</v>
      </c>
      <c r="W60" s="11">
        <v>5222.6697999999706</v>
      </c>
    </row>
    <row r="61" spans="1:23" s="378" customFormat="1" x14ac:dyDescent="0.2">
      <c r="A61" s="12" t="s">
        <v>831</v>
      </c>
      <c r="B61" s="11">
        <v>19495.661</v>
      </c>
      <c r="C61" s="11">
        <v>33415.788860000015</v>
      </c>
      <c r="D61" s="11">
        <v>17.736469999999972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17.736469999999972</v>
      </c>
      <c r="W61" s="11">
        <v>52929.186330000019</v>
      </c>
    </row>
    <row r="62" spans="1:23" s="378" customFormat="1" x14ac:dyDescent="0.2">
      <c r="A62" s="19" t="s">
        <v>1926</v>
      </c>
      <c r="B62" s="16">
        <v>-10176.861000000001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-10176.861000000001</v>
      </c>
    </row>
    <row r="63" spans="1:23" s="378" customFormat="1" x14ac:dyDescent="0.2">
      <c r="A63" s="12" t="s">
        <v>1542</v>
      </c>
      <c r="B63" s="11">
        <v>20187.856179999992</v>
      </c>
      <c r="C63" s="11">
        <v>8151.8196299999354</v>
      </c>
      <c r="D63" s="11">
        <v>5089.4665299999979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5089.4665299999979</v>
      </c>
      <c r="W63" s="11">
        <v>33429.142339999926</v>
      </c>
    </row>
    <row r="64" spans="1:23" s="378" customFormat="1" x14ac:dyDescent="0.2">
      <c r="A64" s="14" t="s">
        <v>1566</v>
      </c>
      <c r="B64" s="15">
        <v>-43.116690000000411</v>
      </c>
      <c r="C64" s="15">
        <v>1649.6683200000077</v>
      </c>
      <c r="D64" s="15">
        <v>150.61144000000002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150.61144000000002</v>
      </c>
      <c r="W64" s="15">
        <v>1757.1630700000071</v>
      </c>
    </row>
    <row r="65" spans="1:24" s="378" customFormat="1" x14ac:dyDescent="0.2">
      <c r="A65" s="19" t="s">
        <v>104</v>
      </c>
      <c r="B65" s="11">
        <v>-7091.8131099999991</v>
      </c>
      <c r="C65" s="11">
        <v>1126.3472300000026</v>
      </c>
      <c r="D65" s="11">
        <v>-936.30184999999994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-936.30184999999994</v>
      </c>
      <c r="W65" s="11">
        <v>-6901.7677299999968</v>
      </c>
    </row>
    <row r="66" spans="1:24" s="378" customFormat="1" x14ac:dyDescent="0.2">
      <c r="A66" s="12" t="s">
        <v>1421</v>
      </c>
      <c r="B66" s="11">
        <v>-12747.640029999999</v>
      </c>
      <c r="C66" s="11">
        <v>-8956.0066200000019</v>
      </c>
      <c r="D66" s="11">
        <v>-60.680170000000011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-60.680170000000011</v>
      </c>
      <c r="W66" s="11">
        <v>-21764.326820000002</v>
      </c>
    </row>
    <row r="67" spans="1:24" s="378" customFormat="1" x14ac:dyDescent="0.2">
      <c r="A67" s="12" t="s">
        <v>1567</v>
      </c>
      <c r="B67" s="11">
        <v>-2934.4559052769541</v>
      </c>
      <c r="C67" s="11">
        <v>26870.701581383495</v>
      </c>
      <c r="D67" s="11">
        <v>-175.72969610653189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-175.72969610653189</v>
      </c>
      <c r="W67" s="11">
        <v>23760.515980000007</v>
      </c>
    </row>
    <row r="68" spans="1:24" s="378" customFormat="1" x14ac:dyDescent="0.2">
      <c r="A68" s="19" t="s">
        <v>1532</v>
      </c>
      <c r="B68" s="16">
        <v>40860.269844186711</v>
      </c>
      <c r="C68" s="16">
        <v>79209.602821666471</v>
      </c>
      <c r="D68" s="16">
        <v>-20.498405853160431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-20.498405853160431</v>
      </c>
      <c r="W68" s="16">
        <v>120049.37426000003</v>
      </c>
      <c r="X68" s="1330"/>
    </row>
    <row r="69" spans="1:24" s="378" customFormat="1" x14ac:dyDescent="0.2">
      <c r="A69" s="12" t="s">
        <v>958</v>
      </c>
      <c r="B69" s="11">
        <v>-3296.4438199999968</v>
      </c>
      <c r="C69" s="11">
        <v>13969.394119999975</v>
      </c>
      <c r="D69" s="11">
        <v>2557.1781099999994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2557.1781099999994</v>
      </c>
      <c r="W69" s="11">
        <v>13230.128409999979</v>
      </c>
      <c r="X69" s="1330"/>
    </row>
    <row r="70" spans="1:24" s="378" customFormat="1" x14ac:dyDescent="0.2">
      <c r="A70" s="12" t="s">
        <v>1419</v>
      </c>
      <c r="B70" s="11">
        <v>-4439.847060000001</v>
      </c>
      <c r="C70" s="11">
        <v>51910.680800000075</v>
      </c>
      <c r="D70" s="11">
        <v>244.14365000000001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244.14365000000001</v>
      </c>
      <c r="W70" s="11">
        <v>47714.977390000073</v>
      </c>
      <c r="X70" s="1330"/>
    </row>
    <row r="71" spans="1:24" s="378" customFormat="1" x14ac:dyDescent="0.2">
      <c r="A71" s="14" t="s">
        <v>1533</v>
      </c>
      <c r="B71" s="15">
        <v>-21016.434209999999</v>
      </c>
      <c r="C71" s="15">
        <v>-6436.034390000008</v>
      </c>
      <c r="D71" s="15">
        <v>-599.43392999999924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-599.43392999999924</v>
      </c>
      <c r="W71" s="15">
        <v>-28051.902530000007</v>
      </c>
      <c r="X71" s="1330"/>
    </row>
    <row r="72" spans="1:24" s="378" customFormat="1" x14ac:dyDescent="0.2">
      <c r="A72" s="12" t="s">
        <v>1927</v>
      </c>
      <c r="B72" s="11">
        <v>-2487.5955399999989</v>
      </c>
      <c r="C72" s="11">
        <v>10065.141580000012</v>
      </c>
      <c r="D72" s="11">
        <v>9887.2687499999956</v>
      </c>
      <c r="E72" s="11">
        <v>394.66898999999978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10281.937739999996</v>
      </c>
      <c r="W72" s="11">
        <v>17859.48378000001</v>
      </c>
      <c r="X72" s="1330"/>
    </row>
    <row r="73" spans="1:24" s="378" customFormat="1" x14ac:dyDescent="0.2">
      <c r="A73" s="12" t="s">
        <v>1536</v>
      </c>
      <c r="B73" s="11">
        <v>-1527.6849999999999</v>
      </c>
      <c r="C73" s="11">
        <v>13816.797549999952</v>
      </c>
      <c r="D73" s="11">
        <v>1431.4635800000019</v>
      </c>
      <c r="E73" s="11">
        <v>0.31307000000000673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1431.7766500000018</v>
      </c>
      <c r="W73" s="11">
        <v>13720.889199999954</v>
      </c>
    </row>
    <row r="74" spans="1:24" s="378" customFormat="1" x14ac:dyDescent="0.2">
      <c r="A74" s="12" t="s">
        <v>1537</v>
      </c>
      <c r="B74" s="11">
        <v>19553.451000000001</v>
      </c>
      <c r="C74" s="11">
        <v>37753.347999999998</v>
      </c>
      <c r="D74" s="11">
        <v>1153.98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1153.98</v>
      </c>
      <c r="W74" s="11">
        <v>58460.779000000002</v>
      </c>
    </row>
    <row r="75" spans="1:24" s="378" customFormat="1" x14ac:dyDescent="0.2">
      <c r="A75" s="12" t="s">
        <v>1422</v>
      </c>
      <c r="B75" s="15">
        <v>-3610.7773700000002</v>
      </c>
      <c r="C75" s="15">
        <v>-1205.7081900001765</v>
      </c>
      <c r="D75" s="15">
        <v>-41.946600000000096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-41.946600000000096</v>
      </c>
      <c r="W75" s="15">
        <v>-4858.4321600001767</v>
      </c>
    </row>
    <row r="76" spans="1:24" s="812" customFormat="1" x14ac:dyDescent="0.2">
      <c r="A76" s="1484" t="s">
        <v>3232</v>
      </c>
      <c r="B76" s="1121">
        <v>12330.131788909748</v>
      </c>
      <c r="C76" s="1121">
        <v>243182.54361304975</v>
      </c>
      <c r="D76" s="1121">
        <v>18941.3306780403</v>
      </c>
      <c r="E76" s="1121">
        <v>394.98205999999976</v>
      </c>
      <c r="F76" s="1121">
        <v>0</v>
      </c>
      <c r="G76" s="1121">
        <v>0</v>
      </c>
      <c r="H76" s="1121">
        <v>0</v>
      </c>
      <c r="I76" s="1121">
        <v>0</v>
      </c>
      <c r="J76" s="1121">
        <v>0</v>
      </c>
      <c r="K76" s="1121">
        <v>0</v>
      </c>
      <c r="L76" s="1121">
        <v>0</v>
      </c>
      <c r="M76" s="1121">
        <v>0</v>
      </c>
      <c r="N76" s="1121">
        <v>0</v>
      </c>
      <c r="O76" s="1121">
        <v>0</v>
      </c>
      <c r="P76" s="1121">
        <v>0</v>
      </c>
      <c r="Q76" s="1121">
        <v>0</v>
      </c>
      <c r="R76" s="1121">
        <v>0</v>
      </c>
      <c r="S76" s="1121">
        <v>0</v>
      </c>
      <c r="T76" s="1121">
        <v>0</v>
      </c>
      <c r="U76" s="1121">
        <v>0</v>
      </c>
      <c r="V76" s="1121">
        <v>19336.312738040298</v>
      </c>
      <c r="W76" s="1121">
        <v>274848.98813999974</v>
      </c>
    </row>
    <row r="77" spans="1:24" s="812" customFormat="1" ht="12.75" customHeight="1" thickBot="1" x14ac:dyDescent="0.25">
      <c r="A77" s="1085" t="s">
        <v>578</v>
      </c>
      <c r="B77" s="1087">
        <v>12330.131788909748</v>
      </c>
      <c r="C77" s="1087">
        <v>246259.90882013421</v>
      </c>
      <c r="D77" s="1087">
        <v>147928.28235631427</v>
      </c>
      <c r="E77" s="1087">
        <v>167746.48895849875</v>
      </c>
      <c r="F77" s="1087">
        <v>-61108.32268661086</v>
      </c>
      <c r="G77" s="1087">
        <v>514.55007283285795</v>
      </c>
      <c r="H77" s="1087">
        <v>4180.9091014900159</v>
      </c>
      <c r="I77" s="1087">
        <v>17417.501712633173</v>
      </c>
      <c r="J77" s="1087">
        <v>125350.9338852009</v>
      </c>
      <c r="K77" s="1087">
        <v>47558.16406971636</v>
      </c>
      <c r="L77" s="1087">
        <v>165991.28318264941</v>
      </c>
      <c r="M77" s="1087">
        <v>-1100548.5760059478</v>
      </c>
      <c r="N77" s="1087">
        <v>-53.161013607263513</v>
      </c>
      <c r="O77" s="1087">
        <v>14.196496483221043</v>
      </c>
      <c r="P77" s="1087">
        <v>-139681.4848014687</v>
      </c>
      <c r="Q77" s="1087">
        <v>-10372.734153055446</v>
      </c>
      <c r="R77" s="1087">
        <v>4668.7707511235831</v>
      </c>
      <c r="S77" s="1087">
        <v>26017.123191375333</v>
      </c>
      <c r="T77" s="1087">
        <v>37265.447416662268</v>
      </c>
      <c r="U77" s="1087">
        <v>218.51136999999974</v>
      </c>
      <c r="V77" s="1087">
        <v>-566892.11609570985</v>
      </c>
      <c r="W77" s="1087">
        <v>-308302.07548666612</v>
      </c>
    </row>
    <row r="78" spans="1:24" s="364" customFormat="1" ht="12.75" customHeight="1" x14ac:dyDescent="0.2">
      <c r="A78" s="680"/>
      <c r="B78" s="378"/>
      <c r="C78" s="378"/>
      <c r="D78" s="680"/>
      <c r="E78" s="378"/>
      <c r="F78" s="378"/>
      <c r="G78" s="378"/>
      <c r="H78" s="378"/>
      <c r="I78" s="378"/>
      <c r="J78" s="378"/>
      <c r="K78" s="378"/>
      <c r="L78" s="378"/>
      <c r="M78" s="378"/>
      <c r="N78" s="378"/>
      <c r="O78" s="378"/>
      <c r="P78" s="378"/>
      <c r="Q78" s="378"/>
      <c r="R78" s="378"/>
      <c r="S78" s="378"/>
      <c r="T78" s="378"/>
      <c r="U78" s="378"/>
      <c r="V78" s="378"/>
      <c r="W78" s="378"/>
    </row>
    <row r="79" spans="1:24" s="364" customFormat="1" x14ac:dyDescent="0.2">
      <c r="A79" s="308"/>
      <c r="B79" s="378"/>
      <c r="C79" s="378"/>
      <c r="D79" s="61"/>
      <c r="E79" s="378"/>
      <c r="F79" s="378"/>
      <c r="G79" s="378"/>
      <c r="H79" s="378"/>
      <c r="I79" s="378"/>
      <c r="J79" s="378"/>
      <c r="K79" s="378"/>
      <c r="L79" s="378"/>
      <c r="M79" s="378"/>
      <c r="N79" s="378"/>
      <c r="O79" s="378"/>
      <c r="P79" s="378"/>
      <c r="Q79" s="378"/>
      <c r="R79" s="378"/>
      <c r="S79" s="378"/>
      <c r="T79" s="378"/>
      <c r="U79" s="378"/>
      <c r="V79" s="378"/>
      <c r="W79" s="378"/>
    </row>
  </sheetData>
  <mergeCells count="25">
    <mergeCell ref="A8:A12"/>
    <mergeCell ref="U8:U12"/>
    <mergeCell ref="L8:L12"/>
    <mergeCell ref="M8:M12"/>
    <mergeCell ref="B8:B12"/>
    <mergeCell ref="C8:C12"/>
    <mergeCell ref="A5:J6"/>
    <mergeCell ref="K5:W6"/>
    <mergeCell ref="D8:D12"/>
    <mergeCell ref="E8:E12"/>
    <mergeCell ref="F8:F12"/>
    <mergeCell ref="K8:K12"/>
    <mergeCell ref="Q8:Q12"/>
    <mergeCell ref="S8:S12"/>
    <mergeCell ref="P8:P12"/>
    <mergeCell ref="H8:H12"/>
    <mergeCell ref="W8:W12"/>
    <mergeCell ref="G8:G12"/>
    <mergeCell ref="R8:R12"/>
    <mergeCell ref="I8:I12"/>
    <mergeCell ref="N8:N12"/>
    <mergeCell ref="V8:V12"/>
    <mergeCell ref="T8:T12"/>
    <mergeCell ref="J8:J12"/>
    <mergeCell ref="O8:O12"/>
  </mergeCells>
  <phoneticPr fontId="6" type="noConversion"/>
  <conditionalFormatting sqref="A51:A55">
    <cfRule type="expression" dxfId="278" priority="18" stopIfTrue="1">
      <formula>$AQ51=1</formula>
    </cfRule>
  </conditionalFormatting>
  <conditionalFormatting sqref="A14:A48">
    <cfRule type="expression" dxfId="277" priority="33" stopIfTrue="1">
      <formula>$AQ14=1</formula>
    </cfRule>
  </conditionalFormatting>
  <conditionalFormatting sqref="A56">
    <cfRule type="expression" dxfId="276" priority="34" stopIfTrue="1">
      <formula>#REF!=1</formula>
    </cfRule>
  </conditionalFormatting>
  <conditionalFormatting sqref="A50">
    <cfRule type="expression" dxfId="275" priority="757" stopIfTrue="1">
      <formula>#REF!=1</formula>
    </cfRule>
  </conditionalFormatting>
  <conditionalFormatting sqref="A49 A57 A77">
    <cfRule type="expression" dxfId="274" priority="759" stopIfTrue="1">
      <formula>#REF!=1</formula>
    </cfRule>
  </conditionalFormatting>
  <conditionalFormatting sqref="A50">
    <cfRule type="expression" dxfId="273" priority="762" stopIfTrue="1">
      <formula>#REF!=1</formula>
    </cfRule>
  </conditionalFormatting>
  <conditionalFormatting sqref="A50">
    <cfRule type="expression" dxfId="272" priority="765" stopIfTrue="1">
      <formula>#REF!=1</formula>
    </cfRule>
  </conditionalFormatting>
  <conditionalFormatting sqref="A50">
    <cfRule type="expression" dxfId="271" priority="766" stopIfTrue="1">
      <formula>#REF!=1</formula>
    </cfRule>
  </conditionalFormatting>
  <conditionalFormatting sqref="B14:B77 D14:W77">
    <cfRule type="expression" dxfId="270" priority="4" stopIfTrue="1">
      <formula>$AE14=1</formula>
    </cfRule>
  </conditionalFormatting>
  <conditionalFormatting sqref="C14:C77">
    <cfRule type="expression" dxfId="269" priority="3" stopIfTrue="1">
      <formula>$AE14=1</formula>
    </cfRule>
  </conditionalFormatting>
  <conditionalFormatting sqref="A58:A76">
    <cfRule type="expression" dxfId="268" priority="1" stopIfTrue="1">
      <formula>$AL58=1</formula>
    </cfRule>
  </conditionalFormatting>
  <conditionalFormatting sqref="A58:A75">
    <cfRule type="expression" dxfId="267" priority="2" stopIfTrue="1">
      <formula>$AN58=1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fitToWidth="2" orientation="portrait" r:id="rId1"/>
  <headerFooter alignWithMargins="0"/>
  <colBreaks count="1" manualBreakCount="1">
    <brk id="10" min="2" max="7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K92"/>
  <sheetViews>
    <sheetView showGridLines="0" zoomScaleNormal="100" zoomScaleSheetLayoutView="65" workbookViewId="0">
      <pane xSplit="1" ySplit="8" topLeftCell="B52" activePane="bottomRight" state="frozen"/>
      <selection activeCell="A84" sqref="A84:IV98"/>
      <selection pane="topRight" activeCell="A84" sqref="A84:IV98"/>
      <selection pane="bottomLeft" activeCell="A84" sqref="A84:IV98"/>
      <selection pane="bottomRight" activeCell="A57" sqref="A57:A68"/>
    </sheetView>
  </sheetViews>
  <sheetFormatPr defaultRowHeight="12.75" x14ac:dyDescent="0.2"/>
  <cols>
    <col min="1" max="1" width="45.28515625" style="451" customWidth="1"/>
    <col min="2" max="2" width="8.28515625" style="451" customWidth="1"/>
    <col min="3" max="3" width="8.7109375" style="451" customWidth="1"/>
    <col min="4" max="4" width="10.28515625" style="451" customWidth="1"/>
    <col min="5" max="5" width="10.42578125" style="451" customWidth="1"/>
    <col min="6" max="6" width="11.42578125" style="451" customWidth="1"/>
    <col min="7" max="7" width="8.85546875" style="451" customWidth="1"/>
    <col min="8" max="8" width="8" style="451" customWidth="1"/>
    <col min="9" max="9" width="9.140625" style="451" customWidth="1"/>
    <col min="10" max="10" width="11" style="451" customWidth="1"/>
    <col min="11" max="11" width="7.7109375" style="451" customWidth="1"/>
    <col min="12" max="12" width="9.5703125" style="451" customWidth="1"/>
    <col min="13" max="14" width="8.85546875" style="451" customWidth="1"/>
    <col min="15" max="15" width="9" style="451" customWidth="1"/>
    <col min="16" max="16" width="8.85546875" style="451" customWidth="1"/>
    <col min="17" max="17" width="9.42578125" style="451" customWidth="1"/>
    <col min="18" max="18" width="10" style="451" customWidth="1"/>
    <col min="19" max="23" width="8.7109375" style="451" customWidth="1"/>
    <col min="24" max="24" width="7.7109375" style="451" customWidth="1"/>
    <col min="25" max="25" width="8.140625" style="451" customWidth="1"/>
    <col min="26" max="28" width="8.7109375" style="451" customWidth="1"/>
    <col min="29" max="29" width="9.28515625" style="451" customWidth="1"/>
    <col min="30" max="30" width="8.140625" style="451" customWidth="1"/>
    <col min="31" max="31" width="9" style="451" customWidth="1"/>
    <col min="32" max="32" width="8.140625" style="451" customWidth="1"/>
    <col min="33" max="33" width="8.5703125" style="451" customWidth="1"/>
    <col min="34" max="34" width="10.7109375" style="451" customWidth="1"/>
    <col min="35" max="35" width="9" style="451" customWidth="1"/>
    <col min="36" max="36" width="9.5703125" style="451" customWidth="1"/>
    <col min="37" max="37" width="12.7109375" style="451" customWidth="1"/>
    <col min="38" max="16384" width="9.140625" style="451"/>
  </cols>
  <sheetData>
    <row r="1" spans="1:37" x14ac:dyDescent="0.2">
      <c r="A1" s="757" t="s">
        <v>349</v>
      </c>
    </row>
    <row r="2" spans="1:37" x14ac:dyDescent="0.2">
      <c r="A2" s="757" t="s">
        <v>350</v>
      </c>
    </row>
    <row r="3" spans="1:37" s="834" customFormat="1" ht="15" customHeight="1" x14ac:dyDescent="0.2">
      <c r="A3" s="922" t="s">
        <v>1634</v>
      </c>
      <c r="AK3" s="923" t="s">
        <v>658</v>
      </c>
    </row>
    <row r="4" spans="1:37" s="505" customFormat="1" ht="12" customHeight="1" x14ac:dyDescent="0.2">
      <c r="D4" s="456"/>
      <c r="AK4" s="514"/>
    </row>
    <row r="5" spans="1:37" s="505" customFormat="1" ht="18" customHeight="1" x14ac:dyDescent="0.2">
      <c r="A5" s="1725" t="s">
        <v>3215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25"/>
      <c r="L5" s="1725"/>
      <c r="M5" s="1725"/>
      <c r="N5" s="1725"/>
      <c r="O5" s="1725"/>
      <c r="P5" s="1725"/>
      <c r="Q5" s="1726" t="s">
        <v>3216</v>
      </c>
      <c r="R5" s="1726"/>
      <c r="S5" s="1726"/>
      <c r="T5" s="1726"/>
      <c r="U5" s="1726"/>
      <c r="V5" s="1726"/>
      <c r="W5" s="1726"/>
      <c r="X5" s="1726"/>
      <c r="Y5" s="1726"/>
      <c r="Z5" s="1726"/>
      <c r="AA5" s="1726"/>
      <c r="AB5" s="1726"/>
      <c r="AC5" s="1726"/>
      <c r="AD5" s="1726"/>
      <c r="AE5" s="1726"/>
      <c r="AF5" s="1726"/>
      <c r="AG5" s="1726"/>
      <c r="AH5" s="1726"/>
      <c r="AI5" s="1726"/>
      <c r="AJ5" s="1726"/>
      <c r="AK5" s="1726"/>
    </row>
    <row r="6" spans="1:37" s="505" customFormat="1" ht="18" customHeight="1" x14ac:dyDescent="0.2">
      <c r="A6" s="1725"/>
      <c r="B6" s="1725"/>
      <c r="C6" s="1725"/>
      <c r="D6" s="1725"/>
      <c r="E6" s="1725"/>
      <c r="F6" s="1725"/>
      <c r="G6" s="1725"/>
      <c r="H6" s="1725"/>
      <c r="I6" s="1725"/>
      <c r="J6" s="1725"/>
      <c r="K6" s="1725"/>
      <c r="L6" s="1725"/>
      <c r="M6" s="1725"/>
      <c r="N6" s="1725"/>
      <c r="O6" s="1725"/>
      <c r="P6" s="1725"/>
      <c r="Q6" s="1726"/>
      <c r="R6" s="1726"/>
      <c r="S6" s="1726"/>
      <c r="T6" s="1726"/>
      <c r="U6" s="1726"/>
      <c r="V6" s="1726"/>
      <c r="W6" s="1726"/>
      <c r="X6" s="1726"/>
      <c r="Y6" s="1726"/>
      <c r="Z6" s="1726"/>
      <c r="AA6" s="1726"/>
      <c r="AB6" s="1726"/>
      <c r="AC6" s="1726"/>
      <c r="AD6" s="1726"/>
      <c r="AE6" s="1726"/>
      <c r="AF6" s="1726"/>
      <c r="AG6" s="1726"/>
      <c r="AH6" s="1726"/>
      <c r="AI6" s="1726"/>
      <c r="AJ6" s="1726"/>
      <c r="AK6" s="1726"/>
    </row>
    <row r="7" spans="1:37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K7" s="1354" t="s">
        <v>2071</v>
      </c>
    </row>
    <row r="8" spans="1:37" s="506" customFormat="1" ht="75" customHeight="1" thickBot="1" x14ac:dyDescent="0.25">
      <c r="A8" s="1095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1550</v>
      </c>
      <c r="I8" s="1096" t="s">
        <v>1549</v>
      </c>
      <c r="J8" s="1096" t="s">
        <v>817</v>
      </c>
      <c r="K8" s="1096" t="s">
        <v>102</v>
      </c>
      <c r="L8" s="1096" t="s">
        <v>1551</v>
      </c>
      <c r="M8" s="1096" t="s">
        <v>854</v>
      </c>
      <c r="N8" s="1096" t="s">
        <v>2132</v>
      </c>
      <c r="O8" s="1096" t="s">
        <v>1557</v>
      </c>
      <c r="P8" s="1096" t="s">
        <v>1423</v>
      </c>
      <c r="Q8" s="1096" t="s">
        <v>802</v>
      </c>
      <c r="R8" s="1096" t="s">
        <v>830</v>
      </c>
      <c r="S8" s="1096" t="s">
        <v>1644</v>
      </c>
      <c r="T8" s="1096" t="s">
        <v>1530</v>
      </c>
      <c r="U8" s="1096" t="s">
        <v>758</v>
      </c>
      <c r="V8" s="1096" t="s">
        <v>1418</v>
      </c>
      <c r="W8" s="1096" t="s">
        <v>803</v>
      </c>
      <c r="X8" s="1096" t="s">
        <v>762</v>
      </c>
      <c r="Y8" s="1096" t="s">
        <v>761</v>
      </c>
      <c r="Z8" s="1096" t="s">
        <v>829</v>
      </c>
      <c r="AA8" s="1096" t="s">
        <v>1581</v>
      </c>
      <c r="AB8" s="1096" t="s">
        <v>1527</v>
      </c>
      <c r="AC8" s="1096" t="s">
        <v>828</v>
      </c>
      <c r="AD8" s="1096" t="s">
        <v>799</v>
      </c>
      <c r="AE8" s="1096" t="s">
        <v>1168</v>
      </c>
      <c r="AF8" s="1096" t="s">
        <v>2088</v>
      </c>
      <c r="AG8" s="1096" t="s">
        <v>1535</v>
      </c>
      <c r="AH8" s="1096" t="s">
        <v>759</v>
      </c>
      <c r="AI8" s="1096" t="s">
        <v>1528</v>
      </c>
      <c r="AJ8" s="1096" t="s">
        <v>752</v>
      </c>
      <c r="AK8" s="1097" t="s">
        <v>1079</v>
      </c>
    </row>
    <row r="9" spans="1:37" ht="15" customHeight="1" x14ac:dyDescent="0.2">
      <c r="A9" s="808" t="s">
        <v>565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</row>
    <row r="10" spans="1:37" ht="12.95" customHeight="1" x14ac:dyDescent="0.2">
      <c r="A10" s="62" t="s">
        <v>749</v>
      </c>
      <c r="B10" s="70">
        <v>7811.9659900000606</v>
      </c>
      <c r="C10" s="70">
        <v>78345.222790000029</v>
      </c>
      <c r="D10" s="70">
        <v>914232.34160999989</v>
      </c>
      <c r="E10" s="70">
        <v>939938.59017999936</v>
      </c>
      <c r="F10" s="70">
        <v>1668369.1631899998</v>
      </c>
      <c r="G10" s="70">
        <v>95711.649820000021</v>
      </c>
      <c r="H10" s="70">
        <v>1740.852969999999</v>
      </c>
      <c r="I10" s="70">
        <v>261228.78871999978</v>
      </c>
      <c r="J10" s="70">
        <v>1782814.5074000047</v>
      </c>
      <c r="K10" s="70">
        <v>7869.0245099999993</v>
      </c>
      <c r="L10" s="70">
        <v>28565.68378000001</v>
      </c>
      <c r="M10" s="70">
        <v>11788.054580000002</v>
      </c>
      <c r="N10" s="70">
        <v>76987.286099999998</v>
      </c>
      <c r="O10" s="70">
        <v>510682.20359000016</v>
      </c>
      <c r="P10" s="70">
        <v>3540.4042199999985</v>
      </c>
      <c r="Q10" s="70">
        <v>419825.92282000009</v>
      </c>
      <c r="R10" s="70">
        <v>46578.555030000032</v>
      </c>
      <c r="S10" s="70">
        <v>32035.515109999917</v>
      </c>
      <c r="T10" s="70">
        <v>590629.7842600001</v>
      </c>
      <c r="U10" s="70">
        <v>437156.50530999992</v>
      </c>
      <c r="V10" s="70">
        <v>176728.79795389401</v>
      </c>
      <c r="W10" s="70">
        <v>254310.08003999997</v>
      </c>
      <c r="X10" s="70">
        <v>39386.403259999999</v>
      </c>
      <c r="Y10" s="70">
        <v>92292.528389999905</v>
      </c>
      <c r="Z10" s="70">
        <v>101360.69155999999</v>
      </c>
      <c r="AA10" s="70">
        <v>578958.95276219118</v>
      </c>
      <c r="AB10" s="70">
        <v>78925.163999999975</v>
      </c>
      <c r="AC10" s="70">
        <v>150380.88320569991</v>
      </c>
      <c r="AD10" s="70">
        <v>36306.820209999998</v>
      </c>
      <c r="AE10" s="70">
        <v>267229.32517000003</v>
      </c>
      <c r="AF10" s="70">
        <v>2937.4793899999959</v>
      </c>
      <c r="AG10" s="70">
        <v>20080.966409999994</v>
      </c>
      <c r="AH10" s="70">
        <v>836553.50573000021</v>
      </c>
      <c r="AI10" s="70">
        <v>132214.37673000011</v>
      </c>
      <c r="AJ10" s="70">
        <v>212628.78496000005</v>
      </c>
      <c r="AK10" s="70">
        <v>10896146.781751793</v>
      </c>
    </row>
    <row r="11" spans="1:37" ht="12.95" customHeight="1" x14ac:dyDescent="0.2">
      <c r="A11" s="62" t="s">
        <v>902</v>
      </c>
      <c r="B11" s="70">
        <v>36920.422489999997</v>
      </c>
      <c r="C11" s="70">
        <v>218263.82612000001</v>
      </c>
      <c r="D11" s="70">
        <v>1311276.1650799999</v>
      </c>
      <c r="E11" s="70">
        <v>1444876.6199399997</v>
      </c>
      <c r="F11" s="70">
        <v>2234633.49914</v>
      </c>
      <c r="G11" s="70">
        <v>152516.78585000001</v>
      </c>
      <c r="H11" s="70">
        <v>8920.36139</v>
      </c>
      <c r="I11" s="70">
        <v>339992.23106999975</v>
      </c>
      <c r="J11" s="70">
        <v>2386249.8674400058</v>
      </c>
      <c r="K11" s="70">
        <v>11164.60586</v>
      </c>
      <c r="L11" s="70">
        <v>32084.633880000009</v>
      </c>
      <c r="M11" s="70">
        <v>19771.703430000001</v>
      </c>
      <c r="N11" s="70">
        <v>70766.357720000015</v>
      </c>
      <c r="O11" s="70">
        <v>683284.50112000003</v>
      </c>
      <c r="P11" s="70">
        <v>25159.946979999997</v>
      </c>
      <c r="Q11" s="70">
        <v>685399.78110000002</v>
      </c>
      <c r="R11" s="70">
        <v>177106.97228000005</v>
      </c>
      <c r="S11" s="70">
        <v>83837.125979999953</v>
      </c>
      <c r="T11" s="70">
        <v>826802.90949000011</v>
      </c>
      <c r="U11" s="70">
        <v>922456.57258999976</v>
      </c>
      <c r="V11" s="70">
        <v>395169.72257353668</v>
      </c>
      <c r="W11" s="70">
        <v>398547.01716999995</v>
      </c>
      <c r="X11" s="70">
        <v>57277.843479999996</v>
      </c>
      <c r="Y11" s="70">
        <v>165659.53735999996</v>
      </c>
      <c r="Z11" s="70">
        <v>161381.80895999997</v>
      </c>
      <c r="AA11" s="70">
        <v>886587.34238999954</v>
      </c>
      <c r="AB11" s="70">
        <v>131141.28399999999</v>
      </c>
      <c r="AC11" s="70">
        <v>304400.25813999993</v>
      </c>
      <c r="AD11" s="70">
        <v>61246.198150000004</v>
      </c>
      <c r="AE11" s="70">
        <v>450961.67136000004</v>
      </c>
      <c r="AF11" s="70">
        <v>28714.872769999998</v>
      </c>
      <c r="AG11" s="70">
        <v>30798.52358999999</v>
      </c>
      <c r="AH11" s="70">
        <v>1227380.8626900003</v>
      </c>
      <c r="AI11" s="70">
        <v>378775.12079000007</v>
      </c>
      <c r="AJ11" s="70">
        <v>341952.46600000007</v>
      </c>
      <c r="AK11" s="70">
        <v>16691479.418373538</v>
      </c>
    </row>
    <row r="12" spans="1:37" ht="12.95" customHeight="1" x14ac:dyDescent="0.2">
      <c r="A12" s="62" t="s">
        <v>1285</v>
      </c>
      <c r="B12" s="70">
        <v>22819.021839999998</v>
      </c>
      <c r="C12" s="70">
        <v>203402.51592000001</v>
      </c>
      <c r="D12" s="70">
        <v>1291490.3653899999</v>
      </c>
      <c r="E12" s="70">
        <v>1418225.2068099997</v>
      </c>
      <c r="F12" s="70">
        <v>2123203.7025299999</v>
      </c>
      <c r="G12" s="70">
        <v>151090.7164</v>
      </c>
      <c r="H12" s="70">
        <v>8920.36139</v>
      </c>
      <c r="I12" s="70">
        <v>320025.03707999975</v>
      </c>
      <c r="J12" s="70">
        <v>2378489.0013000057</v>
      </c>
      <c r="K12" s="70">
        <v>11164.60586</v>
      </c>
      <c r="L12" s="70">
        <v>27873.512020000009</v>
      </c>
      <c r="M12" s="70">
        <v>19514.246450000002</v>
      </c>
      <c r="N12" s="70">
        <v>70508.910530000008</v>
      </c>
      <c r="O12" s="70">
        <v>668052.06353000004</v>
      </c>
      <c r="P12" s="70">
        <v>25159.946979999997</v>
      </c>
      <c r="Q12" s="70">
        <v>671909.68850000005</v>
      </c>
      <c r="R12" s="70">
        <v>176848.61963000006</v>
      </c>
      <c r="S12" s="70">
        <v>83581.767980126955</v>
      </c>
      <c r="T12" s="70">
        <v>822300.67586000008</v>
      </c>
      <c r="U12" s="70">
        <v>914748.18044999975</v>
      </c>
      <c r="V12" s="70">
        <v>394876.97050353669</v>
      </c>
      <c r="W12" s="70">
        <v>395777.24327999994</v>
      </c>
      <c r="X12" s="70">
        <v>57020.671339999994</v>
      </c>
      <c r="Y12" s="70">
        <v>165217.79117999997</v>
      </c>
      <c r="Z12" s="70">
        <v>161124.52528999996</v>
      </c>
      <c r="AA12" s="70">
        <v>873267.73649999953</v>
      </c>
      <c r="AB12" s="70">
        <v>130885.333</v>
      </c>
      <c r="AC12" s="70">
        <v>304117.54009999993</v>
      </c>
      <c r="AD12" s="70">
        <v>60988.039000000004</v>
      </c>
      <c r="AE12" s="70">
        <v>448444.50070000003</v>
      </c>
      <c r="AF12" s="70">
        <v>28449.382909999997</v>
      </c>
      <c r="AG12" s="70">
        <v>30396.853609999991</v>
      </c>
      <c r="AH12" s="70">
        <v>1221929.0460700004</v>
      </c>
      <c r="AI12" s="70">
        <v>378589.55907000008</v>
      </c>
      <c r="AJ12" s="70">
        <v>326970.95916000009</v>
      </c>
      <c r="AK12" s="70">
        <v>16387384.298163669</v>
      </c>
    </row>
    <row r="13" spans="1:37" ht="12.95" customHeight="1" x14ac:dyDescent="0.2">
      <c r="A13" s="62" t="s">
        <v>1286</v>
      </c>
      <c r="B13" s="70">
        <v>14101.40065</v>
      </c>
      <c r="C13" s="70">
        <v>14861.310200000002</v>
      </c>
      <c r="D13" s="70">
        <v>19785.799689999996</v>
      </c>
      <c r="E13" s="70">
        <v>26651.413130000004</v>
      </c>
      <c r="F13" s="70">
        <v>111429.79661000002</v>
      </c>
      <c r="G13" s="70">
        <v>1426.06945</v>
      </c>
      <c r="H13" s="70">
        <v>0</v>
      </c>
      <c r="I13" s="70">
        <v>19967.193989999989</v>
      </c>
      <c r="J13" s="70">
        <v>7760.8661400000019</v>
      </c>
      <c r="K13" s="70">
        <v>0</v>
      </c>
      <c r="L13" s="70">
        <v>4211.1218600000002</v>
      </c>
      <c r="M13" s="70">
        <v>257.45697999999999</v>
      </c>
      <c r="N13" s="70">
        <v>257.44718999999998</v>
      </c>
      <c r="O13" s="70">
        <v>15232.437590000001</v>
      </c>
      <c r="P13" s="70">
        <v>0</v>
      </c>
      <c r="Q13" s="70">
        <v>13490.092600000002</v>
      </c>
      <c r="R13" s="70">
        <v>258.35264999999998</v>
      </c>
      <c r="S13" s="70">
        <v>255.35799987299998</v>
      </c>
      <c r="T13" s="70">
        <v>4502.2336299999997</v>
      </c>
      <c r="U13" s="70">
        <v>7708.3921399999999</v>
      </c>
      <c r="V13" s="70">
        <v>292.75206999999989</v>
      </c>
      <c r="W13" s="70">
        <v>2769.7738899999999</v>
      </c>
      <c r="X13" s="70">
        <v>257.17214000000001</v>
      </c>
      <c r="Y13" s="70">
        <v>441.74618000000004</v>
      </c>
      <c r="Z13" s="70">
        <v>257.28367000000003</v>
      </c>
      <c r="AA13" s="70">
        <v>13319.605890000001</v>
      </c>
      <c r="AB13" s="70">
        <v>255.95099999999999</v>
      </c>
      <c r="AC13" s="70">
        <v>282.71803999999997</v>
      </c>
      <c r="AD13" s="70">
        <v>258.15915000000001</v>
      </c>
      <c r="AE13" s="70">
        <v>2517.1706600000002</v>
      </c>
      <c r="AF13" s="70">
        <v>265.48985999999996</v>
      </c>
      <c r="AG13" s="70">
        <v>401.66998000000001</v>
      </c>
      <c r="AH13" s="70">
        <v>5451.8166199999996</v>
      </c>
      <c r="AI13" s="70">
        <v>185.56172000000001</v>
      </c>
      <c r="AJ13" s="70">
        <v>14981.50684</v>
      </c>
      <c r="AK13" s="70">
        <v>304095.12020987296</v>
      </c>
    </row>
    <row r="14" spans="1:37" ht="12.95" customHeight="1" x14ac:dyDescent="0.2">
      <c r="A14" s="62" t="s">
        <v>1287</v>
      </c>
      <c r="B14" s="70">
        <v>-25712.010989999937</v>
      </c>
      <c r="C14" s="70">
        <v>-127216.65783999997</v>
      </c>
      <c r="D14" s="70">
        <v>-331986.26944</v>
      </c>
      <c r="E14" s="70">
        <v>-256486.02228999996</v>
      </c>
      <c r="F14" s="70">
        <v>-454182.02277999994</v>
      </c>
      <c r="G14" s="70">
        <v>-51377.712870000003</v>
      </c>
      <c r="H14" s="70">
        <v>-7052.5592100000022</v>
      </c>
      <c r="I14" s="70">
        <v>-67250.734449999989</v>
      </c>
      <c r="J14" s="70">
        <v>-301688.12748999998</v>
      </c>
      <c r="K14" s="70">
        <v>-220.00227000000001</v>
      </c>
      <c r="L14" s="70">
        <v>-1710.5005100000001</v>
      </c>
      <c r="M14" s="70">
        <v>-4713.9066699999994</v>
      </c>
      <c r="N14" s="70">
        <v>-12870.413930000001</v>
      </c>
      <c r="O14" s="70">
        <v>-154067.26508000001</v>
      </c>
      <c r="P14" s="70">
        <v>-15137.312159999999</v>
      </c>
      <c r="Q14" s="70">
        <v>-250262.92126</v>
      </c>
      <c r="R14" s="70">
        <v>-94270.916189999974</v>
      </c>
      <c r="S14" s="70">
        <v>-52869.566420000003</v>
      </c>
      <c r="T14" s="70">
        <v>-194768.81033000001</v>
      </c>
      <c r="U14" s="70">
        <v>-389995.00786999997</v>
      </c>
      <c r="V14" s="70">
        <v>-106422.89968939743</v>
      </c>
      <c r="W14" s="70">
        <v>-88469.29170999999</v>
      </c>
      <c r="X14" s="70">
        <v>-11441.88157</v>
      </c>
      <c r="Y14" s="70">
        <v>-56685.718500000003</v>
      </c>
      <c r="Z14" s="70">
        <v>-15410.36773</v>
      </c>
      <c r="AA14" s="70">
        <v>-183082.61573780823</v>
      </c>
      <c r="AB14" s="70">
        <v>-27813.388999999999</v>
      </c>
      <c r="AC14" s="70">
        <v>-133689.53798430003</v>
      </c>
      <c r="AD14" s="70">
        <v>-27352.923719999999</v>
      </c>
      <c r="AE14" s="70">
        <v>-128139.62062</v>
      </c>
      <c r="AF14" s="70">
        <v>-17694.84189</v>
      </c>
      <c r="AG14" s="70">
        <v>-9632.6556799999998</v>
      </c>
      <c r="AH14" s="70">
        <v>-290269.85722000001</v>
      </c>
      <c r="AI14" s="70">
        <v>-249220.46623999998</v>
      </c>
      <c r="AJ14" s="70">
        <v>-120513.67582</v>
      </c>
      <c r="AK14" s="70">
        <v>-4259678.4831615053</v>
      </c>
    </row>
    <row r="15" spans="1:37" ht="12.95" customHeight="1" x14ac:dyDescent="0.2">
      <c r="A15" s="62" t="s">
        <v>1288</v>
      </c>
      <c r="B15" s="70">
        <v>-18548.773659999937</v>
      </c>
      <c r="C15" s="70">
        <v>-63714.575219999984</v>
      </c>
      <c r="D15" s="70">
        <v>-317194.06203000003</v>
      </c>
      <c r="E15" s="70">
        <v>-226728.16502999997</v>
      </c>
      <c r="F15" s="70">
        <v>-436251.84112999996</v>
      </c>
      <c r="G15" s="70">
        <v>-48732.812040000004</v>
      </c>
      <c r="H15" s="70">
        <v>-7052.5592100000022</v>
      </c>
      <c r="I15" s="70">
        <v>-35604.096509999996</v>
      </c>
      <c r="J15" s="70">
        <v>-231565.64911</v>
      </c>
      <c r="K15" s="70">
        <v>-220.00227000000001</v>
      </c>
      <c r="L15" s="70">
        <v>-1710.5005100000001</v>
      </c>
      <c r="M15" s="70">
        <v>-4355.2337799999996</v>
      </c>
      <c r="N15" s="70">
        <v>-10293.785690000001</v>
      </c>
      <c r="O15" s="70">
        <v>-144032.88153000001</v>
      </c>
      <c r="P15" s="70">
        <v>-15137.312159999999</v>
      </c>
      <c r="Q15" s="70">
        <v>-243088.86660159141</v>
      </c>
      <c r="R15" s="70">
        <v>-93642.882319999975</v>
      </c>
      <c r="S15" s="70">
        <v>-51778.24237</v>
      </c>
      <c r="T15" s="70">
        <v>-163947.84547</v>
      </c>
      <c r="U15" s="70">
        <v>-382891.75433999998</v>
      </c>
      <c r="V15" s="70">
        <v>-101945.11562939742</v>
      </c>
      <c r="W15" s="70">
        <v>-82586.718969999987</v>
      </c>
      <c r="X15" s="70">
        <v>-11065.918159999999</v>
      </c>
      <c r="Y15" s="70">
        <v>-39313.080450000001</v>
      </c>
      <c r="Z15" s="70">
        <v>-14008.6829</v>
      </c>
      <c r="AA15" s="70">
        <v>-177849.10340780823</v>
      </c>
      <c r="AB15" s="70">
        <v>-26314.5</v>
      </c>
      <c r="AC15" s="70">
        <v>-129960.51975600002</v>
      </c>
      <c r="AD15" s="70">
        <v>-26616.207569999999</v>
      </c>
      <c r="AE15" s="70">
        <v>-121183.02890999999</v>
      </c>
      <c r="AF15" s="70">
        <v>-17602.45218</v>
      </c>
      <c r="AG15" s="70">
        <v>-7232.6420299999991</v>
      </c>
      <c r="AH15" s="70">
        <v>-280231.79304000002</v>
      </c>
      <c r="AI15" s="70">
        <v>-11508.170039999997</v>
      </c>
      <c r="AJ15" s="70">
        <v>-94449.364369999996</v>
      </c>
      <c r="AK15" s="70">
        <v>-3638359.1383947968</v>
      </c>
    </row>
    <row r="16" spans="1:37" ht="12.95" customHeight="1" x14ac:dyDescent="0.2">
      <c r="A16" s="62" t="s">
        <v>1570</v>
      </c>
      <c r="B16" s="70">
        <v>-18548.773659999937</v>
      </c>
      <c r="C16" s="70">
        <v>-36536.52689999999</v>
      </c>
      <c r="D16" s="70">
        <v>-57613.775040000015</v>
      </c>
      <c r="E16" s="70">
        <v>-25736.003219999999</v>
      </c>
      <c r="F16" s="70">
        <v>-35215.391019999995</v>
      </c>
      <c r="G16" s="70">
        <v>-1883.9283</v>
      </c>
      <c r="H16" s="70">
        <v>-7052.5592100000022</v>
      </c>
      <c r="I16" s="70">
        <v>-24230.907689999996</v>
      </c>
      <c r="J16" s="70">
        <v>-14976.593269999999</v>
      </c>
      <c r="K16" s="70">
        <v>-220.00227000000001</v>
      </c>
      <c r="L16" s="70">
        <v>-1710.5005100000001</v>
      </c>
      <c r="M16" s="70">
        <v>-883.50923999999998</v>
      </c>
      <c r="N16" s="70">
        <v>-302.08356999999995</v>
      </c>
      <c r="O16" s="70">
        <v>-27148.808080000006</v>
      </c>
      <c r="P16" s="70">
        <v>-15137.312159999999</v>
      </c>
      <c r="Q16" s="70">
        <v>-47541.69081</v>
      </c>
      <c r="R16" s="70">
        <v>-81385.706369999985</v>
      </c>
      <c r="S16" s="70">
        <v>-16514.588620000006</v>
      </c>
      <c r="T16" s="70">
        <v>-1218.8983799999999</v>
      </c>
      <c r="U16" s="70">
        <v>-69043.197040000014</v>
      </c>
      <c r="V16" s="70">
        <v>-31960.463778235</v>
      </c>
      <c r="W16" s="70">
        <v>-2497.14705</v>
      </c>
      <c r="X16" s="70">
        <v>-4711.9729500000003</v>
      </c>
      <c r="Y16" s="70">
        <v>-3078.6722300000001</v>
      </c>
      <c r="Z16" s="70">
        <v>-6009.0696400000006</v>
      </c>
      <c r="AA16" s="70">
        <v>-40191.541760000378</v>
      </c>
      <c r="AB16" s="70">
        <v>-5181.9840000000004</v>
      </c>
      <c r="AC16" s="70">
        <v>-4730.179854</v>
      </c>
      <c r="AD16" s="70">
        <v>-36.368029999999997</v>
      </c>
      <c r="AE16" s="70">
        <v>-56444.347390000003</v>
      </c>
      <c r="AF16" s="70">
        <v>-15789.993799999998</v>
      </c>
      <c r="AG16" s="70">
        <v>-4225.4931699999997</v>
      </c>
      <c r="AH16" s="70">
        <v>-9253.2171100000214</v>
      </c>
      <c r="AI16" s="70">
        <v>-1149.9253799999999</v>
      </c>
      <c r="AJ16" s="70">
        <v>-7565.3391300000003</v>
      </c>
      <c r="AK16" s="70">
        <v>-675726.47063223552</v>
      </c>
    </row>
    <row r="17" spans="1:37" ht="12.95" customHeight="1" x14ac:dyDescent="0.2">
      <c r="A17" s="62" t="s">
        <v>732</v>
      </c>
      <c r="B17" s="70">
        <v>0</v>
      </c>
      <c r="C17" s="70">
        <v>-25975.246359999997</v>
      </c>
      <c r="D17" s="70">
        <v>-70414.212680000011</v>
      </c>
      <c r="E17" s="70">
        <v>-82671.048719999992</v>
      </c>
      <c r="F17" s="70">
        <v>-172570.07350999999</v>
      </c>
      <c r="G17" s="70">
        <v>-20912.846659999999</v>
      </c>
      <c r="H17" s="70">
        <v>0</v>
      </c>
      <c r="I17" s="70">
        <v>-7164.2524100000001</v>
      </c>
      <c r="J17" s="70">
        <v>-14427.226200000001</v>
      </c>
      <c r="K17" s="70">
        <v>0</v>
      </c>
      <c r="L17" s="70">
        <v>0</v>
      </c>
      <c r="M17" s="70">
        <v>-3433.4755</v>
      </c>
      <c r="N17" s="70">
        <v>-2259.08671</v>
      </c>
      <c r="O17" s="70">
        <v>-57334.948999999993</v>
      </c>
      <c r="P17" s="70">
        <v>0</v>
      </c>
      <c r="Q17" s="70">
        <v>-99031.730391591365</v>
      </c>
      <c r="R17" s="70">
        <v>-7691.6461300000001</v>
      </c>
      <c r="S17" s="70">
        <v>-13362.573090000005</v>
      </c>
      <c r="T17" s="70">
        <v>-18983.849289999995</v>
      </c>
      <c r="U17" s="70">
        <v>-68553.445360000012</v>
      </c>
      <c r="V17" s="70">
        <v>-50814.947893236844</v>
      </c>
      <c r="W17" s="70">
        <v>-40303.170299999998</v>
      </c>
      <c r="X17" s="70">
        <v>-6352.1789900000003</v>
      </c>
      <c r="Y17" s="70">
        <v>-16571.215930000002</v>
      </c>
      <c r="Z17" s="70">
        <v>-3996.3397099999997</v>
      </c>
      <c r="AA17" s="70">
        <v>-72826.112440000026</v>
      </c>
      <c r="AB17" s="70">
        <v>-8806.5660000000007</v>
      </c>
      <c r="AC17" s="70">
        <v>-74158.093775800007</v>
      </c>
      <c r="AD17" s="70">
        <v>-9168.1647199999989</v>
      </c>
      <c r="AE17" s="70">
        <v>-45876.721789999996</v>
      </c>
      <c r="AF17" s="70">
        <v>-754.91712000000007</v>
      </c>
      <c r="AG17" s="70">
        <v>-831.99420999999995</v>
      </c>
      <c r="AH17" s="70">
        <v>-127192.33952999994</v>
      </c>
      <c r="AI17" s="70">
        <v>-8140.4666899999975</v>
      </c>
      <c r="AJ17" s="70">
        <v>-23914.980620000006</v>
      </c>
      <c r="AK17" s="70">
        <v>-1154493.871730628</v>
      </c>
    </row>
    <row r="18" spans="1:37" ht="12.95" customHeight="1" x14ac:dyDescent="0.2">
      <c r="A18" s="62" t="s">
        <v>743</v>
      </c>
      <c r="B18" s="70">
        <v>0</v>
      </c>
      <c r="C18" s="70">
        <v>-1202.80196</v>
      </c>
      <c r="D18" s="70">
        <v>-189166.07431</v>
      </c>
      <c r="E18" s="70">
        <v>-118321.11309</v>
      </c>
      <c r="F18" s="70">
        <v>-228466.37659999999</v>
      </c>
      <c r="G18" s="70">
        <v>-25936.037080000002</v>
      </c>
      <c r="H18" s="70">
        <v>0</v>
      </c>
      <c r="I18" s="70">
        <v>-4208.9364100000003</v>
      </c>
      <c r="J18" s="70">
        <v>-202161.82963999998</v>
      </c>
      <c r="K18" s="70">
        <v>0</v>
      </c>
      <c r="L18" s="70">
        <v>0</v>
      </c>
      <c r="M18" s="70">
        <v>-38.249040000000001</v>
      </c>
      <c r="N18" s="70">
        <v>-7732.6154100000003</v>
      </c>
      <c r="O18" s="70">
        <v>-59549.124450000003</v>
      </c>
      <c r="P18" s="70">
        <v>0</v>
      </c>
      <c r="Q18" s="70">
        <v>-96515.445400000041</v>
      </c>
      <c r="R18" s="70">
        <v>-4565.5298200000007</v>
      </c>
      <c r="S18" s="70">
        <v>-21901.080659999989</v>
      </c>
      <c r="T18" s="70">
        <v>-143745.09780000002</v>
      </c>
      <c r="U18" s="70">
        <v>-245295.11194</v>
      </c>
      <c r="V18" s="70">
        <v>-19169.703957925576</v>
      </c>
      <c r="W18" s="70">
        <v>-39786.401619999997</v>
      </c>
      <c r="X18" s="70">
        <v>-1.7662199999999999</v>
      </c>
      <c r="Y18" s="70">
        <v>-19663.192289999999</v>
      </c>
      <c r="Z18" s="70">
        <v>-4003.2735499999999</v>
      </c>
      <c r="AA18" s="70">
        <v>-64831.449207807826</v>
      </c>
      <c r="AB18" s="70">
        <v>-12325.95</v>
      </c>
      <c r="AC18" s="70">
        <v>-51072.246126200007</v>
      </c>
      <c r="AD18" s="70">
        <v>-17411.67482</v>
      </c>
      <c r="AE18" s="70">
        <v>-18861.959729999999</v>
      </c>
      <c r="AF18" s="70">
        <v>-1057.54126</v>
      </c>
      <c r="AG18" s="70">
        <v>-2175.1546499999999</v>
      </c>
      <c r="AH18" s="70">
        <v>-143786.23640000002</v>
      </c>
      <c r="AI18" s="70">
        <v>-2217.7779699999996</v>
      </c>
      <c r="AJ18" s="70">
        <v>-62969.044619999993</v>
      </c>
      <c r="AK18" s="70">
        <v>-1808138.7960319337</v>
      </c>
    </row>
    <row r="19" spans="1:37" ht="12.95" customHeight="1" x14ac:dyDescent="0.2">
      <c r="A19" s="62" t="s">
        <v>418</v>
      </c>
      <c r="B19" s="70">
        <v>-7163.2373299999999</v>
      </c>
      <c r="C19" s="70">
        <v>-63502.082619999994</v>
      </c>
      <c r="D19" s="70">
        <v>-14792.207410000001</v>
      </c>
      <c r="E19" s="70">
        <v>-29757.857259999997</v>
      </c>
      <c r="F19" s="70">
        <v>-17930.181649999999</v>
      </c>
      <c r="G19" s="70">
        <v>-2644.90083</v>
      </c>
      <c r="H19" s="70">
        <v>0</v>
      </c>
      <c r="I19" s="70">
        <v>-31646.637940000001</v>
      </c>
      <c r="J19" s="70">
        <v>-70122.478380000015</v>
      </c>
      <c r="K19" s="70">
        <v>0</v>
      </c>
      <c r="L19" s="70">
        <v>0</v>
      </c>
      <c r="M19" s="70">
        <v>-358.67289</v>
      </c>
      <c r="N19" s="70">
        <v>-2576.62824</v>
      </c>
      <c r="O19" s="70">
        <v>-10034.383549999999</v>
      </c>
      <c r="P19" s="70">
        <v>0</v>
      </c>
      <c r="Q19" s="70">
        <v>-7174.0546584086042</v>
      </c>
      <c r="R19" s="70">
        <v>-628.03386999999998</v>
      </c>
      <c r="S19" s="70">
        <v>-1091.3240499999997</v>
      </c>
      <c r="T19" s="70">
        <v>-30820.96486</v>
      </c>
      <c r="U19" s="70">
        <v>-7103.253529999999</v>
      </c>
      <c r="V19" s="70">
        <v>-4477.78406</v>
      </c>
      <c r="W19" s="70">
        <v>-5882.5727400000005</v>
      </c>
      <c r="X19" s="70">
        <v>-375.96341000000001</v>
      </c>
      <c r="Y19" s="70">
        <v>-17372.638049999998</v>
      </c>
      <c r="Z19" s="70">
        <v>-1401.6848300000001</v>
      </c>
      <c r="AA19" s="70">
        <v>-5233.5123300000005</v>
      </c>
      <c r="AB19" s="70">
        <v>-1498.8889999999999</v>
      </c>
      <c r="AC19" s="70">
        <v>-3729.0182282999981</v>
      </c>
      <c r="AD19" s="70">
        <v>-736.71614999999997</v>
      </c>
      <c r="AE19" s="70">
        <v>-6956.5917100000006</v>
      </c>
      <c r="AF19" s="70">
        <v>-92.389709999999994</v>
      </c>
      <c r="AG19" s="70">
        <v>-2400.0136500000003</v>
      </c>
      <c r="AH19" s="70">
        <v>-10038.064179999999</v>
      </c>
      <c r="AI19" s="70">
        <v>-237712.29619999998</v>
      </c>
      <c r="AJ19" s="70">
        <v>-26064.311450000001</v>
      </c>
      <c r="AK19" s="70">
        <v>-621319.34476670856</v>
      </c>
    </row>
    <row r="20" spans="1:37" ht="12.95" customHeight="1" x14ac:dyDescent="0.2">
      <c r="A20" s="62" t="s">
        <v>744</v>
      </c>
      <c r="B20" s="70">
        <v>-7163.2373299999999</v>
      </c>
      <c r="C20" s="70">
        <v>-3378.9784399999999</v>
      </c>
      <c r="D20" s="70">
        <v>-14792.207410000001</v>
      </c>
      <c r="E20" s="70">
        <v>-29757.857259999997</v>
      </c>
      <c r="F20" s="70">
        <v>-17930.181649999999</v>
      </c>
      <c r="G20" s="70">
        <v>-2644.90083</v>
      </c>
      <c r="H20" s="70">
        <v>0</v>
      </c>
      <c r="I20" s="70">
        <v>-31646.637940000001</v>
      </c>
      <c r="J20" s="70">
        <v>-70122.478380000015</v>
      </c>
      <c r="K20" s="70">
        <v>0</v>
      </c>
      <c r="L20" s="70">
        <v>0</v>
      </c>
      <c r="M20" s="70">
        <v>-358.67289</v>
      </c>
      <c r="N20" s="70">
        <v>-2576.62824</v>
      </c>
      <c r="O20" s="70">
        <v>-10034.383549999999</v>
      </c>
      <c r="P20" s="70">
        <v>0</v>
      </c>
      <c r="Q20" s="70">
        <v>-7174.0546584086042</v>
      </c>
      <c r="R20" s="70">
        <v>-628.03386999999998</v>
      </c>
      <c r="S20" s="70">
        <v>-1091.3240499999997</v>
      </c>
      <c r="T20" s="70">
        <v>-30820.96486</v>
      </c>
      <c r="U20" s="70">
        <v>-7103.253529999999</v>
      </c>
      <c r="V20" s="70">
        <v>-4477.78406</v>
      </c>
      <c r="W20" s="70">
        <v>-5882.5727400000005</v>
      </c>
      <c r="X20" s="70">
        <v>-375.96341000000001</v>
      </c>
      <c r="Y20" s="70">
        <v>-3555.4660600000002</v>
      </c>
      <c r="Z20" s="70">
        <v>-1401.6848300000001</v>
      </c>
      <c r="AA20" s="70">
        <v>-5233.5123300000005</v>
      </c>
      <c r="AB20" s="70">
        <v>-1498.8889999999999</v>
      </c>
      <c r="AC20" s="70">
        <v>-3729.0182282999981</v>
      </c>
      <c r="AD20" s="70">
        <v>-736.71614999999997</v>
      </c>
      <c r="AE20" s="70">
        <v>-6956.5917100000006</v>
      </c>
      <c r="AF20" s="70">
        <v>-92.389709999999994</v>
      </c>
      <c r="AG20" s="70">
        <v>-690.54461000000003</v>
      </c>
      <c r="AH20" s="70">
        <v>-10038.064179999999</v>
      </c>
      <c r="AI20" s="70">
        <v>-1891.7970399999999</v>
      </c>
      <c r="AJ20" s="70">
        <v>-26064.311450000001</v>
      </c>
      <c r="AK20" s="70">
        <v>-309849.10039670853</v>
      </c>
    </row>
    <row r="21" spans="1:37" ht="12.95" customHeight="1" x14ac:dyDescent="0.2">
      <c r="A21" s="62" t="s">
        <v>745</v>
      </c>
      <c r="B21" s="70">
        <v>0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</row>
    <row r="22" spans="1:37" ht="12.95" customHeight="1" x14ac:dyDescent="0.2">
      <c r="A22" s="62" t="s">
        <v>743</v>
      </c>
      <c r="B22" s="70">
        <v>0</v>
      </c>
      <c r="C22" s="70">
        <v>-60123.104179999995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70">
        <v>0</v>
      </c>
      <c r="Y22" s="70">
        <v>-13817.171989999999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0</v>
      </c>
      <c r="AG22" s="70">
        <v>-1709.4690400000002</v>
      </c>
      <c r="AH22" s="70">
        <v>0</v>
      </c>
      <c r="AI22" s="70">
        <v>-235820.49915999998</v>
      </c>
      <c r="AJ22" s="70">
        <v>0</v>
      </c>
      <c r="AK22" s="70">
        <v>-311470.24436999997</v>
      </c>
    </row>
    <row r="23" spans="1:37" ht="12.95" customHeight="1" x14ac:dyDescent="0.2">
      <c r="A23" s="62" t="s">
        <v>4131</v>
      </c>
      <c r="B23" s="70">
        <v>0</v>
      </c>
      <c r="C23" s="70">
        <v>-134.77585000000002</v>
      </c>
      <c r="D23" s="70">
        <v>-22856.957999999999</v>
      </c>
      <c r="E23" s="70">
        <v>-26099.017810000001</v>
      </c>
      <c r="F23" s="70">
        <v>-43862.878050000007</v>
      </c>
      <c r="G23" s="70">
        <v>-4509.6736100000007</v>
      </c>
      <c r="H23" s="70">
        <v>0</v>
      </c>
      <c r="I23" s="70">
        <v>-12861.196860000002</v>
      </c>
      <c r="J23" s="70">
        <v>-109864.4703800001</v>
      </c>
      <c r="K23" s="70">
        <v>0</v>
      </c>
      <c r="L23" s="70">
        <v>0</v>
      </c>
      <c r="M23" s="70">
        <v>-1752.1919399999999</v>
      </c>
      <c r="N23" s="70">
        <v>-2392.1024600000001</v>
      </c>
      <c r="O23" s="70">
        <v>-13426.12307</v>
      </c>
      <c r="P23" s="70">
        <v>0</v>
      </c>
      <c r="Q23" s="70">
        <v>-3635.11733</v>
      </c>
      <c r="R23" s="70">
        <v>-16300.012440000002</v>
      </c>
      <c r="S23" s="70">
        <v>-1261.4280100000001</v>
      </c>
      <c r="T23" s="70">
        <v>-16887.809920000003</v>
      </c>
      <c r="U23" s="70">
        <v>-17601.431869999997</v>
      </c>
      <c r="V23" s="70">
        <v>-15801.048359999999</v>
      </c>
      <c r="W23" s="70">
        <v>-12928.626199999999</v>
      </c>
      <c r="X23" s="70">
        <v>-4330.9856300000001</v>
      </c>
      <c r="Y23" s="70">
        <v>-4996.7270200000003</v>
      </c>
      <c r="Z23" s="70">
        <v>-6500.3450999999995</v>
      </c>
      <c r="AA23" s="70">
        <v>-21386.229639999998</v>
      </c>
      <c r="AB23" s="70">
        <v>-3621.7249999999999</v>
      </c>
      <c r="AC23" s="70">
        <v>-5319.4045300000007</v>
      </c>
      <c r="AD23" s="70">
        <v>-894.88602000000003</v>
      </c>
      <c r="AE23" s="70">
        <v>-9122.7471700000006</v>
      </c>
      <c r="AF23" s="70">
        <v>-2446.4549400000001</v>
      </c>
      <c r="AG23" s="70">
        <v>-642.26366000000007</v>
      </c>
      <c r="AH23" s="70">
        <v>-7169.00551</v>
      </c>
      <c r="AI23" s="70">
        <v>-175.18506999999997</v>
      </c>
      <c r="AJ23" s="70">
        <v>-1640.4452100000001</v>
      </c>
      <c r="AK23" s="70">
        <v>-390421.26665999996</v>
      </c>
    </row>
    <row r="24" spans="1:37" ht="12.95" customHeight="1" x14ac:dyDescent="0.2">
      <c r="A24" s="62" t="s">
        <v>4126</v>
      </c>
      <c r="B24" s="70">
        <v>-3396.4455099999996</v>
      </c>
      <c r="C24" s="70">
        <v>-12567.169640000015</v>
      </c>
      <c r="D24" s="70">
        <v>-42200.596030000168</v>
      </c>
      <c r="E24" s="70">
        <v>-222352.98966000017</v>
      </c>
      <c r="F24" s="70">
        <v>-68219.435120000169</v>
      </c>
      <c r="G24" s="70">
        <v>-917.74954999999727</v>
      </c>
      <c r="H24" s="70">
        <v>-126.94920999999886</v>
      </c>
      <c r="I24" s="70">
        <v>1348.4889600000024</v>
      </c>
      <c r="J24" s="70">
        <v>-191882.76217000114</v>
      </c>
      <c r="K24" s="70">
        <v>-3075.5790799999991</v>
      </c>
      <c r="L24" s="70">
        <v>-1808.4495899999979</v>
      </c>
      <c r="M24" s="70">
        <v>-1517.5502399999991</v>
      </c>
      <c r="N24" s="70">
        <v>21483.444769999984</v>
      </c>
      <c r="O24" s="70">
        <v>-5108.9093799998354</v>
      </c>
      <c r="P24" s="70">
        <v>-6482.230599999999</v>
      </c>
      <c r="Q24" s="70">
        <v>-11675.819689999957</v>
      </c>
      <c r="R24" s="70">
        <v>-19957.488620000033</v>
      </c>
      <c r="S24" s="70">
        <v>2329.3835599999666</v>
      </c>
      <c r="T24" s="70">
        <v>-24516.504980000027</v>
      </c>
      <c r="U24" s="70">
        <v>-77703.627539999929</v>
      </c>
      <c r="V24" s="70">
        <v>-96216.976570245242</v>
      </c>
      <c r="W24" s="70">
        <v>-42839.019220000002</v>
      </c>
      <c r="X24" s="70">
        <v>-2118.573019999993</v>
      </c>
      <c r="Y24" s="70">
        <v>-11684.563450000045</v>
      </c>
      <c r="Z24" s="70">
        <v>-38110.40456999997</v>
      </c>
      <c r="AA24" s="70">
        <v>-103159.54424999999</v>
      </c>
      <c r="AB24" s="70">
        <v>-20781.006000000005</v>
      </c>
      <c r="AC24" s="70">
        <v>-15010.43241999999</v>
      </c>
      <c r="AD24" s="70">
        <v>3308.4317999999939</v>
      </c>
      <c r="AE24" s="70">
        <v>-46469.9784</v>
      </c>
      <c r="AF24" s="70">
        <v>-5636.0965500000029</v>
      </c>
      <c r="AG24" s="70">
        <v>-442.63783999999498</v>
      </c>
      <c r="AH24" s="70">
        <v>-93388.494230000069</v>
      </c>
      <c r="AI24" s="70">
        <v>2834.9072500000225</v>
      </c>
      <c r="AJ24" s="70">
        <v>-7169.560010000012</v>
      </c>
      <c r="AK24" s="70">
        <v>-1145232.886800247</v>
      </c>
    </row>
    <row r="25" spans="1:37" ht="12.95" customHeight="1" x14ac:dyDescent="0.2">
      <c r="A25" s="62" t="s">
        <v>4128</v>
      </c>
      <c r="B25" s="70">
        <v>-18017.783820000001</v>
      </c>
      <c r="C25" s="70">
        <v>-106033.06891000002</v>
      </c>
      <c r="D25" s="70">
        <v>-631424.99325000006</v>
      </c>
      <c r="E25" s="70">
        <v>-778261.17555000016</v>
      </c>
      <c r="F25" s="70">
        <v>-1104218.77348</v>
      </c>
      <c r="G25" s="70">
        <v>-77862.798229999971</v>
      </c>
      <c r="H25" s="70">
        <v>-4866.7641100000001</v>
      </c>
      <c r="I25" s="70">
        <v>-165603.88133999999</v>
      </c>
      <c r="J25" s="70">
        <v>-1268257.8239000007</v>
      </c>
      <c r="K25" s="70">
        <v>-12815.336589999999</v>
      </c>
      <c r="L25" s="70">
        <v>-9328.7949699999972</v>
      </c>
      <c r="M25" s="70">
        <v>-11336.252119999999</v>
      </c>
      <c r="N25" s="70">
        <v>-35392.182470000007</v>
      </c>
      <c r="O25" s="70">
        <v>-335330.46570999984</v>
      </c>
      <c r="P25" s="70">
        <v>-7268.1043300000001</v>
      </c>
      <c r="Q25" s="70">
        <v>-371780.67614</v>
      </c>
      <c r="R25" s="70">
        <v>-107186.95377000005</v>
      </c>
      <c r="S25" s="70">
        <v>-43128.800460000013</v>
      </c>
      <c r="T25" s="70">
        <v>-369993.65778999991</v>
      </c>
      <c r="U25" s="70">
        <v>-500098.90602000005</v>
      </c>
      <c r="V25" s="70">
        <v>-217843.90134026861</v>
      </c>
      <c r="W25" s="70">
        <v>-211871.63325000004</v>
      </c>
      <c r="X25" s="70">
        <v>-27700.002809999998</v>
      </c>
      <c r="Y25" s="70">
        <v>-94973.617010000031</v>
      </c>
      <c r="Z25" s="70">
        <v>-93632.745859999981</v>
      </c>
      <c r="AA25" s="70">
        <v>-426091.93955000001</v>
      </c>
      <c r="AB25" s="70">
        <v>-69216.570000000007</v>
      </c>
      <c r="AC25" s="70">
        <v>-168621.37747999997</v>
      </c>
      <c r="AD25" s="70">
        <v>-26713.070040000002</v>
      </c>
      <c r="AE25" s="70">
        <v>-243099.64701000004</v>
      </c>
      <c r="AF25" s="70">
        <v>-17376.153280000002</v>
      </c>
      <c r="AG25" s="70">
        <v>-16521.553059999995</v>
      </c>
      <c r="AH25" s="70">
        <v>-641560.21499999997</v>
      </c>
      <c r="AI25" s="70">
        <v>-143104.13211999999</v>
      </c>
      <c r="AJ25" s="70">
        <v>-183446.78236000001</v>
      </c>
      <c r="AK25" s="70">
        <v>-8539980.5331302695</v>
      </c>
    </row>
    <row r="26" spans="1:37" ht="12.95" customHeight="1" x14ac:dyDescent="0.2">
      <c r="A26" s="62" t="s">
        <v>4127</v>
      </c>
      <c r="B26" s="70">
        <v>9164.0739200000007</v>
      </c>
      <c r="C26" s="70">
        <v>40283.97989000001</v>
      </c>
      <c r="D26" s="70">
        <v>155770.98714999991</v>
      </c>
      <c r="E26" s="70">
        <v>101915.10894000001</v>
      </c>
      <c r="F26" s="70">
        <v>218883.98600999994</v>
      </c>
      <c r="G26" s="70">
        <v>23644.021279999994</v>
      </c>
      <c r="H26" s="70">
        <v>3832.0635600000005</v>
      </c>
      <c r="I26" s="70">
        <v>16198.074489999999</v>
      </c>
      <c r="J26" s="70">
        <v>121131.08728000012</v>
      </c>
      <c r="K26" s="70">
        <v>19.796889999999998</v>
      </c>
      <c r="L26" s="70">
        <v>319.90569000000039</v>
      </c>
      <c r="M26" s="70">
        <v>2140.6966500000003</v>
      </c>
      <c r="N26" s="70">
        <v>5439.5234700000001</v>
      </c>
      <c r="O26" s="70">
        <v>60391.559799999981</v>
      </c>
      <c r="P26" s="70">
        <v>108.47</v>
      </c>
      <c r="Q26" s="70">
        <v>136452.08250000005</v>
      </c>
      <c r="R26" s="70">
        <v>55676.932229999999</v>
      </c>
      <c r="S26" s="70">
        <v>25979.068580000006</v>
      </c>
      <c r="T26" s="70">
        <v>39986.582349999997</v>
      </c>
      <c r="U26" s="70">
        <v>229648.94429999997</v>
      </c>
      <c r="V26" s="70">
        <v>39075.742600023361</v>
      </c>
      <c r="W26" s="70">
        <v>40684.226940000015</v>
      </c>
      <c r="X26" s="70">
        <v>5201.8163399999994</v>
      </c>
      <c r="Y26" s="70">
        <v>27037.62369</v>
      </c>
      <c r="Z26" s="70">
        <v>8168.280630000002</v>
      </c>
      <c r="AA26" s="70">
        <v>87357.23192000002</v>
      </c>
      <c r="AB26" s="70">
        <v>15246.669</v>
      </c>
      <c r="AC26" s="70">
        <v>77506.440640000001</v>
      </c>
      <c r="AD26" s="70">
        <v>11921.292700000002</v>
      </c>
      <c r="AE26" s="70">
        <v>62679.682669999995</v>
      </c>
      <c r="AF26" s="70">
        <v>9697.7440499999975</v>
      </c>
      <c r="AG26" s="70">
        <v>4586.6012399999991</v>
      </c>
      <c r="AH26" s="70">
        <v>159514.57381999996</v>
      </c>
      <c r="AI26" s="70">
        <v>88609.480540000019</v>
      </c>
      <c r="AJ26" s="70">
        <v>41549.967309999993</v>
      </c>
      <c r="AK26" s="70">
        <v>1925824.3190700233</v>
      </c>
    </row>
    <row r="27" spans="1:37" ht="12.95" customHeight="1" x14ac:dyDescent="0.2">
      <c r="A27" s="62" t="s">
        <v>4129</v>
      </c>
      <c r="B27" s="70">
        <v>0</v>
      </c>
      <c r="C27" s="70">
        <v>36.097259999999999</v>
      </c>
      <c r="D27" s="70">
        <v>11034.941000000001</v>
      </c>
      <c r="E27" s="70">
        <v>16385.983130000001</v>
      </c>
      <c r="F27" s="70">
        <v>20200.015560000003</v>
      </c>
      <c r="G27" s="70">
        <v>2105.79556</v>
      </c>
      <c r="H27" s="70">
        <v>0</v>
      </c>
      <c r="I27" s="70">
        <v>6360.3281400000005</v>
      </c>
      <c r="J27" s="70">
        <v>53827.641049999998</v>
      </c>
      <c r="K27" s="70">
        <v>0</v>
      </c>
      <c r="L27" s="70">
        <v>0</v>
      </c>
      <c r="M27" s="70">
        <v>1010.6160600000001</v>
      </c>
      <c r="N27" s="70">
        <v>794.10226999999998</v>
      </c>
      <c r="O27" s="70">
        <v>7319.1578799999997</v>
      </c>
      <c r="P27" s="70">
        <v>0</v>
      </c>
      <c r="Q27" s="70">
        <v>2151.6811100000004</v>
      </c>
      <c r="R27" s="70">
        <v>9589.4815899999994</v>
      </c>
      <c r="S27" s="70">
        <v>709.60987999999998</v>
      </c>
      <c r="T27" s="70">
        <v>7429.8002499999993</v>
      </c>
      <c r="U27" s="70">
        <v>431.65969000000001</v>
      </c>
      <c r="V27" s="70">
        <v>10519.48344</v>
      </c>
      <c r="W27" s="70">
        <v>5927.92166</v>
      </c>
      <c r="X27" s="70">
        <v>2111.8179799999998</v>
      </c>
      <c r="Y27" s="70">
        <v>2338.07188</v>
      </c>
      <c r="Z27" s="70">
        <v>3321.8594800000001</v>
      </c>
      <c r="AA27" s="70">
        <v>12619.303599999999</v>
      </c>
      <c r="AB27" s="70">
        <v>-2067.2460000000001</v>
      </c>
      <c r="AC27" s="70">
        <v>2546.6574999999998</v>
      </c>
      <c r="AD27" s="70">
        <v>298.12771999999995</v>
      </c>
      <c r="AE27" s="70">
        <v>4893.1929</v>
      </c>
      <c r="AF27" s="70">
        <v>1666.6239200000023</v>
      </c>
      <c r="AG27" s="70">
        <v>263.39222999999998</v>
      </c>
      <c r="AH27" s="70">
        <v>3183.2123799999999</v>
      </c>
      <c r="AI27" s="70">
        <v>96.580619999999996</v>
      </c>
      <c r="AJ27" s="70">
        <v>887.35202000000004</v>
      </c>
      <c r="AK27" s="70">
        <v>187993.26176000002</v>
      </c>
    </row>
    <row r="28" spans="1:37" ht="12.95" customHeight="1" x14ac:dyDescent="0.2">
      <c r="A28" s="62" t="s">
        <v>4130</v>
      </c>
      <c r="B28" s="70">
        <v>10787.62513</v>
      </c>
      <c r="C28" s="70">
        <v>92098.782909999994</v>
      </c>
      <c r="D28" s="70">
        <v>553437.16498999996</v>
      </c>
      <c r="E28" s="70">
        <v>554790.84849999996</v>
      </c>
      <c r="F28" s="70">
        <v>1014113.7660599999</v>
      </c>
      <c r="G28" s="70">
        <v>74018.369229999982</v>
      </c>
      <c r="H28" s="70">
        <v>4297.9194100000004</v>
      </c>
      <c r="I28" s="70">
        <v>163370.39134</v>
      </c>
      <c r="J28" s="70">
        <v>1071216.1429699995</v>
      </c>
      <c r="K28" s="70">
        <v>9729.6545900000001</v>
      </c>
      <c r="L28" s="70">
        <v>7211.4179299999996</v>
      </c>
      <c r="M28" s="70">
        <v>9598.38861</v>
      </c>
      <c r="N28" s="70">
        <v>57512.414739999993</v>
      </c>
      <c r="O28" s="70">
        <v>343996.36599000002</v>
      </c>
      <c r="P28" s="70">
        <v>4634.3766500000002</v>
      </c>
      <c r="Q28" s="70">
        <v>364254.38154999999</v>
      </c>
      <c r="R28" s="70">
        <v>53715.21560000001</v>
      </c>
      <c r="S28" s="70">
        <v>48321.973719999965</v>
      </c>
      <c r="T28" s="70">
        <v>343465.00443999993</v>
      </c>
      <c r="U28" s="70">
        <v>418784.63326000015</v>
      </c>
      <c r="V28" s="70">
        <v>100559.28147999999</v>
      </c>
      <c r="W28" s="70">
        <v>148370.94120000003</v>
      </c>
      <c r="X28" s="70">
        <v>23992.380460000008</v>
      </c>
      <c r="Y28" s="70">
        <v>76789.965859999982</v>
      </c>
      <c r="Z28" s="70">
        <v>49338.062970000006</v>
      </c>
      <c r="AA28" s="70">
        <v>283191.66521999997</v>
      </c>
      <c r="AB28" s="70">
        <v>44812.57</v>
      </c>
      <c r="AC28" s="70">
        <v>133366.72118999998</v>
      </c>
      <c r="AD28" s="70">
        <v>23553.495719999995</v>
      </c>
      <c r="AE28" s="70">
        <v>175381.19997000007</v>
      </c>
      <c r="AF28" s="70">
        <v>1932.8427200000001</v>
      </c>
      <c r="AG28" s="70">
        <v>16684.458190000001</v>
      </c>
      <c r="AH28" s="70">
        <v>509637.88277999999</v>
      </c>
      <c r="AI28" s="70">
        <v>61351.462059999998</v>
      </c>
      <c r="AJ28" s="70">
        <v>171605.22023000004</v>
      </c>
      <c r="AK28" s="70">
        <v>7019922.9876699997</v>
      </c>
    </row>
    <row r="29" spans="1:37" ht="12.95" customHeight="1" x14ac:dyDescent="0.2">
      <c r="A29" s="62" t="s">
        <v>4132</v>
      </c>
      <c r="B29" s="70">
        <v>-5330.3607400000001</v>
      </c>
      <c r="C29" s="70">
        <v>-38952.96078999999</v>
      </c>
      <c r="D29" s="70">
        <v>-124715.03892000001</v>
      </c>
      <c r="E29" s="70">
        <v>-113759.19639000001</v>
      </c>
      <c r="F29" s="70">
        <v>-203119.19614999997</v>
      </c>
      <c r="G29" s="70">
        <v>-21371.42107</v>
      </c>
      <c r="H29" s="70">
        <v>-3390.1680699999997</v>
      </c>
      <c r="I29" s="70">
        <v>-13512.699980000003</v>
      </c>
      <c r="J29" s="70">
        <v>-142417.43196000002</v>
      </c>
      <c r="K29" s="70">
        <v>-9.6939700000000002</v>
      </c>
      <c r="L29" s="70">
        <v>-10.97824</v>
      </c>
      <c r="M29" s="70">
        <v>-2273.8974400000002</v>
      </c>
      <c r="N29" s="70">
        <v>-4678.4183199999998</v>
      </c>
      <c r="O29" s="70">
        <v>-76316.361930000014</v>
      </c>
      <c r="P29" s="70">
        <v>-3956.9729199999997</v>
      </c>
      <c r="Q29" s="70">
        <v>-141010.79949</v>
      </c>
      <c r="R29" s="70">
        <v>-26486.921429999995</v>
      </c>
      <c r="S29" s="70">
        <v>-29057.844639999992</v>
      </c>
      <c r="T29" s="70">
        <v>-39973.323190000003</v>
      </c>
      <c r="U29" s="70">
        <v>-220557.34516</v>
      </c>
      <c r="V29" s="70">
        <v>-26757.42656</v>
      </c>
      <c r="W29" s="70">
        <v>-21326.280320000002</v>
      </c>
      <c r="X29" s="70">
        <v>-3799.1245199999998</v>
      </c>
      <c r="Y29" s="70">
        <v>-20908.374989999993</v>
      </c>
      <c r="Z29" s="70">
        <v>-3961.8637699999999</v>
      </c>
      <c r="AA29" s="70">
        <v>-55465.727049999994</v>
      </c>
      <c r="AB29" s="70">
        <v>-9556.4290000000001</v>
      </c>
      <c r="AC29" s="70">
        <v>-57951.823570000008</v>
      </c>
      <c r="AD29" s="70">
        <v>-5751.4143000000013</v>
      </c>
      <c r="AE29" s="70">
        <v>-43742.108930000002</v>
      </c>
      <c r="AF29" s="70">
        <v>-1466.9254400000002</v>
      </c>
      <c r="AG29" s="70">
        <v>-4838.5953000000009</v>
      </c>
      <c r="AH29" s="70">
        <v>-121109.56050759247</v>
      </c>
      <c r="AI29" s="70">
        <v>-4070.9144099999999</v>
      </c>
      <c r="AJ29" s="70">
        <v>-36959.477490000005</v>
      </c>
      <c r="AK29" s="70">
        <v>-1628567.0769575925</v>
      </c>
    </row>
    <row r="30" spans="1:37" ht="12.95" customHeight="1" x14ac:dyDescent="0.2">
      <c r="A30" s="62" t="s">
        <v>4133</v>
      </c>
      <c r="B30" s="70">
        <v>0</v>
      </c>
      <c r="C30" s="70">
        <v>0</v>
      </c>
      <c r="D30" s="70">
        <v>-6303.6570000000002</v>
      </c>
      <c r="E30" s="70">
        <v>-3424.5582900000004</v>
      </c>
      <c r="F30" s="70">
        <v>-14079.233119999999</v>
      </c>
      <c r="G30" s="70">
        <v>-1451.71632</v>
      </c>
      <c r="H30" s="70">
        <v>0</v>
      </c>
      <c r="I30" s="70">
        <v>-5463.7236900000007</v>
      </c>
      <c r="J30" s="70">
        <v>-27382.377609999996</v>
      </c>
      <c r="K30" s="70">
        <v>0</v>
      </c>
      <c r="L30" s="70">
        <v>0</v>
      </c>
      <c r="M30" s="70">
        <v>-657.10199999999998</v>
      </c>
      <c r="N30" s="70">
        <v>-2191.9949200000001</v>
      </c>
      <c r="O30" s="70">
        <v>-5169.1654099999996</v>
      </c>
      <c r="P30" s="70">
        <v>0</v>
      </c>
      <c r="Q30" s="70">
        <v>-1742.4892199999999</v>
      </c>
      <c r="R30" s="70">
        <v>-5265.2428399999999</v>
      </c>
      <c r="S30" s="70">
        <v>-494.62352000000004</v>
      </c>
      <c r="T30" s="70">
        <v>-5430.91104</v>
      </c>
      <c r="U30" s="70">
        <v>-5912.6136099999994</v>
      </c>
      <c r="V30" s="70">
        <v>-1770.1561900000002</v>
      </c>
      <c r="W30" s="70">
        <v>-4624.1954500000011</v>
      </c>
      <c r="X30" s="70">
        <v>-1925.46047</v>
      </c>
      <c r="Y30" s="70">
        <v>-1968.2328799999998</v>
      </c>
      <c r="Z30" s="70">
        <v>-1343.99802</v>
      </c>
      <c r="AA30" s="70">
        <v>-4770.0783900000006</v>
      </c>
      <c r="AB30" s="70">
        <v>0</v>
      </c>
      <c r="AC30" s="70">
        <v>-1857.0507</v>
      </c>
      <c r="AD30" s="70">
        <v>0</v>
      </c>
      <c r="AE30" s="70">
        <v>-2582.2979999999998</v>
      </c>
      <c r="AF30" s="70">
        <v>-90.228520000000003</v>
      </c>
      <c r="AG30" s="70">
        <v>-616.94114000000002</v>
      </c>
      <c r="AH30" s="70">
        <v>-3054.38770240754</v>
      </c>
      <c r="AI30" s="70">
        <v>-47.56944</v>
      </c>
      <c r="AJ30" s="70">
        <v>-805.83972000000006</v>
      </c>
      <c r="AK30" s="70">
        <v>-110425.84521240753</v>
      </c>
    </row>
    <row r="31" spans="1:37" ht="12.95" customHeight="1" x14ac:dyDescent="0.2">
      <c r="A31" s="62" t="s">
        <v>4134</v>
      </c>
      <c r="B31" s="70">
        <v>0</v>
      </c>
      <c r="C31" s="70">
        <v>655.00707724850747</v>
      </c>
      <c r="D31" s="70">
        <v>-9704.8220200000014</v>
      </c>
      <c r="E31" s="70">
        <v>3936.7750699999997</v>
      </c>
      <c r="F31" s="70">
        <v>14622.941699999998</v>
      </c>
      <c r="G31" s="70">
        <v>4252.9525200000007</v>
      </c>
      <c r="H31" s="70">
        <v>0</v>
      </c>
      <c r="I31" s="70">
        <v>-2329.2543300000007</v>
      </c>
      <c r="J31" s="70">
        <v>-184276.86609999998</v>
      </c>
      <c r="K31" s="70">
        <v>0</v>
      </c>
      <c r="L31" s="70">
        <v>0</v>
      </c>
      <c r="M31" s="70">
        <v>47.80736000000001</v>
      </c>
      <c r="N31" s="70">
        <v>-2111.5972199999997</v>
      </c>
      <c r="O31" s="70">
        <v>-19007.808599999997</v>
      </c>
      <c r="P31" s="70">
        <v>0</v>
      </c>
      <c r="Q31" s="70">
        <v>-154.46799999999985</v>
      </c>
      <c r="R31" s="70">
        <v>232.07471000000001</v>
      </c>
      <c r="S31" s="70">
        <v>789.12899999999991</v>
      </c>
      <c r="T31" s="70">
        <v>-2404.3279799999991</v>
      </c>
      <c r="U31" s="70">
        <v>-6036.7523899999978</v>
      </c>
      <c r="V31" s="70">
        <v>8624.0227000000014</v>
      </c>
      <c r="W31" s="70">
        <v>-9753.585430000001</v>
      </c>
      <c r="X31" s="70">
        <v>3.1905999999999999</v>
      </c>
      <c r="Y31" s="70">
        <v>-321.2750999999999</v>
      </c>
      <c r="Z31" s="70">
        <v>-3045.7860800000003</v>
      </c>
      <c r="AA31" s="70">
        <v>1080.2225199999998</v>
      </c>
      <c r="AB31" s="70">
        <v>793.34699999999998</v>
      </c>
      <c r="AC31" s="70">
        <v>1835.991</v>
      </c>
      <c r="AD31" s="70">
        <v>6085.002559999999</v>
      </c>
      <c r="AE31" s="70">
        <v>-2093.3559299999993</v>
      </c>
      <c r="AF31" s="70">
        <v>-110.71849</v>
      </c>
      <c r="AG31" s="70">
        <v>1764.5290599999998</v>
      </c>
      <c r="AH31" s="70">
        <v>2399.3134600000003</v>
      </c>
      <c r="AI31" s="70">
        <v>608.35497999999995</v>
      </c>
      <c r="AJ31" s="70">
        <v>3300.7785299999996</v>
      </c>
      <c r="AK31" s="70">
        <v>-190319.17782275143</v>
      </c>
    </row>
    <row r="32" spans="1:37" ht="12.95" customHeight="1" x14ac:dyDescent="0.2">
      <c r="A32" s="62" t="s">
        <v>4135</v>
      </c>
      <c r="B32" s="70">
        <v>0</v>
      </c>
      <c r="C32" s="70">
        <v>-544.25018275149284</v>
      </c>
      <c r="D32" s="70">
        <v>-12224.918250000001</v>
      </c>
      <c r="E32" s="70">
        <v>-4019.9540000000002</v>
      </c>
      <c r="F32" s="70">
        <v>-9710.9455299999991</v>
      </c>
      <c r="G32" s="70">
        <v>-1208.9775699999998</v>
      </c>
      <c r="H32" s="70">
        <v>0</v>
      </c>
      <c r="I32" s="70">
        <v>-14403.845100000002</v>
      </c>
      <c r="J32" s="70">
        <v>-217606.97203999999</v>
      </c>
      <c r="K32" s="70">
        <v>0</v>
      </c>
      <c r="L32" s="70">
        <v>0</v>
      </c>
      <c r="M32" s="70">
        <v>-14.814549999999999</v>
      </c>
      <c r="N32" s="70">
        <v>-5044.3628199999994</v>
      </c>
      <c r="O32" s="70">
        <v>-42298.33743</v>
      </c>
      <c r="P32" s="70">
        <v>0</v>
      </c>
      <c r="Q32" s="70">
        <v>-6301.4849999999997</v>
      </c>
      <c r="R32" s="70">
        <v>-56.831050000000005</v>
      </c>
      <c r="S32" s="70">
        <v>-1988.0329999999999</v>
      </c>
      <c r="T32" s="70">
        <v>-8788.1196</v>
      </c>
      <c r="U32" s="70">
        <v>-12940.40445</v>
      </c>
      <c r="V32" s="70">
        <v>-358.19607000000002</v>
      </c>
      <c r="W32" s="70">
        <v>-17015.136859999999</v>
      </c>
      <c r="X32" s="70">
        <v>0</v>
      </c>
      <c r="Y32" s="70">
        <v>-580.01718999999991</v>
      </c>
      <c r="Z32" s="70">
        <v>-7221.5330000000004</v>
      </c>
      <c r="AA32" s="70">
        <v>-750.34829999999999</v>
      </c>
      <c r="AB32" s="70">
        <v>0</v>
      </c>
      <c r="AC32" s="70">
        <v>-900.255</v>
      </c>
      <c r="AD32" s="70">
        <v>-706.50383999999997</v>
      </c>
      <c r="AE32" s="70">
        <v>-3606.9529199999997</v>
      </c>
      <c r="AF32" s="70">
        <v>-311.65373</v>
      </c>
      <c r="AG32" s="70">
        <v>-654.26811000000009</v>
      </c>
      <c r="AH32" s="70">
        <v>-1994.5298899999998</v>
      </c>
      <c r="AI32" s="70">
        <v>0</v>
      </c>
      <c r="AJ32" s="70">
        <v>-26524.877819999998</v>
      </c>
      <c r="AK32" s="70">
        <v>-397776.52330275148</v>
      </c>
    </row>
    <row r="33" spans="1:37" ht="12.95" customHeight="1" x14ac:dyDescent="0.2">
      <c r="A33" s="62" t="s">
        <v>4136</v>
      </c>
      <c r="B33" s="70">
        <v>0</v>
      </c>
      <c r="C33" s="70">
        <v>0</v>
      </c>
      <c r="D33" s="70">
        <v>2204.0456399999998</v>
      </c>
      <c r="E33" s="70">
        <v>3129.136</v>
      </c>
      <c r="F33" s="70">
        <v>5613.4228300000004</v>
      </c>
      <c r="G33" s="70">
        <v>605.01708999999983</v>
      </c>
      <c r="H33" s="70">
        <v>0</v>
      </c>
      <c r="I33" s="70">
        <v>2362.7347199999999</v>
      </c>
      <c r="J33" s="70">
        <v>26497.772740000008</v>
      </c>
      <c r="K33" s="70">
        <v>0</v>
      </c>
      <c r="L33" s="70">
        <v>0</v>
      </c>
      <c r="M33" s="70">
        <v>51.939850000000007</v>
      </c>
      <c r="N33" s="70">
        <v>1179.89564</v>
      </c>
      <c r="O33" s="70">
        <v>12799.360830000001</v>
      </c>
      <c r="P33" s="70">
        <v>0</v>
      </c>
      <c r="Q33" s="70">
        <v>1948.039</v>
      </c>
      <c r="R33" s="70">
        <v>8.6906599999999994</v>
      </c>
      <c r="S33" s="70">
        <v>1926.885</v>
      </c>
      <c r="T33" s="70">
        <v>294.73415</v>
      </c>
      <c r="U33" s="70">
        <v>1853.2805700000001</v>
      </c>
      <c r="V33" s="70">
        <v>273.32754999999997</v>
      </c>
      <c r="W33" s="70">
        <v>3070.95055</v>
      </c>
      <c r="X33" s="70">
        <v>0</v>
      </c>
      <c r="Y33" s="70">
        <v>174.74034</v>
      </c>
      <c r="Z33" s="70">
        <v>0</v>
      </c>
      <c r="AA33" s="70">
        <v>572.67782000000011</v>
      </c>
      <c r="AB33" s="70">
        <v>0</v>
      </c>
      <c r="AC33" s="70">
        <v>676.327</v>
      </c>
      <c r="AD33" s="70">
        <v>67.595039999999997</v>
      </c>
      <c r="AE33" s="70">
        <v>358.49698999999998</v>
      </c>
      <c r="AF33" s="70">
        <v>200.93523999999999</v>
      </c>
      <c r="AG33" s="70">
        <v>7000.4226799999997</v>
      </c>
      <c r="AH33" s="70">
        <v>268.28740000000005</v>
      </c>
      <c r="AI33" s="70">
        <v>0</v>
      </c>
      <c r="AJ33" s="70">
        <v>11227.558519999999</v>
      </c>
      <c r="AK33" s="70">
        <v>84366.273850000027</v>
      </c>
    </row>
    <row r="34" spans="1:37" ht="12.95" customHeight="1" x14ac:dyDescent="0.2">
      <c r="A34" s="62" t="s">
        <v>4137</v>
      </c>
      <c r="B34" s="70">
        <v>0</v>
      </c>
      <c r="C34" s="70">
        <v>1199.2572600000003</v>
      </c>
      <c r="D34" s="70">
        <v>604.34974999999997</v>
      </c>
      <c r="E34" s="70">
        <v>10570.2778</v>
      </c>
      <c r="F34" s="70">
        <v>32181.716599999996</v>
      </c>
      <c r="G34" s="70">
        <v>6417.5450000000001</v>
      </c>
      <c r="H34" s="70">
        <v>0</v>
      </c>
      <c r="I34" s="70">
        <v>11531.818430000001</v>
      </c>
      <c r="J34" s="70">
        <v>8509.9116399999984</v>
      </c>
      <c r="K34" s="70">
        <v>0</v>
      </c>
      <c r="L34" s="70">
        <v>0</v>
      </c>
      <c r="M34" s="70">
        <v>10.68206</v>
      </c>
      <c r="N34" s="70">
        <v>2080.1433900000002</v>
      </c>
      <c r="O34" s="70">
        <v>20797.624</v>
      </c>
      <c r="P34" s="70">
        <v>0</v>
      </c>
      <c r="Q34" s="70">
        <v>5476.402</v>
      </c>
      <c r="R34" s="70">
        <v>280.21510000000001</v>
      </c>
      <c r="S34" s="70">
        <v>2977.2539999999999</v>
      </c>
      <c r="T34" s="70">
        <v>6244.8371400000005</v>
      </c>
      <c r="U34" s="70">
        <v>5050.3714900000014</v>
      </c>
      <c r="V34" s="70">
        <v>12287.101020000002</v>
      </c>
      <c r="W34" s="70">
        <v>13686.712559999998</v>
      </c>
      <c r="X34" s="70">
        <v>11.65799</v>
      </c>
      <c r="Y34" s="70">
        <v>135.33783</v>
      </c>
      <c r="Z34" s="70">
        <v>4189.3975300000002</v>
      </c>
      <c r="AA34" s="70">
        <v>5069.6059999999998</v>
      </c>
      <c r="AB34" s="70">
        <v>1079.5840000000001</v>
      </c>
      <c r="AC34" s="70">
        <v>2819.076</v>
      </c>
      <c r="AD34" s="70">
        <v>7486.4984299999987</v>
      </c>
      <c r="AE34" s="70">
        <v>4214.7070000000003</v>
      </c>
      <c r="AF34" s="70">
        <v>0</v>
      </c>
      <c r="AG34" s="70">
        <v>344.19488000000001</v>
      </c>
      <c r="AH34" s="70">
        <v>4125.5559499999999</v>
      </c>
      <c r="AI34" s="70">
        <v>608.35497999999995</v>
      </c>
      <c r="AJ34" s="70">
        <v>18598.097829999999</v>
      </c>
      <c r="AK34" s="70">
        <v>188588.28766000003</v>
      </c>
    </row>
    <row r="35" spans="1:37" ht="12.95" customHeight="1" x14ac:dyDescent="0.2">
      <c r="A35" s="62" t="s">
        <v>4138</v>
      </c>
      <c r="B35" s="70">
        <v>0</v>
      </c>
      <c r="C35" s="70">
        <v>0</v>
      </c>
      <c r="D35" s="70">
        <v>-288.29916000000003</v>
      </c>
      <c r="E35" s="70">
        <v>-5742.6847300000009</v>
      </c>
      <c r="F35" s="70">
        <v>-13461.252200000001</v>
      </c>
      <c r="G35" s="70">
        <v>-1560.6320000000001</v>
      </c>
      <c r="H35" s="70">
        <v>0</v>
      </c>
      <c r="I35" s="70">
        <v>-1819.9623799999999</v>
      </c>
      <c r="J35" s="70">
        <v>-1677.57844</v>
      </c>
      <c r="K35" s="70">
        <v>0</v>
      </c>
      <c r="L35" s="70">
        <v>0</v>
      </c>
      <c r="M35" s="70">
        <v>0</v>
      </c>
      <c r="N35" s="70">
        <v>-327.27343000000002</v>
      </c>
      <c r="O35" s="70">
        <v>-10306.456</v>
      </c>
      <c r="P35" s="70">
        <v>0</v>
      </c>
      <c r="Q35" s="70">
        <v>-1277.424</v>
      </c>
      <c r="R35" s="70">
        <v>0</v>
      </c>
      <c r="S35" s="70">
        <v>-2126.9769999999999</v>
      </c>
      <c r="T35" s="70">
        <v>-155.77967000000001</v>
      </c>
      <c r="U35" s="70">
        <v>0</v>
      </c>
      <c r="V35" s="70">
        <v>-3578.2098000000001</v>
      </c>
      <c r="W35" s="70">
        <v>-9496.11168</v>
      </c>
      <c r="X35" s="70">
        <v>-8.46739</v>
      </c>
      <c r="Y35" s="70">
        <v>-51.336080000000003</v>
      </c>
      <c r="Z35" s="70">
        <v>-13.65061</v>
      </c>
      <c r="AA35" s="70">
        <v>-3811.7130000000002</v>
      </c>
      <c r="AB35" s="70">
        <v>-286.23700000000002</v>
      </c>
      <c r="AC35" s="70">
        <v>-759.15700000000004</v>
      </c>
      <c r="AD35" s="70">
        <v>-762.58706999999993</v>
      </c>
      <c r="AE35" s="70">
        <v>-3059.607</v>
      </c>
      <c r="AF35" s="70">
        <v>0</v>
      </c>
      <c r="AG35" s="70">
        <v>-4925.8203899999999</v>
      </c>
      <c r="AH35" s="70">
        <v>0</v>
      </c>
      <c r="AI35" s="70">
        <v>0</v>
      </c>
      <c r="AJ35" s="70">
        <v>0</v>
      </c>
      <c r="AK35" s="70">
        <v>-65497.216030000003</v>
      </c>
    </row>
    <row r="36" spans="1:37" ht="12.95" customHeight="1" x14ac:dyDescent="0.2">
      <c r="A36" s="63" t="s">
        <v>218</v>
      </c>
      <c r="B36" s="70">
        <v>0</v>
      </c>
      <c r="C36" s="70">
        <v>8841.8064900000027</v>
      </c>
      <c r="D36" s="70">
        <v>37794.489930000011</v>
      </c>
      <c r="E36" s="70">
        <v>67938.157970000015</v>
      </c>
      <c r="F36" s="70">
        <v>119051.08249000002</v>
      </c>
      <c r="G36" s="70">
        <v>11599.234110000001</v>
      </c>
      <c r="H36" s="70">
        <v>183.04386000000002</v>
      </c>
      <c r="I36" s="70">
        <v>28609.681829999994</v>
      </c>
      <c r="J36" s="70">
        <v>105012.11673000004</v>
      </c>
      <c r="K36" s="70">
        <v>2332.6902099999998</v>
      </c>
      <c r="L36" s="70">
        <v>568.15200000000004</v>
      </c>
      <c r="M36" s="70">
        <v>591.65368000000001</v>
      </c>
      <c r="N36" s="70">
        <v>4253.3519400000005</v>
      </c>
      <c r="O36" s="70">
        <v>26779.377530000005</v>
      </c>
      <c r="P36" s="70">
        <v>336.95271000000002</v>
      </c>
      <c r="Q36" s="70">
        <v>12657.410911140436</v>
      </c>
      <c r="R36" s="70">
        <v>0</v>
      </c>
      <c r="S36" s="70">
        <v>398.69956800000023</v>
      </c>
      <c r="T36" s="70">
        <v>47637.40121154824</v>
      </c>
      <c r="U36" s="70">
        <v>20075.714320000006</v>
      </c>
      <c r="V36" s="70">
        <v>8527.4188800000011</v>
      </c>
      <c r="W36" s="70">
        <v>20729.419429999998</v>
      </c>
      <c r="X36" s="70">
        <v>448.79012</v>
      </c>
      <c r="Y36" s="70">
        <v>14907.645829999999</v>
      </c>
      <c r="Z36" s="70">
        <v>4116.5098184719236</v>
      </c>
      <c r="AA36" s="70">
        <v>38283.523809800543</v>
      </c>
      <c r="AB36" s="70">
        <v>2703.8220000000001</v>
      </c>
      <c r="AC36" s="70">
        <v>8324.8433600000008</v>
      </c>
      <c r="AD36" s="70">
        <v>1025.5724799999998</v>
      </c>
      <c r="AE36" s="70">
        <v>17358.598756156003</v>
      </c>
      <c r="AF36" s="70">
        <v>0</v>
      </c>
      <c r="AG36" s="70">
        <v>936.45700076865262</v>
      </c>
      <c r="AH36" s="70">
        <v>78126.194460000013</v>
      </c>
      <c r="AI36" s="70">
        <v>10845.752859999999</v>
      </c>
      <c r="AJ36" s="70">
        <v>20239.161210000002</v>
      </c>
      <c r="AK36" s="70">
        <v>721234.72750588611</v>
      </c>
    </row>
    <row r="37" spans="1:37" ht="12.95" customHeight="1" x14ac:dyDescent="0.2">
      <c r="A37" s="68" t="s">
        <v>1284</v>
      </c>
      <c r="B37" s="70">
        <v>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0">
        <v>0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70">
        <v>0</v>
      </c>
    </row>
    <row r="38" spans="1:37" ht="12.95" customHeight="1" x14ac:dyDescent="0.2">
      <c r="A38" s="68" t="s">
        <v>994</v>
      </c>
      <c r="B38" s="70">
        <v>0</v>
      </c>
      <c r="C38" s="70">
        <v>0</v>
      </c>
      <c r="D38" s="70">
        <v>-4734.085</v>
      </c>
      <c r="E38" s="70">
        <v>64.186650000000029</v>
      </c>
      <c r="F38" s="70">
        <v>2672.39588</v>
      </c>
      <c r="G38" s="70">
        <v>787.79253999999992</v>
      </c>
      <c r="H38" s="70">
        <v>0.22600000000000001</v>
      </c>
      <c r="I38" s="70">
        <v>0</v>
      </c>
      <c r="J38" s="70">
        <v>3127.2353700000076</v>
      </c>
      <c r="K38" s="70">
        <v>0</v>
      </c>
      <c r="L38" s="70">
        <v>3144.9375099999997</v>
      </c>
      <c r="M38" s="70">
        <v>8.2226100000000013</v>
      </c>
      <c r="N38" s="70">
        <v>1062.3449699999999</v>
      </c>
      <c r="O38" s="70">
        <v>130.93297000000001</v>
      </c>
      <c r="P38" s="70">
        <v>9.8582400000000003</v>
      </c>
      <c r="Q38" s="70">
        <v>55.798920000000003</v>
      </c>
      <c r="R38" s="70">
        <v>6351.9198699999997</v>
      </c>
      <c r="S38" s="70">
        <v>0</v>
      </c>
      <c r="T38" s="70">
        <v>3156.2167499999996</v>
      </c>
      <c r="U38" s="70">
        <v>5008.2219700000005</v>
      </c>
      <c r="V38" s="70">
        <v>306.42880000000008</v>
      </c>
      <c r="W38" s="70">
        <v>129.38992999999999</v>
      </c>
      <c r="X38" s="70">
        <v>0</v>
      </c>
      <c r="Y38" s="70">
        <v>29.623120000000004</v>
      </c>
      <c r="Z38" s="70">
        <v>-79.503749999999997</v>
      </c>
      <c r="AA38" s="70">
        <v>724.75765999999987</v>
      </c>
      <c r="AB38" s="70">
        <v>387.29899999999998</v>
      </c>
      <c r="AC38" s="70">
        <v>1701.4088699999998</v>
      </c>
      <c r="AD38" s="70">
        <v>376.03819999999996</v>
      </c>
      <c r="AE38" s="70">
        <v>509.02440000000001</v>
      </c>
      <c r="AF38" s="70">
        <v>3295.54583</v>
      </c>
      <c r="AG38" s="70">
        <v>0</v>
      </c>
      <c r="AH38" s="70">
        <v>4101.7656999999999</v>
      </c>
      <c r="AI38" s="70">
        <v>0</v>
      </c>
      <c r="AJ38" s="70">
        <v>65.209999999999994</v>
      </c>
      <c r="AK38" s="70">
        <v>32393.193010000003</v>
      </c>
    </row>
    <row r="39" spans="1:37" ht="12.95" customHeight="1" x14ac:dyDescent="0.2">
      <c r="A39" s="62" t="s">
        <v>4176</v>
      </c>
      <c r="B39" s="70">
        <v>0</v>
      </c>
      <c r="C39" s="70">
        <v>241.95511000000013</v>
      </c>
      <c r="D39" s="70">
        <v>3286.6637799999994</v>
      </c>
      <c r="E39" s="70">
        <v>3411.1608899999983</v>
      </c>
      <c r="F39" s="70">
        <v>-10294.709870000001</v>
      </c>
      <c r="G39" s="70">
        <v>-598.0421599999994</v>
      </c>
      <c r="H39" s="70">
        <v>0</v>
      </c>
      <c r="I39" s="70">
        <v>1684.3905400000003</v>
      </c>
      <c r="J39" s="70">
        <v>31630.226110000043</v>
      </c>
      <c r="K39" s="70">
        <v>0</v>
      </c>
      <c r="L39" s="70">
        <v>-1023.675</v>
      </c>
      <c r="M39" s="70">
        <v>-297.774</v>
      </c>
      <c r="N39" s="70">
        <v>-294.70879000000002</v>
      </c>
      <c r="O39" s="70">
        <v>11164.83113</v>
      </c>
      <c r="P39" s="70">
        <v>93.712999999999994</v>
      </c>
      <c r="Q39" s="70">
        <v>4144.9539999999997</v>
      </c>
      <c r="R39" s="70">
        <v>379.82890000000003</v>
      </c>
      <c r="S39" s="70">
        <v>2340.3234700000003</v>
      </c>
      <c r="T39" s="70">
        <v>13619.21888</v>
      </c>
      <c r="U39" s="70">
        <v>15065.033069999999</v>
      </c>
      <c r="V39" s="70">
        <v>1644.6273499999998</v>
      </c>
      <c r="W39" s="70">
        <v>4383.3025600000001</v>
      </c>
      <c r="X39" s="70">
        <v>2466.4219299999995</v>
      </c>
      <c r="Y39" s="70">
        <v>1612.4567799999998</v>
      </c>
      <c r="Z39" s="70">
        <v>3195.0232700000006</v>
      </c>
      <c r="AA39" s="70">
        <v>11157.42612</v>
      </c>
      <c r="AB39" s="70">
        <v>2092.6210000000001</v>
      </c>
      <c r="AC39" s="70">
        <v>1735.091719999989</v>
      </c>
      <c r="AD39" s="70">
        <v>2062.73794</v>
      </c>
      <c r="AE39" s="70">
        <v>4062.81855</v>
      </c>
      <c r="AF39" s="70">
        <v>0</v>
      </c>
      <c r="AG39" s="70">
        <v>361.5076600000001</v>
      </c>
      <c r="AH39" s="70">
        <v>-307.10799000000372</v>
      </c>
      <c r="AI39" s="70">
        <v>-136.70801999999998</v>
      </c>
      <c r="AJ39" s="70">
        <v>-1198.88525</v>
      </c>
      <c r="AK39" s="70">
        <v>107684.72268000001</v>
      </c>
    </row>
    <row r="40" spans="1:37" ht="12.95" customHeight="1" x14ac:dyDescent="0.2">
      <c r="A40" s="68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</row>
    <row r="41" spans="1:37" ht="15" customHeight="1" x14ac:dyDescent="0.2">
      <c r="A41" s="1116" t="s">
        <v>571</v>
      </c>
      <c r="B41" s="1114">
        <v>7811.9659900000606</v>
      </c>
      <c r="C41" s="1114">
        <v>88083.991467248532</v>
      </c>
      <c r="D41" s="1114">
        <v>940874.58829999994</v>
      </c>
      <c r="E41" s="1114">
        <v>1015288.8707599994</v>
      </c>
      <c r="F41" s="1114">
        <v>1794420.8733899998</v>
      </c>
      <c r="G41" s="1114">
        <v>111753.58683000003</v>
      </c>
      <c r="H41" s="1114">
        <v>1924.1228299999991</v>
      </c>
      <c r="I41" s="1114">
        <v>289193.60675999976</v>
      </c>
      <c r="J41" s="1114">
        <v>1738307.2195100046</v>
      </c>
      <c r="K41" s="1114">
        <v>10201.71472</v>
      </c>
      <c r="L41" s="1114">
        <v>31255.098290000009</v>
      </c>
      <c r="M41" s="1114">
        <v>12137.964230000003</v>
      </c>
      <c r="N41" s="1114">
        <v>79896.676999999996</v>
      </c>
      <c r="O41" s="1114">
        <v>529749.53662000014</v>
      </c>
      <c r="P41" s="1114">
        <v>3980.9281699999988</v>
      </c>
      <c r="Q41" s="1114">
        <v>436529.61865114054</v>
      </c>
      <c r="R41" s="1114">
        <v>53542.378510000031</v>
      </c>
      <c r="S41" s="1114">
        <v>35563.66714799992</v>
      </c>
      <c r="T41" s="1114">
        <v>652638.29312154837</v>
      </c>
      <c r="U41" s="1114">
        <v>471268.72227999999</v>
      </c>
      <c r="V41" s="1114">
        <v>195831.29568389402</v>
      </c>
      <c r="W41" s="1114">
        <v>269798.60652999993</v>
      </c>
      <c r="X41" s="1114">
        <v>42304.805909999995</v>
      </c>
      <c r="Y41" s="1114">
        <v>108520.9790199999</v>
      </c>
      <c r="Z41" s="1114">
        <v>105546.93481847191</v>
      </c>
      <c r="AA41" s="1114">
        <v>630204.88287199161</v>
      </c>
      <c r="AB41" s="1114">
        <v>84902.252999999968</v>
      </c>
      <c r="AC41" s="1114">
        <v>163978.21815569993</v>
      </c>
      <c r="AD41" s="1114">
        <v>45856.171390000003</v>
      </c>
      <c r="AE41" s="1114">
        <v>287066.41094615601</v>
      </c>
      <c r="AF41" s="1114">
        <v>6122.3067299999957</v>
      </c>
      <c r="AG41" s="1114">
        <v>23143.460130768646</v>
      </c>
      <c r="AH41" s="1114">
        <v>920873.67136000015</v>
      </c>
      <c r="AI41" s="1114">
        <v>143531.77655000013</v>
      </c>
      <c r="AJ41" s="1114">
        <v>235035.04945000005</v>
      </c>
      <c r="AK41" s="1114">
        <v>11567140.247124927</v>
      </c>
    </row>
    <row r="42" spans="1:37" ht="12.95" customHeight="1" x14ac:dyDescent="0.2">
      <c r="A42" s="8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</row>
    <row r="43" spans="1:37" ht="15" customHeight="1" x14ac:dyDescent="0.2">
      <c r="A43" s="803" t="s">
        <v>566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</row>
    <row r="44" spans="1:37" ht="12.95" customHeight="1" x14ac:dyDescent="0.2">
      <c r="A44" s="68" t="s">
        <v>419</v>
      </c>
      <c r="B44" s="70">
        <v>-1728.6814900000013</v>
      </c>
      <c r="C44" s="70">
        <v>-21702.364690000017</v>
      </c>
      <c r="D44" s="70">
        <v>-607008.66377999983</v>
      </c>
      <c r="E44" s="70">
        <v>-625711.98987000016</v>
      </c>
      <c r="F44" s="70">
        <v>-1367016.3258459244</v>
      </c>
      <c r="G44" s="70">
        <v>-68241.406299999973</v>
      </c>
      <c r="H44" s="70">
        <v>-1010.5427099999993</v>
      </c>
      <c r="I44" s="70">
        <v>-230881.0898189921</v>
      </c>
      <c r="J44" s="70">
        <v>-1881115.3588106604</v>
      </c>
      <c r="K44" s="70">
        <v>-886.30391999999972</v>
      </c>
      <c r="L44" s="70">
        <v>-19575.460993633737</v>
      </c>
      <c r="M44" s="70">
        <v>-7932.3925000130348</v>
      </c>
      <c r="N44" s="70">
        <v>-82951.293565842061</v>
      </c>
      <c r="O44" s="70">
        <v>-435808.12772000022</v>
      </c>
      <c r="P44" s="70">
        <v>-1805.3198700000012</v>
      </c>
      <c r="Q44" s="70">
        <v>-289341.17939000006</v>
      </c>
      <c r="R44" s="70">
        <v>-40260.480819998651</v>
      </c>
      <c r="S44" s="70">
        <v>-18911.914430000004</v>
      </c>
      <c r="T44" s="70">
        <v>-492334.62822000007</v>
      </c>
      <c r="U44" s="70">
        <v>-337072.7259600003</v>
      </c>
      <c r="V44" s="70">
        <v>-123446.90803000011</v>
      </c>
      <c r="W44" s="70">
        <v>-218054.07798999999</v>
      </c>
      <c r="X44" s="70">
        <v>-28603.474350000004</v>
      </c>
      <c r="Y44" s="70">
        <v>-58709.186330000011</v>
      </c>
      <c r="Z44" s="70">
        <v>-100346.16786</v>
      </c>
      <c r="AA44" s="70">
        <v>-424534.56396000017</v>
      </c>
      <c r="AB44" s="70">
        <v>-51742.060720000001</v>
      </c>
      <c r="AC44" s="70">
        <v>-100603.72742000007</v>
      </c>
      <c r="AD44" s="70">
        <v>-20156.111170000011</v>
      </c>
      <c r="AE44" s="70">
        <v>-157830.03159999981</v>
      </c>
      <c r="AF44" s="70">
        <v>-4220.6829899999993</v>
      </c>
      <c r="AG44" s="70">
        <v>-17914.836250000004</v>
      </c>
      <c r="AH44" s="70">
        <v>-617013.76240541972</v>
      </c>
      <c r="AI44" s="70">
        <v>-53495.782600000108</v>
      </c>
      <c r="AJ44" s="70">
        <v>-145178.07362999962</v>
      </c>
      <c r="AK44" s="70">
        <v>-8653145.6980104856</v>
      </c>
    </row>
    <row r="45" spans="1:37" ht="12.95" customHeight="1" x14ac:dyDescent="0.2">
      <c r="A45" s="773" t="s">
        <v>417</v>
      </c>
      <c r="B45" s="70">
        <v>-1991.2543400000004</v>
      </c>
      <c r="C45" s="70">
        <v>-67518.327289999987</v>
      </c>
      <c r="D45" s="70">
        <v>-743384.52259999968</v>
      </c>
      <c r="E45" s="70">
        <v>-686192.94529000018</v>
      </c>
      <c r="F45" s="70">
        <v>-1371854.5639599999</v>
      </c>
      <c r="G45" s="70">
        <v>-96209.221249999988</v>
      </c>
      <c r="H45" s="70">
        <v>-918.97108000000003</v>
      </c>
      <c r="I45" s="70">
        <v>-214750.018858992</v>
      </c>
      <c r="J45" s="70">
        <v>-1510981.54170066</v>
      </c>
      <c r="K45" s="70">
        <v>-692.79535999999996</v>
      </c>
      <c r="L45" s="70">
        <v>-17183.105633633735</v>
      </c>
      <c r="M45" s="70">
        <v>-18655.234810000002</v>
      </c>
      <c r="N45" s="70">
        <v>-79488.19081000064</v>
      </c>
      <c r="O45" s="70">
        <v>-498950.4400200001</v>
      </c>
      <c r="P45" s="70">
        <v>-4774.3704200000002</v>
      </c>
      <c r="Q45" s="70">
        <v>-373869.9903</v>
      </c>
      <c r="R45" s="70">
        <v>-95931.112890000673</v>
      </c>
      <c r="S45" s="70">
        <v>-64964.854530000011</v>
      </c>
      <c r="T45" s="70">
        <v>-478336.70441999997</v>
      </c>
      <c r="U45" s="70">
        <v>-463896.98371000006</v>
      </c>
      <c r="V45" s="70">
        <v>-163990.62152000004</v>
      </c>
      <c r="W45" s="70">
        <v>-198638.38908000008</v>
      </c>
      <c r="X45" s="70">
        <v>-31727.376709999997</v>
      </c>
      <c r="Y45" s="70">
        <v>-67335.591770000014</v>
      </c>
      <c r="Z45" s="70">
        <v>-77034.837960000033</v>
      </c>
      <c r="AA45" s="70">
        <v>-492886.26130000001</v>
      </c>
      <c r="AB45" s="70">
        <v>-62032.862000000001</v>
      </c>
      <c r="AC45" s="70">
        <v>-150117.74899000005</v>
      </c>
      <c r="AD45" s="70">
        <v>-42466.918619999997</v>
      </c>
      <c r="AE45" s="70">
        <v>-192587.65153999996</v>
      </c>
      <c r="AF45" s="70">
        <v>-5425.7585199999994</v>
      </c>
      <c r="AG45" s="70">
        <v>-23068.663219999999</v>
      </c>
      <c r="AH45" s="70">
        <v>-685250.33307000005</v>
      </c>
      <c r="AI45" s="70">
        <v>-49278.879770000094</v>
      </c>
      <c r="AJ45" s="70">
        <v>-132652.01375999971</v>
      </c>
      <c r="AK45" s="70">
        <v>-9165039.0571032874</v>
      </c>
    </row>
    <row r="46" spans="1:37" ht="12.95" customHeight="1" x14ac:dyDescent="0.2">
      <c r="A46" s="773" t="s">
        <v>128</v>
      </c>
      <c r="B46" s="70">
        <v>-1991.25434</v>
      </c>
      <c r="C46" s="70">
        <v>-67383.105450000003</v>
      </c>
      <c r="D46" s="70">
        <v>-737005.06780000019</v>
      </c>
      <c r="E46" s="70">
        <v>-668356.45132000011</v>
      </c>
      <c r="F46" s="70">
        <v>-1306694.46646</v>
      </c>
      <c r="G46" s="70">
        <v>-94176.375450000021</v>
      </c>
      <c r="H46" s="70">
        <v>-918.97108000000003</v>
      </c>
      <c r="I46" s="70">
        <v>-214750.01885999998</v>
      </c>
      <c r="J46" s="70">
        <v>-1507029.5257899999</v>
      </c>
      <c r="K46" s="70">
        <v>-692.79535999999996</v>
      </c>
      <c r="L46" s="70">
        <v>-15773.63621521494</v>
      </c>
      <c r="M46" s="70">
        <v>-18528.603609999998</v>
      </c>
      <c r="N46" s="70">
        <v>-79488.19081</v>
      </c>
      <c r="O46" s="70">
        <v>-486208.51010000013</v>
      </c>
      <c r="P46" s="70">
        <v>-4774.3704200000002</v>
      </c>
      <c r="Q46" s="70">
        <v>-371490.99521000002</v>
      </c>
      <c r="R46" s="70">
        <v>-95804.058020000011</v>
      </c>
      <c r="S46" s="70">
        <v>-64964.854530000004</v>
      </c>
      <c r="T46" s="70">
        <v>-474691.60735999991</v>
      </c>
      <c r="U46" s="70">
        <v>-458442.27136000001</v>
      </c>
      <c r="V46" s="70">
        <v>-163837.03365</v>
      </c>
      <c r="W46" s="70">
        <v>-198096.57547000001</v>
      </c>
      <c r="X46" s="70">
        <v>-31599.568589999999</v>
      </c>
      <c r="Y46" s="70">
        <v>-67206.481259999986</v>
      </c>
      <c r="Z46" s="70">
        <v>-76840.459570402993</v>
      </c>
      <c r="AA46" s="70">
        <v>-478576.99489999999</v>
      </c>
      <c r="AB46" s="70">
        <v>-62032.862000000001</v>
      </c>
      <c r="AC46" s="70">
        <v>-149841.41708000004</v>
      </c>
      <c r="AD46" s="70">
        <v>-42204.828989999995</v>
      </c>
      <c r="AE46" s="70">
        <v>-191218.06784451203</v>
      </c>
      <c r="AF46" s="70">
        <v>-5425.7585200000003</v>
      </c>
      <c r="AG46" s="70">
        <v>-22916.689259999737</v>
      </c>
      <c r="AH46" s="70">
        <v>-682302.29188000015</v>
      </c>
      <c r="AI46" s="70">
        <v>-49278.879770000014</v>
      </c>
      <c r="AJ46" s="70">
        <v>-132525.88874001542</v>
      </c>
      <c r="AK46" s="70">
        <v>-9023068.9270701446</v>
      </c>
    </row>
    <row r="47" spans="1:37" ht="12.95" customHeight="1" x14ac:dyDescent="0.2">
      <c r="A47" s="773" t="s">
        <v>129</v>
      </c>
      <c r="B47" s="70">
        <v>0</v>
      </c>
      <c r="C47" s="70">
        <v>-135.22182000000001</v>
      </c>
      <c r="D47" s="70">
        <v>-6379.4547999999986</v>
      </c>
      <c r="E47" s="70">
        <v>-17836.49397</v>
      </c>
      <c r="F47" s="70">
        <v>-65160.097500000003</v>
      </c>
      <c r="G47" s="70">
        <v>-2032.8458000000001</v>
      </c>
      <c r="H47" s="70">
        <v>0</v>
      </c>
      <c r="I47" s="70">
        <v>0</v>
      </c>
      <c r="J47" s="70">
        <v>-3952.0158699999997</v>
      </c>
      <c r="K47" s="70">
        <v>0</v>
      </c>
      <c r="L47" s="70">
        <v>-1409.4691877585624</v>
      </c>
      <c r="M47" s="70">
        <v>-126.63119999999999</v>
      </c>
      <c r="N47" s="70">
        <v>0</v>
      </c>
      <c r="O47" s="70">
        <v>-12741.929840000003</v>
      </c>
      <c r="P47" s="70">
        <v>0</v>
      </c>
      <c r="Q47" s="70">
        <v>-2378.9950900000003</v>
      </c>
      <c r="R47" s="70">
        <v>-127.05486999999999</v>
      </c>
      <c r="S47" s="70">
        <v>0</v>
      </c>
      <c r="T47" s="70">
        <v>-3645.0970600000005</v>
      </c>
      <c r="U47" s="70">
        <v>-5454.7123499999998</v>
      </c>
      <c r="V47" s="70">
        <v>-153.58787000000001</v>
      </c>
      <c r="W47" s="70">
        <v>-541.81361000000004</v>
      </c>
      <c r="X47" s="70">
        <v>-127.80812</v>
      </c>
      <c r="Y47" s="70">
        <v>-129.11051</v>
      </c>
      <c r="Z47" s="70">
        <v>-194.37870959699998</v>
      </c>
      <c r="AA47" s="70">
        <v>-14309.26626</v>
      </c>
      <c r="AB47" s="70">
        <v>0</v>
      </c>
      <c r="AC47" s="70">
        <v>-276.33190999999999</v>
      </c>
      <c r="AD47" s="70">
        <v>-262.08956999999998</v>
      </c>
      <c r="AE47" s="70">
        <v>-1369.5836954879999</v>
      </c>
      <c r="AF47" s="70">
        <v>0</v>
      </c>
      <c r="AG47" s="70">
        <v>-151.97396000000001</v>
      </c>
      <c r="AH47" s="70">
        <v>-2948.0411900000004</v>
      </c>
      <c r="AI47" s="70">
        <v>0</v>
      </c>
      <c r="AJ47" s="70">
        <v>-126.12502000000001</v>
      </c>
      <c r="AK47" s="70">
        <v>-141970.12978284358</v>
      </c>
    </row>
    <row r="48" spans="1:37" ht="12.95" customHeight="1" x14ac:dyDescent="0.2">
      <c r="A48" s="773" t="s">
        <v>415</v>
      </c>
      <c r="B48" s="70">
        <v>789.75316999999995</v>
      </c>
      <c r="C48" s="70">
        <v>41318.016870000007</v>
      </c>
      <c r="D48" s="70">
        <v>110194.23806</v>
      </c>
      <c r="E48" s="70">
        <v>94627.299699999989</v>
      </c>
      <c r="F48" s="70">
        <v>128528.00150999999</v>
      </c>
      <c r="G48" s="70">
        <v>20338.028480000004</v>
      </c>
      <c r="H48" s="70">
        <v>712.20260999999994</v>
      </c>
      <c r="I48" s="70">
        <v>19542.533210000001</v>
      </c>
      <c r="J48" s="70">
        <v>125882.93917</v>
      </c>
      <c r="K48" s="70">
        <v>7.2305699999999993</v>
      </c>
      <c r="L48" s="70">
        <v>0</v>
      </c>
      <c r="M48" s="70">
        <v>10190.222119999999</v>
      </c>
      <c r="N48" s="70">
        <v>1457.2574999999999</v>
      </c>
      <c r="O48" s="70">
        <v>97526.314649999986</v>
      </c>
      <c r="P48" s="70">
        <v>4064.3303000000001</v>
      </c>
      <c r="Q48" s="70">
        <v>93022.602500000008</v>
      </c>
      <c r="R48" s="70">
        <v>62327.953290000019</v>
      </c>
      <c r="S48" s="70">
        <v>43656.41457999999</v>
      </c>
      <c r="T48" s="70">
        <v>26250.421309999991</v>
      </c>
      <c r="U48" s="70">
        <v>144244.14301999996</v>
      </c>
      <c r="V48" s="70">
        <v>58840.461719999999</v>
      </c>
      <c r="W48" s="70">
        <v>20059.574639999995</v>
      </c>
      <c r="X48" s="70">
        <v>3411.9277599999987</v>
      </c>
      <c r="Y48" s="70">
        <v>16488.556770000003</v>
      </c>
      <c r="Z48" s="70">
        <v>993.09019999999998</v>
      </c>
      <c r="AA48" s="70">
        <v>60237.245290000021</v>
      </c>
      <c r="AB48" s="70">
        <v>10119.921</v>
      </c>
      <c r="AC48" s="70">
        <v>45870.382629999993</v>
      </c>
      <c r="AD48" s="70">
        <v>13136.2763</v>
      </c>
      <c r="AE48" s="70">
        <v>44757.286640000006</v>
      </c>
      <c r="AF48" s="70">
        <v>3442.2861400000002</v>
      </c>
      <c r="AG48" s="70">
        <v>3973.5569799999994</v>
      </c>
      <c r="AH48" s="70">
        <v>99854.858214771404</v>
      </c>
      <c r="AI48" s="70">
        <v>3613.7842099999993</v>
      </c>
      <c r="AJ48" s="70">
        <v>29168.689150000002</v>
      </c>
      <c r="AK48" s="70">
        <v>1438647.8002647713</v>
      </c>
    </row>
    <row r="49" spans="1:37" ht="12.95" customHeight="1" x14ac:dyDescent="0.2">
      <c r="A49" s="62" t="s">
        <v>1288</v>
      </c>
      <c r="B49" s="70">
        <v>789.75316999999995</v>
      </c>
      <c r="C49" s="70">
        <v>21070.643349999998</v>
      </c>
      <c r="D49" s="70">
        <v>110194.23806</v>
      </c>
      <c r="E49" s="70">
        <v>88280.71004999998</v>
      </c>
      <c r="F49" s="70">
        <v>128277.03773000003</v>
      </c>
      <c r="G49" s="70">
        <v>17151.3799</v>
      </c>
      <c r="H49" s="70">
        <v>712.20260999999994</v>
      </c>
      <c r="I49" s="70">
        <v>13986.441349999999</v>
      </c>
      <c r="J49" s="70">
        <v>98500.501629999999</v>
      </c>
      <c r="K49" s="70">
        <v>7.2305699999999993</v>
      </c>
      <c r="L49" s="70">
        <v>0</v>
      </c>
      <c r="M49" s="70">
        <v>10048.14212</v>
      </c>
      <c r="N49" s="70">
        <v>1410.6902799999998</v>
      </c>
      <c r="O49" s="70">
        <v>97361.758199999997</v>
      </c>
      <c r="P49" s="70">
        <v>4064.3303000000001</v>
      </c>
      <c r="Q49" s="70">
        <v>93022.602499999994</v>
      </c>
      <c r="R49" s="70">
        <v>61971.905359999997</v>
      </c>
      <c r="S49" s="70">
        <v>42997.613209999996</v>
      </c>
      <c r="T49" s="70">
        <v>18478.112820000002</v>
      </c>
      <c r="U49" s="70">
        <v>143396.11560999998</v>
      </c>
      <c r="V49" s="70">
        <v>58838.779439999998</v>
      </c>
      <c r="W49" s="70">
        <v>17714.171740000002</v>
      </c>
      <c r="X49" s="70">
        <v>3411.92776</v>
      </c>
      <c r="Y49" s="70">
        <v>8174.3632200000011</v>
      </c>
      <c r="Z49" s="70">
        <v>914.13479999999993</v>
      </c>
      <c r="AA49" s="70">
        <v>60237.245289999999</v>
      </c>
      <c r="AB49" s="70">
        <v>9016.1049999999996</v>
      </c>
      <c r="AC49" s="70">
        <v>45749.0889398</v>
      </c>
      <c r="AD49" s="70">
        <v>13136.275559999998</v>
      </c>
      <c r="AE49" s="70">
        <v>40538.230640000002</v>
      </c>
      <c r="AF49" s="70">
        <v>3442.2861400000002</v>
      </c>
      <c r="AG49" s="70">
        <v>3745.9566699999773</v>
      </c>
      <c r="AH49" s="70">
        <v>99854.858214771419</v>
      </c>
      <c r="AI49" s="70">
        <v>3611.2442500000016</v>
      </c>
      <c r="AJ49" s="70">
        <v>29158.429062537423</v>
      </c>
      <c r="AK49" s="70">
        <v>1349264.5055471086</v>
      </c>
    </row>
    <row r="50" spans="1:37" ht="12.95" customHeight="1" x14ac:dyDescent="0.2">
      <c r="A50" s="62" t="s">
        <v>1570</v>
      </c>
      <c r="B50" s="70">
        <v>789.75316999999995</v>
      </c>
      <c r="C50" s="70">
        <v>13387.536469999999</v>
      </c>
      <c r="D50" s="70">
        <v>39640.600209999997</v>
      </c>
      <c r="E50" s="70">
        <v>9716.8828200000007</v>
      </c>
      <c r="F50" s="70">
        <v>39463.236760000007</v>
      </c>
      <c r="G50" s="70">
        <v>1408.3838400000002</v>
      </c>
      <c r="H50" s="70">
        <v>712.20260999999994</v>
      </c>
      <c r="I50" s="70">
        <v>13053.823539999999</v>
      </c>
      <c r="J50" s="70">
        <v>4869.3395</v>
      </c>
      <c r="K50" s="70">
        <v>7.2305699999999993</v>
      </c>
      <c r="L50" s="70">
        <v>0</v>
      </c>
      <c r="M50" s="70">
        <v>5783.9487600000002</v>
      </c>
      <c r="N50" s="70">
        <v>298.41257999999999</v>
      </c>
      <c r="O50" s="70">
        <v>7712.852719999999</v>
      </c>
      <c r="P50" s="70">
        <v>4064.3303000000001</v>
      </c>
      <c r="Q50" s="70">
        <v>25342.246889999999</v>
      </c>
      <c r="R50" s="70">
        <v>56715.59</v>
      </c>
      <c r="S50" s="70">
        <v>15079.662320000001</v>
      </c>
      <c r="T50" s="70">
        <v>3817.3155699999993</v>
      </c>
      <c r="U50" s="70">
        <v>37530.316679999989</v>
      </c>
      <c r="V50" s="70">
        <v>17427.306659999998</v>
      </c>
      <c r="W50" s="70">
        <v>14.582279999999999</v>
      </c>
      <c r="X50" s="70">
        <v>3228.88087</v>
      </c>
      <c r="Y50" s="70">
        <v>657.83852000000002</v>
      </c>
      <c r="Z50" s="70">
        <v>0.10340000000000001</v>
      </c>
      <c r="AA50" s="70">
        <v>10991.458359999991</v>
      </c>
      <c r="AB50" s="70">
        <v>3277.1860000000001</v>
      </c>
      <c r="AC50" s="70">
        <v>3883.8746352000003</v>
      </c>
      <c r="AD50" s="70">
        <v>8296.8220799999999</v>
      </c>
      <c r="AE50" s="70">
        <v>5949.3548499999997</v>
      </c>
      <c r="AF50" s="70">
        <v>0</v>
      </c>
      <c r="AG50" s="70">
        <v>2161.7800599999773</v>
      </c>
      <c r="AH50" s="70">
        <v>0</v>
      </c>
      <c r="AI50" s="70">
        <v>648.42808000000002</v>
      </c>
      <c r="AJ50" s="70">
        <v>338.97346049999999</v>
      </c>
      <c r="AK50" s="70">
        <v>336270.25456569996</v>
      </c>
    </row>
    <row r="51" spans="1:37" ht="12.95" customHeight="1" x14ac:dyDescent="0.2">
      <c r="A51" s="62" t="s">
        <v>732</v>
      </c>
      <c r="B51" s="70">
        <v>0</v>
      </c>
      <c r="C51" s="70">
        <v>7647.0950999999995</v>
      </c>
      <c r="D51" s="70">
        <v>32195.115525000005</v>
      </c>
      <c r="E51" s="70">
        <v>53399.360609999996</v>
      </c>
      <c r="F51" s="70">
        <v>81106.376640000017</v>
      </c>
      <c r="G51" s="70">
        <v>12919.602440000001</v>
      </c>
      <c r="H51" s="70">
        <v>0</v>
      </c>
      <c r="I51" s="70">
        <v>7.8032100000000009</v>
      </c>
      <c r="J51" s="70">
        <v>29708.485190000003</v>
      </c>
      <c r="K51" s="70">
        <v>0</v>
      </c>
      <c r="L51" s="70">
        <v>0</v>
      </c>
      <c r="M51" s="70">
        <v>3708.1555099999996</v>
      </c>
      <c r="N51" s="70">
        <v>1102.8975099999998</v>
      </c>
      <c r="O51" s="70">
        <v>50588.729639999998</v>
      </c>
      <c r="P51" s="70">
        <v>0</v>
      </c>
      <c r="Q51" s="70">
        <v>37818.560869999994</v>
      </c>
      <c r="R51" s="70">
        <v>5256.3153600000014</v>
      </c>
      <c r="S51" s="70">
        <v>19530.48443</v>
      </c>
      <c r="T51" s="70">
        <v>14125.719129999999</v>
      </c>
      <c r="U51" s="70">
        <v>64131.809560000002</v>
      </c>
      <c r="V51" s="70">
        <v>36615.384180000001</v>
      </c>
      <c r="W51" s="70">
        <v>16232.36752</v>
      </c>
      <c r="X51" s="70">
        <v>175.07196000000002</v>
      </c>
      <c r="Y51" s="70">
        <v>7506.4291900000007</v>
      </c>
      <c r="Z51" s="70">
        <v>837.46204999999998</v>
      </c>
      <c r="AA51" s="70">
        <v>38966.051360000005</v>
      </c>
      <c r="AB51" s="70">
        <v>5460.01</v>
      </c>
      <c r="AC51" s="70">
        <v>28185.1881197</v>
      </c>
      <c r="AD51" s="70">
        <v>4131.7510399999992</v>
      </c>
      <c r="AE51" s="70">
        <v>26247.456310000001</v>
      </c>
      <c r="AF51" s="70">
        <v>3442.2861400000002</v>
      </c>
      <c r="AG51" s="70">
        <v>1378.2331099999999</v>
      </c>
      <c r="AH51" s="70">
        <v>76177.452009999906</v>
      </c>
      <c r="AI51" s="70">
        <v>2726.9696600000011</v>
      </c>
      <c r="AJ51" s="70">
        <v>1618.4052306564201</v>
      </c>
      <c r="AK51" s="70">
        <v>662947.02860535623</v>
      </c>
    </row>
    <row r="52" spans="1:37" ht="12.95" customHeight="1" x14ac:dyDescent="0.2">
      <c r="A52" s="62" t="s">
        <v>743</v>
      </c>
      <c r="B52" s="70">
        <v>0</v>
      </c>
      <c r="C52" s="70">
        <v>36.011780000000002</v>
      </c>
      <c r="D52" s="70">
        <v>38358.522324999998</v>
      </c>
      <c r="E52" s="70">
        <v>25164.466619999981</v>
      </c>
      <c r="F52" s="70">
        <v>7707.4243299999989</v>
      </c>
      <c r="G52" s="70">
        <v>2823.3936200000003</v>
      </c>
      <c r="H52" s="70">
        <v>0</v>
      </c>
      <c r="I52" s="70">
        <v>924.81459999999993</v>
      </c>
      <c r="J52" s="70">
        <v>63922.676939999998</v>
      </c>
      <c r="K52" s="70">
        <v>0</v>
      </c>
      <c r="L52" s="70">
        <v>0</v>
      </c>
      <c r="M52" s="70">
        <v>556.03785000000005</v>
      </c>
      <c r="N52" s="70">
        <v>9.3801900000000007</v>
      </c>
      <c r="O52" s="70">
        <v>39060.175839999996</v>
      </c>
      <c r="P52" s="70">
        <v>0</v>
      </c>
      <c r="Q52" s="70">
        <v>29861.794740000001</v>
      </c>
      <c r="R52" s="70">
        <v>0</v>
      </c>
      <c r="S52" s="70">
        <v>8387.4664599999996</v>
      </c>
      <c r="T52" s="70">
        <v>535.07812000000013</v>
      </c>
      <c r="U52" s="70">
        <v>41733.989369999988</v>
      </c>
      <c r="V52" s="70">
        <v>4796.0886</v>
      </c>
      <c r="W52" s="70">
        <v>1467.2219399999999</v>
      </c>
      <c r="X52" s="70">
        <v>7.9749300000000005</v>
      </c>
      <c r="Y52" s="70">
        <v>10.095510000000003</v>
      </c>
      <c r="Z52" s="70">
        <v>76.56935</v>
      </c>
      <c r="AA52" s="70">
        <v>10279.735570000003</v>
      </c>
      <c r="AB52" s="70">
        <v>278.90899999999999</v>
      </c>
      <c r="AC52" s="70">
        <v>13680.026184899996</v>
      </c>
      <c r="AD52" s="70">
        <v>707.70243999999991</v>
      </c>
      <c r="AE52" s="70">
        <v>8341.4194800000005</v>
      </c>
      <c r="AF52" s="70">
        <v>0</v>
      </c>
      <c r="AG52" s="70">
        <v>205.9435</v>
      </c>
      <c r="AH52" s="70">
        <v>23677.406204771516</v>
      </c>
      <c r="AI52" s="70">
        <v>235.84651000000011</v>
      </c>
      <c r="AJ52" s="70">
        <v>27201.050371381003</v>
      </c>
      <c r="AK52" s="70">
        <v>350047.22237605258</v>
      </c>
    </row>
    <row r="53" spans="1:37" ht="12.95" customHeight="1" x14ac:dyDescent="0.2">
      <c r="A53" s="62" t="s">
        <v>418</v>
      </c>
      <c r="B53" s="70">
        <v>0</v>
      </c>
      <c r="C53" s="70">
        <v>20247.373519999997</v>
      </c>
      <c r="D53" s="70">
        <v>0</v>
      </c>
      <c r="E53" s="70">
        <v>6346.5896499999999</v>
      </c>
      <c r="F53" s="70">
        <v>250.96382</v>
      </c>
      <c r="G53" s="70">
        <v>3186.64858</v>
      </c>
      <c r="H53" s="70">
        <v>0</v>
      </c>
      <c r="I53" s="70">
        <v>5556.0918600000014</v>
      </c>
      <c r="J53" s="70">
        <v>27382.437679999999</v>
      </c>
      <c r="K53" s="70">
        <v>0</v>
      </c>
      <c r="L53" s="70">
        <v>0</v>
      </c>
      <c r="M53" s="70">
        <v>142.08000000000001</v>
      </c>
      <c r="N53" s="70">
        <v>46.567219999999999</v>
      </c>
      <c r="O53" s="70">
        <v>164.55645000000001</v>
      </c>
      <c r="P53" s="70">
        <v>0</v>
      </c>
      <c r="Q53" s="70">
        <v>0</v>
      </c>
      <c r="R53" s="70">
        <v>356.04793000000001</v>
      </c>
      <c r="S53" s="70">
        <v>658.80102841509006</v>
      </c>
      <c r="T53" s="70">
        <v>7772.3084899999994</v>
      </c>
      <c r="U53" s="70">
        <v>848.02741000000003</v>
      </c>
      <c r="V53" s="70">
        <v>1.68228</v>
      </c>
      <c r="W53" s="70">
        <v>2345.4029100000002</v>
      </c>
      <c r="X53" s="70">
        <v>0</v>
      </c>
      <c r="Y53" s="70">
        <v>8314.19355</v>
      </c>
      <c r="Z53" s="70">
        <v>78.955399999999997</v>
      </c>
      <c r="AA53" s="70">
        <v>0</v>
      </c>
      <c r="AB53" s="70">
        <v>1103.816</v>
      </c>
      <c r="AC53" s="70">
        <v>121.29306</v>
      </c>
      <c r="AD53" s="70">
        <v>0</v>
      </c>
      <c r="AE53" s="70">
        <v>4219.0559999999996</v>
      </c>
      <c r="AF53" s="70">
        <v>0</v>
      </c>
      <c r="AG53" s="70">
        <v>227.60076000000001</v>
      </c>
      <c r="AH53" s="70">
        <v>0</v>
      </c>
      <c r="AI53" s="70">
        <v>2.5399600000000002</v>
      </c>
      <c r="AJ53" s="70">
        <v>10.25983849999999</v>
      </c>
      <c r="AK53" s="70">
        <v>89383.293396915076</v>
      </c>
    </row>
    <row r="54" spans="1:37" ht="12.95" customHeight="1" x14ac:dyDescent="0.2">
      <c r="A54" s="62" t="s">
        <v>744</v>
      </c>
      <c r="B54" s="70">
        <v>0</v>
      </c>
      <c r="C54" s="70">
        <v>1301.4077299999999</v>
      </c>
      <c r="D54" s="70">
        <v>0</v>
      </c>
      <c r="E54" s="70">
        <v>6346.5896499999999</v>
      </c>
      <c r="F54" s="70">
        <v>250.96382</v>
      </c>
      <c r="G54" s="70">
        <v>3186.64858</v>
      </c>
      <c r="H54" s="70">
        <v>0</v>
      </c>
      <c r="I54" s="70">
        <v>5556.0918600000014</v>
      </c>
      <c r="J54" s="70">
        <v>27382.437679999999</v>
      </c>
      <c r="K54" s="70">
        <v>0</v>
      </c>
      <c r="L54" s="70">
        <v>0</v>
      </c>
      <c r="M54" s="70">
        <v>142.08000000000001</v>
      </c>
      <c r="N54" s="70">
        <v>46.567219999999999</v>
      </c>
      <c r="O54" s="70">
        <v>164.55645000000001</v>
      </c>
      <c r="P54" s="70">
        <v>0</v>
      </c>
      <c r="Q54" s="70">
        <v>0</v>
      </c>
      <c r="R54" s="70">
        <v>356.04793000000001</v>
      </c>
      <c r="S54" s="70">
        <v>658.80102841509006</v>
      </c>
      <c r="T54" s="70">
        <v>7772.3084899999994</v>
      </c>
      <c r="U54" s="70">
        <v>848.02741000000003</v>
      </c>
      <c r="V54" s="70">
        <v>1.68228</v>
      </c>
      <c r="W54" s="70">
        <v>2345.4029100000002</v>
      </c>
      <c r="X54" s="70">
        <v>0</v>
      </c>
      <c r="Y54" s="70">
        <v>2310.2812800000002</v>
      </c>
      <c r="Z54" s="70">
        <v>78.955399999999997</v>
      </c>
      <c r="AA54" s="70">
        <v>0</v>
      </c>
      <c r="AB54" s="70">
        <v>1103.816</v>
      </c>
      <c r="AC54" s="70">
        <v>121.29306</v>
      </c>
      <c r="AD54" s="70">
        <v>0</v>
      </c>
      <c r="AE54" s="70">
        <v>4219.0559999999996</v>
      </c>
      <c r="AF54" s="70">
        <v>0</v>
      </c>
      <c r="AG54" s="70">
        <v>227.60076000000001</v>
      </c>
      <c r="AH54" s="70">
        <v>0</v>
      </c>
      <c r="AI54" s="70">
        <v>0</v>
      </c>
      <c r="AJ54" s="70">
        <v>10.25983849999999</v>
      </c>
      <c r="AK54" s="70">
        <v>64430.875376915086</v>
      </c>
    </row>
    <row r="55" spans="1:37" ht="12.95" customHeight="1" x14ac:dyDescent="0.2">
      <c r="A55" s="62" t="s">
        <v>745</v>
      </c>
      <c r="B55" s="70">
        <v>0</v>
      </c>
      <c r="C55" s="70">
        <v>0</v>
      </c>
      <c r="D55" s="70">
        <v>0</v>
      </c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0</v>
      </c>
      <c r="T55" s="70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0">
        <v>0</v>
      </c>
      <c r="AK55" s="70">
        <v>0</v>
      </c>
    </row>
    <row r="56" spans="1:37" ht="12.95" customHeight="1" x14ac:dyDescent="0.2">
      <c r="A56" s="62" t="s">
        <v>743</v>
      </c>
      <c r="B56" s="70">
        <v>0</v>
      </c>
      <c r="C56" s="70">
        <v>18945.965789999998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0</v>
      </c>
      <c r="S56" s="70">
        <v>0</v>
      </c>
      <c r="T56" s="70">
        <v>0</v>
      </c>
      <c r="U56" s="70">
        <v>0</v>
      </c>
      <c r="V56" s="70">
        <v>0</v>
      </c>
      <c r="W56" s="70">
        <v>0</v>
      </c>
      <c r="X56" s="70">
        <v>0</v>
      </c>
      <c r="Y56" s="70">
        <v>6003.9122699999998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2.5399600000000002</v>
      </c>
      <c r="AJ56" s="70">
        <v>0</v>
      </c>
      <c r="AK56" s="70">
        <v>24952.418019999997</v>
      </c>
    </row>
    <row r="57" spans="1:37" ht="12.95" customHeight="1" x14ac:dyDescent="0.2">
      <c r="A57" s="62" t="s">
        <v>4162</v>
      </c>
      <c r="B57" s="70">
        <v>-527.18032000000085</v>
      </c>
      <c r="C57" s="70">
        <v>4497.9457299999631</v>
      </c>
      <c r="D57" s="70">
        <v>26181.620759999889</v>
      </c>
      <c r="E57" s="70">
        <v>-34146.34427999999</v>
      </c>
      <c r="F57" s="70">
        <v>-123689.76339592462</v>
      </c>
      <c r="G57" s="70">
        <v>7629.7864699999991</v>
      </c>
      <c r="H57" s="70">
        <v>-803.77423999999917</v>
      </c>
      <c r="I57" s="70">
        <v>-35673.604170000086</v>
      </c>
      <c r="J57" s="70">
        <v>-496016.75628000038</v>
      </c>
      <c r="K57" s="70">
        <v>-200.73912999999973</v>
      </c>
      <c r="L57" s="70">
        <v>-2392.35536</v>
      </c>
      <c r="M57" s="70">
        <v>532.6201899869684</v>
      </c>
      <c r="N57" s="70">
        <v>-4920.3602558414304</v>
      </c>
      <c r="O57" s="70">
        <v>-34384.002350000068</v>
      </c>
      <c r="P57" s="70">
        <v>-1095.2797500000011</v>
      </c>
      <c r="Q57" s="70">
        <v>-8493.7915900000371</v>
      </c>
      <c r="R57" s="70">
        <v>-6657.3212199979971</v>
      </c>
      <c r="S57" s="70">
        <v>2396.5255200000174</v>
      </c>
      <c r="T57" s="70">
        <v>-40248.345110000111</v>
      </c>
      <c r="U57" s="70">
        <v>-17419.885270000173</v>
      </c>
      <c r="V57" s="70">
        <v>-18296.748230000063</v>
      </c>
      <c r="W57" s="70">
        <v>-39475.263549999909</v>
      </c>
      <c r="X57" s="70">
        <v>-288.02540000000772</v>
      </c>
      <c r="Y57" s="70">
        <v>-7862.1513300000006</v>
      </c>
      <c r="Z57" s="70">
        <v>-24304.42009999997</v>
      </c>
      <c r="AA57" s="70">
        <v>8114.4520499998544</v>
      </c>
      <c r="AB57" s="70">
        <v>170.88027999999872</v>
      </c>
      <c r="AC57" s="70">
        <v>3643.6389399999898</v>
      </c>
      <c r="AD57" s="70">
        <v>9174.531149999988</v>
      </c>
      <c r="AE57" s="70">
        <v>-9999.6666999998706</v>
      </c>
      <c r="AF57" s="70">
        <v>-2237.2106100000001</v>
      </c>
      <c r="AG57" s="70">
        <v>1180.269989999998</v>
      </c>
      <c r="AH57" s="70">
        <v>-31618.287550191031</v>
      </c>
      <c r="AI57" s="70">
        <v>-7830.6870400000116</v>
      </c>
      <c r="AJ57" s="70">
        <v>-41694.749019999923</v>
      </c>
      <c r="AK57" s="70">
        <v>-926754.44117196894</v>
      </c>
    </row>
    <row r="58" spans="1:37" ht="12.95" customHeight="1" x14ac:dyDescent="0.2">
      <c r="A58" s="62" t="s">
        <v>4163</v>
      </c>
      <c r="B58" s="70">
        <v>-9880.5557900000003</v>
      </c>
      <c r="C58" s="70">
        <v>-130573.52590999998</v>
      </c>
      <c r="D58" s="70">
        <v>-387794.69694000005</v>
      </c>
      <c r="E58" s="70">
        <v>-441774.18150000001</v>
      </c>
      <c r="F58" s="70">
        <v>-578790.89345798059</v>
      </c>
      <c r="G58" s="70">
        <v>-95415.244749999983</v>
      </c>
      <c r="H58" s="70">
        <v>-4655.4848299999994</v>
      </c>
      <c r="I58" s="70">
        <v>-266805.14978000004</v>
      </c>
      <c r="J58" s="70">
        <v>-1066239.5971300004</v>
      </c>
      <c r="K58" s="70">
        <v>-1321.37951</v>
      </c>
      <c r="L58" s="70">
        <v>-16165.92316</v>
      </c>
      <c r="M58" s="70">
        <v>-10318.274782170296</v>
      </c>
      <c r="N58" s="70">
        <v>-43426.840869160005</v>
      </c>
      <c r="O58" s="70">
        <v>-365942.77905999997</v>
      </c>
      <c r="P58" s="70">
        <v>-13439.280480000001</v>
      </c>
      <c r="Q58" s="70">
        <v>-380628.42696999997</v>
      </c>
      <c r="R58" s="70">
        <v>-96728.074729998028</v>
      </c>
      <c r="S58" s="70">
        <v>-40196.414569999994</v>
      </c>
      <c r="T58" s="70">
        <v>-412872.0582700001</v>
      </c>
      <c r="U58" s="70">
        <v>-404133.23443000001</v>
      </c>
      <c r="V58" s="70">
        <v>-97208.964180000024</v>
      </c>
      <c r="W58" s="70">
        <v>-176450.16392999995</v>
      </c>
      <c r="X58" s="70">
        <v>-28817.307760000007</v>
      </c>
      <c r="Y58" s="70">
        <v>-75115.67190999999</v>
      </c>
      <c r="Z58" s="70">
        <v>-79850.819769999973</v>
      </c>
      <c r="AA58" s="70">
        <v>-203227.77123000019</v>
      </c>
      <c r="AB58" s="70">
        <v>-16198.918</v>
      </c>
      <c r="AC58" s="70">
        <v>-143130.11606</v>
      </c>
      <c r="AD58" s="70">
        <v>-27206.912330000006</v>
      </c>
      <c r="AE58" s="70">
        <v>-172269.25502999988</v>
      </c>
      <c r="AF58" s="70">
        <v>-5625.9837799999996</v>
      </c>
      <c r="AG58" s="70">
        <v>-9907.6325099999995</v>
      </c>
      <c r="AH58" s="70">
        <v>-267938.55278019106</v>
      </c>
      <c r="AI58" s="70">
        <v>-42773.691960000011</v>
      </c>
      <c r="AJ58" s="70">
        <v>-177358.98588999998</v>
      </c>
      <c r="AK58" s="70">
        <v>-6290182.7640395006</v>
      </c>
    </row>
    <row r="59" spans="1:37" ht="12.95" customHeight="1" x14ac:dyDescent="0.2">
      <c r="A59" s="62" t="s">
        <v>4139</v>
      </c>
      <c r="B59" s="70">
        <v>7312.7950599999995</v>
      </c>
      <c r="C59" s="70">
        <v>110504.83666</v>
      </c>
      <c r="D59" s="70">
        <v>203207.82625000001</v>
      </c>
      <c r="E59" s="70">
        <v>175632.84887000002</v>
      </c>
      <c r="F59" s="70">
        <v>89440.430562055844</v>
      </c>
      <c r="G59" s="70">
        <v>29552.612140000001</v>
      </c>
      <c r="H59" s="70">
        <v>3608.0007500000002</v>
      </c>
      <c r="I59" s="70">
        <v>73335.706149999998</v>
      </c>
      <c r="J59" s="70">
        <v>184046.42028000005</v>
      </c>
      <c r="K59" s="70">
        <v>36.151209999999999</v>
      </c>
      <c r="L59" s="70">
        <v>117.80500000000001</v>
      </c>
      <c r="M59" s="70">
        <v>5486.0431421572648</v>
      </c>
      <c r="N59" s="70">
        <v>3166.7847033185594</v>
      </c>
      <c r="O59" s="70">
        <v>107802.75368999995</v>
      </c>
      <c r="P59" s="70">
        <v>11750.36347</v>
      </c>
      <c r="Q59" s="70">
        <v>271131.68180999998</v>
      </c>
      <c r="R59" s="70">
        <v>68037.640300000014</v>
      </c>
      <c r="S59" s="70">
        <v>29748.137540000003</v>
      </c>
      <c r="T59" s="70">
        <v>89090.403909999994</v>
      </c>
      <c r="U59" s="70">
        <v>231378.99054999999</v>
      </c>
      <c r="V59" s="70">
        <v>31999.029559999992</v>
      </c>
      <c r="W59" s="70">
        <v>34383.946420000007</v>
      </c>
      <c r="X59" s="70">
        <v>3814.15544</v>
      </c>
      <c r="Y59" s="70">
        <v>23072.631519999999</v>
      </c>
      <c r="Z59" s="70">
        <v>13325.012199999997</v>
      </c>
      <c r="AA59" s="70">
        <v>64576.993879999987</v>
      </c>
      <c r="AB59" s="70">
        <v>1495.6410000000001</v>
      </c>
      <c r="AC59" s="70">
        <v>70156.379719999983</v>
      </c>
      <c r="AD59" s="70">
        <v>7269.8615599999985</v>
      </c>
      <c r="AE59" s="70">
        <v>65493.690600000009</v>
      </c>
      <c r="AF59" s="70">
        <v>3320.0239899999997</v>
      </c>
      <c r="AG59" s="70">
        <v>2064.4101399999995</v>
      </c>
      <c r="AH59" s="70">
        <v>115465.18001000004</v>
      </c>
      <c r="AI59" s="70">
        <v>1524.8761199999999</v>
      </c>
      <c r="AJ59" s="70">
        <v>68585.34246</v>
      </c>
      <c r="AK59" s="70">
        <v>2200935.4066675324</v>
      </c>
    </row>
    <row r="60" spans="1:37" ht="12.95" customHeight="1" x14ac:dyDescent="0.2">
      <c r="A60" s="62" t="s">
        <v>4145</v>
      </c>
      <c r="B60" s="70">
        <v>4750.3246799999997</v>
      </c>
      <c r="C60" s="70">
        <v>102032.45192999995</v>
      </c>
      <c r="D60" s="70">
        <v>291736.53264999995</v>
      </c>
      <c r="E60" s="70">
        <v>426790.93150999997</v>
      </c>
      <c r="F60" s="70">
        <v>424232.02283000015</v>
      </c>
      <c r="G60" s="70">
        <v>106284.36853999998</v>
      </c>
      <c r="H60" s="70">
        <v>1083.1549099999997</v>
      </c>
      <c r="I60" s="70">
        <v>194215.78742999997</v>
      </c>
      <c r="J60" s="70">
        <v>481280.87519999989</v>
      </c>
      <c r="K60" s="70">
        <v>1084.6969400000003</v>
      </c>
      <c r="L60" s="70">
        <v>13823.2958</v>
      </c>
      <c r="M60" s="70">
        <v>7990.9221899999993</v>
      </c>
      <c r="N60" s="70">
        <v>36374.110320000014</v>
      </c>
      <c r="O60" s="70">
        <v>326398.07692999998</v>
      </c>
      <c r="P60" s="70">
        <v>4239.9255899999998</v>
      </c>
      <c r="Q60" s="70">
        <v>389890.23408999998</v>
      </c>
      <c r="R60" s="70">
        <v>73419.998360000012</v>
      </c>
      <c r="S60" s="70">
        <v>53551.597869999998</v>
      </c>
      <c r="T60" s="70">
        <v>375023.01386000001</v>
      </c>
      <c r="U60" s="70">
        <v>366034.11991999991</v>
      </c>
      <c r="V60" s="70">
        <v>90961.958009999973</v>
      </c>
      <c r="W60" s="70">
        <v>163071.51665000003</v>
      </c>
      <c r="X60" s="70">
        <v>28909.961370000001</v>
      </c>
      <c r="Y60" s="70">
        <v>61772.080929999996</v>
      </c>
      <c r="Z60" s="70">
        <v>58696.812010000001</v>
      </c>
      <c r="AA60" s="70">
        <v>205145.31623000003</v>
      </c>
      <c r="AB60" s="70">
        <v>16296.897009999999</v>
      </c>
      <c r="AC60" s="70">
        <v>148246.15443999998</v>
      </c>
      <c r="AD60" s="70">
        <v>43236.679969999997</v>
      </c>
      <c r="AE60" s="70">
        <v>148216.20454000001</v>
      </c>
      <c r="AF60" s="70">
        <v>365.32456000000002</v>
      </c>
      <c r="AG60" s="70">
        <v>10907.708259999998</v>
      </c>
      <c r="AH60" s="70">
        <v>239547.67537000001</v>
      </c>
      <c r="AI60" s="70">
        <v>35282.365559999998</v>
      </c>
      <c r="AJ60" s="70">
        <v>113624.32370000005</v>
      </c>
      <c r="AK60" s="70">
        <v>5044517.4201600002</v>
      </c>
    </row>
    <row r="61" spans="1:37" ht="12.95" customHeight="1" x14ac:dyDescent="0.2">
      <c r="A61" s="62" t="s">
        <v>4140</v>
      </c>
      <c r="B61" s="70">
        <v>-2709.7442699999997</v>
      </c>
      <c r="C61" s="70">
        <v>-77465.816950000008</v>
      </c>
      <c r="D61" s="70">
        <v>-80968.041200000021</v>
      </c>
      <c r="E61" s="70">
        <v>-194795.94316</v>
      </c>
      <c r="F61" s="70">
        <v>-58571.323330000007</v>
      </c>
      <c r="G61" s="70">
        <v>-32791.949459999996</v>
      </c>
      <c r="H61" s="70">
        <v>-839.44506999999965</v>
      </c>
      <c r="I61" s="70">
        <v>-36419.947970000001</v>
      </c>
      <c r="J61" s="70">
        <v>-95104.454630000007</v>
      </c>
      <c r="K61" s="70">
        <v>-0.20777000000000001</v>
      </c>
      <c r="L61" s="70">
        <v>-167.53299999999999</v>
      </c>
      <c r="M61" s="70">
        <v>-2626.0703599999997</v>
      </c>
      <c r="N61" s="70">
        <v>-1034.4144100000001</v>
      </c>
      <c r="O61" s="70">
        <v>-102642.05391000003</v>
      </c>
      <c r="P61" s="70">
        <v>-3646.2883299999999</v>
      </c>
      <c r="Q61" s="70">
        <v>-288887.28052000003</v>
      </c>
      <c r="R61" s="70">
        <v>-51386.885149999995</v>
      </c>
      <c r="S61" s="70">
        <v>-40706.79531999999</v>
      </c>
      <c r="T61" s="70">
        <v>-91489.704610000015</v>
      </c>
      <c r="U61" s="70">
        <v>-210699.76131000006</v>
      </c>
      <c r="V61" s="70">
        <v>-44048.771620000007</v>
      </c>
      <c r="W61" s="70">
        <v>-60480.562690000013</v>
      </c>
      <c r="X61" s="70">
        <v>-4194.8344500000003</v>
      </c>
      <c r="Y61" s="70">
        <v>-17591.191870000002</v>
      </c>
      <c r="Z61" s="70">
        <v>-16475.424539999996</v>
      </c>
      <c r="AA61" s="70">
        <v>-58380.086829999978</v>
      </c>
      <c r="AB61" s="70">
        <v>-1422.73973</v>
      </c>
      <c r="AC61" s="70">
        <v>-71628.779159999976</v>
      </c>
      <c r="AD61" s="70">
        <v>-14125.098050000001</v>
      </c>
      <c r="AE61" s="70">
        <v>-51440.306809999995</v>
      </c>
      <c r="AF61" s="70">
        <v>-296.57538</v>
      </c>
      <c r="AG61" s="70">
        <v>-1884.2159000000001</v>
      </c>
      <c r="AH61" s="70">
        <v>-118692.59015000002</v>
      </c>
      <c r="AI61" s="70">
        <v>-1864.23676</v>
      </c>
      <c r="AJ61" s="70">
        <v>-46545.429289999993</v>
      </c>
      <c r="AK61" s="70">
        <v>-1882024.5039599999</v>
      </c>
    </row>
    <row r="62" spans="1:37" ht="12.95" customHeight="1" x14ac:dyDescent="0.2">
      <c r="A62" s="62" t="s">
        <v>4144</v>
      </c>
      <c r="B62" s="70">
        <v>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-163.85354999999998</v>
      </c>
      <c r="I62" s="70">
        <v>0</v>
      </c>
      <c r="J62" s="70">
        <v>0</v>
      </c>
      <c r="K62" s="70">
        <v>0</v>
      </c>
      <c r="L62" s="70">
        <v>101.64000000019092</v>
      </c>
      <c r="M62" s="70">
        <v>0</v>
      </c>
      <c r="N62" s="70">
        <v>0</v>
      </c>
      <c r="O62" s="70">
        <v>0</v>
      </c>
      <c r="P62" s="70">
        <v>-19.089210000000023</v>
      </c>
      <c r="Q62" s="70">
        <v>0</v>
      </c>
      <c r="R62" s="70">
        <v>0</v>
      </c>
      <c r="S62" s="70">
        <v>0</v>
      </c>
      <c r="T62" s="70">
        <v>0</v>
      </c>
      <c r="U62" s="70">
        <v>0</v>
      </c>
      <c r="V62" s="70">
        <v>0</v>
      </c>
      <c r="W62" s="70">
        <v>0</v>
      </c>
      <c r="X62" s="70">
        <v>0</v>
      </c>
      <c r="Y62" s="70">
        <v>0</v>
      </c>
      <c r="Z62" s="70">
        <v>0</v>
      </c>
      <c r="AA62" s="70">
        <v>0</v>
      </c>
      <c r="AB62" s="70">
        <v>0</v>
      </c>
      <c r="AC62" s="70">
        <v>0</v>
      </c>
      <c r="AD62" s="70">
        <v>0</v>
      </c>
      <c r="AE62" s="70">
        <v>0</v>
      </c>
      <c r="AF62" s="70">
        <v>0</v>
      </c>
      <c r="AG62" s="70">
        <v>0</v>
      </c>
      <c r="AH62" s="70">
        <v>-339.20837999999998</v>
      </c>
      <c r="AI62" s="70">
        <v>0</v>
      </c>
      <c r="AJ62" s="70">
        <v>0</v>
      </c>
      <c r="AK62" s="70">
        <v>-420.51113999980907</v>
      </c>
    </row>
    <row r="63" spans="1:37" ht="12.95" customHeight="1" x14ac:dyDescent="0.2">
      <c r="A63" s="62" t="s">
        <v>949</v>
      </c>
      <c r="B63" s="70">
        <v>0</v>
      </c>
      <c r="C63" s="70">
        <v>0</v>
      </c>
      <c r="D63" s="70">
        <v>0</v>
      </c>
      <c r="E63" s="70">
        <v>0</v>
      </c>
      <c r="F63" s="70">
        <v>0</v>
      </c>
      <c r="G63" s="70">
        <v>-1734.7223600000002</v>
      </c>
      <c r="H63" s="70">
        <v>0</v>
      </c>
      <c r="I63" s="70">
        <v>451.9359800000002</v>
      </c>
      <c r="J63" s="70">
        <v>0</v>
      </c>
      <c r="K63" s="70">
        <v>-108.27754999999999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41.682200000000009</v>
      </c>
      <c r="AA63" s="70">
        <v>0</v>
      </c>
      <c r="AB63" s="70">
        <v>0</v>
      </c>
      <c r="AC63" s="70">
        <v>0</v>
      </c>
      <c r="AD63" s="70">
        <v>343.54607000000033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0">
        <v>873.48125999999979</v>
      </c>
      <c r="AK63" s="70">
        <v>-132.35439999999994</v>
      </c>
    </row>
    <row r="64" spans="1:37" ht="12.95" customHeight="1" x14ac:dyDescent="0.2">
      <c r="A64" s="62" t="s">
        <v>4142</v>
      </c>
      <c r="B64" s="70">
        <v>0</v>
      </c>
      <c r="C64" s="70">
        <v>0</v>
      </c>
      <c r="D64" s="70">
        <v>0</v>
      </c>
      <c r="E64" s="70">
        <v>0</v>
      </c>
      <c r="F64" s="70">
        <v>0</v>
      </c>
      <c r="G64" s="70">
        <v>-1776.2713600000002</v>
      </c>
      <c r="H64" s="70">
        <v>0</v>
      </c>
      <c r="I64" s="70">
        <v>-2654.04295</v>
      </c>
      <c r="J64" s="70">
        <v>0</v>
      </c>
      <c r="K64" s="70">
        <v>-208.31558999999999</v>
      </c>
      <c r="L64" s="70">
        <v>0</v>
      </c>
      <c r="M64" s="70">
        <v>0</v>
      </c>
      <c r="N64" s="70">
        <v>0</v>
      </c>
      <c r="O64" s="70">
        <v>0</v>
      </c>
      <c r="P64" s="70">
        <v>0</v>
      </c>
      <c r="Q64" s="70">
        <v>0</v>
      </c>
      <c r="R64" s="70">
        <v>0</v>
      </c>
      <c r="S64" s="70">
        <v>0</v>
      </c>
      <c r="T64" s="70">
        <v>0</v>
      </c>
      <c r="U64" s="70">
        <v>0</v>
      </c>
      <c r="V64" s="70">
        <v>0</v>
      </c>
      <c r="W64" s="70">
        <v>0</v>
      </c>
      <c r="X64" s="70">
        <v>0</v>
      </c>
      <c r="Y64" s="70">
        <v>0</v>
      </c>
      <c r="Z64" s="70">
        <v>-81.438999999999993</v>
      </c>
      <c r="AA64" s="70">
        <v>0</v>
      </c>
      <c r="AB64" s="70">
        <v>0</v>
      </c>
      <c r="AC64" s="70">
        <v>0</v>
      </c>
      <c r="AD64" s="70">
        <v>-3878.0425299999997</v>
      </c>
      <c r="AE64" s="70">
        <v>0</v>
      </c>
      <c r="AF64" s="70">
        <v>0</v>
      </c>
      <c r="AG64" s="70">
        <v>0</v>
      </c>
      <c r="AH64" s="70">
        <v>0</v>
      </c>
      <c r="AI64" s="70">
        <v>0</v>
      </c>
      <c r="AJ64" s="70">
        <v>-1482.23224</v>
      </c>
      <c r="AK64" s="70">
        <v>-10080.34367</v>
      </c>
    </row>
    <row r="65" spans="1:37" ht="12.95" customHeight="1" x14ac:dyDescent="0.2">
      <c r="A65" s="62" t="s">
        <v>4141</v>
      </c>
      <c r="B65" s="70">
        <v>0</v>
      </c>
      <c r="C65" s="70">
        <v>0</v>
      </c>
      <c r="D65" s="70">
        <v>0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26.737169999999999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2326.8255199999999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0">
        <v>0</v>
      </c>
      <c r="AK65" s="70">
        <v>2353.5626899999997</v>
      </c>
    </row>
    <row r="66" spans="1:37" ht="12.95" customHeight="1" x14ac:dyDescent="0.2">
      <c r="A66" s="62" t="s">
        <v>950</v>
      </c>
      <c r="B66" s="70">
        <v>0</v>
      </c>
      <c r="C66" s="70">
        <v>0</v>
      </c>
      <c r="D66" s="70">
        <v>0</v>
      </c>
      <c r="E66" s="70">
        <v>0</v>
      </c>
      <c r="F66" s="70">
        <v>0</v>
      </c>
      <c r="G66" s="70">
        <v>41.548999999999999</v>
      </c>
      <c r="H66" s="70">
        <v>0</v>
      </c>
      <c r="I66" s="70">
        <v>3105.9789300000002</v>
      </c>
      <c r="J66" s="70">
        <v>0</v>
      </c>
      <c r="K66" s="70">
        <v>85.125439999999998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70">
        <v>0</v>
      </c>
      <c r="R66" s="70">
        <v>0</v>
      </c>
      <c r="S66" s="70">
        <v>0</v>
      </c>
      <c r="T66" s="70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123.1212</v>
      </c>
      <c r="AA66" s="70">
        <v>0</v>
      </c>
      <c r="AB66" s="70">
        <v>0</v>
      </c>
      <c r="AC66" s="70">
        <v>0</v>
      </c>
      <c r="AD66" s="70">
        <v>1894.7630800000002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0">
        <v>2355.7134999999998</v>
      </c>
      <c r="AK66" s="70">
        <v>7606.2511500000001</v>
      </c>
    </row>
    <row r="67" spans="1:37" ht="12.95" customHeight="1" x14ac:dyDescent="0.2">
      <c r="A67" s="62" t="s">
        <v>4143</v>
      </c>
      <c r="B67" s="70">
        <v>0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-11.82457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0</v>
      </c>
      <c r="AJ67" s="70">
        <v>0</v>
      </c>
      <c r="AK67" s="70">
        <v>-11.82457</v>
      </c>
    </row>
    <row r="68" spans="1:37" ht="12.95" customHeight="1" x14ac:dyDescent="0.2">
      <c r="A68" s="68" t="s">
        <v>955</v>
      </c>
      <c r="B68" s="70">
        <v>-181.4898</v>
      </c>
      <c r="C68" s="70">
        <v>-635.76499999999999</v>
      </c>
      <c r="D68" s="70">
        <v>-6491.3144399999992</v>
      </c>
      <c r="E68" s="70">
        <v>-5232.0774299999957</v>
      </c>
      <c r="F68" s="70">
        <v>-11638.204559999998</v>
      </c>
      <c r="G68" s="70">
        <v>-831.54789000000017</v>
      </c>
      <c r="H68" s="70">
        <v>-224.13626000000002</v>
      </c>
      <c r="I68" s="70">
        <v>-6400.9932699999999</v>
      </c>
      <c r="J68" s="70">
        <v>-16405.938000000013</v>
      </c>
      <c r="K68" s="70">
        <v>0</v>
      </c>
      <c r="L68" s="70">
        <v>-3447.5619999999999</v>
      </c>
      <c r="M68" s="70">
        <v>-4.7369390155830358</v>
      </c>
      <c r="N68" s="70">
        <v>-642.76900000000001</v>
      </c>
      <c r="O68" s="70">
        <v>-2844.5542507999994</v>
      </c>
      <c r="P68" s="70">
        <v>-647.36005999999998</v>
      </c>
      <c r="Q68" s="70">
        <v>-2317.1856732000042</v>
      </c>
      <c r="R68" s="70">
        <v>0</v>
      </c>
      <c r="S68" s="70">
        <v>-425.75351999999998</v>
      </c>
      <c r="T68" s="70">
        <v>334.75651999999934</v>
      </c>
      <c r="U68" s="70">
        <v>-268.06169</v>
      </c>
      <c r="V68" s="70">
        <v>-577.12957999999969</v>
      </c>
      <c r="W68" s="70">
        <v>-765.68063999999993</v>
      </c>
      <c r="X68" s="70">
        <v>-54.295029999999997</v>
      </c>
      <c r="Y68" s="70">
        <v>-937.06542999999976</v>
      </c>
      <c r="Z68" s="70">
        <v>-132.14842999999999</v>
      </c>
      <c r="AA68" s="70">
        <v>-3890.737790000001</v>
      </c>
      <c r="AB68" s="70">
        <v>-293.392</v>
      </c>
      <c r="AC68" s="70">
        <v>-398.84025000000003</v>
      </c>
      <c r="AD68" s="70">
        <v>-107.40225</v>
      </c>
      <c r="AE68" s="70">
        <v>-2121.4775799999998</v>
      </c>
      <c r="AF68" s="70">
        <v>-1.8003400000000001</v>
      </c>
      <c r="AG68" s="70">
        <v>-55.413440000000001</v>
      </c>
      <c r="AH68" s="70">
        <v>-5172.5149199999996</v>
      </c>
      <c r="AI68" s="70">
        <v>-915.32663000000002</v>
      </c>
      <c r="AJ68" s="70">
        <v>-2922.4069999999997</v>
      </c>
      <c r="AK68" s="70">
        <v>-76650.32457301559</v>
      </c>
    </row>
    <row r="69" spans="1:37" ht="12.95" customHeight="1" x14ac:dyDescent="0.2">
      <c r="A69" s="68" t="s">
        <v>951</v>
      </c>
      <c r="B69" s="70">
        <v>-10315.005070000001</v>
      </c>
      <c r="C69" s="70">
        <v>-62015.295609999986</v>
      </c>
      <c r="D69" s="70">
        <v>-249281.34893999994</v>
      </c>
      <c r="E69" s="70">
        <v>-280963.17625999998</v>
      </c>
      <c r="F69" s="70">
        <v>-446068.45358999982</v>
      </c>
      <c r="G69" s="70">
        <v>-32857.999150000011</v>
      </c>
      <c r="H69" s="70">
        <v>-1855.5097600000004</v>
      </c>
      <c r="I69" s="70">
        <v>-108283.82974000002</v>
      </c>
      <c r="J69" s="70">
        <v>-441102.37954000052</v>
      </c>
      <c r="K69" s="70">
        <v>-7795.3000199999988</v>
      </c>
      <c r="L69" s="70">
        <v>-13935.651000000194</v>
      </c>
      <c r="M69" s="70">
        <v>-6047.465573686577</v>
      </c>
      <c r="N69" s="70">
        <v>-30258.431144399998</v>
      </c>
      <c r="O69" s="70">
        <v>-169281.39408000003</v>
      </c>
      <c r="P69" s="70">
        <v>-2546.8033600000003</v>
      </c>
      <c r="Q69" s="70">
        <v>-126622.87439000001</v>
      </c>
      <c r="R69" s="70">
        <v>-9793.6839487843245</v>
      </c>
      <c r="S69" s="70">
        <v>-18063.098040000004</v>
      </c>
      <c r="T69" s="70">
        <v>-159318.49576999998</v>
      </c>
      <c r="U69" s="70">
        <v>-136814.25094000003</v>
      </c>
      <c r="V69" s="70">
        <v>-47009.357980221568</v>
      </c>
      <c r="W69" s="70">
        <v>-78387.182560000016</v>
      </c>
      <c r="X69" s="70">
        <v>-17467.517519999998</v>
      </c>
      <c r="Y69" s="70">
        <v>-37114.431630000014</v>
      </c>
      <c r="Z69" s="70">
        <v>-64329.616290000005</v>
      </c>
      <c r="AA69" s="70">
        <v>-129674.80883856947</v>
      </c>
      <c r="AB69" s="70">
        <v>-26212.089</v>
      </c>
      <c r="AC69" s="70">
        <v>-47673.45964999999</v>
      </c>
      <c r="AD69" s="70">
        <v>-24939.590350000002</v>
      </c>
      <c r="AE69" s="70">
        <v>-92747.724119999999</v>
      </c>
      <c r="AF69" s="70">
        <v>-2361.6411299999991</v>
      </c>
      <c r="AG69" s="70">
        <v>-15721.820950000001</v>
      </c>
      <c r="AH69" s="70">
        <v>-212772.25455000004</v>
      </c>
      <c r="AI69" s="70">
        <v>-31014.167939999999</v>
      </c>
      <c r="AJ69" s="70">
        <v>-101553.69746000001</v>
      </c>
      <c r="AK69" s="70">
        <v>-3242199.8058956638</v>
      </c>
    </row>
    <row r="70" spans="1:37" ht="12.95" customHeight="1" x14ac:dyDescent="0.2">
      <c r="A70" s="69" t="s">
        <v>1684</v>
      </c>
      <c r="B70" s="70">
        <v>-7014.8754400000007</v>
      </c>
      <c r="C70" s="70">
        <v>-44559.359089999998</v>
      </c>
      <c r="D70" s="70">
        <v>-211652.99341999993</v>
      </c>
      <c r="E70" s="70">
        <v>-209729.66230999999</v>
      </c>
      <c r="F70" s="70">
        <v>-346341.80242999981</v>
      </c>
      <c r="G70" s="70">
        <v>-22636.580910000001</v>
      </c>
      <c r="H70" s="70">
        <v>-994.02461000000005</v>
      </c>
      <c r="I70" s="70">
        <v>-65827.845380000013</v>
      </c>
      <c r="J70" s="70">
        <v>-377099.20989000017</v>
      </c>
      <c r="K70" s="70">
        <v>-5559.5381999999991</v>
      </c>
      <c r="L70" s="70">
        <v>-2712.1876197795382</v>
      </c>
      <c r="M70" s="70">
        <v>-3074.4788400000002</v>
      </c>
      <c r="N70" s="70">
        <v>-16104.741154400001</v>
      </c>
      <c r="O70" s="70">
        <v>-120181.38632000001</v>
      </c>
      <c r="P70" s="70">
        <v>-2263.6110800000001</v>
      </c>
      <c r="Q70" s="70">
        <v>-88130.122460000013</v>
      </c>
      <c r="R70" s="70">
        <v>-23455.96168</v>
      </c>
      <c r="S70" s="70">
        <v>-15243.774540000002</v>
      </c>
      <c r="T70" s="70">
        <v>-127311.67438999997</v>
      </c>
      <c r="U70" s="70">
        <v>-106291.95054999999</v>
      </c>
      <c r="V70" s="70">
        <v>-46851.586002620075</v>
      </c>
      <c r="W70" s="70">
        <v>-60384.429540000019</v>
      </c>
      <c r="X70" s="70">
        <v>-9667.294399999997</v>
      </c>
      <c r="Y70" s="70">
        <v>-28388.359090000009</v>
      </c>
      <c r="Z70" s="70">
        <v>-22048.40136</v>
      </c>
      <c r="AA70" s="70">
        <v>-107958.46409856947</v>
      </c>
      <c r="AB70" s="70">
        <v>-18145.044999999998</v>
      </c>
      <c r="AC70" s="70">
        <v>-43888.469810000002</v>
      </c>
      <c r="AD70" s="70">
        <v>-13968.03458</v>
      </c>
      <c r="AE70" s="70">
        <v>-74511.09540000002</v>
      </c>
      <c r="AF70" s="70">
        <v>-3157.1365899999978</v>
      </c>
      <c r="AG70" s="70">
        <v>-6272.2961400000013</v>
      </c>
      <c r="AH70" s="70">
        <v>-137063.31102000002</v>
      </c>
      <c r="AI70" s="70">
        <v>-35855.133120000006</v>
      </c>
      <c r="AJ70" s="70">
        <v>-57361.640670000008</v>
      </c>
      <c r="AK70" s="70">
        <v>-2461706.4771353691</v>
      </c>
    </row>
    <row r="71" spans="1:37" ht="12.95" customHeight="1" x14ac:dyDescent="0.2">
      <c r="A71" s="69" t="s">
        <v>1682</v>
      </c>
      <c r="B71" s="70">
        <v>-7014.8754400000007</v>
      </c>
      <c r="C71" s="70">
        <v>-44559.359089999998</v>
      </c>
      <c r="D71" s="70">
        <v>-211652.99341999993</v>
      </c>
      <c r="E71" s="70">
        <v>-209729.66230999999</v>
      </c>
      <c r="F71" s="70">
        <v>-346341.80242999981</v>
      </c>
      <c r="G71" s="70">
        <v>-22636.580910000001</v>
      </c>
      <c r="H71" s="70">
        <v>-994.02461000000005</v>
      </c>
      <c r="I71" s="70">
        <v>-65827.845380000013</v>
      </c>
      <c r="J71" s="70">
        <v>-377099.20989000017</v>
      </c>
      <c r="K71" s="70">
        <v>-5534.1901599999992</v>
      </c>
      <c r="L71" s="70">
        <v>-2712.1876197795382</v>
      </c>
      <c r="M71" s="70">
        <v>-3074.4788400000002</v>
      </c>
      <c r="N71" s="70">
        <v>-16104.741154400001</v>
      </c>
      <c r="O71" s="70">
        <v>-120181.38632000001</v>
      </c>
      <c r="P71" s="70">
        <v>-2263.6110800000001</v>
      </c>
      <c r="Q71" s="70">
        <v>-88130.122460000013</v>
      </c>
      <c r="R71" s="70">
        <v>-23455.96168</v>
      </c>
      <c r="S71" s="70">
        <v>-14260.384880000001</v>
      </c>
      <c r="T71" s="70">
        <v>-127311.67438999997</v>
      </c>
      <c r="U71" s="70">
        <v>-106291.95054999999</v>
      </c>
      <c r="V71" s="70">
        <v>-46851.586002620075</v>
      </c>
      <c r="W71" s="70">
        <v>-60384.429540000019</v>
      </c>
      <c r="X71" s="70">
        <v>-9667.294399999997</v>
      </c>
      <c r="Y71" s="70">
        <v>-28388.359090000009</v>
      </c>
      <c r="Z71" s="70">
        <v>-22048.40136</v>
      </c>
      <c r="AA71" s="70">
        <v>-107958.46409856947</v>
      </c>
      <c r="AB71" s="70">
        <v>-18145.044999999998</v>
      </c>
      <c r="AC71" s="70">
        <v>-43888.469810000002</v>
      </c>
      <c r="AD71" s="70">
        <v>-13968.03458</v>
      </c>
      <c r="AE71" s="70">
        <v>-74511.09540000002</v>
      </c>
      <c r="AF71" s="70">
        <v>-3157.1365899999978</v>
      </c>
      <c r="AG71" s="70">
        <v>-5996.964140000001</v>
      </c>
      <c r="AH71" s="70">
        <v>-137063.31102000002</v>
      </c>
      <c r="AI71" s="70">
        <v>-35855.133120000006</v>
      </c>
      <c r="AJ71" s="70">
        <v>-57361.640670000008</v>
      </c>
      <c r="AK71" s="70">
        <v>-2460422.4074353687</v>
      </c>
    </row>
    <row r="72" spans="1:37" ht="12.95" customHeight="1" x14ac:dyDescent="0.2">
      <c r="A72" s="69" t="s">
        <v>1683</v>
      </c>
      <c r="B72" s="70">
        <v>0</v>
      </c>
      <c r="C72" s="70">
        <v>0</v>
      </c>
      <c r="D72" s="70">
        <v>0</v>
      </c>
      <c r="E72" s="70">
        <v>0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-25.348040000000001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0</v>
      </c>
      <c r="S72" s="70">
        <v>-983.38965999999982</v>
      </c>
      <c r="T72" s="70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70">
        <v>0</v>
      </c>
      <c r="AG72" s="70">
        <v>-275.33199999999999</v>
      </c>
      <c r="AH72" s="70">
        <v>0</v>
      </c>
      <c r="AI72" s="70">
        <v>0</v>
      </c>
      <c r="AJ72" s="70">
        <v>0</v>
      </c>
      <c r="AK72" s="70">
        <v>-1284.0696999999998</v>
      </c>
    </row>
    <row r="73" spans="1:37" ht="12.95" customHeight="1" x14ac:dyDescent="0.2">
      <c r="A73" s="69" t="s">
        <v>952</v>
      </c>
      <c r="B73" s="70">
        <v>2214.3958699999998</v>
      </c>
      <c r="C73" s="70">
        <v>23267.316770000012</v>
      </c>
      <c r="D73" s="70">
        <v>45814.957739999991</v>
      </c>
      <c r="E73" s="70">
        <v>42489.816630000008</v>
      </c>
      <c r="F73" s="70">
        <v>60512.805599999992</v>
      </c>
      <c r="G73" s="70">
        <v>9962.2014099999978</v>
      </c>
      <c r="H73" s="70">
        <v>2472.4514100000001</v>
      </c>
      <c r="I73" s="70">
        <v>5520.9105399999989</v>
      </c>
      <c r="J73" s="70">
        <v>39820.304169999996</v>
      </c>
      <c r="K73" s="70">
        <v>123.63203</v>
      </c>
      <c r="L73" s="70">
        <v>-1647.4332186288232</v>
      </c>
      <c r="M73" s="70">
        <v>540.7994299999998</v>
      </c>
      <c r="N73" s="70">
        <v>1466.7729899999999</v>
      </c>
      <c r="O73" s="70">
        <v>36695.345710000001</v>
      </c>
      <c r="P73" s="70">
        <v>5414.1319199999998</v>
      </c>
      <c r="Q73" s="70">
        <v>41068.223330000015</v>
      </c>
      <c r="R73" s="70">
        <v>30648.282000000003</v>
      </c>
      <c r="S73" s="70">
        <v>11936.187110000001</v>
      </c>
      <c r="T73" s="70">
        <v>30353.974610000001</v>
      </c>
      <c r="U73" s="70">
        <v>72763.27181999998</v>
      </c>
      <c r="V73" s="70">
        <v>23263.504184523568</v>
      </c>
      <c r="W73" s="70">
        <v>14949.269329999997</v>
      </c>
      <c r="X73" s="70">
        <v>1548.1012699999999</v>
      </c>
      <c r="Y73" s="70">
        <v>10499.824629999994</v>
      </c>
      <c r="Z73" s="70">
        <v>1415.5400999999997</v>
      </c>
      <c r="AA73" s="70">
        <v>36989.725469999998</v>
      </c>
      <c r="AB73" s="70">
        <v>4536.3829999999998</v>
      </c>
      <c r="AC73" s="70">
        <v>28925.367980000006</v>
      </c>
      <c r="AD73" s="70">
        <v>5749.6660599999987</v>
      </c>
      <c r="AE73" s="70">
        <v>24224.864749999997</v>
      </c>
      <c r="AF73" s="70">
        <v>4966.927529999999</v>
      </c>
      <c r="AG73" s="70">
        <v>1961.2439300000003</v>
      </c>
      <c r="AH73" s="70">
        <v>44042.871359999997</v>
      </c>
      <c r="AI73" s="70">
        <v>24085.355400000004</v>
      </c>
      <c r="AJ73" s="70">
        <v>11498.71333</v>
      </c>
      <c r="AK73" s="70">
        <v>700095.70619589463</v>
      </c>
    </row>
    <row r="74" spans="1:37" ht="12.95" customHeight="1" x14ac:dyDescent="0.2">
      <c r="A74" s="69" t="s">
        <v>738</v>
      </c>
      <c r="B74" s="70">
        <v>-2339.2071099999998</v>
      </c>
      <c r="C74" s="70">
        <v>-20367.049460000002</v>
      </c>
      <c r="D74" s="70">
        <v>-48827.744800000008</v>
      </c>
      <c r="E74" s="70">
        <v>-69766.167680000013</v>
      </c>
      <c r="F74" s="70">
        <v>-87116.152259999973</v>
      </c>
      <c r="G74" s="70">
        <v>-11207.409030000003</v>
      </c>
      <c r="H74" s="70">
        <v>-1027.33133</v>
      </c>
      <c r="I74" s="70">
        <v>-25029.001159999996</v>
      </c>
      <c r="J74" s="70">
        <v>-51463.967780000014</v>
      </c>
      <c r="K74" s="70">
        <v>-1035.1651099999999</v>
      </c>
      <c r="L74" s="70">
        <v>-5144.3731533554355</v>
      </c>
      <c r="M74" s="70">
        <v>-1883.2503605374118</v>
      </c>
      <c r="N74" s="70">
        <v>-9164.184019999997</v>
      </c>
      <c r="O74" s="70">
        <v>-44153.305260000016</v>
      </c>
      <c r="P74" s="70">
        <v>-2697.5858800000001</v>
      </c>
      <c r="Q74" s="70">
        <v>-45755.559490000007</v>
      </c>
      <c r="R74" s="70">
        <v>-4361.4554435884365</v>
      </c>
      <c r="S74" s="70">
        <v>-9599.1172700000025</v>
      </c>
      <c r="T74" s="70">
        <v>-32839.029620000001</v>
      </c>
      <c r="U74" s="70">
        <v>-56021.681139999993</v>
      </c>
      <c r="V74" s="70">
        <v>-13319.642602169051</v>
      </c>
      <c r="W74" s="70">
        <v>-20199.441929999997</v>
      </c>
      <c r="X74" s="70">
        <v>-4283.43923</v>
      </c>
      <c r="Y74" s="70">
        <v>-11970.275179999999</v>
      </c>
      <c r="Z74" s="70">
        <v>-20984.507759999997</v>
      </c>
      <c r="AA74" s="70">
        <v>-33560.261880000005</v>
      </c>
      <c r="AB74" s="70">
        <v>-7383.299</v>
      </c>
      <c r="AC74" s="70">
        <v>-17998.415999999994</v>
      </c>
      <c r="AD74" s="70">
        <v>-4538.0109500000008</v>
      </c>
      <c r="AE74" s="70">
        <v>-27215.172209999982</v>
      </c>
      <c r="AF74" s="70">
        <v>-1186.16293</v>
      </c>
      <c r="AG74" s="70">
        <v>-5827.3011300000016</v>
      </c>
      <c r="AH74" s="70">
        <v>-77277.152060000008</v>
      </c>
      <c r="AI74" s="70">
        <v>-8832.0446299999985</v>
      </c>
      <c r="AJ74" s="70">
        <v>-29850.706240000003</v>
      </c>
      <c r="AK74" s="70">
        <v>-814224.57108965027</v>
      </c>
    </row>
    <row r="75" spans="1:37" ht="12.95" customHeight="1" x14ac:dyDescent="0.2">
      <c r="A75" s="69" t="s">
        <v>739</v>
      </c>
      <c r="B75" s="70">
        <v>-1138.1875700000001</v>
      </c>
      <c r="C75" s="70">
        <v>-7551.8677900000002</v>
      </c>
      <c r="D75" s="70">
        <v>-31567.770380000005</v>
      </c>
      <c r="E75" s="70">
        <v>-21725.970420000001</v>
      </c>
      <c r="F75" s="70">
        <v>-56925.890739999995</v>
      </c>
      <c r="G75" s="70">
        <v>-7625.9969400000036</v>
      </c>
      <c r="H75" s="70">
        <v>-618.89801999999997</v>
      </c>
      <c r="I75" s="70">
        <v>-8527.0864999999976</v>
      </c>
      <c r="J75" s="70">
        <v>-19450.866159999998</v>
      </c>
      <c r="K75" s="70">
        <v>-286.05171999999999</v>
      </c>
      <c r="L75" s="70">
        <v>-1098.1055071907228</v>
      </c>
      <c r="M75" s="70">
        <v>-1056.1957000000002</v>
      </c>
      <c r="N75" s="70">
        <v>-3357.9261700000002</v>
      </c>
      <c r="O75" s="70">
        <v>-28048.001560000012</v>
      </c>
      <c r="P75" s="70">
        <v>0</v>
      </c>
      <c r="Q75" s="70">
        <v>-11543.577470000004</v>
      </c>
      <c r="R75" s="70">
        <v>-4005.8018633594515</v>
      </c>
      <c r="S75" s="70">
        <v>-3969.3261000000007</v>
      </c>
      <c r="T75" s="70">
        <v>-20167.607499999995</v>
      </c>
      <c r="U75" s="70">
        <v>-12134.254360000003</v>
      </c>
      <c r="V75" s="70">
        <v>-395.37473006438512</v>
      </c>
      <c r="W75" s="70">
        <v>-3230.4985500000016</v>
      </c>
      <c r="X75" s="70">
        <v>-2724.8101200000001</v>
      </c>
      <c r="Y75" s="70">
        <v>-5380.3405400000001</v>
      </c>
      <c r="Z75" s="70">
        <v>-9398.8318300000046</v>
      </c>
      <c r="AA75" s="70">
        <v>-12412.334299999999</v>
      </c>
      <c r="AB75" s="70">
        <v>-3833.9630000000002</v>
      </c>
      <c r="AC75" s="70">
        <v>-5237.5594000000001</v>
      </c>
      <c r="AD75" s="70">
        <v>-3339.7482299999997</v>
      </c>
      <c r="AE75" s="70">
        <v>-12548.987529999995</v>
      </c>
      <c r="AF75" s="70">
        <v>-1280.77205</v>
      </c>
      <c r="AG75" s="70">
        <v>-4150.03755</v>
      </c>
      <c r="AH75" s="70">
        <v>-20033.132980000002</v>
      </c>
      <c r="AI75" s="70">
        <v>-4223.941890000001</v>
      </c>
      <c r="AJ75" s="70">
        <v>-6633.630329999999</v>
      </c>
      <c r="AK75" s="70">
        <v>-335623.34550061467</v>
      </c>
    </row>
    <row r="76" spans="1:37" ht="12.95" customHeight="1" x14ac:dyDescent="0.2">
      <c r="A76" s="69" t="s">
        <v>740</v>
      </c>
      <c r="B76" s="70">
        <v>-1922.9531499999998</v>
      </c>
      <c r="C76" s="70">
        <v>-4507.1307699999998</v>
      </c>
      <c r="D76" s="70">
        <v>0</v>
      </c>
      <c r="E76" s="70">
        <v>-15283.233920000002</v>
      </c>
      <c r="F76" s="70">
        <v>-15280.987100000004</v>
      </c>
      <c r="G76" s="70">
        <v>-103.56981</v>
      </c>
      <c r="H76" s="70">
        <v>-105.92845</v>
      </c>
      <c r="I76" s="70">
        <v>-3691.4892700000005</v>
      </c>
      <c r="J76" s="70">
        <v>-13195.961910000004</v>
      </c>
      <c r="K76" s="70">
        <v>-78.688790000000012</v>
      </c>
      <c r="L76" s="70">
        <v>-841.91744904273924</v>
      </c>
      <c r="M76" s="70">
        <v>0</v>
      </c>
      <c r="N76" s="70">
        <v>-150.61691000000008</v>
      </c>
      <c r="O76" s="70">
        <v>-8541.5983799999995</v>
      </c>
      <c r="P76" s="70">
        <v>-37.56024</v>
      </c>
      <c r="Q76" s="70">
        <v>-11939.943929999998</v>
      </c>
      <c r="R76" s="70">
        <v>-609.74903885964261</v>
      </c>
      <c r="S76" s="70">
        <v>-318.60077999999993</v>
      </c>
      <c r="T76" s="70">
        <v>-760.92397000000005</v>
      </c>
      <c r="U76" s="70">
        <v>-9132.6963800000049</v>
      </c>
      <c r="V76" s="70">
        <v>-558.93564009102056</v>
      </c>
      <c r="W76" s="70">
        <v>-4588.4146700000001</v>
      </c>
      <c r="X76" s="70">
        <v>0</v>
      </c>
      <c r="Y76" s="70">
        <v>-687.13791000000015</v>
      </c>
      <c r="Z76" s="70">
        <v>-9605.3952299999964</v>
      </c>
      <c r="AA76" s="70">
        <v>-7491.2216799999987</v>
      </c>
      <c r="AB76" s="70">
        <v>-668.87599999999998</v>
      </c>
      <c r="AC76" s="70">
        <v>-1364.7964499999998</v>
      </c>
      <c r="AD76" s="70">
        <v>-887.58653000000015</v>
      </c>
      <c r="AE76" s="70">
        <v>-2697.3337299999985</v>
      </c>
      <c r="AF76" s="70">
        <v>-51.914850000000023</v>
      </c>
      <c r="AG76" s="70">
        <v>-350.56996000000004</v>
      </c>
      <c r="AH76" s="70">
        <v>-2174.7966200000001</v>
      </c>
      <c r="AI76" s="70">
        <v>-706.10505000000001</v>
      </c>
      <c r="AJ76" s="70">
        <v>-2689.52259</v>
      </c>
      <c r="AK76" s="70">
        <v>-121026.1571579934</v>
      </c>
    </row>
    <row r="77" spans="1:37" ht="12.95" customHeight="1" x14ac:dyDescent="0.2">
      <c r="A77" s="69" t="s">
        <v>741</v>
      </c>
      <c r="B77" s="70">
        <v>-114.17767000000001</v>
      </c>
      <c r="C77" s="70">
        <v>0</v>
      </c>
      <c r="D77" s="70">
        <v>0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-289.33341999999999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70">
        <v>0</v>
      </c>
      <c r="AE77" s="70">
        <v>0</v>
      </c>
      <c r="AF77" s="70">
        <v>0</v>
      </c>
      <c r="AG77" s="70">
        <v>0</v>
      </c>
      <c r="AH77" s="70">
        <v>0</v>
      </c>
      <c r="AI77" s="70">
        <v>0</v>
      </c>
      <c r="AJ77" s="70">
        <v>0</v>
      </c>
      <c r="AK77" s="70">
        <v>-403.51108999999997</v>
      </c>
    </row>
    <row r="78" spans="1:37" ht="12.95" customHeight="1" x14ac:dyDescent="0.2">
      <c r="A78" s="69" t="s">
        <v>3229</v>
      </c>
      <c r="B78" s="70">
        <v>0</v>
      </c>
      <c r="C78" s="70">
        <v>-8243.1804400000019</v>
      </c>
      <c r="D78" s="70">
        <v>0</v>
      </c>
      <c r="E78" s="70">
        <v>-2738.3827100000008</v>
      </c>
      <c r="F78" s="70">
        <v>-916.4266600000002</v>
      </c>
      <c r="G78" s="70">
        <v>-1246.6438700000003</v>
      </c>
      <c r="H78" s="70">
        <v>-857.58568000000037</v>
      </c>
      <c r="I78" s="70">
        <v>-8345.2657999999992</v>
      </c>
      <c r="J78" s="70">
        <v>-93.434099999999987</v>
      </c>
      <c r="K78" s="70">
        <v>-667.56561999999997</v>
      </c>
      <c r="L78" s="70">
        <v>-2491.6340520029344</v>
      </c>
      <c r="M78" s="70">
        <v>0</v>
      </c>
      <c r="N78" s="70">
        <v>-862.14400999999964</v>
      </c>
      <c r="O78" s="70">
        <v>-5052.4482699999999</v>
      </c>
      <c r="P78" s="70">
        <v>-1065.2743700000001</v>
      </c>
      <c r="Q78" s="70">
        <v>-10032.560950000001</v>
      </c>
      <c r="R78" s="70">
        <v>-2109.3965889174583</v>
      </c>
      <c r="S78" s="70">
        <v>-245.54892000000004</v>
      </c>
      <c r="T78" s="70">
        <v>-1699.2698099999998</v>
      </c>
      <c r="U78" s="70">
        <v>-7718.9961399999993</v>
      </c>
      <c r="V78" s="70">
        <v>-9147.3231898006052</v>
      </c>
      <c r="W78" s="70">
        <v>-4447.045430000001</v>
      </c>
      <c r="X78" s="70">
        <v>-4.63619</v>
      </c>
      <c r="Y78" s="70">
        <v>-1188.1435399999998</v>
      </c>
      <c r="Z78" s="70">
        <v>-1391.1334299999994</v>
      </c>
      <c r="AA78" s="70">
        <v>-2000.8779000000002</v>
      </c>
      <c r="AB78" s="70">
        <v>-717.28899999999999</v>
      </c>
      <c r="AC78" s="70">
        <v>-6288.1599400000023</v>
      </c>
      <c r="AD78" s="70">
        <v>-1598.6664000000005</v>
      </c>
      <c r="AE78" s="70">
        <v>0</v>
      </c>
      <c r="AF78" s="70">
        <v>-292.75344000000001</v>
      </c>
      <c r="AG78" s="70">
        <v>0</v>
      </c>
      <c r="AH78" s="70">
        <v>0</v>
      </c>
      <c r="AI78" s="70">
        <v>-3896.4662800000001</v>
      </c>
      <c r="AJ78" s="70">
        <v>-12731.27139</v>
      </c>
      <c r="AK78" s="70">
        <v>-98089.524120721006</v>
      </c>
    </row>
    <row r="79" spans="1:37" ht="12.95" customHeight="1" x14ac:dyDescent="0.2">
      <c r="A79" s="69" t="s">
        <v>995</v>
      </c>
      <c r="B79" s="70">
        <v>0</v>
      </c>
      <c r="C79" s="70">
        <v>-54.024830000000001</v>
      </c>
      <c r="D79" s="70">
        <v>-3047.79808</v>
      </c>
      <c r="E79" s="70">
        <v>-4209.5758499999993</v>
      </c>
      <c r="F79" s="70">
        <v>0</v>
      </c>
      <c r="G79" s="70">
        <v>0</v>
      </c>
      <c r="H79" s="70">
        <v>-724.19308000000001</v>
      </c>
      <c r="I79" s="70">
        <v>-2384.0521700000004</v>
      </c>
      <c r="J79" s="70">
        <v>-19619.243870000304</v>
      </c>
      <c r="K79" s="70">
        <v>-291.92260999999996</v>
      </c>
      <c r="L79" s="70">
        <v>0</v>
      </c>
      <c r="M79" s="70">
        <v>-574.34010314916441</v>
      </c>
      <c r="N79" s="70">
        <v>-2085.5918700000002</v>
      </c>
      <c r="O79" s="70">
        <v>0</v>
      </c>
      <c r="P79" s="70">
        <v>-1896.90371</v>
      </c>
      <c r="Q79" s="70">
        <v>0</v>
      </c>
      <c r="R79" s="70">
        <v>-5899.6013340593372</v>
      </c>
      <c r="S79" s="70">
        <v>-622.91754000000003</v>
      </c>
      <c r="T79" s="70">
        <v>-6893.9650900000033</v>
      </c>
      <c r="U79" s="70">
        <v>-18277.944190000002</v>
      </c>
      <c r="V79" s="70">
        <v>0</v>
      </c>
      <c r="W79" s="70">
        <v>-486.62176999999997</v>
      </c>
      <c r="X79" s="70">
        <v>-2335.43885</v>
      </c>
      <c r="Y79" s="70">
        <v>0</v>
      </c>
      <c r="Z79" s="70">
        <v>-2316.8867799999998</v>
      </c>
      <c r="AA79" s="70">
        <v>-3241.3744499999993</v>
      </c>
      <c r="AB79" s="70">
        <v>0</v>
      </c>
      <c r="AC79" s="70">
        <v>-1821.4260300000001</v>
      </c>
      <c r="AD79" s="70">
        <v>-6357.2097199999998</v>
      </c>
      <c r="AE79" s="70">
        <v>0</v>
      </c>
      <c r="AF79" s="70">
        <v>-1359.8288</v>
      </c>
      <c r="AG79" s="70">
        <v>-1082.8600999999999</v>
      </c>
      <c r="AH79" s="70">
        <v>-20266.733229999998</v>
      </c>
      <c r="AI79" s="70">
        <v>-1585.8323699999999</v>
      </c>
      <c r="AJ79" s="70">
        <v>-3785.6395700000003</v>
      </c>
      <c r="AK79" s="70">
        <v>-111221.92599720882</v>
      </c>
    </row>
    <row r="80" spans="1:37" ht="12.95" customHeight="1" x14ac:dyDescent="0.2">
      <c r="A80" s="231" t="s">
        <v>1041</v>
      </c>
      <c r="B80" s="70">
        <v>0</v>
      </c>
      <c r="C80" s="70">
        <v>0</v>
      </c>
      <c r="D80" s="70">
        <v>0</v>
      </c>
      <c r="E80" s="70">
        <v>0</v>
      </c>
      <c r="F80" s="70">
        <v>0</v>
      </c>
      <c r="G80" s="70">
        <v>0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0">
        <v>0</v>
      </c>
      <c r="AK80" s="70">
        <v>0</v>
      </c>
    </row>
    <row r="81" spans="1:37" ht="12.95" customHeight="1" x14ac:dyDescent="0.2">
      <c r="A81" s="68" t="s">
        <v>3247</v>
      </c>
      <c r="B81" s="70">
        <v>0</v>
      </c>
      <c r="C81" s="70">
        <v>0</v>
      </c>
      <c r="D81" s="70">
        <v>0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0">
        <v>0</v>
      </c>
      <c r="AK81" s="70">
        <v>0</v>
      </c>
    </row>
    <row r="82" spans="1:37" ht="12.95" customHeight="1" x14ac:dyDescent="0.2">
      <c r="A82" s="68" t="s">
        <v>219</v>
      </c>
      <c r="B82" s="70">
        <v>0</v>
      </c>
      <c r="C82" s="70">
        <v>0</v>
      </c>
      <c r="D82" s="70">
        <v>0</v>
      </c>
      <c r="E82" s="70">
        <v>0</v>
      </c>
      <c r="F82" s="70">
        <v>0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0">
        <v>0</v>
      </c>
      <c r="AK82" s="70">
        <v>0</v>
      </c>
    </row>
    <row r="83" spans="1:37" ht="12.95" customHeight="1" x14ac:dyDescent="0.2">
      <c r="A83" s="68" t="s">
        <v>130</v>
      </c>
      <c r="B83" s="70">
        <v>0</v>
      </c>
      <c r="C83" s="70">
        <v>-1460.1332299999997</v>
      </c>
      <c r="D83" s="70">
        <v>-23400.381089999999</v>
      </c>
      <c r="E83" s="70">
        <v>-19429.787049999995</v>
      </c>
      <c r="F83" s="70">
        <v>-42197.68441999999</v>
      </c>
      <c r="G83" s="70">
        <v>-4596.8623800000005</v>
      </c>
      <c r="H83" s="70">
        <v>0</v>
      </c>
      <c r="I83" s="70">
        <v>-1769.11158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-14538.655899999998</v>
      </c>
      <c r="P83" s="70">
        <v>0</v>
      </c>
      <c r="Q83" s="70">
        <v>-17681.901679999999</v>
      </c>
      <c r="R83" s="70">
        <v>-1.1556600000000001</v>
      </c>
      <c r="S83" s="70">
        <v>-1794.2493099999999</v>
      </c>
      <c r="T83" s="70">
        <v>-16369.28154</v>
      </c>
      <c r="U83" s="70">
        <v>0</v>
      </c>
      <c r="V83" s="70">
        <v>-8123.8895571162302</v>
      </c>
      <c r="W83" s="70">
        <v>-7486.6275599999999</v>
      </c>
      <c r="X83" s="70">
        <v>-740.80838000000017</v>
      </c>
      <c r="Y83" s="70">
        <v>-2243.08727</v>
      </c>
      <c r="Z83" s="70">
        <v>0</v>
      </c>
      <c r="AA83" s="70">
        <v>-11081.711599999999</v>
      </c>
      <c r="AB83" s="70">
        <v>-1006.439</v>
      </c>
      <c r="AC83" s="70">
        <v>-5654.2532999999994</v>
      </c>
      <c r="AD83" s="70">
        <v>0</v>
      </c>
      <c r="AE83" s="70">
        <v>-3728.3960400000005</v>
      </c>
      <c r="AF83" s="70">
        <v>0</v>
      </c>
      <c r="AG83" s="70">
        <v>0</v>
      </c>
      <c r="AH83" s="70">
        <v>0</v>
      </c>
      <c r="AI83" s="70">
        <v>-208.36669999999998</v>
      </c>
      <c r="AJ83" s="70">
        <v>-89.798049999999989</v>
      </c>
      <c r="AK83" s="70">
        <v>-183602.58129711624</v>
      </c>
    </row>
    <row r="84" spans="1:37" ht="15" customHeight="1" x14ac:dyDescent="0.2">
      <c r="A84" s="1116" t="s">
        <v>572</v>
      </c>
      <c r="B84" s="1114">
        <v>-12225.176360000003</v>
      </c>
      <c r="C84" s="1114">
        <v>-85813.558530000009</v>
      </c>
      <c r="D84" s="1114">
        <v>-886181.70824999979</v>
      </c>
      <c r="E84" s="1114">
        <v>-931337.03061000013</v>
      </c>
      <c r="F84" s="1114">
        <v>-1866920.6684159243</v>
      </c>
      <c r="G84" s="1114">
        <v>-108262.53808</v>
      </c>
      <c r="H84" s="1114">
        <v>-3254.0422799999997</v>
      </c>
      <c r="I84" s="1114">
        <v>-346883.08842899214</v>
      </c>
      <c r="J84" s="1114">
        <v>-2338623.6763506611</v>
      </c>
      <c r="K84" s="1114">
        <v>-8789.8814899999979</v>
      </c>
      <c r="L84" s="1114">
        <v>-36857.03399363374</v>
      </c>
      <c r="M84" s="1114">
        <v>-13984.595012715195</v>
      </c>
      <c r="N84" s="1114">
        <v>-113852.49371024207</v>
      </c>
      <c r="O84" s="1114">
        <v>-622472.73195080028</v>
      </c>
      <c r="P84" s="1114">
        <v>-5018.572500000002</v>
      </c>
      <c r="Q84" s="1114">
        <v>-435963.14113320009</v>
      </c>
      <c r="R84" s="1114">
        <v>-50055.320428782972</v>
      </c>
      <c r="S84" s="1114">
        <v>-39195.015300000006</v>
      </c>
      <c r="T84" s="1114">
        <v>-667687.64901000005</v>
      </c>
      <c r="U84" s="1114">
        <v>-474155.03859000036</v>
      </c>
      <c r="V84" s="1114">
        <v>-179157.28514733791</v>
      </c>
      <c r="W84" s="1114">
        <v>-304693.56875000003</v>
      </c>
      <c r="X84" s="1114">
        <v>-46866.095280000009</v>
      </c>
      <c r="Y84" s="1114">
        <v>-99003.770660000024</v>
      </c>
      <c r="Z84" s="1114">
        <v>-164766.25038000001</v>
      </c>
      <c r="AA84" s="1114">
        <v>-569181.8221885697</v>
      </c>
      <c r="AB84" s="1114">
        <v>-79253.980720000007</v>
      </c>
      <c r="AC84" s="1114">
        <v>-154330.28062000006</v>
      </c>
      <c r="AD84" s="1114">
        <v>-44859.557700000012</v>
      </c>
      <c r="AE84" s="1114">
        <v>-256427.62933999981</v>
      </c>
      <c r="AF84" s="1114">
        <v>-6584.1244599999982</v>
      </c>
      <c r="AG84" s="1114">
        <v>-33692.070640000005</v>
      </c>
      <c r="AH84" s="1114">
        <v>-835297.74025541975</v>
      </c>
      <c r="AI84" s="1114">
        <v>-85633.643870000102</v>
      </c>
      <c r="AJ84" s="1114">
        <v>-248870.49487999963</v>
      </c>
      <c r="AK84" s="1114">
        <v>-12156151.275316278</v>
      </c>
    </row>
    <row r="85" spans="1:37" ht="12.95" customHeight="1" x14ac:dyDescent="0.2">
      <c r="A85" s="282" t="s">
        <v>850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</row>
    <row r="86" spans="1:37" ht="15" customHeight="1" x14ac:dyDescent="0.2">
      <c r="A86" s="1098" t="s">
        <v>573</v>
      </c>
      <c r="B86" s="1099">
        <v>-4413.2103699999425</v>
      </c>
      <c r="C86" s="1099">
        <v>2270.4329372485226</v>
      </c>
      <c r="D86" s="1099">
        <v>54692.880050000153</v>
      </c>
      <c r="E86" s="1099">
        <v>83951.840149999247</v>
      </c>
      <c r="F86" s="1099">
        <v>-72499.795025924454</v>
      </c>
      <c r="G86" s="1099">
        <v>3491.0487500000309</v>
      </c>
      <c r="H86" s="1099">
        <v>-1329.9194500000006</v>
      </c>
      <c r="I86" s="1099">
        <v>-57689.481668992375</v>
      </c>
      <c r="J86" s="1099">
        <v>-600316.45684065646</v>
      </c>
      <c r="K86" s="1099">
        <v>1411.833230000002</v>
      </c>
      <c r="L86" s="1099">
        <v>-5601.9357036337315</v>
      </c>
      <c r="M86" s="1099">
        <v>-1846.6307827151923</v>
      </c>
      <c r="N86" s="1099">
        <v>-33955.81671024207</v>
      </c>
      <c r="O86" s="1099">
        <v>-92723.195330800139</v>
      </c>
      <c r="P86" s="1099">
        <v>-1037.6443300000033</v>
      </c>
      <c r="Q86" s="1099">
        <v>566.47751794045325</v>
      </c>
      <c r="R86" s="1099">
        <v>3487.0580812170592</v>
      </c>
      <c r="S86" s="1099">
        <v>-3631.348152000086</v>
      </c>
      <c r="T86" s="1099">
        <v>-15049.355888451682</v>
      </c>
      <c r="U86" s="1099">
        <v>-2886.3163100003731</v>
      </c>
      <c r="V86" s="1099">
        <v>16674.010536556103</v>
      </c>
      <c r="W86" s="1099">
        <v>-34894.962220000103</v>
      </c>
      <c r="X86" s="1099">
        <v>-4561.2893700000132</v>
      </c>
      <c r="Y86" s="1099">
        <v>9517.2083599998732</v>
      </c>
      <c r="Z86" s="1099">
        <v>-59219.315561528099</v>
      </c>
      <c r="AA86" s="1099">
        <v>61023.060683421907</v>
      </c>
      <c r="AB86" s="1099">
        <v>5648.272279999961</v>
      </c>
      <c r="AC86" s="1099">
        <v>9647.9375356998644</v>
      </c>
      <c r="AD86" s="1099">
        <v>996.61368999999104</v>
      </c>
      <c r="AE86" s="1099">
        <v>30638.781606156204</v>
      </c>
      <c r="AF86" s="1099">
        <v>-461.81773000000248</v>
      </c>
      <c r="AG86" s="1099">
        <v>-10548.610509231359</v>
      </c>
      <c r="AH86" s="1099">
        <v>85575.931104580406</v>
      </c>
      <c r="AI86" s="1099">
        <v>57898.132680000024</v>
      </c>
      <c r="AJ86" s="1099">
        <v>-13835.445429999585</v>
      </c>
      <c r="AK86" s="1100">
        <v>-589011.02819135587</v>
      </c>
    </row>
    <row r="87" spans="1:37" ht="12.95" customHeight="1" x14ac:dyDescent="0.2">
      <c r="A87" s="1357" t="s">
        <v>3158</v>
      </c>
      <c r="B87" s="1003">
        <v>-1939.721510000001</v>
      </c>
      <c r="C87" s="1003">
        <v>2985.4861300000134</v>
      </c>
      <c r="D87" s="1003">
        <v>36758.999299999996</v>
      </c>
      <c r="E87" s="1003">
        <v>62374.904043608331</v>
      </c>
      <c r="F87" s="1003">
        <v>-10068.353102903286</v>
      </c>
      <c r="G87" s="1003">
        <v>-2514.6084199999741</v>
      </c>
      <c r="H87" s="1003">
        <v>-1248.1749700000003</v>
      </c>
      <c r="I87" s="1003">
        <v>-43229.150403878455</v>
      </c>
      <c r="J87" s="1003">
        <v>27220.316782632413</v>
      </c>
      <c r="K87" s="1003">
        <v>560.18251945479426</v>
      </c>
      <c r="L87" s="1003">
        <v>-1577.2459860166871</v>
      </c>
      <c r="M87" s="1003">
        <v>-3294.3527673425779</v>
      </c>
      <c r="N87" s="1003">
        <v>-16051.242115700004</v>
      </c>
      <c r="O87" s="1003">
        <v>-44335.002734262926</v>
      </c>
      <c r="P87" s="1003">
        <v>-2587.1117700000004</v>
      </c>
      <c r="Q87" s="1003">
        <v>29435.951213232092</v>
      </c>
      <c r="R87" s="1003">
        <v>-10072.853110000011</v>
      </c>
      <c r="S87" s="1003">
        <v>-10860.524641999998</v>
      </c>
      <c r="T87" s="1003">
        <v>-8853.6969155349052</v>
      </c>
      <c r="U87" s="1003">
        <v>16827.791109477253</v>
      </c>
      <c r="V87" s="1003">
        <v>-10056.573639999977</v>
      </c>
      <c r="W87" s="1003">
        <v>-10071.407100000028</v>
      </c>
      <c r="X87" s="1003">
        <v>-4544.9212300000054</v>
      </c>
      <c r="Y87" s="1003">
        <v>6370.9157023324178</v>
      </c>
      <c r="Z87" s="1003">
        <v>-40154.064964879864</v>
      </c>
      <c r="AA87" s="1003">
        <v>51674.760490000008</v>
      </c>
      <c r="AB87" s="1003">
        <v>-6989.7269999999999</v>
      </c>
      <c r="AC87" s="1003">
        <v>1864.9606299999716</v>
      </c>
      <c r="AD87" s="1003">
        <v>-48058.548470000009</v>
      </c>
      <c r="AE87" s="1003">
        <v>32081.282354138133</v>
      </c>
      <c r="AF87" s="1003">
        <v>-1347.3960199999999</v>
      </c>
      <c r="AG87" s="1003">
        <v>-16174.724459999998</v>
      </c>
      <c r="AH87" s="1003">
        <v>60727.205704351923</v>
      </c>
      <c r="AI87" s="1003">
        <v>53753.303128925174</v>
      </c>
      <c r="AJ87" s="1003">
        <v>-30052.252290000019</v>
      </c>
      <c r="AK87" s="1003">
        <f>SUM(B87:AJ87)</f>
        <v>58554.405485633775</v>
      </c>
    </row>
    <row r="88" spans="1:37" ht="12.95" customHeight="1" x14ac:dyDescent="0.2">
      <c r="A88" s="1357" t="s">
        <v>3159</v>
      </c>
      <c r="B88" s="77">
        <v>-936.39332000000002</v>
      </c>
      <c r="C88" s="77">
        <v>6154.6604499999585</v>
      </c>
      <c r="D88" s="77">
        <v>21580.221770000058</v>
      </c>
      <c r="E88" s="77">
        <v>49337.325889999942</v>
      </c>
      <c r="F88" s="77">
        <v>43107.847701961233</v>
      </c>
      <c r="G88" s="77">
        <v>-55290.077630000022</v>
      </c>
      <c r="H88" s="77">
        <v>-191.9208100000003</v>
      </c>
      <c r="I88" s="77">
        <v>-25475.80173999997</v>
      </c>
      <c r="J88" s="77">
        <v>112792.22333000004</v>
      </c>
      <c r="K88" s="77">
        <v>1592.4844500000002</v>
      </c>
      <c r="L88" s="77">
        <v>4624.3038855156692</v>
      </c>
      <c r="M88" s="77">
        <v>-3165.9643499999997</v>
      </c>
      <c r="N88" s="77">
        <v>-29910.071039999999</v>
      </c>
      <c r="O88" s="77">
        <v>-61739.551120000018</v>
      </c>
      <c r="P88" s="77">
        <v>-1051.5402799999997</v>
      </c>
      <c r="Q88" s="77">
        <v>53640.180266534444</v>
      </c>
      <c r="R88" s="77">
        <v>598.47904087139773</v>
      </c>
      <c r="S88" s="77">
        <v>-1209.4188500000021</v>
      </c>
      <c r="T88" s="77">
        <v>15242.482628112386</v>
      </c>
      <c r="U88" s="77">
        <v>-8552.7281899999944</v>
      </c>
      <c r="V88" s="77">
        <v>4232.7627000000066</v>
      </c>
      <c r="W88" s="77">
        <v>-87517.801429999978</v>
      </c>
      <c r="X88" s="77">
        <v>-1895.5950400000027</v>
      </c>
      <c r="Y88" s="77">
        <v>2136.4686700000047</v>
      </c>
      <c r="Z88" s="77">
        <v>-33455.742099460302</v>
      </c>
      <c r="AA88" s="77">
        <v>35189.603514960931</v>
      </c>
      <c r="AB88" s="77">
        <v>-13092.690999999999</v>
      </c>
      <c r="AC88" s="77">
        <v>-20204.282524999984</v>
      </c>
      <c r="AD88" s="77">
        <v>-12959.299050000016</v>
      </c>
      <c r="AE88" s="77">
        <v>7640.246266641062</v>
      </c>
      <c r="AF88" s="77" t="s">
        <v>1580</v>
      </c>
      <c r="AG88" s="77">
        <v>-13017.01734</v>
      </c>
      <c r="AH88" s="77">
        <v>46547.642710295244</v>
      </c>
      <c r="AI88" s="77">
        <v>8919.171886339358</v>
      </c>
      <c r="AJ88" s="77">
        <v>-40281.285639999965</v>
      </c>
      <c r="AK88" s="1003">
        <f>SUM(B88:AJ88)</f>
        <v>3388.923706771493</v>
      </c>
    </row>
    <row r="89" spans="1:37" ht="12.95" customHeight="1" x14ac:dyDescent="0.2">
      <c r="A89" s="1357" t="s">
        <v>3160</v>
      </c>
      <c r="B89" s="203">
        <v>-2747.4198799999999</v>
      </c>
      <c r="C89" s="203">
        <v>382.82908578575643</v>
      </c>
      <c r="D89" s="203">
        <v>16261.168612934765</v>
      </c>
      <c r="E89" s="203">
        <v>41823.507790000032</v>
      </c>
      <c r="F89" s="203">
        <v>50141.882503672998</v>
      </c>
      <c r="G89" s="203">
        <v>-4327.9626514000138</v>
      </c>
      <c r="H89" s="203">
        <v>-2327.7176399999998</v>
      </c>
      <c r="I89" s="203">
        <v>174.54042199167412</v>
      </c>
      <c r="J89" s="203">
        <v>92308.265919380516</v>
      </c>
      <c r="K89" s="203">
        <v>-775.38725999999986</v>
      </c>
      <c r="L89" s="203">
        <v>-780.09999687268999</v>
      </c>
      <c r="M89" s="203">
        <v>-1468.2600000000007</v>
      </c>
      <c r="N89" s="203">
        <v>-28098.381159999994</v>
      </c>
      <c r="O89" s="203">
        <v>-50798.775859999965</v>
      </c>
      <c r="P89" s="203" t="s">
        <v>1580</v>
      </c>
      <c r="Q89" s="203">
        <v>39431.110355765763</v>
      </c>
      <c r="R89" s="203">
        <v>-787.97298000000217</v>
      </c>
      <c r="S89" s="203">
        <v>-12043.313078999698</v>
      </c>
      <c r="T89" s="203">
        <v>9698.3368384001315</v>
      </c>
      <c r="U89" s="203">
        <v>-12234.04384892358</v>
      </c>
      <c r="V89" s="203">
        <v>4174.4362999999994</v>
      </c>
      <c r="W89" s="203">
        <v>-10628.709850000025</v>
      </c>
      <c r="X89" s="203">
        <v>-1854.5033299999955</v>
      </c>
      <c r="Y89" s="203">
        <v>6572.0134000000426</v>
      </c>
      <c r="Z89" s="203">
        <v>-30536.138968650728</v>
      </c>
      <c r="AA89" s="203">
        <v>46146.02298999999</v>
      </c>
      <c r="AB89" s="203">
        <v>-1650.8922100000002</v>
      </c>
      <c r="AC89" s="203">
        <v>-33265.839580000029</v>
      </c>
      <c r="AD89" s="203">
        <v>-413.07140999999217</v>
      </c>
      <c r="AE89" s="203">
        <v>26739.760480381636</v>
      </c>
      <c r="AF89" s="203" t="s">
        <v>1580</v>
      </c>
      <c r="AG89" s="203">
        <v>-7615.0070999999989</v>
      </c>
      <c r="AH89" s="203">
        <v>-22696.400655736765</v>
      </c>
      <c r="AI89" s="203" t="s">
        <v>1580</v>
      </c>
      <c r="AJ89" s="203">
        <v>20786.121129999992</v>
      </c>
      <c r="AK89" s="1003">
        <f>SUM(B89:AJ89)</f>
        <v>129590.09836772984</v>
      </c>
    </row>
    <row r="90" spans="1:37" ht="12.95" customHeight="1" thickBot="1" x14ac:dyDescent="0.25">
      <c r="A90" s="1357" t="s">
        <v>3161</v>
      </c>
      <c r="B90" s="78" t="s">
        <v>1580</v>
      </c>
      <c r="C90" s="78">
        <v>13051.065207650012</v>
      </c>
      <c r="D90" s="78">
        <v>3315.6980511175493</v>
      </c>
      <c r="E90" s="78">
        <v>56881.707550000145</v>
      </c>
      <c r="F90" s="78">
        <v>96671.499672451129</v>
      </c>
      <c r="G90" s="78">
        <v>-39525.556689999983</v>
      </c>
      <c r="H90" s="78">
        <v>-2861.3833799999998</v>
      </c>
      <c r="I90" s="78">
        <v>22459.568665353712</v>
      </c>
      <c r="J90" s="78">
        <v>111923.2279494415</v>
      </c>
      <c r="K90" s="78">
        <v>-3433.2434399999993</v>
      </c>
      <c r="L90" s="78">
        <v>-13333.041000000003</v>
      </c>
      <c r="M90" s="78">
        <v>-2936.9932699999999</v>
      </c>
      <c r="N90" s="78">
        <v>-5111.7460999999985</v>
      </c>
      <c r="O90" s="78">
        <v>26284.586836000068</v>
      </c>
      <c r="P90" s="78" t="s">
        <v>1580</v>
      </c>
      <c r="Q90" s="78">
        <v>63894.877139999153</v>
      </c>
      <c r="R90" s="78">
        <v>-2863.8472900000015</v>
      </c>
      <c r="S90" s="78">
        <v>-6152.782589999998</v>
      </c>
      <c r="T90" s="78">
        <v>15133.278578386289</v>
      </c>
      <c r="U90" s="78">
        <v>17202.794689999981</v>
      </c>
      <c r="V90" s="78">
        <v>11675.304762857682</v>
      </c>
      <c r="W90" s="78">
        <v>-11805.980149999988</v>
      </c>
      <c r="X90" s="78">
        <v>-720.57972999999731</v>
      </c>
      <c r="Y90" s="78">
        <v>-2539.3010952386167</v>
      </c>
      <c r="Z90" s="78">
        <v>-38132.41212671667</v>
      </c>
      <c r="AA90" s="78">
        <v>27420.015166283811</v>
      </c>
      <c r="AB90" s="78" t="s">
        <v>1580</v>
      </c>
      <c r="AC90" s="78">
        <v>3493.3853400000094</v>
      </c>
      <c r="AD90" s="78">
        <v>-1816.6061482594</v>
      </c>
      <c r="AE90" s="78">
        <v>47661.68400000003</v>
      </c>
      <c r="AF90" s="78" t="s">
        <v>1580</v>
      </c>
      <c r="AG90" s="78" t="s">
        <v>1580</v>
      </c>
      <c r="AH90" s="78">
        <v>47897.718189999934</v>
      </c>
      <c r="AI90" s="78" t="s">
        <v>1580</v>
      </c>
      <c r="AJ90" s="78">
        <v>-2937.53365760001</v>
      </c>
      <c r="AK90" s="78">
        <f>SUM(B90:AJ90)</f>
        <v>430795.40513172635</v>
      </c>
    </row>
    <row r="91" spans="1:37" x14ac:dyDescent="0.2">
      <c r="A91" s="1724" t="s">
        <v>416</v>
      </c>
      <c r="B91" s="1724"/>
      <c r="C91" s="1724"/>
      <c r="D91" s="1724"/>
      <c r="E91" s="1724"/>
      <c r="F91" s="1724"/>
      <c r="G91" s="1724"/>
      <c r="H91" s="1724"/>
      <c r="I91" s="1724"/>
      <c r="J91" s="1724"/>
      <c r="K91" s="1724"/>
      <c r="L91" s="1724"/>
      <c r="M91" s="1724"/>
      <c r="N91" s="1724"/>
      <c r="O91" s="1724"/>
      <c r="P91" s="1724"/>
      <c r="Q91" s="1724"/>
    </row>
    <row r="92" spans="1:37" ht="12.95" customHeight="1" x14ac:dyDescent="0.2"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30"/>
    </row>
  </sheetData>
  <mergeCells count="3">
    <mergeCell ref="A91:Q91"/>
    <mergeCell ref="A5:P6"/>
    <mergeCell ref="Q5:AK6"/>
  </mergeCells>
  <phoneticPr fontId="6" type="noConversion"/>
  <conditionalFormatting sqref="C8:AI8">
    <cfRule type="expression" dxfId="266" priority="797" stopIfTrue="1">
      <formula>#REF!=1</formula>
    </cfRule>
  </conditionalFormatting>
  <conditionalFormatting sqref="AG8">
    <cfRule type="expression" dxfId="265" priority="799" stopIfTrue="1">
      <formula>#REF!=1</formula>
    </cfRule>
  </conditionalFormatting>
  <conditionalFormatting sqref="AJ8:AK8">
    <cfRule type="expression" dxfId="264" priority="800" stopIfTrue="1">
      <formula>#REF!=1</formula>
    </cfRule>
  </conditionalFormatting>
  <conditionalFormatting sqref="AK8">
    <cfRule type="expression" dxfId="263" priority="80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15748031496062992" right="0.19685039370078741" top="0.51181102362204722" bottom="0.43307086614173229" header="0.31496062992125984" footer="0.31496062992125984"/>
  <pageSetup paperSize="8" scale="76" fitToWidth="2" orientation="portrait" r:id="rId1"/>
  <headerFooter alignWithMargins="0"/>
  <colBreaks count="1" manualBreakCount="1">
    <brk id="18" min="2" max="7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H91"/>
  <sheetViews>
    <sheetView showGridLines="0" zoomScaleNormal="100" zoomScaleSheetLayoutView="70" workbookViewId="0">
      <pane xSplit="1" ySplit="8" topLeftCell="J34" activePane="bottomRight" state="frozen"/>
      <selection activeCell="A84" sqref="A84:IV98"/>
      <selection pane="topRight" activeCell="A84" sqref="A84:IV98"/>
      <selection pane="bottomLeft" activeCell="A84" sqref="A84:IV98"/>
      <selection pane="bottomRight" activeCell="A40" sqref="A40"/>
    </sheetView>
  </sheetViews>
  <sheetFormatPr defaultRowHeight="12.75" x14ac:dyDescent="0.2"/>
  <cols>
    <col min="1" max="1" width="47.140625" style="451" customWidth="1"/>
    <col min="2" max="2" width="6.140625" style="451" customWidth="1"/>
    <col min="3" max="3" width="7.85546875" style="451" customWidth="1"/>
    <col min="4" max="4" width="6.7109375" style="451" customWidth="1"/>
    <col min="5" max="5" width="7.7109375" style="451" customWidth="1"/>
    <col min="6" max="6" width="8" style="451" customWidth="1"/>
    <col min="7" max="7" width="7.140625" style="451" customWidth="1"/>
    <col min="8" max="8" width="8" style="451" customWidth="1"/>
    <col min="9" max="9" width="7.7109375" style="451" customWidth="1"/>
    <col min="10" max="10" width="6.85546875" style="451" customWidth="1"/>
    <col min="11" max="11" width="6.5703125" style="451" customWidth="1"/>
    <col min="12" max="12" width="6.28515625" style="451" customWidth="1"/>
    <col min="13" max="13" width="8" style="451" customWidth="1"/>
    <col min="14" max="14" width="7.5703125" style="451" customWidth="1"/>
    <col min="15" max="15" width="7.42578125" style="451" customWidth="1"/>
    <col min="16" max="17" width="6.7109375" style="451" customWidth="1"/>
    <col min="18" max="18" width="7.28515625" style="451" customWidth="1"/>
    <col min="19" max="21" width="6.7109375" style="451" customWidth="1"/>
    <col min="22" max="22" width="7.7109375" style="451" customWidth="1"/>
    <col min="23" max="30" width="6.7109375" style="451" customWidth="1"/>
    <col min="31" max="31" width="8.28515625" style="451" customWidth="1"/>
    <col min="32" max="32" width="7.85546875" style="451" customWidth="1"/>
    <col min="33" max="33" width="7.7109375" style="451" customWidth="1"/>
    <col min="34" max="34" width="8.140625" style="451" customWidth="1"/>
    <col min="35" max="16384" width="9.140625" style="451"/>
  </cols>
  <sheetData>
    <row r="1" spans="1:34" x14ac:dyDescent="0.2">
      <c r="A1" s="757" t="s">
        <v>349</v>
      </c>
    </row>
    <row r="2" spans="1:34" x14ac:dyDescent="0.2">
      <c r="A2" s="757" t="s">
        <v>350</v>
      </c>
    </row>
    <row r="3" spans="1:34" s="834" customFormat="1" ht="15" customHeight="1" x14ac:dyDescent="0.2">
      <c r="A3" s="922" t="s">
        <v>659</v>
      </c>
      <c r="AH3" s="924" t="s">
        <v>1677</v>
      </c>
    </row>
    <row r="4" spans="1:34" s="505" customFormat="1" ht="12" customHeight="1" x14ac:dyDescent="0.2"/>
    <row r="5" spans="1:34" s="505" customFormat="1" ht="18" customHeight="1" x14ac:dyDescent="0.2">
      <c r="A5" s="1728" t="s">
        <v>3213</v>
      </c>
      <c r="B5" s="1728"/>
      <c r="C5" s="1728"/>
      <c r="D5" s="1728"/>
      <c r="E5" s="1728"/>
      <c r="F5" s="1728"/>
      <c r="G5" s="1728"/>
      <c r="H5" s="1728"/>
      <c r="I5" s="1728"/>
      <c r="J5" s="1728"/>
      <c r="K5" s="1728"/>
      <c r="L5" s="1728"/>
      <c r="M5" s="1728"/>
      <c r="N5" s="1728"/>
      <c r="O5" s="1728"/>
      <c r="P5" s="1727" t="s">
        <v>3214</v>
      </c>
      <c r="Q5" s="1727"/>
      <c r="R5" s="1727"/>
      <c r="S5" s="1727"/>
      <c r="T5" s="1727"/>
      <c r="U5" s="1727"/>
      <c r="V5" s="1727"/>
      <c r="W5" s="1727"/>
      <c r="X5" s="1727"/>
      <c r="Y5" s="1727"/>
      <c r="Z5" s="1727"/>
      <c r="AA5" s="1727"/>
      <c r="AB5" s="1727"/>
      <c r="AC5" s="1727"/>
      <c r="AD5" s="1727"/>
      <c r="AE5" s="1727"/>
      <c r="AF5" s="1727"/>
      <c r="AG5" s="1727"/>
      <c r="AH5" s="1727"/>
    </row>
    <row r="6" spans="1:34" s="505" customFormat="1" ht="18" customHeight="1" x14ac:dyDescent="0.2">
      <c r="A6" s="1728"/>
      <c r="B6" s="1728"/>
      <c r="C6" s="1728"/>
      <c r="D6" s="1728"/>
      <c r="E6" s="1728"/>
      <c r="F6" s="1728"/>
      <c r="G6" s="1728"/>
      <c r="H6" s="1728"/>
      <c r="I6" s="1728"/>
      <c r="J6" s="1728"/>
      <c r="K6" s="1728"/>
      <c r="L6" s="1728"/>
      <c r="M6" s="1728"/>
      <c r="N6" s="1728"/>
      <c r="O6" s="1728"/>
      <c r="P6" s="1727"/>
      <c r="Q6" s="1727"/>
      <c r="R6" s="1727"/>
      <c r="S6" s="1727"/>
      <c r="T6" s="1727"/>
      <c r="U6" s="1727"/>
      <c r="V6" s="1727"/>
      <c r="W6" s="1727"/>
      <c r="X6" s="1727"/>
      <c r="Y6" s="1727"/>
      <c r="Z6" s="1727"/>
      <c r="AA6" s="1727"/>
      <c r="AB6" s="1727"/>
      <c r="AC6" s="1727"/>
      <c r="AD6" s="1727"/>
      <c r="AE6" s="1727"/>
      <c r="AF6" s="1727"/>
      <c r="AG6" s="1727"/>
      <c r="AH6" s="1727"/>
    </row>
    <row r="7" spans="1:34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1354" t="s">
        <v>2071</v>
      </c>
    </row>
    <row r="8" spans="1:34" s="454" customFormat="1" ht="75" customHeight="1" thickBot="1" x14ac:dyDescent="0.25">
      <c r="A8" s="1095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1549</v>
      </c>
      <c r="I8" s="1096" t="s">
        <v>817</v>
      </c>
      <c r="J8" s="1096" t="s">
        <v>102</v>
      </c>
      <c r="K8" s="1096" t="s">
        <v>854</v>
      </c>
      <c r="L8" s="1096" t="s">
        <v>2132</v>
      </c>
      <c r="M8" s="1096" t="s">
        <v>1557</v>
      </c>
      <c r="N8" s="1096" t="s">
        <v>802</v>
      </c>
      <c r="O8" s="1096" t="s">
        <v>830</v>
      </c>
      <c r="P8" s="1096" t="s">
        <v>1644</v>
      </c>
      <c r="Q8" s="1096" t="s">
        <v>1530</v>
      </c>
      <c r="R8" s="1096" t="s">
        <v>758</v>
      </c>
      <c r="S8" s="1096" t="s">
        <v>1418</v>
      </c>
      <c r="T8" s="1096" t="s">
        <v>803</v>
      </c>
      <c r="U8" s="1096" t="s">
        <v>762</v>
      </c>
      <c r="V8" s="1096" t="s">
        <v>761</v>
      </c>
      <c r="W8" s="1096" t="s">
        <v>829</v>
      </c>
      <c r="X8" s="1096" t="s">
        <v>1581</v>
      </c>
      <c r="Y8" s="1096" t="s">
        <v>1527</v>
      </c>
      <c r="Z8" s="1096" t="s">
        <v>828</v>
      </c>
      <c r="AA8" s="1096" t="s">
        <v>799</v>
      </c>
      <c r="AB8" s="1096" t="s">
        <v>1168</v>
      </c>
      <c r="AC8" s="1096" t="s">
        <v>2088</v>
      </c>
      <c r="AD8" s="1096" t="s">
        <v>1535</v>
      </c>
      <c r="AE8" s="1096" t="s">
        <v>759</v>
      </c>
      <c r="AF8" s="1096" t="s">
        <v>1528</v>
      </c>
      <c r="AG8" s="1096" t="s">
        <v>752</v>
      </c>
      <c r="AH8" s="1097" t="s">
        <v>1079</v>
      </c>
    </row>
    <row r="9" spans="1:34" ht="15" customHeight="1" x14ac:dyDescent="0.2">
      <c r="A9" s="808" t="s">
        <v>565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</row>
    <row r="10" spans="1:34" ht="12.95" customHeight="1" x14ac:dyDescent="0.2">
      <c r="A10" s="62" t="s">
        <v>749</v>
      </c>
      <c r="B10" s="70">
        <v>1574.8906399999998</v>
      </c>
      <c r="C10" s="70">
        <v>41383.959640000008</v>
      </c>
      <c r="D10" s="70">
        <v>16474.781570000003</v>
      </c>
      <c r="E10" s="70">
        <v>72073.171619999965</v>
      </c>
      <c r="F10" s="70">
        <v>41365.87371</v>
      </c>
      <c r="G10" s="70">
        <v>5356.2429400000001</v>
      </c>
      <c r="H10" s="70">
        <v>10214.33367</v>
      </c>
      <c r="I10" s="70">
        <v>33643.551520000314</v>
      </c>
      <c r="J10" s="70">
        <v>2321.3436799999999</v>
      </c>
      <c r="K10" s="70">
        <v>464.18179999999955</v>
      </c>
      <c r="L10" s="70">
        <v>1052.5376200000001</v>
      </c>
      <c r="M10" s="70">
        <v>17758.658450000003</v>
      </c>
      <c r="N10" s="70">
        <v>46030.343570000005</v>
      </c>
      <c r="O10" s="70">
        <v>2172.9495200000019</v>
      </c>
      <c r="P10" s="70">
        <v>1174.2353700000006</v>
      </c>
      <c r="Q10" s="70">
        <v>14927.107259999999</v>
      </c>
      <c r="R10" s="70">
        <v>6193.9454200000009</v>
      </c>
      <c r="S10" s="70">
        <v>10426.444400211332</v>
      </c>
      <c r="T10" s="70">
        <v>5211.8101599999991</v>
      </c>
      <c r="U10" s="70">
        <v>312.20580999999999</v>
      </c>
      <c r="V10" s="70">
        <v>9354.6396599999935</v>
      </c>
      <c r="W10" s="70">
        <v>1435.1677099999999</v>
      </c>
      <c r="X10" s="70">
        <v>10479.776389999999</v>
      </c>
      <c r="Y10" s="70">
        <v>1884.6120000000003</v>
      </c>
      <c r="Z10" s="70">
        <v>3949.3022300000011</v>
      </c>
      <c r="AA10" s="70">
        <v>11368.648169999999</v>
      </c>
      <c r="AB10" s="70">
        <v>5056.8301099999999</v>
      </c>
      <c r="AC10" s="70">
        <v>122.9129800000001</v>
      </c>
      <c r="AD10" s="70">
        <v>162.59294000000003</v>
      </c>
      <c r="AE10" s="70">
        <v>21675.047769999997</v>
      </c>
      <c r="AF10" s="70">
        <v>13774.244920000001</v>
      </c>
      <c r="AG10" s="70">
        <v>28145.171109999999</v>
      </c>
      <c r="AH10" s="70">
        <v>437541.51436021173</v>
      </c>
    </row>
    <row r="11" spans="1:34" ht="12.95" customHeight="1" x14ac:dyDescent="0.2">
      <c r="A11" s="62" t="s">
        <v>902</v>
      </c>
      <c r="B11" s="70">
        <v>5253.0869499999999</v>
      </c>
      <c r="C11" s="70">
        <v>42452.53358000001</v>
      </c>
      <c r="D11" s="70">
        <v>15887.275809999999</v>
      </c>
      <c r="E11" s="70">
        <v>73092.179339999988</v>
      </c>
      <c r="F11" s="70">
        <v>45336.883880000001</v>
      </c>
      <c r="G11" s="70">
        <v>7846.4000200000009</v>
      </c>
      <c r="H11" s="70">
        <v>10082.2881</v>
      </c>
      <c r="I11" s="70">
        <v>33208.457190000307</v>
      </c>
      <c r="J11" s="70">
        <v>1708.61058</v>
      </c>
      <c r="K11" s="70">
        <v>3643.3335699999998</v>
      </c>
      <c r="L11" s="70">
        <v>1296.3386600000001</v>
      </c>
      <c r="M11" s="70">
        <v>21544.31695</v>
      </c>
      <c r="N11" s="70">
        <v>45731.996879999999</v>
      </c>
      <c r="O11" s="70">
        <v>18527.811670000003</v>
      </c>
      <c r="P11" s="70">
        <v>2279.8106300000004</v>
      </c>
      <c r="Q11" s="70">
        <v>14322.4112</v>
      </c>
      <c r="R11" s="70">
        <v>16685.725279999999</v>
      </c>
      <c r="S11" s="70">
        <v>14594.9686</v>
      </c>
      <c r="T11" s="70">
        <v>8279.4779799999997</v>
      </c>
      <c r="U11" s="70">
        <v>512.88866999999993</v>
      </c>
      <c r="V11" s="70">
        <v>16355.788619999999</v>
      </c>
      <c r="W11" s="70">
        <v>2480.1866</v>
      </c>
      <c r="X11" s="70">
        <v>16266.487590000001</v>
      </c>
      <c r="Y11" s="70">
        <v>2635.44</v>
      </c>
      <c r="Z11" s="70">
        <v>6546.1393600000001</v>
      </c>
      <c r="AA11" s="70">
        <v>19392.278999999999</v>
      </c>
      <c r="AB11" s="70">
        <v>7582.2792000000009</v>
      </c>
      <c r="AC11" s="70">
        <v>317.0441100000001</v>
      </c>
      <c r="AD11" s="70">
        <v>806.80871999999999</v>
      </c>
      <c r="AE11" s="70">
        <v>45298.89632</v>
      </c>
      <c r="AF11" s="70">
        <v>6878.5194100000008</v>
      </c>
      <c r="AG11" s="70">
        <v>33541.83599</v>
      </c>
      <c r="AH11" s="70">
        <v>540388.50046000036</v>
      </c>
    </row>
    <row r="12" spans="1:34" ht="12.95" customHeight="1" x14ac:dyDescent="0.2">
      <c r="A12" s="62" t="s">
        <v>1285</v>
      </c>
      <c r="B12" s="70">
        <v>5213.7350900000001</v>
      </c>
      <c r="C12" s="70">
        <v>42386.510870000006</v>
      </c>
      <c r="D12" s="70">
        <v>15876.47601</v>
      </c>
      <c r="E12" s="70">
        <v>72995.823919999981</v>
      </c>
      <c r="F12" s="70">
        <v>42978.671719999998</v>
      </c>
      <c r="G12" s="70">
        <v>7740.399260000001</v>
      </c>
      <c r="H12" s="70">
        <v>9421.8513800000001</v>
      </c>
      <c r="I12" s="70">
        <v>33171.1403500003</v>
      </c>
      <c r="J12" s="70">
        <v>1708.61058</v>
      </c>
      <c r="K12" s="70">
        <v>3170.3676099999998</v>
      </c>
      <c r="L12" s="70">
        <v>1296.3438900000001</v>
      </c>
      <c r="M12" s="70">
        <v>20351.54063</v>
      </c>
      <c r="N12" s="70">
        <v>45510.995849999999</v>
      </c>
      <c r="O12" s="70">
        <v>17335.619170000002</v>
      </c>
      <c r="P12" s="70">
        <v>2277.0902100000003</v>
      </c>
      <c r="Q12" s="70">
        <v>14291.184429999999</v>
      </c>
      <c r="R12" s="70">
        <v>16506.14227</v>
      </c>
      <c r="S12" s="70">
        <v>14594.96932</v>
      </c>
      <c r="T12" s="70">
        <v>7988.6021600000004</v>
      </c>
      <c r="U12" s="70">
        <v>512.32796999999994</v>
      </c>
      <c r="V12" s="70">
        <v>16355.788619999999</v>
      </c>
      <c r="W12" s="70">
        <v>2451.6572799999999</v>
      </c>
      <c r="X12" s="70">
        <v>15802.29939</v>
      </c>
      <c r="Y12" s="70">
        <v>2632.6550000000002</v>
      </c>
      <c r="Z12" s="70">
        <v>6450.3815600000007</v>
      </c>
      <c r="AA12" s="70">
        <v>19392.278999999999</v>
      </c>
      <c r="AB12" s="70">
        <v>6495.7375400000001</v>
      </c>
      <c r="AC12" s="70">
        <v>315.58776000000012</v>
      </c>
      <c r="AD12" s="70">
        <v>806.80871999999999</v>
      </c>
      <c r="AE12" s="70">
        <v>44300.045610000001</v>
      </c>
      <c r="AF12" s="70">
        <v>6875.6972000000005</v>
      </c>
      <c r="AG12" s="70">
        <v>33526.742080000004</v>
      </c>
      <c r="AH12" s="70">
        <v>530734.08245000034</v>
      </c>
    </row>
    <row r="13" spans="1:34" ht="12.95" customHeight="1" x14ac:dyDescent="0.2">
      <c r="A13" s="62" t="s">
        <v>1286</v>
      </c>
      <c r="B13" s="70">
        <v>39.351860000000002</v>
      </c>
      <c r="C13" s="70">
        <v>26.98423</v>
      </c>
      <c r="D13" s="70">
        <v>2.5178000000000003</v>
      </c>
      <c r="E13" s="70">
        <v>0</v>
      </c>
      <c r="F13" s="70">
        <v>2183.9124899999997</v>
      </c>
      <c r="G13" s="70">
        <v>-1.16E-3</v>
      </c>
      <c r="H13" s="70">
        <v>7.9874000000000009</v>
      </c>
      <c r="I13" s="70">
        <v>-2.1599999999999996E-3</v>
      </c>
      <c r="J13" s="70">
        <v>0</v>
      </c>
      <c r="K13" s="70">
        <v>0</v>
      </c>
      <c r="L13" s="70">
        <v>0</v>
      </c>
      <c r="M13" s="70">
        <v>0.11053</v>
      </c>
      <c r="N13" s="70">
        <v>-7.9676599999999995</v>
      </c>
      <c r="O13" s="70">
        <v>0</v>
      </c>
      <c r="P13" s="70">
        <v>0</v>
      </c>
      <c r="Q13" s="70">
        <v>-6.0099999999999997E-3</v>
      </c>
      <c r="R13" s="70">
        <v>-3.5999999999999999E-3</v>
      </c>
      <c r="S13" s="70">
        <v>-7.1999999999999994E-4</v>
      </c>
      <c r="T13" s="70">
        <v>0</v>
      </c>
      <c r="U13" s="70">
        <v>0</v>
      </c>
      <c r="V13" s="70">
        <v>0</v>
      </c>
      <c r="W13" s="70">
        <v>-4.0000000000000003E-5</v>
      </c>
      <c r="X13" s="70">
        <v>0</v>
      </c>
      <c r="Y13" s="70">
        <v>0</v>
      </c>
      <c r="Z13" s="70">
        <v>-4.0599999999999994E-3</v>
      </c>
      <c r="AA13" s="70">
        <v>0</v>
      </c>
      <c r="AB13" s="70">
        <v>963.43493000000001</v>
      </c>
      <c r="AC13" s="70">
        <v>0</v>
      </c>
      <c r="AD13" s="70">
        <v>0</v>
      </c>
      <c r="AE13" s="70">
        <v>0</v>
      </c>
      <c r="AF13" s="70">
        <v>0</v>
      </c>
      <c r="AG13" s="70">
        <v>5.4554</v>
      </c>
      <c r="AH13" s="70">
        <v>3221.7692299999994</v>
      </c>
    </row>
    <row r="14" spans="1:34" ht="12.95" customHeight="1" x14ac:dyDescent="0.2">
      <c r="A14" s="62" t="s">
        <v>1807</v>
      </c>
      <c r="B14" s="70">
        <v>0</v>
      </c>
      <c r="C14" s="70">
        <v>39.03848</v>
      </c>
      <c r="D14" s="70">
        <v>8.282</v>
      </c>
      <c r="E14" s="70">
        <v>96.355419999999995</v>
      </c>
      <c r="F14" s="70">
        <v>174.29967000000002</v>
      </c>
      <c r="G14" s="70">
        <v>106.00192</v>
      </c>
      <c r="H14" s="70">
        <v>652.44932000000006</v>
      </c>
      <c r="I14" s="70">
        <v>37.319000000000003</v>
      </c>
      <c r="J14" s="70">
        <v>0</v>
      </c>
      <c r="K14" s="70">
        <v>472.96596</v>
      </c>
      <c r="L14" s="70">
        <v>-5.2300000000000003E-3</v>
      </c>
      <c r="M14" s="70">
        <v>1192.66579</v>
      </c>
      <c r="N14" s="70">
        <v>228.96869000000001</v>
      </c>
      <c r="O14" s="70">
        <v>1192.1925000000001</v>
      </c>
      <c r="P14" s="70">
        <v>2.7204200000000003</v>
      </c>
      <c r="Q14" s="70">
        <v>31.232779999999998</v>
      </c>
      <c r="R14" s="70">
        <v>179.58660999999998</v>
      </c>
      <c r="S14" s="70">
        <v>0</v>
      </c>
      <c r="T14" s="70">
        <v>290.87582000000003</v>
      </c>
      <c r="U14" s="70">
        <v>0.56070000000000009</v>
      </c>
      <c r="V14" s="70">
        <v>0</v>
      </c>
      <c r="W14" s="70">
        <v>28.52936</v>
      </c>
      <c r="X14" s="70">
        <v>464.18819999999999</v>
      </c>
      <c r="Y14" s="70">
        <v>2.7850000000000001</v>
      </c>
      <c r="Z14" s="70">
        <v>95.761859999999999</v>
      </c>
      <c r="AA14" s="70">
        <v>0</v>
      </c>
      <c r="AB14" s="70">
        <v>123.10673</v>
      </c>
      <c r="AC14" s="70">
        <v>1.4563499999999998</v>
      </c>
      <c r="AD14" s="70">
        <v>0</v>
      </c>
      <c r="AE14" s="70">
        <v>998.85070999999994</v>
      </c>
      <c r="AF14" s="70">
        <v>2.8222100000000001</v>
      </c>
      <c r="AG14" s="70">
        <v>9.6385100000000001</v>
      </c>
      <c r="AH14" s="70">
        <v>6432.6487800000014</v>
      </c>
    </row>
    <row r="15" spans="1:34" ht="12.95" customHeight="1" x14ac:dyDescent="0.2">
      <c r="A15" s="62" t="s">
        <v>1287</v>
      </c>
      <c r="B15" s="70">
        <v>-2701.47658</v>
      </c>
      <c r="C15" s="70">
        <v>-3765.3422599999999</v>
      </c>
      <c r="D15" s="70">
        <v>-2314.7641599999997</v>
      </c>
      <c r="E15" s="70">
        <v>-3070.4604300000001</v>
      </c>
      <c r="F15" s="70">
        <v>-2919.0815100000004</v>
      </c>
      <c r="G15" s="70">
        <v>-3033.4534700000004</v>
      </c>
      <c r="H15" s="70">
        <v>-507.62207999999998</v>
      </c>
      <c r="I15" s="70">
        <v>-1822.50362</v>
      </c>
      <c r="J15" s="70">
        <v>-171.3141</v>
      </c>
      <c r="K15" s="70">
        <v>-2870.62354</v>
      </c>
      <c r="L15" s="70">
        <v>-401.71368000000001</v>
      </c>
      <c r="M15" s="70">
        <v>-3281.3088600000001</v>
      </c>
      <c r="N15" s="70">
        <v>-3974.4485600000003</v>
      </c>
      <c r="O15" s="70">
        <v>-6679.5867099999996</v>
      </c>
      <c r="P15" s="70">
        <v>-1394.64156</v>
      </c>
      <c r="Q15" s="70">
        <v>0</v>
      </c>
      <c r="R15" s="70">
        <v>-10437.522069999999</v>
      </c>
      <c r="S15" s="70">
        <v>-2079.0207097785396</v>
      </c>
      <c r="T15" s="70">
        <v>-2129.1325400000001</v>
      </c>
      <c r="U15" s="70">
        <v>-197.66175999999999</v>
      </c>
      <c r="V15" s="70">
        <v>-1824.3086600000001</v>
      </c>
      <c r="W15" s="70">
        <v>-307.76252999999997</v>
      </c>
      <c r="X15" s="70">
        <v>-5009.9060899999995</v>
      </c>
      <c r="Y15" s="70">
        <v>-505.80099999999999</v>
      </c>
      <c r="Z15" s="70">
        <v>-1881.9037900000001</v>
      </c>
      <c r="AA15" s="70">
        <v>-6805.9233900000008</v>
      </c>
      <c r="AB15" s="70">
        <v>-1618.5204700000002</v>
      </c>
      <c r="AC15" s="70">
        <v>-254.02802000000003</v>
      </c>
      <c r="AD15" s="70">
        <v>-573.20812000000001</v>
      </c>
      <c r="AE15" s="70">
        <v>-10427.33164</v>
      </c>
      <c r="AF15" s="70">
        <v>-729.95875000000012</v>
      </c>
      <c r="AG15" s="70">
        <v>-457.84068000000002</v>
      </c>
      <c r="AH15" s="70">
        <v>-84148.171339778535</v>
      </c>
    </row>
    <row r="16" spans="1:34" ht="12.95" customHeight="1" x14ac:dyDescent="0.2">
      <c r="A16" s="62" t="s">
        <v>1288</v>
      </c>
      <c r="B16" s="70">
        <v>-2701.4765799999423</v>
      </c>
      <c r="C16" s="70">
        <v>-10.151420000000002</v>
      </c>
      <c r="D16" s="70">
        <v>-2314.7641599999997</v>
      </c>
      <c r="E16" s="70">
        <v>-1511.3868300000001</v>
      </c>
      <c r="F16" s="70">
        <v>-2251.4712300000001</v>
      </c>
      <c r="G16" s="70">
        <v>-3033.4534699999999</v>
      </c>
      <c r="H16" s="70">
        <v>-186.91859000000002</v>
      </c>
      <c r="I16" s="70">
        <v>-1449.1297500000001</v>
      </c>
      <c r="J16" s="70">
        <v>-171.3141</v>
      </c>
      <c r="K16" s="70">
        <v>-2790.8806</v>
      </c>
      <c r="L16" s="70">
        <v>-401.71368000000001</v>
      </c>
      <c r="M16" s="70">
        <v>-2867.4947999999995</v>
      </c>
      <c r="N16" s="70">
        <v>-3974.4486099999922</v>
      </c>
      <c r="O16" s="70">
        <v>-6679.5867099999996</v>
      </c>
      <c r="P16" s="70">
        <v>-1394.64156</v>
      </c>
      <c r="Q16" s="70">
        <v>0</v>
      </c>
      <c r="R16" s="70">
        <v>-10244.849049999999</v>
      </c>
      <c r="S16" s="70">
        <v>-2079.0207097785396</v>
      </c>
      <c r="T16" s="70">
        <v>-1758.79501</v>
      </c>
      <c r="U16" s="70">
        <v>-197.66175999999999</v>
      </c>
      <c r="V16" s="70">
        <v>-1396.0932399999999</v>
      </c>
      <c r="W16" s="70">
        <v>-254.37167999999997</v>
      </c>
      <c r="X16" s="70">
        <v>-5009.9060900000004</v>
      </c>
      <c r="Y16" s="70">
        <v>-505.80099999999999</v>
      </c>
      <c r="Z16" s="70">
        <v>-1847.819739</v>
      </c>
      <c r="AA16" s="70">
        <v>-6805.9233899999999</v>
      </c>
      <c r="AB16" s="70">
        <v>-1617.4484399999999</v>
      </c>
      <c r="AC16" s="70">
        <v>-254.02802</v>
      </c>
      <c r="AD16" s="70">
        <v>-571.16758000000004</v>
      </c>
      <c r="AE16" s="70">
        <v>-10427.33164</v>
      </c>
      <c r="AF16" s="70">
        <v>-643.14461000000006</v>
      </c>
      <c r="AG16" s="70">
        <v>-352.58341999999999</v>
      </c>
      <c r="AH16" s="70">
        <v>-75704.777468778484</v>
      </c>
    </row>
    <row r="17" spans="1:34" ht="12.95" customHeight="1" x14ac:dyDescent="0.2">
      <c r="A17" s="62" t="s">
        <v>1570</v>
      </c>
      <c r="B17" s="70">
        <v>-2701.4765799999423</v>
      </c>
      <c r="C17" s="70">
        <v>-11.145700000000001</v>
      </c>
      <c r="D17" s="70">
        <v>-0.69420000000000004</v>
      </c>
      <c r="E17" s="70">
        <v>0</v>
      </c>
      <c r="F17" s="70">
        <v>0</v>
      </c>
      <c r="G17" s="70">
        <v>0</v>
      </c>
      <c r="H17" s="70">
        <v>0</v>
      </c>
      <c r="I17" s="70">
        <v>-29.115380000000002</v>
      </c>
      <c r="J17" s="70">
        <v>-171.3141</v>
      </c>
      <c r="K17" s="70">
        <v>-820.94300999999996</v>
      </c>
      <c r="L17" s="70">
        <v>0.22296000000000002</v>
      </c>
      <c r="M17" s="70">
        <v>0</v>
      </c>
      <c r="N17" s="70">
        <v>-89.286120000000139</v>
      </c>
      <c r="O17" s="70">
        <v>0</v>
      </c>
      <c r="P17" s="70">
        <v>0</v>
      </c>
      <c r="Q17" s="70">
        <v>0</v>
      </c>
      <c r="R17" s="70">
        <v>0</v>
      </c>
      <c r="S17" s="70">
        <v>-563.62070689999996</v>
      </c>
      <c r="T17" s="70">
        <v>0</v>
      </c>
      <c r="U17" s="70">
        <v>0</v>
      </c>
      <c r="V17" s="70">
        <v>-352.42923999999999</v>
      </c>
      <c r="W17" s="70">
        <v>0</v>
      </c>
      <c r="X17" s="70">
        <v>0</v>
      </c>
      <c r="Y17" s="70">
        <v>-15.311</v>
      </c>
      <c r="Z17" s="70">
        <v>-1799.6458700000001</v>
      </c>
      <c r="AA17" s="70">
        <v>4.4938400000000005</v>
      </c>
      <c r="AB17" s="70">
        <v>-789.86570999999992</v>
      </c>
      <c r="AC17" s="70">
        <v>-254.02802</v>
      </c>
      <c r="AD17" s="70">
        <v>-545.04352000000006</v>
      </c>
      <c r="AE17" s="70">
        <v>-318.51533000001439</v>
      </c>
      <c r="AF17" s="70">
        <v>-611.80074000000002</v>
      </c>
      <c r="AG17" s="70">
        <v>0</v>
      </c>
      <c r="AH17" s="70">
        <v>-9069.5184268999583</v>
      </c>
    </row>
    <row r="18" spans="1:34" ht="12.95" customHeight="1" x14ac:dyDescent="0.2">
      <c r="A18" s="62" t="s">
        <v>732</v>
      </c>
      <c r="B18" s="70">
        <v>0</v>
      </c>
      <c r="C18" s="70">
        <v>0.99427999999999994</v>
      </c>
      <c r="D18" s="70">
        <v>-1772.2081099999998</v>
      </c>
      <c r="E18" s="70">
        <v>-1437.5743300000001</v>
      </c>
      <c r="F18" s="70">
        <v>-1606.9832800000001</v>
      </c>
      <c r="G18" s="70">
        <v>-2631.85041</v>
      </c>
      <c r="H18" s="70">
        <v>-186.91859000000002</v>
      </c>
      <c r="I18" s="70">
        <v>0</v>
      </c>
      <c r="J18" s="70">
        <v>0</v>
      </c>
      <c r="K18" s="70">
        <v>-1969.93759</v>
      </c>
      <c r="L18" s="70">
        <v>-401.93664000000001</v>
      </c>
      <c r="M18" s="70">
        <v>-1625.3139199999998</v>
      </c>
      <c r="N18" s="70">
        <v>-2874.0877999999921</v>
      </c>
      <c r="O18" s="70">
        <v>-6486.2719699999998</v>
      </c>
      <c r="P18" s="70">
        <v>-989.34049999999979</v>
      </c>
      <c r="Q18" s="70">
        <v>0</v>
      </c>
      <c r="R18" s="70">
        <v>-3003.8519500000007</v>
      </c>
      <c r="S18" s="70">
        <v>-652.37319799154</v>
      </c>
      <c r="T18" s="70">
        <v>-720.88842</v>
      </c>
      <c r="U18" s="70">
        <v>-197.66175999999999</v>
      </c>
      <c r="V18" s="70">
        <v>-1043.664</v>
      </c>
      <c r="W18" s="70">
        <v>-236.31728999999999</v>
      </c>
      <c r="X18" s="70">
        <v>-3476.3433400000008</v>
      </c>
      <c r="Y18" s="70">
        <v>-483.31799999999998</v>
      </c>
      <c r="Z18" s="70">
        <v>0</v>
      </c>
      <c r="AA18" s="70">
        <v>-1516.39895</v>
      </c>
      <c r="AB18" s="70">
        <v>-689.84577000000002</v>
      </c>
      <c r="AC18" s="70">
        <v>0</v>
      </c>
      <c r="AD18" s="70">
        <v>-26.12406</v>
      </c>
      <c r="AE18" s="70">
        <v>-7219.1002200000685</v>
      </c>
      <c r="AF18" s="70">
        <v>-27.475990000000003</v>
      </c>
      <c r="AG18" s="70">
        <v>0.88182000000000005</v>
      </c>
      <c r="AH18" s="70">
        <v>-41273.909987991596</v>
      </c>
    </row>
    <row r="19" spans="1:34" ht="12.95" customHeight="1" x14ac:dyDescent="0.2">
      <c r="A19" s="62" t="s">
        <v>743</v>
      </c>
      <c r="B19" s="70">
        <v>0</v>
      </c>
      <c r="C19" s="70">
        <v>0</v>
      </c>
      <c r="D19" s="70">
        <v>-541.86185</v>
      </c>
      <c r="E19" s="70">
        <v>-73.8125</v>
      </c>
      <c r="F19" s="70">
        <v>-644.48794999999996</v>
      </c>
      <c r="G19" s="70">
        <v>-401.60305999999997</v>
      </c>
      <c r="H19" s="70">
        <v>0</v>
      </c>
      <c r="I19" s="70">
        <v>-1420.0143700000001</v>
      </c>
      <c r="J19" s="70">
        <v>0</v>
      </c>
      <c r="K19" s="70">
        <v>0</v>
      </c>
      <c r="L19" s="70">
        <v>0</v>
      </c>
      <c r="M19" s="70">
        <v>-1242.1808799999999</v>
      </c>
      <c r="N19" s="70">
        <v>-1011.0746900000001</v>
      </c>
      <c r="O19" s="70">
        <v>-193.31474</v>
      </c>
      <c r="P19" s="70">
        <v>-405.30106000000023</v>
      </c>
      <c r="Q19" s="70">
        <v>0</v>
      </c>
      <c r="R19" s="70">
        <v>-7240.9970999999987</v>
      </c>
      <c r="S19" s="70">
        <v>-863.02680488700003</v>
      </c>
      <c r="T19" s="70">
        <v>-1037.9065900000001</v>
      </c>
      <c r="U19" s="70">
        <v>0</v>
      </c>
      <c r="V19" s="70">
        <v>0</v>
      </c>
      <c r="W19" s="70">
        <v>-18.054389999999998</v>
      </c>
      <c r="X19" s="70">
        <v>-1533.5627499999996</v>
      </c>
      <c r="Y19" s="70">
        <v>-7.1719999999999997</v>
      </c>
      <c r="Z19" s="70">
        <v>-48.173869000000003</v>
      </c>
      <c r="AA19" s="70">
        <v>-5294.0182800000002</v>
      </c>
      <c r="AB19" s="70">
        <v>-137.73695999999998</v>
      </c>
      <c r="AC19" s="70">
        <v>0</v>
      </c>
      <c r="AD19" s="70">
        <v>0</v>
      </c>
      <c r="AE19" s="70">
        <v>-2889.7160899999171</v>
      </c>
      <c r="AF19" s="70">
        <v>-3.86788</v>
      </c>
      <c r="AG19" s="70">
        <v>-353.46523999999999</v>
      </c>
      <c r="AH19" s="70">
        <v>-25361.349053886915</v>
      </c>
    </row>
    <row r="20" spans="1:34" ht="12.95" customHeight="1" x14ac:dyDescent="0.2">
      <c r="A20" s="62" t="s">
        <v>1289</v>
      </c>
      <c r="B20" s="70">
        <v>0</v>
      </c>
      <c r="C20" s="70">
        <v>-3755.1908400000002</v>
      </c>
      <c r="D20" s="70">
        <v>0</v>
      </c>
      <c r="E20" s="70">
        <v>-1559.0736000000002</v>
      </c>
      <c r="F20" s="70">
        <v>-667.61027999999988</v>
      </c>
      <c r="G20" s="70">
        <v>0</v>
      </c>
      <c r="H20" s="70">
        <v>-320.70348999999999</v>
      </c>
      <c r="I20" s="70">
        <v>-373.37387000000001</v>
      </c>
      <c r="J20" s="70">
        <v>0</v>
      </c>
      <c r="K20" s="70">
        <v>-79.742940000000004</v>
      </c>
      <c r="L20" s="70">
        <v>0</v>
      </c>
      <c r="M20" s="70">
        <v>-413.81405999999998</v>
      </c>
      <c r="N20" s="70">
        <v>0</v>
      </c>
      <c r="O20" s="70">
        <v>0</v>
      </c>
      <c r="P20" s="70">
        <v>0</v>
      </c>
      <c r="Q20" s="70">
        <v>0</v>
      </c>
      <c r="R20" s="70">
        <v>-192.67301999999998</v>
      </c>
      <c r="S20" s="70">
        <v>0</v>
      </c>
      <c r="T20" s="70">
        <v>-370.33752000000004</v>
      </c>
      <c r="U20" s="70">
        <v>0</v>
      </c>
      <c r="V20" s="70">
        <v>-428.21541999999999</v>
      </c>
      <c r="W20" s="70">
        <v>-53.390850000000007</v>
      </c>
      <c r="X20" s="70">
        <v>0</v>
      </c>
      <c r="Y20" s="70">
        <v>0</v>
      </c>
      <c r="Z20" s="70">
        <v>-34.084050999999981</v>
      </c>
      <c r="AA20" s="70">
        <v>0</v>
      </c>
      <c r="AB20" s="70">
        <v>-1.07203</v>
      </c>
      <c r="AC20" s="70">
        <v>0</v>
      </c>
      <c r="AD20" s="70">
        <v>-2.04054</v>
      </c>
      <c r="AE20" s="70">
        <v>0</v>
      </c>
      <c r="AF20" s="70">
        <v>-86.814140000000151</v>
      </c>
      <c r="AG20" s="70">
        <v>-105.25707999999999</v>
      </c>
      <c r="AH20" s="70">
        <v>-8443.3937310000001</v>
      </c>
    </row>
    <row r="21" spans="1:34" ht="12.95" customHeight="1" x14ac:dyDescent="0.2">
      <c r="A21" s="62" t="s">
        <v>744</v>
      </c>
      <c r="B21" s="70">
        <v>0</v>
      </c>
      <c r="C21" s="70">
        <v>-2661.3778399999997</v>
      </c>
      <c r="D21" s="70">
        <v>0</v>
      </c>
      <c r="E21" s="70">
        <v>-1559.0736000000002</v>
      </c>
      <c r="F21" s="70">
        <v>-667.61027999999988</v>
      </c>
      <c r="G21" s="70">
        <v>0</v>
      </c>
      <c r="H21" s="70">
        <v>-320.70348999999999</v>
      </c>
      <c r="I21" s="70">
        <v>-373.37387000000001</v>
      </c>
      <c r="J21" s="70">
        <v>0</v>
      </c>
      <c r="K21" s="70">
        <v>-79.742940000000004</v>
      </c>
      <c r="L21" s="70">
        <v>0</v>
      </c>
      <c r="M21" s="70">
        <v>-413.81405999999998</v>
      </c>
      <c r="N21" s="70">
        <v>0</v>
      </c>
      <c r="O21" s="70">
        <v>0</v>
      </c>
      <c r="P21" s="70">
        <v>0</v>
      </c>
      <c r="Q21" s="70">
        <v>0</v>
      </c>
      <c r="R21" s="70">
        <v>-192.67301999999998</v>
      </c>
      <c r="S21" s="70">
        <v>0</v>
      </c>
      <c r="T21" s="70">
        <v>-370.33752000000004</v>
      </c>
      <c r="U21" s="70">
        <v>0</v>
      </c>
      <c r="V21" s="70">
        <v>-59.77805</v>
      </c>
      <c r="W21" s="70">
        <v>-53.390850000000007</v>
      </c>
      <c r="X21" s="70">
        <v>0</v>
      </c>
      <c r="Y21" s="70">
        <v>0</v>
      </c>
      <c r="Z21" s="70">
        <v>-34.084050999999981</v>
      </c>
      <c r="AA21" s="70">
        <v>0</v>
      </c>
      <c r="AB21" s="70">
        <v>-1.07203</v>
      </c>
      <c r="AC21" s="70">
        <v>0</v>
      </c>
      <c r="AD21" s="70">
        <v>0</v>
      </c>
      <c r="AE21" s="70">
        <v>0</v>
      </c>
      <c r="AF21" s="70">
        <v>-86.814140000000151</v>
      </c>
      <c r="AG21" s="70">
        <v>-105.25707999999999</v>
      </c>
      <c r="AH21" s="70">
        <v>-6979.1028210000004</v>
      </c>
    </row>
    <row r="22" spans="1:34" ht="12.95" customHeight="1" x14ac:dyDescent="0.2">
      <c r="A22" s="62" t="s">
        <v>745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0</v>
      </c>
      <c r="AG22" s="70">
        <v>0</v>
      </c>
      <c r="AH22" s="70">
        <v>0</v>
      </c>
    </row>
    <row r="23" spans="1:34" ht="12.95" customHeight="1" x14ac:dyDescent="0.2">
      <c r="A23" s="62" t="s">
        <v>743</v>
      </c>
      <c r="B23" s="70">
        <v>0</v>
      </c>
      <c r="C23" s="70">
        <v>-1093.8130000000003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-368.43736999999999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-2.04054</v>
      </c>
      <c r="AE23" s="70">
        <v>0</v>
      </c>
      <c r="AF23" s="70">
        <v>0</v>
      </c>
      <c r="AG23" s="70">
        <v>0</v>
      </c>
      <c r="AH23" s="70">
        <v>-1464.2909100000002</v>
      </c>
    </row>
    <row r="24" spans="1:34" ht="12.95" customHeight="1" x14ac:dyDescent="0.2">
      <c r="A24" s="62" t="s">
        <v>1890</v>
      </c>
      <c r="B24" s="70">
        <v>0</v>
      </c>
      <c r="C24" s="70">
        <v>-39.03848</v>
      </c>
      <c r="D24" s="70">
        <v>-8.282</v>
      </c>
      <c r="E24" s="70">
        <v>-96.355419999999995</v>
      </c>
      <c r="F24" s="70">
        <v>-174.29967000000002</v>
      </c>
      <c r="G24" s="70">
        <v>-106.00192</v>
      </c>
      <c r="H24" s="70">
        <v>-652.44932000000006</v>
      </c>
      <c r="I24" s="70">
        <v>-37.319240000000001</v>
      </c>
      <c r="J24" s="70">
        <v>0</v>
      </c>
      <c r="K24" s="70">
        <v>-472.96596</v>
      </c>
      <c r="L24" s="70">
        <v>5.2300000000000003E-3</v>
      </c>
      <c r="M24" s="70">
        <v>-1192.66579</v>
      </c>
      <c r="N24" s="70">
        <v>-228.96869000000001</v>
      </c>
      <c r="O24" s="70">
        <v>-1199.2763</v>
      </c>
      <c r="P24" s="70">
        <v>-2.7204200000000003</v>
      </c>
      <c r="Q24" s="70">
        <v>-31.232779999999998</v>
      </c>
      <c r="R24" s="70">
        <v>-179.58660999999998</v>
      </c>
      <c r="S24" s="70">
        <v>0</v>
      </c>
      <c r="T24" s="70">
        <v>-290.87582000000003</v>
      </c>
      <c r="U24" s="70">
        <v>-0.56070000000000009</v>
      </c>
      <c r="V24" s="70">
        <v>-56.160110000000003</v>
      </c>
      <c r="W24" s="70">
        <v>-28.52936</v>
      </c>
      <c r="X24" s="70">
        <v>-464.18821999999994</v>
      </c>
      <c r="Y24" s="70">
        <v>-2.7850000000000001</v>
      </c>
      <c r="Z24" s="70">
        <v>-95.761859999999999</v>
      </c>
      <c r="AA24" s="70">
        <v>0</v>
      </c>
      <c r="AB24" s="70">
        <v>-219.51714000000001</v>
      </c>
      <c r="AC24" s="70">
        <v>-1.4563499999999998</v>
      </c>
      <c r="AD24" s="70">
        <v>0</v>
      </c>
      <c r="AE24" s="70">
        <v>-998.85070999999994</v>
      </c>
      <c r="AF24" s="70">
        <v>-2.8222100000000001</v>
      </c>
      <c r="AG24" s="70">
        <v>-9.6385100000000001</v>
      </c>
      <c r="AH24" s="70">
        <v>-6592.3033600000008</v>
      </c>
    </row>
    <row r="25" spans="1:34" ht="12.95" customHeight="1" x14ac:dyDescent="0.2">
      <c r="A25" s="62" t="s">
        <v>4126</v>
      </c>
      <c r="B25" s="70">
        <v>-976.71973000000003</v>
      </c>
      <c r="C25" s="70">
        <v>2735.8067999999976</v>
      </c>
      <c r="D25" s="70">
        <v>2910.5519200000017</v>
      </c>
      <c r="E25" s="70">
        <v>2147.8081299999958</v>
      </c>
      <c r="F25" s="70">
        <v>-877.62899000000016</v>
      </c>
      <c r="G25" s="70">
        <v>649.29830999999956</v>
      </c>
      <c r="H25" s="70">
        <v>1292.1169699999996</v>
      </c>
      <c r="I25" s="70">
        <v>2294.9171900000074</v>
      </c>
      <c r="J25" s="70">
        <v>784.04719999999998</v>
      </c>
      <c r="K25" s="70">
        <v>164.43772999999982</v>
      </c>
      <c r="L25" s="70">
        <v>157.90741000000003</v>
      </c>
      <c r="M25" s="70">
        <v>688.31615000000136</v>
      </c>
      <c r="N25" s="70">
        <v>4501.7639400000044</v>
      </c>
      <c r="O25" s="70">
        <v>-8475.9991400000017</v>
      </c>
      <c r="P25" s="70">
        <v>291.78672000000017</v>
      </c>
      <c r="Q25" s="70">
        <v>635.92883999999901</v>
      </c>
      <c r="R25" s="70">
        <v>125.32882000000178</v>
      </c>
      <c r="S25" s="70">
        <v>-2089.5034900101296</v>
      </c>
      <c r="T25" s="70">
        <v>-647.65945999999997</v>
      </c>
      <c r="U25" s="70">
        <v>-2.4604000000000017</v>
      </c>
      <c r="V25" s="70">
        <v>-5120.6801900000037</v>
      </c>
      <c r="W25" s="70">
        <v>-708.72700000000009</v>
      </c>
      <c r="X25" s="70">
        <v>-312.61689000000081</v>
      </c>
      <c r="Y25" s="70">
        <v>-242.24200000000002</v>
      </c>
      <c r="Z25" s="70">
        <v>-619.17147999999918</v>
      </c>
      <c r="AA25" s="70">
        <v>-1217.7074400000008</v>
      </c>
      <c r="AB25" s="70">
        <v>-687.41148000000044</v>
      </c>
      <c r="AC25" s="70">
        <v>61.353240000000028</v>
      </c>
      <c r="AD25" s="70">
        <v>-71.007659999999959</v>
      </c>
      <c r="AE25" s="70">
        <v>-12197.666200000001</v>
      </c>
      <c r="AF25" s="70">
        <v>7628.5064700000003</v>
      </c>
      <c r="AG25" s="70">
        <v>-4929.1856900000012</v>
      </c>
      <c r="AH25" s="70">
        <v>-12106.511400010131</v>
      </c>
    </row>
    <row r="26" spans="1:34" ht="12.95" customHeight="1" x14ac:dyDescent="0.2">
      <c r="A26" s="62" t="s">
        <v>4128</v>
      </c>
      <c r="B26" s="70">
        <v>-2918.8827200000001</v>
      </c>
      <c r="C26" s="70">
        <v>-27987.980440000003</v>
      </c>
      <c r="D26" s="70">
        <v>-8444.8052799999987</v>
      </c>
      <c r="E26" s="70">
        <v>-33617.178</v>
      </c>
      <c r="F26" s="70">
        <v>-22569.060120000002</v>
      </c>
      <c r="G26" s="70">
        <v>-3326.82575</v>
      </c>
      <c r="H26" s="70">
        <v>-4641.6578300000001</v>
      </c>
      <c r="I26" s="70">
        <v>-16357.69853</v>
      </c>
      <c r="J26" s="70">
        <v>-162.85414</v>
      </c>
      <c r="K26" s="70">
        <v>-1611.73828</v>
      </c>
      <c r="L26" s="70">
        <v>-652.46371999999997</v>
      </c>
      <c r="M26" s="70">
        <v>-10883.087</v>
      </c>
      <c r="N26" s="70">
        <v>-25563.610919999999</v>
      </c>
      <c r="O26" s="70">
        <v>-13442.754270000001</v>
      </c>
      <c r="P26" s="70">
        <v>-1053.59599</v>
      </c>
      <c r="Q26" s="70">
        <v>-7774.2745700000005</v>
      </c>
      <c r="R26" s="70">
        <v>-8776.4841399999987</v>
      </c>
      <c r="S26" s="70">
        <v>-7449.5545000101301</v>
      </c>
      <c r="T26" s="70">
        <v>-8232.0736300000008</v>
      </c>
      <c r="U26" s="70">
        <v>-25.929989999999997</v>
      </c>
      <c r="V26" s="70">
        <v>-17922.218120000001</v>
      </c>
      <c r="W26" s="70">
        <v>-1548.1190200000001</v>
      </c>
      <c r="X26" s="70">
        <v>-7430.7863500000003</v>
      </c>
      <c r="Y26" s="70">
        <v>-1330.6780000000001</v>
      </c>
      <c r="Z26" s="70">
        <v>-3583.6091399999996</v>
      </c>
      <c r="AA26" s="70">
        <v>-7284.4790400000002</v>
      </c>
      <c r="AB26" s="70">
        <v>-3948.1532800000004</v>
      </c>
      <c r="AC26" s="70">
        <v>-137.16267999999982</v>
      </c>
      <c r="AD26" s="70">
        <v>-463.45784999999995</v>
      </c>
      <c r="AE26" s="70">
        <v>-26778.373340000002</v>
      </c>
      <c r="AF26" s="70">
        <v>-3642.0570499999999</v>
      </c>
      <c r="AG26" s="70">
        <v>-19212.21514</v>
      </c>
      <c r="AH26" s="70">
        <v>-298773.81883001019</v>
      </c>
    </row>
    <row r="27" spans="1:34" ht="12.95" customHeight="1" x14ac:dyDescent="0.2">
      <c r="A27" s="62" t="s">
        <v>4127</v>
      </c>
      <c r="B27" s="70">
        <v>1480.85032</v>
      </c>
      <c r="C27" s="70">
        <v>410.15441999999996</v>
      </c>
      <c r="D27" s="70">
        <v>1210.9425200000001</v>
      </c>
      <c r="E27" s="70">
        <v>559.99455999999998</v>
      </c>
      <c r="F27" s="70">
        <v>904.91395000000023</v>
      </c>
      <c r="G27" s="70">
        <v>1437.67074</v>
      </c>
      <c r="H27" s="70">
        <v>113.64948</v>
      </c>
      <c r="I27" s="70">
        <v>682.10011000000077</v>
      </c>
      <c r="J27" s="70">
        <v>0</v>
      </c>
      <c r="K27" s="70">
        <v>1244.66626</v>
      </c>
      <c r="L27" s="70">
        <v>198.86007000000001</v>
      </c>
      <c r="M27" s="70">
        <v>1671.87698</v>
      </c>
      <c r="N27" s="70">
        <v>2100.76062</v>
      </c>
      <c r="O27" s="70">
        <v>3705.3024099999993</v>
      </c>
      <c r="P27" s="70">
        <v>621.68554000000006</v>
      </c>
      <c r="Q27" s="70">
        <v>0</v>
      </c>
      <c r="R27" s="70">
        <v>5527.6882600000008</v>
      </c>
      <c r="S27" s="70">
        <v>998.14062999999999</v>
      </c>
      <c r="T27" s="70">
        <v>2999.5637000000002</v>
      </c>
      <c r="U27" s="70">
        <v>16.923809999999996</v>
      </c>
      <c r="V27" s="70">
        <v>1441.0806599999999</v>
      </c>
      <c r="W27" s="70">
        <v>160.96747999999999</v>
      </c>
      <c r="X27" s="70">
        <v>2273.5137999999997</v>
      </c>
      <c r="Y27" s="70">
        <v>263.06799999999998</v>
      </c>
      <c r="Z27" s="70">
        <v>1071.8175800000001</v>
      </c>
      <c r="AA27" s="70">
        <v>3686.1601499999997</v>
      </c>
      <c r="AB27" s="70">
        <v>800.88384999999994</v>
      </c>
      <c r="AC27" s="70">
        <v>81.493499999999855</v>
      </c>
      <c r="AD27" s="70">
        <v>329.62763000000001</v>
      </c>
      <c r="AE27" s="70">
        <v>5987.4169199999997</v>
      </c>
      <c r="AF27" s="70">
        <v>357.65529000000004</v>
      </c>
      <c r="AG27" s="70">
        <v>167.41962999999998</v>
      </c>
      <c r="AH27" s="70">
        <v>42506.848870000002</v>
      </c>
    </row>
    <row r="28" spans="1:34" ht="12.95" customHeight="1" x14ac:dyDescent="0.2">
      <c r="A28" s="62" t="s">
        <v>4129</v>
      </c>
      <c r="B28" s="70">
        <v>0</v>
      </c>
      <c r="C28" s="70">
        <v>0</v>
      </c>
      <c r="D28" s="70">
        <v>4.1970000000000001</v>
      </c>
      <c r="E28" s="70">
        <v>49.2547</v>
      </c>
      <c r="F28" s="70">
        <v>82.56528999999999</v>
      </c>
      <c r="G28" s="70">
        <v>16.977490000000003</v>
      </c>
      <c r="H28" s="70">
        <v>279.69328000000002</v>
      </c>
      <c r="I28" s="70">
        <v>15.717209999999975</v>
      </c>
      <c r="J28" s="70">
        <v>0</v>
      </c>
      <c r="K28" s="70">
        <v>187.05367000000001</v>
      </c>
      <c r="L28" s="70">
        <v>0</v>
      </c>
      <c r="M28" s="70">
        <v>749.41343000000006</v>
      </c>
      <c r="N28" s="70">
        <v>39.900330000000004</v>
      </c>
      <c r="O28" s="70">
        <v>825.40358999999989</v>
      </c>
      <c r="P28" s="70">
        <v>1.2944100000000001</v>
      </c>
      <c r="Q28" s="70">
        <v>15.032129999999999</v>
      </c>
      <c r="R28" s="70">
        <v>0</v>
      </c>
      <c r="S28" s="70">
        <v>0</v>
      </c>
      <c r="T28" s="70">
        <v>99.520960000000002</v>
      </c>
      <c r="U28" s="70">
        <v>5.1319999999999998E-2</v>
      </c>
      <c r="V28" s="70">
        <v>0</v>
      </c>
      <c r="W28" s="70">
        <v>0</v>
      </c>
      <c r="X28" s="70">
        <v>210.39367000000001</v>
      </c>
      <c r="Y28" s="70">
        <v>-2.3079999999999998</v>
      </c>
      <c r="Z28" s="70">
        <v>0</v>
      </c>
      <c r="AA28" s="70">
        <v>0</v>
      </c>
      <c r="AB28" s="70">
        <v>78.125240000000005</v>
      </c>
      <c r="AC28" s="70">
        <v>1.34019</v>
      </c>
      <c r="AD28" s="70">
        <v>0</v>
      </c>
      <c r="AE28" s="70">
        <v>539.99</v>
      </c>
      <c r="AF28" s="70">
        <v>2.7062300000000001</v>
      </c>
      <c r="AG28" s="70">
        <v>7.4979899999999997</v>
      </c>
      <c r="AH28" s="70">
        <v>3203.8201299999992</v>
      </c>
    </row>
    <row r="29" spans="1:34" ht="12.95" customHeight="1" x14ac:dyDescent="0.2">
      <c r="A29" s="62" t="s">
        <v>4130</v>
      </c>
      <c r="B29" s="70">
        <v>947.67102999999997</v>
      </c>
      <c r="C29" s="70">
        <v>30954.850320000001</v>
      </c>
      <c r="D29" s="70">
        <v>11596.0975</v>
      </c>
      <c r="E29" s="70">
        <v>35764.781439999999</v>
      </c>
      <c r="F29" s="70">
        <v>21409.675070000001</v>
      </c>
      <c r="G29" s="70">
        <v>4399.7001399999999</v>
      </c>
      <c r="H29" s="70">
        <v>5842.5522699999992</v>
      </c>
      <c r="I29" s="70">
        <v>18350.403160000005</v>
      </c>
      <c r="J29" s="70">
        <v>946.90134</v>
      </c>
      <c r="K29" s="70">
        <v>2356.8310700000002</v>
      </c>
      <c r="L29" s="70">
        <v>857.79435999999998</v>
      </c>
      <c r="M29" s="70">
        <v>10404.73216</v>
      </c>
      <c r="N29" s="70">
        <v>29912.425900000002</v>
      </c>
      <c r="O29" s="70">
        <v>2443.9227099999998</v>
      </c>
      <c r="P29" s="70">
        <v>1243.36059</v>
      </c>
      <c r="Q29" s="70">
        <v>8409.4603999999999</v>
      </c>
      <c r="R29" s="70">
        <v>8272.6310699999995</v>
      </c>
      <c r="S29" s="70">
        <v>5434.5719800000006</v>
      </c>
      <c r="T29" s="70">
        <v>7828.5500400000001</v>
      </c>
      <c r="U29" s="70">
        <v>19.750779999999999</v>
      </c>
      <c r="V29" s="70">
        <v>12640.172239999998</v>
      </c>
      <c r="W29" s="70">
        <v>745.06898999999999</v>
      </c>
      <c r="X29" s="70">
        <v>7187.6390899999997</v>
      </c>
      <c r="Y29" s="70">
        <v>1095.2750000000001</v>
      </c>
      <c r="Z29" s="70">
        <v>2413.6057600000004</v>
      </c>
      <c r="AA29" s="70">
        <v>4335.5869899999998</v>
      </c>
      <c r="AB29" s="70">
        <v>3095.8958600000001</v>
      </c>
      <c r="AC29" s="70">
        <v>577.74243000000001</v>
      </c>
      <c r="AD29" s="70">
        <v>232.70827</v>
      </c>
      <c r="AE29" s="70">
        <v>11657.87564</v>
      </c>
      <c r="AF29" s="70">
        <v>11746.019829999999</v>
      </c>
      <c r="AG29" s="70">
        <v>14294.821179999999</v>
      </c>
      <c r="AH29" s="70">
        <v>277419.07461000001</v>
      </c>
    </row>
    <row r="30" spans="1:34" ht="12.95" customHeight="1" x14ac:dyDescent="0.2">
      <c r="A30" s="62" t="s">
        <v>4132</v>
      </c>
      <c r="B30" s="70">
        <v>-486.35836</v>
      </c>
      <c r="C30" s="70">
        <v>-641.21749999999997</v>
      </c>
      <c r="D30" s="70">
        <v>-1446.14482</v>
      </c>
      <c r="E30" s="70">
        <v>-561.78460000000007</v>
      </c>
      <c r="F30" s="70">
        <v>-642.06219999999996</v>
      </c>
      <c r="G30" s="70">
        <v>-1765.1247600000002</v>
      </c>
      <c r="H30" s="70">
        <v>28.3447</v>
      </c>
      <c r="I30" s="70">
        <v>-363.12033000000008</v>
      </c>
      <c r="J30" s="70">
        <v>0</v>
      </c>
      <c r="K30" s="70">
        <v>-1693.8239900000001</v>
      </c>
      <c r="L30" s="70">
        <v>-245.58960999999999</v>
      </c>
      <c r="M30" s="70">
        <v>-723.49023999999997</v>
      </c>
      <c r="N30" s="70">
        <v>-1949.4331400000001</v>
      </c>
      <c r="O30" s="70">
        <v>-1656.2775599999998</v>
      </c>
      <c r="P30" s="70">
        <v>-520.95782999999994</v>
      </c>
      <c r="Q30" s="70">
        <v>-2.8489999999999998E-2</v>
      </c>
      <c r="R30" s="70">
        <v>-4828.2560199999998</v>
      </c>
      <c r="S30" s="70">
        <v>-1070.3868400000001</v>
      </c>
      <c r="T30" s="70">
        <v>-3294.9931699999997</v>
      </c>
      <c r="U30" s="70">
        <v>-13.256320000000001</v>
      </c>
      <c r="V30" s="70">
        <v>-1279.7149700000002</v>
      </c>
      <c r="W30" s="70">
        <v>-66.644449999999992</v>
      </c>
      <c r="X30" s="70">
        <v>-2382.1007400000003</v>
      </c>
      <c r="Y30" s="70">
        <v>-267.59899999999999</v>
      </c>
      <c r="Z30" s="70">
        <v>-499.69239999999996</v>
      </c>
      <c r="AA30" s="70">
        <v>-1954.9755400000001</v>
      </c>
      <c r="AB30" s="70">
        <v>-669.84315000000004</v>
      </c>
      <c r="AC30" s="70">
        <v>-462.06020000000001</v>
      </c>
      <c r="AD30" s="70">
        <v>-169.88571000000002</v>
      </c>
      <c r="AE30" s="70">
        <v>-3212.1613100000004</v>
      </c>
      <c r="AF30" s="70">
        <v>-835.81782999999996</v>
      </c>
      <c r="AG30" s="70">
        <v>-134.81817999999998</v>
      </c>
      <c r="AH30" s="70">
        <v>-33809.274560000005</v>
      </c>
    </row>
    <row r="31" spans="1:34" ht="12.95" customHeight="1" x14ac:dyDescent="0.2">
      <c r="A31" s="62" t="s">
        <v>4133</v>
      </c>
      <c r="B31" s="70">
        <v>0</v>
      </c>
      <c r="C31" s="70">
        <v>0</v>
      </c>
      <c r="D31" s="70">
        <v>-9.7349999999999994</v>
      </c>
      <c r="E31" s="70">
        <v>-47.259970000000003</v>
      </c>
      <c r="F31" s="70">
        <v>-63.660980000000002</v>
      </c>
      <c r="G31" s="70">
        <v>-113.09955000000001</v>
      </c>
      <c r="H31" s="70">
        <v>-330.46492999999998</v>
      </c>
      <c r="I31" s="70">
        <v>-32.484429999999996</v>
      </c>
      <c r="J31" s="70">
        <v>0</v>
      </c>
      <c r="K31" s="70">
        <v>-318.55099999999999</v>
      </c>
      <c r="L31" s="70">
        <v>-0.69369000000000003</v>
      </c>
      <c r="M31" s="70">
        <v>-531.12918000000002</v>
      </c>
      <c r="N31" s="70">
        <v>-38.278849999999998</v>
      </c>
      <c r="O31" s="70">
        <v>-351.59602000000001</v>
      </c>
      <c r="P31" s="70">
        <v>0</v>
      </c>
      <c r="Q31" s="70">
        <v>-14.260629999999999</v>
      </c>
      <c r="R31" s="70">
        <v>-70.250350000000012</v>
      </c>
      <c r="S31" s="70">
        <v>-2.2747600000000001</v>
      </c>
      <c r="T31" s="70">
        <v>-48.227359999999997</v>
      </c>
      <c r="U31" s="70">
        <v>0</v>
      </c>
      <c r="V31" s="70">
        <v>0</v>
      </c>
      <c r="W31" s="70">
        <v>0</v>
      </c>
      <c r="X31" s="70">
        <v>-171.27635999999998</v>
      </c>
      <c r="Y31" s="70">
        <v>0</v>
      </c>
      <c r="Z31" s="70">
        <v>-21.293279999999999</v>
      </c>
      <c r="AA31" s="70">
        <v>0</v>
      </c>
      <c r="AB31" s="70">
        <v>-44.32</v>
      </c>
      <c r="AC31" s="70">
        <v>0</v>
      </c>
      <c r="AD31" s="70">
        <v>0</v>
      </c>
      <c r="AE31" s="70">
        <v>-392.41410999999999</v>
      </c>
      <c r="AF31" s="70">
        <v>0</v>
      </c>
      <c r="AG31" s="70">
        <v>-51.891169999999995</v>
      </c>
      <c r="AH31" s="70">
        <v>-2653.1616199999999</v>
      </c>
    </row>
    <row r="32" spans="1:34" ht="12.95" customHeight="1" x14ac:dyDescent="0.2">
      <c r="A32" s="62" t="s">
        <v>4134</v>
      </c>
      <c r="B32" s="70">
        <v>0</v>
      </c>
      <c r="C32" s="70">
        <v>0</v>
      </c>
      <c r="D32" s="70">
        <v>40.148399999999953</v>
      </c>
      <c r="E32" s="70">
        <v>0</v>
      </c>
      <c r="F32" s="70">
        <v>392.37909000000013</v>
      </c>
      <c r="G32" s="70">
        <v>0</v>
      </c>
      <c r="H32" s="70">
        <v>0</v>
      </c>
      <c r="I32" s="70">
        <v>1.4551915228366852E-14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263.65071</v>
      </c>
      <c r="P32" s="70">
        <v>0</v>
      </c>
      <c r="Q32" s="70">
        <v>87.547339999999991</v>
      </c>
      <c r="R32" s="70">
        <v>6.7669899999999998</v>
      </c>
      <c r="S32" s="70">
        <v>0</v>
      </c>
      <c r="T32" s="70">
        <v>124.09536</v>
      </c>
      <c r="U32" s="70">
        <v>0</v>
      </c>
      <c r="V32" s="70">
        <v>0</v>
      </c>
      <c r="W32" s="70">
        <v>0</v>
      </c>
      <c r="X32" s="70">
        <v>19.472999999999999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523.00521000000003</v>
      </c>
      <c r="AH32" s="70">
        <v>1457.0661</v>
      </c>
    </row>
    <row r="33" spans="1:34" ht="12.95" customHeight="1" x14ac:dyDescent="0.2">
      <c r="A33" s="62" t="s">
        <v>4135</v>
      </c>
      <c r="B33" s="70">
        <v>0</v>
      </c>
      <c r="C33" s="70">
        <v>0</v>
      </c>
      <c r="D33" s="70">
        <v>0</v>
      </c>
      <c r="E33" s="70">
        <v>0</v>
      </c>
      <c r="F33" s="70">
        <v>0</v>
      </c>
      <c r="G33" s="70">
        <v>0</v>
      </c>
      <c r="H33" s="70">
        <v>0</v>
      </c>
      <c r="I33" s="70">
        <v>1.4551915228366852E-14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1.4551915228366852E-14</v>
      </c>
    </row>
    <row r="34" spans="1:34" ht="12.95" customHeight="1" x14ac:dyDescent="0.2">
      <c r="A34" s="62" t="s">
        <v>4136</v>
      </c>
      <c r="B34" s="70">
        <v>0</v>
      </c>
      <c r="C34" s="70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</row>
    <row r="35" spans="1:34" ht="12.95" customHeight="1" x14ac:dyDescent="0.2">
      <c r="A35" s="62" t="s">
        <v>4137</v>
      </c>
      <c r="B35" s="70">
        <v>0</v>
      </c>
      <c r="C35" s="70">
        <v>0</v>
      </c>
      <c r="D35" s="70">
        <v>286.13034999999996</v>
      </c>
      <c r="E35" s="70">
        <v>0</v>
      </c>
      <c r="F35" s="70">
        <v>1981.89697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263.65071</v>
      </c>
      <c r="P35" s="70">
        <v>4.2999999999999997E-2</v>
      </c>
      <c r="Q35" s="70">
        <v>87.547339999999991</v>
      </c>
      <c r="R35" s="70">
        <v>6.7669899999999998</v>
      </c>
      <c r="S35" s="70">
        <v>0</v>
      </c>
      <c r="T35" s="70">
        <v>124.09536</v>
      </c>
      <c r="U35" s="70">
        <v>0</v>
      </c>
      <c r="V35" s="70">
        <v>0</v>
      </c>
      <c r="W35" s="70">
        <v>0</v>
      </c>
      <c r="X35" s="70">
        <v>67.534999999999997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523.00521000000003</v>
      </c>
      <c r="AH35" s="70">
        <v>3340.6709300000002</v>
      </c>
    </row>
    <row r="36" spans="1:34" ht="12.95" customHeight="1" x14ac:dyDescent="0.2">
      <c r="A36" s="62" t="s">
        <v>4138</v>
      </c>
      <c r="B36" s="70">
        <v>0</v>
      </c>
      <c r="C36" s="70">
        <v>0</v>
      </c>
      <c r="D36" s="70">
        <v>-245.98195000000001</v>
      </c>
      <c r="E36" s="70">
        <v>0</v>
      </c>
      <c r="F36" s="70">
        <v>-1589.5178799999999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-4.2999999999999997E-2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0</v>
      </c>
      <c r="W36" s="70">
        <v>0</v>
      </c>
      <c r="X36" s="70">
        <v>-48.061999999999998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-1883.6048299999998</v>
      </c>
    </row>
    <row r="37" spans="1:34" ht="12.95" customHeight="1" x14ac:dyDescent="0.2">
      <c r="A37" s="63" t="s">
        <v>218</v>
      </c>
      <c r="B37" s="70">
        <v>0</v>
      </c>
      <c r="C37" s="70">
        <v>3914.9315872652282</v>
      </c>
      <c r="D37" s="70">
        <v>1314.54186</v>
      </c>
      <c r="E37" s="70">
        <v>7054.518869999999</v>
      </c>
      <c r="F37" s="70">
        <v>6479.3713799999987</v>
      </c>
      <c r="G37" s="70">
        <v>2103.1270466582223</v>
      </c>
      <c r="H37" s="70">
        <v>986.97530999999992</v>
      </c>
      <c r="I37" s="70">
        <v>4543.6850600000007</v>
      </c>
      <c r="J37" s="70">
        <v>14.48846</v>
      </c>
      <c r="K37" s="70">
        <v>22.513189999999998</v>
      </c>
      <c r="L37" s="70">
        <v>386.63547000000005</v>
      </c>
      <c r="M37" s="70">
        <v>2061.2037799999998</v>
      </c>
      <c r="N37" s="70">
        <v>3075.9565964121275</v>
      </c>
      <c r="O37" s="70">
        <v>0</v>
      </c>
      <c r="P37" s="70">
        <v>31.791665002726067</v>
      </c>
      <c r="Q37" s="70">
        <v>3624.2592032640696</v>
      </c>
      <c r="R37" s="70">
        <v>428.44041809387761</v>
      </c>
      <c r="S37" s="70">
        <v>593.16895000000011</v>
      </c>
      <c r="T37" s="70">
        <v>859.79990999999995</v>
      </c>
      <c r="U37" s="70">
        <v>10.22383</v>
      </c>
      <c r="V37" s="70">
        <v>3861.5479800000003</v>
      </c>
      <c r="W37" s="70">
        <v>132.03233880947903</v>
      </c>
      <c r="X37" s="70">
        <v>1548.8929504691141</v>
      </c>
      <c r="Y37" s="70">
        <v>100.05</v>
      </c>
      <c r="Z37" s="70">
        <v>503.34291999999999</v>
      </c>
      <c r="AA37" s="70">
        <v>173.43321451194629</v>
      </c>
      <c r="AB37" s="70">
        <v>423.58616832700005</v>
      </c>
      <c r="AC37" s="70">
        <v>0</v>
      </c>
      <c r="AD37" s="70">
        <v>28.093710023059579</v>
      </c>
      <c r="AE37" s="70">
        <v>6940.2897700000012</v>
      </c>
      <c r="AF37" s="70">
        <v>1487.38375</v>
      </c>
      <c r="AG37" s="70">
        <v>4893.9756371079748</v>
      </c>
      <c r="AH37" s="70">
        <v>57598.261025944841</v>
      </c>
    </row>
    <row r="38" spans="1:34" ht="12.95" customHeight="1" x14ac:dyDescent="0.2">
      <c r="A38" s="68" t="s">
        <v>1284</v>
      </c>
      <c r="B38" s="70">
        <v>0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</row>
    <row r="39" spans="1:34" ht="12.95" customHeight="1" x14ac:dyDescent="0.2">
      <c r="A39" s="68" t="s">
        <v>994</v>
      </c>
      <c r="B39" s="70">
        <v>0</v>
      </c>
      <c r="C39" s="70">
        <v>0</v>
      </c>
      <c r="D39" s="70">
        <v>0</v>
      </c>
      <c r="E39" s="70">
        <v>45.10163</v>
      </c>
      <c r="F39" s="70">
        <v>6.2886100000000003</v>
      </c>
      <c r="G39" s="70">
        <v>0</v>
      </c>
      <c r="H39" s="70">
        <v>0</v>
      </c>
      <c r="I39" s="70">
        <v>196.35437999999999</v>
      </c>
      <c r="J39" s="70">
        <v>0</v>
      </c>
      <c r="K39" s="70">
        <v>0</v>
      </c>
      <c r="L39" s="70">
        <v>0.35986000000000001</v>
      </c>
      <c r="M39" s="70">
        <v>0.21783000000000002</v>
      </c>
      <c r="N39" s="70">
        <v>0</v>
      </c>
      <c r="O39" s="70">
        <v>0</v>
      </c>
      <c r="P39" s="70">
        <v>0</v>
      </c>
      <c r="Q39" s="70">
        <v>7.7510000000000009E-2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-10.20312</v>
      </c>
      <c r="X39" s="70">
        <v>14.981979999999997</v>
      </c>
      <c r="Y39" s="70">
        <v>0.59699999999999998</v>
      </c>
      <c r="Z39" s="70">
        <v>2.1570899999999997</v>
      </c>
      <c r="AA39" s="70">
        <v>359.69342999999998</v>
      </c>
      <c r="AB39" s="70">
        <v>0</v>
      </c>
      <c r="AC39" s="70">
        <v>69.389960000000002</v>
      </c>
      <c r="AD39" s="70">
        <v>0</v>
      </c>
      <c r="AE39" s="70">
        <v>183.74252999999999</v>
      </c>
      <c r="AF39" s="70">
        <v>0</v>
      </c>
      <c r="AG39" s="70">
        <v>0</v>
      </c>
      <c r="AH39" s="70">
        <v>868.75868999999989</v>
      </c>
    </row>
    <row r="40" spans="1:34" ht="12.95" customHeight="1" x14ac:dyDescent="0.2">
      <c r="A40" s="62" t="s">
        <v>4176</v>
      </c>
      <c r="B40" s="70">
        <v>0</v>
      </c>
      <c r="C40" s="70">
        <v>-12.50882</v>
      </c>
      <c r="D40" s="70">
        <v>0</v>
      </c>
      <c r="E40" s="70">
        <v>7.5</v>
      </c>
      <c r="F40" s="70">
        <v>-104.27370999999999</v>
      </c>
      <c r="G40" s="70">
        <v>-63.774529999999999</v>
      </c>
      <c r="H40" s="70">
        <v>149.38543999999999</v>
      </c>
      <c r="I40" s="70">
        <v>-138.74421000000009</v>
      </c>
      <c r="J40" s="70">
        <v>0</v>
      </c>
      <c r="K40" s="70">
        <v>0</v>
      </c>
      <c r="L40" s="70">
        <v>0</v>
      </c>
      <c r="M40" s="70">
        <v>25.895270000000004</v>
      </c>
      <c r="N40" s="70">
        <v>0.53</v>
      </c>
      <c r="O40" s="70">
        <v>0</v>
      </c>
      <c r="P40" s="70">
        <v>0</v>
      </c>
      <c r="Q40" s="70">
        <v>160.47902000000002</v>
      </c>
      <c r="R40" s="70">
        <v>0</v>
      </c>
      <c r="S40" s="70">
        <v>-5</v>
      </c>
      <c r="T40" s="70">
        <v>1.7857800000000006</v>
      </c>
      <c r="U40" s="70">
        <v>0</v>
      </c>
      <c r="V40" s="70">
        <v>9.3900800000000011</v>
      </c>
      <c r="W40" s="70">
        <v>0</v>
      </c>
      <c r="X40" s="70">
        <v>0.7483800000000006</v>
      </c>
      <c r="Y40" s="70">
        <v>0.42099999999999999</v>
      </c>
      <c r="Z40" s="70">
        <v>1.2028599999999987</v>
      </c>
      <c r="AA40" s="70">
        <v>0</v>
      </c>
      <c r="AB40" s="70">
        <v>4.5</v>
      </c>
      <c r="AC40" s="70">
        <v>0</v>
      </c>
      <c r="AD40" s="70">
        <v>0</v>
      </c>
      <c r="AE40" s="70">
        <v>5</v>
      </c>
      <c r="AF40" s="70">
        <v>0</v>
      </c>
      <c r="AG40" s="70">
        <v>0</v>
      </c>
      <c r="AH40" s="70">
        <v>42.536559999999945</v>
      </c>
    </row>
    <row r="41" spans="1:34" ht="12.95" customHeight="1" x14ac:dyDescent="0.2">
      <c r="A41" s="68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</row>
    <row r="42" spans="1:34" ht="15" customHeight="1" x14ac:dyDescent="0.2">
      <c r="A42" s="1116" t="s">
        <v>571</v>
      </c>
      <c r="B42" s="1114">
        <v>1574.8906399999998</v>
      </c>
      <c r="C42" s="1114">
        <v>45286.382407265235</v>
      </c>
      <c r="D42" s="1114">
        <v>17829.471830000002</v>
      </c>
      <c r="E42" s="1114">
        <v>79180.292119999969</v>
      </c>
      <c r="F42" s="1114">
        <v>48139.639080000001</v>
      </c>
      <c r="G42" s="1114">
        <v>7395.5954566582232</v>
      </c>
      <c r="H42" s="1114">
        <v>11350.69442</v>
      </c>
      <c r="I42" s="1114">
        <v>38244.846750000317</v>
      </c>
      <c r="J42" s="1114">
        <v>2335.83214</v>
      </c>
      <c r="K42" s="1114">
        <v>486.69498999999956</v>
      </c>
      <c r="L42" s="1114">
        <v>1439.5329500000003</v>
      </c>
      <c r="M42" s="1114">
        <v>19845.975330000005</v>
      </c>
      <c r="N42" s="1114">
        <v>49106.830166412132</v>
      </c>
      <c r="O42" s="1114">
        <v>2436.6002300000018</v>
      </c>
      <c r="P42" s="1114">
        <v>1206.0270350027267</v>
      </c>
      <c r="Q42" s="1114">
        <v>18799.470333264067</v>
      </c>
      <c r="R42" s="1114">
        <v>6629.1528280938783</v>
      </c>
      <c r="S42" s="1114">
        <v>11014.613350211332</v>
      </c>
      <c r="T42" s="1114">
        <v>6197.4912099999992</v>
      </c>
      <c r="U42" s="1114">
        <v>322.42964000000001</v>
      </c>
      <c r="V42" s="1114">
        <v>13225.577719999992</v>
      </c>
      <c r="W42" s="1114">
        <v>1556.9969288094792</v>
      </c>
      <c r="X42" s="1114">
        <v>12063.872700469114</v>
      </c>
      <c r="Y42" s="1114">
        <v>1985.6800000000003</v>
      </c>
      <c r="Z42" s="1114">
        <v>4456.0051000000012</v>
      </c>
      <c r="AA42" s="1114">
        <v>11901.774814511944</v>
      </c>
      <c r="AB42" s="1114">
        <v>5484.9162783270003</v>
      </c>
      <c r="AC42" s="1114">
        <v>192.30294000000009</v>
      </c>
      <c r="AD42" s="1114">
        <v>190.6866500230596</v>
      </c>
      <c r="AE42" s="1114">
        <v>28804.08007</v>
      </c>
      <c r="AF42" s="1114">
        <v>15261.628670000002</v>
      </c>
      <c r="AG42" s="1114">
        <v>33562.15195710797</v>
      </c>
      <c r="AH42" s="1114">
        <v>497508.13673615642</v>
      </c>
    </row>
    <row r="43" spans="1:34" ht="12.95" customHeight="1" x14ac:dyDescent="0.2">
      <c r="A43" s="8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</row>
    <row r="44" spans="1:34" ht="15" customHeight="1" x14ac:dyDescent="0.2">
      <c r="A44" s="803" t="s">
        <v>566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</row>
    <row r="45" spans="1:34" ht="12.95" customHeight="1" x14ac:dyDescent="0.2">
      <c r="A45" s="68" t="s">
        <v>419</v>
      </c>
      <c r="B45" s="70">
        <v>-218.56457</v>
      </c>
      <c r="C45" s="70">
        <v>-7483.4620000000014</v>
      </c>
      <c r="D45" s="70">
        <v>-1212.6100000000008</v>
      </c>
      <c r="E45" s="70">
        <v>-10897.770789999999</v>
      </c>
      <c r="F45" s="70">
        <v>-17321.835376853112</v>
      </c>
      <c r="G45" s="70">
        <v>-238.27449999999999</v>
      </c>
      <c r="H45" s="70">
        <v>-8959.7001999999993</v>
      </c>
      <c r="I45" s="70">
        <v>-7843.4989300000016</v>
      </c>
      <c r="J45" s="70">
        <v>-36.060920000000003</v>
      </c>
      <c r="K45" s="70">
        <v>-346.07814822153023</v>
      </c>
      <c r="L45" s="70">
        <v>-205.11030213799998</v>
      </c>
      <c r="M45" s="70">
        <v>-11636.670260000001</v>
      </c>
      <c r="N45" s="70">
        <v>-2957.1227600000002</v>
      </c>
      <c r="O45" s="70">
        <v>-1694.0733899999977</v>
      </c>
      <c r="P45" s="70">
        <v>-113.13234999999995</v>
      </c>
      <c r="Q45" s="70">
        <v>-1951.0769000000005</v>
      </c>
      <c r="R45" s="70">
        <v>-1300.78649</v>
      </c>
      <c r="S45" s="70">
        <v>-2283.4297299999994</v>
      </c>
      <c r="T45" s="70">
        <v>-1708.4386599999991</v>
      </c>
      <c r="U45" s="70">
        <v>-57.781449999999992</v>
      </c>
      <c r="V45" s="70">
        <v>-431.00804000000085</v>
      </c>
      <c r="W45" s="70">
        <v>-77.817340000000058</v>
      </c>
      <c r="X45" s="70">
        <v>-1022.8954299999996</v>
      </c>
      <c r="Y45" s="70">
        <v>-542.38480000000004</v>
      </c>
      <c r="Z45" s="70">
        <v>-766.5986199999993</v>
      </c>
      <c r="AA45" s="70">
        <v>-359.33816000000002</v>
      </c>
      <c r="AB45" s="70">
        <v>-1689.2031500000005</v>
      </c>
      <c r="AC45" s="70">
        <v>-214.62794999999994</v>
      </c>
      <c r="AD45" s="70">
        <v>-21.719760000000001</v>
      </c>
      <c r="AE45" s="70">
        <v>-5509.7615783599986</v>
      </c>
      <c r="AF45" s="70">
        <v>-9517.3395700000056</v>
      </c>
      <c r="AG45" s="70">
        <v>-8377.0395099999987</v>
      </c>
      <c r="AH45" s="70">
        <v>-106995.21163557266</v>
      </c>
    </row>
    <row r="46" spans="1:34" ht="12.95" customHeight="1" x14ac:dyDescent="0.2">
      <c r="A46" s="773" t="s">
        <v>417</v>
      </c>
      <c r="B46" s="70">
        <v>-260.09703999999999</v>
      </c>
      <c r="C46" s="70">
        <v>-10496.526540000001</v>
      </c>
      <c r="D46" s="70">
        <v>-2131.4886300000003</v>
      </c>
      <c r="E46" s="70">
        <v>-12594.358320000001</v>
      </c>
      <c r="F46" s="70">
        <v>-13902.203670000001</v>
      </c>
      <c r="G46" s="70">
        <v>-2946.8508900000002</v>
      </c>
      <c r="H46" s="70">
        <v>-5743.77477</v>
      </c>
      <c r="I46" s="70">
        <v>-5954.7250199999999</v>
      </c>
      <c r="J46" s="70">
        <v>-25.65</v>
      </c>
      <c r="K46" s="70">
        <v>-9845.6443500000005</v>
      </c>
      <c r="L46" s="70">
        <v>-118.33945999999999</v>
      </c>
      <c r="M46" s="70">
        <v>-7462.4044300000014</v>
      </c>
      <c r="N46" s="70">
        <v>-4247.0110300000006</v>
      </c>
      <c r="O46" s="70">
        <v>-5464.2321900000006</v>
      </c>
      <c r="P46" s="70">
        <v>-1380.0557900000001</v>
      </c>
      <c r="Q46" s="70">
        <v>-1733.81996</v>
      </c>
      <c r="R46" s="70">
        <v>-3279.66264</v>
      </c>
      <c r="S46" s="70">
        <v>-1317.6108199999999</v>
      </c>
      <c r="T46" s="70">
        <v>-2929.5686099999998</v>
      </c>
      <c r="U46" s="70">
        <v>-32.494999999999997</v>
      </c>
      <c r="V46" s="70">
        <v>-1006.4202700000001</v>
      </c>
      <c r="W46" s="70">
        <v>-398.13043000000005</v>
      </c>
      <c r="X46" s="70">
        <v>-6110.0689599999996</v>
      </c>
      <c r="Y46" s="70">
        <v>-555.25</v>
      </c>
      <c r="Z46" s="70">
        <v>-1371.44751</v>
      </c>
      <c r="AA46" s="70">
        <v>-4053.2623699999999</v>
      </c>
      <c r="AB46" s="70">
        <v>-2307.3153700000003</v>
      </c>
      <c r="AC46" s="70">
        <v>-607.83789999999999</v>
      </c>
      <c r="AD46" s="70">
        <v>-100.2</v>
      </c>
      <c r="AE46" s="70">
        <v>-8783.0353799999993</v>
      </c>
      <c r="AF46" s="70">
        <v>-2173.7506400000002</v>
      </c>
      <c r="AG46" s="70">
        <v>-4357.4782699999996</v>
      </c>
      <c r="AH46" s="70">
        <v>-123690.71625999999</v>
      </c>
    </row>
    <row r="47" spans="1:34" ht="12.95" customHeight="1" x14ac:dyDescent="0.2">
      <c r="A47" s="773" t="s">
        <v>128</v>
      </c>
      <c r="B47" s="70">
        <v>-260.09703999999999</v>
      </c>
      <c r="C47" s="70">
        <v>-10496.490750000001</v>
      </c>
      <c r="D47" s="70">
        <v>-2131.4886300000003</v>
      </c>
      <c r="E47" s="70">
        <v>-12594.358320000001</v>
      </c>
      <c r="F47" s="70">
        <v>-12025.650900000001</v>
      </c>
      <c r="G47" s="70">
        <v>-2945.9635800000001</v>
      </c>
      <c r="H47" s="70">
        <v>-5743.77477</v>
      </c>
      <c r="I47" s="70">
        <v>-5953.6932999999999</v>
      </c>
      <c r="J47" s="70">
        <v>-25.65</v>
      </c>
      <c r="K47" s="70">
        <v>-9845.6443500000005</v>
      </c>
      <c r="L47" s="70">
        <v>-118.33945999999999</v>
      </c>
      <c r="M47" s="70">
        <v>-7459.3266900000017</v>
      </c>
      <c r="N47" s="70">
        <v>-4242.9509900000003</v>
      </c>
      <c r="O47" s="70">
        <v>-5464.2321900000006</v>
      </c>
      <c r="P47" s="70">
        <v>-1380.0557900000001</v>
      </c>
      <c r="Q47" s="70">
        <v>-1731.0695600000001</v>
      </c>
      <c r="R47" s="70">
        <v>-3278.1367</v>
      </c>
      <c r="S47" s="70">
        <v>-1317.3854799999999</v>
      </c>
      <c r="T47" s="70">
        <v>-2929.4502499999999</v>
      </c>
      <c r="U47" s="70">
        <v>-32.494999999999997</v>
      </c>
      <c r="V47" s="70">
        <v>-1006.4202700000001</v>
      </c>
      <c r="W47" s="70">
        <v>-398.00222000000002</v>
      </c>
      <c r="X47" s="70">
        <v>-6110.0689599999996</v>
      </c>
      <c r="Y47" s="70">
        <v>-555.25</v>
      </c>
      <c r="Z47" s="70">
        <v>-1362.91994</v>
      </c>
      <c r="AA47" s="70">
        <v>-4053.1801399999999</v>
      </c>
      <c r="AB47" s="70">
        <v>-2307.3153700000003</v>
      </c>
      <c r="AC47" s="70">
        <v>-607.83789999999999</v>
      </c>
      <c r="AD47" s="70">
        <v>-100.2</v>
      </c>
      <c r="AE47" s="70">
        <v>-8783.0353799999993</v>
      </c>
      <c r="AF47" s="70">
        <v>-2173.7506400000002</v>
      </c>
      <c r="AG47" s="70">
        <v>-4357.4782699999996</v>
      </c>
      <c r="AH47" s="70">
        <v>-121791.71283999999</v>
      </c>
    </row>
    <row r="48" spans="1:34" ht="12.95" customHeight="1" x14ac:dyDescent="0.2">
      <c r="A48" s="773" t="s">
        <v>129</v>
      </c>
      <c r="B48" s="70">
        <v>0</v>
      </c>
      <c r="C48" s="70">
        <v>-3.5790000000000002E-2</v>
      </c>
      <c r="D48" s="70">
        <v>0</v>
      </c>
      <c r="E48" s="70">
        <v>0</v>
      </c>
      <c r="F48" s="70">
        <v>-1876.55277</v>
      </c>
      <c r="G48" s="70">
        <v>-0.88730999999999993</v>
      </c>
      <c r="H48" s="70">
        <v>0</v>
      </c>
      <c r="I48" s="70">
        <v>-1.03172</v>
      </c>
      <c r="J48" s="70">
        <v>0</v>
      </c>
      <c r="K48" s="70">
        <v>0</v>
      </c>
      <c r="L48" s="70">
        <v>0</v>
      </c>
      <c r="M48" s="70">
        <v>-3.0777399999999999</v>
      </c>
      <c r="N48" s="70">
        <v>-4.0600399999999999</v>
      </c>
      <c r="O48" s="70">
        <v>0</v>
      </c>
      <c r="P48" s="70">
        <v>0</v>
      </c>
      <c r="Q48" s="70">
        <v>-2.7504000000000008</v>
      </c>
      <c r="R48" s="70">
        <v>-1.5259400000000001</v>
      </c>
      <c r="S48" s="70">
        <v>-0.22534000000000001</v>
      </c>
      <c r="T48" s="70">
        <v>-0.11835999999999999</v>
      </c>
      <c r="U48" s="70">
        <v>0</v>
      </c>
      <c r="V48" s="70">
        <v>0</v>
      </c>
      <c r="W48" s="70">
        <v>-0.12821000000000002</v>
      </c>
      <c r="X48" s="70">
        <v>0</v>
      </c>
      <c r="Y48" s="70">
        <v>0</v>
      </c>
      <c r="Z48" s="70">
        <v>-8.527569999999999</v>
      </c>
      <c r="AA48" s="70">
        <v>-8.2229999999999998E-2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-1899.0034199999998</v>
      </c>
    </row>
    <row r="49" spans="1:34" ht="12.95" customHeight="1" x14ac:dyDescent="0.2">
      <c r="A49" s="773" t="s">
        <v>415</v>
      </c>
      <c r="B49" s="70">
        <v>129.69508999999999</v>
      </c>
      <c r="C49" s="70">
        <v>738.2604</v>
      </c>
      <c r="D49" s="70">
        <v>577.96397000000002</v>
      </c>
      <c r="E49" s="70">
        <v>1354.5250600000004</v>
      </c>
      <c r="F49" s="70">
        <v>572.05868999999996</v>
      </c>
      <c r="G49" s="70">
        <v>2455.7143099999998</v>
      </c>
      <c r="H49" s="70">
        <v>721.98847000000001</v>
      </c>
      <c r="I49" s="70">
        <v>203.58757999999997</v>
      </c>
      <c r="J49" s="70">
        <v>0</v>
      </c>
      <c r="K49" s="70">
        <v>9426.5202200000003</v>
      </c>
      <c r="L49" s="70">
        <v>49.401009999999999</v>
      </c>
      <c r="M49" s="70">
        <v>751.00199999999995</v>
      </c>
      <c r="N49" s="70">
        <v>1970.3594300000002</v>
      </c>
      <c r="O49" s="70">
        <v>5018.7430600000007</v>
      </c>
      <c r="P49" s="70">
        <v>1172.5053300000002</v>
      </c>
      <c r="Q49" s="70">
        <v>64.797879999999992</v>
      </c>
      <c r="R49" s="70">
        <v>1236.3123900000001</v>
      </c>
      <c r="S49" s="70">
        <v>482.01897000000002</v>
      </c>
      <c r="T49" s="70">
        <v>1936.8497600000003</v>
      </c>
      <c r="U49" s="70">
        <v>18.297999999999998</v>
      </c>
      <c r="V49" s="70">
        <v>386.38995999999997</v>
      </c>
      <c r="W49" s="70">
        <v>250.28939000000003</v>
      </c>
      <c r="X49" s="70">
        <v>5119.0018300000002</v>
      </c>
      <c r="Y49" s="70">
        <v>196.88399999999999</v>
      </c>
      <c r="Z49" s="70">
        <v>813.0457899999999</v>
      </c>
      <c r="AA49" s="70">
        <v>3529.4664299999999</v>
      </c>
      <c r="AB49" s="70">
        <v>655.25564999999995</v>
      </c>
      <c r="AC49" s="70">
        <v>486.27032000000003</v>
      </c>
      <c r="AD49" s="70">
        <v>83.352440000000001</v>
      </c>
      <c r="AE49" s="70">
        <v>5571.5769900000023</v>
      </c>
      <c r="AF49" s="70">
        <v>294.23201999999998</v>
      </c>
      <c r="AG49" s="70">
        <v>0</v>
      </c>
      <c r="AH49" s="70">
        <v>46266.366440000005</v>
      </c>
    </row>
    <row r="50" spans="1:34" ht="12.95" customHeight="1" x14ac:dyDescent="0.2">
      <c r="A50" s="62" t="s">
        <v>1288</v>
      </c>
      <c r="B50" s="70">
        <v>129.69508999999999</v>
      </c>
      <c r="C50" s="70">
        <v>654.94562999999994</v>
      </c>
      <c r="D50" s="70">
        <v>577.96397000000002</v>
      </c>
      <c r="E50" s="70">
        <v>1268.1502599999999</v>
      </c>
      <c r="F50" s="70">
        <v>572.05868999999996</v>
      </c>
      <c r="G50" s="70">
        <v>2455.7143099999998</v>
      </c>
      <c r="H50" s="70">
        <v>4.7199999999999994E-3</v>
      </c>
      <c r="I50" s="70">
        <v>103.58758</v>
      </c>
      <c r="J50" s="70">
        <v>0</v>
      </c>
      <c r="K50" s="70">
        <v>9284.4402200000004</v>
      </c>
      <c r="L50" s="70">
        <v>49.401009999999999</v>
      </c>
      <c r="M50" s="70">
        <v>751.00199999999995</v>
      </c>
      <c r="N50" s="70">
        <v>1970.35943</v>
      </c>
      <c r="O50" s="70">
        <v>5018.7430600000007</v>
      </c>
      <c r="P50" s="70">
        <v>1172.5050800000001</v>
      </c>
      <c r="Q50" s="70">
        <v>64.797879999999992</v>
      </c>
      <c r="R50" s="70">
        <v>1185.9828699999998</v>
      </c>
      <c r="S50" s="70">
        <v>482.01897000000002</v>
      </c>
      <c r="T50" s="70">
        <v>1936.8497600000001</v>
      </c>
      <c r="U50" s="70">
        <v>18.297999999999998</v>
      </c>
      <c r="V50" s="70">
        <v>83.059700000000007</v>
      </c>
      <c r="W50" s="70">
        <v>250.28939</v>
      </c>
      <c r="X50" s="70">
        <v>5119.0018300000002</v>
      </c>
      <c r="Y50" s="70">
        <v>196.88399999999999</v>
      </c>
      <c r="Z50" s="70">
        <v>813.04587200000003</v>
      </c>
      <c r="AA50" s="70">
        <v>3529.4672999999998</v>
      </c>
      <c r="AB50" s="70">
        <v>655.25564999999995</v>
      </c>
      <c r="AC50" s="70">
        <v>486.27032000000003</v>
      </c>
      <c r="AD50" s="70">
        <v>83.352450000000005</v>
      </c>
      <c r="AE50" s="70">
        <v>5571.5769900000014</v>
      </c>
      <c r="AF50" s="70">
        <v>294.23202000000003</v>
      </c>
      <c r="AG50" s="70">
        <v>0</v>
      </c>
      <c r="AH50" s="70">
        <v>44778.954052000001</v>
      </c>
    </row>
    <row r="51" spans="1:34" ht="12.95" customHeight="1" x14ac:dyDescent="0.2">
      <c r="A51" s="62" t="s">
        <v>1570</v>
      </c>
      <c r="B51" s="70">
        <v>129.69508999999999</v>
      </c>
      <c r="C51" s="70">
        <v>15.06</v>
      </c>
      <c r="D51" s="70">
        <v>0</v>
      </c>
      <c r="E51" s="70">
        <v>2.4840000000000001E-2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5779.69409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  <c r="Q51" s="70">
        <v>0</v>
      </c>
      <c r="R51" s="70">
        <v>0</v>
      </c>
      <c r="S51" s="70">
        <v>7.22241</v>
      </c>
      <c r="T51" s="70">
        <v>0</v>
      </c>
      <c r="U51" s="70">
        <v>0</v>
      </c>
      <c r="V51" s="70">
        <v>2.10656</v>
      </c>
      <c r="W51" s="70">
        <v>0</v>
      </c>
      <c r="X51" s="70">
        <v>3.8189999999999995E-2</v>
      </c>
      <c r="Y51" s="70">
        <v>0</v>
      </c>
      <c r="Z51" s="70">
        <v>365.53090500000002</v>
      </c>
      <c r="AA51" s="70">
        <v>0</v>
      </c>
      <c r="AB51" s="70">
        <v>312.48593999999997</v>
      </c>
      <c r="AC51" s="70">
        <v>0</v>
      </c>
      <c r="AD51" s="70">
        <v>39.310960000000001</v>
      </c>
      <c r="AE51" s="70">
        <v>0</v>
      </c>
      <c r="AF51" s="70">
        <v>294.23202000000003</v>
      </c>
      <c r="AG51" s="70">
        <v>0</v>
      </c>
      <c r="AH51" s="70">
        <v>6945.4010049999997</v>
      </c>
    </row>
    <row r="52" spans="1:34" ht="12.95" customHeight="1" x14ac:dyDescent="0.2">
      <c r="A52" s="62" t="s">
        <v>732</v>
      </c>
      <c r="B52" s="70">
        <v>0</v>
      </c>
      <c r="C52" s="70">
        <v>639.88562999999999</v>
      </c>
      <c r="D52" s="70">
        <v>502.57729</v>
      </c>
      <c r="E52" s="70">
        <v>1268.1254200000001</v>
      </c>
      <c r="F52" s="70">
        <v>181.61069000000001</v>
      </c>
      <c r="G52" s="70">
        <v>1250.82846</v>
      </c>
      <c r="H52" s="70">
        <v>4.7199999999999994E-3</v>
      </c>
      <c r="I52" s="70">
        <v>15.421700000000001</v>
      </c>
      <c r="J52" s="70">
        <v>0</v>
      </c>
      <c r="K52" s="70">
        <v>3504.74613</v>
      </c>
      <c r="L52" s="70">
        <v>49.401009999999999</v>
      </c>
      <c r="M52" s="70">
        <v>486.72203000000002</v>
      </c>
      <c r="N52" s="70">
        <v>1630.4424800000002</v>
      </c>
      <c r="O52" s="70">
        <v>5018.7430600000007</v>
      </c>
      <c r="P52" s="70">
        <v>1172.5050800000001</v>
      </c>
      <c r="Q52" s="70">
        <v>54.763889999999996</v>
      </c>
      <c r="R52" s="70">
        <v>809.93633999999986</v>
      </c>
      <c r="S52" s="70">
        <v>452.30333999999999</v>
      </c>
      <c r="T52" s="70">
        <v>1932.47513</v>
      </c>
      <c r="U52" s="70">
        <v>18.297999999999998</v>
      </c>
      <c r="V52" s="70">
        <v>80.953140000000005</v>
      </c>
      <c r="W52" s="70">
        <v>229.97332</v>
      </c>
      <c r="X52" s="70">
        <v>4426.3009000000002</v>
      </c>
      <c r="Y52" s="70">
        <v>196.88399999999999</v>
      </c>
      <c r="Z52" s="70">
        <v>330.00430440000002</v>
      </c>
      <c r="AA52" s="70">
        <v>3374.5712999999996</v>
      </c>
      <c r="AB52" s="70">
        <v>342.76970999999998</v>
      </c>
      <c r="AC52" s="70">
        <v>486.27032000000003</v>
      </c>
      <c r="AD52" s="70">
        <v>44.041489999999996</v>
      </c>
      <c r="AE52" s="70">
        <v>1506.2381</v>
      </c>
      <c r="AF52" s="70">
        <v>0</v>
      </c>
      <c r="AG52" s="70">
        <v>0</v>
      </c>
      <c r="AH52" s="70">
        <v>30006.7969844</v>
      </c>
    </row>
    <row r="53" spans="1:34" ht="12.95" customHeight="1" x14ac:dyDescent="0.2">
      <c r="A53" s="62" t="s">
        <v>743</v>
      </c>
      <c r="B53" s="70">
        <v>0</v>
      </c>
      <c r="C53" s="70">
        <v>0</v>
      </c>
      <c r="D53" s="70">
        <v>75.386679999999998</v>
      </c>
      <c r="E53" s="70">
        <v>-1.490114698299294E-13</v>
      </c>
      <c r="F53" s="70">
        <v>390.44799999999998</v>
      </c>
      <c r="G53" s="70">
        <v>1204.8858499999999</v>
      </c>
      <c r="H53" s="70">
        <v>0</v>
      </c>
      <c r="I53" s="70">
        <v>88.165880000000001</v>
      </c>
      <c r="J53" s="70">
        <v>0</v>
      </c>
      <c r="K53" s="70">
        <v>0</v>
      </c>
      <c r="L53" s="70">
        <v>0</v>
      </c>
      <c r="M53" s="70">
        <v>264.27996999999999</v>
      </c>
      <c r="N53" s="70">
        <v>339.91694999999993</v>
      </c>
      <c r="O53" s="70">
        <v>0</v>
      </c>
      <c r="P53" s="70">
        <v>0</v>
      </c>
      <c r="Q53" s="70">
        <v>10.033989999999999</v>
      </c>
      <c r="R53" s="70">
        <v>376.04653000000008</v>
      </c>
      <c r="S53" s="70">
        <v>22.493220000000001</v>
      </c>
      <c r="T53" s="70">
        <v>4.3746299999999998</v>
      </c>
      <c r="U53" s="70">
        <v>0</v>
      </c>
      <c r="V53" s="70">
        <v>0</v>
      </c>
      <c r="W53" s="70">
        <v>20.31607</v>
      </c>
      <c r="X53" s="70">
        <v>692.66273999999999</v>
      </c>
      <c r="Y53" s="70">
        <v>0</v>
      </c>
      <c r="Z53" s="70">
        <v>117.51066260000005</v>
      </c>
      <c r="AA53" s="70">
        <v>154.89599999999999</v>
      </c>
      <c r="AB53" s="70">
        <v>0</v>
      </c>
      <c r="AC53" s="70">
        <v>0</v>
      </c>
      <c r="AD53" s="70">
        <v>0</v>
      </c>
      <c r="AE53" s="70">
        <v>4065.3388900000014</v>
      </c>
      <c r="AF53" s="70">
        <v>0</v>
      </c>
      <c r="AG53" s="70">
        <v>0</v>
      </c>
      <c r="AH53" s="70">
        <v>7826.7560626000013</v>
      </c>
    </row>
    <row r="54" spans="1:34" ht="12.95" customHeight="1" x14ac:dyDescent="0.2">
      <c r="A54" s="62" t="s">
        <v>418</v>
      </c>
      <c r="B54" s="70">
        <v>0</v>
      </c>
      <c r="C54" s="70">
        <v>83.31477000000001</v>
      </c>
      <c r="D54" s="70">
        <v>0</v>
      </c>
      <c r="E54" s="70">
        <v>86.374800000000008</v>
      </c>
      <c r="F54" s="70">
        <v>0</v>
      </c>
      <c r="G54" s="70">
        <v>0</v>
      </c>
      <c r="H54" s="70">
        <v>721.98374999999999</v>
      </c>
      <c r="I54" s="70">
        <v>100</v>
      </c>
      <c r="J54" s="70">
        <v>0</v>
      </c>
      <c r="K54" s="70">
        <v>142.08000000000001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0</v>
      </c>
      <c r="R54" s="70">
        <v>50.329519999999995</v>
      </c>
      <c r="S54" s="70">
        <v>0</v>
      </c>
      <c r="T54" s="70">
        <v>0</v>
      </c>
      <c r="U54" s="70">
        <v>0</v>
      </c>
      <c r="V54" s="70">
        <v>303.33026000000001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0</v>
      </c>
      <c r="AF54" s="70">
        <v>0</v>
      </c>
      <c r="AG54" s="70">
        <v>0</v>
      </c>
      <c r="AH54" s="70">
        <v>1487.4131</v>
      </c>
    </row>
    <row r="55" spans="1:34" ht="12.95" customHeight="1" x14ac:dyDescent="0.2">
      <c r="A55" s="62" t="s">
        <v>744</v>
      </c>
      <c r="B55" s="70">
        <v>0</v>
      </c>
      <c r="C55" s="70">
        <v>0</v>
      </c>
      <c r="D55" s="70">
        <v>0</v>
      </c>
      <c r="E55" s="70">
        <v>86.374800000000008</v>
      </c>
      <c r="F55" s="70">
        <v>0</v>
      </c>
      <c r="G55" s="70">
        <v>0</v>
      </c>
      <c r="H55" s="70">
        <v>721.98374999999999</v>
      </c>
      <c r="I55" s="70">
        <v>100</v>
      </c>
      <c r="J55" s="70">
        <v>0</v>
      </c>
      <c r="K55" s="70">
        <v>142.08000000000001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50.329519999999995</v>
      </c>
      <c r="S55" s="70">
        <v>0</v>
      </c>
      <c r="T55" s="70">
        <v>0</v>
      </c>
      <c r="U55" s="70">
        <v>0</v>
      </c>
      <c r="V55" s="70">
        <v>28.125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1128.8930700000001</v>
      </c>
    </row>
    <row r="56" spans="1:34" ht="12.95" customHeight="1" x14ac:dyDescent="0.2">
      <c r="A56" s="62" t="s">
        <v>745</v>
      </c>
      <c r="B56" s="70">
        <v>0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0</v>
      </c>
      <c r="S56" s="70">
        <v>0</v>
      </c>
      <c r="T56" s="70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</row>
    <row r="57" spans="1:34" ht="12.95" customHeight="1" x14ac:dyDescent="0.2">
      <c r="A57" s="62" t="s">
        <v>743</v>
      </c>
      <c r="B57" s="70">
        <v>0</v>
      </c>
      <c r="C57" s="70">
        <v>83.31477000000001</v>
      </c>
      <c r="D57" s="70">
        <v>0</v>
      </c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0</v>
      </c>
      <c r="T57" s="70">
        <v>0</v>
      </c>
      <c r="U57" s="70">
        <v>0</v>
      </c>
      <c r="V57" s="70">
        <v>275.20526000000001</v>
      </c>
      <c r="W57" s="70">
        <v>0</v>
      </c>
      <c r="X57" s="70">
        <v>0</v>
      </c>
      <c r="Y57" s="70">
        <v>0</v>
      </c>
      <c r="Z57" s="70">
        <v>0</v>
      </c>
      <c r="AA57" s="70">
        <v>0</v>
      </c>
      <c r="AB57" s="70">
        <v>0</v>
      </c>
      <c r="AC57" s="70">
        <v>0</v>
      </c>
      <c r="AD57" s="70">
        <v>0</v>
      </c>
      <c r="AE57" s="70">
        <v>0</v>
      </c>
      <c r="AF57" s="70">
        <v>0</v>
      </c>
      <c r="AG57" s="70">
        <v>0</v>
      </c>
      <c r="AH57" s="70">
        <v>358.52003000000002</v>
      </c>
    </row>
    <row r="58" spans="1:34" ht="12.95" customHeight="1" x14ac:dyDescent="0.2">
      <c r="A58" s="62" t="s">
        <v>4162</v>
      </c>
      <c r="B58" s="70">
        <v>-88.162620000000004</v>
      </c>
      <c r="C58" s="70">
        <v>2274.8041400000002</v>
      </c>
      <c r="D58" s="70">
        <v>340.91465999999946</v>
      </c>
      <c r="E58" s="70">
        <v>342.06247000000292</v>
      </c>
      <c r="F58" s="70">
        <v>-3991.6903968531101</v>
      </c>
      <c r="G58" s="70">
        <v>252.86208000000033</v>
      </c>
      <c r="H58" s="70">
        <v>-3937.9139000000005</v>
      </c>
      <c r="I58" s="70">
        <v>-2092.3614900000025</v>
      </c>
      <c r="J58" s="70">
        <v>-10.410920000000004</v>
      </c>
      <c r="K58" s="70">
        <v>73.045981778469923</v>
      </c>
      <c r="L58" s="70">
        <v>-136.17185213799999</v>
      </c>
      <c r="M58" s="70">
        <v>-4925.2678299999989</v>
      </c>
      <c r="N58" s="70">
        <v>-680.47116000000017</v>
      </c>
      <c r="O58" s="70">
        <v>-1248.5842599999978</v>
      </c>
      <c r="P58" s="70">
        <v>94.418109999999984</v>
      </c>
      <c r="Q58" s="70">
        <v>-282.05482000000052</v>
      </c>
      <c r="R58" s="70">
        <v>742.56376</v>
      </c>
      <c r="S58" s="70">
        <v>-1447.8378799999996</v>
      </c>
      <c r="T58" s="70">
        <v>-715.7198099999996</v>
      </c>
      <c r="U58" s="70">
        <v>-43.58444999999999</v>
      </c>
      <c r="V58" s="70">
        <v>189.02226999999925</v>
      </c>
      <c r="W58" s="70">
        <v>70.023699999999963</v>
      </c>
      <c r="X58" s="70">
        <v>-31.828300000000127</v>
      </c>
      <c r="Y58" s="70">
        <v>-184.0188</v>
      </c>
      <c r="Z58" s="70">
        <v>-208.19689999999923</v>
      </c>
      <c r="AA58" s="70">
        <v>164.45777999999996</v>
      </c>
      <c r="AB58" s="70">
        <v>-37.143430000000308</v>
      </c>
      <c r="AC58" s="70">
        <v>-93.060369999999978</v>
      </c>
      <c r="AD58" s="70">
        <v>-4.8721999999999994</v>
      </c>
      <c r="AE58" s="70">
        <v>-2298.3031883600015</v>
      </c>
      <c r="AF58" s="70">
        <v>-7637.8209500000057</v>
      </c>
      <c r="AG58" s="70">
        <v>-4019.5612399999986</v>
      </c>
      <c r="AH58" s="70">
        <v>-29570.86181557264</v>
      </c>
    </row>
    <row r="59" spans="1:34" ht="12.95" customHeight="1" x14ac:dyDescent="0.2">
      <c r="A59" s="62" t="s">
        <v>4163</v>
      </c>
      <c r="B59" s="70">
        <v>-255.47819000000001</v>
      </c>
      <c r="C59" s="70">
        <v>-7613.2672199999997</v>
      </c>
      <c r="D59" s="70">
        <v>-3739.4843100000003</v>
      </c>
      <c r="E59" s="70">
        <v>-19055.245079999997</v>
      </c>
      <c r="F59" s="70">
        <v>-10711.733754357918</v>
      </c>
      <c r="G59" s="70">
        <v>-1606.3812799999998</v>
      </c>
      <c r="H59" s="70">
        <v>-7724.2221600000003</v>
      </c>
      <c r="I59" s="70">
        <v>-5736.3949200000034</v>
      </c>
      <c r="J59" s="70">
        <v>-157.59197</v>
      </c>
      <c r="K59" s="70">
        <v>-4999.0882192637901</v>
      </c>
      <c r="L59" s="70">
        <v>-482.40179274600001</v>
      </c>
      <c r="M59" s="70">
        <v>-15836.40238</v>
      </c>
      <c r="N59" s="70">
        <v>-4120.70352</v>
      </c>
      <c r="O59" s="70">
        <v>-15754.223139999998</v>
      </c>
      <c r="P59" s="70">
        <v>-38.926489999999994</v>
      </c>
      <c r="Q59" s="70">
        <v>-4367.5391300000001</v>
      </c>
      <c r="R59" s="70">
        <v>-3214.4706000000001</v>
      </c>
      <c r="S59" s="70">
        <v>-4714.1780299999991</v>
      </c>
      <c r="T59" s="70">
        <v>-4517.1675999999998</v>
      </c>
      <c r="U59" s="70">
        <v>-161.93290999999999</v>
      </c>
      <c r="V59" s="70">
        <v>-1306.27574</v>
      </c>
      <c r="W59" s="70">
        <v>-919.34320000000002</v>
      </c>
      <c r="X59" s="70">
        <v>-3046.7912000000001</v>
      </c>
      <c r="Y59" s="70">
        <v>-314.916</v>
      </c>
      <c r="Z59" s="70">
        <v>-1774.6354199999998</v>
      </c>
      <c r="AA59" s="70">
        <v>-1900.539</v>
      </c>
      <c r="AB59" s="70">
        <v>-2600.2447900000002</v>
      </c>
      <c r="AC59" s="70">
        <v>-253.13749999999999</v>
      </c>
      <c r="AD59" s="70">
        <v>-28.195519999999998</v>
      </c>
      <c r="AE59" s="70">
        <v>-10897.48965836</v>
      </c>
      <c r="AF59" s="70">
        <v>-22739.133550000006</v>
      </c>
      <c r="AG59" s="70">
        <v>-6292.2399899999982</v>
      </c>
      <c r="AH59" s="70">
        <v>-166879.77426472772</v>
      </c>
    </row>
    <row r="60" spans="1:34" ht="12.95" customHeight="1" x14ac:dyDescent="0.2">
      <c r="A60" s="62" t="s">
        <v>4139</v>
      </c>
      <c r="B60" s="70">
        <v>130.47477000000001</v>
      </c>
      <c r="C60" s="70">
        <v>593.39661000000001</v>
      </c>
      <c r="D60" s="70">
        <v>1722.43615</v>
      </c>
      <c r="E60" s="70">
        <v>2235.0403099999994</v>
      </c>
      <c r="F60" s="70">
        <v>304.21936750480756</v>
      </c>
      <c r="G60" s="70">
        <v>948.50808000000006</v>
      </c>
      <c r="H60" s="70">
        <v>811.67295000000001</v>
      </c>
      <c r="I60" s="70">
        <v>180.36034000000018</v>
      </c>
      <c r="J60" s="70">
        <v>14.612410000000001</v>
      </c>
      <c r="K60" s="70">
        <v>4913.6963610422599</v>
      </c>
      <c r="L60" s="70">
        <v>236.46795060800002</v>
      </c>
      <c r="M60" s="70">
        <v>5920.3273300000001</v>
      </c>
      <c r="N60" s="70">
        <v>1661.7549200000001</v>
      </c>
      <c r="O60" s="70">
        <v>13996.388000000001</v>
      </c>
      <c r="P60" s="70">
        <v>-15.409930000000008</v>
      </c>
      <c r="Q60" s="70">
        <v>932.3758600000001</v>
      </c>
      <c r="R60" s="70">
        <v>1798.1009900000001</v>
      </c>
      <c r="S60" s="70">
        <v>2690.7647299999999</v>
      </c>
      <c r="T60" s="70">
        <v>3127.7706600000001</v>
      </c>
      <c r="U60" s="70">
        <v>109.03273</v>
      </c>
      <c r="V60" s="70">
        <v>564.70636999999999</v>
      </c>
      <c r="W60" s="70">
        <v>551.2509</v>
      </c>
      <c r="X60" s="70">
        <v>2196.2972399999999</v>
      </c>
      <c r="Y60" s="70">
        <v>72.331999999999994</v>
      </c>
      <c r="Z60" s="70">
        <v>1134.7771800000003</v>
      </c>
      <c r="AA60" s="70">
        <v>1526.8868900000002</v>
      </c>
      <c r="AB60" s="70">
        <v>930.56330999999989</v>
      </c>
      <c r="AC60" s="70">
        <v>155.41050000000001</v>
      </c>
      <c r="AD60" s="70">
        <v>21.148319999999998</v>
      </c>
      <c r="AE60" s="70">
        <v>6461.2870399999993</v>
      </c>
      <c r="AF60" s="70">
        <v>268.36941999999999</v>
      </c>
      <c r="AG60" s="70">
        <v>5.4333400000000003</v>
      </c>
      <c r="AH60" s="70">
        <v>56200.453099155071</v>
      </c>
    </row>
    <row r="61" spans="1:34" ht="12.95" customHeight="1" x14ac:dyDescent="0.2">
      <c r="A61" s="62" t="s">
        <v>4145</v>
      </c>
      <c r="B61" s="70">
        <v>75.800600000000003</v>
      </c>
      <c r="C61" s="70">
        <v>10416.59258</v>
      </c>
      <c r="D61" s="70">
        <v>3770.6242099999999</v>
      </c>
      <c r="E61" s="70">
        <v>17583.70955</v>
      </c>
      <c r="F61" s="70">
        <v>6606.9540900000002</v>
      </c>
      <c r="G61" s="70">
        <v>2987.1039999999998</v>
      </c>
      <c r="H61" s="70">
        <v>3005.9098799999997</v>
      </c>
      <c r="I61" s="70">
        <v>3741.8274000000006</v>
      </c>
      <c r="J61" s="70">
        <v>132.56863999999999</v>
      </c>
      <c r="K61" s="70">
        <v>1295.9539600000001</v>
      </c>
      <c r="L61" s="70">
        <v>185.14795000000001</v>
      </c>
      <c r="M61" s="70">
        <v>7717.3514100000002</v>
      </c>
      <c r="N61" s="70">
        <v>2343.3067199999996</v>
      </c>
      <c r="O61" s="70">
        <v>5096.8442800000003</v>
      </c>
      <c r="P61" s="70">
        <v>310.63640999999996</v>
      </c>
      <c r="Q61" s="70">
        <v>4249.9198399999996</v>
      </c>
      <c r="R61" s="70">
        <v>4266.5588799999996</v>
      </c>
      <c r="S61" s="70">
        <v>3263.9330099999997</v>
      </c>
      <c r="T61" s="70">
        <v>3254.71994</v>
      </c>
      <c r="U61" s="70">
        <v>30.796709999999997</v>
      </c>
      <c r="V61" s="70">
        <v>2703.2658099999994</v>
      </c>
      <c r="W61" s="70">
        <v>1073.1974700000001</v>
      </c>
      <c r="X61" s="70">
        <v>4777.7827299999999</v>
      </c>
      <c r="Y61" s="70">
        <v>150.71606</v>
      </c>
      <c r="Z61" s="70">
        <v>1630.8469500000001</v>
      </c>
      <c r="AA61" s="70">
        <v>2459.7901000000002</v>
      </c>
      <c r="AB61" s="70">
        <v>3095.1249600000001</v>
      </c>
      <c r="AC61" s="70">
        <v>33.06026</v>
      </c>
      <c r="AD61" s="70">
        <v>11.36116</v>
      </c>
      <c r="AE61" s="70">
        <v>5593.8372499999996</v>
      </c>
      <c r="AF61" s="70">
        <v>14920.943660000001</v>
      </c>
      <c r="AG61" s="70">
        <v>2275.34384</v>
      </c>
      <c r="AH61" s="70">
        <v>119061.53030999999</v>
      </c>
    </row>
    <row r="62" spans="1:34" ht="12.95" customHeight="1" x14ac:dyDescent="0.2">
      <c r="A62" s="62" t="s">
        <v>4140</v>
      </c>
      <c r="B62" s="70">
        <v>-38.959800000000001</v>
      </c>
      <c r="C62" s="70">
        <v>-1121.9178300000001</v>
      </c>
      <c r="D62" s="70">
        <v>-1412.6613900000002</v>
      </c>
      <c r="E62" s="70">
        <v>-421.44231000000002</v>
      </c>
      <c r="F62" s="70">
        <v>-191.13009999999997</v>
      </c>
      <c r="G62" s="70">
        <v>-2076.3687199999999</v>
      </c>
      <c r="H62" s="70">
        <v>-31.274570000000001</v>
      </c>
      <c r="I62" s="70">
        <v>-278.15431000000007</v>
      </c>
      <c r="J62" s="70">
        <v>0</v>
      </c>
      <c r="K62" s="70">
        <v>-1137.51612</v>
      </c>
      <c r="L62" s="70">
        <v>-75.385960000000011</v>
      </c>
      <c r="M62" s="70">
        <v>-2726.5441900000001</v>
      </c>
      <c r="N62" s="70">
        <v>-564.82928000000004</v>
      </c>
      <c r="O62" s="70">
        <v>-4587.5934000000007</v>
      </c>
      <c r="P62" s="70">
        <v>-161.88188</v>
      </c>
      <c r="Q62" s="70">
        <v>-1096.8113900000001</v>
      </c>
      <c r="R62" s="70">
        <v>-2107.6255099999998</v>
      </c>
      <c r="S62" s="70">
        <v>-2688.3575900000001</v>
      </c>
      <c r="T62" s="70">
        <v>-2581.0428099999999</v>
      </c>
      <c r="U62" s="70">
        <v>-21.480979999999999</v>
      </c>
      <c r="V62" s="70">
        <v>-1772.67417</v>
      </c>
      <c r="W62" s="70">
        <v>-635.08147000000008</v>
      </c>
      <c r="X62" s="70">
        <v>-3959.1170699999998</v>
      </c>
      <c r="Y62" s="70">
        <v>-92.150859999999994</v>
      </c>
      <c r="Z62" s="70">
        <v>-1199.1856099999998</v>
      </c>
      <c r="AA62" s="70">
        <v>-1921.6802100000002</v>
      </c>
      <c r="AB62" s="70">
        <v>-1462.5869100000002</v>
      </c>
      <c r="AC62" s="70">
        <v>-28.393630000000002</v>
      </c>
      <c r="AD62" s="70">
        <v>-9.1861599999999992</v>
      </c>
      <c r="AE62" s="70">
        <v>-3455.9378200000001</v>
      </c>
      <c r="AF62" s="70">
        <v>-88.000479999999996</v>
      </c>
      <c r="AG62" s="70">
        <v>-8.0984300000000005</v>
      </c>
      <c r="AH62" s="70">
        <v>-37953.070959999997</v>
      </c>
    </row>
    <row r="63" spans="1:34" ht="12.95" customHeight="1" x14ac:dyDescent="0.2">
      <c r="A63" s="62" t="s">
        <v>4144</v>
      </c>
      <c r="B63" s="70">
        <v>0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</row>
    <row r="64" spans="1:34" ht="12.95" customHeight="1" x14ac:dyDescent="0.2">
      <c r="A64" s="62" t="s">
        <v>949</v>
      </c>
      <c r="B64" s="70">
        <v>0</v>
      </c>
      <c r="C64" s="70">
        <v>0</v>
      </c>
      <c r="D64" s="70">
        <v>0</v>
      </c>
      <c r="E64" s="70">
        <v>0</v>
      </c>
      <c r="F64" s="70">
        <v>0</v>
      </c>
      <c r="G64" s="70">
        <v>-1734.7223600000002</v>
      </c>
      <c r="H64" s="70">
        <v>451.9359800000002</v>
      </c>
      <c r="I64" s="70">
        <v>0</v>
      </c>
      <c r="J64" s="70">
        <v>-108.27754999999999</v>
      </c>
      <c r="K64" s="70">
        <v>0</v>
      </c>
      <c r="L64" s="70">
        <v>0</v>
      </c>
      <c r="M64" s="70">
        <v>0</v>
      </c>
      <c r="N64" s="70">
        <v>0</v>
      </c>
      <c r="O64" s="70">
        <v>0</v>
      </c>
      <c r="P64" s="70">
        <v>0</v>
      </c>
      <c r="Q64" s="70">
        <v>0</v>
      </c>
      <c r="R64" s="70">
        <v>0</v>
      </c>
      <c r="S64" s="70">
        <v>0</v>
      </c>
      <c r="T64" s="70">
        <v>0</v>
      </c>
      <c r="U64" s="70">
        <v>0</v>
      </c>
      <c r="V64" s="70">
        <v>0</v>
      </c>
      <c r="W64" s="70">
        <v>41.682200000000009</v>
      </c>
      <c r="X64" s="70">
        <v>0</v>
      </c>
      <c r="Y64" s="70">
        <v>0</v>
      </c>
      <c r="Z64" s="70">
        <v>0</v>
      </c>
      <c r="AA64" s="70">
        <v>343.54607000000033</v>
      </c>
      <c r="AB64" s="70">
        <v>0</v>
      </c>
      <c r="AC64" s="70">
        <v>0</v>
      </c>
      <c r="AD64" s="70">
        <v>0</v>
      </c>
      <c r="AE64" s="70">
        <v>0</v>
      </c>
      <c r="AF64" s="70">
        <v>0</v>
      </c>
      <c r="AG64" s="70">
        <v>873.48125999999979</v>
      </c>
      <c r="AH64" s="70">
        <v>-132.35439999999994</v>
      </c>
    </row>
    <row r="65" spans="1:34" ht="12.95" customHeight="1" x14ac:dyDescent="0.2">
      <c r="A65" s="62" t="s">
        <v>4142</v>
      </c>
      <c r="B65" s="70">
        <v>0</v>
      </c>
      <c r="C65" s="70">
        <v>0</v>
      </c>
      <c r="D65" s="70">
        <v>0</v>
      </c>
      <c r="E65" s="70">
        <v>0</v>
      </c>
      <c r="F65" s="70">
        <v>0</v>
      </c>
      <c r="G65" s="70">
        <v>-1776.2713600000002</v>
      </c>
      <c r="H65" s="70">
        <v>-2654.04295</v>
      </c>
      <c r="I65" s="70">
        <v>0</v>
      </c>
      <c r="J65" s="70">
        <v>-208.31558999999999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  <c r="W65" s="70">
        <v>-81.438999999999993</v>
      </c>
      <c r="X65" s="70">
        <v>0</v>
      </c>
      <c r="Y65" s="70">
        <v>0</v>
      </c>
      <c r="Z65" s="70">
        <v>0</v>
      </c>
      <c r="AA65" s="70">
        <v>-3878.0425299999997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-1482.23224</v>
      </c>
      <c r="AH65" s="70">
        <v>-10080.34367</v>
      </c>
    </row>
    <row r="66" spans="1:34" ht="12.95" customHeight="1" x14ac:dyDescent="0.2">
      <c r="A66" s="62" t="s">
        <v>4141</v>
      </c>
      <c r="B66" s="70">
        <v>0</v>
      </c>
      <c r="C66" s="70">
        <v>0</v>
      </c>
      <c r="D66" s="70">
        <v>0</v>
      </c>
      <c r="E66" s="70">
        <v>0</v>
      </c>
      <c r="F66" s="70">
        <v>0</v>
      </c>
      <c r="G66" s="70">
        <v>0</v>
      </c>
      <c r="H66" s="70">
        <v>0</v>
      </c>
      <c r="I66" s="70">
        <v>0</v>
      </c>
      <c r="J66" s="70">
        <v>26.737169999999999</v>
      </c>
      <c r="K66" s="70">
        <v>0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70">
        <v>0</v>
      </c>
      <c r="R66" s="70">
        <v>0</v>
      </c>
      <c r="S66" s="70">
        <v>0</v>
      </c>
      <c r="T66" s="70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2326.8255199999999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2353.5626899999997</v>
      </c>
    </row>
    <row r="67" spans="1:34" ht="12.95" customHeight="1" x14ac:dyDescent="0.2">
      <c r="A67" s="62" t="s">
        <v>950</v>
      </c>
      <c r="B67" s="70">
        <v>0</v>
      </c>
      <c r="C67" s="70">
        <v>0</v>
      </c>
      <c r="D67" s="70">
        <v>0</v>
      </c>
      <c r="E67" s="70">
        <v>0</v>
      </c>
      <c r="F67" s="70">
        <v>0</v>
      </c>
      <c r="G67" s="70">
        <v>41.548999999999999</v>
      </c>
      <c r="H67" s="70">
        <v>3105.9789300000002</v>
      </c>
      <c r="I67" s="70">
        <v>0</v>
      </c>
      <c r="J67" s="70">
        <v>85.125439999999998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123.1212</v>
      </c>
      <c r="X67" s="70">
        <v>0</v>
      </c>
      <c r="Y67" s="70">
        <v>0</v>
      </c>
      <c r="Z67" s="70">
        <v>0</v>
      </c>
      <c r="AA67" s="70">
        <v>1894.7630800000002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2355.7134999999998</v>
      </c>
      <c r="AH67" s="70">
        <v>7606.2511500000001</v>
      </c>
    </row>
    <row r="68" spans="1:34" ht="12.95" customHeight="1" x14ac:dyDescent="0.2">
      <c r="A68" s="62" t="s">
        <v>4143</v>
      </c>
      <c r="B68" s="70">
        <v>0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-11.82457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  <c r="W68" s="70">
        <v>0</v>
      </c>
      <c r="X68" s="70">
        <v>0</v>
      </c>
      <c r="Y68" s="70">
        <v>0</v>
      </c>
      <c r="Z68" s="70">
        <v>0</v>
      </c>
      <c r="AA68" s="70">
        <v>0</v>
      </c>
      <c r="AB68" s="70">
        <v>0</v>
      </c>
      <c r="AC68" s="70">
        <v>0</v>
      </c>
      <c r="AD68" s="70">
        <v>0</v>
      </c>
      <c r="AE68" s="70">
        <v>0</v>
      </c>
      <c r="AF68" s="70">
        <v>0</v>
      </c>
      <c r="AG68" s="70">
        <v>0</v>
      </c>
      <c r="AH68" s="70">
        <v>-11.82457</v>
      </c>
    </row>
    <row r="69" spans="1:34" ht="12.95" customHeight="1" x14ac:dyDescent="0.2">
      <c r="A69" s="68" t="s">
        <v>955</v>
      </c>
      <c r="B69" s="70">
        <v>-61.23865</v>
      </c>
      <c r="C69" s="70">
        <v>-503.68299999999999</v>
      </c>
      <c r="D69" s="70">
        <v>-9.1609999999999996</v>
      </c>
      <c r="E69" s="70">
        <v>-2209.87979</v>
      </c>
      <c r="F69" s="70">
        <v>-842.63993000000005</v>
      </c>
      <c r="G69" s="70">
        <v>0</v>
      </c>
      <c r="H69" s="70">
        <v>-237.28013000000001</v>
      </c>
      <c r="I69" s="70">
        <v>-346.76629000000025</v>
      </c>
      <c r="J69" s="70">
        <v>0</v>
      </c>
      <c r="K69" s="70">
        <v>0</v>
      </c>
      <c r="L69" s="70">
        <v>0</v>
      </c>
      <c r="M69" s="70">
        <v>-494.19819000000007</v>
      </c>
      <c r="N69" s="70">
        <v>-1.5890292000000081</v>
      </c>
      <c r="O69" s="70">
        <v>0</v>
      </c>
      <c r="P69" s="70">
        <v>3.0598100000000001</v>
      </c>
      <c r="Q69" s="70">
        <v>-140.84096</v>
      </c>
      <c r="R69" s="70">
        <v>-11.67299</v>
      </c>
      <c r="S69" s="70">
        <v>0</v>
      </c>
      <c r="T69" s="70">
        <v>-23.111009999999997</v>
      </c>
      <c r="U69" s="70">
        <v>-0.16078000000000001</v>
      </c>
      <c r="V69" s="70">
        <v>-93.110100000000003</v>
      </c>
      <c r="W69" s="70">
        <v>-0.49765999999999988</v>
      </c>
      <c r="X69" s="70">
        <v>-14.60471000000001</v>
      </c>
      <c r="Y69" s="70">
        <v>-0.245</v>
      </c>
      <c r="Z69" s="70">
        <v>0</v>
      </c>
      <c r="AA69" s="70">
        <v>0</v>
      </c>
      <c r="AB69" s="70">
        <v>-3.5846499999999994</v>
      </c>
      <c r="AC69" s="70">
        <v>-7.9390000000000002E-2</v>
      </c>
      <c r="AD69" s="70">
        <v>0</v>
      </c>
      <c r="AE69" s="70">
        <v>-198.73870000000002</v>
      </c>
      <c r="AF69" s="70">
        <v>0</v>
      </c>
      <c r="AG69" s="70">
        <v>-55.135210000000001</v>
      </c>
      <c r="AH69" s="70">
        <v>-5245.1573592000004</v>
      </c>
    </row>
    <row r="70" spans="1:34" ht="12.95" customHeight="1" x14ac:dyDescent="0.2">
      <c r="A70" s="68" t="s">
        <v>951</v>
      </c>
      <c r="B70" s="70">
        <v>-3747.6801524676448</v>
      </c>
      <c r="C70" s="70">
        <v>-29499.136260162719</v>
      </c>
      <c r="D70" s="70">
        <v>-6931.1147000000001</v>
      </c>
      <c r="E70" s="70">
        <v>-44473.371440000003</v>
      </c>
      <c r="F70" s="70">
        <v>-20751.709890000002</v>
      </c>
      <c r="G70" s="70">
        <v>-628.35462311422316</v>
      </c>
      <c r="H70" s="70">
        <v>-4739.4880609719994</v>
      </c>
      <c r="I70" s="70">
        <v>-12682.647740000377</v>
      </c>
      <c r="J70" s="70">
        <v>-2418.94254</v>
      </c>
      <c r="K70" s="70">
        <v>-658.25793096522045</v>
      </c>
      <c r="L70" s="70">
        <v>-694.07126870000002</v>
      </c>
      <c r="M70" s="70">
        <v>-6763.1995900000011</v>
      </c>
      <c r="N70" s="70">
        <v>-31125.757158259818</v>
      </c>
      <c r="O70" s="70">
        <v>-733.24849851068007</v>
      </c>
      <c r="P70" s="70">
        <v>-357.69493500933794</v>
      </c>
      <c r="Q70" s="70">
        <v>-4516.4077900000002</v>
      </c>
      <c r="R70" s="70">
        <v>-736.49881944200024</v>
      </c>
      <c r="S70" s="70">
        <v>-5371.9301602296218</v>
      </c>
      <c r="T70" s="70">
        <v>-2474.62781</v>
      </c>
      <c r="U70" s="70">
        <v>-183.68700000000001</v>
      </c>
      <c r="V70" s="70">
        <v>-5022.7541300000003</v>
      </c>
      <c r="W70" s="70">
        <v>-649.06626000000006</v>
      </c>
      <c r="X70" s="70">
        <v>-2662.7006521525195</v>
      </c>
      <c r="Y70" s="70">
        <v>-906.48900000000003</v>
      </c>
      <c r="Z70" s="70">
        <v>-1563.5057200000003</v>
      </c>
      <c r="AA70" s="70">
        <v>-7129.1950398262952</v>
      </c>
      <c r="AB70" s="70">
        <v>-2425.4255720421261</v>
      </c>
      <c r="AC70" s="70">
        <v>1.9390682392632073</v>
      </c>
      <c r="AD70" s="70">
        <v>-114.21895640000002</v>
      </c>
      <c r="AE70" s="70">
        <v>-6476.4926700000015</v>
      </c>
      <c r="AF70" s="70">
        <v>-2998.4635699999999</v>
      </c>
      <c r="AG70" s="70">
        <v>-20259.809449261069</v>
      </c>
      <c r="AH70" s="70">
        <v>-229694.00831927639</v>
      </c>
    </row>
    <row r="71" spans="1:34" ht="12.95" customHeight="1" x14ac:dyDescent="0.2">
      <c r="A71" s="69" t="s">
        <v>1684</v>
      </c>
      <c r="B71" s="70">
        <v>-4030.4867400000003</v>
      </c>
      <c r="C71" s="70">
        <v>-18080.152109999999</v>
      </c>
      <c r="D71" s="70">
        <v>-6511.1951300000001</v>
      </c>
      <c r="E71" s="70">
        <v>-44077.26771</v>
      </c>
      <c r="F71" s="70">
        <v>-9956.6924800000015</v>
      </c>
      <c r="G71" s="70">
        <v>-908.85942999999997</v>
      </c>
      <c r="H71" s="70">
        <v>-2825.7023809719994</v>
      </c>
      <c r="I71" s="70">
        <v>-9690.480650000376</v>
      </c>
      <c r="J71" s="70">
        <v>-1759.4901100000002</v>
      </c>
      <c r="K71" s="70">
        <v>-780.98039999999992</v>
      </c>
      <c r="L71" s="70">
        <v>-371.78796869999996</v>
      </c>
      <c r="M71" s="70">
        <v>-4957.9018000000005</v>
      </c>
      <c r="N71" s="70">
        <v>-14984.66568</v>
      </c>
      <c r="O71" s="70">
        <v>-998.35321000000044</v>
      </c>
      <c r="P71" s="70">
        <v>-672.30047000000025</v>
      </c>
      <c r="Q71" s="70">
        <v>-4100.2529800000002</v>
      </c>
      <c r="R71" s="70">
        <v>-4202.402000000001</v>
      </c>
      <c r="S71" s="70">
        <v>-4667.4912115170391</v>
      </c>
      <c r="T71" s="70">
        <v>-1990.9771699999999</v>
      </c>
      <c r="U71" s="70">
        <v>-113.67557000000001</v>
      </c>
      <c r="V71" s="70">
        <v>-3475.7126400000002</v>
      </c>
      <c r="W71" s="70">
        <v>-347.62506000000002</v>
      </c>
      <c r="X71" s="70">
        <v>-3200.364709999998</v>
      </c>
      <c r="Y71" s="70">
        <v>-594.16899999999998</v>
      </c>
      <c r="Z71" s="70">
        <v>-1306.8492600000002</v>
      </c>
      <c r="AA71" s="70">
        <v>-4337.9519199999995</v>
      </c>
      <c r="AB71" s="70">
        <v>-2145.1041500000001</v>
      </c>
      <c r="AC71" s="70">
        <v>-185.92512999999983</v>
      </c>
      <c r="AD71" s="70">
        <v>-153.52597</v>
      </c>
      <c r="AE71" s="70">
        <v>-5269.6087700000016</v>
      </c>
      <c r="AF71" s="70">
        <v>-1810.4983800000002</v>
      </c>
      <c r="AG71" s="70">
        <v>-8764.8749900000003</v>
      </c>
      <c r="AH71" s="70">
        <v>-167273.32518118937</v>
      </c>
    </row>
    <row r="72" spans="1:34" ht="12.95" customHeight="1" x14ac:dyDescent="0.2">
      <c r="A72" s="69" t="s">
        <v>1682</v>
      </c>
      <c r="B72" s="70">
        <v>-4030.4867400000003</v>
      </c>
      <c r="C72" s="70">
        <v>-18080.152109999999</v>
      </c>
      <c r="D72" s="70">
        <v>-6511.1951300000001</v>
      </c>
      <c r="E72" s="70">
        <v>-44077.26771</v>
      </c>
      <c r="F72" s="70">
        <v>-9956.6924800000015</v>
      </c>
      <c r="G72" s="70">
        <v>-908.85942999999997</v>
      </c>
      <c r="H72" s="70">
        <v>-2825.7023809719994</v>
      </c>
      <c r="I72" s="70">
        <v>-9690.480650000376</v>
      </c>
      <c r="J72" s="70">
        <v>-1734.1420700000001</v>
      </c>
      <c r="K72" s="70">
        <v>-780.98039999999992</v>
      </c>
      <c r="L72" s="70">
        <v>-371.78796869999996</v>
      </c>
      <c r="M72" s="70">
        <v>-4957.9018000000005</v>
      </c>
      <c r="N72" s="70">
        <v>-14984.66568</v>
      </c>
      <c r="O72" s="70">
        <v>-998.35321000000044</v>
      </c>
      <c r="P72" s="70">
        <v>-631.3043600000002</v>
      </c>
      <c r="Q72" s="70">
        <v>-4100.2529800000002</v>
      </c>
      <c r="R72" s="70">
        <v>-4202.402000000001</v>
      </c>
      <c r="S72" s="70">
        <v>-4667.4912115170391</v>
      </c>
      <c r="T72" s="70">
        <v>-1990.9771699999999</v>
      </c>
      <c r="U72" s="70">
        <v>-113.67557000000001</v>
      </c>
      <c r="V72" s="70">
        <v>-3475.7126400000002</v>
      </c>
      <c r="W72" s="70">
        <v>-347.62506000000002</v>
      </c>
      <c r="X72" s="70">
        <v>-3200.364709999998</v>
      </c>
      <c r="Y72" s="70">
        <v>-594.16899999999998</v>
      </c>
      <c r="Z72" s="70">
        <v>-1306.8492600000002</v>
      </c>
      <c r="AA72" s="70">
        <v>-4337.9519199999995</v>
      </c>
      <c r="AB72" s="70">
        <v>-2145.1041500000001</v>
      </c>
      <c r="AC72" s="70">
        <v>-185.92512999999983</v>
      </c>
      <c r="AD72" s="70">
        <v>-153.52597</v>
      </c>
      <c r="AE72" s="70">
        <v>-5269.6087700000016</v>
      </c>
      <c r="AF72" s="70">
        <v>-1810.4983800000002</v>
      </c>
      <c r="AG72" s="70">
        <v>-8764.8749900000003</v>
      </c>
      <c r="AH72" s="70">
        <v>-167206.98103118935</v>
      </c>
    </row>
    <row r="73" spans="1:34" ht="12.95" customHeight="1" x14ac:dyDescent="0.2">
      <c r="A73" s="69" t="s">
        <v>1683</v>
      </c>
      <c r="B73" s="70">
        <v>0</v>
      </c>
      <c r="C73" s="70">
        <v>0</v>
      </c>
      <c r="D73" s="70">
        <v>0</v>
      </c>
      <c r="E73" s="70">
        <v>0</v>
      </c>
      <c r="F73" s="70">
        <v>0</v>
      </c>
      <c r="G73" s="70">
        <v>0</v>
      </c>
      <c r="H73" s="70">
        <v>0</v>
      </c>
      <c r="I73" s="70">
        <v>0</v>
      </c>
      <c r="J73" s="70">
        <v>-25.348040000000001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-40.996110000000002</v>
      </c>
      <c r="Q73" s="70"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-66.344149999999999</v>
      </c>
    </row>
    <row r="74" spans="1:34" ht="12.95" customHeight="1" x14ac:dyDescent="0.2">
      <c r="A74" s="69" t="s">
        <v>952</v>
      </c>
      <c r="B74" s="70">
        <v>1067.4206299999998</v>
      </c>
      <c r="C74" s="70">
        <v>100.25876</v>
      </c>
      <c r="D74" s="70">
        <v>794.10424999999987</v>
      </c>
      <c r="E74" s="70">
        <v>170.29240999999999</v>
      </c>
      <c r="F74" s="70">
        <v>876.55469999999991</v>
      </c>
      <c r="G74" s="70">
        <v>1175.0515600000001</v>
      </c>
      <c r="H74" s="70">
        <v>-45.023069999999997</v>
      </c>
      <c r="I74" s="70">
        <v>103.04724000000004</v>
      </c>
      <c r="J74" s="70">
        <v>121.63301</v>
      </c>
      <c r="K74" s="70">
        <v>487.60433999999998</v>
      </c>
      <c r="L74" s="70">
        <v>74.450679999999991</v>
      </c>
      <c r="M74" s="70">
        <v>1707.9656299999999</v>
      </c>
      <c r="N74" s="70">
        <v>1180.9699599999999</v>
      </c>
      <c r="O74" s="70">
        <v>2380.2420799999982</v>
      </c>
      <c r="P74" s="70">
        <v>499.29717999999997</v>
      </c>
      <c r="Q74" s="70">
        <v>16.258469999999999</v>
      </c>
      <c r="R74" s="70">
        <v>6459.2382000000007</v>
      </c>
      <c r="S74" s="70">
        <v>713.09604779508004</v>
      </c>
      <c r="T74" s="70">
        <v>577.75410999999997</v>
      </c>
      <c r="U74" s="70">
        <v>-5.3353999999999999</v>
      </c>
      <c r="V74" s="70">
        <v>521.76478999999995</v>
      </c>
      <c r="W74" s="70">
        <v>48.508489999999995</v>
      </c>
      <c r="X74" s="70">
        <v>1234.66563</v>
      </c>
      <c r="Y74" s="70">
        <v>178.90299999999999</v>
      </c>
      <c r="Z74" s="70">
        <v>878.40782999999999</v>
      </c>
      <c r="AA74" s="70">
        <v>2825.7113399999998</v>
      </c>
      <c r="AB74" s="70">
        <v>388.91172999999998</v>
      </c>
      <c r="AC74" s="70">
        <v>222.05357000000001</v>
      </c>
      <c r="AD74" s="70">
        <v>142.58609999999999</v>
      </c>
      <c r="AE74" s="70">
        <v>1373.73461</v>
      </c>
      <c r="AF74" s="70">
        <v>200.11634000000004</v>
      </c>
      <c r="AG74" s="70">
        <v>3.6618600000000003</v>
      </c>
      <c r="AH74" s="70">
        <v>26473.906077795076</v>
      </c>
    </row>
    <row r="75" spans="1:34" ht="12.95" customHeight="1" x14ac:dyDescent="0.2">
      <c r="A75" s="69" t="s">
        <v>738</v>
      </c>
      <c r="B75" s="70">
        <v>-332.82550724376108</v>
      </c>
      <c r="C75" s="70">
        <v>-6239.1460658687693</v>
      </c>
      <c r="D75" s="70">
        <v>-737.33194000000003</v>
      </c>
      <c r="E75" s="70">
        <v>-358.33265</v>
      </c>
      <c r="F75" s="70">
        <v>-6345.3937800000003</v>
      </c>
      <c r="G75" s="70">
        <v>-496.71721586417857</v>
      </c>
      <c r="H75" s="70">
        <v>-911.41552999999999</v>
      </c>
      <c r="I75" s="70">
        <v>-1852.7028800000005</v>
      </c>
      <c r="J75" s="70">
        <v>-342.29210999999998</v>
      </c>
      <c r="K75" s="70">
        <v>-210.55389410453446</v>
      </c>
      <c r="L75" s="70">
        <v>-259.85576000000003</v>
      </c>
      <c r="M75" s="70">
        <v>-1828.41713</v>
      </c>
      <c r="N75" s="70">
        <v>-9961.9268119531098</v>
      </c>
      <c r="O75" s="70">
        <v>-729.45101681944459</v>
      </c>
      <c r="P75" s="70">
        <v>-125.32786134504721</v>
      </c>
      <c r="Q75" s="70">
        <v>-208.85622000000001</v>
      </c>
      <c r="R75" s="70">
        <v>-1798.295964594</v>
      </c>
      <c r="S75" s="70">
        <v>-806.14990399549197</v>
      </c>
      <c r="T75" s="70">
        <v>-650.63264000000004</v>
      </c>
      <c r="U75" s="70">
        <v>-39.710599999999999</v>
      </c>
      <c r="V75" s="70">
        <v>-1092.0213799999999</v>
      </c>
      <c r="W75" s="70">
        <v>-180.51878999999997</v>
      </c>
      <c r="X75" s="70">
        <v>-394.67445853590721</v>
      </c>
      <c r="Y75" s="70">
        <v>-287.76600000000002</v>
      </c>
      <c r="Z75" s="70">
        <v>-661.38197000000002</v>
      </c>
      <c r="AA75" s="70">
        <v>-767.41706890273724</v>
      </c>
      <c r="AB75" s="70">
        <v>-428.93676112300841</v>
      </c>
      <c r="AC75" s="70">
        <v>-14.39601349915738</v>
      </c>
      <c r="AD75" s="70">
        <v>-58.2730113</v>
      </c>
      <c r="AE75" s="70">
        <v>-1903.1146799999999</v>
      </c>
      <c r="AF75" s="70">
        <v>-694.25816999999995</v>
      </c>
      <c r="AG75" s="70">
        <v>-6412.3134859384563</v>
      </c>
      <c r="AH75" s="70">
        <v>-47130.407271087613</v>
      </c>
    </row>
    <row r="76" spans="1:34" ht="12.95" customHeight="1" x14ac:dyDescent="0.2">
      <c r="A76" s="69" t="s">
        <v>739</v>
      </c>
      <c r="B76" s="70">
        <v>-161.94284537883175</v>
      </c>
      <c r="C76" s="70">
        <v>-2151.8069945102943</v>
      </c>
      <c r="D76" s="70">
        <v>-476.69188000000003</v>
      </c>
      <c r="E76" s="70">
        <v>-111.58882999999999</v>
      </c>
      <c r="F76" s="70">
        <v>-4146.3859899999998</v>
      </c>
      <c r="G76" s="70">
        <v>-337.98748293079342</v>
      </c>
      <c r="H76" s="70">
        <v>-314.92221000000001</v>
      </c>
      <c r="I76" s="70">
        <v>-700.23131000000024</v>
      </c>
      <c r="J76" s="70">
        <v>-94.580590000000001</v>
      </c>
      <c r="K76" s="70">
        <v>-118.08632686068606</v>
      </c>
      <c r="L76" s="70">
        <v>-95.215950000000007</v>
      </c>
      <c r="M76" s="70">
        <v>-1122.9678800000002</v>
      </c>
      <c r="N76" s="70">
        <v>-2513.2743471180502</v>
      </c>
      <c r="O76" s="70">
        <v>-669.96808150582672</v>
      </c>
      <c r="P76" s="70">
        <v>-51.824260200342053</v>
      </c>
      <c r="Q76" s="70">
        <v>-128.26597000000001</v>
      </c>
      <c r="R76" s="70">
        <v>-389.50956495600008</v>
      </c>
      <c r="S76" s="70">
        <v>-23.929418393834649</v>
      </c>
      <c r="T76" s="70">
        <v>-104.04409999999999</v>
      </c>
      <c r="U76" s="70">
        <v>-24.965430000000001</v>
      </c>
      <c r="V76" s="70">
        <v>-511.89034000000004</v>
      </c>
      <c r="W76" s="70">
        <v>-79.339199999999991</v>
      </c>
      <c r="X76" s="70">
        <v>-145.97118867950763</v>
      </c>
      <c r="Y76" s="70">
        <v>-149.43</v>
      </c>
      <c r="Z76" s="70">
        <v>-192.46268000000003</v>
      </c>
      <c r="AA76" s="70">
        <v>-564.78043481576549</v>
      </c>
      <c r="AB76" s="70">
        <v>-197.78386941506776</v>
      </c>
      <c r="AC76" s="70">
        <v>-15.544248816765391</v>
      </c>
      <c r="AD76" s="70">
        <v>-41.500375500000004</v>
      </c>
      <c r="AE76" s="70">
        <v>-493.35863000000001</v>
      </c>
      <c r="AF76" s="70">
        <v>-332.03026999999997</v>
      </c>
      <c r="AG76" s="70">
        <v>-1424.9886379167076</v>
      </c>
      <c r="AH76" s="70">
        <v>-17887.269336998474</v>
      </c>
    </row>
    <row r="77" spans="1:34" ht="12.95" customHeight="1" x14ac:dyDescent="0.2">
      <c r="A77" s="69" t="s">
        <v>740</v>
      </c>
      <c r="B77" s="70">
        <v>-273.60033868687162</v>
      </c>
      <c r="C77" s="70">
        <v>-2849.4324457074704</v>
      </c>
      <c r="D77" s="70">
        <v>0</v>
      </c>
      <c r="E77" s="70">
        <v>-78.497669999999999</v>
      </c>
      <c r="F77" s="70">
        <v>-1113.0413599999999</v>
      </c>
      <c r="G77" s="70">
        <v>-4.5902587773029611</v>
      </c>
      <c r="H77" s="70">
        <v>-134.27706000000001</v>
      </c>
      <c r="I77" s="70">
        <v>-475.05459000000008</v>
      </c>
      <c r="J77" s="70">
        <v>-26.017779999999998</v>
      </c>
      <c r="K77" s="70">
        <v>0</v>
      </c>
      <c r="L77" s="70">
        <v>-4.2708300000000001</v>
      </c>
      <c r="M77" s="70">
        <v>-352.65220999999997</v>
      </c>
      <c r="N77" s="70">
        <v>-2599.5714814825842</v>
      </c>
      <c r="O77" s="70">
        <v>-101.98019703959164</v>
      </c>
      <c r="P77" s="70">
        <v>-4.1597110710435032</v>
      </c>
      <c r="Q77" s="70">
        <v>-4.8394599999999999</v>
      </c>
      <c r="R77" s="70">
        <v>-293.1595537980001</v>
      </c>
      <c r="S77" s="70">
        <v>-33.828678896058278</v>
      </c>
      <c r="T77" s="70">
        <v>-147.81954999999999</v>
      </c>
      <c r="U77" s="70">
        <v>0</v>
      </c>
      <c r="V77" s="70">
        <v>-356.50289000000004</v>
      </c>
      <c r="W77" s="70">
        <v>-76.915820000000011</v>
      </c>
      <c r="X77" s="70">
        <v>-88.098056889371591</v>
      </c>
      <c r="Y77" s="70">
        <v>-26.07</v>
      </c>
      <c r="Z77" s="70">
        <v>-50.151679999999992</v>
      </c>
      <c r="AA77" s="70">
        <v>-150.09859181810734</v>
      </c>
      <c r="AB77" s="70">
        <v>-42.512521504049786</v>
      </c>
      <c r="AC77" s="70">
        <v>-0.63007101512330221</v>
      </c>
      <c r="AD77" s="70">
        <v>-3.5056996000000002</v>
      </c>
      <c r="AE77" s="70">
        <v>-53.559010000000001</v>
      </c>
      <c r="AF77" s="70">
        <v>-55.50461</v>
      </c>
      <c r="AG77" s="70">
        <v>-577.74385088026406</v>
      </c>
      <c r="AH77" s="70">
        <v>-9978.0859771658397</v>
      </c>
    </row>
    <row r="78" spans="1:34" ht="12.95" customHeight="1" x14ac:dyDescent="0.2">
      <c r="A78" s="69" t="s">
        <v>741</v>
      </c>
      <c r="B78" s="70">
        <v>-16.245351158179734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-62.993839140400603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70">
        <v>0</v>
      </c>
      <c r="AA78" s="70">
        <v>0</v>
      </c>
      <c r="AB78" s="70">
        <v>0</v>
      </c>
      <c r="AC78" s="70">
        <v>0</v>
      </c>
      <c r="AD78" s="70">
        <v>0</v>
      </c>
      <c r="AE78" s="70">
        <v>0</v>
      </c>
      <c r="AF78" s="70">
        <v>0</v>
      </c>
      <c r="AG78" s="70">
        <v>0</v>
      </c>
      <c r="AH78" s="70">
        <v>-79.23919029858034</v>
      </c>
    </row>
    <row r="79" spans="1:34" ht="12.95" customHeight="1" x14ac:dyDescent="0.2">
      <c r="A79" s="69" t="s">
        <v>3229</v>
      </c>
      <c r="B79" s="70">
        <v>0</v>
      </c>
      <c r="C79" s="70">
        <v>-260.66339996177084</v>
      </c>
      <c r="D79" s="70">
        <v>0</v>
      </c>
      <c r="E79" s="70">
        <v>-14.064870000000001</v>
      </c>
      <c r="F79" s="70">
        <v>-66.750979999999998</v>
      </c>
      <c r="G79" s="70">
        <v>-55.25179554194829</v>
      </c>
      <c r="H79" s="70">
        <v>-299.73578000000003</v>
      </c>
      <c r="I79" s="70">
        <v>-3.3636299999999988</v>
      </c>
      <c r="J79" s="70">
        <v>-221.67323999999999</v>
      </c>
      <c r="K79" s="70">
        <v>0</v>
      </c>
      <c r="L79" s="70">
        <v>-24.44659</v>
      </c>
      <c r="M79" s="70">
        <v>-209.22620000000001</v>
      </c>
      <c r="N79" s="70">
        <v>-2184.2949585656738</v>
      </c>
      <c r="O79" s="70">
        <v>-352.79534786281272</v>
      </c>
      <c r="P79" s="70">
        <v>-3.2059323929049253</v>
      </c>
      <c r="Q79" s="70">
        <v>-10.80735</v>
      </c>
      <c r="R79" s="70">
        <v>-247.77977609399997</v>
      </c>
      <c r="S79" s="70">
        <v>-553.62699522227808</v>
      </c>
      <c r="T79" s="70">
        <v>-143.23145</v>
      </c>
      <c r="U79" s="70">
        <v>0</v>
      </c>
      <c r="V79" s="70">
        <v>-108.39167</v>
      </c>
      <c r="W79" s="70">
        <v>-11.55579</v>
      </c>
      <c r="X79" s="70">
        <v>-23.530668640269948</v>
      </c>
      <c r="Y79" s="70">
        <v>-27.957000000000001</v>
      </c>
      <c r="Z79" s="70">
        <v>-231.06796000000003</v>
      </c>
      <c r="AA79" s="70">
        <v>-270.34837428968541</v>
      </c>
      <c r="AB79" s="70">
        <v>0</v>
      </c>
      <c r="AC79" s="70">
        <v>-3.5530384296909023</v>
      </c>
      <c r="AD79" s="70">
        <v>0</v>
      </c>
      <c r="AE79" s="70">
        <v>0</v>
      </c>
      <c r="AF79" s="70">
        <v>-306.28847999999999</v>
      </c>
      <c r="AG79" s="70">
        <v>-2734.8399254234673</v>
      </c>
      <c r="AH79" s="70">
        <v>-8368.4512024245032</v>
      </c>
    </row>
    <row r="80" spans="1:34" ht="12.95" customHeight="1" x14ac:dyDescent="0.2">
      <c r="A80" s="69" t="s">
        <v>995</v>
      </c>
      <c r="B80" s="70">
        <v>0</v>
      </c>
      <c r="C80" s="70">
        <v>-18.194004114411833</v>
      </c>
      <c r="D80" s="70">
        <v>0</v>
      </c>
      <c r="E80" s="70">
        <v>-3.9121199999999998</v>
      </c>
      <c r="F80" s="70">
        <v>0</v>
      </c>
      <c r="G80" s="70">
        <v>0</v>
      </c>
      <c r="H80" s="70">
        <v>-208.41202999999999</v>
      </c>
      <c r="I80" s="70">
        <v>-63.861919999999998</v>
      </c>
      <c r="J80" s="70">
        <v>-96.521720000000002</v>
      </c>
      <c r="K80" s="70">
        <v>-36.24165</v>
      </c>
      <c r="L80" s="70">
        <v>-12.944849999999999</v>
      </c>
      <c r="M80" s="70">
        <v>0</v>
      </c>
      <c r="N80" s="70">
        <v>0</v>
      </c>
      <c r="O80" s="70">
        <v>-260.94272528300201</v>
      </c>
      <c r="P80" s="70">
        <v>-0.17388000000000001</v>
      </c>
      <c r="Q80" s="70">
        <v>-79.644279999999995</v>
      </c>
      <c r="R80" s="70">
        <v>-264.59015999999997</v>
      </c>
      <c r="S80" s="70">
        <v>0</v>
      </c>
      <c r="T80" s="70">
        <v>-15.677010000000001</v>
      </c>
      <c r="U80" s="70">
        <v>0</v>
      </c>
      <c r="V80" s="70">
        <v>0</v>
      </c>
      <c r="W80" s="70">
        <v>-1.6200900000000003</v>
      </c>
      <c r="X80" s="70">
        <v>-44.727199407465264</v>
      </c>
      <c r="Y80" s="70">
        <v>0</v>
      </c>
      <c r="Z80" s="70">
        <v>0</v>
      </c>
      <c r="AA80" s="70">
        <v>-3864.3099900000002</v>
      </c>
      <c r="AB80" s="70">
        <v>0</v>
      </c>
      <c r="AC80" s="70">
        <v>-6.6000000000000003E-2</v>
      </c>
      <c r="AD80" s="70">
        <v>0</v>
      </c>
      <c r="AE80" s="70">
        <v>-130.58619000000002</v>
      </c>
      <c r="AF80" s="70">
        <v>0</v>
      </c>
      <c r="AG80" s="70">
        <v>-348.71041910217411</v>
      </c>
      <c r="AH80" s="70">
        <v>-5451.1362379070533</v>
      </c>
    </row>
    <row r="81" spans="1:34" ht="12.95" customHeight="1" x14ac:dyDescent="0.2">
      <c r="A81" s="231" t="s">
        <v>1041</v>
      </c>
      <c r="B81" s="70">
        <v>0</v>
      </c>
      <c r="C81" s="70">
        <v>0</v>
      </c>
      <c r="D81" s="70">
        <v>0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</row>
    <row r="82" spans="1:34" ht="12.95" customHeight="1" x14ac:dyDescent="0.2">
      <c r="A82" s="68" t="s">
        <v>1040</v>
      </c>
      <c r="B82" s="70">
        <v>0</v>
      </c>
      <c r="C82" s="70">
        <v>0</v>
      </c>
      <c r="D82" s="70">
        <v>0</v>
      </c>
      <c r="E82" s="70">
        <v>0</v>
      </c>
      <c r="F82" s="70">
        <v>0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</row>
    <row r="83" spans="1:34" ht="12.95" customHeight="1" x14ac:dyDescent="0.2">
      <c r="A83" s="68" t="s">
        <v>219</v>
      </c>
      <c r="B83" s="70">
        <v>0</v>
      </c>
      <c r="C83" s="70">
        <v>0</v>
      </c>
      <c r="D83" s="70">
        <v>0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</row>
    <row r="84" spans="1:34" ht="12.95" customHeight="1" x14ac:dyDescent="0.2">
      <c r="A84" s="68" t="s">
        <v>130</v>
      </c>
      <c r="B84" s="70">
        <v>0</v>
      </c>
      <c r="C84" s="70">
        <v>-157.63022999999993</v>
      </c>
      <c r="D84" s="70">
        <v>-1.1119200000000009</v>
      </c>
      <c r="E84" s="70">
        <v>-136.46184</v>
      </c>
      <c r="F84" s="70">
        <v>-96.820370000000011</v>
      </c>
      <c r="G84" s="70">
        <v>-212.58257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-287.69819999999993</v>
      </c>
      <c r="N84" s="70">
        <v>-10945.017019999999</v>
      </c>
      <c r="O84" s="70">
        <v>0</v>
      </c>
      <c r="P84" s="70">
        <v>-1.4279999999999999E-2</v>
      </c>
      <c r="Q84" s="70">
        <v>-2.5018800000000003</v>
      </c>
      <c r="R84" s="70">
        <v>0</v>
      </c>
      <c r="S84" s="70">
        <v>-89.146659712000002</v>
      </c>
      <c r="T84" s="70">
        <v>-26.258410000000001</v>
      </c>
      <c r="U84" s="70">
        <v>-38.776050000000005</v>
      </c>
      <c r="V84" s="70">
        <v>0</v>
      </c>
      <c r="W84" s="70">
        <v>0</v>
      </c>
      <c r="X84" s="70">
        <v>-17.562619999999999</v>
      </c>
      <c r="Y84" s="70">
        <v>-4.8810000000000002</v>
      </c>
      <c r="Z84" s="70">
        <v>-16.574290000000001</v>
      </c>
      <c r="AA84" s="70">
        <v>0</v>
      </c>
      <c r="AB84" s="70">
        <v>-44.877700000000004</v>
      </c>
      <c r="AC84" s="70">
        <v>0</v>
      </c>
      <c r="AD84" s="70">
        <v>0</v>
      </c>
      <c r="AE84" s="70">
        <v>0</v>
      </c>
      <c r="AF84" s="70">
        <v>0</v>
      </c>
      <c r="AG84" s="70">
        <v>-1.71698</v>
      </c>
      <c r="AH84" s="70">
        <v>-12079.632019711999</v>
      </c>
    </row>
    <row r="85" spans="1:34" s="308" customFormat="1" ht="15" customHeight="1" x14ac:dyDescent="0.2">
      <c r="A85" s="1116" t="s">
        <v>572</v>
      </c>
      <c r="B85" s="1114">
        <v>-4027.4833724676446</v>
      </c>
      <c r="C85" s="1114">
        <v>-37643.911490162725</v>
      </c>
      <c r="D85" s="1114">
        <v>-8153.997620000001</v>
      </c>
      <c r="E85" s="1114">
        <v>-57717.483860000008</v>
      </c>
      <c r="F85" s="1114">
        <v>-39013.005566853113</v>
      </c>
      <c r="G85" s="1114">
        <v>-2813.9340531142234</v>
      </c>
      <c r="H85" s="1114">
        <v>-13484.532410971999</v>
      </c>
      <c r="I85" s="1114">
        <v>-20872.91296000038</v>
      </c>
      <c r="J85" s="1114">
        <v>-2563.2810100000002</v>
      </c>
      <c r="K85" s="1114">
        <v>-1004.3360791867507</v>
      </c>
      <c r="L85" s="1114">
        <v>-899.18157083799997</v>
      </c>
      <c r="M85" s="1114">
        <v>-19181.766240000001</v>
      </c>
      <c r="N85" s="1114">
        <v>-45029.485967459819</v>
      </c>
      <c r="O85" s="1114">
        <v>-2427.321888510678</v>
      </c>
      <c r="P85" s="1114">
        <v>-467.78175500933787</v>
      </c>
      <c r="Q85" s="1114">
        <v>-6610.8275300000005</v>
      </c>
      <c r="R85" s="1114">
        <v>-2048.9582994420002</v>
      </c>
      <c r="S85" s="1114">
        <v>-7744.5065499416214</v>
      </c>
      <c r="T85" s="1114">
        <v>-4232.4358899999997</v>
      </c>
      <c r="U85" s="1114">
        <v>-280.40528</v>
      </c>
      <c r="V85" s="1114">
        <v>-5546.8722700000008</v>
      </c>
      <c r="W85" s="1114">
        <v>-685.69906000000015</v>
      </c>
      <c r="X85" s="1114">
        <v>-3717.7634121525193</v>
      </c>
      <c r="Y85" s="1114">
        <v>-1453.9998000000003</v>
      </c>
      <c r="Z85" s="1114">
        <v>-2346.6786299999999</v>
      </c>
      <c r="AA85" s="1114">
        <v>-7144.9871298262951</v>
      </c>
      <c r="AB85" s="1114">
        <v>-4163.0910720421261</v>
      </c>
      <c r="AC85" s="1114">
        <v>-212.76827176073672</v>
      </c>
      <c r="AD85" s="1114">
        <v>-135.93871640000003</v>
      </c>
      <c r="AE85" s="1114">
        <v>-12184.992948359999</v>
      </c>
      <c r="AF85" s="1114">
        <v>-12515.803140000005</v>
      </c>
      <c r="AG85" s="1114">
        <v>-27820.219889261069</v>
      </c>
      <c r="AH85" s="1114">
        <v>-354146.36373376113</v>
      </c>
    </row>
    <row r="86" spans="1:34" s="308" customFormat="1" ht="12.95" customHeight="1" x14ac:dyDescent="0.2">
      <c r="A86" s="282" t="s">
        <v>850</v>
      </c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</row>
    <row r="87" spans="1:34" s="308" customFormat="1" ht="15" customHeight="1" thickBot="1" x14ac:dyDescent="0.25">
      <c r="A87" s="1101" t="s">
        <v>573</v>
      </c>
      <c r="B87" s="1102">
        <v>-2452.592732467645</v>
      </c>
      <c r="C87" s="1102">
        <v>7642.4709171025097</v>
      </c>
      <c r="D87" s="1102">
        <v>9675.4742100000003</v>
      </c>
      <c r="E87" s="1102">
        <v>21462.808259999962</v>
      </c>
      <c r="F87" s="1102">
        <v>9126.6335131468877</v>
      </c>
      <c r="G87" s="1102">
        <v>4581.6614035439998</v>
      </c>
      <c r="H87" s="1102">
        <v>-2133.8379909719988</v>
      </c>
      <c r="I87" s="1102">
        <v>17371.933789999937</v>
      </c>
      <c r="J87" s="1102">
        <v>-227.44887000000017</v>
      </c>
      <c r="K87" s="1102">
        <v>-517.64108918675106</v>
      </c>
      <c r="L87" s="1102">
        <v>540.35137916200028</v>
      </c>
      <c r="M87" s="1102">
        <v>664.20909000000393</v>
      </c>
      <c r="N87" s="1102">
        <v>4077.3441989523126</v>
      </c>
      <c r="O87" s="1102">
        <v>9.2783414893237932</v>
      </c>
      <c r="P87" s="1102">
        <v>738.24527999338886</v>
      </c>
      <c r="Q87" s="1102">
        <v>12188.642803264067</v>
      </c>
      <c r="R87" s="1102">
        <v>4580.1945286518785</v>
      </c>
      <c r="S87" s="1102">
        <v>3270.1068002697102</v>
      </c>
      <c r="T87" s="1102">
        <v>1965.0553199999995</v>
      </c>
      <c r="U87" s="1102">
        <v>42.024360000000001</v>
      </c>
      <c r="V87" s="1102">
        <v>7678.7054499999913</v>
      </c>
      <c r="W87" s="1102">
        <v>871.29786880947904</v>
      </c>
      <c r="X87" s="1102">
        <v>8346.1092883165948</v>
      </c>
      <c r="Y87" s="1102">
        <v>531.68020000000001</v>
      </c>
      <c r="Z87" s="1102">
        <v>2109.3264700000013</v>
      </c>
      <c r="AA87" s="1102">
        <v>4756.7876846856489</v>
      </c>
      <c r="AB87" s="1102">
        <v>1321.8252062848742</v>
      </c>
      <c r="AC87" s="1102">
        <v>-20.465331760736632</v>
      </c>
      <c r="AD87" s="1102">
        <v>54.747933623059566</v>
      </c>
      <c r="AE87" s="1102">
        <v>16619.087121640001</v>
      </c>
      <c r="AF87" s="1102">
        <v>2745.8255299999964</v>
      </c>
      <c r="AG87" s="1102">
        <v>5741.9320678469012</v>
      </c>
      <c r="AH87" s="1103">
        <v>143361.77300239544</v>
      </c>
    </row>
    <row r="88" spans="1:34" ht="12.95" customHeight="1" x14ac:dyDescent="0.2">
      <c r="A88" s="1358" t="s">
        <v>3158</v>
      </c>
      <c r="B88" s="1003">
        <v>-908.90523174568784</v>
      </c>
      <c r="C88" s="1003">
        <v>11122.824470420219</v>
      </c>
      <c r="D88" s="1003">
        <v>12202.299250000004</v>
      </c>
      <c r="E88" s="1003">
        <v>16195.933780547268</v>
      </c>
      <c r="F88" s="1003">
        <v>6163.017937970817</v>
      </c>
      <c r="G88" s="1003">
        <v>4900.2391487365257</v>
      </c>
      <c r="H88" s="1003">
        <v>2474.4753951357452</v>
      </c>
      <c r="I88" s="1003">
        <v>14664.110212948628</v>
      </c>
      <c r="J88" s="1003">
        <v>537.90624945479374</v>
      </c>
      <c r="K88" s="1003">
        <v>-109.36069999999961</v>
      </c>
      <c r="L88" s="1003">
        <v>768.32886000000042</v>
      </c>
      <c r="M88" s="1003">
        <v>10282.806452526931</v>
      </c>
      <c r="N88" s="1003">
        <v>24685.279303930321</v>
      </c>
      <c r="O88" s="1003">
        <v>-523.78114208633178</v>
      </c>
      <c r="P88" s="1003">
        <v>777.74132266295737</v>
      </c>
      <c r="Q88" s="1003">
        <v>10048.281906103059</v>
      </c>
      <c r="R88" s="1003">
        <v>4685.494151073568</v>
      </c>
      <c r="S88" s="1003">
        <v>3886.4056598819257</v>
      </c>
      <c r="T88" s="1003">
        <v>1965.6411799999973</v>
      </c>
      <c r="U88" s="1003">
        <v>244.75722999999991</v>
      </c>
      <c r="V88" s="1003">
        <v>4966.9962315165758</v>
      </c>
      <c r="W88" s="1003">
        <v>-703.4208803255425</v>
      </c>
      <c r="X88" s="1003">
        <v>10527.631335011911</v>
      </c>
      <c r="Y88" s="1003">
        <v>890.73099999999999</v>
      </c>
      <c r="Z88" s="1003">
        <v>1453.1858400000003</v>
      </c>
      <c r="AA88" s="1003">
        <v>1499.7177888420131</v>
      </c>
      <c r="AB88" s="1003">
        <v>2374.4555229292864</v>
      </c>
      <c r="AC88" s="1003">
        <v>-376.03474</v>
      </c>
      <c r="AD88" s="1003">
        <v>59.542380000000023</v>
      </c>
      <c r="AE88" s="1003">
        <v>12136.812900162891</v>
      </c>
      <c r="AF88" s="1003">
        <v>14753.063049999997</v>
      </c>
      <c r="AG88" s="1003">
        <v>5708.6488760772345</v>
      </c>
      <c r="AH88" s="1003">
        <f>SUM(B88:AG88)</f>
        <v>177354.82474177505</v>
      </c>
    </row>
    <row r="89" spans="1:34" s="308" customFormat="1" ht="12.95" customHeight="1" x14ac:dyDescent="0.2">
      <c r="A89" s="1357" t="s">
        <v>3159</v>
      </c>
      <c r="B89" s="1003">
        <v>80.835922422513661</v>
      </c>
      <c r="C89" s="1003">
        <v>5385.8838560858967</v>
      </c>
      <c r="D89" s="1003">
        <v>13323.43398</v>
      </c>
      <c r="E89" s="1003">
        <v>23369.855369999997</v>
      </c>
      <c r="F89" s="1003">
        <v>13166.396452148498</v>
      </c>
      <c r="G89" s="1003">
        <v>3793.0998269199617</v>
      </c>
      <c r="H89" s="1003">
        <v>2912.4300400000011</v>
      </c>
      <c r="I89" s="1003">
        <v>13634.635930000004</v>
      </c>
      <c r="J89" s="1003">
        <v>1498.5553100000004</v>
      </c>
      <c r="K89" s="1003">
        <v>-173.67862999999988</v>
      </c>
      <c r="L89" s="1003">
        <v>919.58734000000004</v>
      </c>
      <c r="M89" s="1003">
        <v>10214.454250000004</v>
      </c>
      <c r="N89" s="1003">
        <v>32879.888801922636</v>
      </c>
      <c r="O89" s="1003">
        <v>546.86517602618767</v>
      </c>
      <c r="P89" s="1003">
        <v>650.52812467319609</v>
      </c>
      <c r="Q89" s="1003">
        <v>18784.620219530967</v>
      </c>
      <c r="R89" s="1003">
        <v>5731.2576200000021</v>
      </c>
      <c r="S89" s="1003">
        <v>2770.5890140860529</v>
      </c>
      <c r="T89" s="1003">
        <v>1173.4542800000002</v>
      </c>
      <c r="U89" s="1003">
        <v>128.88835999999995</v>
      </c>
      <c r="V89" s="1003">
        <v>3072.7284999999993</v>
      </c>
      <c r="W89" s="1003">
        <v>-505.73411879521257</v>
      </c>
      <c r="X89" s="1003">
        <v>6424.1583454179445</v>
      </c>
      <c r="Y89" s="1003">
        <v>273.721</v>
      </c>
      <c r="Z89" s="1003">
        <v>2734.1532300000003</v>
      </c>
      <c r="AA89" s="1003">
        <v>3772.6763277999994</v>
      </c>
      <c r="AB89" s="1003">
        <v>1603.7886729344568</v>
      </c>
      <c r="AC89" s="1003" t="s">
        <v>1580</v>
      </c>
      <c r="AD89" s="1003">
        <v>16.532389999999999</v>
      </c>
      <c r="AE89" s="1003">
        <v>10192.462304390821</v>
      </c>
      <c r="AF89" s="1003">
        <v>309.08084755132535</v>
      </c>
      <c r="AG89" s="1003">
        <v>11210.018422591807</v>
      </c>
      <c r="AH89" s="1003">
        <f>SUM(B89:AG89)</f>
        <v>189895.16716570704</v>
      </c>
    </row>
    <row r="90" spans="1:34" ht="12.95" customHeight="1" x14ac:dyDescent="0.2">
      <c r="A90" s="1357" t="s">
        <v>3160</v>
      </c>
      <c r="B90" s="77">
        <v>0</v>
      </c>
      <c r="C90" s="77">
        <v>4467.8786690645074</v>
      </c>
      <c r="D90" s="77">
        <v>15721.246769980993</v>
      </c>
      <c r="E90" s="77">
        <v>28179.315010000002</v>
      </c>
      <c r="F90" s="77">
        <v>37200.183344627243</v>
      </c>
      <c r="G90" s="77">
        <v>2221.4040536175962</v>
      </c>
      <c r="H90" s="77">
        <v>3355.8150024772963</v>
      </c>
      <c r="I90" s="77">
        <v>18036.681550004032</v>
      </c>
      <c r="J90" s="77">
        <v>197.43118999999948</v>
      </c>
      <c r="K90" s="77">
        <v>-1.6909799999999813</v>
      </c>
      <c r="L90" s="77">
        <v>-128.8673400000001</v>
      </c>
      <c r="M90" s="77">
        <v>13386.820589999992</v>
      </c>
      <c r="N90" s="77">
        <v>35570.722665567075</v>
      </c>
      <c r="O90" s="77">
        <v>661.06747999999993</v>
      </c>
      <c r="P90" s="77">
        <v>893.18623074270738</v>
      </c>
      <c r="Q90" s="77">
        <v>5000.3175097549556</v>
      </c>
      <c r="R90" s="77">
        <v>6401.5460700000003</v>
      </c>
      <c r="S90" s="77">
        <v>986.44547263928666</v>
      </c>
      <c r="T90" s="77">
        <v>1831.7072100000009</v>
      </c>
      <c r="U90" s="77">
        <v>66.013560000000012</v>
      </c>
      <c r="V90" s="77">
        <v>4391.8158500000009</v>
      </c>
      <c r="W90" s="77">
        <v>5429.2145964190286</v>
      </c>
      <c r="X90" s="77">
        <v>7341.3439500000022</v>
      </c>
      <c r="Y90" s="77">
        <v>-40.565270000000005</v>
      </c>
      <c r="Z90" s="77">
        <v>3477.7952500000001</v>
      </c>
      <c r="AA90" s="77">
        <v>3926.9659245999997</v>
      </c>
      <c r="AB90" s="77">
        <v>2569.9303280014246</v>
      </c>
      <c r="AC90" s="77" t="s">
        <v>1580</v>
      </c>
      <c r="AD90" s="77">
        <v>-735.76585000000023</v>
      </c>
      <c r="AE90" s="77">
        <v>10448.55606697493</v>
      </c>
      <c r="AF90" s="77" t="s">
        <v>1580</v>
      </c>
      <c r="AG90" s="77">
        <v>10791.61903661179</v>
      </c>
      <c r="AH90" s="1003">
        <f>SUM(B90:AG90)</f>
        <v>221648.1339410829</v>
      </c>
    </row>
    <row r="91" spans="1:34" ht="12.95" customHeight="1" thickBot="1" x14ac:dyDescent="0.25">
      <c r="A91" s="1359" t="s">
        <v>3161</v>
      </c>
      <c r="B91" s="78" t="s">
        <v>1580</v>
      </c>
      <c r="C91" s="78">
        <v>8356.11724756492</v>
      </c>
      <c r="D91" s="78">
        <v>11812.092501812123</v>
      </c>
      <c r="E91" s="78">
        <v>31729.595989999994</v>
      </c>
      <c r="F91" s="78">
        <v>34548.043699092064</v>
      </c>
      <c r="G91" s="78">
        <v>1908.8937989754681</v>
      </c>
      <c r="H91" s="78">
        <v>3601.1355143578494</v>
      </c>
      <c r="I91" s="78">
        <v>17031.468699999346</v>
      </c>
      <c r="J91" s="78">
        <v>0</v>
      </c>
      <c r="K91" s="78">
        <v>-11.492640000000002</v>
      </c>
      <c r="L91" s="78">
        <v>-403.29900999999995</v>
      </c>
      <c r="M91" s="78">
        <v>12042.816040000016</v>
      </c>
      <c r="N91" s="78">
        <v>33065.651259999984</v>
      </c>
      <c r="O91" s="78">
        <v>-39.128389999999982</v>
      </c>
      <c r="P91" s="78">
        <v>739.08184774961035</v>
      </c>
      <c r="Q91" s="78">
        <v>6851.8032414519757</v>
      </c>
      <c r="R91" s="78">
        <v>6736.4469400000016</v>
      </c>
      <c r="S91" s="78">
        <v>2585.3751563561364</v>
      </c>
      <c r="T91" s="78">
        <v>3424.9086900000011</v>
      </c>
      <c r="U91" s="78">
        <v>69.029259999999994</v>
      </c>
      <c r="V91" s="78">
        <v>704.54810999999597</v>
      </c>
      <c r="W91" s="78">
        <v>2650.9052131876515</v>
      </c>
      <c r="X91" s="78">
        <v>6395.5955294498735</v>
      </c>
      <c r="Y91" s="78" t="s">
        <v>1580</v>
      </c>
      <c r="Z91" s="78">
        <v>2993.4685600000003</v>
      </c>
      <c r="AA91" s="78">
        <v>1407.1270996367684</v>
      </c>
      <c r="AB91" s="78">
        <v>14326.027240000001</v>
      </c>
      <c r="AC91" s="78" t="s">
        <v>1580</v>
      </c>
      <c r="AD91" s="78" t="s">
        <v>1580</v>
      </c>
      <c r="AE91" s="78">
        <v>9595.4114200000004</v>
      </c>
      <c r="AF91" s="78" t="s">
        <v>1580</v>
      </c>
      <c r="AG91" s="78">
        <v>8134.6653572292253</v>
      </c>
      <c r="AH91" s="78">
        <f>SUM(B91:AG91)</f>
        <v>220256.288376863</v>
      </c>
    </row>
  </sheetData>
  <mergeCells count="2">
    <mergeCell ref="P5:AH6"/>
    <mergeCell ref="A5:O6"/>
  </mergeCells>
  <phoneticPr fontId="6" type="noConversion"/>
  <conditionalFormatting sqref="AE8:AF8 C8:AC8">
    <cfRule type="expression" dxfId="262" priority="802" stopIfTrue="1">
      <formula>#REF!=1</formula>
    </cfRule>
  </conditionalFormatting>
  <conditionalFormatting sqref="AD8">
    <cfRule type="expression" dxfId="261" priority="804" stopIfTrue="1">
      <formula>#REF!=1</formula>
    </cfRule>
  </conditionalFormatting>
  <conditionalFormatting sqref="AG8:AH8">
    <cfRule type="expression" dxfId="260" priority="805" stopIfTrue="1">
      <formula>#REF!=1</formula>
    </cfRule>
  </conditionalFormatting>
  <conditionalFormatting sqref="AH8">
    <cfRule type="expression" dxfId="259" priority="806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1811023622047245" top="0.51181102362204722" bottom="0.51181102362204722" header="0.31496062992125984" footer="0.31496062992125984"/>
  <pageSetup paperSize="8" scale="67" fitToWidth="2" orientation="portrait" r:id="rId1"/>
  <headerFooter alignWithMargins="0"/>
  <colBreaks count="1" manualBreakCount="1">
    <brk id="15" min="2" max="7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Z97"/>
  <sheetViews>
    <sheetView showGridLines="0" zoomScaleNormal="100" workbookViewId="0">
      <pane xSplit="1" ySplit="8" topLeftCell="B18" activePane="bottomRight" state="frozen"/>
      <selection activeCell="AK88" sqref="AK88"/>
      <selection pane="topRight" activeCell="AK88" sqref="AK88"/>
      <selection pane="bottomLeft" activeCell="AK88" sqref="AK88"/>
      <selection pane="bottomRight" activeCell="A23" sqref="A23:A32"/>
    </sheetView>
  </sheetViews>
  <sheetFormatPr defaultRowHeight="12.75" x14ac:dyDescent="0.2"/>
  <cols>
    <col min="1" max="1" width="51.85546875" style="451" customWidth="1"/>
    <col min="2" max="2" width="10.5703125" style="451" customWidth="1"/>
    <col min="3" max="3" width="10.42578125" style="451" customWidth="1"/>
    <col min="4" max="4" width="11.5703125" style="451" customWidth="1"/>
    <col min="5" max="5" width="10.85546875" style="451" customWidth="1"/>
    <col min="6" max="6" width="10.140625" style="451" customWidth="1"/>
    <col min="7" max="7" width="9.85546875" style="451" customWidth="1"/>
    <col min="8" max="8" width="10.42578125" style="451" customWidth="1"/>
    <col min="9" max="9" width="9.7109375" style="451" customWidth="1"/>
    <col min="10" max="10" width="10.140625" style="451" customWidth="1"/>
    <col min="11" max="25" width="8.7109375" style="451" customWidth="1"/>
    <col min="26" max="26" width="10.85546875" style="451" customWidth="1"/>
    <col min="27" max="16384" width="9.140625" style="451"/>
  </cols>
  <sheetData>
    <row r="1" spans="1:26" x14ac:dyDescent="0.2">
      <c r="A1" s="757" t="s">
        <v>349</v>
      </c>
    </row>
    <row r="2" spans="1:26" x14ac:dyDescent="0.2">
      <c r="A2" s="757" t="s">
        <v>350</v>
      </c>
    </row>
    <row r="3" spans="1:26" s="834" customFormat="1" ht="15" customHeight="1" x14ac:dyDescent="0.2">
      <c r="A3" s="922" t="s">
        <v>970</v>
      </c>
      <c r="Z3" s="924" t="s">
        <v>971</v>
      </c>
    </row>
    <row r="4" spans="1:26" s="505" customFormat="1" ht="12" customHeight="1" x14ac:dyDescent="0.2">
      <c r="A4" s="456"/>
    </row>
    <row r="5" spans="1:26" s="505" customFormat="1" ht="18" customHeight="1" x14ac:dyDescent="0.2">
      <c r="A5" s="1729" t="s">
        <v>3211</v>
      </c>
      <c r="B5" s="1729"/>
      <c r="C5" s="1729"/>
      <c r="D5" s="1729"/>
      <c r="E5" s="1729"/>
      <c r="F5" s="1729"/>
      <c r="G5" s="1729"/>
      <c r="H5" s="1729"/>
      <c r="I5" s="1729"/>
      <c r="J5" s="1729"/>
      <c r="K5" s="1727" t="s">
        <v>3212</v>
      </c>
      <c r="L5" s="1727"/>
      <c r="M5" s="1727"/>
      <c r="N5" s="1727"/>
      <c r="O5" s="1727"/>
      <c r="P5" s="1727"/>
      <c r="Q5" s="1727"/>
      <c r="R5" s="1727"/>
      <c r="S5" s="1727"/>
      <c r="T5" s="1727"/>
      <c r="U5" s="1727"/>
      <c r="V5" s="1727"/>
      <c r="W5" s="1727"/>
      <c r="X5" s="1727"/>
      <c r="Y5" s="1727"/>
      <c r="Z5" s="1727"/>
    </row>
    <row r="6" spans="1:26" s="505" customFormat="1" ht="18" customHeight="1" x14ac:dyDescent="0.2">
      <c r="A6" s="1729"/>
      <c r="B6" s="1729"/>
      <c r="C6" s="1729"/>
      <c r="D6" s="1729"/>
      <c r="E6" s="1729"/>
      <c r="F6" s="1729"/>
      <c r="G6" s="1729"/>
      <c r="H6" s="1729"/>
      <c r="I6" s="1729"/>
      <c r="J6" s="1729"/>
      <c r="K6" s="1727"/>
      <c r="L6" s="1727"/>
      <c r="M6" s="1727"/>
      <c r="N6" s="1727"/>
      <c r="O6" s="1727"/>
      <c r="P6" s="1727"/>
      <c r="Q6" s="1727"/>
      <c r="R6" s="1727"/>
      <c r="S6" s="1727"/>
      <c r="T6" s="1727"/>
      <c r="U6" s="1727"/>
      <c r="V6" s="1727"/>
      <c r="W6" s="1727"/>
      <c r="X6" s="1727"/>
      <c r="Y6" s="1727"/>
      <c r="Z6" s="1727"/>
    </row>
    <row r="7" spans="1:26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1354" t="s">
        <v>2071</v>
      </c>
    </row>
    <row r="8" spans="1:26" s="57" customFormat="1" ht="75" customHeight="1" thickBot="1" x14ac:dyDescent="0.25">
      <c r="A8" s="1095"/>
      <c r="B8" s="1104" t="s">
        <v>2070</v>
      </c>
      <c r="C8" s="1104" t="s">
        <v>1220</v>
      </c>
      <c r="D8" s="1104" t="s">
        <v>800</v>
      </c>
      <c r="E8" s="1096" t="s">
        <v>763</v>
      </c>
      <c r="F8" s="1096" t="s">
        <v>1548</v>
      </c>
      <c r="G8" s="1096" t="s">
        <v>817</v>
      </c>
      <c r="H8" s="1096" t="s">
        <v>2132</v>
      </c>
      <c r="I8" s="1096" t="s">
        <v>1557</v>
      </c>
      <c r="J8" s="1096" t="s">
        <v>802</v>
      </c>
      <c r="K8" s="1096" t="s">
        <v>1644</v>
      </c>
      <c r="L8" s="1096" t="s">
        <v>1530</v>
      </c>
      <c r="M8" s="1096" t="s">
        <v>758</v>
      </c>
      <c r="N8" s="1096" t="s">
        <v>1418</v>
      </c>
      <c r="O8" s="1096" t="s">
        <v>803</v>
      </c>
      <c r="P8" s="1096" t="s">
        <v>761</v>
      </c>
      <c r="Q8" s="1096" t="s">
        <v>829</v>
      </c>
      <c r="R8" s="1096" t="s">
        <v>1581</v>
      </c>
      <c r="S8" s="1096" t="s">
        <v>828</v>
      </c>
      <c r="T8" s="1096" t="s">
        <v>799</v>
      </c>
      <c r="U8" s="1096" t="s">
        <v>1168</v>
      </c>
      <c r="V8" s="1096" t="s">
        <v>1535</v>
      </c>
      <c r="W8" s="1096" t="s">
        <v>759</v>
      </c>
      <c r="X8" s="1096" t="s">
        <v>1528</v>
      </c>
      <c r="Y8" s="1096" t="s">
        <v>752</v>
      </c>
      <c r="Z8" s="1097" t="s">
        <v>1079</v>
      </c>
    </row>
    <row r="9" spans="1:26" ht="15" customHeight="1" x14ac:dyDescent="0.2">
      <c r="A9" s="808" t="s">
        <v>565</v>
      </c>
      <c r="B9" s="7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spans="1:26" ht="12.95" customHeight="1" x14ac:dyDescent="0.2">
      <c r="A10" s="62" t="s">
        <v>749</v>
      </c>
      <c r="B10" s="28">
        <v>2606.682490000002</v>
      </c>
      <c r="C10" s="28">
        <v>160821.15600999998</v>
      </c>
      <c r="D10" s="28">
        <v>312553.00919000001</v>
      </c>
      <c r="E10" s="28">
        <v>183465.86314000003</v>
      </c>
      <c r="F10" s="28">
        <v>1394.42236</v>
      </c>
      <c r="G10" s="28">
        <v>74801.100269999792</v>
      </c>
      <c r="H10" s="28">
        <v>411.65384000000006</v>
      </c>
      <c r="I10" s="28">
        <v>58788.613720000008</v>
      </c>
      <c r="J10" s="28">
        <v>55283.510620000001</v>
      </c>
      <c r="K10" s="28">
        <v>55.723339999999965</v>
      </c>
      <c r="L10" s="28">
        <v>91728.143429999996</v>
      </c>
      <c r="M10" s="28">
        <v>64204.637190000001</v>
      </c>
      <c r="N10" s="28">
        <v>3067.0143612605007</v>
      </c>
      <c r="O10" s="28">
        <v>101.97153999999969</v>
      </c>
      <c r="P10" s="28">
        <v>666.28540000000044</v>
      </c>
      <c r="Q10" s="28">
        <v>0</v>
      </c>
      <c r="R10" s="28">
        <v>190361.85404999999</v>
      </c>
      <c r="S10" s="28">
        <v>868.08454999999981</v>
      </c>
      <c r="T10" s="28">
        <v>0</v>
      </c>
      <c r="U10" s="28">
        <v>3965.2393300000012</v>
      </c>
      <c r="V10" s="28">
        <v>-3.6637359812630166E-15</v>
      </c>
      <c r="W10" s="28">
        <v>461345.79829000001</v>
      </c>
      <c r="X10" s="28">
        <v>33272.033109999997</v>
      </c>
      <c r="Y10" s="28">
        <v>23434.100289999995</v>
      </c>
      <c r="Z10" s="28">
        <v>1723197.2473112603</v>
      </c>
    </row>
    <row r="11" spans="1:26" ht="12.95" customHeight="1" x14ac:dyDescent="0.2">
      <c r="A11" s="62" t="s">
        <v>902</v>
      </c>
      <c r="B11" s="28">
        <v>8584.5411500000009</v>
      </c>
      <c r="C11" s="28">
        <v>171582.01497999998</v>
      </c>
      <c r="D11" s="28">
        <v>348109.82144999999</v>
      </c>
      <c r="E11" s="28">
        <v>207565.52941000002</v>
      </c>
      <c r="F11" s="28">
        <v>1283.06448</v>
      </c>
      <c r="G11" s="28">
        <v>77272.284179999799</v>
      </c>
      <c r="H11" s="28">
        <v>598.50470999999993</v>
      </c>
      <c r="I11" s="28">
        <v>57378.426100000004</v>
      </c>
      <c r="J11" s="28">
        <v>49380.011910000001</v>
      </c>
      <c r="K11" s="28">
        <v>90.438999999999993</v>
      </c>
      <c r="L11" s="28">
        <v>88696.993189999994</v>
      </c>
      <c r="M11" s="28">
        <v>62542.737159999997</v>
      </c>
      <c r="N11" s="28">
        <v>11572.071480000001</v>
      </c>
      <c r="O11" s="28">
        <v>245.39294999999996</v>
      </c>
      <c r="P11" s="28">
        <v>5978.1840000000002</v>
      </c>
      <c r="Q11" s="28">
        <v>0</v>
      </c>
      <c r="R11" s="28">
        <v>216975.68051000001</v>
      </c>
      <c r="S11" s="28">
        <v>3947.0801900000001</v>
      </c>
      <c r="T11" s="28">
        <v>4665.3016699999998</v>
      </c>
      <c r="U11" s="28">
        <v>5166.90164</v>
      </c>
      <c r="V11" s="28">
        <v>0.90804000000000817</v>
      </c>
      <c r="W11" s="28">
        <v>506930.44624000002</v>
      </c>
      <c r="X11" s="28">
        <v>33623.05315</v>
      </c>
      <c r="Y11" s="28">
        <v>36310.898609999997</v>
      </c>
      <c r="Z11" s="28">
        <v>1898500.6480199995</v>
      </c>
    </row>
    <row r="12" spans="1:26" ht="12.95" customHeight="1" x14ac:dyDescent="0.2">
      <c r="A12" s="62" t="s">
        <v>1285</v>
      </c>
      <c r="B12" s="28">
        <v>8584.5411500000009</v>
      </c>
      <c r="C12" s="28">
        <v>171582.01497999998</v>
      </c>
      <c r="D12" s="28">
        <v>348116.94329999998</v>
      </c>
      <c r="E12" s="28">
        <v>205408.98515000002</v>
      </c>
      <c r="F12" s="28">
        <v>1283.06448</v>
      </c>
      <c r="G12" s="28">
        <v>77272.284179999799</v>
      </c>
      <c r="H12" s="28">
        <v>598.50470999999993</v>
      </c>
      <c r="I12" s="28">
        <v>57378.426100000004</v>
      </c>
      <c r="J12" s="28">
        <v>49380.011910000001</v>
      </c>
      <c r="K12" s="28">
        <v>90.438999999999993</v>
      </c>
      <c r="L12" s="28">
        <v>88696.993189999994</v>
      </c>
      <c r="M12" s="28">
        <v>62542.737159999997</v>
      </c>
      <c r="N12" s="28">
        <v>11572.071480000001</v>
      </c>
      <c r="O12" s="28">
        <v>245.39294999999996</v>
      </c>
      <c r="P12" s="28">
        <v>5978.1840000000002</v>
      </c>
      <c r="Q12" s="28">
        <v>0</v>
      </c>
      <c r="R12" s="28">
        <v>216790.62865</v>
      </c>
      <c r="S12" s="28">
        <v>3947.0824400000001</v>
      </c>
      <c r="T12" s="28">
        <v>4665.3016699999998</v>
      </c>
      <c r="U12" s="28">
        <v>5166.90164</v>
      </c>
      <c r="V12" s="28">
        <v>0.90804000000000817</v>
      </c>
      <c r="W12" s="28">
        <v>506930.44624000002</v>
      </c>
      <c r="X12" s="28">
        <v>33623.05315</v>
      </c>
      <c r="Y12" s="28">
        <v>36310.898609999997</v>
      </c>
      <c r="Z12" s="28">
        <v>1896166.1759999995</v>
      </c>
    </row>
    <row r="13" spans="1:26" ht="12.95" customHeight="1" x14ac:dyDescent="0.2">
      <c r="A13" s="62" t="s">
        <v>1286</v>
      </c>
      <c r="B13" s="28">
        <v>0</v>
      </c>
      <c r="C13" s="28">
        <v>0</v>
      </c>
      <c r="D13" s="28">
        <v>-7.1218500000000002</v>
      </c>
      <c r="E13" s="28">
        <v>2156.5442599999997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185.05185999999998</v>
      </c>
      <c r="S13" s="28">
        <v>-2.2499999999999998E-3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2334.4720199999997</v>
      </c>
    </row>
    <row r="14" spans="1:26" ht="12.95" customHeight="1" x14ac:dyDescent="0.2">
      <c r="A14" s="62" t="s">
        <v>1287</v>
      </c>
      <c r="B14" s="28">
        <v>-188.85988999999998</v>
      </c>
      <c r="C14" s="28">
        <v>1.0471500000000233</v>
      </c>
      <c r="D14" s="28">
        <v>-16223.20573</v>
      </c>
      <c r="E14" s="28">
        <v>-15167.565269999999</v>
      </c>
      <c r="F14" s="28">
        <v>0.75067000000001283</v>
      </c>
      <c r="G14" s="28">
        <v>-465.95569000000006</v>
      </c>
      <c r="H14" s="28">
        <v>-224.26701999999997</v>
      </c>
      <c r="I14" s="28">
        <v>0</v>
      </c>
      <c r="J14" s="28">
        <v>0.90185000000000004</v>
      </c>
      <c r="K14" s="28">
        <v>-33.380400000000002</v>
      </c>
      <c r="L14" s="28">
        <v>0</v>
      </c>
      <c r="M14" s="28">
        <v>19.526250000000001</v>
      </c>
      <c r="N14" s="28">
        <v>-7712.4152287395</v>
      </c>
      <c r="O14" s="28">
        <v>-142.7378600000001</v>
      </c>
      <c r="P14" s="28">
        <v>-5113.5459099999998</v>
      </c>
      <c r="Q14" s="28">
        <v>0</v>
      </c>
      <c r="R14" s="28">
        <v>0</v>
      </c>
      <c r="S14" s="28">
        <v>-3050.5231400000002</v>
      </c>
      <c r="T14" s="28">
        <v>-4665.3016699999998</v>
      </c>
      <c r="U14" s="28">
        <v>-350.56971999999996</v>
      </c>
      <c r="V14" s="28">
        <v>-0.90804000000000817</v>
      </c>
      <c r="W14" s="28">
        <v>-493.55154999999996</v>
      </c>
      <c r="X14" s="28">
        <v>0</v>
      </c>
      <c r="Y14" s="28">
        <v>-12995.708879999996</v>
      </c>
      <c r="Z14" s="28">
        <v>-66806.270078739486</v>
      </c>
    </row>
    <row r="15" spans="1:26" ht="12.95" customHeight="1" x14ac:dyDescent="0.2">
      <c r="A15" s="62" t="s">
        <v>1288</v>
      </c>
      <c r="B15" s="28">
        <v>0</v>
      </c>
      <c r="C15" s="28">
        <v>1.0471500000000233</v>
      </c>
      <c r="D15" s="28">
        <v>-11180.49142</v>
      </c>
      <c r="E15" s="28">
        <v>-15167.565269999999</v>
      </c>
      <c r="F15" s="28">
        <v>0.75067000000001283</v>
      </c>
      <c r="G15" s="28">
        <v>-465.95569000000006</v>
      </c>
      <c r="H15" s="28">
        <v>-224.26701999999997</v>
      </c>
      <c r="I15" s="28">
        <v>0</v>
      </c>
      <c r="J15" s="28">
        <v>0.90185000000000004</v>
      </c>
      <c r="K15" s="28">
        <v>-33.380400000000002</v>
      </c>
      <c r="L15" s="28">
        <v>0</v>
      </c>
      <c r="M15" s="28">
        <v>19.526250000000001</v>
      </c>
      <c r="N15" s="28">
        <v>-7712.4152287395</v>
      </c>
      <c r="O15" s="28">
        <v>-142.7378600000001</v>
      </c>
      <c r="P15" s="28">
        <v>-901.74996999999996</v>
      </c>
      <c r="Q15" s="28">
        <v>0</v>
      </c>
      <c r="R15" s="28">
        <v>0</v>
      </c>
      <c r="S15" s="28">
        <v>-3200.2023260000001</v>
      </c>
      <c r="T15" s="28">
        <v>-4665.3016699999998</v>
      </c>
      <c r="U15" s="28">
        <v>-350.56971999999996</v>
      </c>
      <c r="V15" s="28">
        <v>0</v>
      </c>
      <c r="W15" s="28">
        <v>-493.55154999999996</v>
      </c>
      <c r="X15" s="28">
        <v>0</v>
      </c>
      <c r="Y15" s="28">
        <v>-12995.708879999996</v>
      </c>
      <c r="Z15" s="28">
        <v>-57511.671084739486</v>
      </c>
    </row>
    <row r="16" spans="1:26" ht="12.95" customHeight="1" x14ac:dyDescent="0.2">
      <c r="A16" s="62" t="s">
        <v>1570</v>
      </c>
      <c r="B16" s="28">
        <v>0</v>
      </c>
      <c r="C16" s="28">
        <v>1.0471500000000233</v>
      </c>
      <c r="D16" s="28">
        <v>-11180.49142</v>
      </c>
      <c r="E16" s="28">
        <v>-14972.811</v>
      </c>
      <c r="F16" s="28">
        <v>0.75067000000001283</v>
      </c>
      <c r="G16" s="28">
        <v>-274.42511999999999</v>
      </c>
      <c r="H16" s="28">
        <v>-224.26701999999997</v>
      </c>
      <c r="I16" s="28">
        <v>0</v>
      </c>
      <c r="J16" s="28">
        <v>0.90185000000000004</v>
      </c>
      <c r="K16" s="28">
        <v>-33.380400000000002</v>
      </c>
      <c r="L16" s="28">
        <v>0</v>
      </c>
      <c r="M16" s="28">
        <v>7.0511999999999997</v>
      </c>
      <c r="N16" s="28">
        <v>-1986.225825</v>
      </c>
      <c r="O16" s="28">
        <v>0</v>
      </c>
      <c r="P16" s="28">
        <v>-901.74996999999996</v>
      </c>
      <c r="Q16" s="28">
        <v>0</v>
      </c>
      <c r="R16" s="28">
        <v>0</v>
      </c>
      <c r="S16" s="28">
        <v>-3037.5159659999999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-32601.115850999999</v>
      </c>
    </row>
    <row r="17" spans="1:26" ht="12.95" customHeight="1" x14ac:dyDescent="0.2">
      <c r="A17" s="62" t="s">
        <v>732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12.475050000000001</v>
      </c>
      <c r="N17" s="28">
        <v>-5588.288971256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-5575.813921256</v>
      </c>
    </row>
    <row r="18" spans="1:26" ht="12.95" customHeight="1" x14ac:dyDescent="0.2">
      <c r="A18" s="62" t="s">
        <v>743</v>
      </c>
      <c r="B18" s="28">
        <v>0</v>
      </c>
      <c r="C18" s="28">
        <v>0</v>
      </c>
      <c r="D18" s="28">
        <v>0</v>
      </c>
      <c r="E18" s="28">
        <v>-194.75427000000002</v>
      </c>
      <c r="F18" s="28">
        <v>0</v>
      </c>
      <c r="G18" s="28">
        <v>-191.53057000000007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-137.9004324835</v>
      </c>
      <c r="O18" s="28">
        <v>-142.7378600000001</v>
      </c>
      <c r="P18" s="28">
        <v>0</v>
      </c>
      <c r="Q18" s="28">
        <v>0</v>
      </c>
      <c r="R18" s="28">
        <v>0</v>
      </c>
      <c r="S18" s="28">
        <v>-162.68635999999998</v>
      </c>
      <c r="T18" s="28">
        <v>-4665.3016699999998</v>
      </c>
      <c r="U18" s="28">
        <v>-350.56971999999996</v>
      </c>
      <c r="V18" s="28">
        <v>0</v>
      </c>
      <c r="W18" s="28">
        <v>-493.55154999999996</v>
      </c>
      <c r="X18" s="28">
        <v>0</v>
      </c>
      <c r="Y18" s="28">
        <v>-12995.708879999996</v>
      </c>
      <c r="Z18" s="28">
        <v>-19334.741312483497</v>
      </c>
    </row>
    <row r="19" spans="1:26" ht="12.95" customHeight="1" x14ac:dyDescent="0.2">
      <c r="A19" s="62" t="s">
        <v>1289</v>
      </c>
      <c r="B19" s="28">
        <v>-188.85988999999998</v>
      </c>
      <c r="C19" s="28">
        <v>0</v>
      </c>
      <c r="D19" s="28">
        <v>-5042.7143099999994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-4211.79594</v>
      </c>
      <c r="Q19" s="28">
        <v>0</v>
      </c>
      <c r="R19" s="28">
        <v>0</v>
      </c>
      <c r="S19" s="28">
        <v>149.67918599999976</v>
      </c>
      <c r="T19" s="28">
        <v>0</v>
      </c>
      <c r="U19" s="28">
        <v>0</v>
      </c>
      <c r="V19" s="28">
        <v>-0.90804000000000817</v>
      </c>
      <c r="W19" s="28">
        <v>0</v>
      </c>
      <c r="X19" s="28">
        <v>0</v>
      </c>
      <c r="Y19" s="28">
        <v>0</v>
      </c>
      <c r="Z19" s="28">
        <v>-9294.5989939999999</v>
      </c>
    </row>
    <row r="20" spans="1:26" ht="12.95" customHeight="1" x14ac:dyDescent="0.2">
      <c r="A20" s="62" t="s">
        <v>744</v>
      </c>
      <c r="B20" s="28">
        <v>0</v>
      </c>
      <c r="C20" s="28">
        <v>0</v>
      </c>
      <c r="D20" s="28">
        <v>-5042.7143099999994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149.67918599999976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-4893.035124</v>
      </c>
    </row>
    <row r="21" spans="1:26" ht="12.95" customHeight="1" x14ac:dyDescent="0.2">
      <c r="A21" s="62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</row>
    <row r="22" spans="1:26" ht="12.95" customHeight="1" x14ac:dyDescent="0.2">
      <c r="A22" s="62" t="s">
        <v>743</v>
      </c>
      <c r="B22" s="28">
        <v>-188.85988999999998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-4211.79594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-0.90804000000000817</v>
      </c>
      <c r="W22" s="28">
        <v>0</v>
      </c>
      <c r="X22" s="28">
        <v>0</v>
      </c>
      <c r="Y22" s="28">
        <v>0</v>
      </c>
      <c r="Z22" s="28">
        <v>-4401.56387</v>
      </c>
    </row>
    <row r="23" spans="1:26" ht="12.95" customHeight="1" x14ac:dyDescent="0.2">
      <c r="A23" s="62" t="s">
        <v>4146</v>
      </c>
      <c r="B23" s="28">
        <v>-5788.9987699999992</v>
      </c>
      <c r="C23" s="28">
        <v>-10761.90612</v>
      </c>
      <c r="D23" s="28">
        <v>-19333.606529999975</v>
      </c>
      <c r="E23" s="28">
        <v>-8932.1009999999933</v>
      </c>
      <c r="F23" s="28">
        <v>110.60721000000007</v>
      </c>
      <c r="G23" s="28">
        <v>-2005.2282200000029</v>
      </c>
      <c r="H23" s="28">
        <v>37.416150000000115</v>
      </c>
      <c r="I23" s="28">
        <v>1410.1876200000022</v>
      </c>
      <c r="J23" s="28">
        <v>5902.5968599999997</v>
      </c>
      <c r="K23" s="28">
        <v>-1.3352600000000265</v>
      </c>
      <c r="L23" s="28">
        <v>3031.1502400000027</v>
      </c>
      <c r="M23" s="28">
        <v>1642.3737800000004</v>
      </c>
      <c r="N23" s="28">
        <v>-792.6418900000001</v>
      </c>
      <c r="O23" s="28">
        <v>-0.6835500000001673</v>
      </c>
      <c r="P23" s="28">
        <v>-198.35268999999991</v>
      </c>
      <c r="Q23" s="28">
        <v>0</v>
      </c>
      <c r="R23" s="28">
        <v>-26613.826460000004</v>
      </c>
      <c r="S23" s="28">
        <v>-28.472500000000082</v>
      </c>
      <c r="T23" s="28">
        <v>0</v>
      </c>
      <c r="U23" s="28">
        <v>-851.09258999999929</v>
      </c>
      <c r="V23" s="28">
        <v>-3.6637359812630166E-15</v>
      </c>
      <c r="W23" s="28">
        <v>-45091.096400000017</v>
      </c>
      <c r="X23" s="28">
        <v>-351.02003999999988</v>
      </c>
      <c r="Y23" s="28">
        <v>118.91055999999844</v>
      </c>
      <c r="Z23" s="28">
        <v>-108497.13062999999</v>
      </c>
    </row>
    <row r="24" spans="1:26" ht="12.95" customHeight="1" x14ac:dyDescent="0.2">
      <c r="A24" s="62" t="s">
        <v>4128</v>
      </c>
      <c r="B24" s="28">
        <v>-5788.9987699999992</v>
      </c>
      <c r="C24" s="28">
        <v>-62904.512289999999</v>
      </c>
      <c r="D24" s="28">
        <v>-167131.05547999998</v>
      </c>
      <c r="E24" s="28">
        <v>-104890.25080999998</v>
      </c>
      <c r="F24" s="28">
        <v>-334.07163000000003</v>
      </c>
      <c r="G24" s="28">
        <v>-34047.331810000003</v>
      </c>
      <c r="H24" s="28">
        <v>-274.34184999999997</v>
      </c>
      <c r="I24" s="28">
        <v>-28611.47839</v>
      </c>
      <c r="J24" s="28">
        <v>-5273.9470000000001</v>
      </c>
      <c r="K24" s="28">
        <v>-49.329950000000011</v>
      </c>
      <c r="L24" s="28">
        <v>-39449.787579999997</v>
      </c>
      <c r="M24" s="28">
        <v>-27818.145969999998</v>
      </c>
      <c r="N24" s="28">
        <v>-5699.6270599999998</v>
      </c>
      <c r="O24" s="28">
        <v>-121.58890000000002</v>
      </c>
      <c r="P24" s="28">
        <v>-1591.25656</v>
      </c>
      <c r="Q24" s="28">
        <v>0</v>
      </c>
      <c r="R24" s="28">
        <v>-73392.275970000002</v>
      </c>
      <c r="S24" s="28">
        <v>-1517.9008100000001</v>
      </c>
      <c r="T24" s="28">
        <v>-851.92438000000004</v>
      </c>
      <c r="U24" s="28">
        <v>-2526.4232099999999</v>
      </c>
      <c r="V24" s="28">
        <v>-0.59354000000000084</v>
      </c>
      <c r="W24" s="28">
        <v>-246924.65083</v>
      </c>
      <c r="X24" s="28">
        <v>-3637.45406</v>
      </c>
      <c r="Y24" s="28">
        <v>-22268.57257</v>
      </c>
      <c r="Z24" s="28">
        <v>-835105.53044999996</v>
      </c>
    </row>
    <row r="25" spans="1:26" ht="12.95" customHeight="1" x14ac:dyDescent="0.2">
      <c r="A25" s="62" t="s">
        <v>4127</v>
      </c>
      <c r="B25" s="28">
        <v>0</v>
      </c>
      <c r="C25" s="28">
        <v>0</v>
      </c>
      <c r="D25" s="28">
        <v>8540.3767599999992</v>
      </c>
      <c r="E25" s="28">
        <v>4945.2601099999993</v>
      </c>
      <c r="F25" s="28">
        <v>0.62987999999999733</v>
      </c>
      <c r="G25" s="28">
        <v>265.33342000000027</v>
      </c>
      <c r="H25" s="28">
        <v>103.07310000000001</v>
      </c>
      <c r="I25" s="28">
        <v>0</v>
      </c>
      <c r="J25" s="28">
        <v>0</v>
      </c>
      <c r="K25" s="28">
        <v>29.597950000000001</v>
      </c>
      <c r="L25" s="28">
        <v>0</v>
      </c>
      <c r="M25" s="28">
        <v>0</v>
      </c>
      <c r="N25" s="28">
        <v>3435.12682</v>
      </c>
      <c r="O25" s="28">
        <v>73.382959999999969</v>
      </c>
      <c r="P25" s="28">
        <v>1243.9477300000001</v>
      </c>
      <c r="Q25" s="28">
        <v>0</v>
      </c>
      <c r="R25" s="28">
        <v>0</v>
      </c>
      <c r="S25" s="28">
        <v>1238.9762800000001</v>
      </c>
      <c r="T25" s="28">
        <v>851.92438000000004</v>
      </c>
      <c r="U25" s="28">
        <v>9.8243799999999997</v>
      </c>
      <c r="V25" s="28">
        <v>0.59353999999999718</v>
      </c>
      <c r="W25" s="28">
        <v>22.526589999999999</v>
      </c>
      <c r="X25" s="28">
        <v>0</v>
      </c>
      <c r="Y25" s="28">
        <v>10630.63508</v>
      </c>
      <c r="Z25" s="28">
        <v>31391.208979999999</v>
      </c>
    </row>
    <row r="26" spans="1:26" ht="12.95" customHeight="1" x14ac:dyDescent="0.2">
      <c r="A26" s="62" t="s">
        <v>4130</v>
      </c>
      <c r="B26" s="28">
        <v>0</v>
      </c>
      <c r="C26" s="28">
        <v>52142.606169999999</v>
      </c>
      <c r="D26" s="28">
        <v>146843.60347999999</v>
      </c>
      <c r="E26" s="28">
        <v>94212.590919999988</v>
      </c>
      <c r="F26" s="28">
        <v>707.53843000000006</v>
      </c>
      <c r="G26" s="28">
        <v>31875.201409999998</v>
      </c>
      <c r="H26" s="28">
        <v>333.22709000000009</v>
      </c>
      <c r="I26" s="28">
        <v>30023.742990000002</v>
      </c>
      <c r="J26" s="28">
        <v>11176.54386</v>
      </c>
      <c r="K26" s="28">
        <v>45.991889999999984</v>
      </c>
      <c r="L26" s="28">
        <v>42480.937819999999</v>
      </c>
      <c r="M26" s="28">
        <v>29461.837059999998</v>
      </c>
      <c r="N26" s="28">
        <v>3204.6480899999997</v>
      </c>
      <c r="O26" s="28">
        <v>119.90570999999996</v>
      </c>
      <c r="P26" s="28">
        <v>391.32703000000004</v>
      </c>
      <c r="Q26" s="28">
        <v>0</v>
      </c>
      <c r="R26" s="28">
        <v>46778.449509999999</v>
      </c>
      <c r="S26" s="28">
        <v>1296.46624</v>
      </c>
      <c r="T26" s="28">
        <v>569.26370999999995</v>
      </c>
      <c r="U26" s="28">
        <v>6661.6933600000011</v>
      </c>
      <c r="V26" s="28">
        <v>0</v>
      </c>
      <c r="W26" s="28">
        <v>203698.26371999999</v>
      </c>
      <c r="X26" s="28">
        <v>3286.4340200000001</v>
      </c>
      <c r="Y26" s="28">
        <v>20812.876179999999</v>
      </c>
      <c r="Z26" s="28">
        <v>726123.14868999994</v>
      </c>
    </row>
    <row r="27" spans="1:26" ht="12.95" customHeight="1" x14ac:dyDescent="0.2">
      <c r="A27" s="62" t="s">
        <v>4132</v>
      </c>
      <c r="B27" s="28">
        <v>0</v>
      </c>
      <c r="C27" s="28">
        <v>0</v>
      </c>
      <c r="D27" s="28">
        <v>-7586.5312899999999</v>
      </c>
      <c r="E27" s="28">
        <v>-3199.7012200000004</v>
      </c>
      <c r="F27" s="28">
        <v>-263.48946999999998</v>
      </c>
      <c r="G27" s="28">
        <v>-98.431240000000045</v>
      </c>
      <c r="H27" s="28">
        <v>-124.54219000000002</v>
      </c>
      <c r="I27" s="28">
        <v>-2.0769800000000105</v>
      </c>
      <c r="J27" s="28">
        <v>0</v>
      </c>
      <c r="K27" s="28">
        <v>-27.59515</v>
      </c>
      <c r="L27" s="28">
        <v>0</v>
      </c>
      <c r="M27" s="28">
        <v>-1.3173099999999978</v>
      </c>
      <c r="N27" s="28">
        <v>-1732.7897399999999</v>
      </c>
      <c r="O27" s="28">
        <v>-72.383320000000069</v>
      </c>
      <c r="P27" s="28">
        <v>-242.37089</v>
      </c>
      <c r="Q27" s="28">
        <v>0</v>
      </c>
      <c r="R27" s="28">
        <v>0</v>
      </c>
      <c r="S27" s="28">
        <v>-1046.01421</v>
      </c>
      <c r="T27" s="28">
        <v>-569.26370999999995</v>
      </c>
      <c r="U27" s="28">
        <v>-4996.1871200000005</v>
      </c>
      <c r="V27" s="28">
        <v>0</v>
      </c>
      <c r="W27" s="28">
        <v>-1887.23588</v>
      </c>
      <c r="X27" s="28">
        <v>0</v>
      </c>
      <c r="Y27" s="28">
        <v>-9056.0281300000006</v>
      </c>
      <c r="Z27" s="28">
        <v>-30905.957849999999</v>
      </c>
    </row>
    <row r="28" spans="1:26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823.08299999999997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823.08299999999997</v>
      </c>
    </row>
    <row r="29" spans="1:26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</row>
    <row r="30" spans="1:26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</row>
    <row r="31" spans="1:26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823.14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823.14</v>
      </c>
    </row>
    <row r="32" spans="1:26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-5.7000000000000002E-2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-5.7000000000000002E-2</v>
      </c>
    </row>
    <row r="33" spans="1:26" ht="12.95" customHeight="1" x14ac:dyDescent="0.2">
      <c r="A33" s="63" t="s">
        <v>218</v>
      </c>
      <c r="B33" s="28">
        <v>1130.2312313817602</v>
      </c>
      <c r="C33" s="28">
        <v>5644.0368599999993</v>
      </c>
      <c r="D33" s="28">
        <v>12866.99422</v>
      </c>
      <c r="E33" s="28">
        <v>7929.7752299999993</v>
      </c>
      <c r="F33" s="28">
        <v>52.387698187301801</v>
      </c>
      <c r="G33" s="28">
        <v>3991.2271099999994</v>
      </c>
      <c r="H33" s="28">
        <v>82.073689999999999</v>
      </c>
      <c r="I33" s="28">
        <v>1172.4966899999999</v>
      </c>
      <c r="J33" s="28">
        <v>0</v>
      </c>
      <c r="K33" s="28">
        <v>20.966877399505353</v>
      </c>
      <c r="L33" s="28">
        <v>2312.7883766444952</v>
      </c>
      <c r="M33" s="28">
        <v>1381.9103935865637</v>
      </c>
      <c r="N33" s="28">
        <v>163.97421000000003</v>
      </c>
      <c r="O33" s="28">
        <v>16.122789999999998</v>
      </c>
      <c r="P33" s="28">
        <v>239.38180000000003</v>
      </c>
      <c r="Q33" s="28">
        <v>0</v>
      </c>
      <c r="R33" s="28">
        <v>10445.052053677164</v>
      </c>
      <c r="S33" s="28">
        <v>31.5976</v>
      </c>
      <c r="T33" s="28">
        <v>18.410801288221496</v>
      </c>
      <c r="U33" s="28">
        <v>490.03974290800005</v>
      </c>
      <c r="V33" s="28">
        <v>0</v>
      </c>
      <c r="W33" s="28">
        <v>36537.137670000004</v>
      </c>
      <c r="X33" s="28">
        <v>2892.0023200000001</v>
      </c>
      <c r="Y33" s="28">
        <v>3602.2766493170839</v>
      </c>
      <c r="Z33" s="28">
        <v>91020.950864390106</v>
      </c>
    </row>
    <row r="34" spans="1:26" ht="12.95" customHeight="1" x14ac:dyDescent="0.2">
      <c r="A34" s="68" t="s">
        <v>1284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</row>
    <row r="35" spans="1:26" ht="12.95" customHeight="1" x14ac:dyDescent="0.2">
      <c r="A35" s="68" t="s">
        <v>994</v>
      </c>
      <c r="B35" s="28">
        <v>0</v>
      </c>
      <c r="C35" s="28">
        <v>0</v>
      </c>
      <c r="D35" s="28">
        <v>1044.5931499999999</v>
      </c>
      <c r="E35" s="28">
        <v>145.29839999999999</v>
      </c>
      <c r="F35" s="28">
        <v>12.560690000000001</v>
      </c>
      <c r="G35" s="28">
        <v>27.938330000000001</v>
      </c>
      <c r="H35" s="28">
        <v>0</v>
      </c>
      <c r="I35" s="28">
        <v>-53.466790000000003</v>
      </c>
      <c r="J35" s="28">
        <v>0</v>
      </c>
      <c r="K35" s="28">
        <v>0</v>
      </c>
      <c r="L35" s="28">
        <v>302.56670000000003</v>
      </c>
      <c r="M35" s="28">
        <v>0</v>
      </c>
      <c r="N35" s="28">
        <v>-20.518409999999999</v>
      </c>
      <c r="O35" s="28">
        <v>0</v>
      </c>
      <c r="P35" s="28">
        <v>0</v>
      </c>
      <c r="Q35" s="28">
        <v>0</v>
      </c>
      <c r="R35" s="28">
        <v>0</v>
      </c>
      <c r="S35" s="28">
        <v>-5.5110600000000005</v>
      </c>
      <c r="T35" s="28">
        <v>0</v>
      </c>
      <c r="U35" s="28">
        <v>0</v>
      </c>
      <c r="V35" s="28">
        <v>0</v>
      </c>
      <c r="W35" s="28">
        <v>3658.6439999999998</v>
      </c>
      <c r="X35" s="28">
        <v>0</v>
      </c>
      <c r="Y35" s="28">
        <v>0</v>
      </c>
      <c r="Z35" s="28">
        <v>5112.1050099999993</v>
      </c>
    </row>
    <row r="36" spans="1:26" ht="12.95" customHeight="1" x14ac:dyDescent="0.2">
      <c r="A36" s="62" t="s">
        <v>4176</v>
      </c>
      <c r="B36" s="28">
        <v>0</v>
      </c>
      <c r="C36" s="28">
        <v>428.017</v>
      </c>
      <c r="D36" s="28">
        <v>-36.820860000000003</v>
      </c>
      <c r="E36" s="28">
        <v>-51.635640000000002</v>
      </c>
      <c r="F36" s="28">
        <v>0</v>
      </c>
      <c r="G36" s="28">
        <v>-111.92293999999994</v>
      </c>
      <c r="H36" s="28">
        <v>0</v>
      </c>
      <c r="I36" s="28">
        <v>89.991970000000066</v>
      </c>
      <c r="J36" s="28">
        <v>4.75</v>
      </c>
      <c r="K36" s="28">
        <v>0</v>
      </c>
      <c r="L36" s="28">
        <v>87.254390000000015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-28.536999999999999</v>
      </c>
      <c r="S36" s="28">
        <v>0.99820000000001163</v>
      </c>
      <c r="T36" s="28">
        <v>0</v>
      </c>
      <c r="U36" s="28">
        <v>0</v>
      </c>
      <c r="V36" s="28">
        <v>0</v>
      </c>
      <c r="W36" s="28">
        <v>-294.79870999999997</v>
      </c>
      <c r="X36" s="28">
        <v>0</v>
      </c>
      <c r="Y36" s="28">
        <v>0</v>
      </c>
      <c r="Z36" s="28">
        <v>87.296410000000208</v>
      </c>
    </row>
    <row r="37" spans="1:26" ht="12.95" customHeight="1" x14ac:dyDescent="0.2">
      <c r="A37" s="68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28"/>
    </row>
    <row r="38" spans="1:26" ht="15" customHeight="1" x14ac:dyDescent="0.2">
      <c r="A38" s="1116" t="s">
        <v>571</v>
      </c>
      <c r="B38" s="1114">
        <v>3736.9137213817621</v>
      </c>
      <c r="C38" s="1114">
        <v>166893.20986999996</v>
      </c>
      <c r="D38" s="1114">
        <v>326427.7757</v>
      </c>
      <c r="E38" s="1114">
        <v>191489.30113000004</v>
      </c>
      <c r="F38" s="1114">
        <v>1459.3707481873018</v>
      </c>
      <c r="G38" s="1114">
        <v>78708.342769999785</v>
      </c>
      <c r="H38" s="1114">
        <v>493.72753000000006</v>
      </c>
      <c r="I38" s="1114">
        <v>60820.718590000011</v>
      </c>
      <c r="J38" s="1114">
        <v>55288.260620000001</v>
      </c>
      <c r="K38" s="1114">
        <v>76.690217399505315</v>
      </c>
      <c r="L38" s="1114">
        <v>94430.752896644495</v>
      </c>
      <c r="M38" s="1114">
        <v>65586.547583586565</v>
      </c>
      <c r="N38" s="1114">
        <v>3210.4701612605004</v>
      </c>
      <c r="O38" s="1114">
        <v>118.09432999999969</v>
      </c>
      <c r="P38" s="1114">
        <v>905.66720000000043</v>
      </c>
      <c r="Q38" s="1114">
        <v>0</v>
      </c>
      <c r="R38" s="1114">
        <v>200778.36910367713</v>
      </c>
      <c r="S38" s="1114">
        <v>895.16928999999982</v>
      </c>
      <c r="T38" s="1114">
        <v>18.410801288221496</v>
      </c>
      <c r="U38" s="1114">
        <v>4455.2790729080016</v>
      </c>
      <c r="V38" s="1114">
        <v>-3.6637359812630166E-15</v>
      </c>
      <c r="W38" s="1114">
        <v>501246.78125</v>
      </c>
      <c r="X38" s="1114">
        <v>36164.035429999996</v>
      </c>
      <c r="Y38" s="1114">
        <v>27036.376939317081</v>
      </c>
      <c r="Z38" s="1114">
        <v>1820240.6825956502</v>
      </c>
    </row>
    <row r="39" spans="1:26" ht="12.95" customHeight="1" x14ac:dyDescent="0.2">
      <c r="A39" s="80"/>
      <c r="B39" s="7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" customHeight="1" x14ac:dyDescent="0.2">
      <c r="A40" s="803" t="s">
        <v>566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95" customHeight="1" x14ac:dyDescent="0.2">
      <c r="A41" s="68" t="s">
        <v>419</v>
      </c>
      <c r="B41" s="28">
        <v>-146.16918000000001</v>
      </c>
      <c r="C41" s="28">
        <v>-116336.13253999999</v>
      </c>
      <c r="D41" s="28">
        <v>-222231.62317000001</v>
      </c>
      <c r="E41" s="28">
        <v>-136621.82195115535</v>
      </c>
      <c r="F41" s="28">
        <v>-1219.39724</v>
      </c>
      <c r="G41" s="28">
        <v>-53243.67138</v>
      </c>
      <c r="H41" s="28">
        <v>-192.95664352000003</v>
      </c>
      <c r="I41" s="28">
        <v>-50514.929340000002</v>
      </c>
      <c r="J41" s="28">
        <v>-51281.594349999999</v>
      </c>
      <c r="K41" s="28">
        <v>69.98895000000006</v>
      </c>
      <c r="L41" s="28">
        <v>-72175.445479999966</v>
      </c>
      <c r="M41" s="28">
        <v>-49405.551590000003</v>
      </c>
      <c r="N41" s="28">
        <v>-673.48603000000014</v>
      </c>
      <c r="O41" s="28">
        <v>-10.924469999999991</v>
      </c>
      <c r="P41" s="28">
        <v>0</v>
      </c>
      <c r="Q41" s="28">
        <v>-2.2507799999999989</v>
      </c>
      <c r="R41" s="28">
        <v>-150324.83053000001</v>
      </c>
      <c r="S41" s="28">
        <v>-566.55376399999977</v>
      </c>
      <c r="T41" s="28">
        <v>2.85731</v>
      </c>
      <c r="U41" s="28">
        <v>-112.62846999999931</v>
      </c>
      <c r="V41" s="28">
        <v>0</v>
      </c>
      <c r="W41" s="28">
        <v>-344504.11778000003</v>
      </c>
      <c r="X41" s="28">
        <v>-9664.3809500000007</v>
      </c>
      <c r="Y41" s="28">
        <v>-1824.6977499999996</v>
      </c>
      <c r="Z41" s="28">
        <v>-1260980.3179986754</v>
      </c>
    </row>
    <row r="42" spans="1:26" ht="12.95" customHeight="1" x14ac:dyDescent="0.2">
      <c r="A42" s="773" t="s">
        <v>417</v>
      </c>
      <c r="B42" s="28">
        <v>-38.25</v>
      </c>
      <c r="C42" s="28">
        <v>-119998.3655</v>
      </c>
      <c r="D42" s="28">
        <v>-236939.59359</v>
      </c>
      <c r="E42" s="28">
        <v>-166425.7249</v>
      </c>
      <c r="F42" s="28">
        <v>-1675.6217799999999</v>
      </c>
      <c r="G42" s="28">
        <v>-55220.055099999998</v>
      </c>
      <c r="H42" s="28">
        <v>-497.35428000000002</v>
      </c>
      <c r="I42" s="28">
        <v>-51487.857800000005</v>
      </c>
      <c r="J42" s="28">
        <v>-51618.565470000001</v>
      </c>
      <c r="K42" s="28">
        <v>-25.19407</v>
      </c>
      <c r="L42" s="28">
        <v>-80774.386689999956</v>
      </c>
      <c r="M42" s="28">
        <v>-49227.360370000002</v>
      </c>
      <c r="N42" s="28">
        <v>-1250.2683300000001</v>
      </c>
      <c r="O42" s="28">
        <v>-44.110690000000005</v>
      </c>
      <c r="P42" s="28">
        <v>-4227.2913399999998</v>
      </c>
      <c r="Q42" s="28">
        <v>0</v>
      </c>
      <c r="R42" s="28">
        <v>-148815.48516000001</v>
      </c>
      <c r="S42" s="28">
        <v>-3159.0967900000001</v>
      </c>
      <c r="T42" s="28">
        <v>0</v>
      </c>
      <c r="U42" s="28">
        <v>-3984.8172799999998</v>
      </c>
      <c r="V42" s="28">
        <v>0</v>
      </c>
      <c r="W42" s="28">
        <v>-345224.67535000003</v>
      </c>
      <c r="X42" s="28">
        <v>-8264.4880599999997</v>
      </c>
      <c r="Y42" s="28">
        <v>-11029.817510000001</v>
      </c>
      <c r="Z42" s="28">
        <v>-1339928.3800599999</v>
      </c>
    </row>
    <row r="43" spans="1:26" ht="12.95" customHeight="1" x14ac:dyDescent="0.2">
      <c r="A43" s="773" t="s">
        <v>128</v>
      </c>
      <c r="B43" s="28">
        <v>-38.25</v>
      </c>
      <c r="C43" s="28">
        <v>-119998.3655</v>
      </c>
      <c r="D43" s="28">
        <v>-236939.59359</v>
      </c>
      <c r="E43" s="28">
        <v>-165101.8106</v>
      </c>
      <c r="F43" s="28">
        <v>-1674.7899199999999</v>
      </c>
      <c r="G43" s="28">
        <v>-55220.055119999997</v>
      </c>
      <c r="H43" s="28">
        <v>-497.35428000000002</v>
      </c>
      <c r="I43" s="28">
        <v>-51487.857800000005</v>
      </c>
      <c r="J43" s="28">
        <v>-51618.565470000001</v>
      </c>
      <c r="K43" s="28">
        <v>-25.19407</v>
      </c>
      <c r="L43" s="28">
        <v>-80774.386739999958</v>
      </c>
      <c r="M43" s="28">
        <v>-49227.360410000001</v>
      </c>
      <c r="N43" s="28">
        <v>-1250.2683400000001</v>
      </c>
      <c r="O43" s="28">
        <v>-44.110690000000005</v>
      </c>
      <c r="P43" s="28">
        <v>-4227.2913399999998</v>
      </c>
      <c r="Q43" s="28">
        <v>0</v>
      </c>
      <c r="R43" s="28">
        <v>-142456.78198</v>
      </c>
      <c r="S43" s="28">
        <v>-3159.0967900000001</v>
      </c>
      <c r="T43" s="28">
        <v>0</v>
      </c>
      <c r="U43" s="28">
        <v>-3984.8172799999998</v>
      </c>
      <c r="V43" s="28">
        <v>0</v>
      </c>
      <c r="W43" s="28">
        <v>-345248.85305000003</v>
      </c>
      <c r="X43" s="28">
        <v>-8264.4880599999997</v>
      </c>
      <c r="Y43" s="28">
        <v>-11029.817510000001</v>
      </c>
      <c r="Z43" s="28">
        <v>-1332269.1085399997</v>
      </c>
    </row>
    <row r="44" spans="1:26" ht="12.95" customHeight="1" x14ac:dyDescent="0.2">
      <c r="A44" s="773" t="s">
        <v>129</v>
      </c>
      <c r="B44" s="28">
        <v>0</v>
      </c>
      <c r="C44" s="28">
        <v>0</v>
      </c>
      <c r="D44" s="28">
        <v>0</v>
      </c>
      <c r="E44" s="28">
        <v>-1323.9143000000001</v>
      </c>
      <c r="F44" s="28">
        <v>-0.83186000000000004</v>
      </c>
      <c r="G44" s="28">
        <v>2.0000000000000002E-5</v>
      </c>
      <c r="H44" s="28">
        <v>0</v>
      </c>
      <c r="I44" s="28">
        <v>0</v>
      </c>
      <c r="J44" s="28">
        <v>0</v>
      </c>
      <c r="K44" s="28">
        <v>0</v>
      </c>
      <c r="L44" s="28">
        <v>5.0000000000000002E-5</v>
      </c>
      <c r="M44" s="28">
        <v>4.0000000000000003E-5</v>
      </c>
      <c r="N44" s="28">
        <v>1.0000000000000001E-5</v>
      </c>
      <c r="O44" s="28">
        <v>0</v>
      </c>
      <c r="P44" s="28">
        <v>0</v>
      </c>
      <c r="Q44" s="28">
        <v>0</v>
      </c>
      <c r="R44" s="28">
        <v>-6358.7031799999995</v>
      </c>
      <c r="S44" s="28">
        <v>0</v>
      </c>
      <c r="T44" s="28">
        <v>0</v>
      </c>
      <c r="U44" s="28">
        <v>0</v>
      </c>
      <c r="V44" s="28">
        <v>0</v>
      </c>
      <c r="W44" s="28">
        <v>24.177700000000002</v>
      </c>
      <c r="X44" s="28">
        <v>0</v>
      </c>
      <c r="Y44" s="28">
        <v>0</v>
      </c>
      <c r="Z44" s="28">
        <v>-7659.2715199999993</v>
      </c>
    </row>
    <row r="45" spans="1:26" ht="12.95" customHeight="1" x14ac:dyDescent="0.2">
      <c r="A45" s="773" t="s">
        <v>415</v>
      </c>
      <c r="B45" s="28">
        <v>0</v>
      </c>
      <c r="C45" s="28">
        <v>25.892319999999998</v>
      </c>
      <c r="D45" s="28">
        <v>13811.772459999998</v>
      </c>
      <c r="E45" s="28">
        <v>9987.1758200000004</v>
      </c>
      <c r="F45" s="28">
        <v>496.82001000000002</v>
      </c>
      <c r="G45" s="28">
        <v>1049.0340000000001</v>
      </c>
      <c r="H45" s="28">
        <v>298.41257999999999</v>
      </c>
      <c r="I45" s="28">
        <v>2.0186400000000138</v>
      </c>
      <c r="J45" s="28">
        <v>0</v>
      </c>
      <c r="K45" s="28">
        <v>15.116430000000001</v>
      </c>
      <c r="L45" s="28">
        <v>10.612740000000001</v>
      </c>
      <c r="M45" s="28">
        <v>259.54420000000005</v>
      </c>
      <c r="N45" s="28">
        <v>626.56696999999997</v>
      </c>
      <c r="O45" s="28">
        <v>33.083010000000009</v>
      </c>
      <c r="P45" s="28">
        <v>4227.2913399999998</v>
      </c>
      <c r="Q45" s="28">
        <v>0</v>
      </c>
      <c r="R45" s="28">
        <v>0</v>
      </c>
      <c r="S45" s="28">
        <v>2514.2738560000003</v>
      </c>
      <c r="T45" s="28">
        <v>0</v>
      </c>
      <c r="U45" s="28">
        <v>3902.6637400000004</v>
      </c>
      <c r="V45" s="28">
        <v>0</v>
      </c>
      <c r="W45" s="28">
        <v>2281.6878199999996</v>
      </c>
      <c r="X45" s="28">
        <v>0</v>
      </c>
      <c r="Y45" s="28">
        <v>9252.3477300000013</v>
      </c>
      <c r="Z45" s="28">
        <v>48794.313666000002</v>
      </c>
    </row>
    <row r="46" spans="1:26" ht="12.95" customHeight="1" x14ac:dyDescent="0.2">
      <c r="A46" s="62" t="s">
        <v>1288</v>
      </c>
      <c r="B46" s="28">
        <v>0</v>
      </c>
      <c r="C46" s="28">
        <v>25.892319999999998</v>
      </c>
      <c r="D46" s="28">
        <v>7340.5374399999992</v>
      </c>
      <c r="E46" s="28">
        <v>9987.1758200000004</v>
      </c>
      <c r="F46" s="28">
        <v>496.82001000000002</v>
      </c>
      <c r="G46" s="28">
        <v>1049.0340000000001</v>
      </c>
      <c r="H46" s="28">
        <v>298.41257999999999</v>
      </c>
      <c r="I46" s="28">
        <v>2.0186400000000138</v>
      </c>
      <c r="J46" s="28">
        <v>0</v>
      </c>
      <c r="K46" s="28">
        <v>15.116430000000001</v>
      </c>
      <c r="L46" s="28">
        <v>10.612740000000001</v>
      </c>
      <c r="M46" s="28">
        <v>259.54420000000005</v>
      </c>
      <c r="N46" s="28">
        <v>626.56696999999997</v>
      </c>
      <c r="O46" s="28">
        <v>33.083010000000009</v>
      </c>
      <c r="P46" s="28">
        <v>651.61623999999995</v>
      </c>
      <c r="Q46" s="28">
        <v>0</v>
      </c>
      <c r="R46" s="28">
        <v>0</v>
      </c>
      <c r="S46" s="28">
        <v>2514.2738560000003</v>
      </c>
      <c r="T46" s="28">
        <v>0</v>
      </c>
      <c r="U46" s="28">
        <v>3902.6637400000004</v>
      </c>
      <c r="V46" s="28">
        <v>0</v>
      </c>
      <c r="W46" s="28">
        <v>2281.6878199999996</v>
      </c>
      <c r="X46" s="28">
        <v>0</v>
      </c>
      <c r="Y46" s="28">
        <v>9252.3477300000013</v>
      </c>
      <c r="Z46" s="28">
        <v>38747.403545999994</v>
      </c>
    </row>
    <row r="47" spans="1:26" ht="12.95" customHeight="1" x14ac:dyDescent="0.2">
      <c r="A47" s="62" t="s">
        <v>1570</v>
      </c>
      <c r="B47" s="28">
        <v>0</v>
      </c>
      <c r="C47" s="28">
        <v>25.892319999999998</v>
      </c>
      <c r="D47" s="28">
        <v>7089.5636699999995</v>
      </c>
      <c r="E47" s="28">
        <v>9987.1758200000004</v>
      </c>
      <c r="F47" s="28">
        <v>496.82001000000002</v>
      </c>
      <c r="G47" s="28">
        <v>0</v>
      </c>
      <c r="H47" s="28">
        <v>298.41257999999999</v>
      </c>
      <c r="I47" s="28">
        <v>2.0186400000000138</v>
      </c>
      <c r="J47" s="28">
        <v>0</v>
      </c>
      <c r="K47" s="28">
        <v>15.116430000000001</v>
      </c>
      <c r="L47" s="28">
        <v>10.612740000000001</v>
      </c>
      <c r="M47" s="28">
        <v>55.957920000000001</v>
      </c>
      <c r="N47" s="28">
        <v>0</v>
      </c>
      <c r="O47" s="28">
        <v>0</v>
      </c>
      <c r="P47" s="28">
        <v>651.61623999999995</v>
      </c>
      <c r="Q47" s="28">
        <v>0</v>
      </c>
      <c r="R47" s="28">
        <v>0</v>
      </c>
      <c r="S47" s="28">
        <v>2509.1858160000002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21142.372185999997</v>
      </c>
    </row>
    <row r="48" spans="1:26" ht="12.95" customHeight="1" x14ac:dyDescent="0.2">
      <c r="A48" s="62" t="s">
        <v>732</v>
      </c>
      <c r="B48" s="28">
        <v>0</v>
      </c>
      <c r="C48" s="28">
        <v>0</v>
      </c>
      <c r="D48" s="28">
        <v>252.17174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203.58628000000002</v>
      </c>
      <c r="N48" s="28">
        <v>626.56696999999997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1082.3249900000001</v>
      </c>
    </row>
    <row r="49" spans="1:26" ht="12.95" customHeight="1" x14ac:dyDescent="0.2">
      <c r="A49" s="62" t="s">
        <v>743</v>
      </c>
      <c r="B49" s="28">
        <v>0</v>
      </c>
      <c r="C49" s="28">
        <v>0</v>
      </c>
      <c r="D49" s="28">
        <v>-1.19797</v>
      </c>
      <c r="E49" s="28">
        <v>0</v>
      </c>
      <c r="F49" s="28">
        <v>0</v>
      </c>
      <c r="G49" s="28">
        <v>1049.0340000000001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33.083010000000009</v>
      </c>
      <c r="P49" s="28">
        <v>0</v>
      </c>
      <c r="Q49" s="28">
        <v>0</v>
      </c>
      <c r="R49" s="28">
        <v>0</v>
      </c>
      <c r="S49" s="28">
        <v>5.0880400000000376</v>
      </c>
      <c r="T49" s="28">
        <v>0</v>
      </c>
      <c r="U49" s="28">
        <v>3902.6637400000004</v>
      </c>
      <c r="V49" s="28">
        <v>0</v>
      </c>
      <c r="W49" s="28">
        <v>2281.6878199999996</v>
      </c>
      <c r="X49" s="28">
        <v>0</v>
      </c>
      <c r="Y49" s="28">
        <v>9252.3477300000013</v>
      </c>
      <c r="Z49" s="28">
        <v>16522.70637</v>
      </c>
    </row>
    <row r="50" spans="1:26" ht="12.95" customHeight="1" x14ac:dyDescent="0.2">
      <c r="A50" s="62" t="s">
        <v>418</v>
      </c>
      <c r="B50" s="28">
        <v>0</v>
      </c>
      <c r="C50" s="28">
        <v>0</v>
      </c>
      <c r="D50" s="28">
        <v>6471.2350199999992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3575.6750999999999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10046.910119999999</v>
      </c>
    </row>
    <row r="51" spans="1:26" ht="12.95" customHeight="1" x14ac:dyDescent="0.2">
      <c r="A51" s="62" t="s">
        <v>744</v>
      </c>
      <c r="B51" s="28">
        <v>0</v>
      </c>
      <c r="C51" s="28">
        <v>0</v>
      </c>
      <c r="D51" s="28">
        <v>6471.2350199999992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6471.2350199999992</v>
      </c>
    </row>
    <row r="52" spans="1:26" ht="12.95" customHeight="1" x14ac:dyDescent="0.2">
      <c r="A52" s="62" t="s">
        <v>745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</row>
    <row r="53" spans="1:26" ht="12.95" customHeight="1" x14ac:dyDescent="0.2">
      <c r="A53" s="62" t="s">
        <v>743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3575.6750999999999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3575.6750999999999</v>
      </c>
    </row>
    <row r="54" spans="1:26" ht="12.95" customHeight="1" x14ac:dyDescent="0.2">
      <c r="A54" s="62" t="s">
        <v>4162</v>
      </c>
      <c r="B54" s="28">
        <v>-107.91918000000001</v>
      </c>
      <c r="C54" s="28">
        <v>3636.3406400000049</v>
      </c>
      <c r="D54" s="28">
        <v>896.19795999999724</v>
      </c>
      <c r="E54" s="28">
        <v>19816.727128844639</v>
      </c>
      <c r="F54" s="28">
        <v>-40.595470000000006</v>
      </c>
      <c r="G54" s="28">
        <v>927.34971999999789</v>
      </c>
      <c r="H54" s="28">
        <v>5.9850564799999999</v>
      </c>
      <c r="I54" s="28">
        <v>970.90982000000042</v>
      </c>
      <c r="J54" s="28">
        <v>336.97112000000021</v>
      </c>
      <c r="K54" s="28">
        <v>80.066590000000062</v>
      </c>
      <c r="L54" s="28">
        <v>8588.3284700000004</v>
      </c>
      <c r="M54" s="28">
        <v>-437.73541999999674</v>
      </c>
      <c r="N54" s="28">
        <v>-49.784670000000006</v>
      </c>
      <c r="O54" s="28">
        <v>0.10321000000000602</v>
      </c>
      <c r="P54" s="28">
        <v>0</v>
      </c>
      <c r="Q54" s="28">
        <v>-2.2507799999999989</v>
      </c>
      <c r="R54" s="28">
        <v>-1509.34537</v>
      </c>
      <c r="S54" s="28">
        <v>78.269170000000031</v>
      </c>
      <c r="T54" s="28">
        <v>2.85731</v>
      </c>
      <c r="U54" s="28">
        <v>-30.474929999999972</v>
      </c>
      <c r="V54" s="28">
        <v>0</v>
      </c>
      <c r="W54" s="28">
        <v>-1561.1302500000002</v>
      </c>
      <c r="X54" s="28">
        <v>-1399.892890000001</v>
      </c>
      <c r="Y54" s="28">
        <v>-47.227970000000141</v>
      </c>
      <c r="Z54" s="28">
        <v>30153.748395324641</v>
      </c>
    </row>
    <row r="55" spans="1:26" ht="12.95" customHeight="1" x14ac:dyDescent="0.2">
      <c r="A55" s="62" t="s">
        <v>4163</v>
      </c>
      <c r="B55" s="28">
        <v>-107.92532000000001</v>
      </c>
      <c r="C55" s="28">
        <v>-15750.45003</v>
      </c>
      <c r="D55" s="28">
        <v>-35386.05674</v>
      </c>
      <c r="E55" s="28">
        <v>-1278.1906030805626</v>
      </c>
      <c r="F55" s="28">
        <v>-235.78787</v>
      </c>
      <c r="G55" s="28">
        <v>-746.79010000000198</v>
      </c>
      <c r="H55" s="28">
        <v>-8.55756768</v>
      </c>
      <c r="I55" s="28">
        <v>-3389.2984099999999</v>
      </c>
      <c r="J55" s="28">
        <v>-747.77244999999994</v>
      </c>
      <c r="K55" s="28">
        <v>-191.58613999999989</v>
      </c>
      <c r="L55" s="28">
        <v>-9426.0161099999987</v>
      </c>
      <c r="M55" s="28">
        <v>-10291.064219999998</v>
      </c>
      <c r="N55" s="28">
        <v>-136.78147000000001</v>
      </c>
      <c r="O55" s="28">
        <v>-4.1276399999999995</v>
      </c>
      <c r="P55" s="28">
        <v>-29.623000000000001</v>
      </c>
      <c r="Q55" s="28">
        <v>-2.2507799999999989</v>
      </c>
      <c r="R55" s="28">
        <v>-2983.05186</v>
      </c>
      <c r="S55" s="28">
        <v>-295.75986</v>
      </c>
      <c r="T55" s="28">
        <v>0</v>
      </c>
      <c r="U55" s="28">
        <v>-2030.6347900000001</v>
      </c>
      <c r="V55" s="28">
        <v>0</v>
      </c>
      <c r="W55" s="28">
        <v>-4140.6143599999996</v>
      </c>
      <c r="X55" s="28">
        <v>-10301.908210000001</v>
      </c>
      <c r="Y55" s="28">
        <v>-1922.44073</v>
      </c>
      <c r="Z55" s="28">
        <v>-99406.689130760584</v>
      </c>
    </row>
    <row r="56" spans="1:26" ht="12.95" customHeight="1" x14ac:dyDescent="0.2">
      <c r="A56" s="62" t="s">
        <v>4139</v>
      </c>
      <c r="B56" s="28">
        <v>6.1400000000000005E-3</v>
      </c>
      <c r="C56" s="28">
        <v>180.76737</v>
      </c>
      <c r="D56" s="28">
        <v>2886.9039399999997</v>
      </c>
      <c r="E56" s="28">
        <v>26.789371925203131</v>
      </c>
      <c r="F56" s="28">
        <v>45.961649999999999</v>
      </c>
      <c r="G56" s="28">
        <v>51.287949999999967</v>
      </c>
      <c r="H56" s="28">
        <v>4.05585416</v>
      </c>
      <c r="I56" s="28">
        <v>22.527950000000011</v>
      </c>
      <c r="J56" s="28">
        <v>4.0819099999999997</v>
      </c>
      <c r="K56" s="28">
        <v>197.37145999999996</v>
      </c>
      <c r="L56" s="28">
        <v>52.349740000000004</v>
      </c>
      <c r="M56" s="28">
        <v>60.730320000000297</v>
      </c>
      <c r="N56" s="28">
        <v>65.880880000000005</v>
      </c>
      <c r="O56" s="28">
        <v>3.0957200000000014</v>
      </c>
      <c r="P56" s="28">
        <v>29.623000000000001</v>
      </c>
      <c r="Q56" s="28">
        <v>0</v>
      </c>
      <c r="R56" s="28">
        <v>0</v>
      </c>
      <c r="S56" s="28">
        <v>235.57158999999999</v>
      </c>
      <c r="T56" s="28">
        <v>0</v>
      </c>
      <c r="U56" s="28">
        <v>1975.80249</v>
      </c>
      <c r="V56" s="28">
        <v>0</v>
      </c>
      <c r="W56" s="28">
        <v>21.083359999999999</v>
      </c>
      <c r="X56" s="28">
        <v>0</v>
      </c>
      <c r="Y56" s="28">
        <v>1772.0964299999998</v>
      </c>
      <c r="Z56" s="28">
        <v>7635.9871260852024</v>
      </c>
    </row>
    <row r="57" spans="1:26" ht="12.95" customHeight="1" x14ac:dyDescent="0.2">
      <c r="A57" s="62" t="s">
        <v>4145</v>
      </c>
      <c r="B57" s="28">
        <v>0</v>
      </c>
      <c r="C57" s="28">
        <v>19326.644230000005</v>
      </c>
      <c r="D57" s="28">
        <v>36414.892399999997</v>
      </c>
      <c r="E57" s="28">
        <v>22581.27319</v>
      </c>
      <c r="F57" s="28">
        <v>298.4615</v>
      </c>
      <c r="G57" s="28">
        <v>1715.0554</v>
      </c>
      <c r="H57" s="28">
        <v>10.48677</v>
      </c>
      <c r="I57" s="28">
        <v>4365.9009500000002</v>
      </c>
      <c r="J57" s="28">
        <v>1096.3650400000001</v>
      </c>
      <c r="K57" s="28">
        <v>82.018029999999996</v>
      </c>
      <c r="L57" s="28">
        <v>18025.57532</v>
      </c>
      <c r="M57" s="28">
        <v>10198.039130000001</v>
      </c>
      <c r="N57" s="28">
        <v>47.655769999999997</v>
      </c>
      <c r="O57" s="28">
        <v>4.5404700000000009</v>
      </c>
      <c r="P57" s="28">
        <v>16.330549999999999</v>
      </c>
      <c r="Q57" s="28">
        <v>0</v>
      </c>
      <c r="R57" s="28">
        <v>1473.70649</v>
      </c>
      <c r="S57" s="28">
        <v>698.02201000000002</v>
      </c>
      <c r="T57" s="28">
        <v>1.91032</v>
      </c>
      <c r="U57" s="28">
        <v>536.93723</v>
      </c>
      <c r="V57" s="28">
        <v>0</v>
      </c>
      <c r="W57" s="28">
        <v>2558.4007499999998</v>
      </c>
      <c r="X57" s="28">
        <v>8902.0153200000004</v>
      </c>
      <c r="Y57" s="28">
        <v>1659.8115600000001</v>
      </c>
      <c r="Z57" s="28">
        <v>130014.04243000002</v>
      </c>
    </row>
    <row r="58" spans="1:26" ht="12.95" customHeight="1" x14ac:dyDescent="0.2">
      <c r="A58" s="62" t="s">
        <v>4140</v>
      </c>
      <c r="B58" s="28">
        <v>0</v>
      </c>
      <c r="C58" s="28">
        <v>-120.62092999999999</v>
      </c>
      <c r="D58" s="28">
        <v>-3019.5416399999999</v>
      </c>
      <c r="E58" s="28">
        <v>-1513.1448300000002</v>
      </c>
      <c r="F58" s="28">
        <v>-149.23075</v>
      </c>
      <c r="G58" s="28">
        <v>-92.203530000000029</v>
      </c>
      <c r="H58" s="28">
        <v>0</v>
      </c>
      <c r="I58" s="28">
        <v>-28.220669999999998</v>
      </c>
      <c r="J58" s="28">
        <v>-15.703379999999997</v>
      </c>
      <c r="K58" s="28">
        <v>-7.7367600000000003</v>
      </c>
      <c r="L58" s="28">
        <v>-63.580480000000001</v>
      </c>
      <c r="M58" s="28">
        <v>-405.44064999999995</v>
      </c>
      <c r="N58" s="28">
        <v>-26.539849999999998</v>
      </c>
      <c r="O58" s="28">
        <v>-3.4053399999999967</v>
      </c>
      <c r="P58" s="28">
        <v>-16.330549999999999</v>
      </c>
      <c r="Q58" s="28">
        <v>0</v>
      </c>
      <c r="R58" s="28">
        <v>0</v>
      </c>
      <c r="S58" s="28">
        <v>-559.56457</v>
      </c>
      <c r="T58" s="28">
        <v>0.94699</v>
      </c>
      <c r="U58" s="28">
        <v>-512.57985999999994</v>
      </c>
      <c r="V58" s="28">
        <v>0</v>
      </c>
      <c r="W58" s="28">
        <v>0</v>
      </c>
      <c r="X58" s="28">
        <v>0</v>
      </c>
      <c r="Y58" s="28">
        <v>-1556.69523</v>
      </c>
      <c r="Z58" s="28">
        <v>-8089.5920299999971</v>
      </c>
    </row>
    <row r="59" spans="1:26" ht="12.95" customHeight="1" x14ac:dyDescent="0.2">
      <c r="A59" s="62" t="s">
        <v>4144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-339.20837999999998</v>
      </c>
      <c r="X59" s="28">
        <v>0</v>
      </c>
      <c r="Y59" s="28">
        <v>0</v>
      </c>
      <c r="Z59" s="28">
        <v>-339.20837999999998</v>
      </c>
    </row>
    <row r="60" spans="1:26" ht="12.95" customHeight="1" x14ac:dyDescent="0.2">
      <c r="A60" s="62" t="s">
        <v>949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</row>
    <row r="61" spans="1:26" ht="12.95" customHeight="1" x14ac:dyDescent="0.2">
      <c r="A61" s="62" t="s">
        <v>4142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</row>
    <row r="62" spans="1:26" ht="12.95" customHeight="1" x14ac:dyDescent="0.2">
      <c r="A62" s="62" t="s">
        <v>4141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</row>
    <row r="63" spans="1:26" ht="12.95" customHeight="1" x14ac:dyDescent="0.2">
      <c r="A63" s="62" t="s">
        <v>950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</row>
    <row r="64" spans="1:26" ht="12.95" customHeight="1" x14ac:dyDescent="0.2">
      <c r="A64" s="62" t="s">
        <v>4143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</row>
    <row r="65" spans="1:26" ht="12.95" customHeight="1" x14ac:dyDescent="0.2">
      <c r="A65" s="68" t="s">
        <v>955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0.69580999999999993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-89.872430000000008</v>
      </c>
      <c r="X65" s="28">
        <v>0</v>
      </c>
      <c r="Y65" s="28">
        <v>0</v>
      </c>
      <c r="Z65" s="28">
        <v>-89.176620000000014</v>
      </c>
    </row>
    <row r="66" spans="1:26" ht="12.95" customHeight="1" x14ac:dyDescent="0.2">
      <c r="A66" s="68" t="s">
        <v>951</v>
      </c>
      <c r="B66" s="28">
        <v>-1733.3460996827259</v>
      </c>
      <c r="C66" s="28">
        <v>-41917.753619999996</v>
      </c>
      <c r="D66" s="28">
        <v>-65383.085879999999</v>
      </c>
      <c r="E66" s="28">
        <v>-32346.219959999973</v>
      </c>
      <c r="F66" s="28">
        <v>-272.61533551091247</v>
      </c>
      <c r="G66" s="28">
        <v>-14964.374329999964</v>
      </c>
      <c r="H66" s="28">
        <v>-181.82329999999999</v>
      </c>
      <c r="I66" s="28">
        <v>-18842.81077</v>
      </c>
      <c r="J66" s="28">
        <v>-18464.41940391438</v>
      </c>
      <c r="K66" s="28">
        <v>-69.611364642271667</v>
      </c>
      <c r="L66" s="28">
        <v>-28614.391989999996</v>
      </c>
      <c r="M66" s="28">
        <v>-26236.419200640004</v>
      </c>
      <c r="N66" s="28">
        <v>-381.58087101430829</v>
      </c>
      <c r="O66" s="28">
        <v>-25.891589999999887</v>
      </c>
      <c r="P66" s="28">
        <v>-393.25058000000007</v>
      </c>
      <c r="Q66" s="28">
        <v>-3.0159999999999996E-2</v>
      </c>
      <c r="R66" s="28">
        <v>-24626.298544451718</v>
      </c>
      <c r="S66" s="28">
        <v>-889.0748799999991</v>
      </c>
      <c r="T66" s="28">
        <v>-74.50513754270942</v>
      </c>
      <c r="U66" s="28">
        <v>-1436.9381312823041</v>
      </c>
      <c r="V66" s="28">
        <v>-107.2607764</v>
      </c>
      <c r="W66" s="28">
        <v>-96839.759389999992</v>
      </c>
      <c r="X66" s="28">
        <v>-7441.8584300000002</v>
      </c>
      <c r="Y66" s="28">
        <v>-14158.854765002136</v>
      </c>
      <c r="Z66" s="28">
        <v>-395402.17954008339</v>
      </c>
    </row>
    <row r="67" spans="1:26" ht="12.95" customHeight="1" x14ac:dyDescent="0.2">
      <c r="A67" s="69" t="s">
        <v>1684</v>
      </c>
      <c r="B67" s="28">
        <v>-1599.4977999999999</v>
      </c>
      <c r="C67" s="28">
        <v>-23191.97091</v>
      </c>
      <c r="D67" s="28">
        <v>-39906.119920000005</v>
      </c>
      <c r="E67" s="28">
        <v>-20084.488459999971</v>
      </c>
      <c r="F67" s="28">
        <v>-196.04642000000001</v>
      </c>
      <c r="G67" s="28">
        <v>-11836.016079999965</v>
      </c>
      <c r="H67" s="28">
        <v>-104.87850999999999</v>
      </c>
      <c r="I67" s="28">
        <v>-8272.0999100000008</v>
      </c>
      <c r="J67" s="28">
        <v>-1363.1763700000001</v>
      </c>
      <c r="K67" s="28">
        <v>-16.105830000000015</v>
      </c>
      <c r="L67" s="28">
        <v>-13684.446659999998</v>
      </c>
      <c r="M67" s="28">
        <v>-4779.1238600000015</v>
      </c>
      <c r="N67" s="28">
        <v>-3402.3138200000003</v>
      </c>
      <c r="O67" s="28">
        <v>-81.834179999999932</v>
      </c>
      <c r="P67" s="28">
        <v>-277.58853000000005</v>
      </c>
      <c r="Q67" s="28">
        <v>0</v>
      </c>
      <c r="R67" s="28">
        <v>-19445.789419999997</v>
      </c>
      <c r="S67" s="28">
        <v>-486.11716999999999</v>
      </c>
      <c r="T67" s="28">
        <v>-65.618889999999993</v>
      </c>
      <c r="U67" s="28">
        <v>-1166.3620600000002</v>
      </c>
      <c r="V67" s="28">
        <v>-3.1430000000000291E-2</v>
      </c>
      <c r="W67" s="28">
        <v>-40497.631150000001</v>
      </c>
      <c r="X67" s="28">
        <v>-2695.12781</v>
      </c>
      <c r="Y67" s="28">
        <v>-11118.14471</v>
      </c>
      <c r="Z67" s="28"/>
    </row>
    <row r="68" spans="1:26" ht="12.95" customHeight="1" x14ac:dyDescent="0.2">
      <c r="A68" s="69" t="s">
        <v>1682</v>
      </c>
      <c r="B68" s="28">
        <v>-1599.4977999999999</v>
      </c>
      <c r="C68" s="28">
        <v>-23191.97091</v>
      </c>
      <c r="D68" s="28">
        <v>-39906.119920000005</v>
      </c>
      <c r="E68" s="28">
        <v>-20084.488459999971</v>
      </c>
      <c r="F68" s="28">
        <v>-196.04642000000001</v>
      </c>
      <c r="G68" s="28">
        <v>-11836.016079999965</v>
      </c>
      <c r="H68" s="28">
        <v>-104.87850999999999</v>
      </c>
      <c r="I68" s="28">
        <v>-8272.0999100000008</v>
      </c>
      <c r="J68" s="28">
        <v>-1363.1763700000001</v>
      </c>
      <c r="K68" s="28">
        <v>-16.105830000000015</v>
      </c>
      <c r="L68" s="28">
        <v>-13684.446659999998</v>
      </c>
      <c r="M68" s="28">
        <v>-4779.1238600000015</v>
      </c>
      <c r="N68" s="28">
        <v>-3402.3138200000003</v>
      </c>
      <c r="O68" s="28">
        <v>-81.834179999999932</v>
      </c>
      <c r="P68" s="28">
        <v>-277.58853000000005</v>
      </c>
      <c r="Q68" s="28">
        <v>0</v>
      </c>
      <c r="R68" s="28">
        <v>-19445.789419999997</v>
      </c>
      <c r="S68" s="28">
        <v>-486.11716999999999</v>
      </c>
      <c r="T68" s="28">
        <v>-65.618889999999993</v>
      </c>
      <c r="U68" s="28">
        <v>-1166.3620600000002</v>
      </c>
      <c r="V68" s="28">
        <v>-3.1430000000000291E-2</v>
      </c>
      <c r="W68" s="28">
        <v>-40497.631150000001</v>
      </c>
      <c r="X68" s="28">
        <v>-2695.12781</v>
      </c>
      <c r="Y68" s="28">
        <v>-11118.14471</v>
      </c>
      <c r="Z68" s="28">
        <v>-204270.52989999999</v>
      </c>
    </row>
    <row r="69" spans="1:26" ht="12.95" customHeight="1" x14ac:dyDescent="0.2">
      <c r="A69" s="69" t="s">
        <v>1683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/>
    </row>
    <row r="70" spans="1:26" ht="12.95" customHeight="1" x14ac:dyDescent="0.2">
      <c r="A70" s="69" t="s">
        <v>952</v>
      </c>
      <c r="B70" s="28">
        <v>0</v>
      </c>
      <c r="C70" s="28">
        <v>-0.10473000000000002</v>
      </c>
      <c r="D70" s="28">
        <v>865.76188000000002</v>
      </c>
      <c r="E70" s="28">
        <v>2651.9798100000003</v>
      </c>
      <c r="F70" s="28">
        <v>0</v>
      </c>
      <c r="G70" s="28">
        <v>19.896310000000021</v>
      </c>
      <c r="H70" s="28">
        <v>0</v>
      </c>
      <c r="I70" s="28">
        <v>0</v>
      </c>
      <c r="J70" s="28">
        <v>0</v>
      </c>
      <c r="K70" s="28">
        <v>10.438630000000002</v>
      </c>
      <c r="L70" s="28">
        <v>0</v>
      </c>
      <c r="M70" s="28">
        <v>0</v>
      </c>
      <c r="N70" s="28">
        <v>3681.3314982687107</v>
      </c>
      <c r="O70" s="28">
        <v>118.22191000000004</v>
      </c>
      <c r="P70" s="28">
        <v>57.63429</v>
      </c>
      <c r="Q70" s="28">
        <v>0</v>
      </c>
      <c r="R70" s="28">
        <v>0</v>
      </c>
      <c r="S70" s="28">
        <v>964.79010000000096</v>
      </c>
      <c r="T70" s="28">
        <v>181.24859000000001</v>
      </c>
      <c r="U70" s="28">
        <v>320.22026</v>
      </c>
      <c r="V70" s="28">
        <v>0</v>
      </c>
      <c r="W70" s="28">
        <v>0</v>
      </c>
      <c r="X70" s="28">
        <v>0</v>
      </c>
      <c r="Y70" s="28">
        <v>492.74321000000003</v>
      </c>
      <c r="Z70" s="28">
        <v>9364.1617582687122</v>
      </c>
    </row>
    <row r="71" spans="1:26" ht="12.95" customHeight="1" x14ac:dyDescent="0.2">
      <c r="A71" s="69" t="s">
        <v>738</v>
      </c>
      <c r="B71" s="28">
        <v>-91.886124902703799</v>
      </c>
      <c r="C71" s="28">
        <v>-10966.65249</v>
      </c>
      <c r="D71" s="28">
        <v>-16608.68448</v>
      </c>
      <c r="E71" s="28">
        <v>-8108.0226600000005</v>
      </c>
      <c r="F71" s="28">
        <v>-42.516613471474486</v>
      </c>
      <c r="G71" s="28">
        <v>-1214.5496100000003</v>
      </c>
      <c r="H71" s="28">
        <v>-19.054599999999997</v>
      </c>
      <c r="I71" s="28">
        <v>-5076.5273399999996</v>
      </c>
      <c r="J71" s="28">
        <v>-9834.9340293295118</v>
      </c>
      <c r="K71" s="28">
        <v>-43.432053275227666</v>
      </c>
      <c r="L71" s="28">
        <v>-8793.9637400000011</v>
      </c>
      <c r="M71" s="28">
        <v>-12997.03002448</v>
      </c>
      <c r="N71" s="28">
        <v>-375.68134712446079</v>
      </c>
      <c r="O71" s="28">
        <v>-38.176940000000002</v>
      </c>
      <c r="P71" s="28">
        <v>-83.03588000000002</v>
      </c>
      <c r="Q71" s="28">
        <v>0</v>
      </c>
      <c r="R71" s="28">
        <v>-3069.5641292545492</v>
      </c>
      <c r="S71" s="28">
        <v>-796.96256000000005</v>
      </c>
      <c r="T71" s="28">
        <v>-81.465151877147946</v>
      </c>
      <c r="U71" s="28">
        <v>-378.66364517404503</v>
      </c>
      <c r="V71" s="28">
        <v>-58.2730113</v>
      </c>
      <c r="W71" s="28">
        <v>-40977.842059999995</v>
      </c>
      <c r="X71" s="28">
        <v>-2108.5567400000004</v>
      </c>
      <c r="Y71" s="28">
        <v>-1696.7096812751845</v>
      </c>
      <c r="Z71" s="28">
        <v>-123462.18718146429</v>
      </c>
    </row>
    <row r="72" spans="1:26" ht="12.95" customHeight="1" x14ac:dyDescent="0.2">
      <c r="A72" s="69" t="s">
        <v>739</v>
      </c>
      <c r="B72" s="28">
        <v>-31.672794136036128</v>
      </c>
      <c r="C72" s="28">
        <v>-7090.0417099999995</v>
      </c>
      <c r="D72" s="28">
        <v>-5172.1314199999997</v>
      </c>
      <c r="E72" s="28">
        <v>-5298.1725999999999</v>
      </c>
      <c r="F72" s="28">
        <v>-28.9301089453168</v>
      </c>
      <c r="G72" s="28">
        <v>-459.04047000000008</v>
      </c>
      <c r="H72" s="28">
        <v>-6.9819600000000008</v>
      </c>
      <c r="I72" s="28">
        <v>-3908.9927799999996</v>
      </c>
      <c r="J72" s="28">
        <v>-2481.235595091277</v>
      </c>
      <c r="K72" s="28">
        <v>-17.95956625936206</v>
      </c>
      <c r="L72" s="28">
        <v>-5400.68361</v>
      </c>
      <c r="M72" s="28">
        <v>-2815.1470115200004</v>
      </c>
      <c r="N72" s="28">
        <v>-11.151568825530648</v>
      </c>
      <c r="O72" s="28">
        <v>-6.1056399999999993</v>
      </c>
      <c r="P72" s="28">
        <v>-44.061809999999994</v>
      </c>
      <c r="Q72" s="28">
        <v>0</v>
      </c>
      <c r="R72" s="28">
        <v>-1135.2848277474725</v>
      </c>
      <c r="S72" s="28">
        <v>-231.91674</v>
      </c>
      <c r="T72" s="28">
        <v>-59.954261853067145</v>
      </c>
      <c r="U72" s="28">
        <v>-174.60280334391592</v>
      </c>
      <c r="V72" s="28">
        <v>-41.500375500000004</v>
      </c>
      <c r="W72" s="28">
        <v>-10622.991900000001</v>
      </c>
      <c r="X72" s="28">
        <v>-1008.42121</v>
      </c>
      <c r="Y72" s="28">
        <v>-377.05455651261997</v>
      </c>
      <c r="Z72" s="28">
        <v>-46424.035939734604</v>
      </c>
    </row>
    <row r="73" spans="1:26" ht="12.95" customHeight="1" x14ac:dyDescent="0.2">
      <c r="A73" s="69" t="s">
        <v>740</v>
      </c>
      <c r="B73" s="28">
        <v>-5.4635232399767268</v>
      </c>
      <c r="C73" s="28">
        <v>0</v>
      </c>
      <c r="D73" s="28">
        <v>-3638.3596600000001</v>
      </c>
      <c r="E73" s="28">
        <v>-1422.2229299999999</v>
      </c>
      <c r="F73" s="28">
        <v>-0.39290415539371576</v>
      </c>
      <c r="G73" s="28">
        <v>-311.42472000000009</v>
      </c>
      <c r="H73" s="28">
        <v>-0.31317000000000006</v>
      </c>
      <c r="I73" s="28">
        <v>-1004.2877099999999</v>
      </c>
      <c r="J73" s="28">
        <v>-2566.4326297027937</v>
      </c>
      <c r="K73" s="28">
        <v>-1.4415373477866771</v>
      </c>
      <c r="L73" s="28">
        <v>-203.76782</v>
      </c>
      <c r="M73" s="28">
        <v>-2118.7855601600004</v>
      </c>
      <c r="N73" s="28">
        <v>-15.764814454636543</v>
      </c>
      <c r="O73" s="28">
        <v>-8.6720999999999986</v>
      </c>
      <c r="P73" s="28">
        <v>-37.956690000000002</v>
      </c>
      <c r="Q73" s="28">
        <v>0</v>
      </c>
      <c r="R73" s="28">
        <v>-685.17896062442753</v>
      </c>
      <c r="S73" s="28">
        <v>-60.432559999999995</v>
      </c>
      <c r="T73" s="28">
        <v>-15.933714631199983</v>
      </c>
      <c r="U73" s="28">
        <v>-37.529882764342922</v>
      </c>
      <c r="V73" s="28">
        <v>-3.5056996000000002</v>
      </c>
      <c r="W73" s="28">
        <v>-1153.2318300000002</v>
      </c>
      <c r="X73" s="28">
        <v>-168.57507000000001</v>
      </c>
      <c r="Y73" s="28">
        <v>-152.87206204677418</v>
      </c>
      <c r="Z73" s="28">
        <v>-13612.545718727331</v>
      </c>
    </row>
    <row r="74" spans="1:26" ht="12.95" customHeight="1" x14ac:dyDescent="0.2">
      <c r="A74" s="69" t="s">
        <v>741</v>
      </c>
      <c r="B74" s="76">
        <v>0</v>
      </c>
      <c r="C74" s="76">
        <v>0</v>
      </c>
      <c r="D74" s="76">
        <v>0</v>
      </c>
      <c r="E74" s="76">
        <v>0</v>
      </c>
      <c r="F74" s="76">
        <v>0</v>
      </c>
      <c r="G74" s="76">
        <v>0</v>
      </c>
      <c r="H74" s="76">
        <v>0</v>
      </c>
      <c r="I74" s="76">
        <v>0</v>
      </c>
      <c r="J74" s="76">
        <v>-62.190805443045576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  <c r="T74" s="76">
        <v>0</v>
      </c>
      <c r="U74" s="76">
        <v>0</v>
      </c>
      <c r="V74" s="76">
        <v>0</v>
      </c>
      <c r="W74" s="76">
        <v>0</v>
      </c>
      <c r="X74" s="76">
        <v>0</v>
      </c>
      <c r="Y74" s="76">
        <v>0</v>
      </c>
      <c r="Z74" s="28">
        <v>-62.190805443045576</v>
      </c>
    </row>
    <row r="75" spans="1:26" ht="12.95" customHeight="1" x14ac:dyDescent="0.2">
      <c r="A75" s="69" t="s">
        <v>3229</v>
      </c>
      <c r="B75" s="70">
        <v>-4.5094859834713859</v>
      </c>
      <c r="C75" s="70">
        <v>0</v>
      </c>
      <c r="D75" s="70">
        <v>-651.90530000000001</v>
      </c>
      <c r="E75" s="70">
        <v>-85.293120000000002</v>
      </c>
      <c r="F75" s="70">
        <v>-4.7292889387274464</v>
      </c>
      <c r="G75" s="70">
        <v>-2.2050500000000004</v>
      </c>
      <c r="H75" s="70">
        <v>-1.7926099999999998</v>
      </c>
      <c r="I75" s="70">
        <v>-580.90303000000006</v>
      </c>
      <c r="J75" s="70">
        <v>-2156.4499743477486</v>
      </c>
      <c r="K75" s="70">
        <v>-1.1110077598952612</v>
      </c>
      <c r="L75" s="70">
        <v>-455.04746</v>
      </c>
      <c r="M75" s="70">
        <v>-1790.8071044799999</v>
      </c>
      <c r="N75" s="70">
        <v>-258.00081887839059</v>
      </c>
      <c r="O75" s="70">
        <v>-8.4049099999999957</v>
      </c>
      <c r="P75" s="70">
        <v>-8.2419599999999988</v>
      </c>
      <c r="Q75" s="70">
        <v>0</v>
      </c>
      <c r="R75" s="70">
        <v>-183.00879328114976</v>
      </c>
      <c r="S75" s="70">
        <v>-278.43594999999999</v>
      </c>
      <c r="T75" s="70">
        <v>-28.698829181294357</v>
      </c>
      <c r="U75" s="70">
        <v>0</v>
      </c>
      <c r="V75" s="70">
        <v>0</v>
      </c>
      <c r="W75" s="70">
        <v>0</v>
      </c>
      <c r="X75" s="70">
        <v>-930.23989000000006</v>
      </c>
      <c r="Y75" s="70">
        <v>-723.64356302595729</v>
      </c>
      <c r="Z75" s="28">
        <v>-8153.4294758766346</v>
      </c>
    </row>
    <row r="76" spans="1:26" ht="12.95" customHeight="1" x14ac:dyDescent="0.2">
      <c r="A76" s="69" t="s">
        <v>995</v>
      </c>
      <c r="B76" s="70">
        <v>-0.31637142053805384</v>
      </c>
      <c r="C76" s="70">
        <v>-668.98378000000002</v>
      </c>
      <c r="D76" s="70">
        <v>-271.64697999999999</v>
      </c>
      <c r="E76" s="70">
        <v>0</v>
      </c>
      <c r="F76" s="70">
        <v>0</v>
      </c>
      <c r="G76" s="70">
        <v>-1161.0347099999992</v>
      </c>
      <c r="H76" s="70">
        <v>-48.80245</v>
      </c>
      <c r="I76" s="70">
        <v>0</v>
      </c>
      <c r="J76" s="70">
        <v>0</v>
      </c>
      <c r="K76" s="70">
        <v>0</v>
      </c>
      <c r="L76" s="70">
        <v>-76.482700000000065</v>
      </c>
      <c r="M76" s="70">
        <v>-1735.5256399999998</v>
      </c>
      <c r="N76" s="70">
        <v>0</v>
      </c>
      <c r="O76" s="70">
        <v>-0.9197299999999996</v>
      </c>
      <c r="P76" s="70">
        <v>0</v>
      </c>
      <c r="Q76" s="70">
        <v>-3.0159999999999996E-2</v>
      </c>
      <c r="R76" s="70">
        <v>-107.47241354412373</v>
      </c>
      <c r="S76" s="70">
        <v>0</v>
      </c>
      <c r="T76" s="70">
        <v>-4.0828800000000003</v>
      </c>
      <c r="U76" s="70">
        <v>0</v>
      </c>
      <c r="V76" s="70">
        <v>-3.9502600000000001</v>
      </c>
      <c r="W76" s="70">
        <v>-3588.0624500000004</v>
      </c>
      <c r="X76" s="70">
        <v>-530.93771000000004</v>
      </c>
      <c r="Y76" s="70">
        <v>-583.17340214159935</v>
      </c>
      <c r="Z76" s="28">
        <v>-8781.4222771062614</v>
      </c>
    </row>
    <row r="77" spans="1:26" ht="12.95" customHeight="1" x14ac:dyDescent="0.2">
      <c r="A77" s="231" t="s">
        <v>1041</v>
      </c>
      <c r="B77" s="70">
        <v>0</v>
      </c>
      <c r="C77" s="70">
        <v>0</v>
      </c>
      <c r="D77" s="70">
        <v>0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28">
        <v>0</v>
      </c>
    </row>
    <row r="78" spans="1:26" ht="12.95" customHeight="1" x14ac:dyDescent="0.2">
      <c r="A78" s="68" t="s">
        <v>1040</v>
      </c>
      <c r="B78" s="70">
        <v>0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28">
        <v>0</v>
      </c>
    </row>
    <row r="79" spans="1:26" ht="12.95" customHeight="1" x14ac:dyDescent="0.2">
      <c r="A79" s="68" t="s">
        <v>219</v>
      </c>
      <c r="B79" s="70">
        <v>0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28">
        <v>0</v>
      </c>
    </row>
    <row r="80" spans="1:26" ht="12.95" customHeight="1" x14ac:dyDescent="0.2">
      <c r="A80" s="68" t="s">
        <v>130</v>
      </c>
      <c r="B80" s="76">
        <v>1.3634649378362527E-15</v>
      </c>
      <c r="C80" s="76">
        <v>-3405.7194800000002</v>
      </c>
      <c r="D80" s="76">
        <v>0</v>
      </c>
      <c r="E80" s="76">
        <v>-8962.9726299999984</v>
      </c>
      <c r="F80" s="76">
        <v>-128.38669000000002</v>
      </c>
      <c r="G80" s="76">
        <v>0</v>
      </c>
      <c r="H80" s="76">
        <v>0</v>
      </c>
      <c r="I80" s="76">
        <v>-286.53271000000001</v>
      </c>
      <c r="J80" s="76">
        <v>-1222.48197</v>
      </c>
      <c r="K80" s="76">
        <v>0</v>
      </c>
      <c r="L80" s="76">
        <v>-875.49943999999994</v>
      </c>
      <c r="M80" s="76">
        <v>0</v>
      </c>
      <c r="N80" s="76">
        <v>-147.82578000000001</v>
      </c>
      <c r="O80" s="76">
        <v>0</v>
      </c>
      <c r="P80" s="76">
        <v>-168.91380999999998</v>
      </c>
      <c r="Q80" s="76">
        <v>0</v>
      </c>
      <c r="R80" s="76">
        <v>-3620.9041400000001</v>
      </c>
      <c r="S80" s="76">
        <v>-150.57548</v>
      </c>
      <c r="T80" s="76">
        <v>0</v>
      </c>
      <c r="U80" s="76">
        <v>-230.79554000000002</v>
      </c>
      <c r="V80" s="76">
        <v>0</v>
      </c>
      <c r="W80" s="76">
        <v>0</v>
      </c>
      <c r="X80" s="76">
        <v>0</v>
      </c>
      <c r="Y80" s="76">
        <v>0</v>
      </c>
      <c r="Z80" s="28">
        <v>-19200.607669999994</v>
      </c>
    </row>
    <row r="81" spans="1:26" s="308" customFormat="1" ht="15" customHeight="1" x14ac:dyDescent="0.2">
      <c r="A81" s="1116" t="s">
        <v>572</v>
      </c>
      <c r="B81" s="1117">
        <v>-1879.515279682726</v>
      </c>
      <c r="C81" s="1117">
        <v>-161659.60563999999</v>
      </c>
      <c r="D81" s="1117">
        <v>-287614.70905</v>
      </c>
      <c r="E81" s="1117">
        <v>-177931.01454115534</v>
      </c>
      <c r="F81" s="1117">
        <v>-1620.3992655109125</v>
      </c>
      <c r="G81" s="1117">
        <v>-68208.045709999962</v>
      </c>
      <c r="H81" s="1117">
        <v>-374.77994352000002</v>
      </c>
      <c r="I81" s="1117">
        <v>-69644.272819999998</v>
      </c>
      <c r="J81" s="1117">
        <v>-70968.49572391437</v>
      </c>
      <c r="K81" s="1117">
        <v>1.073395357728387</v>
      </c>
      <c r="L81" s="1117">
        <v>-101665.33690999997</v>
      </c>
      <c r="M81" s="1117">
        <v>-75641.970790640014</v>
      </c>
      <c r="N81" s="1117">
        <v>-1202.8926810143084</v>
      </c>
      <c r="O81" s="1117">
        <v>-36.816059999999879</v>
      </c>
      <c r="P81" s="1117">
        <v>-562.16439000000003</v>
      </c>
      <c r="Q81" s="1117">
        <v>-2.2809399999999989</v>
      </c>
      <c r="R81" s="1117">
        <v>-178572.03321445172</v>
      </c>
      <c r="S81" s="1117">
        <v>-1606.204123999999</v>
      </c>
      <c r="T81" s="1117">
        <v>-71.647827542709422</v>
      </c>
      <c r="U81" s="1117">
        <v>-1780.3621412823036</v>
      </c>
      <c r="V81" s="1117">
        <v>-107.2607764</v>
      </c>
      <c r="W81" s="1117">
        <v>-441772.95798000006</v>
      </c>
      <c r="X81" s="1117">
        <v>-17106.239379999999</v>
      </c>
      <c r="Y81" s="1117">
        <v>-15983.552515002135</v>
      </c>
      <c r="Z81" s="1117">
        <v>-1676011.4902087585</v>
      </c>
    </row>
    <row r="82" spans="1:26" s="308" customFormat="1" ht="12.95" customHeight="1" x14ac:dyDescent="0.2">
      <c r="A82" s="282" t="s">
        <v>850</v>
      </c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s="308" customFormat="1" ht="15" customHeight="1" thickBot="1" x14ac:dyDescent="0.25">
      <c r="A83" s="1101" t="s">
        <v>573</v>
      </c>
      <c r="B83" s="1102">
        <v>1857.3984416990361</v>
      </c>
      <c r="C83" s="1102">
        <v>5233.6042299999681</v>
      </c>
      <c r="D83" s="1102">
        <v>38813.066649999993</v>
      </c>
      <c r="E83" s="1102">
        <v>13558.286588844698</v>
      </c>
      <c r="F83" s="1102">
        <v>-161.02851732361069</v>
      </c>
      <c r="G83" s="1102">
        <v>10500.297059999823</v>
      </c>
      <c r="H83" s="1102">
        <v>118.94758648000004</v>
      </c>
      <c r="I83" s="1102">
        <v>-8823.554229999987</v>
      </c>
      <c r="J83" s="1102">
        <v>-15680.235103914369</v>
      </c>
      <c r="K83" s="1102">
        <v>77.763612757233702</v>
      </c>
      <c r="L83" s="1102">
        <v>-7234.5840133554739</v>
      </c>
      <c r="M83" s="1102">
        <v>-10055.423207053449</v>
      </c>
      <c r="N83" s="1102">
        <v>2007.577480246192</v>
      </c>
      <c r="O83" s="1102">
        <v>81.278269999999807</v>
      </c>
      <c r="P83" s="1102">
        <v>343.50281000000041</v>
      </c>
      <c r="Q83" s="1102">
        <v>-2.2809399999999989</v>
      </c>
      <c r="R83" s="1102">
        <v>22206.335889225418</v>
      </c>
      <c r="S83" s="1102">
        <v>-711.03483399999914</v>
      </c>
      <c r="T83" s="1102">
        <v>-53.23702625448793</v>
      </c>
      <c r="U83" s="1102">
        <v>2674.916931625698</v>
      </c>
      <c r="V83" s="1102">
        <v>-107.2607764</v>
      </c>
      <c r="W83" s="1102">
        <v>59473.823269999935</v>
      </c>
      <c r="X83" s="1102">
        <v>19057.796049999997</v>
      </c>
      <c r="Y83" s="1102">
        <v>11052.824424314946</v>
      </c>
      <c r="Z83" s="1102">
        <v>144229.19238689158</v>
      </c>
    </row>
    <row r="84" spans="1:26" ht="12.95" customHeight="1" x14ac:dyDescent="0.2">
      <c r="A84" s="1358" t="s">
        <v>3158</v>
      </c>
      <c r="B84" s="1003">
        <v>0</v>
      </c>
      <c r="C84" s="1003">
        <v>-11991.757209999989</v>
      </c>
      <c r="D84" s="1003">
        <v>6704.4250444395557</v>
      </c>
      <c r="E84" s="1003">
        <v>-6191.2770252416449</v>
      </c>
      <c r="F84" s="1003">
        <v>-50.14064896992975</v>
      </c>
      <c r="G84" s="1003">
        <v>-368.83386879995328</v>
      </c>
      <c r="H84" s="1003">
        <v>86.233939999999905</v>
      </c>
      <c r="I84" s="1003">
        <v>-13233.270677040344</v>
      </c>
      <c r="J84" s="1003">
        <v>-9955.4124199125508</v>
      </c>
      <c r="K84" s="1003">
        <v>2.1735412552420748</v>
      </c>
      <c r="L84" s="1003">
        <v>-15067.469837874887</v>
      </c>
      <c r="M84" s="1003">
        <v>-10996.047191081027</v>
      </c>
      <c r="N84" s="1003">
        <v>-33.91096544143354</v>
      </c>
      <c r="O84" s="1003">
        <v>88.844079999999991</v>
      </c>
      <c r="P84" s="1003">
        <v>111.16679065200007</v>
      </c>
      <c r="Q84" s="1003">
        <v>1.1895864371035713E-4</v>
      </c>
      <c r="R84" s="1003">
        <v>11803.660113682909</v>
      </c>
      <c r="S84" s="1003">
        <v>-100.08846000000007</v>
      </c>
      <c r="T84" s="1003">
        <v>-27.409446569757716</v>
      </c>
      <c r="U84" s="1003">
        <v>597.91970778886787</v>
      </c>
      <c r="V84" s="1003">
        <v>0</v>
      </c>
      <c r="W84" s="1003">
        <v>38380.386996312496</v>
      </c>
      <c r="X84" s="1003">
        <v>16623.370666400002</v>
      </c>
      <c r="Y84" s="1003">
        <v>7511.341213164681</v>
      </c>
      <c r="Z84" s="1480">
        <f>SUM(B84:Y84)</f>
        <v>13893.904461722886</v>
      </c>
    </row>
    <row r="85" spans="1:26" s="308" customFormat="1" ht="12.95" customHeight="1" x14ac:dyDescent="0.2">
      <c r="A85" s="1357" t="s">
        <v>3159</v>
      </c>
      <c r="B85" s="1003">
        <v>0</v>
      </c>
      <c r="C85" s="1003">
        <v>-2089.6580599999729</v>
      </c>
      <c r="D85" s="1003">
        <v>20980.020809999973</v>
      </c>
      <c r="E85" s="1003">
        <v>-19313.229263964193</v>
      </c>
      <c r="F85" s="1003">
        <v>450.96401435174801</v>
      </c>
      <c r="G85" s="1003">
        <v>745.73623000001089</v>
      </c>
      <c r="H85" s="1003">
        <v>13.594050000000047</v>
      </c>
      <c r="I85" s="1003">
        <v>-17292.129550000005</v>
      </c>
      <c r="J85" s="1003">
        <v>1333.9031154419283</v>
      </c>
      <c r="K85" s="1003">
        <v>34.151394260237694</v>
      </c>
      <c r="L85" s="1003">
        <v>-4620.8334125790479</v>
      </c>
      <c r="M85" s="1003">
        <v>-17632.044369999996</v>
      </c>
      <c r="N85" s="1003">
        <v>-647.46528376949925</v>
      </c>
      <c r="O85" s="1003">
        <v>80.537049999999994</v>
      </c>
      <c r="P85" s="1003">
        <v>112.31269999999988</v>
      </c>
      <c r="Q85" s="1003">
        <v>-89.307879399152469</v>
      </c>
      <c r="R85" s="1003">
        <v>175.74636049999296</v>
      </c>
      <c r="S85" s="1003">
        <v>51.13018000000018</v>
      </c>
      <c r="T85" s="1003">
        <v>-10.19423199999941</v>
      </c>
      <c r="U85" s="1003">
        <v>1076.0656439732311</v>
      </c>
      <c r="V85" s="1003">
        <v>0</v>
      </c>
      <c r="W85" s="1003">
        <v>20871.405306630371</v>
      </c>
      <c r="X85" s="1003">
        <v>10344.974104631678</v>
      </c>
      <c r="Y85" s="1003">
        <v>2401.3255679529743</v>
      </c>
      <c r="Z85" s="1003">
        <f>SUM(B85:Y85)</f>
        <v>-3022.9955239697133</v>
      </c>
    </row>
    <row r="86" spans="1:26" ht="12.95" customHeight="1" x14ac:dyDescent="0.2">
      <c r="A86" s="1357" t="s">
        <v>3160</v>
      </c>
      <c r="B86" s="77">
        <v>0</v>
      </c>
      <c r="C86" s="77">
        <v>-21248.477680000022</v>
      </c>
      <c r="D86" s="77">
        <v>14303.582299999982</v>
      </c>
      <c r="E86" s="77">
        <v>-21922.339741798965</v>
      </c>
      <c r="F86" s="77">
        <v>786.96459033813164</v>
      </c>
      <c r="G86" s="77">
        <v>-889.7672000001827</v>
      </c>
      <c r="H86" s="77">
        <v>-58.324639999999988</v>
      </c>
      <c r="I86" s="77">
        <v>-8797.3493400000043</v>
      </c>
      <c r="J86" s="77">
        <v>1040.0213615289836</v>
      </c>
      <c r="K86" s="77">
        <v>-54.112002000065289</v>
      </c>
      <c r="L86" s="77">
        <v>-15224.037613915367</v>
      </c>
      <c r="M86" s="77">
        <v>-16509.854210000001</v>
      </c>
      <c r="N86" s="77">
        <v>-140.20758357458433</v>
      </c>
      <c r="O86" s="77">
        <v>-22.089639999999942</v>
      </c>
      <c r="P86" s="77">
        <v>163.61230000000015</v>
      </c>
      <c r="Q86" s="77">
        <v>-43.88113306313177</v>
      </c>
      <c r="R86" s="77">
        <v>-2124.8491100000069</v>
      </c>
      <c r="S86" s="77">
        <v>43.113210000000066</v>
      </c>
      <c r="T86" s="77">
        <v>-82.683375599999977</v>
      </c>
      <c r="U86" s="77">
        <v>944.24362265281911</v>
      </c>
      <c r="V86" s="77">
        <v>0</v>
      </c>
      <c r="W86" s="77">
        <v>-17646.047032060742</v>
      </c>
      <c r="X86" s="77" t="s">
        <v>1580</v>
      </c>
      <c r="Y86" s="77">
        <v>1233.7961263468626</v>
      </c>
      <c r="Z86" s="1003">
        <f>SUM(B86:Y86)</f>
        <v>-86248.686791146305</v>
      </c>
    </row>
    <row r="87" spans="1:26" ht="12.95" customHeight="1" thickBot="1" x14ac:dyDescent="0.25">
      <c r="A87" s="1359" t="s">
        <v>3161</v>
      </c>
      <c r="B87" s="78">
        <v>0</v>
      </c>
      <c r="C87" s="78">
        <v>-8286.2725619161429</v>
      </c>
      <c r="D87" s="78">
        <v>37379.513110000014</v>
      </c>
      <c r="E87" s="78">
        <v>6901.4663308070003</v>
      </c>
      <c r="F87" s="78">
        <v>423.01515647443222</v>
      </c>
      <c r="G87" s="78">
        <v>-56.603749999999884</v>
      </c>
      <c r="H87" s="78">
        <v>-90.163920000000005</v>
      </c>
      <c r="I87" s="78">
        <v>1676.9975700000023</v>
      </c>
      <c r="J87" s="78">
        <v>48.842229999999283</v>
      </c>
      <c r="K87" s="78">
        <v>11.534328173740196</v>
      </c>
      <c r="L87" s="78">
        <v>-6971.7292400703054</v>
      </c>
      <c r="M87" s="78">
        <v>-8539.024529999997</v>
      </c>
      <c r="N87" s="78">
        <v>-566.85172143273405</v>
      </c>
      <c r="O87" s="78">
        <v>296.24124</v>
      </c>
      <c r="P87" s="78">
        <v>86.360610000000051</v>
      </c>
      <c r="Q87" s="78">
        <v>-40.967129534988338</v>
      </c>
      <c r="R87" s="78">
        <v>-1243.0525480709262</v>
      </c>
      <c r="S87" s="78">
        <v>46.088199999999894</v>
      </c>
      <c r="T87" s="78">
        <v>5.6331338503056818</v>
      </c>
      <c r="U87" s="78">
        <v>19.832069999999948</v>
      </c>
      <c r="V87" s="78" t="s">
        <v>1580</v>
      </c>
      <c r="W87" s="78">
        <v>29152.615899999946</v>
      </c>
      <c r="X87" s="78" t="s">
        <v>1580</v>
      </c>
      <c r="Y87" s="78">
        <v>-738.2095847831589</v>
      </c>
      <c r="Z87" s="78">
        <f>SUM(B87:Y87)</f>
        <v>49515.26489349718</v>
      </c>
    </row>
    <row r="88" spans="1:26" x14ac:dyDescent="0.2">
      <c r="A88" s="809" t="s">
        <v>1039</v>
      </c>
    </row>
    <row r="89" spans="1:26" ht="12.95" customHeight="1" x14ac:dyDescent="0.2">
      <c r="B89" s="587"/>
      <c r="C89" s="587"/>
      <c r="D89" s="587"/>
      <c r="E89" s="71"/>
      <c r="F89" s="71"/>
      <c r="G89" s="71"/>
      <c r="H89" s="71"/>
      <c r="I89" s="71"/>
      <c r="J89" s="7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12.95" customHeight="1" x14ac:dyDescent="0.2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2.95" customHeight="1" x14ac:dyDescent="0.2">
      <c r="A91" s="79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2.95" customHeight="1" x14ac:dyDescent="0.2">
      <c r="A92" s="677"/>
      <c r="B92" s="432"/>
      <c r="C92" s="432"/>
      <c r="D92" s="432"/>
      <c r="E92" s="432"/>
      <c r="F92" s="432"/>
      <c r="G92" s="432"/>
      <c r="H92" s="432"/>
      <c r="I92" s="432"/>
      <c r="J92" s="432"/>
      <c r="K92" s="432"/>
      <c r="L92" s="432"/>
      <c r="M92" s="432"/>
      <c r="N92" s="432"/>
      <c r="O92" s="432"/>
      <c r="P92" s="432"/>
      <c r="Q92" s="432"/>
      <c r="R92" s="432"/>
      <c r="S92" s="432"/>
      <c r="T92" s="432"/>
      <c r="U92" s="432"/>
      <c r="V92" s="432"/>
      <c r="W92" s="432"/>
      <c r="X92" s="432"/>
      <c r="Y92" s="432"/>
      <c r="Z92" s="308"/>
    </row>
    <row r="93" spans="1:26" x14ac:dyDescent="0.2">
      <c r="A93" s="67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</row>
    <row r="94" spans="1:26" x14ac:dyDescent="0.2">
      <c r="A94" s="67"/>
    </row>
    <row r="96" spans="1:26" ht="12.75" customHeight="1" x14ac:dyDescent="0.2">
      <c r="A96" s="67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08"/>
      <c r="U96" s="308"/>
      <c r="V96" s="308"/>
      <c r="W96" s="308"/>
      <c r="X96" s="308"/>
      <c r="Y96" s="308"/>
      <c r="Z96" s="308"/>
    </row>
    <row r="97" spans="1:26" ht="12.75" customHeight="1" x14ac:dyDescent="0.2">
      <c r="A97" s="67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08"/>
      <c r="V97" s="308"/>
      <c r="W97" s="308"/>
      <c r="X97" s="308"/>
      <c r="Y97" s="308"/>
      <c r="Z97" s="308"/>
    </row>
  </sheetData>
  <mergeCells count="2">
    <mergeCell ref="K5:Z6"/>
    <mergeCell ref="A5:J6"/>
  </mergeCells>
  <phoneticPr fontId="6" type="noConversion"/>
  <conditionalFormatting sqref="B93:Z93 B96:Z97">
    <cfRule type="cellIs" dxfId="258" priority="16" stopIfTrue="1" operator="greaterThan">
      <formula>1</formula>
    </cfRule>
    <cfRule type="cellIs" dxfId="257" priority="17" stopIfTrue="1" operator="lessThan">
      <formula>-1</formula>
    </cfRule>
  </conditionalFormatting>
  <conditionalFormatting sqref="V97">
    <cfRule type="cellIs" dxfId="256" priority="3" stopIfTrue="1" operator="greaterThan">
      <formula>1</formula>
    </cfRule>
    <cfRule type="cellIs" dxfId="255" priority="4" stopIfTrue="1" operator="lessThan">
      <formula>-1</formula>
    </cfRule>
  </conditionalFormatting>
  <conditionalFormatting sqref="C9:Z9 B8:V8">
    <cfRule type="expression" dxfId="254" priority="940" stopIfTrue="1">
      <formula>#REF!=1</formula>
    </cfRule>
  </conditionalFormatting>
  <conditionalFormatting sqref="Z8">
    <cfRule type="expression" dxfId="253" priority="941" stopIfTrue="1">
      <formula>#REF!=1</formula>
    </cfRule>
  </conditionalFormatting>
  <conditionalFormatting sqref="Y8">
    <cfRule type="expression" dxfId="252" priority="943" stopIfTrue="1">
      <formula>#REF!=1</formula>
    </cfRule>
  </conditionalFormatting>
  <conditionalFormatting sqref="W8:X8">
    <cfRule type="expression" dxfId="251" priority="94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1496062992125984" top="0.51181102362204722" bottom="0.39370078740157483" header="0.31496062992125984" footer="0.31496062992125984"/>
  <pageSetup paperSize="8" scale="53" fitToWidth="2" orientation="portrait" r:id="rId1"/>
  <headerFooter alignWithMargins="0"/>
  <colBreaks count="1" manualBreakCount="1">
    <brk id="10" min="2" max="8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09"/>
  <sheetViews>
    <sheetView showGridLines="0" zoomScaleNormal="100" zoomScaleSheetLayoutView="70" workbookViewId="0">
      <pane xSplit="1" ySplit="8" topLeftCell="M23" activePane="bottomRight" state="frozen"/>
      <selection activeCell="AK88" sqref="AK88"/>
      <selection pane="topRight" activeCell="AK88" sqref="AK88"/>
      <selection pane="bottomLeft" activeCell="AK88" sqref="AK88"/>
      <selection pane="bottomRight" activeCell="A36" sqref="A36"/>
    </sheetView>
  </sheetViews>
  <sheetFormatPr defaultRowHeight="12.75" x14ac:dyDescent="0.2"/>
  <cols>
    <col min="1" max="1" width="50.140625" style="451" customWidth="1"/>
    <col min="2" max="4" width="8.7109375" style="451" customWidth="1"/>
    <col min="5" max="5" width="9.85546875" style="451" customWidth="1"/>
    <col min="6" max="7" width="8.7109375" style="451" customWidth="1"/>
    <col min="8" max="8" width="9.85546875" style="451" customWidth="1"/>
    <col min="9" max="27" width="8.7109375" style="451" customWidth="1"/>
    <col min="28" max="28" width="10.85546875" style="451" customWidth="1"/>
    <col min="29" max="16384" width="9.140625" style="451"/>
  </cols>
  <sheetData>
    <row r="1" spans="1:28" x14ac:dyDescent="0.2">
      <c r="A1" s="757" t="s">
        <v>349</v>
      </c>
    </row>
    <row r="2" spans="1:28" x14ac:dyDescent="0.2">
      <c r="A2" s="757" t="s">
        <v>350</v>
      </c>
    </row>
    <row r="3" spans="1:28" s="834" customFormat="1" ht="15" customHeight="1" x14ac:dyDescent="0.2">
      <c r="A3" s="922" t="s">
        <v>972</v>
      </c>
      <c r="AB3" s="924" t="s">
        <v>973</v>
      </c>
    </row>
    <row r="4" spans="1:28" s="505" customFormat="1" ht="12" customHeight="1" x14ac:dyDescent="0.2">
      <c r="A4" s="456"/>
    </row>
    <row r="5" spans="1:28" s="505" customFormat="1" ht="18" customHeight="1" x14ac:dyDescent="0.2">
      <c r="A5" s="1728" t="s">
        <v>3209</v>
      </c>
      <c r="B5" s="1728"/>
      <c r="C5" s="1728"/>
      <c r="D5" s="1728"/>
      <c r="E5" s="1728"/>
      <c r="F5" s="1728"/>
      <c r="G5" s="1728"/>
      <c r="H5" s="1728"/>
      <c r="I5" s="1728"/>
      <c r="J5" s="1728"/>
      <c r="K5" s="1728"/>
      <c r="L5" s="1728"/>
      <c r="M5" s="1727" t="s">
        <v>3210</v>
      </c>
      <c r="N5" s="1727"/>
      <c r="O5" s="1727"/>
      <c r="P5" s="1727"/>
      <c r="Q5" s="1727"/>
      <c r="R5" s="1727"/>
      <c r="S5" s="1727"/>
      <c r="T5" s="1727"/>
      <c r="U5" s="1727"/>
      <c r="V5" s="1727"/>
      <c r="W5" s="1727"/>
      <c r="X5" s="1727"/>
      <c r="Y5" s="1727"/>
      <c r="Z5" s="1727"/>
      <c r="AA5" s="1727"/>
      <c r="AB5" s="1727"/>
    </row>
    <row r="6" spans="1:28" s="505" customFormat="1" ht="18" customHeight="1" x14ac:dyDescent="0.2">
      <c r="A6" s="1728"/>
      <c r="B6" s="1728"/>
      <c r="C6" s="1728"/>
      <c r="D6" s="1728"/>
      <c r="E6" s="1728"/>
      <c r="F6" s="1728"/>
      <c r="G6" s="1728"/>
      <c r="H6" s="1728"/>
      <c r="I6" s="1728"/>
      <c r="J6" s="1728"/>
      <c r="K6" s="1728"/>
      <c r="L6" s="1728"/>
      <c r="M6" s="1727"/>
      <c r="N6" s="1727"/>
      <c r="O6" s="1727"/>
      <c r="P6" s="1727"/>
      <c r="Q6" s="1727"/>
      <c r="R6" s="1727"/>
      <c r="S6" s="1727"/>
      <c r="T6" s="1727"/>
      <c r="U6" s="1727"/>
      <c r="V6" s="1727"/>
      <c r="W6" s="1727"/>
      <c r="X6" s="1727"/>
      <c r="Y6" s="1727"/>
      <c r="Z6" s="1727"/>
      <c r="AA6" s="1727"/>
      <c r="AB6" s="1727"/>
    </row>
    <row r="7" spans="1:28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1354" t="s">
        <v>2071</v>
      </c>
    </row>
    <row r="8" spans="1:28" s="57" customFormat="1" ht="75" customHeight="1" thickBot="1" x14ac:dyDescent="0.25">
      <c r="A8" s="1095"/>
      <c r="B8" s="1104" t="s">
        <v>1526</v>
      </c>
      <c r="C8" s="1104" t="s">
        <v>2070</v>
      </c>
      <c r="D8" s="1104" t="s">
        <v>1220</v>
      </c>
      <c r="E8" s="1104" t="s">
        <v>800</v>
      </c>
      <c r="F8" s="1096" t="s">
        <v>763</v>
      </c>
      <c r="G8" s="1096" t="s">
        <v>1548</v>
      </c>
      <c r="H8" s="1096" t="s">
        <v>817</v>
      </c>
      <c r="I8" s="1096" t="s">
        <v>854</v>
      </c>
      <c r="J8" s="1096" t="s">
        <v>2132</v>
      </c>
      <c r="K8" s="1096" t="s">
        <v>1557</v>
      </c>
      <c r="L8" s="1096" t="s">
        <v>802</v>
      </c>
      <c r="M8" s="1096" t="s">
        <v>1644</v>
      </c>
      <c r="N8" s="1096" t="s">
        <v>1530</v>
      </c>
      <c r="O8" s="1096" t="s">
        <v>758</v>
      </c>
      <c r="P8" s="1096" t="s">
        <v>1418</v>
      </c>
      <c r="Q8" s="1096" t="s">
        <v>803</v>
      </c>
      <c r="R8" s="1096" t="s">
        <v>761</v>
      </c>
      <c r="S8" s="1096" t="s">
        <v>829</v>
      </c>
      <c r="T8" s="1096" t="s">
        <v>1581</v>
      </c>
      <c r="U8" s="1096" t="s">
        <v>1527</v>
      </c>
      <c r="V8" s="1096" t="s">
        <v>828</v>
      </c>
      <c r="W8" s="1096" t="s">
        <v>799</v>
      </c>
      <c r="X8" s="1096" t="s">
        <v>1168</v>
      </c>
      <c r="Y8" s="1096" t="s">
        <v>1535</v>
      </c>
      <c r="Z8" s="1096" t="s">
        <v>1528</v>
      </c>
      <c r="AA8" s="1096" t="s">
        <v>752</v>
      </c>
      <c r="AB8" s="1097" t="s">
        <v>1079</v>
      </c>
    </row>
    <row r="9" spans="1:28" s="308" customFormat="1" ht="15" customHeight="1" x14ac:dyDescent="0.2">
      <c r="A9" s="808" t="s">
        <v>565</v>
      </c>
      <c r="B9" s="72"/>
      <c r="C9" s="72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</row>
    <row r="10" spans="1:28" s="308" customFormat="1" ht="12.95" customHeight="1" x14ac:dyDescent="0.2">
      <c r="A10" s="62" t="s">
        <v>749</v>
      </c>
      <c r="B10" s="28">
        <v>26.73516</v>
      </c>
      <c r="C10" s="28">
        <v>7694.3506100000004</v>
      </c>
      <c r="D10" s="28">
        <v>1139.8392800000004</v>
      </c>
      <c r="E10" s="28">
        <v>1150.39293</v>
      </c>
      <c r="F10" s="28">
        <v>1158.2321700000005</v>
      </c>
      <c r="G10" s="28">
        <v>69.129269999999991</v>
      </c>
      <c r="H10" s="28">
        <v>3183.6929600000103</v>
      </c>
      <c r="I10" s="28">
        <v>182.04950000000002</v>
      </c>
      <c r="J10" s="28">
        <v>42.389690000000002</v>
      </c>
      <c r="K10" s="28">
        <v>3026.4524200000001</v>
      </c>
      <c r="L10" s="28">
        <v>1219.52736</v>
      </c>
      <c r="M10" s="28">
        <v>382.06977999999998</v>
      </c>
      <c r="N10" s="28">
        <v>1247.0088900000001</v>
      </c>
      <c r="O10" s="28">
        <v>1344.0221300000001</v>
      </c>
      <c r="P10" s="28">
        <v>721.5005349999999</v>
      </c>
      <c r="Q10" s="28">
        <v>0</v>
      </c>
      <c r="R10" s="28">
        <v>114.42903000000001</v>
      </c>
      <c r="S10" s="28">
        <v>99.687139999999999</v>
      </c>
      <c r="T10" s="28">
        <v>4057.3009399999996</v>
      </c>
      <c r="U10" s="28">
        <v>3.0000000000001137E-3</v>
      </c>
      <c r="V10" s="28">
        <v>96.47206999999996</v>
      </c>
      <c r="W10" s="28">
        <v>4.8004899999999999</v>
      </c>
      <c r="X10" s="28">
        <v>4251.3144499999999</v>
      </c>
      <c r="Y10" s="28">
        <v>2.0000000002795559E-5</v>
      </c>
      <c r="Z10" s="28">
        <v>86.109620000000007</v>
      </c>
      <c r="AA10" s="28">
        <v>147.09050999999999</v>
      </c>
      <c r="AB10" s="28">
        <v>31444.598605000014</v>
      </c>
    </row>
    <row r="11" spans="1:28" s="308" customFormat="1" ht="12.95" customHeight="1" x14ac:dyDescent="0.2">
      <c r="A11" s="62" t="s">
        <v>902</v>
      </c>
      <c r="B11" s="28">
        <v>26.73516</v>
      </c>
      <c r="C11" s="28">
        <v>8133.55602</v>
      </c>
      <c r="D11" s="28">
        <v>2053.1958500000001</v>
      </c>
      <c r="E11" s="28">
        <v>1222.9205300000001</v>
      </c>
      <c r="F11" s="28">
        <v>2486.5479900000005</v>
      </c>
      <c r="G11" s="28">
        <v>235.57575</v>
      </c>
      <c r="H11" s="28">
        <v>4899.2241600000107</v>
      </c>
      <c r="I11" s="28">
        <v>294.17894000000001</v>
      </c>
      <c r="J11" s="28">
        <v>90.252049999999997</v>
      </c>
      <c r="K11" s="28">
        <v>3937.0849399999997</v>
      </c>
      <c r="L11" s="28">
        <v>1265.4406300000001</v>
      </c>
      <c r="M11" s="28">
        <v>650.07762000000002</v>
      </c>
      <c r="N11" s="28">
        <v>1215.6341100000002</v>
      </c>
      <c r="O11" s="28">
        <v>1502.3840500000001</v>
      </c>
      <c r="P11" s="28">
        <v>1044.66093</v>
      </c>
      <c r="Q11" s="28">
        <v>1946.0700300000001</v>
      </c>
      <c r="R11" s="28">
        <v>174.19282000000001</v>
      </c>
      <c r="S11" s="28">
        <v>234.16434000000001</v>
      </c>
      <c r="T11" s="28">
        <v>4326.4120199999998</v>
      </c>
      <c r="U11" s="28">
        <v>5.157</v>
      </c>
      <c r="V11" s="28">
        <v>742.33839999999998</v>
      </c>
      <c r="W11" s="28">
        <v>8.1380800000000004</v>
      </c>
      <c r="X11" s="28">
        <v>4236.5227999999997</v>
      </c>
      <c r="Y11" s="28">
        <v>132.18749</v>
      </c>
      <c r="Z11" s="28">
        <v>199.43947</v>
      </c>
      <c r="AA11" s="28">
        <v>181.35666999999998</v>
      </c>
      <c r="AB11" s="28">
        <v>41243.447850000004</v>
      </c>
    </row>
    <row r="12" spans="1:28" s="308" customFormat="1" ht="12.95" customHeight="1" x14ac:dyDescent="0.2">
      <c r="A12" s="62" t="s">
        <v>1285</v>
      </c>
      <c r="B12" s="28">
        <v>26.73516</v>
      </c>
      <c r="C12" s="28">
        <v>8133.55602</v>
      </c>
      <c r="D12" s="28">
        <v>2053.1958500000001</v>
      </c>
      <c r="E12" s="28">
        <v>1222.9205300000001</v>
      </c>
      <c r="F12" s="28">
        <v>2472.2900600000003</v>
      </c>
      <c r="G12" s="28">
        <v>235.57575</v>
      </c>
      <c r="H12" s="28">
        <v>4899.2241600000107</v>
      </c>
      <c r="I12" s="28">
        <v>294.17894000000001</v>
      </c>
      <c r="J12" s="28">
        <v>90.252049999999997</v>
      </c>
      <c r="K12" s="28">
        <v>3937.0849399999997</v>
      </c>
      <c r="L12" s="28">
        <v>1265.4406300000001</v>
      </c>
      <c r="M12" s="28">
        <v>650.07762000000002</v>
      </c>
      <c r="N12" s="28">
        <v>1215.6341100000002</v>
      </c>
      <c r="O12" s="28">
        <v>1502.3840500000001</v>
      </c>
      <c r="P12" s="28">
        <v>1044.66093</v>
      </c>
      <c r="Q12" s="28">
        <v>1946.0700300000001</v>
      </c>
      <c r="R12" s="28">
        <v>174.19282000000001</v>
      </c>
      <c r="S12" s="28">
        <v>234.16434000000001</v>
      </c>
      <c r="T12" s="28">
        <v>4326.4120199999998</v>
      </c>
      <c r="U12" s="28">
        <v>5.157</v>
      </c>
      <c r="V12" s="28">
        <v>742.33839999999998</v>
      </c>
      <c r="W12" s="28">
        <v>8.1380800000000004</v>
      </c>
      <c r="X12" s="28">
        <v>4236.5227999999997</v>
      </c>
      <c r="Y12" s="28">
        <v>132.18749</v>
      </c>
      <c r="Z12" s="28">
        <v>199.43947</v>
      </c>
      <c r="AA12" s="28">
        <v>181.35666999999998</v>
      </c>
      <c r="AB12" s="28">
        <v>41229.189919999997</v>
      </c>
    </row>
    <row r="13" spans="1:28" s="308" customFormat="1" ht="12.95" customHeight="1" x14ac:dyDescent="0.2">
      <c r="A13" s="62" t="s">
        <v>1286</v>
      </c>
      <c r="B13" s="28">
        <v>0</v>
      </c>
      <c r="C13" s="28">
        <v>0</v>
      </c>
      <c r="D13" s="28">
        <v>0</v>
      </c>
      <c r="E13" s="28">
        <v>0</v>
      </c>
      <c r="F13" s="28">
        <v>14.25793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14.25793</v>
      </c>
    </row>
    <row r="14" spans="1:28" s="308" customFormat="1" ht="12.95" customHeight="1" x14ac:dyDescent="0.2">
      <c r="A14" s="62" t="s">
        <v>1287</v>
      </c>
      <c r="B14" s="28">
        <v>0</v>
      </c>
      <c r="C14" s="28">
        <v>-183.46619999999999</v>
      </c>
      <c r="D14" s="28">
        <v>-875.79869999999994</v>
      </c>
      <c r="E14" s="28">
        <v>-42.532650000000004</v>
      </c>
      <c r="F14" s="28">
        <v>-1317.6460500000001</v>
      </c>
      <c r="G14" s="28">
        <v>-133.99116000000001</v>
      </c>
      <c r="H14" s="28">
        <v>-1761.76466</v>
      </c>
      <c r="I14" s="28">
        <v>-27.387089999999997</v>
      </c>
      <c r="J14" s="28">
        <v>-52.410209999999992</v>
      </c>
      <c r="K14" s="28">
        <v>-1281.8722</v>
      </c>
      <c r="L14" s="28">
        <v>0</v>
      </c>
      <c r="M14" s="28">
        <v>-249.26928000000004</v>
      </c>
      <c r="N14" s="28">
        <v>0</v>
      </c>
      <c r="O14" s="28">
        <v>0</v>
      </c>
      <c r="P14" s="28">
        <v>-350.90643500000004</v>
      </c>
      <c r="Q14" s="28">
        <v>-1946.0700300000001</v>
      </c>
      <c r="R14" s="28">
        <v>-62.544550000000001</v>
      </c>
      <c r="S14" s="28">
        <v>-111.35413000000001</v>
      </c>
      <c r="T14" s="28">
        <v>0</v>
      </c>
      <c r="U14" s="28">
        <v>-5.1539999999999999</v>
      </c>
      <c r="V14" s="28">
        <v>-623.57312000000002</v>
      </c>
      <c r="W14" s="28">
        <v>-0.24553999999999998</v>
      </c>
      <c r="X14" s="28">
        <v>-20.78518</v>
      </c>
      <c r="Y14" s="28">
        <v>-132.18749</v>
      </c>
      <c r="Z14" s="28">
        <v>-107.59855999999999</v>
      </c>
      <c r="AA14" s="28">
        <v>-46.288410000000006</v>
      </c>
      <c r="AB14" s="28">
        <v>-9332.8456450000031</v>
      </c>
    </row>
    <row r="15" spans="1:28" s="308" customFormat="1" ht="12.95" customHeight="1" x14ac:dyDescent="0.2">
      <c r="A15" s="62" t="s">
        <v>1288</v>
      </c>
      <c r="B15" s="28">
        <v>0</v>
      </c>
      <c r="C15" s="28">
        <v>0</v>
      </c>
      <c r="D15" s="28">
        <v>-875.79869999999994</v>
      </c>
      <c r="E15" s="28">
        <v>0</v>
      </c>
      <c r="F15" s="28">
        <v>-1317.6460500000001</v>
      </c>
      <c r="G15" s="28">
        <v>-133.99116000000001</v>
      </c>
      <c r="H15" s="28">
        <v>-1760.2566000000002</v>
      </c>
      <c r="I15" s="28">
        <v>-27.387089999999997</v>
      </c>
      <c r="J15" s="28">
        <v>-52.410209999999992</v>
      </c>
      <c r="K15" s="28">
        <v>-1281.8722</v>
      </c>
      <c r="L15" s="28">
        <v>0</v>
      </c>
      <c r="M15" s="28">
        <v>-249.26928000000004</v>
      </c>
      <c r="N15" s="28">
        <v>0</v>
      </c>
      <c r="O15" s="28">
        <v>0</v>
      </c>
      <c r="P15" s="28">
        <v>-350.90643500000004</v>
      </c>
      <c r="Q15" s="28">
        <v>-1946.0700300000001</v>
      </c>
      <c r="R15" s="28">
        <v>-62.544550000000001</v>
      </c>
      <c r="S15" s="28">
        <v>-111.35413000000001</v>
      </c>
      <c r="T15" s="28">
        <v>0</v>
      </c>
      <c r="U15" s="28">
        <v>-5.1539999999999999</v>
      </c>
      <c r="V15" s="28">
        <v>-623.57312000000002</v>
      </c>
      <c r="W15" s="28">
        <v>-0.24553999999999998</v>
      </c>
      <c r="X15" s="28">
        <v>-20.78518</v>
      </c>
      <c r="Y15" s="28">
        <v>0</v>
      </c>
      <c r="Z15" s="28">
        <v>0</v>
      </c>
      <c r="AA15" s="28">
        <v>-46.288410000000006</v>
      </c>
      <c r="AB15" s="28">
        <v>-8865.5526849999987</v>
      </c>
    </row>
    <row r="16" spans="1:28" s="308" customFormat="1" ht="12.95" customHeight="1" x14ac:dyDescent="0.2">
      <c r="A16" s="62" t="s">
        <v>1570</v>
      </c>
      <c r="B16" s="28">
        <v>0</v>
      </c>
      <c r="C16" s="28">
        <v>0</v>
      </c>
      <c r="D16" s="28">
        <v>-875.75869999999998</v>
      </c>
      <c r="E16" s="28">
        <v>0</v>
      </c>
      <c r="F16" s="28">
        <v>0</v>
      </c>
      <c r="G16" s="28">
        <v>-133.99116000000001</v>
      </c>
      <c r="H16" s="28">
        <v>0</v>
      </c>
      <c r="I16" s="28">
        <v>-27.387089999999997</v>
      </c>
      <c r="J16" s="28">
        <v>-47.676809999999996</v>
      </c>
      <c r="K16" s="28">
        <v>-1281.8722</v>
      </c>
      <c r="L16" s="28">
        <v>0</v>
      </c>
      <c r="M16" s="28">
        <v>0</v>
      </c>
      <c r="N16" s="28">
        <v>0</v>
      </c>
      <c r="O16" s="28">
        <v>0</v>
      </c>
      <c r="P16" s="28">
        <v>1.0095E-2</v>
      </c>
      <c r="Q16" s="28">
        <v>0</v>
      </c>
      <c r="R16" s="28">
        <v>-62.544550000000001</v>
      </c>
      <c r="S16" s="28">
        <v>-100.97924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-2530.1996549999999</v>
      </c>
    </row>
    <row r="17" spans="1:28" s="308" customFormat="1" ht="12.95" customHeight="1" x14ac:dyDescent="0.2">
      <c r="A17" s="62" t="s">
        <v>732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-4.8689300000000006</v>
      </c>
      <c r="T17" s="28">
        <v>0</v>
      </c>
      <c r="U17" s="28">
        <v>0</v>
      </c>
      <c r="V17" s="28">
        <v>0</v>
      </c>
      <c r="W17" s="28">
        <v>-0.24553999999999998</v>
      </c>
      <c r="X17" s="28">
        <v>0</v>
      </c>
      <c r="Y17" s="28">
        <v>0</v>
      </c>
      <c r="Z17" s="28">
        <v>0</v>
      </c>
      <c r="AA17" s="28">
        <v>0</v>
      </c>
      <c r="AB17" s="28">
        <v>-5.1144700000000007</v>
      </c>
    </row>
    <row r="18" spans="1:28" s="308" customFormat="1" ht="12.95" customHeight="1" x14ac:dyDescent="0.2">
      <c r="A18" s="62" t="s">
        <v>743</v>
      </c>
      <c r="B18" s="28">
        <v>0</v>
      </c>
      <c r="C18" s="28">
        <v>0</v>
      </c>
      <c r="D18" s="28">
        <v>-0.04</v>
      </c>
      <c r="E18" s="28">
        <v>0</v>
      </c>
      <c r="F18" s="28">
        <v>-1317.6460500000001</v>
      </c>
      <c r="G18" s="28">
        <v>0</v>
      </c>
      <c r="H18" s="28">
        <v>-1760.2566000000002</v>
      </c>
      <c r="I18" s="28">
        <v>0</v>
      </c>
      <c r="J18" s="28">
        <v>-4.7333999999999996</v>
      </c>
      <c r="K18" s="28">
        <v>0</v>
      </c>
      <c r="L18" s="28">
        <v>0</v>
      </c>
      <c r="M18" s="28">
        <v>-249.26928000000004</v>
      </c>
      <c r="N18" s="28">
        <v>0</v>
      </c>
      <c r="O18" s="28">
        <v>0</v>
      </c>
      <c r="P18" s="28">
        <v>-350.91653000000002</v>
      </c>
      <c r="Q18" s="28">
        <v>-1946.0700300000001</v>
      </c>
      <c r="R18" s="28">
        <v>0</v>
      </c>
      <c r="S18" s="28">
        <v>-5.5059599999999991</v>
      </c>
      <c r="T18" s="28">
        <v>0</v>
      </c>
      <c r="U18" s="28">
        <v>-5.1539999999999999</v>
      </c>
      <c r="V18" s="28">
        <v>-623.57312000000002</v>
      </c>
      <c r="W18" s="28">
        <v>0</v>
      </c>
      <c r="X18" s="28">
        <v>-20.78518</v>
      </c>
      <c r="Y18" s="28">
        <v>0</v>
      </c>
      <c r="Z18" s="28">
        <v>0</v>
      </c>
      <c r="AA18" s="28">
        <v>-46.288410000000006</v>
      </c>
      <c r="AB18" s="28">
        <v>-6330.2385600000007</v>
      </c>
    </row>
    <row r="19" spans="1:28" s="308" customFormat="1" ht="12.95" customHeight="1" x14ac:dyDescent="0.2">
      <c r="A19" s="62" t="s">
        <v>1289</v>
      </c>
      <c r="B19" s="28">
        <v>0</v>
      </c>
      <c r="C19" s="28">
        <v>-183.46619999999999</v>
      </c>
      <c r="D19" s="28">
        <v>0</v>
      </c>
      <c r="E19" s="28">
        <v>-42.532650000000004</v>
      </c>
      <c r="F19" s="28">
        <v>0</v>
      </c>
      <c r="G19" s="28">
        <v>0</v>
      </c>
      <c r="H19" s="28">
        <v>-1.50806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-132.18749</v>
      </c>
      <c r="Z19" s="28">
        <v>-107.59855999999999</v>
      </c>
      <c r="AA19" s="28">
        <v>0</v>
      </c>
      <c r="AB19" s="28">
        <v>-467.29295999999999</v>
      </c>
    </row>
    <row r="20" spans="1:28" s="308" customFormat="1" ht="12.95" customHeight="1" x14ac:dyDescent="0.2">
      <c r="A20" s="62" t="s">
        <v>744</v>
      </c>
      <c r="B20" s="28">
        <v>0</v>
      </c>
      <c r="C20" s="28">
        <v>0</v>
      </c>
      <c r="D20" s="28">
        <v>0</v>
      </c>
      <c r="E20" s="28">
        <v>-42.532650000000004</v>
      </c>
      <c r="F20" s="28">
        <v>0</v>
      </c>
      <c r="G20" s="28">
        <v>0</v>
      </c>
      <c r="H20" s="28">
        <v>-1.50806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-44.040710000000004</v>
      </c>
    </row>
    <row r="21" spans="1:28" s="308" customFormat="1" ht="12.95" customHeight="1" x14ac:dyDescent="0.2">
      <c r="A21" s="62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s="308" customFormat="1" ht="12.95" customHeight="1" x14ac:dyDescent="0.2">
      <c r="A22" s="62" t="s">
        <v>743</v>
      </c>
      <c r="B22" s="28">
        <v>0</v>
      </c>
      <c r="C22" s="28">
        <v>-183.46619999999999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-132.18749</v>
      </c>
      <c r="Z22" s="28">
        <v>-107.59855999999999</v>
      </c>
      <c r="AA22" s="28">
        <v>0</v>
      </c>
      <c r="AB22" s="28">
        <v>-423.25225</v>
      </c>
    </row>
    <row r="23" spans="1:28" s="308" customFormat="1" ht="12.95" customHeight="1" x14ac:dyDescent="0.2">
      <c r="A23" s="62" t="s">
        <v>4146</v>
      </c>
      <c r="B23" s="28">
        <v>0</v>
      </c>
      <c r="C23" s="28">
        <v>-255.73920999999973</v>
      </c>
      <c r="D23" s="28">
        <v>-37.557869999999895</v>
      </c>
      <c r="E23" s="28">
        <v>-29.994950000000017</v>
      </c>
      <c r="F23" s="28">
        <v>-10.669769999999943</v>
      </c>
      <c r="G23" s="28">
        <v>-32.455319999999993</v>
      </c>
      <c r="H23" s="28">
        <v>46.233459999999297</v>
      </c>
      <c r="I23" s="28">
        <v>-84.742349999999988</v>
      </c>
      <c r="J23" s="28">
        <v>4.5478500000000004</v>
      </c>
      <c r="K23" s="28">
        <v>371.23968000000002</v>
      </c>
      <c r="L23" s="28">
        <v>-45.913270000000011</v>
      </c>
      <c r="M23" s="28">
        <v>-18.738559999999989</v>
      </c>
      <c r="N23" s="28">
        <v>31.374779999999987</v>
      </c>
      <c r="O23" s="28">
        <v>-158.36191999999997</v>
      </c>
      <c r="P23" s="28">
        <v>27.746040000000001</v>
      </c>
      <c r="Q23" s="28">
        <v>0</v>
      </c>
      <c r="R23" s="28">
        <v>2.7807599999999937</v>
      </c>
      <c r="S23" s="28">
        <v>-23.123069999999998</v>
      </c>
      <c r="T23" s="28">
        <v>-269.11108000000013</v>
      </c>
      <c r="U23" s="28">
        <v>0</v>
      </c>
      <c r="V23" s="28">
        <v>-22.293210000000002</v>
      </c>
      <c r="W23" s="28">
        <v>-3.09205</v>
      </c>
      <c r="X23" s="28">
        <v>35.576829999999973</v>
      </c>
      <c r="Y23" s="28">
        <v>2.0000000002795559E-5</v>
      </c>
      <c r="Z23" s="28">
        <v>-5.7312900000000013</v>
      </c>
      <c r="AA23" s="28">
        <v>12.022250000000003</v>
      </c>
      <c r="AB23" s="28">
        <v>-466.00360000000035</v>
      </c>
    </row>
    <row r="24" spans="1:28" s="308" customFormat="1" ht="12.95" customHeight="1" x14ac:dyDescent="0.2">
      <c r="A24" s="62" t="s">
        <v>4128</v>
      </c>
      <c r="B24" s="28">
        <v>0</v>
      </c>
      <c r="C24" s="28">
        <v>-1604.2279699999999</v>
      </c>
      <c r="D24" s="28">
        <v>-576.99708999999996</v>
      </c>
      <c r="E24" s="28">
        <v>-312.34107</v>
      </c>
      <c r="F24" s="28">
        <v>-515.66360999999995</v>
      </c>
      <c r="G24" s="28">
        <v>-57.010510000000004</v>
      </c>
      <c r="H24" s="28">
        <v>-1193.7718200000008</v>
      </c>
      <c r="I24" s="28">
        <v>-105.57498999999999</v>
      </c>
      <c r="J24" s="28">
        <v>-14.532770000000001</v>
      </c>
      <c r="K24" s="28">
        <v>-713.2364</v>
      </c>
      <c r="L24" s="28">
        <v>-320.97990000000004</v>
      </c>
      <c r="M24" s="28">
        <v>-124.93911999999999</v>
      </c>
      <c r="N24" s="28">
        <v>-327.58339000000001</v>
      </c>
      <c r="O24" s="28">
        <v>-298.10293999999999</v>
      </c>
      <c r="P24" s="28">
        <v>-25.823070000000001</v>
      </c>
      <c r="Q24" s="28">
        <v>-597.23482999999999</v>
      </c>
      <c r="R24" s="28">
        <v>-40.995290000000004</v>
      </c>
      <c r="S24" s="28">
        <v>-73.691299999999998</v>
      </c>
      <c r="T24" s="28">
        <v>-855.14416000000006</v>
      </c>
      <c r="U24" s="28">
        <v>-0.69899999999999995</v>
      </c>
      <c r="V24" s="28">
        <v>-75.162379999999999</v>
      </c>
      <c r="W24" s="28">
        <v>-3.19448</v>
      </c>
      <c r="X24" s="28">
        <v>-848.09568999999999</v>
      </c>
      <c r="Y24" s="28">
        <v>-32.602539999999998</v>
      </c>
      <c r="Z24" s="28">
        <v>-11.952440000000001</v>
      </c>
      <c r="AA24" s="28">
        <v>-53.096059999999994</v>
      </c>
      <c r="AB24" s="28">
        <v>-8782.6528199999993</v>
      </c>
    </row>
    <row r="25" spans="1:28" s="308" customFormat="1" ht="12.95" customHeight="1" x14ac:dyDescent="0.2">
      <c r="A25" s="62" t="s">
        <v>4127</v>
      </c>
      <c r="B25" s="28">
        <v>0</v>
      </c>
      <c r="C25" s="28">
        <v>4.45092</v>
      </c>
      <c r="D25" s="28">
        <v>263.48662000000002</v>
      </c>
      <c r="E25" s="28">
        <v>0</v>
      </c>
      <c r="F25" s="28">
        <v>273.14688000000001</v>
      </c>
      <c r="G25" s="28">
        <v>32.42653</v>
      </c>
      <c r="H25" s="28">
        <v>390.45982000000009</v>
      </c>
      <c r="I25" s="28">
        <v>9.3756900000000005</v>
      </c>
      <c r="J25" s="28">
        <v>8.5306599999999992</v>
      </c>
      <c r="K25" s="28">
        <v>236.89085</v>
      </c>
      <c r="L25" s="28">
        <v>0</v>
      </c>
      <c r="M25" s="28">
        <v>7.68405</v>
      </c>
      <c r="N25" s="28">
        <v>0</v>
      </c>
      <c r="O25" s="28">
        <v>0</v>
      </c>
      <c r="P25" s="28">
        <v>56.73274</v>
      </c>
      <c r="Q25" s="28">
        <v>597.23482999999999</v>
      </c>
      <c r="R25" s="28">
        <v>13.01867</v>
      </c>
      <c r="S25" s="28">
        <v>31.742229999999999</v>
      </c>
      <c r="T25" s="28">
        <v>0</v>
      </c>
      <c r="U25" s="28">
        <v>0.69899999999999995</v>
      </c>
      <c r="V25" s="28">
        <v>52.869169999999997</v>
      </c>
      <c r="W25" s="28">
        <v>1.129E-2</v>
      </c>
      <c r="X25" s="28">
        <v>0</v>
      </c>
      <c r="Y25" s="28">
        <v>32.602550000000001</v>
      </c>
      <c r="Z25" s="28">
        <v>0</v>
      </c>
      <c r="AA25" s="28">
        <v>13.090479999999999</v>
      </c>
      <c r="AB25" s="28">
        <v>2024.45298</v>
      </c>
    </row>
    <row r="26" spans="1:28" s="308" customFormat="1" ht="12.95" customHeight="1" x14ac:dyDescent="0.2">
      <c r="A26" s="62" t="s">
        <v>4130</v>
      </c>
      <c r="B26" s="28">
        <v>0</v>
      </c>
      <c r="C26" s="28">
        <v>1344.0378400000002</v>
      </c>
      <c r="D26" s="28">
        <v>517.13083000000006</v>
      </c>
      <c r="E26" s="28">
        <v>282.34611999999998</v>
      </c>
      <c r="F26" s="28">
        <v>483.91521999999998</v>
      </c>
      <c r="G26" s="28">
        <v>66.289090000000002</v>
      </c>
      <c r="H26" s="28">
        <v>1284.8959600000001</v>
      </c>
      <c r="I26" s="28">
        <v>12.729979999999999</v>
      </c>
      <c r="J26" s="28">
        <v>28.176220000000001</v>
      </c>
      <c r="K26" s="28">
        <v>1045.5514000000001</v>
      </c>
      <c r="L26" s="28">
        <v>275.06663000000003</v>
      </c>
      <c r="M26" s="28">
        <v>114.16834</v>
      </c>
      <c r="N26" s="28">
        <v>358.95817</v>
      </c>
      <c r="O26" s="28">
        <v>321.53802000000002</v>
      </c>
      <c r="P26" s="28">
        <v>10.697329999999999</v>
      </c>
      <c r="Q26" s="28">
        <v>501.07653000000005</v>
      </c>
      <c r="R26" s="28">
        <v>45.073709999999998</v>
      </c>
      <c r="S26" s="28">
        <v>26.718640000000001</v>
      </c>
      <c r="T26" s="28">
        <v>586.03307999999993</v>
      </c>
      <c r="U26" s="28">
        <v>0</v>
      </c>
      <c r="V26" s="28">
        <v>90.315830000000005</v>
      </c>
      <c r="W26" s="28">
        <v>0.25997000000000003</v>
      </c>
      <c r="X26" s="28">
        <v>883.67251999999996</v>
      </c>
      <c r="Y26" s="28">
        <v>18.79853</v>
      </c>
      <c r="Z26" s="28">
        <v>6.2211499999999997</v>
      </c>
      <c r="AA26" s="28">
        <v>69.888159999999999</v>
      </c>
      <c r="AB26" s="28">
        <v>8373.6601599999995</v>
      </c>
    </row>
    <row r="27" spans="1:28" s="308" customFormat="1" ht="12.95" customHeight="1" x14ac:dyDescent="0.2">
      <c r="A27" s="62" t="s">
        <v>4132</v>
      </c>
      <c r="B27" s="28">
        <v>0</v>
      </c>
      <c r="C27" s="28">
        <v>0</v>
      </c>
      <c r="D27" s="28">
        <v>-241.17823000000001</v>
      </c>
      <c r="E27" s="28">
        <v>0</v>
      </c>
      <c r="F27" s="28">
        <v>-252.06825999999998</v>
      </c>
      <c r="G27" s="28">
        <v>-74.160429999999991</v>
      </c>
      <c r="H27" s="28">
        <v>-435.35049999999995</v>
      </c>
      <c r="I27" s="28">
        <v>-1.2730299999999999</v>
      </c>
      <c r="J27" s="28">
        <v>-17.626259999999998</v>
      </c>
      <c r="K27" s="28">
        <v>-197.96617000000001</v>
      </c>
      <c r="L27" s="28">
        <v>0</v>
      </c>
      <c r="M27" s="28">
        <v>-15.65183</v>
      </c>
      <c r="N27" s="28">
        <v>0</v>
      </c>
      <c r="O27" s="28">
        <v>-181.797</v>
      </c>
      <c r="P27" s="28">
        <v>-13.860959999999999</v>
      </c>
      <c r="Q27" s="28">
        <v>-501.07653000000005</v>
      </c>
      <c r="R27" s="28">
        <v>-14.316330000000001</v>
      </c>
      <c r="S27" s="28">
        <v>-7.8926400000000001</v>
      </c>
      <c r="T27" s="28">
        <v>0</v>
      </c>
      <c r="U27" s="28">
        <v>0</v>
      </c>
      <c r="V27" s="28">
        <v>-90.315830000000005</v>
      </c>
      <c r="W27" s="28">
        <v>-0.16883000000000001</v>
      </c>
      <c r="X27" s="28">
        <v>0</v>
      </c>
      <c r="Y27" s="28">
        <v>-18.79852</v>
      </c>
      <c r="Z27" s="28">
        <v>0</v>
      </c>
      <c r="AA27" s="28">
        <v>-17.860330000000001</v>
      </c>
      <c r="AB27" s="28">
        <v>-2081.4639200000001</v>
      </c>
    </row>
    <row r="28" spans="1:28" s="308" customFormat="1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s="308" customFormat="1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s="308" customFormat="1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s="308" customFormat="1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s="308" customFormat="1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s="308" customFormat="1" ht="12.95" customHeight="1" x14ac:dyDescent="0.2">
      <c r="A33" s="63" t="s">
        <v>218</v>
      </c>
      <c r="B33" s="28">
        <v>0</v>
      </c>
      <c r="C33" s="28">
        <v>983.98007886741959</v>
      </c>
      <c r="D33" s="28">
        <v>128.75793999999999</v>
      </c>
      <c r="E33" s="28">
        <v>139.64886999999999</v>
      </c>
      <c r="F33" s="28">
        <v>257.76637000000005</v>
      </c>
      <c r="G33" s="28">
        <v>50.677188386858923</v>
      </c>
      <c r="H33" s="28">
        <v>552.45800000000008</v>
      </c>
      <c r="I33" s="28">
        <v>15.34684</v>
      </c>
      <c r="J33" s="28">
        <v>17.717590000000001</v>
      </c>
      <c r="K33" s="28">
        <v>385.82390000000009</v>
      </c>
      <c r="L33" s="28">
        <v>86.181318314196119</v>
      </c>
      <c r="M33" s="28">
        <v>0</v>
      </c>
      <c r="N33" s="28">
        <v>354.39641270528881</v>
      </c>
      <c r="O33" s="28">
        <v>144.09126065264934</v>
      </c>
      <c r="P33" s="28">
        <v>35.154339999999998</v>
      </c>
      <c r="Q33" s="28">
        <v>0</v>
      </c>
      <c r="R33" s="28">
        <v>30.910720000000005</v>
      </c>
      <c r="S33" s="28">
        <v>7.9178053857240327</v>
      </c>
      <c r="T33" s="28">
        <v>608.35498591201167</v>
      </c>
      <c r="U33" s="28">
        <v>0</v>
      </c>
      <c r="V33" s="28">
        <v>14.72481</v>
      </c>
      <c r="W33" s="28">
        <v>0.1276380778250136</v>
      </c>
      <c r="X33" s="28">
        <v>399.85373081000006</v>
      </c>
      <c r="Y33" s="28">
        <v>0</v>
      </c>
      <c r="Z33" s="28">
        <v>6.2012</v>
      </c>
      <c r="AA33" s="28">
        <v>22.60810013443816</v>
      </c>
      <c r="AB33" s="28">
        <v>4242.6990992464125</v>
      </c>
    </row>
    <row r="34" spans="1:28" s="308" customFormat="1" ht="12.95" customHeight="1" x14ac:dyDescent="0.2">
      <c r="A34" s="68" t="s">
        <v>1284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s="308" customFormat="1" ht="12.95" customHeight="1" x14ac:dyDescent="0.2">
      <c r="A35" s="68" t="s">
        <v>994</v>
      </c>
      <c r="B35" s="28">
        <v>0</v>
      </c>
      <c r="C35" s="28">
        <v>0</v>
      </c>
      <c r="D35" s="28">
        <v>0</v>
      </c>
      <c r="E35" s="28">
        <v>0</v>
      </c>
      <c r="F35" s="28">
        <v>4.6969999999999998E-2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4.6969999999999998E-2</v>
      </c>
    </row>
    <row r="36" spans="1:28" s="308" customFormat="1" ht="12.95" customHeight="1" x14ac:dyDescent="0.2">
      <c r="A36" s="62" t="s">
        <v>4176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s="308" customFormat="1" ht="12.95" customHeight="1" x14ac:dyDescent="0.2">
      <c r="A37" s="68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28"/>
    </row>
    <row r="38" spans="1:28" s="308" customFormat="1" ht="15" customHeight="1" x14ac:dyDescent="0.2">
      <c r="A38" s="1116" t="s">
        <v>571</v>
      </c>
      <c r="B38" s="1114">
        <v>26.73516</v>
      </c>
      <c r="C38" s="1114">
        <v>8678.3306888674197</v>
      </c>
      <c r="D38" s="1114">
        <v>1268.5972200000003</v>
      </c>
      <c r="E38" s="1114">
        <v>1290.0418</v>
      </c>
      <c r="F38" s="1114">
        <v>1416.0455100000006</v>
      </c>
      <c r="G38" s="1114">
        <v>119.80645838685891</v>
      </c>
      <c r="H38" s="1114">
        <v>3736.1509600000104</v>
      </c>
      <c r="I38" s="1114">
        <v>197.39634000000001</v>
      </c>
      <c r="J38" s="1114">
        <v>60.107280000000003</v>
      </c>
      <c r="K38" s="1114">
        <v>3412.2763199999999</v>
      </c>
      <c r="L38" s="1114">
        <v>1305.7086783141963</v>
      </c>
      <c r="M38" s="1114">
        <v>382.06977999999998</v>
      </c>
      <c r="N38" s="1114">
        <v>1601.4053027052889</v>
      </c>
      <c r="O38" s="1114">
        <v>1488.1133906526493</v>
      </c>
      <c r="P38" s="1114">
        <v>756.65487499999995</v>
      </c>
      <c r="Q38" s="1114">
        <v>0</v>
      </c>
      <c r="R38" s="1114">
        <v>145.33975000000001</v>
      </c>
      <c r="S38" s="1114">
        <v>107.60494538572404</v>
      </c>
      <c r="T38" s="1114">
        <v>4665.6559259120113</v>
      </c>
      <c r="U38" s="1114">
        <v>3.0000000000001137E-3</v>
      </c>
      <c r="V38" s="1114">
        <v>111.19687999999996</v>
      </c>
      <c r="W38" s="1114">
        <v>4.9281280778250132</v>
      </c>
      <c r="X38" s="1114">
        <v>4651.1681808100002</v>
      </c>
      <c r="Y38" s="1114">
        <v>2.0000000002795559E-5</v>
      </c>
      <c r="Z38" s="1114">
        <v>92.310820000000007</v>
      </c>
      <c r="AA38" s="1114">
        <v>169.69861013443816</v>
      </c>
      <c r="AB38" s="1114">
        <v>35687.344674246422</v>
      </c>
    </row>
    <row r="39" spans="1:28" s="308" customFormat="1" ht="12.95" customHeight="1" x14ac:dyDescent="0.2">
      <c r="A39" s="80"/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</row>
    <row r="40" spans="1:28" s="308" customFormat="1" ht="15" customHeight="1" x14ac:dyDescent="0.2">
      <c r="A40" s="803" t="s">
        <v>566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</row>
    <row r="41" spans="1:28" s="308" customFormat="1" ht="12.95" customHeight="1" x14ac:dyDescent="0.2">
      <c r="A41" s="68" t="s">
        <v>419</v>
      </c>
      <c r="B41" s="28">
        <v>-0.10756</v>
      </c>
      <c r="C41" s="28">
        <v>-425.86249999999995</v>
      </c>
      <c r="D41" s="28">
        <v>0.84180999999999995</v>
      </c>
      <c r="E41" s="28">
        <v>1.5659999999999989</v>
      </c>
      <c r="F41" s="28">
        <v>0</v>
      </c>
      <c r="G41" s="28">
        <v>0</v>
      </c>
      <c r="H41" s="28">
        <v>2.44062</v>
      </c>
      <c r="I41" s="28">
        <v>-6.9229026338359088</v>
      </c>
      <c r="J41" s="28">
        <v>-0.30273472000000012</v>
      </c>
      <c r="K41" s="28">
        <v>-800.60635000000002</v>
      </c>
      <c r="L41" s="28">
        <v>-76.916820000000016</v>
      </c>
      <c r="M41" s="28">
        <v>-64.938179999999846</v>
      </c>
      <c r="N41" s="28">
        <v>0</v>
      </c>
      <c r="O41" s="28">
        <v>-75.728690000000014</v>
      </c>
      <c r="P41" s="28">
        <v>3.5580000000000001E-2</v>
      </c>
      <c r="Q41" s="28">
        <v>0</v>
      </c>
      <c r="R41" s="28">
        <v>0</v>
      </c>
      <c r="S41" s="28">
        <v>1.5609900000000039</v>
      </c>
      <c r="T41" s="28">
        <v>-369.40589</v>
      </c>
      <c r="U41" s="28">
        <v>-0.02</v>
      </c>
      <c r="V41" s="28">
        <v>-1.4545000000000001</v>
      </c>
      <c r="W41" s="28">
        <v>0</v>
      </c>
      <c r="X41" s="28">
        <v>-697.90283000000011</v>
      </c>
      <c r="Y41" s="28">
        <v>0</v>
      </c>
      <c r="Z41" s="28">
        <v>-0.79408999999999952</v>
      </c>
      <c r="AA41" s="28">
        <v>-5.4661949999999999</v>
      </c>
      <c r="AB41" s="28">
        <v>-2519.9842423538357</v>
      </c>
    </row>
    <row r="42" spans="1:28" s="308" customFormat="1" ht="12.95" customHeight="1" x14ac:dyDescent="0.2">
      <c r="A42" s="773" t="s">
        <v>417</v>
      </c>
      <c r="B42" s="28">
        <v>0</v>
      </c>
      <c r="C42" s="28">
        <v>-674.10447999999997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-16.125869999999999</v>
      </c>
      <c r="J42" s="28">
        <v>0</v>
      </c>
      <c r="K42" s="28">
        <v>-1438.4490499999999</v>
      </c>
      <c r="L42" s="28">
        <v>-163.45391000000001</v>
      </c>
      <c r="M42" s="28">
        <v>-2.7265199999999998</v>
      </c>
      <c r="N42" s="28">
        <v>0</v>
      </c>
      <c r="O42" s="28">
        <v>-85.580430000000007</v>
      </c>
      <c r="P42" s="28">
        <v>0</v>
      </c>
      <c r="Q42" s="28">
        <v>-45.389499999999998</v>
      </c>
      <c r="R42" s="28">
        <v>0</v>
      </c>
      <c r="S42" s="28">
        <v>0</v>
      </c>
      <c r="T42" s="28">
        <v>-356.53284000000002</v>
      </c>
      <c r="U42" s="28">
        <v>0</v>
      </c>
      <c r="V42" s="28">
        <v>-1.66168</v>
      </c>
      <c r="W42" s="28">
        <v>0</v>
      </c>
      <c r="X42" s="28">
        <v>-352.82852000000003</v>
      </c>
      <c r="Y42" s="28">
        <v>0</v>
      </c>
      <c r="Z42" s="28">
        <v>-2.6699699999999997</v>
      </c>
      <c r="AA42" s="28">
        <v>0.20761000000000002</v>
      </c>
      <c r="AB42" s="28">
        <v>-3139.3151600000006</v>
      </c>
    </row>
    <row r="43" spans="1:28" s="308" customFormat="1" ht="12.95" customHeight="1" x14ac:dyDescent="0.2">
      <c r="A43" s="773" t="s">
        <v>128</v>
      </c>
      <c r="B43" s="28">
        <v>0</v>
      </c>
      <c r="C43" s="28">
        <v>-674.10447999999997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-16.125869999999999</v>
      </c>
      <c r="J43" s="28">
        <v>0</v>
      </c>
      <c r="K43" s="28">
        <v>-1438.4490499999999</v>
      </c>
      <c r="L43" s="28">
        <v>-163.45391000000001</v>
      </c>
      <c r="M43" s="28">
        <v>-2.7265199999999998</v>
      </c>
      <c r="N43" s="28">
        <v>0</v>
      </c>
      <c r="O43" s="28">
        <v>-85.580430000000007</v>
      </c>
      <c r="P43" s="28">
        <v>0</v>
      </c>
      <c r="Q43" s="28">
        <v>-45.389499999999998</v>
      </c>
      <c r="R43" s="28">
        <v>0</v>
      </c>
      <c r="S43" s="28">
        <v>0</v>
      </c>
      <c r="T43" s="28">
        <v>-356.53284000000002</v>
      </c>
      <c r="U43" s="28">
        <v>0</v>
      </c>
      <c r="V43" s="28">
        <v>-1.66168</v>
      </c>
      <c r="W43" s="28">
        <v>0</v>
      </c>
      <c r="X43" s="28">
        <v>-352.82852000000003</v>
      </c>
      <c r="Y43" s="28">
        <v>0</v>
      </c>
      <c r="Z43" s="28">
        <v>-2.6699699999999997</v>
      </c>
      <c r="AA43" s="28">
        <v>0.20761000000000002</v>
      </c>
      <c r="AB43" s="28">
        <v>-3139.3151600000006</v>
      </c>
    </row>
    <row r="44" spans="1:28" s="308" customFormat="1" ht="12.95" customHeight="1" x14ac:dyDescent="0.2">
      <c r="A44" s="773" t="s">
        <v>129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s="308" customFormat="1" ht="12.95" customHeight="1" x14ac:dyDescent="0.2">
      <c r="A45" s="773" t="s">
        <v>415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1.00728</v>
      </c>
      <c r="J45" s="28">
        <v>0</v>
      </c>
      <c r="K45" s="28">
        <v>722.26172999999994</v>
      </c>
      <c r="L45" s="28">
        <v>0</v>
      </c>
      <c r="M45" s="28">
        <v>3.8399999999999997E-2</v>
      </c>
      <c r="N45" s="28">
        <v>0</v>
      </c>
      <c r="O45" s="28">
        <v>0.68411999999999995</v>
      </c>
      <c r="P45" s="28">
        <v>0</v>
      </c>
      <c r="Q45" s="28">
        <v>45.389499999999998</v>
      </c>
      <c r="R45" s="28">
        <v>0</v>
      </c>
      <c r="S45" s="28">
        <v>0</v>
      </c>
      <c r="T45" s="28">
        <v>0</v>
      </c>
      <c r="U45" s="28">
        <v>0</v>
      </c>
      <c r="V45" s="28">
        <v>0.20718</v>
      </c>
      <c r="W45" s="28">
        <v>0</v>
      </c>
      <c r="X45" s="28">
        <v>0</v>
      </c>
      <c r="Y45" s="28">
        <v>0</v>
      </c>
      <c r="Z45" s="28">
        <v>2.5399600000000002</v>
      </c>
      <c r="AA45" s="28">
        <v>-0.10380500000000001</v>
      </c>
      <c r="AB45" s="28">
        <v>772.02436499999999</v>
      </c>
    </row>
    <row r="46" spans="1:28" s="308" customFormat="1" ht="12.95" customHeight="1" x14ac:dyDescent="0.2">
      <c r="A46" s="62" t="s">
        <v>1288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1.00728</v>
      </c>
      <c r="J46" s="28">
        <v>0</v>
      </c>
      <c r="K46" s="28">
        <v>722.26172999999994</v>
      </c>
      <c r="L46" s="28">
        <v>0</v>
      </c>
      <c r="M46" s="28">
        <v>3.8399999999999997E-2</v>
      </c>
      <c r="N46" s="28">
        <v>0</v>
      </c>
      <c r="O46" s="28">
        <v>0.68411999999999995</v>
      </c>
      <c r="P46" s="28">
        <v>0</v>
      </c>
      <c r="Q46" s="28">
        <v>45.389499999999998</v>
      </c>
      <c r="R46" s="28">
        <v>0</v>
      </c>
      <c r="S46" s="28">
        <v>0</v>
      </c>
      <c r="T46" s="28">
        <v>0</v>
      </c>
      <c r="U46" s="28">
        <v>0</v>
      </c>
      <c r="V46" s="28">
        <v>0.20718</v>
      </c>
      <c r="W46" s="28">
        <v>0</v>
      </c>
      <c r="X46" s="28">
        <v>0</v>
      </c>
      <c r="Y46" s="28">
        <v>0</v>
      </c>
      <c r="Z46" s="28">
        <v>0</v>
      </c>
      <c r="AA46" s="28">
        <v>-0.10380500000000001</v>
      </c>
      <c r="AB46" s="28">
        <v>769.48440500000004</v>
      </c>
    </row>
    <row r="47" spans="1:28" s="308" customFormat="1" ht="12.95" customHeight="1" x14ac:dyDescent="0.2">
      <c r="A47" s="62" t="s">
        <v>1570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722.26172999999994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722.26172999999994</v>
      </c>
    </row>
    <row r="48" spans="1:28" s="308" customFormat="1" ht="12.95" customHeight="1" x14ac:dyDescent="0.2">
      <c r="A48" s="62" t="s">
        <v>732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0.68411999999999995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0.68411999999999995</v>
      </c>
    </row>
    <row r="49" spans="1:28" s="308" customFormat="1" ht="12.95" customHeight="1" x14ac:dyDescent="0.2">
      <c r="A49" s="62" t="s">
        <v>743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1.00728</v>
      </c>
      <c r="J49" s="28">
        <v>0</v>
      </c>
      <c r="K49" s="28">
        <v>0</v>
      </c>
      <c r="L49" s="28">
        <v>0</v>
      </c>
      <c r="M49" s="28">
        <v>3.8399999999999997E-2</v>
      </c>
      <c r="N49" s="28">
        <v>0</v>
      </c>
      <c r="O49" s="28">
        <v>0</v>
      </c>
      <c r="P49" s="28">
        <v>0</v>
      </c>
      <c r="Q49" s="28">
        <v>45.389499999999998</v>
      </c>
      <c r="R49" s="28">
        <v>0</v>
      </c>
      <c r="S49" s="28">
        <v>0</v>
      </c>
      <c r="T49" s="28">
        <v>0</v>
      </c>
      <c r="U49" s="28">
        <v>0</v>
      </c>
      <c r="V49" s="28">
        <v>0.20718</v>
      </c>
      <c r="W49" s="28">
        <v>0</v>
      </c>
      <c r="X49" s="28">
        <v>0</v>
      </c>
      <c r="Y49" s="28">
        <v>0</v>
      </c>
      <c r="Z49" s="28">
        <v>0</v>
      </c>
      <c r="AA49" s="28">
        <v>-0.10380500000000001</v>
      </c>
      <c r="AB49" s="28">
        <v>46.538554999999995</v>
      </c>
    </row>
    <row r="50" spans="1:28" s="308" customFormat="1" ht="12.95" customHeight="1" x14ac:dyDescent="0.2">
      <c r="A50" s="62" t="s">
        <v>418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2.5399600000000002</v>
      </c>
      <c r="AA50" s="28">
        <v>0</v>
      </c>
      <c r="AB50" s="28">
        <v>2.5399600000000002</v>
      </c>
    </row>
    <row r="51" spans="1:28" s="308" customFormat="1" ht="12.95" customHeight="1" x14ac:dyDescent="0.2">
      <c r="A51" s="62" t="s">
        <v>744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s="308" customFormat="1" ht="12.95" customHeight="1" x14ac:dyDescent="0.2">
      <c r="A52" s="62" t="s">
        <v>745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s="308" customFormat="1" ht="12.95" customHeight="1" x14ac:dyDescent="0.2">
      <c r="A53" s="62" t="s">
        <v>743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2.5399600000000002</v>
      </c>
      <c r="AA53" s="28">
        <v>0</v>
      </c>
      <c r="AB53" s="28">
        <v>2.5399600000000002</v>
      </c>
    </row>
    <row r="54" spans="1:28" s="308" customFormat="1" ht="12.95" customHeight="1" x14ac:dyDescent="0.2">
      <c r="A54" s="62" t="s">
        <v>4162</v>
      </c>
      <c r="B54" s="28">
        <v>-0.10756</v>
      </c>
      <c r="C54" s="28">
        <v>248.24198000000001</v>
      </c>
      <c r="D54" s="28">
        <v>0.84180999999999995</v>
      </c>
      <c r="E54" s="28">
        <v>1.5659999999999989</v>
      </c>
      <c r="F54" s="28">
        <v>0</v>
      </c>
      <c r="G54" s="28">
        <v>0</v>
      </c>
      <c r="H54" s="28">
        <v>2.44062</v>
      </c>
      <c r="I54" s="28">
        <v>8.1956873661640905</v>
      </c>
      <c r="J54" s="28">
        <v>-0.30273472000000012</v>
      </c>
      <c r="K54" s="28">
        <v>-84.419030000000021</v>
      </c>
      <c r="L54" s="28">
        <v>86.537089999999992</v>
      </c>
      <c r="M54" s="28">
        <v>-62.250059999999849</v>
      </c>
      <c r="N54" s="28">
        <v>0</v>
      </c>
      <c r="O54" s="28">
        <v>9.1676199999999977</v>
      </c>
      <c r="P54" s="28">
        <v>3.5580000000000001E-2</v>
      </c>
      <c r="Q54" s="28">
        <v>0</v>
      </c>
      <c r="R54" s="28">
        <v>0</v>
      </c>
      <c r="S54" s="28">
        <v>1.5609900000000039</v>
      </c>
      <c r="T54" s="28">
        <v>-12.873049999999999</v>
      </c>
      <c r="U54" s="28">
        <v>-0.02</v>
      </c>
      <c r="V54" s="28">
        <v>0</v>
      </c>
      <c r="W54" s="28">
        <v>0</v>
      </c>
      <c r="X54" s="28">
        <v>-345.07431000000008</v>
      </c>
      <c r="Y54" s="28">
        <v>0</v>
      </c>
      <c r="Z54" s="28">
        <v>-0.66408</v>
      </c>
      <c r="AA54" s="28">
        <v>-5.57</v>
      </c>
      <c r="AB54" s="28">
        <v>-152.69344735383586</v>
      </c>
    </row>
    <row r="55" spans="1:28" s="308" customFormat="1" ht="12.95" customHeight="1" x14ac:dyDescent="0.2">
      <c r="A55" s="62" t="s">
        <v>4163</v>
      </c>
      <c r="B55" s="28">
        <v>-0.10756</v>
      </c>
      <c r="C55" s="28">
        <v>-308.44092000000001</v>
      </c>
      <c r="D55" s="28">
        <v>-72.555160000000001</v>
      </c>
      <c r="E55" s="28">
        <v>-8.6777000000000015</v>
      </c>
      <c r="F55" s="28">
        <v>0</v>
      </c>
      <c r="G55" s="28">
        <v>0</v>
      </c>
      <c r="H55" s="28">
        <v>1.2567724638756771E-16</v>
      </c>
      <c r="I55" s="28">
        <v>-1.9700826338359099</v>
      </c>
      <c r="J55" s="28">
        <v>-0.72201640000000011</v>
      </c>
      <c r="K55" s="28">
        <v>-347.96591000000001</v>
      </c>
      <c r="L55" s="28">
        <v>-59.797599999999996</v>
      </c>
      <c r="M55" s="28">
        <v>-1193.77341</v>
      </c>
      <c r="N55" s="28">
        <v>0</v>
      </c>
      <c r="O55" s="28">
        <v>-7.3610400000000009</v>
      </c>
      <c r="P55" s="28">
        <v>0</v>
      </c>
      <c r="Q55" s="28">
        <v>-32.414950000000005</v>
      </c>
      <c r="R55" s="28">
        <v>0</v>
      </c>
      <c r="S55" s="28">
        <v>-17.838460000000001</v>
      </c>
      <c r="T55" s="28">
        <v>-13.48865</v>
      </c>
      <c r="U55" s="28">
        <v>-0.02</v>
      </c>
      <c r="V55" s="28">
        <v>-26.28124</v>
      </c>
      <c r="W55" s="28">
        <v>0</v>
      </c>
      <c r="X55" s="28">
        <v>-442.74129000000005</v>
      </c>
      <c r="Y55" s="28">
        <v>0</v>
      </c>
      <c r="Z55" s="28">
        <v>-0.74924000000000002</v>
      </c>
      <c r="AA55" s="28">
        <v>-14.856999999999999</v>
      </c>
      <c r="AB55" s="28">
        <v>-2549.7622290338354</v>
      </c>
    </row>
    <row r="56" spans="1:28" s="308" customFormat="1" ht="12.95" customHeight="1" x14ac:dyDescent="0.2">
      <c r="A56" s="62" t="s">
        <v>4139</v>
      </c>
      <c r="B56" s="28">
        <v>0</v>
      </c>
      <c r="C56" s="28">
        <v>1.755E-2</v>
      </c>
      <c r="D56" s="28">
        <v>72.555160000000001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0.41928167999999999</v>
      </c>
      <c r="K56" s="28">
        <v>171.75278</v>
      </c>
      <c r="L56" s="28">
        <v>-7.4999999999999997E-2</v>
      </c>
      <c r="M56" s="28">
        <v>1131.5233500000002</v>
      </c>
      <c r="N56" s="28">
        <v>0</v>
      </c>
      <c r="O56" s="28">
        <v>0</v>
      </c>
      <c r="P56" s="28">
        <v>0</v>
      </c>
      <c r="Q56" s="28">
        <v>32.414950000000005</v>
      </c>
      <c r="R56" s="28">
        <v>0</v>
      </c>
      <c r="S56" s="28">
        <v>19.02524</v>
      </c>
      <c r="T56" s="28">
        <v>0</v>
      </c>
      <c r="U56" s="28">
        <v>0</v>
      </c>
      <c r="V56" s="28">
        <v>26.28124</v>
      </c>
      <c r="W56" s="28">
        <v>0</v>
      </c>
      <c r="X56" s="28">
        <v>0</v>
      </c>
      <c r="Y56" s="28">
        <v>0</v>
      </c>
      <c r="Z56" s="28">
        <v>0</v>
      </c>
      <c r="AA56" s="28">
        <v>7.4349999999999996</v>
      </c>
      <c r="AB56" s="28">
        <v>1461.3495516800001</v>
      </c>
    </row>
    <row r="57" spans="1:28" s="308" customFormat="1" ht="12.95" customHeight="1" x14ac:dyDescent="0.2">
      <c r="A57" s="62" t="s">
        <v>4145</v>
      </c>
      <c r="B57" s="28">
        <v>0</v>
      </c>
      <c r="C57" s="28">
        <v>556.66534999999999</v>
      </c>
      <c r="D57" s="28">
        <v>2.2956799999999999</v>
      </c>
      <c r="E57" s="28">
        <v>10.2437</v>
      </c>
      <c r="F57" s="28">
        <v>0</v>
      </c>
      <c r="G57" s="28">
        <v>0</v>
      </c>
      <c r="H57" s="28">
        <v>2.4406300000000001</v>
      </c>
      <c r="I57" s="28">
        <v>10.16577</v>
      </c>
      <c r="J57" s="28">
        <v>0</v>
      </c>
      <c r="K57" s="28">
        <v>194.09529999999998</v>
      </c>
      <c r="L57" s="28">
        <v>150.70398</v>
      </c>
      <c r="M57" s="28">
        <v>0</v>
      </c>
      <c r="N57" s="28">
        <v>0</v>
      </c>
      <c r="O57" s="28">
        <v>16.528659999999999</v>
      </c>
      <c r="P57" s="28">
        <v>7.1160000000000001E-2</v>
      </c>
      <c r="Q57" s="28">
        <v>96.585570000000004</v>
      </c>
      <c r="R57" s="28">
        <v>0</v>
      </c>
      <c r="S57" s="28">
        <v>17.361240000000002</v>
      </c>
      <c r="T57" s="28">
        <v>0.61560000000000004</v>
      </c>
      <c r="U57" s="28">
        <v>0</v>
      </c>
      <c r="V57" s="28">
        <v>0</v>
      </c>
      <c r="W57" s="28">
        <v>0</v>
      </c>
      <c r="X57" s="28">
        <v>97.666979999999995</v>
      </c>
      <c r="Y57" s="28">
        <v>0</v>
      </c>
      <c r="Z57" s="28">
        <v>8.516E-2</v>
      </c>
      <c r="AA57" s="28">
        <v>3.7208699999999997</v>
      </c>
      <c r="AB57" s="28">
        <v>1159.2456500000001</v>
      </c>
    </row>
    <row r="58" spans="1:28" s="308" customFormat="1" ht="12.95" customHeight="1" x14ac:dyDescent="0.2">
      <c r="A58" s="62" t="s">
        <v>4140</v>
      </c>
      <c r="B58" s="28">
        <v>0</v>
      </c>
      <c r="C58" s="28">
        <v>0</v>
      </c>
      <c r="D58" s="28">
        <v>-1.45387</v>
      </c>
      <c r="E58" s="28">
        <v>0</v>
      </c>
      <c r="F58" s="28">
        <v>0</v>
      </c>
      <c r="G58" s="28">
        <v>0</v>
      </c>
      <c r="H58" s="28">
        <v>-1.0000000000002452E-5</v>
      </c>
      <c r="I58" s="28">
        <v>0</v>
      </c>
      <c r="J58" s="28">
        <v>0</v>
      </c>
      <c r="K58" s="28">
        <v>-102.30119999999999</v>
      </c>
      <c r="L58" s="28">
        <v>-4.2942900000000002</v>
      </c>
      <c r="M58" s="28">
        <v>0</v>
      </c>
      <c r="N58" s="28">
        <v>0</v>
      </c>
      <c r="O58" s="28">
        <v>0</v>
      </c>
      <c r="P58" s="28">
        <v>-3.5580000000000001E-2</v>
      </c>
      <c r="Q58" s="28">
        <v>-96.585570000000004</v>
      </c>
      <c r="R58" s="28">
        <v>0</v>
      </c>
      <c r="S58" s="28">
        <v>-16.987029999999997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-1.8688699999999998</v>
      </c>
      <c r="AB58" s="28">
        <v>-223.52642</v>
      </c>
    </row>
    <row r="59" spans="1:28" s="308" customFormat="1" ht="12.95" customHeight="1" x14ac:dyDescent="0.2">
      <c r="A59" s="62" t="s">
        <v>4144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s="308" customFormat="1" ht="12.95" customHeight="1" x14ac:dyDescent="0.2">
      <c r="A60" s="62" t="s">
        <v>949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s="308" customFormat="1" ht="12.95" customHeight="1" x14ac:dyDescent="0.2">
      <c r="A61" s="62" t="s">
        <v>4142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s="308" customFormat="1" ht="12.95" customHeight="1" x14ac:dyDescent="0.2">
      <c r="A62" s="62" t="s">
        <v>4141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s="308" customFormat="1" ht="12.95" customHeight="1" x14ac:dyDescent="0.2">
      <c r="A63" s="62" t="s">
        <v>950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s="308" customFormat="1" ht="12.95" customHeight="1" x14ac:dyDescent="0.2">
      <c r="A64" s="62" t="s">
        <v>4143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s="308" customFormat="1" ht="12.95" customHeight="1" x14ac:dyDescent="0.2">
      <c r="A65" s="68" t="s">
        <v>955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s="308" customFormat="1" ht="12.95" customHeight="1" x14ac:dyDescent="0.2">
      <c r="A66" s="68" t="s">
        <v>951</v>
      </c>
      <c r="B66" s="28">
        <v>-13.382729535943483</v>
      </c>
      <c r="C66" s="28">
        <v>-12379.790602085854</v>
      </c>
      <c r="D66" s="28">
        <v>-786.52044999999998</v>
      </c>
      <c r="E66" s="28">
        <v>-263.48399000000001</v>
      </c>
      <c r="F66" s="28">
        <v>-1117.2042300000003</v>
      </c>
      <c r="G66" s="28">
        <v>-63.368629048682166</v>
      </c>
      <c r="H66" s="28">
        <v>-1757.4176800000023</v>
      </c>
      <c r="I66" s="28">
        <v>-128.49874964678213</v>
      </c>
      <c r="J66" s="28">
        <v>-43.016143599999999</v>
      </c>
      <c r="K66" s="28">
        <v>-1831.8795399999999</v>
      </c>
      <c r="L66" s="28">
        <v>-418.44232172183649</v>
      </c>
      <c r="M66" s="28">
        <v>-373.76263999999992</v>
      </c>
      <c r="N66" s="28">
        <v>-685.53282999999999</v>
      </c>
      <c r="O66" s="28">
        <v>-600.145510436</v>
      </c>
      <c r="P66" s="28">
        <v>-223.08959723706306</v>
      </c>
      <c r="Q66" s="28">
        <v>-352.95195999999999</v>
      </c>
      <c r="R66" s="28">
        <v>-113.74231</v>
      </c>
      <c r="S66" s="28">
        <v>-150.58291</v>
      </c>
      <c r="T66" s="28">
        <v>-2089.6324591579091</v>
      </c>
      <c r="U66" s="28">
        <v>0.74000000000000021</v>
      </c>
      <c r="V66" s="28">
        <v>-46.295450000000017</v>
      </c>
      <c r="W66" s="28">
        <v>-2.2640377234400471</v>
      </c>
      <c r="X66" s="28">
        <v>-2508.7298539629487</v>
      </c>
      <c r="Y66" s="28">
        <v>20.183309999999985</v>
      </c>
      <c r="Z66" s="28">
        <v>-18.326459999999997</v>
      </c>
      <c r="AA66" s="28">
        <v>-75.561234750489263</v>
      </c>
      <c r="AB66" s="28">
        <v>-26027.801878906954</v>
      </c>
    </row>
    <row r="67" spans="1:28" s="308" customFormat="1" ht="12.95" customHeight="1" x14ac:dyDescent="0.2">
      <c r="A67" s="69" t="s">
        <v>1684</v>
      </c>
      <c r="B67" s="28">
        <v>-9.3895</v>
      </c>
      <c r="C67" s="28">
        <v>-3252.4307400000002</v>
      </c>
      <c r="D67" s="28">
        <v>-393.47821000000005</v>
      </c>
      <c r="E67" s="28">
        <v>-244.46314999999998</v>
      </c>
      <c r="F67" s="28">
        <v>-591.59121000000039</v>
      </c>
      <c r="G67" s="28">
        <v>-46.556339999999999</v>
      </c>
      <c r="H67" s="28">
        <v>-1348.5863100000024</v>
      </c>
      <c r="I67" s="28">
        <v>-85.832940000000008</v>
      </c>
      <c r="J67" s="28">
        <v>-20.900773600000001</v>
      </c>
      <c r="K67" s="28">
        <v>-1397.9223399999998</v>
      </c>
      <c r="L67" s="28">
        <v>-228.49768</v>
      </c>
      <c r="M67" s="28">
        <v>-373.76263999999992</v>
      </c>
      <c r="N67" s="28">
        <v>-430.66499999999996</v>
      </c>
      <c r="O67" s="28">
        <v>-446.58639999999997</v>
      </c>
      <c r="P67" s="28">
        <v>-204.86041999999998</v>
      </c>
      <c r="Q67" s="28">
        <v>-556.29323999999997</v>
      </c>
      <c r="R67" s="28">
        <v>-35.48272</v>
      </c>
      <c r="S67" s="28">
        <v>-56.441940000000002</v>
      </c>
      <c r="T67" s="28">
        <v>-1126.7543600000001</v>
      </c>
      <c r="U67" s="28">
        <v>-0.85699999999999998</v>
      </c>
      <c r="V67" s="28">
        <v>-173.46969000000001</v>
      </c>
      <c r="W67" s="28">
        <v>-0.97417999999999993</v>
      </c>
      <c r="X67" s="28">
        <v>-1840.6994300000001</v>
      </c>
      <c r="Y67" s="28">
        <v>-32.933150000000005</v>
      </c>
      <c r="Z67" s="28">
        <v>-8.3492499999999996</v>
      </c>
      <c r="AA67" s="28">
        <v>-47.518949999999997</v>
      </c>
      <c r="AB67" s="28"/>
    </row>
    <row r="68" spans="1:28" s="308" customFormat="1" ht="12.95" customHeight="1" x14ac:dyDescent="0.2">
      <c r="A68" s="69" t="s">
        <v>1682</v>
      </c>
      <c r="B68" s="28">
        <v>-9.3895</v>
      </c>
      <c r="C68" s="28">
        <v>-3252.4307400000002</v>
      </c>
      <c r="D68" s="28">
        <v>-393.47821000000005</v>
      </c>
      <c r="E68" s="28">
        <v>-244.46314999999998</v>
      </c>
      <c r="F68" s="28">
        <v>-591.59121000000039</v>
      </c>
      <c r="G68" s="28">
        <v>-46.556339999999999</v>
      </c>
      <c r="H68" s="28">
        <v>-1348.5863100000024</v>
      </c>
      <c r="I68" s="28">
        <v>-85.832940000000008</v>
      </c>
      <c r="J68" s="28">
        <v>-20.900773600000001</v>
      </c>
      <c r="K68" s="28">
        <v>-1397.9223399999998</v>
      </c>
      <c r="L68" s="28">
        <v>-228.49768</v>
      </c>
      <c r="M68" s="28">
        <v>-326.3043199999999</v>
      </c>
      <c r="N68" s="28">
        <v>-430.66499999999996</v>
      </c>
      <c r="O68" s="28">
        <v>-446.58639999999997</v>
      </c>
      <c r="P68" s="28">
        <v>-204.86041999999998</v>
      </c>
      <c r="Q68" s="28">
        <v>-556.29323999999997</v>
      </c>
      <c r="R68" s="28">
        <v>-35.48272</v>
      </c>
      <c r="S68" s="28">
        <v>-56.441940000000002</v>
      </c>
      <c r="T68" s="28">
        <v>-1126.7543600000001</v>
      </c>
      <c r="U68" s="28">
        <v>-0.85699999999999998</v>
      </c>
      <c r="V68" s="28">
        <v>-173.46969000000001</v>
      </c>
      <c r="W68" s="28">
        <v>-0.97417999999999993</v>
      </c>
      <c r="X68" s="28">
        <v>-1840.6994300000001</v>
      </c>
      <c r="Y68" s="28">
        <v>-32.933150000000005</v>
      </c>
      <c r="Z68" s="28">
        <v>-8.3492499999999996</v>
      </c>
      <c r="AA68" s="28">
        <v>-47.518949999999997</v>
      </c>
      <c r="AB68" s="28">
        <v>-12907.859423600006</v>
      </c>
    </row>
    <row r="69" spans="1:28" s="308" customFormat="1" ht="12.95" customHeight="1" x14ac:dyDescent="0.2">
      <c r="A69" s="69" t="s">
        <v>1683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-47.458320000000001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/>
    </row>
    <row r="70" spans="1:28" s="308" customFormat="1" ht="12.95" customHeight="1" x14ac:dyDescent="0.2">
      <c r="A70" s="69" t="s">
        <v>952</v>
      </c>
      <c r="B70" s="28">
        <v>0</v>
      </c>
      <c r="C70" s="28">
        <v>4.9759999999999999E-2</v>
      </c>
      <c r="D70" s="28">
        <v>0.63700999999999997</v>
      </c>
      <c r="E70" s="28">
        <v>0</v>
      </c>
      <c r="F70" s="28">
        <v>0</v>
      </c>
      <c r="G70" s="28">
        <v>0</v>
      </c>
      <c r="H70" s="28">
        <v>11.433819999999999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462.60396999999995</v>
      </c>
      <c r="R70" s="28">
        <v>0</v>
      </c>
      <c r="S70" s="28">
        <v>23.837220000000002</v>
      </c>
      <c r="T70" s="28">
        <v>0</v>
      </c>
      <c r="U70" s="28">
        <v>2.2280000000000002</v>
      </c>
      <c r="V70" s="28">
        <v>298.48687999999999</v>
      </c>
      <c r="W70" s="28">
        <v>0</v>
      </c>
      <c r="X70" s="28">
        <v>0</v>
      </c>
      <c r="Y70" s="28">
        <v>53.116459999999989</v>
      </c>
      <c r="Z70" s="28">
        <v>0</v>
      </c>
      <c r="AA70" s="28">
        <v>0</v>
      </c>
      <c r="AB70" s="28">
        <v>852.39311999999995</v>
      </c>
    </row>
    <row r="71" spans="1:28" s="308" customFormat="1" ht="12.95" customHeight="1" x14ac:dyDescent="0.2">
      <c r="A71" s="69" t="s">
        <v>738</v>
      </c>
      <c r="B71" s="28">
        <v>-1.6938884265456735</v>
      </c>
      <c r="C71" s="28">
        <v>-1080.5175256880436</v>
      </c>
      <c r="D71" s="28">
        <v>-239.09932999999998</v>
      </c>
      <c r="E71" s="28">
        <v>-8.1143599999999996</v>
      </c>
      <c r="F71" s="28">
        <v>-285.75599</v>
      </c>
      <c r="G71" s="28">
        <v>-9.3354018439983175</v>
      </c>
      <c r="H71" s="28">
        <v>-252.17346999999998</v>
      </c>
      <c r="I71" s="28">
        <v>-26.941146471657529</v>
      </c>
      <c r="J71" s="28">
        <v>-12.10299</v>
      </c>
      <c r="K71" s="28">
        <v>-225.86973</v>
      </c>
      <c r="L71" s="28">
        <v>-109.23726520079144</v>
      </c>
      <c r="M71" s="28">
        <v>0</v>
      </c>
      <c r="N71" s="28">
        <v>-150.73114000000001</v>
      </c>
      <c r="O71" s="28">
        <v>-100.83902605199999</v>
      </c>
      <c r="P71" s="28">
        <v>-10.36690417928301</v>
      </c>
      <c r="Q71" s="28">
        <v>-158.92948000000001</v>
      </c>
      <c r="R71" s="28">
        <v>-48.319699999999997</v>
      </c>
      <c r="S71" s="28">
        <v>-62.209199999999996</v>
      </c>
      <c r="T71" s="28">
        <v>-570.52617860850285</v>
      </c>
      <c r="U71" s="28">
        <v>-0.37</v>
      </c>
      <c r="V71" s="28">
        <v>-99.820859999999996</v>
      </c>
      <c r="W71" s="28">
        <v>-0.56478016532470132</v>
      </c>
      <c r="X71" s="28">
        <v>-428.16588734722518</v>
      </c>
      <c r="Y71" s="28">
        <v>0</v>
      </c>
      <c r="Z71" s="28">
        <v>-3.1898499999999999</v>
      </c>
      <c r="AA71" s="28">
        <v>-15.64766795754135</v>
      </c>
      <c r="AB71" s="28">
        <v>-3903.6355219409143</v>
      </c>
    </row>
    <row r="72" spans="1:28" s="308" customFormat="1" ht="12.95" customHeight="1" x14ac:dyDescent="0.2">
      <c r="A72" s="69" t="s">
        <v>739</v>
      </c>
      <c r="B72" s="28">
        <v>-0.824194977785077</v>
      </c>
      <c r="C72" s="28">
        <v>-278.09123664427375</v>
      </c>
      <c r="D72" s="28">
        <v>-154.57992000000002</v>
      </c>
      <c r="E72" s="28">
        <v>-2.5268999999999999</v>
      </c>
      <c r="F72" s="28">
        <v>-186.72672</v>
      </c>
      <c r="G72" s="28">
        <v>-6.3522037703304495</v>
      </c>
      <c r="H72" s="28">
        <v>-95.309240000000003</v>
      </c>
      <c r="I72" s="28">
        <v>-15.109580574531183</v>
      </c>
      <c r="J72" s="28">
        <v>-4.4347399999999997</v>
      </c>
      <c r="K72" s="28">
        <v>-138.70795999999999</v>
      </c>
      <c r="L72" s="28">
        <v>-27.559248482839855</v>
      </c>
      <c r="M72" s="28">
        <v>0</v>
      </c>
      <c r="N72" s="28">
        <v>-92.569310000000002</v>
      </c>
      <c r="O72" s="28">
        <v>-21.841657848000008</v>
      </c>
      <c r="P72" s="28">
        <v>-0.30772687105132174</v>
      </c>
      <c r="Q72" s="28">
        <v>-25.420909999999999</v>
      </c>
      <c r="R72" s="28">
        <v>-24.6525</v>
      </c>
      <c r="S72" s="28">
        <v>-27.274840000000001</v>
      </c>
      <c r="T72" s="28">
        <v>-211.01032170462449</v>
      </c>
      <c r="U72" s="28">
        <v>-0.19</v>
      </c>
      <c r="V72" s="28">
        <v>-29.04795</v>
      </c>
      <c r="W72" s="28">
        <v>-0.4156498470948552</v>
      </c>
      <c r="X72" s="28">
        <v>-197.42841748829457</v>
      </c>
      <c r="Y72" s="28">
        <v>0</v>
      </c>
      <c r="Z72" s="28">
        <v>-1.52555</v>
      </c>
      <c r="AA72" s="28">
        <v>-3.4773329623210771</v>
      </c>
      <c r="AB72" s="28">
        <v>-1547.3530511711465</v>
      </c>
    </row>
    <row r="73" spans="1:28" s="308" customFormat="1" ht="12.95" customHeight="1" x14ac:dyDescent="0.2">
      <c r="A73" s="69" t="s">
        <v>740</v>
      </c>
      <c r="B73" s="28">
        <v>-1.3924667344117925</v>
      </c>
      <c r="C73" s="28">
        <v>-690.6453363157442</v>
      </c>
      <c r="D73" s="28">
        <v>0</v>
      </c>
      <c r="E73" s="28">
        <v>-1.77756</v>
      </c>
      <c r="F73" s="28">
        <v>-50.124269999999996</v>
      </c>
      <c r="G73" s="28">
        <v>-8.627023361674839E-2</v>
      </c>
      <c r="H73" s="28">
        <v>-64.660229999999999</v>
      </c>
      <c r="I73" s="28">
        <v>0</v>
      </c>
      <c r="J73" s="28">
        <v>-0.19891999999999999</v>
      </c>
      <c r="K73" s="28">
        <v>-43.531849999999999</v>
      </c>
      <c r="L73" s="28">
        <v>-28.505537602464358</v>
      </c>
      <c r="M73" s="28">
        <v>0</v>
      </c>
      <c r="N73" s="28">
        <v>-3.4926399999999997</v>
      </c>
      <c r="O73" s="28">
        <v>-16.438853484000003</v>
      </c>
      <c r="P73" s="28">
        <v>-0.4350291067319047</v>
      </c>
      <c r="Q73" s="28">
        <v>-36.093319999999999</v>
      </c>
      <c r="R73" s="28">
        <v>-0.49126999999999998</v>
      </c>
      <c r="S73" s="28">
        <v>-24.398400000000002</v>
      </c>
      <c r="T73" s="28">
        <v>-127.35115397733506</v>
      </c>
      <c r="U73" s="28">
        <v>-3.5000000000000003E-2</v>
      </c>
      <c r="V73" s="28">
        <v>-7.56928</v>
      </c>
      <c r="W73" s="28">
        <v>-0.11046497522298354</v>
      </c>
      <c r="X73" s="28">
        <v>-42.436119127428832</v>
      </c>
      <c r="Y73" s="28">
        <v>0</v>
      </c>
      <c r="Z73" s="28">
        <v>-0.25502000000000002</v>
      </c>
      <c r="AA73" s="28">
        <v>-1.4098412317036897</v>
      </c>
      <c r="AB73" s="28">
        <v>-1141.4388327886597</v>
      </c>
    </row>
    <row r="74" spans="1:28" s="308" customFormat="1" ht="12.95" customHeight="1" x14ac:dyDescent="0.2">
      <c r="A74" s="69" t="s">
        <v>741</v>
      </c>
      <c r="B74" s="70">
        <v>-8.2679397200939239E-2</v>
      </c>
      <c r="C74" s="70">
        <v>0</v>
      </c>
      <c r="D74" s="70">
        <v>0</v>
      </c>
      <c r="E74" s="70">
        <v>0</v>
      </c>
      <c r="F74" s="70">
        <v>0</v>
      </c>
      <c r="G74" s="70">
        <v>0</v>
      </c>
      <c r="H74" s="70">
        <v>0</v>
      </c>
      <c r="I74" s="70">
        <v>0</v>
      </c>
      <c r="J74" s="70">
        <v>0</v>
      </c>
      <c r="K74" s="70">
        <v>0</v>
      </c>
      <c r="L74" s="70">
        <v>-0.69075740487665871</v>
      </c>
      <c r="M74" s="70">
        <v>0</v>
      </c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28">
        <v>-0.77343680207759791</v>
      </c>
    </row>
    <row r="75" spans="1:28" s="308" customFormat="1" ht="12.95" customHeight="1" x14ac:dyDescent="0.2">
      <c r="A75" s="69" t="s">
        <v>3229</v>
      </c>
      <c r="B75" s="70">
        <v>0</v>
      </c>
      <c r="C75" s="70">
        <v>-7075.8931987983478</v>
      </c>
      <c r="D75" s="70">
        <v>0</v>
      </c>
      <c r="E75" s="70">
        <v>-0.31850000000000001</v>
      </c>
      <c r="F75" s="70">
        <v>-3.00604</v>
      </c>
      <c r="G75" s="70">
        <v>-1.0384132007366558</v>
      </c>
      <c r="H75" s="70">
        <v>-0.45783000000000001</v>
      </c>
      <c r="I75" s="70">
        <v>0</v>
      </c>
      <c r="J75" s="70">
        <v>-1.1386400000000001</v>
      </c>
      <c r="K75" s="70">
        <v>-25.847660000000001</v>
      </c>
      <c r="L75" s="70">
        <v>-23.951833030864204</v>
      </c>
      <c r="M75" s="70">
        <v>0</v>
      </c>
      <c r="N75" s="70">
        <v>-7.7996400000000001</v>
      </c>
      <c r="O75" s="70">
        <v>-13.894193051999999</v>
      </c>
      <c r="P75" s="70">
        <v>-7.1195170799968546</v>
      </c>
      <c r="Q75" s="70">
        <v>-34.991570000000003</v>
      </c>
      <c r="R75" s="70">
        <v>-4.7961200000000002</v>
      </c>
      <c r="S75" s="70">
        <v>-4.0213900000000002</v>
      </c>
      <c r="T75" s="70">
        <v>-34.015027243559935</v>
      </c>
      <c r="U75" s="70">
        <v>-3.5999999999999997E-2</v>
      </c>
      <c r="V75" s="70">
        <v>-34.874550000000006</v>
      </c>
      <c r="W75" s="70">
        <v>-0.19896273579750728</v>
      </c>
      <c r="X75" s="70">
        <v>0</v>
      </c>
      <c r="Y75" s="70">
        <v>0</v>
      </c>
      <c r="Z75" s="70">
        <v>-1.4072799999999999</v>
      </c>
      <c r="AA75" s="70">
        <v>-6.673701646667169</v>
      </c>
      <c r="AB75" s="28">
        <v>-7281.4800667879717</v>
      </c>
    </row>
    <row r="76" spans="1:28" s="308" customFormat="1" ht="12.95" customHeight="1" x14ac:dyDescent="0.2">
      <c r="A76" s="69" t="s">
        <v>995</v>
      </c>
      <c r="B76" s="70">
        <v>0</v>
      </c>
      <c r="C76" s="70">
        <v>-2.262324639445159</v>
      </c>
      <c r="D76" s="70">
        <v>0</v>
      </c>
      <c r="E76" s="70">
        <v>-6.2835200000000002</v>
      </c>
      <c r="F76" s="70">
        <v>0</v>
      </c>
      <c r="G76" s="70">
        <v>0</v>
      </c>
      <c r="H76" s="70">
        <v>-7.6644199999999998</v>
      </c>
      <c r="I76" s="70">
        <v>-0.61508260059342534</v>
      </c>
      <c r="J76" s="70">
        <v>-4.2400799999999998</v>
      </c>
      <c r="K76" s="70">
        <v>0</v>
      </c>
      <c r="L76" s="70">
        <v>0</v>
      </c>
      <c r="M76" s="70">
        <v>0</v>
      </c>
      <c r="N76" s="70">
        <v>-0.2750999999999767</v>
      </c>
      <c r="O76" s="70">
        <v>-0.54537999999999998</v>
      </c>
      <c r="P76" s="70">
        <v>0</v>
      </c>
      <c r="Q76" s="70">
        <v>-3.82741</v>
      </c>
      <c r="R76" s="70">
        <v>0</v>
      </c>
      <c r="S76" s="70">
        <v>-7.4359999999999996E-2</v>
      </c>
      <c r="T76" s="70">
        <v>-19.975417623886653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-3.5995100000000004</v>
      </c>
      <c r="AA76" s="70">
        <v>-0.83374095225597911</v>
      </c>
      <c r="AB76" s="28">
        <v>-50.196345816181193</v>
      </c>
    </row>
    <row r="77" spans="1:28" s="308" customFormat="1" ht="12.95" customHeight="1" x14ac:dyDescent="0.2">
      <c r="A77" s="231" t="s">
        <v>1041</v>
      </c>
      <c r="B77" s="70">
        <v>0</v>
      </c>
      <c r="C77" s="70">
        <v>0</v>
      </c>
      <c r="D77" s="70">
        <v>0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28">
        <v>0</v>
      </c>
    </row>
    <row r="78" spans="1:28" s="308" customFormat="1" ht="12.95" customHeight="1" x14ac:dyDescent="0.2">
      <c r="A78" s="68" t="s">
        <v>1040</v>
      </c>
      <c r="B78" s="70">
        <v>0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70">
        <v>0</v>
      </c>
      <c r="AA78" s="70">
        <v>0</v>
      </c>
      <c r="AB78" s="28">
        <v>0</v>
      </c>
    </row>
    <row r="79" spans="1:28" s="308" customFormat="1" ht="12.95" customHeight="1" x14ac:dyDescent="0.2">
      <c r="A79" s="68" t="s">
        <v>219</v>
      </c>
      <c r="B79" s="70">
        <v>0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28">
        <v>0</v>
      </c>
    </row>
    <row r="80" spans="1:28" s="308" customFormat="1" ht="12.95" customHeight="1" x14ac:dyDescent="0.2">
      <c r="A80" s="68" t="s">
        <v>130</v>
      </c>
      <c r="B80" s="70">
        <v>0</v>
      </c>
      <c r="C80" s="70">
        <v>-50.197909999999993</v>
      </c>
      <c r="D80" s="70">
        <v>0</v>
      </c>
      <c r="E80" s="70">
        <v>7.4480000000000476E-2</v>
      </c>
      <c r="F80" s="70">
        <v>-3.4953000000000003</v>
      </c>
      <c r="G80" s="70">
        <v>0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-505.55601000000001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-591.55134999999996</v>
      </c>
      <c r="U80" s="70">
        <v>0</v>
      </c>
      <c r="V80" s="70">
        <v>-8.0911400000000011</v>
      </c>
      <c r="W80" s="70">
        <v>0</v>
      </c>
      <c r="X80" s="70">
        <v>-14.485250000000001</v>
      </c>
      <c r="Y80" s="70">
        <v>0</v>
      </c>
      <c r="Z80" s="70">
        <v>0</v>
      </c>
      <c r="AA80" s="70">
        <v>0</v>
      </c>
      <c r="AB80" s="28">
        <v>-1173.3024800000001</v>
      </c>
    </row>
    <row r="81" spans="1:28" s="308" customFormat="1" ht="15" customHeight="1" x14ac:dyDescent="0.2">
      <c r="A81" s="1116" t="s">
        <v>572</v>
      </c>
      <c r="B81" s="1117">
        <v>-13.490289535943482</v>
      </c>
      <c r="C81" s="1117">
        <v>-12855.851012085854</v>
      </c>
      <c r="D81" s="1117">
        <v>-785.67863999999997</v>
      </c>
      <c r="E81" s="1117">
        <v>-261.84351000000004</v>
      </c>
      <c r="F81" s="1117">
        <v>-1120.6995300000003</v>
      </c>
      <c r="G81" s="1117">
        <v>-63.368629048682166</v>
      </c>
      <c r="H81" s="1117">
        <v>-1754.9770600000022</v>
      </c>
      <c r="I81" s="1117">
        <v>-135.42165228061805</v>
      </c>
      <c r="J81" s="1117">
        <v>-43.318878319999996</v>
      </c>
      <c r="K81" s="1117">
        <v>-2632.4858899999999</v>
      </c>
      <c r="L81" s="1117">
        <v>-495.35914172183652</v>
      </c>
      <c r="M81" s="1117">
        <v>-438.70081999999979</v>
      </c>
      <c r="N81" s="1117">
        <v>-1191.0888399999999</v>
      </c>
      <c r="O81" s="1117">
        <v>-675.87420043600002</v>
      </c>
      <c r="P81" s="1117">
        <v>-223.05401723706305</v>
      </c>
      <c r="Q81" s="1117">
        <v>-352.95195999999999</v>
      </c>
      <c r="R81" s="1117">
        <v>-113.74231</v>
      </c>
      <c r="S81" s="1117">
        <v>-149.02191999999999</v>
      </c>
      <c r="T81" s="1117">
        <v>-3050.5896991579093</v>
      </c>
      <c r="U81" s="1117">
        <v>0.7200000000000002</v>
      </c>
      <c r="V81" s="1117">
        <v>-55.841090000000023</v>
      </c>
      <c r="W81" s="1117">
        <v>-2.2640377234400471</v>
      </c>
      <c r="X81" s="1117">
        <v>-3221.1179339629489</v>
      </c>
      <c r="Y81" s="1117">
        <v>20.183309999999985</v>
      </c>
      <c r="Z81" s="1117">
        <v>-19.120549999999998</v>
      </c>
      <c r="AA81" s="1117">
        <v>-81.027429750489262</v>
      </c>
      <c r="AB81" s="1117">
        <v>-29721.088601260777</v>
      </c>
    </row>
    <row r="82" spans="1:28" s="308" customFormat="1" ht="12.95" customHeight="1" x14ac:dyDescent="0.2">
      <c r="A82" s="282" t="s">
        <v>850</v>
      </c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s="308" customFormat="1" ht="15" customHeight="1" thickBot="1" x14ac:dyDescent="0.25">
      <c r="A83" s="1101" t="s">
        <v>573</v>
      </c>
      <c r="B83" s="1102">
        <v>13.244870464056518</v>
      </c>
      <c r="C83" s="1102">
        <v>-4177.520323218434</v>
      </c>
      <c r="D83" s="1102">
        <v>482.91858000000036</v>
      </c>
      <c r="E83" s="1102">
        <v>1028.1982899999998</v>
      </c>
      <c r="F83" s="1102">
        <v>295.34598000000028</v>
      </c>
      <c r="G83" s="1102">
        <v>56.437829338176741</v>
      </c>
      <c r="H83" s="1102">
        <v>1981.1739000000082</v>
      </c>
      <c r="I83" s="1102">
        <v>61.974687719381961</v>
      </c>
      <c r="J83" s="1102">
        <v>16.788401680000007</v>
      </c>
      <c r="K83" s="1102">
        <v>779.79043000000001</v>
      </c>
      <c r="L83" s="1102">
        <v>810.34953659235975</v>
      </c>
      <c r="M83" s="1102">
        <v>-56.631039999999814</v>
      </c>
      <c r="N83" s="1102">
        <v>410.31646270528904</v>
      </c>
      <c r="O83" s="1102">
        <v>812.23919021664926</v>
      </c>
      <c r="P83" s="1102">
        <v>533.60085776293693</v>
      </c>
      <c r="Q83" s="1102">
        <v>-352.95195999999999</v>
      </c>
      <c r="R83" s="1102">
        <v>31.597440000000006</v>
      </c>
      <c r="S83" s="1102">
        <v>-41.416974614275958</v>
      </c>
      <c r="T83" s="1102">
        <v>1615.066226754102</v>
      </c>
      <c r="U83" s="1102">
        <v>0.72300000000000031</v>
      </c>
      <c r="V83" s="1102">
        <v>55.355789999999942</v>
      </c>
      <c r="W83" s="1102">
        <v>2.6640903543849661</v>
      </c>
      <c r="X83" s="1102">
        <v>1430.0502468470513</v>
      </c>
      <c r="Y83" s="1102">
        <v>20.183329999999987</v>
      </c>
      <c r="Z83" s="1102">
        <v>73.190270000000012</v>
      </c>
      <c r="AA83" s="1102">
        <v>88.671180383948894</v>
      </c>
      <c r="AB83" s="1102">
        <v>5966.2560729856359</v>
      </c>
    </row>
    <row r="84" spans="1:28" s="308" customFormat="1" ht="12.95" customHeight="1" x14ac:dyDescent="0.2">
      <c r="A84" s="1358" t="s">
        <v>3158</v>
      </c>
      <c r="B84" s="1003">
        <v>0</v>
      </c>
      <c r="C84" s="1003">
        <v>-3942.8434406634401</v>
      </c>
      <c r="D84" s="1003">
        <v>2288.3999700000008</v>
      </c>
      <c r="E84" s="1003">
        <v>574.89354000000003</v>
      </c>
      <c r="F84" s="1003">
        <v>358.8955839640002</v>
      </c>
      <c r="G84" s="1003">
        <v>166.81050213596407</v>
      </c>
      <c r="H84" s="1003">
        <v>1749.5227009099494</v>
      </c>
      <c r="I84" s="1003">
        <v>23.638319999999993</v>
      </c>
      <c r="J84" s="1003">
        <v>-6.4788800000000046</v>
      </c>
      <c r="K84" s="1003">
        <v>610.18699124838599</v>
      </c>
      <c r="L84" s="1003">
        <v>622.23469785404461</v>
      </c>
      <c r="M84" s="1003">
        <v>-405.35801719794887</v>
      </c>
      <c r="N84" s="1003">
        <v>382.54119832662309</v>
      </c>
      <c r="O84" s="1003">
        <v>1023.8620840723032</v>
      </c>
      <c r="P84" s="1003">
        <v>39.751493779650644</v>
      </c>
      <c r="Q84" s="1003">
        <v>-111.63242999999997</v>
      </c>
      <c r="R84" s="1003">
        <v>46.445925972999987</v>
      </c>
      <c r="S84" s="1003">
        <v>-41.619872732110046</v>
      </c>
      <c r="T84" s="1003">
        <v>1015.3904439491571</v>
      </c>
      <c r="U84" s="1003">
        <v>0.35</v>
      </c>
      <c r="V84" s="1003">
        <v>95.447239999999979</v>
      </c>
      <c r="W84" s="1003">
        <v>1.850639198028291</v>
      </c>
      <c r="X84" s="1003">
        <v>1599.0547065822943</v>
      </c>
      <c r="Y84" s="1003">
        <v>-95.821780000000004</v>
      </c>
      <c r="Z84" s="1003">
        <v>8.8077000000000041</v>
      </c>
      <c r="AA84" s="1003">
        <v>76.431079078518479</v>
      </c>
      <c r="AB84" s="1480">
        <f>SUM(B84:AA84)</f>
        <v>6080.7603964784221</v>
      </c>
    </row>
    <row r="85" spans="1:28" s="308" customFormat="1" ht="12.95" customHeight="1" x14ac:dyDescent="0.2">
      <c r="A85" s="1357" t="s">
        <v>3159</v>
      </c>
      <c r="B85" s="1003">
        <v>0</v>
      </c>
      <c r="C85" s="1003">
        <v>-1197.3548093102424</v>
      </c>
      <c r="D85" s="1003">
        <v>-226.34921000000026</v>
      </c>
      <c r="E85" s="1003">
        <v>579.2671600000001</v>
      </c>
      <c r="F85" s="1003">
        <v>187.98332049106003</v>
      </c>
      <c r="G85" s="1003">
        <v>102.27703997684691</v>
      </c>
      <c r="H85" s="1003">
        <v>1176.3346500000002</v>
      </c>
      <c r="I85" s="1003">
        <v>-8.8456500000000009</v>
      </c>
      <c r="J85" s="1003">
        <v>61.548919999999981</v>
      </c>
      <c r="K85" s="1003">
        <v>236.93519000000018</v>
      </c>
      <c r="L85" s="1003">
        <v>653.37676012109591</v>
      </c>
      <c r="M85" s="1003">
        <v>-118.57204215728194</v>
      </c>
      <c r="N85" s="1003">
        <v>377.14108009996846</v>
      </c>
      <c r="O85" s="1003">
        <v>165.38379999999992</v>
      </c>
      <c r="P85" s="1003">
        <v>7.3230497049140864</v>
      </c>
      <c r="Q85" s="1003">
        <v>155.25183999999999</v>
      </c>
      <c r="R85" s="1003">
        <v>51.034309999999984</v>
      </c>
      <c r="S85" s="1003">
        <v>0</v>
      </c>
      <c r="T85" s="1003">
        <v>0</v>
      </c>
      <c r="U85" s="1003">
        <v>7.0000000000000001E-3</v>
      </c>
      <c r="V85" s="1003">
        <v>16.650540000000024</v>
      </c>
      <c r="W85" s="1003">
        <v>1.6836199999999999</v>
      </c>
      <c r="X85" s="1003">
        <v>1620.7379259379911</v>
      </c>
      <c r="Y85" s="1003">
        <v>3.8309299999999999</v>
      </c>
      <c r="Z85" s="1003">
        <v>-1.8133186911866002</v>
      </c>
      <c r="AA85" s="1003">
        <v>44.52270391164685</v>
      </c>
      <c r="AB85" s="1003">
        <f>SUM(B85:AA85)</f>
        <v>3888.3548100848125</v>
      </c>
    </row>
    <row r="86" spans="1:28" s="308" customFormat="1" ht="12.95" customHeight="1" x14ac:dyDescent="0.2">
      <c r="A86" s="1357" t="s">
        <v>3160</v>
      </c>
      <c r="B86" s="77">
        <v>0</v>
      </c>
      <c r="C86" s="77">
        <v>-619.82943994980394</v>
      </c>
      <c r="D86" s="77">
        <v>246.25457999999935</v>
      </c>
      <c r="E86" s="77">
        <v>646.99712</v>
      </c>
      <c r="F86" s="77">
        <v>352.40207698774185</v>
      </c>
      <c r="G86" s="77">
        <v>0</v>
      </c>
      <c r="H86" s="77">
        <v>1734.2890199999856</v>
      </c>
      <c r="I86" s="77">
        <v>-5.2951000000000006</v>
      </c>
      <c r="J86" s="77">
        <v>4.8368699999999993</v>
      </c>
      <c r="K86" s="77">
        <v>652.34337999999991</v>
      </c>
      <c r="L86" s="77">
        <v>525.52717957971106</v>
      </c>
      <c r="M86" s="77">
        <v>-53.621062997367552</v>
      </c>
      <c r="N86" s="77">
        <v>291.20303159763665</v>
      </c>
      <c r="O86" s="77">
        <v>-69.437060000000059</v>
      </c>
      <c r="P86" s="77">
        <v>17.326382625459999</v>
      </c>
      <c r="Q86" s="77">
        <v>45.525250000000014</v>
      </c>
      <c r="R86" s="77">
        <v>151.61947000000001</v>
      </c>
      <c r="S86" s="77">
        <v>0</v>
      </c>
      <c r="T86" s="77">
        <v>0</v>
      </c>
      <c r="U86" s="77">
        <v>0</v>
      </c>
      <c r="V86" s="77">
        <v>33.780409999999932</v>
      </c>
      <c r="W86" s="77">
        <v>2.2405000000000004</v>
      </c>
      <c r="X86" s="77">
        <v>1125.509234643228</v>
      </c>
      <c r="Y86" s="77">
        <v>-6.9162299999999997</v>
      </c>
      <c r="Z86" s="77" t="s">
        <v>1580</v>
      </c>
      <c r="AA86" s="77">
        <v>17.877679999999994</v>
      </c>
      <c r="AB86" s="1003">
        <f>SUM(B86:AA86)</f>
        <v>5092.633292486591</v>
      </c>
    </row>
    <row r="87" spans="1:28" s="308" customFormat="1" ht="12.95" customHeight="1" thickBot="1" x14ac:dyDescent="0.25">
      <c r="A87" s="1359" t="s">
        <v>3161</v>
      </c>
      <c r="B87" s="78" t="s">
        <v>1580</v>
      </c>
      <c r="C87" s="78">
        <v>828.83039788699148</v>
      </c>
      <c r="D87" s="78">
        <v>17.137449775240125</v>
      </c>
      <c r="E87" s="78">
        <v>-1256.83788999994</v>
      </c>
      <c r="F87" s="78">
        <v>260.8392291066819</v>
      </c>
      <c r="G87" s="78">
        <v>0</v>
      </c>
      <c r="H87" s="78">
        <v>917.20384999998282</v>
      </c>
      <c r="I87" s="78">
        <v>0</v>
      </c>
      <c r="J87" s="78">
        <v>0</v>
      </c>
      <c r="K87" s="78">
        <v>11.794369999999997</v>
      </c>
      <c r="L87" s="78">
        <v>-138.72223000000002</v>
      </c>
      <c r="M87" s="78">
        <v>-8.8723921914790207</v>
      </c>
      <c r="N87" s="78">
        <v>161.44739121618798</v>
      </c>
      <c r="O87" s="78">
        <v>-6.8414500000000986</v>
      </c>
      <c r="P87" s="78">
        <v>21.812057398973142</v>
      </c>
      <c r="Q87" s="78">
        <v>45.76418000000001</v>
      </c>
      <c r="R87" s="78">
        <v>0.27214000000000671</v>
      </c>
      <c r="S87" s="78">
        <v>0</v>
      </c>
      <c r="T87" s="78">
        <v>0</v>
      </c>
      <c r="U87" s="78" t="s">
        <v>1580</v>
      </c>
      <c r="V87" s="78">
        <v>105.15188999999998</v>
      </c>
      <c r="W87" s="78">
        <v>1.2083628734403411</v>
      </c>
      <c r="X87" s="78">
        <v>602.98878000000002</v>
      </c>
      <c r="Y87" s="78" t="s">
        <v>1580</v>
      </c>
      <c r="Z87" s="78" t="s">
        <v>1580</v>
      </c>
      <c r="AA87" s="78">
        <v>0</v>
      </c>
      <c r="AB87" s="78">
        <f>SUM(B87:AA87)</f>
        <v>1563.1761360660787</v>
      </c>
    </row>
    <row r="89" spans="1:28" s="308" customFormat="1" ht="12.95" customHeight="1" x14ac:dyDescent="0.2">
      <c r="A89" s="97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s="308" customFormat="1" x14ac:dyDescent="0.2">
      <c r="A90" s="677"/>
      <c r="B90" s="432"/>
      <c r="C90" s="432"/>
      <c r="D90" s="432"/>
      <c r="E90" s="432"/>
      <c r="F90" s="432"/>
      <c r="G90" s="432"/>
      <c r="H90" s="432"/>
      <c r="I90" s="432"/>
      <c r="J90" s="432"/>
      <c r="K90" s="432"/>
      <c r="L90" s="432"/>
      <c r="M90" s="432"/>
      <c r="N90" s="432"/>
      <c r="O90" s="432"/>
      <c r="P90" s="432"/>
      <c r="Q90" s="432"/>
      <c r="R90" s="432"/>
      <c r="S90" s="432"/>
      <c r="T90" s="432"/>
      <c r="U90" s="432"/>
      <c r="V90" s="432"/>
      <c r="W90" s="432"/>
      <c r="X90" s="432"/>
      <c r="Y90" s="432"/>
      <c r="Z90" s="432"/>
      <c r="AA90" s="432"/>
      <c r="AB90" s="61"/>
    </row>
    <row r="91" spans="1:28" s="308" customFormat="1" x14ac:dyDescent="0.2">
      <c r="A91" s="677"/>
      <c r="AB91" s="30"/>
    </row>
    <row r="92" spans="1:28" s="308" customFormat="1" x14ac:dyDescent="0.2">
      <c r="A92" s="677"/>
    </row>
    <row r="93" spans="1:28" s="308" customFormat="1" ht="12.75" customHeight="1" x14ac:dyDescent="0.2">
      <c r="A93" s="677"/>
    </row>
    <row r="94" spans="1:28" s="308" customFormat="1" ht="12.75" customHeight="1" x14ac:dyDescent="0.2">
      <c r="A94" s="677"/>
    </row>
    <row r="95" spans="1:28" s="308" customFormat="1" x14ac:dyDescent="0.2"/>
    <row r="96" spans="1:28" s="308" customFormat="1" x14ac:dyDescent="0.2"/>
    <row r="97" s="308" customFormat="1" x14ac:dyDescent="0.2"/>
    <row r="98" s="308" customFormat="1" x14ac:dyDescent="0.2"/>
    <row r="99" s="308" customFormat="1" x14ac:dyDescent="0.2"/>
    <row r="100" s="308" customFormat="1" x14ac:dyDescent="0.2"/>
    <row r="101" s="308" customFormat="1" x14ac:dyDescent="0.2"/>
    <row r="102" s="308" customFormat="1" x14ac:dyDescent="0.2"/>
    <row r="103" s="308" customFormat="1" x14ac:dyDescent="0.2"/>
    <row r="104" s="308" customFormat="1" x14ac:dyDescent="0.2"/>
    <row r="105" s="308" customFormat="1" x14ac:dyDescent="0.2"/>
    <row r="106" s="308" customFormat="1" x14ac:dyDescent="0.2"/>
    <row r="107" s="308" customFormat="1" x14ac:dyDescent="0.2"/>
    <row r="108" s="308" customFormat="1" x14ac:dyDescent="0.2"/>
    <row r="109" s="308" customFormat="1" x14ac:dyDescent="0.2"/>
  </sheetData>
  <mergeCells count="2">
    <mergeCell ref="M5:AB6"/>
    <mergeCell ref="A5:L6"/>
  </mergeCells>
  <phoneticPr fontId="53" type="noConversion"/>
  <conditionalFormatting sqref="B91:AA91 B93:AB94">
    <cfRule type="cellIs" dxfId="250" priority="9" stopIfTrue="1" operator="greaterThan">
      <formula>1</formula>
    </cfRule>
    <cfRule type="cellIs" dxfId="249" priority="10" stopIfTrue="1" operator="lessThan">
      <formula>-1</formula>
    </cfRule>
  </conditionalFormatting>
  <conditionalFormatting sqref="Y94">
    <cfRule type="cellIs" dxfId="248" priority="3" stopIfTrue="1" operator="greaterThan">
      <formula>1</formula>
    </cfRule>
    <cfRule type="cellIs" dxfId="247" priority="4" stopIfTrue="1" operator="lessThan">
      <formula>-1</formula>
    </cfRule>
  </conditionalFormatting>
  <conditionalFormatting sqref="D9:AB9 F8:Z8">
    <cfRule type="expression" dxfId="246" priority="934" stopIfTrue="1">
      <formula>#REF!=1</formula>
    </cfRule>
  </conditionalFormatting>
  <conditionalFormatting sqref="B8:E8 AB8">
    <cfRule type="expression" dxfId="245" priority="935" stopIfTrue="1">
      <formula>#REF!=1</formula>
    </cfRule>
  </conditionalFormatting>
  <conditionalFormatting sqref="AA8">
    <cfRule type="expression" dxfId="244" priority="93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ageMargins left="0.7" right="0.7" top="0.75" bottom="0.75" header="0.3" footer="0.3"/>
  <pageSetup scale="49" orientation="portrait" r:id="rId1"/>
  <colBreaks count="1" manualBreakCount="1">
    <brk id="12" min="2" max="7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81"/>
  <sheetViews>
    <sheetView showGridLines="0" zoomScaleNormal="100" zoomScaleSheetLayoutView="70" workbookViewId="0">
      <pane xSplit="1" ySplit="8" topLeftCell="M43" activePane="bottomRight" state="frozen"/>
      <selection activeCell="W90" sqref="W90"/>
      <selection pane="topRight" activeCell="W90" sqref="W90"/>
      <selection pane="bottomLeft" activeCell="W90" sqref="W90"/>
      <selection pane="bottomRight" activeCell="A53" sqref="A53:A59"/>
    </sheetView>
  </sheetViews>
  <sheetFormatPr defaultRowHeight="12.75" x14ac:dyDescent="0.2"/>
  <cols>
    <col min="1" max="1" width="47.140625" style="451" customWidth="1"/>
    <col min="2" max="3" width="8.7109375" style="451" customWidth="1"/>
    <col min="4" max="4" width="9.85546875" style="451" customWidth="1"/>
    <col min="5" max="7" width="8.7109375" style="451" customWidth="1"/>
    <col min="8" max="8" width="8.42578125" style="451" customWidth="1"/>
    <col min="9" max="11" width="8.7109375" style="451" customWidth="1"/>
    <col min="12" max="12" width="9.7109375" style="451" customWidth="1"/>
    <col min="13" max="13" width="7.5703125" style="451" customWidth="1"/>
    <col min="14" max="14" width="8" style="451" customWidth="1"/>
    <col min="15" max="15" width="9.42578125" style="451" customWidth="1"/>
    <col min="16" max="27" width="8.7109375" style="451" customWidth="1"/>
    <col min="28" max="28" width="7.5703125" style="451" customWidth="1"/>
    <col min="29" max="29" width="8.140625" style="451" customWidth="1"/>
    <col min="30" max="31" width="7.5703125" style="451" customWidth="1"/>
    <col min="32" max="32" width="9.85546875" style="451" customWidth="1"/>
    <col min="33" max="16384" width="9.140625" style="451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34" customFormat="1" ht="15" customHeight="1" x14ac:dyDescent="0.2">
      <c r="A3" s="922" t="s">
        <v>731</v>
      </c>
      <c r="C3" s="866"/>
      <c r="D3" s="935"/>
      <c r="AF3" s="923" t="s">
        <v>3206</v>
      </c>
    </row>
    <row r="4" spans="1:32" s="505" customFormat="1" ht="12" customHeight="1" x14ac:dyDescent="0.2"/>
    <row r="5" spans="1:32" s="505" customFormat="1" ht="18" customHeight="1" x14ac:dyDescent="0.2">
      <c r="A5" s="1731" t="s">
        <v>3207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0" t="s">
        <v>3208</v>
      </c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F7" s="1354" t="s">
        <v>2071</v>
      </c>
    </row>
    <row r="8" spans="1:32" s="284" customFormat="1" ht="75" customHeight="1" thickBot="1" x14ac:dyDescent="0.25">
      <c r="A8" s="1105"/>
      <c r="B8" s="1106" t="s">
        <v>2070</v>
      </c>
      <c r="C8" s="1106" t="s">
        <v>1220</v>
      </c>
      <c r="D8" s="1106" t="s">
        <v>800</v>
      </c>
      <c r="E8" s="1106" t="s">
        <v>763</v>
      </c>
      <c r="F8" s="1106" t="s">
        <v>1548</v>
      </c>
      <c r="G8" s="1106" t="s">
        <v>1549</v>
      </c>
      <c r="H8" s="1106" t="s">
        <v>817</v>
      </c>
      <c r="I8" s="1106" t="s">
        <v>854</v>
      </c>
      <c r="J8" s="1106" t="s">
        <v>2132</v>
      </c>
      <c r="K8" s="1106" t="s">
        <v>1557</v>
      </c>
      <c r="L8" s="1107" t="s">
        <v>802</v>
      </c>
      <c r="M8" s="1106" t="s">
        <v>830</v>
      </c>
      <c r="N8" s="1106" t="s">
        <v>1644</v>
      </c>
      <c r="O8" s="1106" t="s">
        <v>1530</v>
      </c>
      <c r="P8" s="1106" t="s">
        <v>758</v>
      </c>
      <c r="Q8" s="1106" t="s">
        <v>1418</v>
      </c>
      <c r="R8" s="1106" t="s">
        <v>803</v>
      </c>
      <c r="S8" s="1106" t="s">
        <v>762</v>
      </c>
      <c r="T8" s="1106" t="s">
        <v>761</v>
      </c>
      <c r="U8" s="1106" t="s">
        <v>829</v>
      </c>
      <c r="V8" s="1106" t="s">
        <v>1581</v>
      </c>
      <c r="W8" s="1106" t="s">
        <v>1527</v>
      </c>
      <c r="X8" s="1106" t="s">
        <v>828</v>
      </c>
      <c r="Y8" s="1106" t="s">
        <v>799</v>
      </c>
      <c r="Z8" s="1106" t="s">
        <v>1168</v>
      </c>
      <c r="AA8" s="1106" t="s">
        <v>2088</v>
      </c>
      <c r="AB8" s="1106" t="s">
        <v>1535</v>
      </c>
      <c r="AC8" s="1106" t="s">
        <v>759</v>
      </c>
      <c r="AD8" s="1106" t="s">
        <v>1528</v>
      </c>
      <c r="AE8" s="1106" t="s">
        <v>752</v>
      </c>
      <c r="AF8" s="1108" t="s">
        <v>1079</v>
      </c>
    </row>
    <row r="9" spans="1:32" ht="15" customHeight="1" x14ac:dyDescent="0.2">
      <c r="A9" s="807" t="s">
        <v>565</v>
      </c>
      <c r="B9" s="7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4"/>
      <c r="AF9" s="74"/>
    </row>
    <row r="10" spans="1:32" ht="12.95" customHeight="1" x14ac:dyDescent="0.2">
      <c r="A10" s="62" t="s">
        <v>749</v>
      </c>
      <c r="B10" s="28">
        <v>8669.885409999999</v>
      </c>
      <c r="C10" s="28">
        <v>374193.23660000006</v>
      </c>
      <c r="D10" s="28">
        <v>317509.50708999997</v>
      </c>
      <c r="E10" s="28">
        <v>688427.3128099998</v>
      </c>
      <c r="F10" s="28">
        <v>41027.666629999992</v>
      </c>
      <c r="G10" s="28">
        <v>68078.10241999969</v>
      </c>
      <c r="H10" s="28">
        <v>630392.76090000058</v>
      </c>
      <c r="I10" s="28">
        <v>2610.7546400000001</v>
      </c>
      <c r="J10" s="28">
        <v>30683.887559999999</v>
      </c>
      <c r="K10" s="28">
        <v>232747.43349999998</v>
      </c>
      <c r="L10" s="28">
        <v>181766.2035</v>
      </c>
      <c r="M10" s="28">
        <v>495.10027000000036</v>
      </c>
      <c r="N10" s="28">
        <v>16810.651170000001</v>
      </c>
      <c r="O10" s="28">
        <v>247472.99554000003</v>
      </c>
      <c r="P10" s="28">
        <v>155005.18435999998</v>
      </c>
      <c r="Q10" s="28">
        <v>58443.231111575689</v>
      </c>
      <c r="R10" s="28">
        <v>111880.56886999999</v>
      </c>
      <c r="S10" s="28">
        <v>4247.7752900000005</v>
      </c>
      <c r="T10" s="28">
        <v>23283.834229999997</v>
      </c>
      <c r="U10" s="28">
        <v>55266.734880000004</v>
      </c>
      <c r="V10" s="28">
        <v>154794.30801000001</v>
      </c>
      <c r="W10" s="28">
        <v>36101.743000000002</v>
      </c>
      <c r="X10" s="28">
        <v>72574.641161000007</v>
      </c>
      <c r="Y10" s="28">
        <v>4552.3085499999997</v>
      </c>
      <c r="Z10" s="28">
        <v>110922.9342</v>
      </c>
      <c r="AA10" s="28">
        <v>192.32447999999903</v>
      </c>
      <c r="AB10" s="28">
        <v>11386.40681</v>
      </c>
      <c r="AC10" s="28">
        <v>180521.10978999999</v>
      </c>
      <c r="AD10" s="28">
        <v>38807.216339999999</v>
      </c>
      <c r="AE10" s="28">
        <v>48795.141129999989</v>
      </c>
      <c r="AF10" s="28">
        <v>3907660.9602525746</v>
      </c>
    </row>
    <row r="11" spans="1:32" ht="12.95" customHeight="1" x14ac:dyDescent="0.2">
      <c r="A11" s="62" t="s">
        <v>902</v>
      </c>
      <c r="B11" s="28">
        <v>14920.736130000001</v>
      </c>
      <c r="C11" s="28">
        <v>405387.01689999999</v>
      </c>
      <c r="D11" s="28">
        <v>427175.55877</v>
      </c>
      <c r="E11" s="28">
        <v>744295.94758999988</v>
      </c>
      <c r="F11" s="28">
        <v>39541.176059999998</v>
      </c>
      <c r="G11" s="28">
        <v>79547.450169999705</v>
      </c>
      <c r="H11" s="28">
        <v>696231.19701000105</v>
      </c>
      <c r="I11" s="28">
        <v>770.11721999999997</v>
      </c>
      <c r="J11" s="28">
        <v>28913.24137</v>
      </c>
      <c r="K11" s="28">
        <v>241963.41876999996</v>
      </c>
      <c r="L11" s="28">
        <v>216216.07833000002</v>
      </c>
      <c r="M11" s="28">
        <v>1451.6656599999999</v>
      </c>
      <c r="N11" s="28">
        <v>28835.842929999999</v>
      </c>
      <c r="O11" s="28">
        <v>271246.52696000005</v>
      </c>
      <c r="P11" s="28">
        <v>220880.26702</v>
      </c>
      <c r="Q11" s="28">
        <v>80256.593730000008</v>
      </c>
      <c r="R11" s="28">
        <v>137614.37660999998</v>
      </c>
      <c r="S11" s="28">
        <v>5361.1437300000007</v>
      </c>
      <c r="T11" s="28">
        <v>26745.476289999999</v>
      </c>
      <c r="U11" s="28">
        <v>80000.890930000009</v>
      </c>
      <c r="V11" s="28">
        <v>175257.86663999999</v>
      </c>
      <c r="W11" s="28">
        <v>50085.99</v>
      </c>
      <c r="X11" s="28">
        <v>81972.487829999998</v>
      </c>
      <c r="Y11" s="28">
        <v>4401.86726</v>
      </c>
      <c r="Z11" s="28">
        <v>145263.07028000001</v>
      </c>
      <c r="AA11" s="28">
        <v>1442.3666199999998</v>
      </c>
      <c r="AB11" s="28">
        <v>14971.589759999999</v>
      </c>
      <c r="AC11" s="28">
        <v>213750.48775</v>
      </c>
      <c r="AD11" s="28">
        <v>41906.972000000002</v>
      </c>
      <c r="AE11" s="28">
        <v>57590.450799999999</v>
      </c>
      <c r="AF11" s="28">
        <v>4533997.8711200012</v>
      </c>
    </row>
    <row r="12" spans="1:32" ht="12.95" customHeight="1" x14ac:dyDescent="0.2">
      <c r="A12" s="62" t="s">
        <v>996</v>
      </c>
      <c r="B12" s="28">
        <v>14920.736130000001</v>
      </c>
      <c r="C12" s="28">
        <v>405387.01689999999</v>
      </c>
      <c r="D12" s="28">
        <v>427175.55877</v>
      </c>
      <c r="E12" s="28">
        <v>737254.75348999992</v>
      </c>
      <c r="F12" s="28">
        <v>39541.198179999999</v>
      </c>
      <c r="G12" s="28">
        <v>79532.433069999708</v>
      </c>
      <c r="H12" s="28">
        <v>696231.24144000106</v>
      </c>
      <c r="I12" s="28">
        <v>770.11721999999997</v>
      </c>
      <c r="J12" s="28">
        <v>28913.24137</v>
      </c>
      <c r="K12" s="28">
        <v>241963.45688999997</v>
      </c>
      <c r="L12" s="28">
        <v>216216.07833000002</v>
      </c>
      <c r="M12" s="28">
        <v>1451.6656599999999</v>
      </c>
      <c r="N12" s="28">
        <v>28835.842929999999</v>
      </c>
      <c r="O12" s="28">
        <v>271246.57868000004</v>
      </c>
      <c r="P12" s="28">
        <v>220880.33059</v>
      </c>
      <c r="Q12" s="28">
        <v>80256.58974000001</v>
      </c>
      <c r="R12" s="28">
        <v>137614.38066999998</v>
      </c>
      <c r="S12" s="28">
        <v>5361.1437300000007</v>
      </c>
      <c r="T12" s="28">
        <v>26745.476289999999</v>
      </c>
      <c r="U12" s="28">
        <v>80000.890930000009</v>
      </c>
      <c r="V12" s="28">
        <v>175257.91753000001</v>
      </c>
      <c r="W12" s="28">
        <v>50085.99</v>
      </c>
      <c r="X12" s="28">
        <v>81972.557780000003</v>
      </c>
      <c r="Y12" s="28">
        <v>4401.86726</v>
      </c>
      <c r="Z12" s="28">
        <v>145263.07028000001</v>
      </c>
      <c r="AA12" s="28">
        <v>1442.3666199999998</v>
      </c>
      <c r="AB12" s="28">
        <v>14971.589759999999</v>
      </c>
      <c r="AC12" s="28">
        <v>213750.48775</v>
      </c>
      <c r="AD12" s="28">
        <v>41906.972000000002</v>
      </c>
      <c r="AE12" s="28">
        <v>57590.450799999999</v>
      </c>
      <c r="AF12" s="28">
        <v>4526942.0007900018</v>
      </c>
    </row>
    <row r="13" spans="1:32" ht="12.95" customHeight="1" x14ac:dyDescent="0.2">
      <c r="A13" s="62" t="s">
        <v>997</v>
      </c>
      <c r="B13" s="28">
        <v>0</v>
      </c>
      <c r="C13" s="28">
        <v>0</v>
      </c>
      <c r="D13" s="28">
        <v>0</v>
      </c>
      <c r="E13" s="28">
        <v>7041.1941000000006</v>
      </c>
      <c r="F13" s="28">
        <v>-2.2120000000000001E-2</v>
      </c>
      <c r="G13" s="28">
        <v>15.017099999999999</v>
      </c>
      <c r="H13" s="28">
        <v>-4.4429999999999997E-2</v>
      </c>
      <c r="I13" s="28">
        <v>0</v>
      </c>
      <c r="J13" s="28">
        <v>0</v>
      </c>
      <c r="K13" s="28">
        <v>-3.8119999999999994E-2</v>
      </c>
      <c r="L13" s="28">
        <v>0</v>
      </c>
      <c r="M13" s="28">
        <v>0</v>
      </c>
      <c r="N13" s="28">
        <v>0</v>
      </c>
      <c r="O13" s="28">
        <v>-5.1720000000000002E-2</v>
      </c>
      <c r="P13" s="28">
        <v>-6.3570000000000002E-2</v>
      </c>
      <c r="Q13" s="28">
        <v>3.9900000000000005E-3</v>
      </c>
      <c r="R13" s="28">
        <v>-4.0599999999999994E-3</v>
      </c>
      <c r="S13" s="28">
        <v>0</v>
      </c>
      <c r="T13" s="28">
        <v>0</v>
      </c>
      <c r="U13" s="28">
        <v>0</v>
      </c>
      <c r="V13" s="28">
        <v>-5.0889999999999998E-2</v>
      </c>
      <c r="W13" s="28">
        <v>0</v>
      </c>
      <c r="X13" s="28">
        <v>-6.9949999999999998E-2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7055.8703299999997</v>
      </c>
    </row>
    <row r="14" spans="1:32" ht="12.95" customHeight="1" x14ac:dyDescent="0.2">
      <c r="A14" s="62" t="s">
        <v>998</v>
      </c>
      <c r="B14" s="28">
        <v>-3779.9355200000009</v>
      </c>
      <c r="C14" s="28">
        <v>-24455.240420000002</v>
      </c>
      <c r="D14" s="28">
        <v>-1650.45778</v>
      </c>
      <c r="E14" s="28">
        <v>-42818.182129999994</v>
      </c>
      <c r="F14" s="28">
        <v>-553.16101000000003</v>
      </c>
      <c r="G14" s="28">
        <v>-9818.2343199999978</v>
      </c>
      <c r="H14" s="28">
        <v>-28321.383249999999</v>
      </c>
      <c r="I14" s="28">
        <v>-86.412839999999989</v>
      </c>
      <c r="J14" s="28">
        <v>-1602.5754999999999</v>
      </c>
      <c r="K14" s="28">
        <v>-364.60468000000003</v>
      </c>
      <c r="L14" s="28">
        <v>-13127.622310000001</v>
      </c>
      <c r="M14" s="28">
        <v>-784.78366000000005</v>
      </c>
      <c r="N14" s="28">
        <v>-13099.11476</v>
      </c>
      <c r="O14" s="28">
        <v>-463.23854999999998</v>
      </c>
      <c r="P14" s="28">
        <v>-10145.176829999999</v>
      </c>
      <c r="Q14" s="28">
        <v>-4754.3473782012297</v>
      </c>
      <c r="R14" s="28">
        <v>-629.53904999999997</v>
      </c>
      <c r="S14" s="28">
        <v>-482.35194000000001</v>
      </c>
      <c r="T14" s="28">
        <v>-1857.7913899999999</v>
      </c>
      <c r="U14" s="28">
        <v>-4648.32143</v>
      </c>
      <c r="V14" s="28">
        <v>-3367.82807</v>
      </c>
      <c r="W14" s="28">
        <v>-6870.2569999999996</v>
      </c>
      <c r="X14" s="28">
        <v>-13.347419</v>
      </c>
      <c r="Y14" s="28">
        <v>-169.98423</v>
      </c>
      <c r="Z14" s="28">
        <v>-5492.1726399999998</v>
      </c>
      <c r="AA14" s="28">
        <v>-904.29609000000005</v>
      </c>
      <c r="AB14" s="28">
        <v>-540.20399999999995</v>
      </c>
      <c r="AC14" s="28">
        <v>-883.02056000000005</v>
      </c>
      <c r="AD14" s="28">
        <v>-539.71243000000004</v>
      </c>
      <c r="AE14" s="28">
        <v>-1847.7953099999997</v>
      </c>
      <c r="AF14" s="28">
        <v>-184071.09249720126</v>
      </c>
    </row>
    <row r="15" spans="1:32" ht="12.95" customHeight="1" x14ac:dyDescent="0.2">
      <c r="A15" s="62" t="s">
        <v>999</v>
      </c>
      <c r="B15" s="28">
        <v>-618.37626999999998</v>
      </c>
      <c r="C15" s="28">
        <v>-24455.240420000002</v>
      </c>
      <c r="D15" s="28">
        <v>-114.23837</v>
      </c>
      <c r="E15" s="28">
        <v>-39375.865489999996</v>
      </c>
      <c r="F15" s="28">
        <v>-341.39666999999997</v>
      </c>
      <c r="G15" s="28">
        <v>-9818.2346499999985</v>
      </c>
      <c r="H15" s="28">
        <v>-28320.70161</v>
      </c>
      <c r="I15" s="28">
        <v>-19.233250000000002</v>
      </c>
      <c r="J15" s="28">
        <v>-1323.99586</v>
      </c>
      <c r="K15" s="28">
        <v>241.26395000000002</v>
      </c>
      <c r="L15" s="28">
        <v>-13127.622310000001</v>
      </c>
      <c r="M15" s="28">
        <v>-784.78366000000005</v>
      </c>
      <c r="N15" s="28">
        <v>-12915.93461</v>
      </c>
      <c r="O15" s="28">
        <v>0</v>
      </c>
      <c r="P15" s="28">
        <v>-8533.7798099999982</v>
      </c>
      <c r="Q15" s="28">
        <v>-3264.9738882012302</v>
      </c>
      <c r="R15" s="28">
        <v>-7.9086000000000007</v>
      </c>
      <c r="S15" s="28">
        <v>-431.51936000000001</v>
      </c>
      <c r="T15" s="28">
        <v>-1532.9241499999998</v>
      </c>
      <c r="U15" s="28">
        <v>-3538.2626</v>
      </c>
      <c r="V15" s="28">
        <v>-3367.82807</v>
      </c>
      <c r="W15" s="28">
        <v>-6851.0419999999995</v>
      </c>
      <c r="X15" s="28">
        <v>-13.347419</v>
      </c>
      <c r="Y15" s="28">
        <v>0</v>
      </c>
      <c r="Z15" s="28">
        <v>-5009.0292499999996</v>
      </c>
      <c r="AA15" s="28">
        <v>-894.88156000000004</v>
      </c>
      <c r="AB15" s="28">
        <v>-258.61632000000003</v>
      </c>
      <c r="AC15" s="28">
        <v>-883.02056000000005</v>
      </c>
      <c r="AD15" s="28">
        <v>0</v>
      </c>
      <c r="AE15" s="28">
        <v>-1847.7953099999997</v>
      </c>
      <c r="AF15" s="28">
        <v>-167409.28811720121</v>
      </c>
    </row>
    <row r="16" spans="1:32" ht="12.95" customHeight="1" x14ac:dyDescent="0.2">
      <c r="A16" s="62" t="s">
        <v>1570</v>
      </c>
      <c r="B16" s="28">
        <v>0</v>
      </c>
      <c r="C16" s="28">
        <v>-24455.240420000002</v>
      </c>
      <c r="D16" s="28">
        <v>1.0818800000000002</v>
      </c>
      <c r="E16" s="28">
        <v>-951.24374</v>
      </c>
      <c r="F16" s="28">
        <v>-341.39666999999997</v>
      </c>
      <c r="G16" s="28">
        <v>-7563.7861399999992</v>
      </c>
      <c r="H16" s="28">
        <v>-39.936099999999996</v>
      </c>
      <c r="I16" s="28">
        <v>-19.233250000000002</v>
      </c>
      <c r="J16" s="28">
        <v>0</v>
      </c>
      <c r="K16" s="28">
        <v>385.99576000000002</v>
      </c>
      <c r="L16" s="28">
        <v>-13085.36442</v>
      </c>
      <c r="M16" s="28">
        <v>-784.78366000000005</v>
      </c>
      <c r="N16" s="28">
        <v>-11219.163070000006</v>
      </c>
      <c r="O16" s="28">
        <v>0</v>
      </c>
      <c r="P16" s="28">
        <v>-8210.3262499999983</v>
      </c>
      <c r="Q16" s="28">
        <v>0.39147966500000003</v>
      </c>
      <c r="R16" s="28">
        <v>0</v>
      </c>
      <c r="S16" s="28">
        <v>-431.51936000000001</v>
      </c>
      <c r="T16" s="28">
        <v>-1189.5379599999999</v>
      </c>
      <c r="U16" s="28">
        <v>0</v>
      </c>
      <c r="V16" s="28">
        <v>0</v>
      </c>
      <c r="W16" s="28">
        <v>-4709.58</v>
      </c>
      <c r="X16" s="28">
        <v>0</v>
      </c>
      <c r="Y16" s="28">
        <v>0</v>
      </c>
      <c r="Z16" s="28">
        <v>0</v>
      </c>
      <c r="AA16" s="28">
        <v>-802.60266000000001</v>
      </c>
      <c r="AB16" s="28">
        <v>-258.61632000000003</v>
      </c>
      <c r="AC16" s="28">
        <v>0</v>
      </c>
      <c r="AD16" s="28">
        <v>0</v>
      </c>
      <c r="AE16" s="28">
        <v>0</v>
      </c>
      <c r="AF16" s="28">
        <v>-73674.860900335014</v>
      </c>
    </row>
    <row r="17" spans="1:32" ht="12.95" customHeight="1" x14ac:dyDescent="0.2">
      <c r="A17" s="62" t="s">
        <v>732</v>
      </c>
      <c r="B17" s="28">
        <v>-618.37626999999998</v>
      </c>
      <c r="C17" s="28">
        <v>0</v>
      </c>
      <c r="D17" s="28">
        <v>0</v>
      </c>
      <c r="E17" s="28">
        <v>0</v>
      </c>
      <c r="F17" s="28">
        <v>0</v>
      </c>
      <c r="G17" s="28">
        <v>-2254.4485099999997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-343.38619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-92.278899999999993</v>
      </c>
      <c r="AB17" s="28">
        <v>0</v>
      </c>
      <c r="AC17" s="28">
        <v>0</v>
      </c>
      <c r="AD17" s="28">
        <v>0</v>
      </c>
      <c r="AE17" s="28">
        <v>0</v>
      </c>
      <c r="AF17" s="28">
        <v>-3308.4898699999999</v>
      </c>
    </row>
    <row r="18" spans="1:32" ht="12.95" customHeight="1" x14ac:dyDescent="0.2">
      <c r="A18" s="62" t="s">
        <v>743</v>
      </c>
      <c r="B18" s="28">
        <v>0</v>
      </c>
      <c r="C18" s="28">
        <v>0</v>
      </c>
      <c r="D18" s="28">
        <v>-115.32025</v>
      </c>
      <c r="E18" s="28">
        <v>-38424.621749999998</v>
      </c>
      <c r="F18" s="28">
        <v>0</v>
      </c>
      <c r="G18" s="28">
        <v>0</v>
      </c>
      <c r="H18" s="28">
        <v>-28280.765510000001</v>
      </c>
      <c r="I18" s="28">
        <v>0</v>
      </c>
      <c r="J18" s="28">
        <v>-1323.99586</v>
      </c>
      <c r="K18" s="28">
        <v>-144.73181</v>
      </c>
      <c r="L18" s="28">
        <v>-42.257889999999982</v>
      </c>
      <c r="M18" s="28">
        <v>0</v>
      </c>
      <c r="N18" s="28">
        <v>-1696.7715399999936</v>
      </c>
      <c r="O18" s="28">
        <v>0</v>
      </c>
      <c r="P18" s="28">
        <v>-323.45355999999958</v>
      </c>
      <c r="Q18" s="28">
        <v>-3265.3653678662304</v>
      </c>
      <c r="R18" s="28">
        <v>-7.9086000000000007</v>
      </c>
      <c r="S18" s="28">
        <v>0</v>
      </c>
      <c r="T18" s="28">
        <v>0</v>
      </c>
      <c r="U18" s="28">
        <v>-3538.2626</v>
      </c>
      <c r="V18" s="28">
        <v>-3367.82807</v>
      </c>
      <c r="W18" s="28">
        <v>-2141.462</v>
      </c>
      <c r="X18" s="28">
        <v>-13.347419</v>
      </c>
      <c r="Y18" s="28">
        <v>0</v>
      </c>
      <c r="Z18" s="28">
        <v>-5009.0292499999996</v>
      </c>
      <c r="AA18" s="28">
        <v>0</v>
      </c>
      <c r="AB18" s="28">
        <v>0</v>
      </c>
      <c r="AC18" s="28">
        <v>-883.02056000000005</v>
      </c>
      <c r="AD18" s="28">
        <v>0</v>
      </c>
      <c r="AE18" s="28">
        <v>-1847.7953099999997</v>
      </c>
      <c r="AF18" s="28">
        <v>-90425.937346866194</v>
      </c>
    </row>
    <row r="19" spans="1:32" ht="12.95" customHeight="1" x14ac:dyDescent="0.2">
      <c r="A19" s="62" t="s">
        <v>1000</v>
      </c>
      <c r="B19" s="28">
        <v>-3161.5592500000007</v>
      </c>
      <c r="C19" s="28">
        <v>0</v>
      </c>
      <c r="D19" s="28">
        <v>-1536.2194099999999</v>
      </c>
      <c r="E19" s="28">
        <v>-3442.3166400000005</v>
      </c>
      <c r="F19" s="28">
        <v>-211.76434</v>
      </c>
      <c r="G19" s="28">
        <v>3.3E-4</v>
      </c>
      <c r="H19" s="28">
        <v>-0.68164000000000002</v>
      </c>
      <c r="I19" s="28">
        <v>-67.17958999999999</v>
      </c>
      <c r="J19" s="28">
        <v>-278.57964000000004</v>
      </c>
      <c r="K19" s="28">
        <v>-605.86863000000005</v>
      </c>
      <c r="L19" s="28">
        <v>0</v>
      </c>
      <c r="M19" s="28">
        <v>0</v>
      </c>
      <c r="N19" s="28">
        <v>-183.18015000000003</v>
      </c>
      <c r="O19" s="28">
        <v>-463.23854999999998</v>
      </c>
      <c r="P19" s="28">
        <v>-1611.3970200000001</v>
      </c>
      <c r="Q19" s="28">
        <v>-1489.3734899999999</v>
      </c>
      <c r="R19" s="28">
        <v>-621.63045</v>
      </c>
      <c r="S19" s="28">
        <v>-50.83258</v>
      </c>
      <c r="T19" s="28">
        <v>-324.86724000000004</v>
      </c>
      <c r="U19" s="28">
        <v>-1110.0588300000002</v>
      </c>
      <c r="V19" s="28">
        <v>0</v>
      </c>
      <c r="W19" s="28">
        <v>-19.215</v>
      </c>
      <c r="X19" s="28">
        <v>0</v>
      </c>
      <c r="Y19" s="28">
        <v>-169.98423</v>
      </c>
      <c r="Z19" s="28">
        <v>-483.14339000000001</v>
      </c>
      <c r="AA19" s="28">
        <v>-9.414530000000001</v>
      </c>
      <c r="AB19" s="28">
        <v>-281.58767999999998</v>
      </c>
      <c r="AC19" s="28">
        <v>0</v>
      </c>
      <c r="AD19" s="28">
        <v>-539.71243000000004</v>
      </c>
      <c r="AE19" s="28">
        <v>0</v>
      </c>
      <c r="AF19" s="28">
        <v>-16661.804380000001</v>
      </c>
    </row>
    <row r="20" spans="1:32" ht="12.95" customHeight="1" x14ac:dyDescent="0.2">
      <c r="A20" s="62" t="s">
        <v>744</v>
      </c>
      <c r="B20" s="28">
        <v>-96.097179999999994</v>
      </c>
      <c r="C20" s="28">
        <v>0</v>
      </c>
      <c r="D20" s="28">
        <v>-1536.2194099999999</v>
      </c>
      <c r="E20" s="28">
        <v>-3442.3166400000005</v>
      </c>
      <c r="F20" s="28">
        <v>-211.76434</v>
      </c>
      <c r="G20" s="28">
        <v>3.3E-4</v>
      </c>
      <c r="H20" s="28">
        <v>-0.68164000000000002</v>
      </c>
      <c r="I20" s="28">
        <v>-67.17958999999999</v>
      </c>
      <c r="J20" s="28">
        <v>-278.57964000000004</v>
      </c>
      <c r="K20" s="28">
        <v>-605.86863000000005</v>
      </c>
      <c r="L20" s="28">
        <v>0</v>
      </c>
      <c r="M20" s="28">
        <v>0</v>
      </c>
      <c r="N20" s="28">
        <v>-183.18015000000003</v>
      </c>
      <c r="O20" s="28">
        <v>-463.23854999999998</v>
      </c>
      <c r="P20" s="28">
        <v>-1611.3970200000001</v>
      </c>
      <c r="Q20" s="28">
        <v>-1489.3734899999999</v>
      </c>
      <c r="R20" s="28">
        <v>-621.63045</v>
      </c>
      <c r="S20" s="28">
        <v>-50.83258</v>
      </c>
      <c r="T20" s="28">
        <v>-314.84664000000004</v>
      </c>
      <c r="U20" s="28">
        <v>-1110.0588300000002</v>
      </c>
      <c r="V20" s="28">
        <v>0</v>
      </c>
      <c r="W20" s="28">
        <v>-19.215</v>
      </c>
      <c r="X20" s="28">
        <v>0</v>
      </c>
      <c r="Y20" s="28">
        <v>-169.98423</v>
      </c>
      <c r="Z20" s="28">
        <v>-483.14339000000001</v>
      </c>
      <c r="AA20" s="28">
        <v>-9.414530000000001</v>
      </c>
      <c r="AB20" s="28">
        <v>-281.58767999999998</v>
      </c>
      <c r="AC20" s="28">
        <v>0</v>
      </c>
      <c r="AD20" s="28">
        <v>-539.71243000000004</v>
      </c>
      <c r="AE20" s="28">
        <v>0</v>
      </c>
      <c r="AF20" s="28">
        <v>-13586.32171</v>
      </c>
    </row>
    <row r="21" spans="1:32" ht="12.95" customHeight="1" x14ac:dyDescent="0.2">
      <c r="A21" s="62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</row>
    <row r="22" spans="1:32" ht="12.95" customHeight="1" x14ac:dyDescent="0.2">
      <c r="A22" s="62" t="s">
        <v>743</v>
      </c>
      <c r="B22" s="28">
        <v>-3065.4620700000005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-10.0206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-3075.4826700000003</v>
      </c>
    </row>
    <row r="23" spans="1:32" ht="12.95" customHeight="1" x14ac:dyDescent="0.2">
      <c r="A23" s="62" t="s">
        <v>4146</v>
      </c>
      <c r="B23" s="28">
        <v>-2470.9152000000004</v>
      </c>
      <c r="C23" s="28">
        <v>-6738.5398799999639</v>
      </c>
      <c r="D23" s="28">
        <v>-108015.59390000001</v>
      </c>
      <c r="E23" s="28">
        <v>-13050.452650000079</v>
      </c>
      <c r="F23" s="28">
        <v>2039.6515799999981</v>
      </c>
      <c r="G23" s="28">
        <v>-1651.1134300000085</v>
      </c>
      <c r="H23" s="28">
        <v>-37517.052860000505</v>
      </c>
      <c r="I23" s="28">
        <v>1927.05026</v>
      </c>
      <c r="J23" s="28">
        <v>3373.2216899999994</v>
      </c>
      <c r="K23" s="28">
        <v>-8851.3805899999788</v>
      </c>
      <c r="L23" s="28">
        <v>-21322.252519999995</v>
      </c>
      <c r="M23" s="28">
        <v>-171.78172999999944</v>
      </c>
      <c r="N23" s="28">
        <v>1073.9230000000016</v>
      </c>
      <c r="O23" s="28">
        <v>-23310.29286999999</v>
      </c>
      <c r="P23" s="28">
        <v>-55729.905830000003</v>
      </c>
      <c r="Q23" s="28">
        <v>-17059.015240223085</v>
      </c>
      <c r="R23" s="28">
        <v>-25104.268690000001</v>
      </c>
      <c r="S23" s="28">
        <v>-631.01650000000029</v>
      </c>
      <c r="T23" s="28">
        <v>-1603.8506700000021</v>
      </c>
      <c r="U23" s="28">
        <v>-20085.834620000005</v>
      </c>
      <c r="V23" s="28">
        <v>-17095.730560000007</v>
      </c>
      <c r="W23" s="28">
        <v>-7113.9900000000016</v>
      </c>
      <c r="X23" s="28">
        <v>-9384.4992500000008</v>
      </c>
      <c r="Y23" s="28">
        <v>320.42552000000001</v>
      </c>
      <c r="Z23" s="28">
        <v>-28847.963440000007</v>
      </c>
      <c r="AA23" s="28">
        <v>-345.74605000000071</v>
      </c>
      <c r="AB23" s="28">
        <v>-3044.9789499999988</v>
      </c>
      <c r="AC23" s="28">
        <v>-32346.357400000001</v>
      </c>
      <c r="AD23" s="28">
        <v>-2560.0432299999993</v>
      </c>
      <c r="AE23" s="28">
        <v>-6947.5143600000047</v>
      </c>
      <c r="AF23" s="28">
        <v>-442265.81837022369</v>
      </c>
    </row>
    <row r="24" spans="1:32" ht="12.95" customHeight="1" x14ac:dyDescent="0.2">
      <c r="A24" s="62" t="s">
        <v>4128</v>
      </c>
      <c r="B24" s="28">
        <v>-7247.9219400000002</v>
      </c>
      <c r="C24" s="28">
        <v>-211834.17562999998</v>
      </c>
      <c r="D24" s="28">
        <v>-242240.35</v>
      </c>
      <c r="E24" s="28">
        <v>-366050.05180000002</v>
      </c>
      <c r="F24" s="28">
        <v>-20951.58034</v>
      </c>
      <c r="G24" s="28">
        <v>-41239.762450000002</v>
      </c>
      <c r="H24" s="28">
        <v>-364064.27202000044</v>
      </c>
      <c r="I24" s="28">
        <v>-307.39047999999997</v>
      </c>
      <c r="J24" s="28">
        <v>-15417.134050000001</v>
      </c>
      <c r="K24" s="28">
        <v>-132493.99187</v>
      </c>
      <c r="L24" s="28">
        <v>-128711.48812000001</v>
      </c>
      <c r="M24" s="28">
        <v>-763.50934999999959</v>
      </c>
      <c r="N24" s="28">
        <v>-15915.30575</v>
      </c>
      <c r="O24" s="28">
        <v>-149847.15247999999</v>
      </c>
      <c r="P24" s="28">
        <v>-129459.13608000001</v>
      </c>
      <c r="Q24" s="28">
        <v>-46645.551230245095</v>
      </c>
      <c r="R24" s="28">
        <v>-77774.861470000003</v>
      </c>
      <c r="S24" s="28">
        <v>-2774.6761900000001</v>
      </c>
      <c r="T24" s="28">
        <v>-14469.30147</v>
      </c>
      <c r="U24" s="28">
        <v>-47015.920840000006</v>
      </c>
      <c r="V24" s="28">
        <v>-94231.803549999997</v>
      </c>
      <c r="W24" s="28">
        <v>-26499.266</v>
      </c>
      <c r="X24" s="28">
        <v>-44021.241849999999</v>
      </c>
      <c r="Y24" s="28">
        <v>-2526.0477799999999</v>
      </c>
      <c r="Z24" s="28">
        <v>-81847.158110000004</v>
      </c>
      <c r="AA24" s="28">
        <v>-920.1303900000006</v>
      </c>
      <c r="AB24" s="28">
        <v>-8065.1248099999993</v>
      </c>
      <c r="AC24" s="28">
        <v>-120752.14366</v>
      </c>
      <c r="AD24" s="28">
        <v>-21751.674039999998</v>
      </c>
      <c r="AE24" s="28">
        <v>-32232.499010000003</v>
      </c>
      <c r="AF24" s="28">
        <v>-2448070.6227602456</v>
      </c>
    </row>
    <row r="25" spans="1:32" ht="12.95" customHeight="1" x14ac:dyDescent="0.2">
      <c r="A25" s="62" t="s">
        <v>4127</v>
      </c>
      <c r="B25" s="28">
        <v>299.76159999999999</v>
      </c>
      <c r="C25" s="28">
        <v>12763.89683</v>
      </c>
      <c r="D25" s="28">
        <v>12.46011</v>
      </c>
      <c r="E25" s="28">
        <v>19922.554360000006</v>
      </c>
      <c r="F25" s="28">
        <v>0</v>
      </c>
      <c r="G25" s="28">
        <v>5003.8779000000004</v>
      </c>
      <c r="H25" s="28">
        <v>14363.137530000004</v>
      </c>
      <c r="I25" s="28">
        <v>0</v>
      </c>
      <c r="J25" s="28">
        <v>647.75715000000002</v>
      </c>
      <c r="K25" s="28">
        <v>271.51598999999999</v>
      </c>
      <c r="L25" s="28">
        <v>9242.9252300000007</v>
      </c>
      <c r="M25" s="28">
        <v>431.48741000000012</v>
      </c>
      <c r="N25" s="28">
        <v>7123.9438300000002</v>
      </c>
      <c r="O25" s="28">
        <v>0</v>
      </c>
      <c r="P25" s="28">
        <v>5395.9924499999997</v>
      </c>
      <c r="Q25" s="28">
        <v>1766.9184800220098</v>
      </c>
      <c r="R25" s="28">
        <v>0</v>
      </c>
      <c r="S25" s="28">
        <v>460.63592999999997</v>
      </c>
      <c r="T25" s="28">
        <v>735.22145</v>
      </c>
      <c r="U25" s="28">
        <v>2053.2910099999999</v>
      </c>
      <c r="V25" s="28">
        <v>1761.0998200000001</v>
      </c>
      <c r="W25" s="28">
        <v>3523.712</v>
      </c>
      <c r="X25" s="28">
        <v>7.40808</v>
      </c>
      <c r="Y25" s="28">
        <v>0</v>
      </c>
      <c r="Z25" s="28">
        <v>2864.1731299999997</v>
      </c>
      <c r="AA25" s="28">
        <v>541.70060999999987</v>
      </c>
      <c r="AB25" s="28">
        <v>142.51897</v>
      </c>
      <c r="AC25" s="28">
        <v>444.36124999999998</v>
      </c>
      <c r="AD25" s="28">
        <v>0</v>
      </c>
      <c r="AE25" s="283">
        <v>778.94359999999995</v>
      </c>
      <c r="AF25" s="28">
        <v>90559.294720022022</v>
      </c>
    </row>
    <row r="26" spans="1:32" ht="12.95" customHeight="1" x14ac:dyDescent="0.2">
      <c r="A26" s="62" t="s">
        <v>4130</v>
      </c>
      <c r="B26" s="28">
        <v>5682.72775</v>
      </c>
      <c r="C26" s="28">
        <v>207134.00260000001</v>
      </c>
      <c r="D26" s="28">
        <v>134281.57968999998</v>
      </c>
      <c r="E26" s="28">
        <v>370752.90273999993</v>
      </c>
      <c r="F26" s="28">
        <v>23200.649249999999</v>
      </c>
      <c r="G26" s="28">
        <v>39480.031189999994</v>
      </c>
      <c r="H26" s="28">
        <v>326228.27393999993</v>
      </c>
      <c r="I26" s="28">
        <v>2234.44074</v>
      </c>
      <c r="J26" s="28">
        <v>19047.381460000001</v>
      </c>
      <c r="K26" s="28">
        <v>129490.95828000001</v>
      </c>
      <c r="L26" s="28">
        <v>113793.74675000001</v>
      </c>
      <c r="M26" s="28">
        <v>288.35457000000002</v>
      </c>
      <c r="N26" s="28">
        <v>17640.111000000001</v>
      </c>
      <c r="O26" s="28">
        <v>126536.85961</v>
      </c>
      <c r="P26" s="28">
        <v>80734.022089999999</v>
      </c>
      <c r="Q26" s="28">
        <v>27820.86103</v>
      </c>
      <c r="R26" s="28">
        <v>52677.334560000003</v>
      </c>
      <c r="S26" s="28">
        <v>2033.7829999999999</v>
      </c>
      <c r="T26" s="28">
        <v>13008.882019999999</v>
      </c>
      <c r="U26" s="28">
        <v>26219.51194</v>
      </c>
      <c r="V26" s="28">
        <v>77115.594569999987</v>
      </c>
      <c r="W26" s="28">
        <v>18508.009999999998</v>
      </c>
      <c r="X26" s="28">
        <v>34639.054969999997</v>
      </c>
      <c r="Y26" s="28">
        <v>2846.4765499999999</v>
      </c>
      <c r="Z26" s="28">
        <v>52125.885150000002</v>
      </c>
      <c r="AA26" s="28">
        <v>136.13776000000001</v>
      </c>
      <c r="AB26" s="28">
        <v>5644.5905300000004</v>
      </c>
      <c r="AC26" s="28">
        <v>88036.359949999998</v>
      </c>
      <c r="AD26" s="28">
        <v>19191.630809999999</v>
      </c>
      <c r="AE26" s="28">
        <v>25181.50922</v>
      </c>
      <c r="AF26" s="28">
        <v>2041711.6637199998</v>
      </c>
    </row>
    <row r="27" spans="1:32" ht="12.95" customHeight="1" x14ac:dyDescent="0.2">
      <c r="A27" s="62" t="s">
        <v>4132</v>
      </c>
      <c r="B27" s="28">
        <v>-1205.48261</v>
      </c>
      <c r="C27" s="28">
        <v>-14802.26368</v>
      </c>
      <c r="D27" s="28">
        <v>-69.283699999999996</v>
      </c>
      <c r="E27" s="28">
        <v>-37675.857950000005</v>
      </c>
      <c r="F27" s="28">
        <v>-209.41732999999999</v>
      </c>
      <c r="G27" s="28">
        <v>-4895.2600700000003</v>
      </c>
      <c r="H27" s="28">
        <v>-14044.19231</v>
      </c>
      <c r="I27" s="28">
        <v>0</v>
      </c>
      <c r="J27" s="28">
        <v>-904.78287</v>
      </c>
      <c r="K27" s="28">
        <v>-6119.8629900000005</v>
      </c>
      <c r="L27" s="28">
        <v>-15647.436380000001</v>
      </c>
      <c r="M27" s="28">
        <v>-128.11436</v>
      </c>
      <c r="N27" s="28">
        <v>-7774.8260799999998</v>
      </c>
      <c r="O27" s="28">
        <v>0</v>
      </c>
      <c r="P27" s="28">
        <v>-12400.78429</v>
      </c>
      <c r="Q27" s="28">
        <v>-1.24352</v>
      </c>
      <c r="R27" s="28">
        <v>-6.7417799999999994</v>
      </c>
      <c r="S27" s="28">
        <v>-350.75923999999998</v>
      </c>
      <c r="T27" s="28">
        <v>-878.65267000000006</v>
      </c>
      <c r="U27" s="28">
        <v>-1342.7167299999999</v>
      </c>
      <c r="V27" s="28">
        <v>-1740.6214</v>
      </c>
      <c r="W27" s="28">
        <v>-2646.4459999999999</v>
      </c>
      <c r="X27" s="28">
        <v>-9.7204500000000014</v>
      </c>
      <c r="Y27" s="28">
        <v>-3.2499999999999999E-3</v>
      </c>
      <c r="Z27" s="28">
        <v>-1990.8636100000001</v>
      </c>
      <c r="AA27" s="28">
        <v>-103.45403</v>
      </c>
      <c r="AB27" s="28">
        <v>-766.96364000000005</v>
      </c>
      <c r="AC27" s="28">
        <v>-74.934939999999997</v>
      </c>
      <c r="AD27" s="28">
        <v>0</v>
      </c>
      <c r="AE27" s="28">
        <v>-675.46816999999999</v>
      </c>
      <c r="AF27" s="28">
        <v>-126466.15404999997</v>
      </c>
    </row>
    <row r="28" spans="1:32" ht="12.95" customHeight="1" x14ac:dyDescent="0.2">
      <c r="A28" s="62" t="s">
        <v>4134</v>
      </c>
      <c r="B28" s="28">
        <v>-259.70512234589194</v>
      </c>
      <c r="C28" s="28">
        <v>0</v>
      </c>
      <c r="D28" s="28">
        <v>0</v>
      </c>
      <c r="E28" s="28">
        <v>0</v>
      </c>
      <c r="F28" s="28">
        <v>514.30600000000004</v>
      </c>
      <c r="G28" s="28">
        <v>0</v>
      </c>
      <c r="H28" s="28">
        <v>0</v>
      </c>
      <c r="I28" s="28">
        <v>45.365319999999997</v>
      </c>
      <c r="J28" s="28">
        <v>0</v>
      </c>
      <c r="K28" s="28">
        <v>0</v>
      </c>
      <c r="L28" s="28">
        <v>0</v>
      </c>
      <c r="M28" s="28">
        <v>16.56439</v>
      </c>
      <c r="N28" s="28">
        <v>0</v>
      </c>
      <c r="O28" s="28">
        <v>0</v>
      </c>
      <c r="P28" s="28">
        <v>0</v>
      </c>
      <c r="Q28" s="28">
        <v>3403.3358799999996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540.56502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4260.4314876541075</v>
      </c>
    </row>
    <row r="29" spans="1:32" ht="12.95" customHeight="1" x14ac:dyDescent="0.2">
      <c r="A29" s="62" t="s">
        <v>4135</v>
      </c>
      <c r="B29" s="28">
        <v>-527.68371234589199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-527.68371234589199</v>
      </c>
    </row>
    <row r="30" spans="1:32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45.365319999999997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45.365319999999997</v>
      </c>
    </row>
    <row r="31" spans="1:32" ht="12.95" customHeight="1" x14ac:dyDescent="0.2">
      <c r="A31" s="62" t="s">
        <v>4137</v>
      </c>
      <c r="B31" s="28">
        <v>267.97859000000005</v>
      </c>
      <c r="C31" s="28">
        <v>0</v>
      </c>
      <c r="D31" s="28">
        <v>0</v>
      </c>
      <c r="E31" s="28">
        <v>0</v>
      </c>
      <c r="F31" s="28">
        <v>518.99099999999999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16.56439</v>
      </c>
      <c r="N31" s="28">
        <v>0</v>
      </c>
      <c r="O31" s="28">
        <v>0</v>
      </c>
      <c r="P31" s="28">
        <v>0</v>
      </c>
      <c r="Q31" s="28">
        <v>3403.4880099999996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540.56502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4747.5870099999993</v>
      </c>
    </row>
    <row r="32" spans="1:32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-4.6849999999999996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-0.15212999999999999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-4.8371299999999993</v>
      </c>
    </row>
    <row r="33" spans="1:32" ht="12.95" customHeight="1" x14ac:dyDescent="0.2">
      <c r="A33" s="63" t="s">
        <v>1001</v>
      </c>
      <c r="B33" s="28">
        <v>402.67603520035294</v>
      </c>
      <c r="C33" s="28">
        <v>10366.4226</v>
      </c>
      <c r="D33" s="28">
        <v>25039.587660000001</v>
      </c>
      <c r="E33" s="28">
        <v>26057.002079999998</v>
      </c>
      <c r="F33" s="28">
        <v>3495.1949562561549</v>
      </c>
      <c r="G33" s="28">
        <v>4980.73506</v>
      </c>
      <c r="H33" s="28">
        <v>22515.481790000002</v>
      </c>
      <c r="I33" s="28">
        <v>0</v>
      </c>
      <c r="J33" s="28">
        <v>269.43119999999999</v>
      </c>
      <c r="K33" s="28">
        <v>14136.412720000002</v>
      </c>
      <c r="L33" s="28">
        <v>4345.5951014591019</v>
      </c>
      <c r="M33" s="28">
        <v>0</v>
      </c>
      <c r="N33" s="28">
        <v>152.26917682959098</v>
      </c>
      <c r="O33" s="28">
        <v>24569.76439969214</v>
      </c>
      <c r="P33" s="28">
        <v>10489.005856288968</v>
      </c>
      <c r="Q33" s="28">
        <v>1195.7496899999999</v>
      </c>
      <c r="R33" s="28">
        <v>11022.464180000001</v>
      </c>
      <c r="S33" s="28">
        <v>94.531170000000003</v>
      </c>
      <c r="T33" s="28">
        <v>2439.26244</v>
      </c>
      <c r="U33" s="28">
        <v>2287.0887163543034</v>
      </c>
      <c r="V33" s="28">
        <v>6671.4741718273826</v>
      </c>
      <c r="W33" s="28">
        <v>866.14200000000005</v>
      </c>
      <c r="X33" s="28">
        <v>3778.1509999999998</v>
      </c>
      <c r="Y33" s="28">
        <v>105.88486498389094</v>
      </c>
      <c r="Z33" s="28">
        <v>6632.4078410160009</v>
      </c>
      <c r="AA33" s="28">
        <v>0</v>
      </c>
      <c r="AB33" s="28">
        <v>721.07189059186248</v>
      </c>
      <c r="AC33" s="28">
        <v>17008.410919999998</v>
      </c>
      <c r="AD33" s="28">
        <v>2205.3860999999997</v>
      </c>
      <c r="AE33" s="28">
        <v>3000.8532951655366</v>
      </c>
      <c r="AF33" s="28">
        <v>204848.45691566533</v>
      </c>
    </row>
    <row r="34" spans="1:32" ht="12.95" customHeight="1" x14ac:dyDescent="0.2">
      <c r="A34" s="62" t="s">
        <v>1004</v>
      </c>
      <c r="B34" s="28">
        <v>0</v>
      </c>
      <c r="C34" s="28">
        <v>0</v>
      </c>
      <c r="D34" s="28">
        <v>166.714</v>
      </c>
      <c r="E34" s="28">
        <v>2252.4410400000002</v>
      </c>
      <c r="F34" s="28">
        <v>225.47789</v>
      </c>
      <c r="G34" s="28">
        <v>0</v>
      </c>
      <c r="H34" s="28">
        <v>640.94795000000056</v>
      </c>
      <c r="I34" s="28">
        <v>8.2226100000000013</v>
      </c>
      <c r="J34" s="28">
        <v>142.07929000000001</v>
      </c>
      <c r="K34" s="28">
        <v>0</v>
      </c>
      <c r="L34" s="28">
        <v>0</v>
      </c>
      <c r="M34" s="28">
        <v>60.636890000000001</v>
      </c>
      <c r="N34" s="28">
        <v>0</v>
      </c>
      <c r="O34" s="28">
        <v>1223.4245100000001</v>
      </c>
      <c r="P34" s="28">
        <v>-1.0500000000000001E-2</v>
      </c>
      <c r="Q34" s="28">
        <v>39.977959999999996</v>
      </c>
      <c r="R34" s="28">
        <v>0</v>
      </c>
      <c r="S34" s="28">
        <v>0</v>
      </c>
      <c r="T34" s="28">
        <v>19.942880000000002</v>
      </c>
      <c r="U34" s="28">
        <v>0</v>
      </c>
      <c r="V34" s="28">
        <v>709.3364499999999</v>
      </c>
      <c r="W34" s="28">
        <v>142.09899999999999</v>
      </c>
      <c r="X34" s="28">
        <v>487.68862999999999</v>
      </c>
      <c r="Y34" s="28">
        <v>0</v>
      </c>
      <c r="Z34" s="28">
        <v>0</v>
      </c>
      <c r="AA34" s="28">
        <v>197.59370999999999</v>
      </c>
      <c r="AB34" s="28">
        <v>0</v>
      </c>
      <c r="AC34" s="28">
        <v>246.23382000000001</v>
      </c>
      <c r="AD34" s="28">
        <v>0</v>
      </c>
      <c r="AE34" s="28">
        <v>65.209999999999994</v>
      </c>
      <c r="AF34" s="28">
        <v>6628.0161300000009</v>
      </c>
    </row>
    <row r="35" spans="1:32" ht="12.95" customHeight="1" x14ac:dyDescent="0.2">
      <c r="A35" s="62" t="s">
        <v>4177</v>
      </c>
      <c r="B35" s="28">
        <v>586.81168000000002</v>
      </c>
      <c r="C35" s="28">
        <v>-3360.4722900000002</v>
      </c>
      <c r="D35" s="28">
        <v>-1404.9632300000005</v>
      </c>
      <c r="E35" s="28">
        <v>-13147.786480000002</v>
      </c>
      <c r="F35" s="28">
        <v>-2631.1642999999999</v>
      </c>
      <c r="G35" s="28">
        <v>-358.85145</v>
      </c>
      <c r="H35" s="28">
        <v>-6604.6743300000398</v>
      </c>
      <c r="I35" s="28">
        <v>-297.774</v>
      </c>
      <c r="J35" s="28">
        <v>-508.77585999999997</v>
      </c>
      <c r="K35" s="28">
        <v>497.43523999999996</v>
      </c>
      <c r="L35" s="28">
        <v>-369.96300000000002</v>
      </c>
      <c r="M35" s="28">
        <v>20.944650000000003</v>
      </c>
      <c r="N35" s="28">
        <v>529.97548000000006</v>
      </c>
      <c r="O35" s="28">
        <v>698.76610000000005</v>
      </c>
      <c r="P35" s="28">
        <v>15065.033069999999</v>
      </c>
      <c r="Q35" s="28">
        <v>716.29757999999993</v>
      </c>
      <c r="R35" s="28">
        <v>477.12743999999998</v>
      </c>
      <c r="S35" s="28">
        <v>0</v>
      </c>
      <c r="T35" s="28">
        <v>-395.45864</v>
      </c>
      <c r="U35" s="28">
        <v>2762.9395600000003</v>
      </c>
      <c r="V35" s="28">
        <v>1099.5952400000001</v>
      </c>
      <c r="W35" s="28">
        <v>228.04300000000001</v>
      </c>
      <c r="X35" s="28">
        <v>115.39644999999</v>
      </c>
      <c r="Y35" s="28">
        <v>-452.39785999999998</v>
      </c>
      <c r="Z35" s="28">
        <v>1608.9108100000001</v>
      </c>
      <c r="AA35" s="28">
        <v>0</v>
      </c>
      <c r="AB35" s="28">
        <v>-150.91215</v>
      </c>
      <c r="AC35" s="28">
        <v>-63.261659999999914</v>
      </c>
      <c r="AD35" s="28">
        <v>85.888010000000008</v>
      </c>
      <c r="AE35" s="28">
        <v>-1162.2691499999999</v>
      </c>
      <c r="AF35" s="28">
        <v>-6415.56009000005</v>
      </c>
    </row>
    <row r="36" spans="1:32" ht="12.95" customHeight="1" x14ac:dyDescent="0.2">
      <c r="A36" s="63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</row>
    <row r="37" spans="1:32" ht="15" customHeight="1" x14ac:dyDescent="0.2">
      <c r="A37" s="1113" t="s">
        <v>562</v>
      </c>
      <c r="B37" s="1114">
        <v>9399.6680028544615</v>
      </c>
      <c r="C37" s="1114">
        <v>381199.18691000005</v>
      </c>
      <c r="D37" s="1114">
        <v>341310.84551999997</v>
      </c>
      <c r="E37" s="1114">
        <v>703588.96944999974</v>
      </c>
      <c r="F37" s="1114">
        <v>42631.481176256151</v>
      </c>
      <c r="G37" s="1114">
        <v>72699.986029999694</v>
      </c>
      <c r="H37" s="1114">
        <v>646944.51631000044</v>
      </c>
      <c r="I37" s="1114">
        <v>2366.5685699999999</v>
      </c>
      <c r="J37" s="1114">
        <v>30586.622189999998</v>
      </c>
      <c r="K37" s="1114">
        <v>247381.28145999997</v>
      </c>
      <c r="L37" s="1114">
        <v>185741.83560145911</v>
      </c>
      <c r="M37" s="1114">
        <v>593.24620000000039</v>
      </c>
      <c r="N37" s="1114">
        <v>17492.895826829594</v>
      </c>
      <c r="O37" s="1114">
        <v>273964.95054969215</v>
      </c>
      <c r="P37" s="1114">
        <v>180559.21278628896</v>
      </c>
      <c r="Q37" s="1114">
        <v>63798.59222157568</v>
      </c>
      <c r="R37" s="1114">
        <v>123380.16048999998</v>
      </c>
      <c r="S37" s="1114">
        <v>4342.3064600000007</v>
      </c>
      <c r="T37" s="1114">
        <v>25347.580909999993</v>
      </c>
      <c r="U37" s="1114">
        <v>60316.763156354304</v>
      </c>
      <c r="V37" s="1114">
        <v>163274.71387182738</v>
      </c>
      <c r="W37" s="1114">
        <v>37338.027000000002</v>
      </c>
      <c r="X37" s="1114">
        <v>76955.877240999995</v>
      </c>
      <c r="Y37" s="1114">
        <v>4746.3605749838907</v>
      </c>
      <c r="Z37" s="1114">
        <v>119164.252851016</v>
      </c>
      <c r="AA37" s="1114">
        <v>389.91818999999902</v>
      </c>
      <c r="AB37" s="1114">
        <v>11956.566550591862</v>
      </c>
      <c r="AC37" s="1114">
        <v>197712.49286999999</v>
      </c>
      <c r="AD37" s="1114">
        <v>41098.490450000005</v>
      </c>
      <c r="AE37" s="1114">
        <v>50698.935275165524</v>
      </c>
      <c r="AF37" s="1114">
        <v>4116982.3046958954</v>
      </c>
    </row>
    <row r="38" spans="1:32" ht="12.95" customHeight="1" x14ac:dyDescent="0.2">
      <c r="A38" s="225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</row>
    <row r="39" spans="1:32" ht="15" customHeight="1" x14ac:dyDescent="0.2">
      <c r="A39" s="807" t="s">
        <v>568</v>
      </c>
      <c r="B39" s="7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</row>
    <row r="40" spans="1:32" ht="12.95" customHeight="1" x14ac:dyDescent="0.2">
      <c r="A40" s="68" t="s">
        <v>419</v>
      </c>
      <c r="B40" s="28">
        <v>-8766.7718999999997</v>
      </c>
      <c r="C40" s="28">
        <v>-260545.40066000001</v>
      </c>
      <c r="D40" s="28">
        <v>-225533.77147000001</v>
      </c>
      <c r="E40" s="28">
        <v>-594196.28207958036</v>
      </c>
      <c r="F40" s="28">
        <v>-28285.26107</v>
      </c>
      <c r="G40" s="28">
        <v>-52462.207020000009</v>
      </c>
      <c r="H40" s="28">
        <v>-565701.4205605631</v>
      </c>
      <c r="I40" s="28">
        <v>-539.2288462326801</v>
      </c>
      <c r="J40" s="28">
        <v>-21310.204719095105</v>
      </c>
      <c r="K40" s="28">
        <v>-160735.08811000004</v>
      </c>
      <c r="L40" s="28">
        <v>-146448.84749000001</v>
      </c>
      <c r="M40" s="28">
        <v>-79.589000000000738</v>
      </c>
      <c r="N40" s="28">
        <v>-11213.848840000006</v>
      </c>
      <c r="O40" s="28">
        <v>-179710.41978999996</v>
      </c>
      <c r="P40" s="28">
        <v>-106242.92505999999</v>
      </c>
      <c r="Q40" s="28">
        <v>-51960.114999999998</v>
      </c>
      <c r="R40" s="28">
        <v>-78053.189359999989</v>
      </c>
      <c r="S40" s="28">
        <v>-1955.8703700000001</v>
      </c>
      <c r="T40" s="28">
        <v>-15628.144759999997</v>
      </c>
      <c r="U40" s="28">
        <v>-49574.386299999998</v>
      </c>
      <c r="V40" s="28">
        <v>-116574.81561999999</v>
      </c>
      <c r="W40" s="28">
        <v>-26542.611199999999</v>
      </c>
      <c r="X40" s="28">
        <v>-49579.32968000001</v>
      </c>
      <c r="Y40" s="28">
        <v>-2114.6997739999997</v>
      </c>
      <c r="Z40" s="28">
        <v>-80845.563060000015</v>
      </c>
      <c r="AA40" s="28">
        <v>-371.75437999999986</v>
      </c>
      <c r="AB40" s="28">
        <v>-8437.3033199999973</v>
      </c>
      <c r="AC40" s="28">
        <v>-138105.20817000011</v>
      </c>
      <c r="AD40" s="28">
        <v>-19904.535110000055</v>
      </c>
      <c r="AE40" s="28">
        <v>-38723.706389999701</v>
      </c>
      <c r="AF40" s="28">
        <v>-3040142.4991094712</v>
      </c>
    </row>
    <row r="41" spans="1:32" ht="12.95" customHeight="1" x14ac:dyDescent="0.2">
      <c r="A41" s="773" t="s">
        <v>417</v>
      </c>
      <c r="B41" s="28">
        <v>-11179.204659999999</v>
      </c>
      <c r="C41" s="28">
        <v>-308558.09196000005</v>
      </c>
      <c r="D41" s="28">
        <v>-214005.82802000002</v>
      </c>
      <c r="E41" s="28">
        <v>-601043.41439000005</v>
      </c>
      <c r="F41" s="28">
        <v>-32420.076990000001</v>
      </c>
      <c r="G41" s="28">
        <v>-57653.300220000005</v>
      </c>
      <c r="H41" s="28">
        <v>-540716.26180056308</v>
      </c>
      <c r="I41" s="28">
        <v>-3387.43118</v>
      </c>
      <c r="J41" s="28">
        <v>-26735.204810000105</v>
      </c>
      <c r="K41" s="28">
        <v>-176395.29993000004</v>
      </c>
      <c r="L41" s="28">
        <v>-167115.42226000002</v>
      </c>
      <c r="M41" s="28">
        <v>-899.76176000000055</v>
      </c>
      <c r="N41" s="28">
        <v>-22817.315160000006</v>
      </c>
      <c r="O41" s="28">
        <v>-186612.05454999997</v>
      </c>
      <c r="P41" s="28">
        <v>-121102.51284</v>
      </c>
      <c r="Q41" s="28">
        <v>-52914.574950000002</v>
      </c>
      <c r="R41" s="28">
        <v>-74329.529949999996</v>
      </c>
      <c r="S41" s="28">
        <v>-2334.7267700000002</v>
      </c>
      <c r="T41" s="28">
        <v>-16793.595459999997</v>
      </c>
      <c r="U41" s="28">
        <v>-39909.434269999998</v>
      </c>
      <c r="V41" s="28">
        <v>-128356.65674000001</v>
      </c>
      <c r="W41" s="28">
        <v>-31104.217000000001</v>
      </c>
      <c r="X41" s="28">
        <v>-51870.611520000013</v>
      </c>
      <c r="Y41" s="28">
        <v>-4647.6942199999994</v>
      </c>
      <c r="Z41" s="28">
        <v>-75766.959620000009</v>
      </c>
      <c r="AA41" s="28">
        <v>-635.28671999999995</v>
      </c>
      <c r="AB41" s="28">
        <v>-9043.5327299999972</v>
      </c>
      <c r="AC41" s="28">
        <v>-137072.24121000009</v>
      </c>
      <c r="AD41" s="28">
        <v>-22271.336980000055</v>
      </c>
      <c r="AE41" s="28">
        <v>-38033.3871799997</v>
      </c>
      <c r="AF41" s="28">
        <v>-3155724.9658505633</v>
      </c>
    </row>
    <row r="42" spans="1:32" ht="12.95" customHeight="1" x14ac:dyDescent="0.2">
      <c r="A42" s="773" t="s">
        <v>128</v>
      </c>
      <c r="B42" s="28">
        <v>-11179.07005</v>
      </c>
      <c r="C42" s="28">
        <v>-308558.90509000001</v>
      </c>
      <c r="D42" s="28">
        <v>-214002.34155000001</v>
      </c>
      <c r="E42" s="28">
        <v>-596268.40218000009</v>
      </c>
      <c r="F42" s="28">
        <v>-32418.897279999997</v>
      </c>
      <c r="G42" s="28">
        <v>-57653.300219999997</v>
      </c>
      <c r="H42" s="28">
        <v>-540709.28717999998</v>
      </c>
      <c r="I42" s="28">
        <v>-3387.43118</v>
      </c>
      <c r="J42" s="28">
        <v>-26735.204809999999</v>
      </c>
      <c r="K42" s="28">
        <v>-176394.99451000002</v>
      </c>
      <c r="L42" s="28">
        <v>-167115.42225999999</v>
      </c>
      <c r="M42" s="28">
        <v>-899.761760000001</v>
      </c>
      <c r="N42" s="28">
        <v>-22817.315160000006</v>
      </c>
      <c r="O42" s="28">
        <v>-186604.45226999998</v>
      </c>
      <c r="P42" s="28">
        <v>-121103.67368000001</v>
      </c>
      <c r="Q42" s="28">
        <v>-52915.46686</v>
      </c>
      <c r="R42" s="28">
        <v>-74329.484689999997</v>
      </c>
      <c r="S42" s="28">
        <v>-2334.7267700000002</v>
      </c>
      <c r="T42" s="28">
        <v>-16793.59546</v>
      </c>
      <c r="U42" s="28">
        <v>-39908.368419999992</v>
      </c>
      <c r="V42" s="28">
        <v>-128352.60372</v>
      </c>
      <c r="W42" s="28">
        <v>-31104.217000000001</v>
      </c>
      <c r="X42" s="28">
        <v>-51870.189040000012</v>
      </c>
      <c r="Y42" s="28">
        <v>-4647.6942199999994</v>
      </c>
      <c r="Z42" s="28">
        <v>-75766.959620000009</v>
      </c>
      <c r="AA42" s="28">
        <v>-635.28671999999995</v>
      </c>
      <c r="AB42" s="28">
        <v>-9043.5328099998915</v>
      </c>
      <c r="AC42" s="28">
        <v>-137069.59380999999</v>
      </c>
      <c r="AD42" s="28">
        <v>-22271.336980000004</v>
      </c>
      <c r="AE42" s="28">
        <v>-38033.387180000005</v>
      </c>
      <c r="AF42" s="28">
        <v>-3150924.9024800006</v>
      </c>
    </row>
    <row r="43" spans="1:32" ht="12.95" customHeight="1" x14ac:dyDescent="0.2">
      <c r="A43" s="773" t="s">
        <v>129</v>
      </c>
      <c r="B43" s="28">
        <v>-0.13461000000000001</v>
      </c>
      <c r="C43" s="28">
        <v>0.81313000000000002</v>
      </c>
      <c r="D43" s="28">
        <v>-3.4864699999999997</v>
      </c>
      <c r="E43" s="28">
        <v>-4775.0122099999999</v>
      </c>
      <c r="F43" s="28">
        <v>-1.17971</v>
      </c>
      <c r="G43" s="28">
        <v>0</v>
      </c>
      <c r="H43" s="28">
        <v>-6.9746199999999998</v>
      </c>
      <c r="I43" s="28">
        <v>0</v>
      </c>
      <c r="J43" s="28">
        <v>0</v>
      </c>
      <c r="K43" s="28">
        <v>-0.30542000000000002</v>
      </c>
      <c r="L43" s="28">
        <v>0</v>
      </c>
      <c r="M43" s="28">
        <v>0</v>
      </c>
      <c r="N43" s="28">
        <v>0</v>
      </c>
      <c r="O43" s="28">
        <v>-7.6022799999999995</v>
      </c>
      <c r="P43" s="28">
        <v>1.1608400000000001</v>
      </c>
      <c r="Q43" s="28">
        <v>0.89190999999999998</v>
      </c>
      <c r="R43" s="28">
        <v>-4.5259999999999995E-2</v>
      </c>
      <c r="S43" s="28">
        <v>0</v>
      </c>
      <c r="T43" s="28">
        <v>0</v>
      </c>
      <c r="U43" s="28">
        <v>-1.06585</v>
      </c>
      <c r="V43" s="28">
        <v>-4.0530200000000001</v>
      </c>
      <c r="W43" s="28">
        <v>0</v>
      </c>
      <c r="X43" s="28">
        <v>-0.42248000000000002</v>
      </c>
      <c r="Y43" s="28">
        <v>0</v>
      </c>
      <c r="Z43" s="28">
        <v>0</v>
      </c>
      <c r="AA43" s="28">
        <v>0</v>
      </c>
      <c r="AB43" s="28">
        <v>0</v>
      </c>
      <c r="AC43" s="28">
        <v>-2.6474000000000002</v>
      </c>
      <c r="AD43" s="28">
        <v>0</v>
      </c>
      <c r="AE43" s="28">
        <v>0</v>
      </c>
      <c r="AF43" s="28">
        <v>-4800.0634500000006</v>
      </c>
    </row>
    <row r="44" spans="1:32" ht="12.95" customHeight="1" x14ac:dyDescent="0.2">
      <c r="A44" s="773" t="s">
        <v>415</v>
      </c>
      <c r="B44" s="28">
        <v>3015.9693399999992</v>
      </c>
      <c r="C44" s="28">
        <v>22419.668110000002</v>
      </c>
      <c r="D44" s="28">
        <v>128.86501000000004</v>
      </c>
      <c r="E44" s="28">
        <v>17727.20148</v>
      </c>
      <c r="F44" s="28">
        <v>438.32961</v>
      </c>
      <c r="G44" s="28">
        <v>5764.5896600000015</v>
      </c>
      <c r="H44" s="28">
        <v>400.06047999999993</v>
      </c>
      <c r="I44" s="28">
        <v>0</v>
      </c>
      <c r="J44" s="28">
        <v>0</v>
      </c>
      <c r="K44" s="28">
        <v>5841.4980400000013</v>
      </c>
      <c r="L44" s="28">
        <v>19593.395089999998</v>
      </c>
      <c r="M44" s="28">
        <v>578.53451999999993</v>
      </c>
      <c r="N44" s="28">
        <v>10313.075499999999</v>
      </c>
      <c r="O44" s="28">
        <v>106.83030000000001</v>
      </c>
      <c r="P44" s="28">
        <v>13552.287149999998</v>
      </c>
      <c r="Q44" s="28">
        <v>1009.89323</v>
      </c>
      <c r="R44" s="28">
        <v>26.277399999999997</v>
      </c>
      <c r="S44" s="28">
        <v>234.11872999999997</v>
      </c>
      <c r="T44" s="28">
        <v>716.43623000000014</v>
      </c>
      <c r="U44" s="28">
        <v>31.069030000000001</v>
      </c>
      <c r="V44" s="28">
        <v>1.96682</v>
      </c>
      <c r="W44" s="28">
        <v>3197.5509999999999</v>
      </c>
      <c r="X44" s="28">
        <v>11.541459999999995</v>
      </c>
      <c r="Y44" s="28">
        <v>715.68710599999986</v>
      </c>
      <c r="Z44" s="28">
        <v>70.462759999999989</v>
      </c>
      <c r="AA44" s="28">
        <v>413.15526</v>
      </c>
      <c r="AB44" s="28">
        <v>290.81652999999989</v>
      </c>
      <c r="AC44" s="28">
        <v>312.85705000000007</v>
      </c>
      <c r="AD44" s="28">
        <v>0</v>
      </c>
      <c r="AE44" s="28">
        <v>232.59845000000001</v>
      </c>
      <c r="AF44" s="28">
        <v>107144.73534600003</v>
      </c>
    </row>
    <row r="45" spans="1:32" ht="12.95" customHeight="1" x14ac:dyDescent="0.2">
      <c r="A45" s="62" t="s">
        <v>1288</v>
      </c>
      <c r="B45" s="28">
        <v>1157.6794600000001</v>
      </c>
      <c r="C45" s="28">
        <v>22419.668110000002</v>
      </c>
      <c r="D45" s="28">
        <v>129.04540000000003</v>
      </c>
      <c r="E45" s="28">
        <v>17727.20147</v>
      </c>
      <c r="F45" s="28">
        <v>324.18928999999997</v>
      </c>
      <c r="G45" s="28">
        <v>5764.5896599999996</v>
      </c>
      <c r="H45" s="28">
        <v>396.22906</v>
      </c>
      <c r="I45" s="28">
        <v>0</v>
      </c>
      <c r="J45" s="28">
        <v>0</v>
      </c>
      <c r="K45" s="28">
        <v>5832.9375499999996</v>
      </c>
      <c r="L45" s="28">
        <v>19593.395089999998</v>
      </c>
      <c r="M45" s="28">
        <v>578.53451999999993</v>
      </c>
      <c r="N45" s="28">
        <v>10264.065520000002</v>
      </c>
      <c r="O45" s="28">
        <v>86.056820000000002</v>
      </c>
      <c r="P45" s="28">
        <v>13552.28715</v>
      </c>
      <c r="Q45" s="28">
        <v>1010.2456500000001</v>
      </c>
      <c r="R45" s="28">
        <v>15.896810000000002</v>
      </c>
      <c r="S45" s="28">
        <v>234.11872</v>
      </c>
      <c r="T45" s="28">
        <v>687.98773999999992</v>
      </c>
      <c r="U45" s="28">
        <v>-0.26937</v>
      </c>
      <c r="V45" s="28">
        <v>1.9668200000000002</v>
      </c>
      <c r="W45" s="28">
        <v>3177.0810000000001</v>
      </c>
      <c r="X45" s="28">
        <v>11.541465000000001</v>
      </c>
      <c r="Y45" s="28">
        <v>715.68700999999999</v>
      </c>
      <c r="Z45" s="28">
        <v>70.462759999999989</v>
      </c>
      <c r="AA45" s="28">
        <v>413.15526</v>
      </c>
      <c r="AB45" s="28">
        <v>290.81652999999199</v>
      </c>
      <c r="AC45" s="28">
        <v>312.85705000000007</v>
      </c>
      <c r="AD45" s="28">
        <v>0</v>
      </c>
      <c r="AE45" s="28">
        <v>247.57543849999999</v>
      </c>
      <c r="AF45" s="28">
        <v>105015.00198350001</v>
      </c>
    </row>
    <row r="46" spans="1:32" ht="12.95" customHeight="1" x14ac:dyDescent="0.2">
      <c r="A46" s="62" t="s">
        <v>1570</v>
      </c>
      <c r="B46" s="28">
        <v>0</v>
      </c>
      <c r="C46" s="28">
        <v>22413.915300000001</v>
      </c>
      <c r="D46" s="28">
        <v>75.865580000000051</v>
      </c>
      <c r="E46" s="28">
        <v>17729.116669999999</v>
      </c>
      <c r="F46" s="28">
        <v>324.18928999999997</v>
      </c>
      <c r="G46" s="28">
        <v>5763.7162599999992</v>
      </c>
      <c r="H46" s="28">
        <v>31.892130000000002</v>
      </c>
      <c r="I46" s="28">
        <v>0</v>
      </c>
      <c r="J46" s="28">
        <v>0</v>
      </c>
      <c r="K46" s="28">
        <v>1334.3466699999999</v>
      </c>
      <c r="L46" s="28">
        <v>19593.395089999998</v>
      </c>
      <c r="M46" s="28">
        <v>578.53451999999993</v>
      </c>
      <c r="N46" s="28">
        <v>10262.093760000002</v>
      </c>
      <c r="O46" s="28">
        <v>72.753950000000003</v>
      </c>
      <c r="P46" s="28">
        <v>13516.196809999999</v>
      </c>
      <c r="Q46" s="28">
        <v>0</v>
      </c>
      <c r="R46" s="28">
        <v>0</v>
      </c>
      <c r="S46" s="28">
        <v>234.09477999999999</v>
      </c>
      <c r="T46" s="28">
        <v>0.66983999999999988</v>
      </c>
      <c r="U46" s="28">
        <v>0</v>
      </c>
      <c r="V46" s="28">
        <v>0.92727999999999999</v>
      </c>
      <c r="W46" s="28">
        <v>3177.0810000000001</v>
      </c>
      <c r="X46" s="28">
        <v>0</v>
      </c>
      <c r="Y46" s="28">
        <v>715.68700999999999</v>
      </c>
      <c r="Z46" s="28">
        <v>22.960259999999995</v>
      </c>
      <c r="AA46" s="28">
        <v>0</v>
      </c>
      <c r="AB46" s="28">
        <v>290.81652999999199</v>
      </c>
      <c r="AC46" s="28">
        <v>0</v>
      </c>
      <c r="AD46" s="28">
        <v>0</v>
      </c>
      <c r="AE46" s="28">
        <v>4.85125E-2</v>
      </c>
      <c r="AF46" s="28">
        <v>96138.301242500005</v>
      </c>
    </row>
    <row r="47" spans="1:32" ht="12.95" customHeight="1" x14ac:dyDescent="0.2">
      <c r="A47" s="62" t="s">
        <v>732</v>
      </c>
      <c r="B47" s="28">
        <v>1157.80807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-6.1975200000000008</v>
      </c>
      <c r="I47" s="28">
        <v>0</v>
      </c>
      <c r="J47" s="28">
        <v>0</v>
      </c>
      <c r="K47" s="28">
        <v>4244.16626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15.12665</v>
      </c>
      <c r="R47" s="28">
        <v>0</v>
      </c>
      <c r="S47" s="28">
        <v>0</v>
      </c>
      <c r="T47" s="28">
        <v>678.62434999999994</v>
      </c>
      <c r="U47" s="28">
        <v>-3.6999999999999998E-2</v>
      </c>
      <c r="V47" s="28">
        <v>-0.10314</v>
      </c>
      <c r="W47" s="28">
        <v>0</v>
      </c>
      <c r="X47" s="28">
        <v>0</v>
      </c>
      <c r="Y47" s="28">
        <v>0</v>
      </c>
      <c r="Z47" s="28">
        <v>0</v>
      </c>
      <c r="AA47" s="28">
        <v>413.15526</v>
      </c>
      <c r="AB47" s="28">
        <v>0</v>
      </c>
      <c r="AC47" s="28">
        <v>0</v>
      </c>
      <c r="AD47" s="28">
        <v>0</v>
      </c>
      <c r="AE47" s="28">
        <v>0</v>
      </c>
      <c r="AF47" s="28">
        <v>6502.5429299999996</v>
      </c>
    </row>
    <row r="48" spans="1:32" ht="12.95" customHeight="1" x14ac:dyDescent="0.2">
      <c r="A48" s="62" t="s">
        <v>743</v>
      </c>
      <c r="B48" s="28">
        <v>-0.12861</v>
      </c>
      <c r="C48" s="28">
        <v>5.7528100000000002</v>
      </c>
      <c r="D48" s="28">
        <v>53.179819999999992</v>
      </c>
      <c r="E48" s="28">
        <v>-1.9152</v>
      </c>
      <c r="F48" s="28">
        <v>0</v>
      </c>
      <c r="G48" s="28">
        <v>0.87339999999999995</v>
      </c>
      <c r="H48" s="28">
        <v>370.53444999999999</v>
      </c>
      <c r="I48" s="28">
        <v>0</v>
      </c>
      <c r="J48" s="28">
        <v>0</v>
      </c>
      <c r="K48" s="28">
        <v>254.42462</v>
      </c>
      <c r="L48" s="28">
        <v>0</v>
      </c>
      <c r="M48" s="28">
        <v>0</v>
      </c>
      <c r="N48" s="28">
        <v>1.9717599999999347</v>
      </c>
      <c r="O48" s="28">
        <v>13.302869999999999</v>
      </c>
      <c r="P48" s="28">
        <v>36.090339999999848</v>
      </c>
      <c r="Q48" s="28">
        <v>995.11900000000003</v>
      </c>
      <c r="R48" s="28">
        <v>15.896810000000002</v>
      </c>
      <c r="S48" s="28">
        <v>2.3940000000000003E-2</v>
      </c>
      <c r="T48" s="28">
        <v>8.6935500000000019</v>
      </c>
      <c r="U48" s="28">
        <v>-0.23236999999999999</v>
      </c>
      <c r="V48" s="28">
        <v>1.1426800000000001</v>
      </c>
      <c r="W48" s="28">
        <v>0</v>
      </c>
      <c r="X48" s="28">
        <v>11.541465000000001</v>
      </c>
      <c r="Y48" s="28">
        <v>0</v>
      </c>
      <c r="Z48" s="28">
        <v>47.502499999999998</v>
      </c>
      <c r="AA48" s="28">
        <v>0</v>
      </c>
      <c r="AB48" s="28">
        <v>0</v>
      </c>
      <c r="AC48" s="28">
        <v>312.85705000000007</v>
      </c>
      <c r="AD48" s="28">
        <v>0</v>
      </c>
      <c r="AE48" s="28">
        <v>247.526926</v>
      </c>
      <c r="AF48" s="28">
        <v>2374.1578109999996</v>
      </c>
    </row>
    <row r="49" spans="1:32" ht="12.95" customHeight="1" x14ac:dyDescent="0.2">
      <c r="A49" s="62" t="s">
        <v>418</v>
      </c>
      <c r="B49" s="28">
        <v>1858.28988</v>
      </c>
      <c r="C49" s="28">
        <v>0</v>
      </c>
      <c r="D49" s="28">
        <v>-0.18039000000000002</v>
      </c>
      <c r="E49" s="28">
        <v>0</v>
      </c>
      <c r="F49" s="28">
        <v>114.14032</v>
      </c>
      <c r="G49" s="28">
        <v>0</v>
      </c>
      <c r="H49" s="28">
        <v>3.83142</v>
      </c>
      <c r="I49" s="28">
        <v>0</v>
      </c>
      <c r="J49" s="28">
        <v>0</v>
      </c>
      <c r="K49" s="28">
        <v>8.5604899999999997</v>
      </c>
      <c r="L49" s="28">
        <v>0</v>
      </c>
      <c r="M49" s="28">
        <v>0</v>
      </c>
      <c r="N49" s="28">
        <v>49.010100000000001</v>
      </c>
      <c r="O49" s="28">
        <v>20.773479999999999</v>
      </c>
      <c r="P49" s="28">
        <v>0</v>
      </c>
      <c r="Q49" s="28">
        <v>-0.35242000000000001</v>
      </c>
      <c r="R49" s="28">
        <v>10.38059</v>
      </c>
      <c r="S49" s="28">
        <v>0</v>
      </c>
      <c r="T49" s="28">
        <v>28.448490000000003</v>
      </c>
      <c r="U49" s="28">
        <v>31.3384</v>
      </c>
      <c r="V49" s="28">
        <v>0</v>
      </c>
      <c r="W49" s="28">
        <v>20.47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-14.976979999999999</v>
      </c>
      <c r="AF49" s="28">
        <v>2129.7333800000001</v>
      </c>
    </row>
    <row r="50" spans="1:32" ht="12.95" customHeight="1" x14ac:dyDescent="0.2">
      <c r="A50" s="62" t="s">
        <v>744</v>
      </c>
      <c r="B50" s="28">
        <v>169.60539</v>
      </c>
      <c r="C50" s="28">
        <v>0</v>
      </c>
      <c r="D50" s="28">
        <v>-0.18039000000000002</v>
      </c>
      <c r="E50" s="28">
        <v>0</v>
      </c>
      <c r="F50" s="28">
        <v>114.14032</v>
      </c>
      <c r="G50" s="28">
        <v>0</v>
      </c>
      <c r="H50" s="28">
        <v>3.83142</v>
      </c>
      <c r="I50" s="28">
        <v>0</v>
      </c>
      <c r="J50" s="28">
        <v>0</v>
      </c>
      <c r="K50" s="28">
        <v>8.5604899999999997</v>
      </c>
      <c r="L50" s="28">
        <v>0</v>
      </c>
      <c r="M50" s="28">
        <v>0</v>
      </c>
      <c r="N50" s="28">
        <v>49.010100000000001</v>
      </c>
      <c r="O50" s="28">
        <v>20.773479999999999</v>
      </c>
      <c r="P50" s="28">
        <v>0</v>
      </c>
      <c r="Q50" s="28">
        <v>-0.35242000000000001</v>
      </c>
      <c r="R50" s="28">
        <v>10.38059</v>
      </c>
      <c r="S50" s="28">
        <v>0</v>
      </c>
      <c r="T50" s="28">
        <v>28.448490000000003</v>
      </c>
      <c r="U50" s="28">
        <v>31.3384</v>
      </c>
      <c r="V50" s="28">
        <v>0</v>
      </c>
      <c r="W50" s="28">
        <v>20.47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-14.976979999999999</v>
      </c>
      <c r="AF50" s="28">
        <v>441.04889000000003</v>
      </c>
    </row>
    <row r="51" spans="1:32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</row>
    <row r="52" spans="1:32" ht="12.95" customHeight="1" x14ac:dyDescent="0.2">
      <c r="A52" s="62" t="s">
        <v>743</v>
      </c>
      <c r="B52" s="28">
        <v>1688.6844900000001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1688.6844900000001</v>
      </c>
    </row>
    <row r="53" spans="1:32" ht="12.95" customHeight="1" x14ac:dyDescent="0.2">
      <c r="A53" s="62" t="s">
        <v>4162</v>
      </c>
      <c r="B53" s="28">
        <v>-603.53657999999996</v>
      </c>
      <c r="C53" s="28">
        <v>25593.023190000007</v>
      </c>
      <c r="D53" s="28">
        <v>-11656.808460000002</v>
      </c>
      <c r="E53" s="28">
        <v>-10880.069169580311</v>
      </c>
      <c r="F53" s="28">
        <v>3696.4863099999993</v>
      </c>
      <c r="G53" s="28">
        <v>-573.49646000000121</v>
      </c>
      <c r="H53" s="28">
        <v>-25385.219240000042</v>
      </c>
      <c r="I53" s="28">
        <v>2848.2023337673199</v>
      </c>
      <c r="J53" s="28">
        <v>5425.0000909050013</v>
      </c>
      <c r="K53" s="28">
        <v>9818.71378</v>
      </c>
      <c r="L53" s="28">
        <v>1073.1796800000052</v>
      </c>
      <c r="M53" s="28">
        <v>241.63823999999988</v>
      </c>
      <c r="N53" s="28">
        <v>1290.3908200000005</v>
      </c>
      <c r="O53" s="28">
        <v>6794.8044600000012</v>
      </c>
      <c r="P53" s="28">
        <v>1307.3006299999915</v>
      </c>
      <c r="Q53" s="28">
        <v>-55.43328000000065</v>
      </c>
      <c r="R53" s="28">
        <v>-3749.9368099999988</v>
      </c>
      <c r="S53" s="28">
        <v>144.73767000000007</v>
      </c>
      <c r="T53" s="28">
        <v>449.01447000000007</v>
      </c>
      <c r="U53" s="28">
        <v>-9696.0210599999991</v>
      </c>
      <c r="V53" s="28">
        <v>11779.874300000007</v>
      </c>
      <c r="W53" s="28">
        <v>1364.0547999999999</v>
      </c>
      <c r="X53" s="28">
        <v>2279.7403800000002</v>
      </c>
      <c r="Y53" s="28">
        <v>1817.3073399999996</v>
      </c>
      <c r="Z53" s="28">
        <v>-5149.0661999999975</v>
      </c>
      <c r="AA53" s="28">
        <v>-149.62291999999988</v>
      </c>
      <c r="AB53" s="28">
        <v>315.41287999999986</v>
      </c>
      <c r="AC53" s="28">
        <v>-1345.8240100000085</v>
      </c>
      <c r="AD53" s="28">
        <v>2366.8018700000007</v>
      </c>
      <c r="AE53" s="28">
        <v>-922.91765999999643</v>
      </c>
      <c r="AF53" s="28">
        <v>8437.7313950919779</v>
      </c>
    </row>
    <row r="54" spans="1:32" ht="12.95" customHeight="1" x14ac:dyDescent="0.2">
      <c r="A54" s="62" t="s">
        <v>4163</v>
      </c>
      <c r="B54" s="28">
        <v>-2413.62565</v>
      </c>
      <c r="C54" s="28">
        <v>-35102.955799999996</v>
      </c>
      <c r="D54" s="28">
        <v>-45484.268060000002</v>
      </c>
      <c r="E54" s="28">
        <v>-67249.281102445486</v>
      </c>
      <c r="F54" s="28">
        <v>-6843.7103000000016</v>
      </c>
      <c r="G54" s="28">
        <v>-12851.494640000001</v>
      </c>
      <c r="H54" s="28">
        <v>-45633.192440000043</v>
      </c>
      <c r="I54" s="28">
        <v>574.49036376731976</v>
      </c>
      <c r="J54" s="28">
        <v>-2368.3867241709995</v>
      </c>
      <c r="K54" s="28">
        <v>-31058.99581</v>
      </c>
      <c r="L54" s="28">
        <v>-19210.729689999996</v>
      </c>
      <c r="M54" s="28">
        <v>-562.91681000000005</v>
      </c>
      <c r="N54" s="28">
        <v>-1502.9077299999994</v>
      </c>
      <c r="O54" s="28">
        <v>-30186.93809</v>
      </c>
      <c r="P54" s="28">
        <v>-26630.420920000008</v>
      </c>
      <c r="Q54" s="28">
        <v>-14308.9854</v>
      </c>
      <c r="R54" s="28">
        <v>-14784.442259999998</v>
      </c>
      <c r="S54" s="28">
        <v>-373.95418999999993</v>
      </c>
      <c r="T54" s="28">
        <v>-1522.2652300000002</v>
      </c>
      <c r="U54" s="28">
        <v>-16850.5236</v>
      </c>
      <c r="V54" s="28">
        <v>-12391.373909999991</v>
      </c>
      <c r="W54" s="28">
        <v>-2020.8209999999999</v>
      </c>
      <c r="X54" s="28">
        <v>-7214.1437899999992</v>
      </c>
      <c r="Y54" s="28">
        <v>-781.15128000000004</v>
      </c>
      <c r="Z54" s="28">
        <v>-17612.350689999999</v>
      </c>
      <c r="AA54" s="28">
        <v>-374.3488999999999</v>
      </c>
      <c r="AB54" s="28">
        <v>-2079.53802</v>
      </c>
      <c r="AC54" s="28">
        <v>-27621.532000000007</v>
      </c>
      <c r="AD54" s="28">
        <v>-2675.7306499999981</v>
      </c>
      <c r="AE54" s="28">
        <v>-7226.0812499999965</v>
      </c>
      <c r="AF54" s="28">
        <v>-454362.57557284913</v>
      </c>
    </row>
    <row r="55" spans="1:32" ht="12.95" customHeight="1" x14ac:dyDescent="0.2">
      <c r="A55" s="62" t="s">
        <v>4139</v>
      </c>
      <c r="B55" s="28">
        <v>642.43994999999995</v>
      </c>
      <c r="C55" s="28">
        <v>2456.9482200000002</v>
      </c>
      <c r="D55" s="28">
        <v>295.83665000000002</v>
      </c>
      <c r="E55" s="28">
        <v>-2121.0986671348278</v>
      </c>
      <c r="F55" s="28">
        <v>54.128250000000001</v>
      </c>
      <c r="G55" s="28">
        <v>1258.29025</v>
      </c>
      <c r="H55" s="28">
        <v>3.5633499999999838</v>
      </c>
      <c r="I55" s="28">
        <v>0</v>
      </c>
      <c r="J55" s="28">
        <v>-17.856954924000007</v>
      </c>
      <c r="K55" s="28">
        <v>678.72604000000001</v>
      </c>
      <c r="L55" s="28">
        <v>1690.0370099999998</v>
      </c>
      <c r="M55" s="28">
        <v>340.45350999999999</v>
      </c>
      <c r="N55" s="28">
        <v>928.86583000000007</v>
      </c>
      <c r="O55" s="28">
        <v>550.63045999999997</v>
      </c>
      <c r="P55" s="28">
        <v>1679.0313999999992</v>
      </c>
      <c r="Q55" s="28">
        <v>-356.28012999999999</v>
      </c>
      <c r="R55" s="28">
        <v>107.56603999999999</v>
      </c>
      <c r="S55" s="28">
        <v>48.3735</v>
      </c>
      <c r="T55" s="28">
        <v>25.81645</v>
      </c>
      <c r="U55" s="28">
        <v>0.96489000000000014</v>
      </c>
      <c r="V55" s="28">
        <v>0.10572000000000001</v>
      </c>
      <c r="W55" s="28">
        <v>237.38399999999999</v>
      </c>
      <c r="X55" s="28">
        <v>175.70085999999998</v>
      </c>
      <c r="Y55" s="28">
        <v>35.337780000000002</v>
      </c>
      <c r="Z55" s="28">
        <v>530.43038000000001</v>
      </c>
      <c r="AA55" s="28">
        <v>224.60998000000001</v>
      </c>
      <c r="AB55" s="28">
        <v>56.137880000000003</v>
      </c>
      <c r="AC55" s="28">
        <v>125.73375000000004</v>
      </c>
      <c r="AD55" s="28">
        <v>9.0342099999999981</v>
      </c>
      <c r="AE55" s="28">
        <v>336.58218999999997</v>
      </c>
      <c r="AF55" s="28">
        <v>9997.4927979411696</v>
      </c>
    </row>
    <row r="56" spans="1:32" ht="12.95" customHeight="1" x14ac:dyDescent="0.2">
      <c r="A56" s="62" t="s">
        <v>4145</v>
      </c>
      <c r="B56" s="28">
        <v>2022.21345</v>
      </c>
      <c r="C56" s="28">
        <v>60230.196800000005</v>
      </c>
      <c r="D56" s="28">
        <v>33905.507960000003</v>
      </c>
      <c r="E56" s="28">
        <v>61741.878559999997</v>
      </c>
      <c r="F56" s="28">
        <v>10591.607810000001</v>
      </c>
      <c r="G56" s="28">
        <v>12240.57504</v>
      </c>
      <c r="H56" s="28">
        <v>20299.372330000002</v>
      </c>
      <c r="I56" s="28">
        <v>2273.7119700000003</v>
      </c>
      <c r="J56" s="28">
        <v>7813.8939500000006</v>
      </c>
      <c r="K56" s="28">
        <v>42486.033439999999</v>
      </c>
      <c r="L56" s="28">
        <v>21867.545730000002</v>
      </c>
      <c r="M56" s="28">
        <v>1158.11518</v>
      </c>
      <c r="N56" s="28">
        <v>3436.8235199999999</v>
      </c>
      <c r="O56" s="28">
        <v>37027.667450000001</v>
      </c>
      <c r="P56" s="28">
        <v>31513.247139999999</v>
      </c>
      <c r="Q56" s="28">
        <v>16850.792559999998</v>
      </c>
      <c r="R56" s="28">
        <v>11018.610839999999</v>
      </c>
      <c r="S56" s="28">
        <v>535.26661000000001</v>
      </c>
      <c r="T56" s="28">
        <v>2187.7790800000002</v>
      </c>
      <c r="U56" s="28">
        <v>7175.7721200000005</v>
      </c>
      <c r="V56" s="28">
        <v>24171.396789999999</v>
      </c>
      <c r="W56" s="28">
        <v>3430.5225499999997</v>
      </c>
      <c r="X56" s="28">
        <v>9617.4666799999995</v>
      </c>
      <c r="Y56" s="28">
        <v>3912.87995</v>
      </c>
      <c r="Z56" s="28">
        <v>12508.54256</v>
      </c>
      <c r="AA56" s="28">
        <v>0.57999999999999996</v>
      </c>
      <c r="AB56" s="28">
        <v>2446.1119199999998</v>
      </c>
      <c r="AC56" s="28">
        <v>26261.257829999999</v>
      </c>
      <c r="AD56" s="28">
        <v>5090.8295599999992</v>
      </c>
      <c r="AE56" s="28">
        <v>6135.78809</v>
      </c>
      <c r="AF56" s="28">
        <v>479951.98746999993</v>
      </c>
    </row>
    <row r="57" spans="1:32" ht="12.95" customHeight="1" x14ac:dyDescent="0.2">
      <c r="A57" s="62" t="s">
        <v>4140</v>
      </c>
      <c r="B57" s="28">
        <v>-854.56432999999993</v>
      </c>
      <c r="C57" s="28">
        <v>-1991.1660300000003</v>
      </c>
      <c r="D57" s="28">
        <v>-373.88501000000008</v>
      </c>
      <c r="E57" s="28">
        <v>-3251.5679599999999</v>
      </c>
      <c r="F57" s="28">
        <v>-105.53945</v>
      </c>
      <c r="G57" s="28">
        <v>-1220.8671100000001</v>
      </c>
      <c r="H57" s="28">
        <v>-54.962479999999942</v>
      </c>
      <c r="I57" s="28">
        <v>0</v>
      </c>
      <c r="J57" s="28">
        <v>-2.6501799999999998</v>
      </c>
      <c r="K57" s="28">
        <v>-2287.0498900000002</v>
      </c>
      <c r="L57" s="28">
        <v>-3273.67337</v>
      </c>
      <c r="M57" s="28">
        <v>-694.01364000000001</v>
      </c>
      <c r="N57" s="28">
        <v>-1572.3908000000001</v>
      </c>
      <c r="O57" s="28">
        <v>-596.55535999999995</v>
      </c>
      <c r="P57" s="28">
        <v>-5254.55699</v>
      </c>
      <c r="Q57" s="28">
        <v>-2240.9603099999999</v>
      </c>
      <c r="R57" s="28">
        <v>-91.671429999999987</v>
      </c>
      <c r="S57" s="28">
        <v>-64.948250000000002</v>
      </c>
      <c r="T57" s="28">
        <v>-242.31582999999998</v>
      </c>
      <c r="U57" s="28">
        <v>-22.234470000000002</v>
      </c>
      <c r="V57" s="28">
        <v>-0.25430000000000003</v>
      </c>
      <c r="W57" s="28">
        <v>-283.03075000000001</v>
      </c>
      <c r="X57" s="28">
        <v>-299.28336999999999</v>
      </c>
      <c r="Y57" s="28">
        <v>-1349.7591100000002</v>
      </c>
      <c r="Z57" s="28">
        <v>-575.68844999999999</v>
      </c>
      <c r="AA57" s="28">
        <v>-0.46400000000000002</v>
      </c>
      <c r="AB57" s="28">
        <v>-107.29889999999999</v>
      </c>
      <c r="AC57" s="28">
        <v>-111.28358999999999</v>
      </c>
      <c r="AD57" s="28">
        <v>-57.331249999999997</v>
      </c>
      <c r="AE57" s="28">
        <v>-169.20669000000001</v>
      </c>
      <c r="AF57" s="28">
        <v>-27149.173299999999</v>
      </c>
    </row>
    <row r="58" spans="1:32" ht="12.95" customHeight="1" x14ac:dyDescent="0.2">
      <c r="A58" s="226" t="s">
        <v>4161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</row>
    <row r="59" spans="1:32" ht="12.95" customHeight="1" x14ac:dyDescent="0.2">
      <c r="A59" s="63" t="s">
        <v>1005</v>
      </c>
      <c r="B59" s="28">
        <v>-31.076000000000001</v>
      </c>
      <c r="C59" s="28">
        <v>-2268.1382899999999</v>
      </c>
      <c r="D59" s="28">
        <v>-1397.3628900000001</v>
      </c>
      <c r="E59" s="28">
        <v>-1698.0150800000001</v>
      </c>
      <c r="F59" s="28">
        <v>0</v>
      </c>
      <c r="G59" s="28">
        <v>-371.78944999999999</v>
      </c>
      <c r="H59" s="28">
        <v>-829.65300000000002</v>
      </c>
      <c r="I59" s="28">
        <v>-3.9369940005153898</v>
      </c>
      <c r="J59" s="28">
        <v>-42.543669999999999</v>
      </c>
      <c r="K59" s="28">
        <v>-567.87673719999998</v>
      </c>
      <c r="L59" s="28">
        <v>-849.19768039999974</v>
      </c>
      <c r="M59" s="28">
        <v>0</v>
      </c>
      <c r="N59" s="28">
        <v>-244.92963</v>
      </c>
      <c r="O59" s="28">
        <v>-659.40170000000001</v>
      </c>
      <c r="P59" s="28">
        <v>-930.63456000000008</v>
      </c>
      <c r="Q59" s="28">
        <v>-73.5</v>
      </c>
      <c r="R59" s="28">
        <v>0</v>
      </c>
      <c r="S59" s="28">
        <v>-48.114350000000002</v>
      </c>
      <c r="T59" s="28">
        <v>-321.56556</v>
      </c>
      <c r="U59" s="28">
        <v>-28.095100000000006</v>
      </c>
      <c r="V59" s="28">
        <v>-1992.4831899999999</v>
      </c>
      <c r="W59" s="28">
        <v>-193.96799999999999</v>
      </c>
      <c r="X59" s="28">
        <v>-177.49526999999998</v>
      </c>
      <c r="Y59" s="28">
        <v>-39.60181</v>
      </c>
      <c r="Z59" s="28">
        <v>-629.34266000000002</v>
      </c>
      <c r="AA59" s="28">
        <v>-1.72095</v>
      </c>
      <c r="AB59" s="28">
        <v>-25.5823</v>
      </c>
      <c r="AC59" s="28">
        <v>-1281.4558099999999</v>
      </c>
      <c r="AD59" s="28">
        <v>-296.82375999999999</v>
      </c>
      <c r="AE59" s="28">
        <v>-183.89914000000002</v>
      </c>
      <c r="AF59" s="28">
        <v>-15188.203581600519</v>
      </c>
    </row>
    <row r="60" spans="1:32" ht="12.95" customHeight="1" x14ac:dyDescent="0.2">
      <c r="A60" s="62" t="s">
        <v>1002</v>
      </c>
      <c r="B60" s="28">
        <v>-4400.7565378333748</v>
      </c>
      <c r="C60" s="28">
        <v>-79635.758920000007</v>
      </c>
      <c r="D60" s="28">
        <v>-96162.040550000005</v>
      </c>
      <c r="E60" s="28">
        <v>-174518.74991999986</v>
      </c>
      <c r="F60" s="28">
        <v>-12184.456743793038</v>
      </c>
      <c r="G60" s="28">
        <v>-19858.311970260002</v>
      </c>
      <c r="H60" s="28">
        <v>-132609.04581999994</v>
      </c>
      <c r="I60" s="28">
        <v>-1435.8604539677733</v>
      </c>
      <c r="J60" s="28">
        <v>-10947.001886500002</v>
      </c>
      <c r="K60" s="28">
        <v>-63389.046390000003</v>
      </c>
      <c r="L60" s="28">
        <v>-39666.22578552807</v>
      </c>
      <c r="M60" s="28">
        <v>-584.50617547178547</v>
      </c>
      <c r="N60" s="28">
        <v>-8612.2203799063464</v>
      </c>
      <c r="O60" s="28">
        <v>-54448.487959999999</v>
      </c>
      <c r="P60" s="28">
        <v>-45859.010343685994</v>
      </c>
      <c r="Q60" s="28">
        <v>-15328.040080668959</v>
      </c>
      <c r="R60" s="28">
        <v>-27453.327230000003</v>
      </c>
      <c r="S60" s="28">
        <v>-1085.0093100000001</v>
      </c>
      <c r="T60" s="28">
        <v>-8041.8282299999992</v>
      </c>
      <c r="U60" s="28">
        <v>-30059.121300000003</v>
      </c>
      <c r="V60" s="28">
        <v>-38864.360525436241</v>
      </c>
      <c r="W60" s="28">
        <v>-9688.9930000000004</v>
      </c>
      <c r="X60" s="28">
        <v>-22811.830450000001</v>
      </c>
      <c r="Y60" s="28">
        <v>-3039.3442145451786</v>
      </c>
      <c r="Z60" s="28">
        <v>-30823.898047707211</v>
      </c>
      <c r="AA60" s="28">
        <v>-274.26093558474884</v>
      </c>
      <c r="AB60" s="28">
        <v>-6932.4185459999999</v>
      </c>
      <c r="AC60" s="28">
        <v>-51598.41743999999</v>
      </c>
      <c r="AD60" s="28">
        <v>-10119.53671</v>
      </c>
      <c r="AE60" s="28">
        <v>-23207.873382567614</v>
      </c>
      <c r="AF60" s="28">
        <v>-1023639.7392394565</v>
      </c>
    </row>
    <row r="61" spans="1:32" ht="12.95" customHeight="1" x14ac:dyDescent="0.2">
      <c r="A61" s="62" t="s">
        <v>1685</v>
      </c>
      <c r="B61" s="28">
        <v>-1734.90436</v>
      </c>
      <c r="C61" s="28">
        <v>-62843.93594000001</v>
      </c>
      <c r="D61" s="28">
        <v>-53441.62286000001</v>
      </c>
      <c r="E61" s="28">
        <v>-124696.88930999985</v>
      </c>
      <c r="F61" s="28">
        <v>-6291.272289999999</v>
      </c>
      <c r="G61" s="28">
        <v>-11932.134730260001</v>
      </c>
      <c r="H61" s="28">
        <v>-107154.39337999994</v>
      </c>
      <c r="I61" s="28">
        <v>-462.89635999999996</v>
      </c>
      <c r="J61" s="28">
        <v>-4905.2958465000011</v>
      </c>
      <c r="K61" s="28">
        <v>-41397.476440000006</v>
      </c>
      <c r="L61" s="28">
        <v>-25269.27605</v>
      </c>
      <c r="M61" s="28">
        <v>-116.18103999999981</v>
      </c>
      <c r="N61" s="28">
        <v>-5508.6999700000024</v>
      </c>
      <c r="O61" s="28">
        <v>-39114.675660000001</v>
      </c>
      <c r="P61" s="28">
        <v>-25955.759939999996</v>
      </c>
      <c r="Q61" s="28">
        <v>-9307.0432058499991</v>
      </c>
      <c r="R61" s="28">
        <v>-17183.377789999999</v>
      </c>
      <c r="S61" s="28">
        <v>-742.51406000000009</v>
      </c>
      <c r="T61" s="28">
        <v>-4052.50495</v>
      </c>
      <c r="U61" s="28">
        <v>-10957.775949999999</v>
      </c>
      <c r="V61" s="28">
        <v>-21074.30624000002</v>
      </c>
      <c r="W61" s="28">
        <v>-6592.0330000000004</v>
      </c>
      <c r="X61" s="28">
        <v>-11349.03355</v>
      </c>
      <c r="Y61" s="28">
        <v>-1071.72351</v>
      </c>
      <c r="Z61" s="28">
        <v>-17572.570030000003</v>
      </c>
      <c r="AA61" s="28">
        <v>-396.27423999999985</v>
      </c>
      <c r="AB61" s="28">
        <v>-2267.9163600000002</v>
      </c>
      <c r="AC61" s="28">
        <v>-28361.21078999999</v>
      </c>
      <c r="AD61" s="28">
        <v>-6219.2118899999996</v>
      </c>
      <c r="AE61" s="28">
        <v>-6572.7582499999999</v>
      </c>
      <c r="AF61" s="28">
        <v>-654545.66799261025</v>
      </c>
    </row>
    <row r="62" spans="1:32" ht="12.95" customHeight="1" x14ac:dyDescent="0.2">
      <c r="A62" s="227" t="s">
        <v>1682</v>
      </c>
      <c r="B62" s="28">
        <v>-1734.90436</v>
      </c>
      <c r="C62" s="28">
        <v>-62843.93594000001</v>
      </c>
      <c r="D62" s="28">
        <v>-53441.62286000001</v>
      </c>
      <c r="E62" s="28">
        <v>-124696.88930999985</v>
      </c>
      <c r="F62" s="28">
        <v>-6291.272289999999</v>
      </c>
      <c r="G62" s="28">
        <v>-11932.134730260001</v>
      </c>
      <c r="H62" s="28">
        <v>-107154.39337999994</v>
      </c>
      <c r="I62" s="28">
        <v>-462.89635999999996</v>
      </c>
      <c r="J62" s="28">
        <v>-4905.2958465000011</v>
      </c>
      <c r="K62" s="28">
        <v>-41397.476440000006</v>
      </c>
      <c r="L62" s="28">
        <v>-25269.27605</v>
      </c>
      <c r="M62" s="28">
        <v>-116.18103999999981</v>
      </c>
      <c r="N62" s="28">
        <v>-5025.2277500000027</v>
      </c>
      <c r="O62" s="28">
        <v>-39114.675660000001</v>
      </c>
      <c r="P62" s="28">
        <v>-25955.759939999996</v>
      </c>
      <c r="Q62" s="28">
        <v>-9307.0432058499991</v>
      </c>
      <c r="R62" s="28">
        <v>-17183.377789999999</v>
      </c>
      <c r="S62" s="28">
        <v>-742.51406000000009</v>
      </c>
      <c r="T62" s="28">
        <v>-4052.50495</v>
      </c>
      <c r="U62" s="28">
        <v>-10957.775949999999</v>
      </c>
      <c r="V62" s="28">
        <v>-21074.30624000002</v>
      </c>
      <c r="W62" s="28">
        <v>-6592.0330000000004</v>
      </c>
      <c r="X62" s="28">
        <v>-11349.03355</v>
      </c>
      <c r="Y62" s="28">
        <v>-1071.72351</v>
      </c>
      <c r="Z62" s="28">
        <v>-17572.570030000003</v>
      </c>
      <c r="AA62" s="28">
        <v>-396.27423999999985</v>
      </c>
      <c r="AB62" s="28">
        <v>-2208.92281</v>
      </c>
      <c r="AC62" s="28">
        <v>-28361.21078999999</v>
      </c>
      <c r="AD62" s="28">
        <v>-6219.2118899999996</v>
      </c>
      <c r="AE62" s="28">
        <v>-6572.7582499999999</v>
      </c>
      <c r="AF62" s="28">
        <v>-654003.20222261013</v>
      </c>
    </row>
    <row r="63" spans="1:32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-483.47221999999999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-58.993550000000006</v>
      </c>
      <c r="AC63" s="28">
        <v>0</v>
      </c>
      <c r="AD63" s="28">
        <v>0</v>
      </c>
      <c r="AE63" s="28">
        <v>0</v>
      </c>
      <c r="AF63" s="28">
        <v>-542.46577000000002</v>
      </c>
    </row>
    <row r="64" spans="1:32" ht="12.95" customHeight="1" x14ac:dyDescent="0.2">
      <c r="A64" s="227" t="s">
        <v>952</v>
      </c>
      <c r="B64" s="28">
        <v>809.88621000000001</v>
      </c>
      <c r="C64" s="28">
        <v>5749.4923999999992</v>
      </c>
      <c r="D64" s="28">
        <v>27.671449999999997</v>
      </c>
      <c r="E64" s="28">
        <v>2387.4122499999999</v>
      </c>
      <c r="F64" s="28">
        <v>131.02277000000001</v>
      </c>
      <c r="G64" s="28">
        <v>1440.17264</v>
      </c>
      <c r="H64" s="28">
        <v>2.1137299999999972</v>
      </c>
      <c r="I64" s="28">
        <v>0</v>
      </c>
      <c r="J64" s="28">
        <v>0</v>
      </c>
      <c r="K64" s="28">
        <v>821.78205999999989</v>
      </c>
      <c r="L64" s="28">
        <v>2779.9745400000002</v>
      </c>
      <c r="M64" s="28">
        <v>73.694909999999922</v>
      </c>
      <c r="N64" s="28">
        <v>2663.0407400000004</v>
      </c>
      <c r="O64" s="28">
        <v>0</v>
      </c>
      <c r="P64" s="28">
        <v>2903.5996</v>
      </c>
      <c r="Q64" s="28">
        <v>3.9568051E-2</v>
      </c>
      <c r="R64" s="28">
        <v>2.9442499999999998</v>
      </c>
      <c r="S64" s="28">
        <v>76.609340000000003</v>
      </c>
      <c r="T64" s="28">
        <v>116.19703999999999</v>
      </c>
      <c r="U64" s="28">
        <v>0</v>
      </c>
      <c r="V64" s="28">
        <v>0</v>
      </c>
      <c r="W64" s="28">
        <v>935.50900000000001</v>
      </c>
      <c r="X64" s="28">
        <v>5.1678999999999995</v>
      </c>
      <c r="Y64" s="28">
        <v>1.14E-3</v>
      </c>
      <c r="Z64" s="28">
        <v>5.4060000000000004E-2</v>
      </c>
      <c r="AA64" s="28">
        <v>277.97122999999999</v>
      </c>
      <c r="AB64" s="28">
        <v>233.30437999999998</v>
      </c>
      <c r="AC64" s="28">
        <v>126.88158</v>
      </c>
      <c r="AD64" s="28">
        <v>0</v>
      </c>
      <c r="AE64" s="28">
        <v>109.30758</v>
      </c>
      <c r="AF64" s="28">
        <v>21673.850368050997</v>
      </c>
    </row>
    <row r="65" spans="1:32" ht="12.95" customHeight="1" x14ac:dyDescent="0.2">
      <c r="A65" s="227" t="s">
        <v>738</v>
      </c>
      <c r="B65" s="28">
        <v>-2450.1167139915274</v>
      </c>
      <c r="C65" s="28">
        <v>-13600.32301</v>
      </c>
      <c r="D65" s="28">
        <v>-25896.672699999999</v>
      </c>
      <c r="E65" s="28">
        <v>-28384.21357</v>
      </c>
      <c r="F65" s="28">
        <v>-3345.0766319077625</v>
      </c>
      <c r="G65" s="28">
        <v>-5122.9565400000001</v>
      </c>
      <c r="H65" s="28">
        <v>-15202.455969999999</v>
      </c>
      <c r="I65" s="28">
        <v>-539.19847358027812</v>
      </c>
      <c r="J65" s="28">
        <v>-3353.1465400000002</v>
      </c>
      <c r="K65" s="28">
        <v>-11872.51152</v>
      </c>
      <c r="L65" s="28">
        <v>-9878.4583519212865</v>
      </c>
      <c r="M65" s="28">
        <v>-31.306737691446916</v>
      </c>
      <c r="N65" s="28">
        <v>-3695.027374114974</v>
      </c>
      <c r="O65" s="28">
        <v>-7754.6085899999998</v>
      </c>
      <c r="P65" s="28">
        <v>-9204.3622113019992</v>
      </c>
      <c r="Q65" s="28">
        <v>-3424.1538743884821</v>
      </c>
      <c r="R65" s="28">
        <v>-6297.2161599999999</v>
      </c>
      <c r="S65" s="28">
        <v>-256.67164000000002</v>
      </c>
      <c r="T65" s="28">
        <v>-2652.2387799999997</v>
      </c>
      <c r="U65" s="28">
        <v>-9154.482390000001</v>
      </c>
      <c r="V65" s="28">
        <v>-10540.993400498179</v>
      </c>
      <c r="W65" s="28">
        <v>-2362.288</v>
      </c>
      <c r="X65" s="28">
        <v>-5669.2091300000002</v>
      </c>
      <c r="Y65" s="28">
        <v>-468.52532230210448</v>
      </c>
      <c r="Z65" s="28">
        <v>-8493.3104277198508</v>
      </c>
      <c r="AA65" s="28">
        <v>-65.79573723725531</v>
      </c>
      <c r="AB65" s="28">
        <v>-2330.9204519999998</v>
      </c>
      <c r="AC65" s="28">
        <v>-9190.4198699999997</v>
      </c>
      <c r="AD65" s="28">
        <v>-1507.2504199999998</v>
      </c>
      <c r="AE65" s="28">
        <v>-8904.3412444843889</v>
      </c>
      <c r="AF65" s="28">
        <v>-211648.25178313951</v>
      </c>
    </row>
    <row r="66" spans="1:32" ht="12.95" customHeight="1" x14ac:dyDescent="0.2">
      <c r="A66" s="227" t="s">
        <v>739</v>
      </c>
      <c r="B66" s="28">
        <v>-785.05368095332744</v>
      </c>
      <c r="C66" s="28">
        <v>-8792.9181700000008</v>
      </c>
      <c r="D66" s="28">
        <v>-8064.5155700000005</v>
      </c>
      <c r="E66" s="28">
        <v>-18547.612570000001</v>
      </c>
      <c r="F66" s="28">
        <v>-2276.1321631708224</v>
      </c>
      <c r="G66" s="28">
        <v>-1766.9567099999999</v>
      </c>
      <c r="H66" s="28">
        <v>-5745.785759999997</v>
      </c>
      <c r="I66" s="28">
        <v>-302.40223038749525</v>
      </c>
      <c r="J66" s="28">
        <v>-1228.6547800000001</v>
      </c>
      <c r="K66" s="28">
        <v>-7292.64894</v>
      </c>
      <c r="L66" s="28">
        <v>-2492.2162583214408</v>
      </c>
      <c r="M66" s="28">
        <v>-28.753836111981876</v>
      </c>
      <c r="N66" s="28">
        <v>-1527.9288900998113</v>
      </c>
      <c r="O66" s="28">
        <v>-4762.3790099999997</v>
      </c>
      <c r="P66" s="28">
        <v>-1993.6579913480005</v>
      </c>
      <c r="Q66" s="28">
        <v>-101.64115916779929</v>
      </c>
      <c r="R66" s="28">
        <v>-1007.0710600000001</v>
      </c>
      <c r="S66" s="28">
        <v>-161.32223999999999</v>
      </c>
      <c r="T66" s="28">
        <v>-1163.0611699999999</v>
      </c>
      <c r="U66" s="28">
        <v>-4086.7023899999999</v>
      </c>
      <c r="V66" s="28">
        <v>-3898.608849028361</v>
      </c>
      <c r="W66" s="28">
        <v>-1226.6769999999999</v>
      </c>
      <c r="X66" s="28">
        <v>-1649.7443899999998</v>
      </c>
      <c r="Y66" s="28">
        <v>-344.81111506983763</v>
      </c>
      <c r="Z66" s="28">
        <v>-3916.2877906285112</v>
      </c>
      <c r="AA66" s="28">
        <v>-71.043647656920797</v>
      </c>
      <c r="AB66" s="28">
        <v>-1660.01502</v>
      </c>
      <c r="AC66" s="28">
        <v>-2382.5011500000001</v>
      </c>
      <c r="AD66" s="28">
        <v>-720.84533999999996</v>
      </c>
      <c r="AE66" s="28">
        <v>-1978.7842764312966</v>
      </c>
      <c r="AF66" s="28">
        <v>-89976.733158375588</v>
      </c>
    </row>
    <row r="67" spans="1:32" ht="12.95" customHeight="1" x14ac:dyDescent="0.2">
      <c r="A67" s="227" t="s">
        <v>740</v>
      </c>
      <c r="B67" s="28">
        <v>-119.04441859625514</v>
      </c>
      <c r="C67" s="28">
        <v>0</v>
      </c>
      <c r="D67" s="28">
        <v>-5673.0206100000005</v>
      </c>
      <c r="E67" s="28">
        <v>-4978.85628</v>
      </c>
      <c r="F67" s="28">
        <v>-30.912492822806072</v>
      </c>
      <c r="G67" s="28">
        <v>-754.9701</v>
      </c>
      <c r="H67" s="28">
        <v>-3898.0871699999998</v>
      </c>
      <c r="I67" s="28">
        <v>0</v>
      </c>
      <c r="J67" s="28">
        <v>-55.110260000000004</v>
      </c>
      <c r="K67" s="28">
        <v>-2289.6057799999999</v>
      </c>
      <c r="L67" s="28">
        <v>-2577.7903308680611</v>
      </c>
      <c r="M67" s="28">
        <v>-4.3768083186191831</v>
      </c>
      <c r="N67" s="28">
        <v>-122.6402981025757</v>
      </c>
      <c r="O67" s="28">
        <v>-179.68476999999999</v>
      </c>
      <c r="P67" s="28">
        <v>-1500.5020152340005</v>
      </c>
      <c r="Q67" s="28">
        <v>-143.68866303062862</v>
      </c>
      <c r="R67" s="28">
        <v>-1430.5465300000001</v>
      </c>
      <c r="S67" s="28">
        <v>0</v>
      </c>
      <c r="T67" s="28">
        <v>-26.9649</v>
      </c>
      <c r="U67" s="28">
        <v>-4147.7791299999999</v>
      </c>
      <c r="V67" s="28">
        <v>-2352.9291449780803</v>
      </c>
      <c r="W67" s="28">
        <v>-214.00700000000001</v>
      </c>
      <c r="X67" s="28">
        <v>-429.88826</v>
      </c>
      <c r="Y67" s="28">
        <v>-91.638554781199147</v>
      </c>
      <c r="Z67" s="28">
        <v>-841.7838593588483</v>
      </c>
      <c r="AA67" s="28">
        <v>-2.879685195786319</v>
      </c>
      <c r="AB67" s="28">
        <v>-140.22798400000002</v>
      </c>
      <c r="AC67" s="28">
        <v>-258.64429000000001</v>
      </c>
      <c r="AD67" s="28">
        <v>-120.50178</v>
      </c>
      <c r="AE67" s="28">
        <v>-802.27337784117628</v>
      </c>
      <c r="AF67" s="28">
        <v>-33188.354493128034</v>
      </c>
    </row>
    <row r="68" spans="1:32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-62.466029727242422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-62.466029727242422</v>
      </c>
    </row>
    <row r="69" spans="1:32" ht="12.95" customHeight="1" x14ac:dyDescent="0.2">
      <c r="A69" s="227" t="s">
        <v>3229</v>
      </c>
      <c r="B69" s="28">
        <v>-114.87251010624409</v>
      </c>
      <c r="C69" s="28">
        <v>0</v>
      </c>
      <c r="D69" s="28">
        <v>-1016.46691</v>
      </c>
      <c r="E69" s="28">
        <v>-298.59044</v>
      </c>
      <c r="F69" s="28">
        <v>-372.08593589164821</v>
      </c>
      <c r="G69" s="28">
        <v>-1684.7786599999999</v>
      </c>
      <c r="H69" s="28">
        <v>-27.600430000000006</v>
      </c>
      <c r="I69" s="28">
        <v>0</v>
      </c>
      <c r="J69" s="28">
        <v>-315.45582000000002</v>
      </c>
      <c r="K69" s="28">
        <v>-1358.5857699999999</v>
      </c>
      <c r="L69" s="28">
        <v>-2165.9933046900401</v>
      </c>
      <c r="M69" s="28">
        <v>-15.141347615720298</v>
      </c>
      <c r="N69" s="28">
        <v>-94.520147588984287</v>
      </c>
      <c r="O69" s="28">
        <v>-401.26577000000003</v>
      </c>
      <c r="P69" s="28">
        <v>-1268.2310658020001</v>
      </c>
      <c r="Q69" s="28">
        <v>-2351.5527462830505</v>
      </c>
      <c r="R69" s="28">
        <v>-1386.34214</v>
      </c>
      <c r="S69" s="28">
        <v>0</v>
      </c>
      <c r="T69" s="28">
        <v>-263.25546999999995</v>
      </c>
      <c r="U69" s="28">
        <v>-605.30800999999997</v>
      </c>
      <c r="V69" s="28">
        <v>-628.45876514663985</v>
      </c>
      <c r="W69" s="28">
        <v>-229.49700000000001</v>
      </c>
      <c r="X69" s="28">
        <v>-1980.65967</v>
      </c>
      <c r="Y69" s="28">
        <v>-165.05374239203744</v>
      </c>
      <c r="Z69" s="28">
        <v>0</v>
      </c>
      <c r="AA69" s="28">
        <v>-16.238855494786527</v>
      </c>
      <c r="AB69" s="28">
        <v>0</v>
      </c>
      <c r="AC69" s="28">
        <v>0</v>
      </c>
      <c r="AD69" s="28">
        <v>-664.95931999999993</v>
      </c>
      <c r="AE69" s="28">
        <v>-3797.6851877894164</v>
      </c>
      <c r="AF69" s="28">
        <v>-21222.599018800567</v>
      </c>
    </row>
    <row r="70" spans="1:32" ht="12.95" customHeight="1" x14ac:dyDescent="0.2">
      <c r="A70" s="227" t="s">
        <v>995</v>
      </c>
      <c r="B70" s="28">
        <v>-6.651064186020573</v>
      </c>
      <c r="C70" s="28">
        <v>-148.07420000000002</v>
      </c>
      <c r="D70" s="28">
        <v>-2097.4133500000003</v>
      </c>
      <c r="E70" s="28">
        <v>0</v>
      </c>
      <c r="F70" s="28">
        <v>0</v>
      </c>
      <c r="G70" s="28">
        <v>-36.687870000000004</v>
      </c>
      <c r="H70" s="28">
        <v>-582.83683999999994</v>
      </c>
      <c r="I70" s="28">
        <v>-131.36339000000001</v>
      </c>
      <c r="J70" s="28">
        <v>-1089.3386399999999</v>
      </c>
      <c r="K70" s="28">
        <v>0</v>
      </c>
      <c r="L70" s="28">
        <v>0</v>
      </c>
      <c r="M70" s="28">
        <v>-462.44131573401734</v>
      </c>
      <c r="N70" s="28">
        <v>-326.44443999999999</v>
      </c>
      <c r="O70" s="28">
        <v>-2235.8741600000003</v>
      </c>
      <c r="P70" s="28">
        <v>-8840.0967200000014</v>
      </c>
      <c r="Q70" s="28">
        <v>0</v>
      </c>
      <c r="R70" s="28">
        <v>-151.71779999999998</v>
      </c>
      <c r="S70" s="28">
        <v>-1.1107100000000001</v>
      </c>
      <c r="T70" s="28">
        <v>0</v>
      </c>
      <c r="U70" s="28">
        <v>-1107.0734299999999</v>
      </c>
      <c r="V70" s="28">
        <v>-369.0641257849656</v>
      </c>
      <c r="W70" s="28">
        <v>0</v>
      </c>
      <c r="X70" s="28">
        <v>-1738.46335</v>
      </c>
      <c r="Y70" s="28">
        <v>-897.59311000000002</v>
      </c>
      <c r="Z70" s="28">
        <v>0</v>
      </c>
      <c r="AA70" s="28">
        <v>0</v>
      </c>
      <c r="AB70" s="28">
        <v>-766.64310999999998</v>
      </c>
      <c r="AC70" s="28">
        <v>-11532.522919999999</v>
      </c>
      <c r="AD70" s="28">
        <v>-886.76796000000002</v>
      </c>
      <c r="AE70" s="28">
        <v>-1261.3386260213356</v>
      </c>
      <c r="AF70" s="28">
        <v>-34669.517131726338</v>
      </c>
    </row>
    <row r="71" spans="1:32" ht="12.95" customHeight="1" x14ac:dyDescent="0.2">
      <c r="A71" s="68" t="s">
        <v>372</v>
      </c>
      <c r="B71" s="28">
        <v>-535.92412000000002</v>
      </c>
      <c r="C71" s="28">
        <v>-18255.946469999999</v>
      </c>
      <c r="D71" s="28">
        <v>-18219.75605</v>
      </c>
      <c r="E71" s="28">
        <v>-18622.78486</v>
      </c>
      <c r="F71" s="28">
        <v>-2681.1199900000001</v>
      </c>
      <c r="G71" s="28">
        <v>0</v>
      </c>
      <c r="H71" s="28">
        <v>0</v>
      </c>
      <c r="I71" s="28">
        <v>0</v>
      </c>
      <c r="J71" s="28">
        <v>0</v>
      </c>
      <c r="K71" s="28">
        <v>-9033.2785199999998</v>
      </c>
      <c r="L71" s="28">
        <v>-2607.3645799999999</v>
      </c>
      <c r="M71" s="28">
        <v>0</v>
      </c>
      <c r="N71" s="28">
        <v>-1282.9584</v>
      </c>
      <c r="O71" s="28">
        <v>-14047.3112</v>
      </c>
      <c r="P71" s="28">
        <v>0</v>
      </c>
      <c r="Q71" s="28">
        <v>-1948.19023097785</v>
      </c>
      <c r="R71" s="28">
        <v>-5090.0269600000001</v>
      </c>
      <c r="S71" s="28">
        <v>-481.67</v>
      </c>
      <c r="T71" s="28">
        <v>-104.14350999999999</v>
      </c>
      <c r="U71" s="28">
        <v>0</v>
      </c>
      <c r="V71" s="28">
        <v>-840.53667000000007</v>
      </c>
      <c r="W71" s="28">
        <v>-295.97000000000003</v>
      </c>
      <c r="X71" s="28">
        <v>-4069.9467500000001</v>
      </c>
      <c r="Y71" s="28">
        <v>0</v>
      </c>
      <c r="Z71" s="28">
        <v>-1003.25766</v>
      </c>
      <c r="AA71" s="28">
        <v>0</v>
      </c>
      <c r="AB71" s="28">
        <v>0</v>
      </c>
      <c r="AC71" s="28">
        <v>0</v>
      </c>
      <c r="AD71" s="28">
        <v>0</v>
      </c>
      <c r="AE71" s="28">
        <v>0</v>
      </c>
      <c r="AF71" s="28">
        <v>-99120.185970977851</v>
      </c>
    </row>
    <row r="72" spans="1:32" ht="15" customHeight="1" x14ac:dyDescent="0.2">
      <c r="A72" s="1113" t="s">
        <v>569</v>
      </c>
      <c r="B72" s="1114">
        <v>-13734.528557833373</v>
      </c>
      <c r="C72" s="1114">
        <v>-360705.24434000003</v>
      </c>
      <c r="D72" s="1114">
        <v>-341312.93096000003</v>
      </c>
      <c r="E72" s="1114">
        <v>-789035.83193958027</v>
      </c>
      <c r="F72" s="1114">
        <v>-43150.837803793038</v>
      </c>
      <c r="G72" s="1114">
        <v>-72692.308440260007</v>
      </c>
      <c r="H72" s="1114">
        <v>-699140.11938056303</v>
      </c>
      <c r="I72" s="1114">
        <v>-1979.0262942009688</v>
      </c>
      <c r="J72" s="1114">
        <v>-32299.750275595106</v>
      </c>
      <c r="K72" s="1114">
        <v>-233725.28975720002</v>
      </c>
      <c r="L72" s="1114">
        <v>-189571.63553592807</v>
      </c>
      <c r="M72" s="1114">
        <v>-664.09517547178621</v>
      </c>
      <c r="N72" s="1114">
        <v>-21353.957249906354</v>
      </c>
      <c r="O72" s="1114">
        <v>-248865.62064999994</v>
      </c>
      <c r="P72" s="1114">
        <v>-153032.56996368599</v>
      </c>
      <c r="Q72" s="1114">
        <v>-69309.845311646815</v>
      </c>
      <c r="R72" s="1114">
        <v>-110596.54354999999</v>
      </c>
      <c r="S72" s="1114">
        <v>-3570.6640300000004</v>
      </c>
      <c r="T72" s="1114">
        <v>-24095.682059999999</v>
      </c>
      <c r="U72" s="1114">
        <v>-79661.602700000003</v>
      </c>
      <c r="V72" s="1114">
        <v>-158272.19600543624</v>
      </c>
      <c r="W72" s="1114">
        <v>-36721.542200000004</v>
      </c>
      <c r="X72" s="1114">
        <v>-76638.602150000021</v>
      </c>
      <c r="Y72" s="1114">
        <v>-5193.645798545178</v>
      </c>
      <c r="Z72" s="1114">
        <v>-113302.06142770723</v>
      </c>
      <c r="AA72" s="1114">
        <v>-647.73626558474871</v>
      </c>
      <c r="AB72" s="1114">
        <v>-15395.304165999998</v>
      </c>
      <c r="AC72" s="1114">
        <v>-190985.08142000012</v>
      </c>
      <c r="AD72" s="1114">
        <v>-30320.895580000055</v>
      </c>
      <c r="AE72" s="1114">
        <v>-62115.478912567312</v>
      </c>
      <c r="AF72" s="1114">
        <v>-4178090.6279015071</v>
      </c>
    </row>
    <row r="73" spans="1:32" ht="12.95" customHeight="1" x14ac:dyDescent="0.2">
      <c r="A73" s="64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</row>
    <row r="74" spans="1:32" ht="15" customHeight="1" thickBot="1" x14ac:dyDescent="0.25">
      <c r="A74" s="1111" t="s">
        <v>570</v>
      </c>
      <c r="B74" s="1103">
        <v>-4334.8605549789118</v>
      </c>
      <c r="C74" s="1103">
        <v>20493.942570000014</v>
      </c>
      <c r="D74" s="1103">
        <v>-2.0854400000534952</v>
      </c>
      <c r="E74" s="1103">
        <v>-85446.862489580526</v>
      </c>
      <c r="F74" s="1103">
        <v>-519.35662753688666</v>
      </c>
      <c r="G74" s="1103">
        <v>7.6775897396873916</v>
      </c>
      <c r="H74" s="1103">
        <v>-52195.603070562589</v>
      </c>
      <c r="I74" s="1103">
        <v>387.54227579903113</v>
      </c>
      <c r="J74" s="1103">
        <v>-1713.1280855951081</v>
      </c>
      <c r="K74" s="1103">
        <v>13655.991702799947</v>
      </c>
      <c r="L74" s="1103">
        <v>-3829.7999344689597</v>
      </c>
      <c r="M74" s="1103">
        <v>-70.84897547178582</v>
      </c>
      <c r="N74" s="1103">
        <v>-3861.0614230767605</v>
      </c>
      <c r="O74" s="1103">
        <v>25099.329899692209</v>
      </c>
      <c r="P74" s="1103">
        <v>27526.642822602967</v>
      </c>
      <c r="Q74" s="1103">
        <v>-5511.2530900711354</v>
      </c>
      <c r="R74" s="1103">
        <v>12783.616939999993</v>
      </c>
      <c r="S74" s="1103">
        <v>771.64243000000033</v>
      </c>
      <c r="T74" s="1103">
        <v>1251.8988499999941</v>
      </c>
      <c r="U74" s="1103">
        <v>-19344.839543645699</v>
      </c>
      <c r="V74" s="1103">
        <v>5002.5178663911356</v>
      </c>
      <c r="W74" s="1103">
        <v>616.48479999999836</v>
      </c>
      <c r="X74" s="1103">
        <v>317.27509099997405</v>
      </c>
      <c r="Y74" s="1103">
        <v>-447.28522356128724</v>
      </c>
      <c r="Z74" s="1103">
        <v>5862.1914233087737</v>
      </c>
      <c r="AA74" s="1103">
        <v>-257.81807558474969</v>
      </c>
      <c r="AB74" s="1103">
        <v>-3438.7376154081358</v>
      </c>
      <c r="AC74" s="1103">
        <v>6727.4114499998686</v>
      </c>
      <c r="AD74" s="1103">
        <v>10777.59486999995</v>
      </c>
      <c r="AE74" s="1103">
        <v>-11416.543637401788</v>
      </c>
      <c r="AF74" s="1100">
        <v>-61108.323205610846</v>
      </c>
    </row>
    <row r="75" spans="1:32" ht="12.95" customHeight="1" x14ac:dyDescent="0.2">
      <c r="A75" s="1358" t="s">
        <v>3158</v>
      </c>
      <c r="B75" s="1003">
        <v>-3476.766677753194</v>
      </c>
      <c r="C75" s="1003">
        <v>-21881.48174000001</v>
      </c>
      <c r="D75" s="1003">
        <v>9544.5331401357362</v>
      </c>
      <c r="E75" s="1003">
        <v>-22031.870262739776</v>
      </c>
      <c r="F75" s="1003">
        <v>-7320.7978505059109</v>
      </c>
      <c r="G75" s="1003">
        <v>-119.2829739440605</v>
      </c>
      <c r="H75" s="1003">
        <v>-37544.811001561226</v>
      </c>
      <c r="I75" s="1003">
        <v>-1881.6807800000013</v>
      </c>
      <c r="J75" s="1003">
        <v>-4816.7814104000036</v>
      </c>
      <c r="K75" s="1003">
        <v>-29642.048416943075</v>
      </c>
      <c r="L75" s="1003">
        <v>-3949.334123213589</v>
      </c>
      <c r="M75" s="1003">
        <v>-1570.0829852620786</v>
      </c>
      <c r="N75" s="1003">
        <v>-5685.7107945348362</v>
      </c>
      <c r="O75" s="1003">
        <v>-1634.1678424654604</v>
      </c>
      <c r="P75" s="1003">
        <v>-1532.8408927867115</v>
      </c>
      <c r="Q75" s="1003">
        <v>-17785.010081836208</v>
      </c>
      <c r="R75" s="1003">
        <v>3815.3870400000064</v>
      </c>
      <c r="S75" s="1003">
        <v>838.25412000000006</v>
      </c>
      <c r="T75" s="1003">
        <v>-475.84990879479051</v>
      </c>
      <c r="U75" s="1003">
        <v>-10966.158839935817</v>
      </c>
      <c r="V75" s="1003">
        <v>-2627.0540230028928</v>
      </c>
      <c r="W75" s="1003">
        <v>-1238.204</v>
      </c>
      <c r="X75" s="1003">
        <v>-2118.5242500000077</v>
      </c>
      <c r="Y75" s="1003">
        <v>-6896.3344131104323</v>
      </c>
      <c r="Z75" s="1003">
        <v>5335.0934255449174</v>
      </c>
      <c r="AA75" s="1003">
        <v>-93.336540000000014</v>
      </c>
      <c r="AB75" s="1003">
        <v>-5649.3084100000005</v>
      </c>
      <c r="AC75" s="1003">
        <v>-12323.855535935461</v>
      </c>
      <c r="AD75" s="1003">
        <v>1982.8654490227141</v>
      </c>
      <c r="AE75" s="1003">
        <v>-9231.4698646004126</v>
      </c>
      <c r="AF75" s="1480">
        <f>SUM(B75:AE75)</f>
        <v>-190976.63044462257</v>
      </c>
    </row>
    <row r="76" spans="1:32" ht="12.95" customHeight="1" x14ac:dyDescent="0.2">
      <c r="A76" s="1357" t="s">
        <v>3159</v>
      </c>
      <c r="B76" s="1003">
        <v>-2496.5453499811069</v>
      </c>
      <c r="C76" s="1003">
        <v>25011.557950000049</v>
      </c>
      <c r="D76" s="1003">
        <v>-4240.1338499999938</v>
      </c>
      <c r="E76" s="1003">
        <v>8570.9660058738591</v>
      </c>
      <c r="F76" s="1003">
        <v>-26716.112263347499</v>
      </c>
      <c r="G76" s="1003">
        <v>-5491.2470999999941</v>
      </c>
      <c r="H76" s="1003">
        <v>-6891.2371999999878</v>
      </c>
      <c r="I76" s="1003">
        <v>-2340.0756700000002</v>
      </c>
      <c r="J76" s="1003">
        <v>-17807.065840000003</v>
      </c>
      <c r="K76" s="1003">
        <v>-3713.8694999999998</v>
      </c>
      <c r="L76" s="1003">
        <v>-3164.7136075922845</v>
      </c>
      <c r="M76" s="1003">
        <v>-626.348235969916</v>
      </c>
      <c r="N76" s="1003">
        <v>377.73392275832595</v>
      </c>
      <c r="O76" s="1003">
        <v>4648.1542746590976</v>
      </c>
      <c r="P76" s="1003">
        <v>11528.244859999984</v>
      </c>
      <c r="Q76" s="1003">
        <v>-10565.276588898487</v>
      </c>
      <c r="R76" s="1003">
        <v>-13237.590239999987</v>
      </c>
      <c r="S76" s="1003">
        <v>-114.47641000000014</v>
      </c>
      <c r="T76" s="1003">
        <v>1454.7216200000048</v>
      </c>
      <c r="U76" s="1003">
        <v>-7893.9273888592388</v>
      </c>
      <c r="V76" s="1003">
        <v>-3722.7503067868947</v>
      </c>
      <c r="W76" s="1003">
        <v>-5674.6329999999998</v>
      </c>
      <c r="X76" s="1003">
        <v>-8034.7407099999937</v>
      </c>
      <c r="Y76" s="1003">
        <v>-5138.0725330000014</v>
      </c>
      <c r="Z76" s="1003">
        <v>-873.35114475481214</v>
      </c>
      <c r="AA76" s="1003" t="s">
        <v>1580</v>
      </c>
      <c r="AB76" s="1003">
        <v>-8925.4127599999993</v>
      </c>
      <c r="AC76" s="1003">
        <v>-5211.5989819084998</v>
      </c>
      <c r="AD76" s="1003">
        <v>-971.21833144493587</v>
      </c>
      <c r="AE76" s="1003">
        <v>-18896.498628433397</v>
      </c>
      <c r="AF76" s="1003">
        <f>SUM(B76:AE76)</f>
        <v>-111155.5170076857</v>
      </c>
    </row>
    <row r="77" spans="1:32" ht="12.95" customHeight="1" x14ac:dyDescent="0.2">
      <c r="A77" s="1357" t="s">
        <v>3160</v>
      </c>
      <c r="B77" s="77">
        <v>-2120.4312364157377</v>
      </c>
      <c r="C77" s="77">
        <v>-22975.635840005129</v>
      </c>
      <c r="D77" s="77">
        <v>-30655.89300999996</v>
      </c>
      <c r="E77" s="77">
        <v>-73246.191613670642</v>
      </c>
      <c r="F77" s="77">
        <v>-9172.2735345740766</v>
      </c>
      <c r="G77" s="77">
        <v>-6507.9945702630057</v>
      </c>
      <c r="H77" s="77">
        <v>5391.8998090401892</v>
      </c>
      <c r="I77" s="77">
        <v>-643.93517000000043</v>
      </c>
      <c r="J77" s="77">
        <v>-14896.158539999999</v>
      </c>
      <c r="K77" s="77">
        <v>-41095.700860000012</v>
      </c>
      <c r="L77" s="77">
        <v>-28694.298630183399</v>
      </c>
      <c r="M77" s="77">
        <v>224.10191999999807</v>
      </c>
      <c r="N77" s="77">
        <v>-8697.6623691249188</v>
      </c>
      <c r="O77" s="77">
        <v>-21821.70671779865</v>
      </c>
      <c r="P77" s="77">
        <v>-9626.4485700000223</v>
      </c>
      <c r="Q77" s="77">
        <v>-7242.1297528943605</v>
      </c>
      <c r="R77" s="77">
        <v>-10717.168000000014</v>
      </c>
      <c r="S77" s="77">
        <v>-1643.0927999999994</v>
      </c>
      <c r="T77" s="77">
        <v>-2562.9140999999604</v>
      </c>
      <c r="U77" s="77">
        <v>-19920.088962753744</v>
      </c>
      <c r="V77" s="77">
        <v>-1513.6898200000226</v>
      </c>
      <c r="W77" s="77">
        <v>-485.00792000000007</v>
      </c>
      <c r="X77" s="77">
        <v>-22386.003130000012</v>
      </c>
      <c r="Y77" s="77">
        <v>750.05771379999999</v>
      </c>
      <c r="Z77" s="77">
        <v>-2043.8571468319744</v>
      </c>
      <c r="AA77" s="77" t="s">
        <v>1580</v>
      </c>
      <c r="AB77" s="77">
        <v>-4577.9515899999997</v>
      </c>
      <c r="AC77" s="77">
        <v>-28297.921939804048</v>
      </c>
      <c r="AD77" s="77" t="s">
        <v>1580</v>
      </c>
      <c r="AE77" s="77">
        <v>-7616.8625173915252</v>
      </c>
      <c r="AF77" s="1003">
        <f>SUM(B77:AE77)</f>
        <v>-372794.95889887103</v>
      </c>
    </row>
    <row r="78" spans="1:32" ht="12.95" customHeight="1" thickBot="1" x14ac:dyDescent="0.25">
      <c r="A78" s="1359" t="s">
        <v>3161</v>
      </c>
      <c r="B78" s="78">
        <v>3545.1186610027144</v>
      </c>
      <c r="C78" s="78">
        <v>16335.193669785023</v>
      </c>
      <c r="D78" s="78">
        <v>7358.1530799999837</v>
      </c>
      <c r="E78" s="78">
        <v>11866.9414529531</v>
      </c>
      <c r="F78" s="78">
        <v>-27123.930274850518</v>
      </c>
      <c r="G78" s="78">
        <v>5111.0857929350732</v>
      </c>
      <c r="H78" s="78">
        <v>56594.197139240685</v>
      </c>
      <c r="I78" s="78">
        <v>-695.37505000000021</v>
      </c>
      <c r="J78" s="78">
        <v>-1384.2304000000001</v>
      </c>
      <c r="K78" s="78">
        <v>6736.0256399999853</v>
      </c>
      <c r="L78" s="78">
        <v>-9661.6698000001761</v>
      </c>
      <c r="M78" s="78">
        <v>-656.20343000000014</v>
      </c>
      <c r="N78" s="78">
        <v>-6513.9058216822441</v>
      </c>
      <c r="O78" s="78">
        <v>15660.932064748109</v>
      </c>
      <c r="P78" s="78">
        <v>-1974.0708900000154</v>
      </c>
      <c r="Q78" s="78">
        <v>3300.300812483832</v>
      </c>
      <c r="R78" s="78">
        <v>-3753.0430799999908</v>
      </c>
      <c r="S78" s="78">
        <v>237.64799999999954</v>
      </c>
      <c r="T78" s="78">
        <v>-436.55601999994366</v>
      </c>
      <c r="U78" s="78">
        <v>-6188.3260566309582</v>
      </c>
      <c r="V78" s="78">
        <v>15364.281180147245</v>
      </c>
      <c r="W78" s="78" t="s">
        <v>1580</v>
      </c>
      <c r="X78" s="78">
        <v>-1555.2328999999911</v>
      </c>
      <c r="Y78" s="78">
        <v>-905.13818303014807</v>
      </c>
      <c r="Z78" s="78">
        <v>6774.4899800000194</v>
      </c>
      <c r="AA78" s="78" t="s">
        <v>1580</v>
      </c>
      <c r="AB78" s="78" t="s">
        <v>1580</v>
      </c>
      <c r="AC78" s="78">
        <v>-1729.393599999994</v>
      </c>
      <c r="AD78" s="78" t="s">
        <v>1580</v>
      </c>
      <c r="AE78" s="78">
        <v>-8080.7097131040919</v>
      </c>
      <c r="AF78" s="78">
        <f>SUM(B78:AE78)</f>
        <v>78226.58225399768</v>
      </c>
    </row>
    <row r="80" spans="1:32" ht="12.95" customHeight="1" x14ac:dyDescent="0.2">
      <c r="A80" s="169"/>
      <c r="B80" s="30"/>
      <c r="C80" s="30"/>
      <c r="D80" s="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30"/>
    </row>
    <row r="81" spans="1:32" ht="12.95" customHeight="1" x14ac:dyDescent="0.2">
      <c r="A81" s="67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</row>
  </sheetData>
  <mergeCells count="2">
    <mergeCell ref="N5:AF6"/>
    <mergeCell ref="A5:M6"/>
  </mergeCells>
  <phoneticPr fontId="6" type="noConversion"/>
  <conditionalFormatting sqref="C9:AF9 B8:AA8">
    <cfRule type="expression" dxfId="243" priority="928" stopIfTrue="1">
      <formula>#REF!=1</formula>
    </cfRule>
  </conditionalFormatting>
  <conditionalFormatting sqref="AF8">
    <cfRule type="expression" dxfId="242" priority="929" stopIfTrue="1">
      <formula>#REF!=1</formula>
    </cfRule>
  </conditionalFormatting>
  <conditionalFormatting sqref="AB8">
    <cfRule type="expression" dxfId="241" priority="931" stopIfTrue="1">
      <formula>#REF!=1</formula>
    </cfRule>
  </conditionalFormatting>
  <conditionalFormatting sqref="AE8">
    <cfRule type="expression" dxfId="240" priority="932" stopIfTrue="1">
      <formula>#REF!=1</formula>
    </cfRule>
  </conditionalFormatting>
  <conditionalFormatting sqref="AC8:AD8">
    <cfRule type="expression" dxfId="239" priority="93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3" min="2" max="7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85"/>
  <sheetViews>
    <sheetView showGridLines="0" zoomScaleNormal="100" zoomScaleSheetLayoutView="70" workbookViewId="0">
      <pane xSplit="1" ySplit="8" topLeftCell="M21" activePane="bottomRight" state="frozen"/>
      <selection activeCell="A69" sqref="A69:IV88"/>
      <selection pane="topRight" activeCell="A69" sqref="A69:IV88"/>
      <selection pane="bottomLeft" activeCell="A69" sqref="A69:IV88"/>
      <selection pane="bottomRight" activeCell="A39" sqref="A39"/>
    </sheetView>
  </sheetViews>
  <sheetFormatPr defaultRowHeight="12.75" x14ac:dyDescent="0.2"/>
  <cols>
    <col min="1" max="1" width="47.140625" style="451" customWidth="1"/>
    <col min="2" max="3" width="8.7109375" style="451" customWidth="1"/>
    <col min="4" max="4" width="9.85546875" style="451" customWidth="1"/>
    <col min="5" max="6" width="8.7109375" style="451" customWidth="1"/>
    <col min="7" max="7" width="8.28515625" style="451" customWidth="1"/>
    <col min="8" max="8" width="9.28515625" style="451" customWidth="1"/>
    <col min="9" max="9" width="7.7109375" style="451" customWidth="1"/>
    <col min="10" max="10" width="8" style="451" customWidth="1"/>
    <col min="11" max="11" width="9.7109375" style="451" customWidth="1"/>
    <col min="12" max="12" width="7.5703125" style="451" customWidth="1"/>
    <col min="13" max="13" width="8" style="451" customWidth="1"/>
    <col min="14" max="14" width="8.140625" style="451" customWidth="1"/>
    <col min="15" max="18" width="8.7109375" style="451" customWidth="1"/>
    <col min="19" max="19" width="7.85546875" style="451" customWidth="1"/>
    <col min="20" max="29" width="8.7109375" style="451" customWidth="1"/>
    <col min="30" max="30" width="7.85546875" style="451" customWidth="1"/>
    <col min="31" max="31" width="8.7109375" style="451" customWidth="1"/>
    <col min="32" max="32" width="10.140625" style="451" customWidth="1"/>
    <col min="33" max="16384" width="9.140625" style="451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34" customFormat="1" ht="15" customHeight="1" x14ac:dyDescent="0.2">
      <c r="A3" s="922" t="s">
        <v>851</v>
      </c>
      <c r="AF3" s="924" t="s">
        <v>3203</v>
      </c>
    </row>
    <row r="4" spans="1:32" s="505" customFormat="1" ht="12" customHeight="1" x14ac:dyDescent="0.2"/>
    <row r="5" spans="1:32" s="505" customFormat="1" ht="18" customHeight="1" x14ac:dyDescent="0.2">
      <c r="A5" s="1731" t="s">
        <v>3204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0" t="s">
        <v>3205</v>
      </c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F7" s="1354" t="s">
        <v>2071</v>
      </c>
    </row>
    <row r="8" spans="1:32" s="284" customFormat="1" ht="75" customHeight="1" thickBot="1" x14ac:dyDescent="0.25">
      <c r="A8" s="1105"/>
      <c r="B8" s="1108" t="s">
        <v>2070</v>
      </c>
      <c r="C8" s="1108" t="s">
        <v>1220</v>
      </c>
      <c r="D8" s="1108" t="s">
        <v>800</v>
      </c>
      <c r="E8" s="1108" t="s">
        <v>763</v>
      </c>
      <c r="F8" s="1108" t="s">
        <v>1548</v>
      </c>
      <c r="G8" s="1108" t="s">
        <v>1549</v>
      </c>
      <c r="H8" s="1108" t="s">
        <v>817</v>
      </c>
      <c r="I8" s="1108" t="s">
        <v>854</v>
      </c>
      <c r="J8" s="1108" t="s">
        <v>2132</v>
      </c>
      <c r="K8" s="1108" t="s">
        <v>1557</v>
      </c>
      <c r="L8" s="1109" t="s">
        <v>802</v>
      </c>
      <c r="M8" s="1108" t="s">
        <v>830</v>
      </c>
      <c r="N8" s="1108" t="s">
        <v>1644</v>
      </c>
      <c r="O8" s="1108" t="s">
        <v>1530</v>
      </c>
      <c r="P8" s="1108" t="s">
        <v>758</v>
      </c>
      <c r="Q8" s="1108" t="s">
        <v>1418</v>
      </c>
      <c r="R8" s="1108" t="s">
        <v>803</v>
      </c>
      <c r="S8" s="1108" t="s">
        <v>762</v>
      </c>
      <c r="T8" s="1108" t="s">
        <v>761</v>
      </c>
      <c r="U8" s="1108" t="s">
        <v>829</v>
      </c>
      <c r="V8" s="1108" t="s">
        <v>1581</v>
      </c>
      <c r="W8" s="1108" t="s">
        <v>1527</v>
      </c>
      <c r="X8" s="1108" t="s">
        <v>828</v>
      </c>
      <c r="Y8" s="1108" t="s">
        <v>799</v>
      </c>
      <c r="Z8" s="1108" t="s">
        <v>1168</v>
      </c>
      <c r="AA8" s="1108" t="s">
        <v>2088</v>
      </c>
      <c r="AB8" s="1108" t="s">
        <v>1535</v>
      </c>
      <c r="AC8" s="1106" t="s">
        <v>759</v>
      </c>
      <c r="AD8" s="1106" t="s">
        <v>1528</v>
      </c>
      <c r="AE8" s="1108" t="s">
        <v>752</v>
      </c>
      <c r="AF8" s="1108" t="s">
        <v>1079</v>
      </c>
    </row>
    <row r="9" spans="1:32" ht="15" customHeight="1" x14ac:dyDescent="0.2">
      <c r="A9" s="806" t="s">
        <v>565</v>
      </c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5"/>
      <c r="AF9" s="85"/>
    </row>
    <row r="10" spans="1:32" ht="12.95" customHeight="1" x14ac:dyDescent="0.2">
      <c r="A10" s="226" t="s">
        <v>749</v>
      </c>
      <c r="B10" s="28">
        <v>1733.0470499999997</v>
      </c>
      <c r="C10" s="28">
        <v>187302.08877</v>
      </c>
      <c r="D10" s="28">
        <v>157523.92928999988</v>
      </c>
      <c r="E10" s="28">
        <v>411543.98216000007</v>
      </c>
      <c r="F10" s="28">
        <v>34710.967909999999</v>
      </c>
      <c r="G10" s="28">
        <v>87665.002659999998</v>
      </c>
      <c r="H10" s="28">
        <v>746519.37298000208</v>
      </c>
      <c r="I10" s="28">
        <v>8353.5514500000008</v>
      </c>
      <c r="J10" s="28">
        <v>34565.272729999997</v>
      </c>
      <c r="K10" s="28">
        <v>129006.55835000002</v>
      </c>
      <c r="L10" s="28">
        <v>35604.953550000006</v>
      </c>
      <c r="M10" s="28">
        <v>43113.370599999937</v>
      </c>
      <c r="N10" s="28">
        <v>6366.2525299999998</v>
      </c>
      <c r="O10" s="28">
        <v>152224.98732999997</v>
      </c>
      <c r="P10" s="28">
        <v>147095.72260000001</v>
      </c>
      <c r="Q10" s="28">
        <v>68942.907472937834</v>
      </c>
      <c r="R10" s="28">
        <v>110116.88029</v>
      </c>
      <c r="S10" s="28">
        <v>34025.453940000014</v>
      </c>
      <c r="T10" s="28">
        <v>37856.79305</v>
      </c>
      <c r="U10" s="28">
        <v>41570.879659999991</v>
      </c>
      <c r="V10" s="28">
        <v>143475.91627219177</v>
      </c>
      <c r="W10" s="28">
        <v>26734.536</v>
      </c>
      <c r="X10" s="28">
        <v>45040.760520000003</v>
      </c>
      <c r="Y10" s="28">
        <v>13571.19744</v>
      </c>
      <c r="Z10" s="28">
        <v>57925.725879999991</v>
      </c>
      <c r="AA10" s="28">
        <v>2552.2770699999955</v>
      </c>
      <c r="AB10" s="28">
        <v>7447.9663400000009</v>
      </c>
      <c r="AC10" s="28">
        <v>72863.499719999993</v>
      </c>
      <c r="AD10" s="28">
        <v>5603.5715399999999</v>
      </c>
      <c r="AE10" s="28">
        <v>17739.825129999997</v>
      </c>
      <c r="AF10" s="28">
        <v>2868797.2502851309</v>
      </c>
    </row>
    <row r="11" spans="1:32" ht="12.95" customHeight="1" x14ac:dyDescent="0.2">
      <c r="A11" s="226" t="s">
        <v>902</v>
      </c>
      <c r="B11" s="28">
        <v>3905.2440299999998</v>
      </c>
      <c r="C11" s="28">
        <v>237168.24187999999</v>
      </c>
      <c r="D11" s="28">
        <v>276309.91066999995</v>
      </c>
      <c r="E11" s="28">
        <v>482100.38880000002</v>
      </c>
      <c r="F11" s="28">
        <v>45185.480939999994</v>
      </c>
      <c r="G11" s="28">
        <v>119384.50569999999</v>
      </c>
      <c r="H11" s="28">
        <v>1013679.9546100028</v>
      </c>
      <c r="I11" s="28">
        <v>13343.507030000001</v>
      </c>
      <c r="J11" s="28">
        <v>19799.138909999998</v>
      </c>
      <c r="K11" s="28">
        <v>154451.96138000002</v>
      </c>
      <c r="L11" s="28">
        <v>37004.924469999998</v>
      </c>
      <c r="M11" s="28">
        <v>150164.51413999998</v>
      </c>
      <c r="N11" s="28">
        <v>12768.378909999999</v>
      </c>
      <c r="O11" s="28">
        <v>179837.01804999998</v>
      </c>
      <c r="P11" s="28">
        <v>194251.83971999999</v>
      </c>
      <c r="Q11" s="28">
        <v>158158.04950999998</v>
      </c>
      <c r="R11" s="28">
        <v>136376.44969000001</v>
      </c>
      <c r="S11" s="28">
        <v>43937.607290000007</v>
      </c>
      <c r="T11" s="28">
        <v>47101.156139999999</v>
      </c>
      <c r="U11" s="28">
        <v>64260.874909999991</v>
      </c>
      <c r="V11" s="28">
        <v>222199.41470000002</v>
      </c>
      <c r="W11" s="28">
        <v>44701.026000000005</v>
      </c>
      <c r="X11" s="28">
        <v>54259.145410000005</v>
      </c>
      <c r="Y11" s="28">
        <v>6777.7721600000004</v>
      </c>
      <c r="Z11" s="28">
        <v>86377.898060000007</v>
      </c>
      <c r="AA11" s="28">
        <v>24816.168929999996</v>
      </c>
      <c r="AB11" s="28">
        <v>5856.4814499999993</v>
      </c>
      <c r="AC11" s="28">
        <v>78472.285230000009</v>
      </c>
      <c r="AD11" s="28">
        <v>6146.2955899999997</v>
      </c>
      <c r="AE11" s="28">
        <v>18810.060409999998</v>
      </c>
      <c r="AF11" s="28">
        <v>3937605.6947200038</v>
      </c>
    </row>
    <row r="12" spans="1:32" ht="12.95" customHeight="1" x14ac:dyDescent="0.2">
      <c r="A12" s="226" t="s">
        <v>996</v>
      </c>
      <c r="B12" s="28">
        <v>3368.0888</v>
      </c>
      <c r="C12" s="28">
        <v>214049.63227999999</v>
      </c>
      <c r="D12" s="28">
        <v>249517.49000999998</v>
      </c>
      <c r="E12" s="28">
        <v>430442.73569</v>
      </c>
      <c r="F12" s="28">
        <v>39686.570829999997</v>
      </c>
      <c r="G12" s="28">
        <v>107174.54216</v>
      </c>
      <c r="H12" s="28">
        <v>900049.22968000278</v>
      </c>
      <c r="I12" s="28">
        <v>11806.824070000001</v>
      </c>
      <c r="J12" s="28">
        <v>17149.584029999998</v>
      </c>
      <c r="K12" s="28">
        <v>133108.33310000002</v>
      </c>
      <c r="L12" s="28">
        <v>33598.775829999999</v>
      </c>
      <c r="M12" s="28">
        <v>135531.01837000001</v>
      </c>
      <c r="N12" s="28">
        <v>11254.313370127</v>
      </c>
      <c r="O12" s="28">
        <v>158494.40800999998</v>
      </c>
      <c r="P12" s="28">
        <v>173596.924</v>
      </c>
      <c r="Q12" s="28">
        <v>142102.53237999999</v>
      </c>
      <c r="R12" s="28">
        <v>121422.6829</v>
      </c>
      <c r="S12" s="28">
        <v>39350.010220000004</v>
      </c>
      <c r="T12" s="28">
        <v>42286.693599999999</v>
      </c>
      <c r="U12" s="28">
        <v>57533.139129999996</v>
      </c>
      <c r="V12" s="28">
        <v>198138.53436000002</v>
      </c>
      <c r="W12" s="28">
        <v>40826.135000000002</v>
      </c>
      <c r="X12" s="28">
        <v>48793.581810000003</v>
      </c>
      <c r="Y12" s="28">
        <v>5625.3245200000001</v>
      </c>
      <c r="Z12" s="28">
        <v>78056.257230000003</v>
      </c>
      <c r="AA12" s="28">
        <v>22105.680479999995</v>
      </c>
      <c r="AB12" s="28">
        <v>4812.54781</v>
      </c>
      <c r="AC12" s="28">
        <v>67300.548420000006</v>
      </c>
      <c r="AD12" s="28">
        <v>5788.3710099999998</v>
      </c>
      <c r="AE12" s="28">
        <v>16916.424799999997</v>
      </c>
      <c r="AF12" s="28">
        <v>3509886.9339001295</v>
      </c>
    </row>
    <row r="13" spans="1:32" ht="12.95" customHeight="1" x14ac:dyDescent="0.2">
      <c r="A13" s="226" t="s">
        <v>997</v>
      </c>
      <c r="B13" s="28">
        <v>441.41785999999996</v>
      </c>
      <c r="C13" s="28">
        <v>269.93359999999996</v>
      </c>
      <c r="D13" s="28">
        <v>1369.75701</v>
      </c>
      <c r="E13" s="28">
        <v>7969.0747300000003</v>
      </c>
      <c r="F13" s="28">
        <v>1414.2116699999999</v>
      </c>
      <c r="G13" s="28">
        <v>1.216</v>
      </c>
      <c r="H13" s="28">
        <v>3803.5729300000003</v>
      </c>
      <c r="I13" s="28">
        <v>257.45697999999999</v>
      </c>
      <c r="J13" s="28">
        <v>257.44718999999998</v>
      </c>
      <c r="K13" s="28">
        <v>9110.1710000000003</v>
      </c>
      <c r="L13" s="28">
        <v>0</v>
      </c>
      <c r="M13" s="28">
        <v>258.35264999999998</v>
      </c>
      <c r="N13" s="28">
        <v>255.35799987299998</v>
      </c>
      <c r="O13" s="28">
        <v>4486.0328999999992</v>
      </c>
      <c r="P13" s="28">
        <v>3233.0704599999999</v>
      </c>
      <c r="Q13" s="28">
        <v>254.46876999999998</v>
      </c>
      <c r="R13" s="28">
        <v>2316.0164100000002</v>
      </c>
      <c r="S13" s="28">
        <v>257.17214000000001</v>
      </c>
      <c r="T13" s="28">
        <v>299.22140999999999</v>
      </c>
      <c r="U13" s="28">
        <v>255.64627000000002</v>
      </c>
      <c r="V13" s="28">
        <v>3138.8387699999994</v>
      </c>
      <c r="W13" s="28">
        <v>255.95099999999999</v>
      </c>
      <c r="X13" s="28">
        <v>241.92093000000003</v>
      </c>
      <c r="Y13" s="28">
        <v>257.56162</v>
      </c>
      <c r="Z13" s="28">
        <v>0</v>
      </c>
      <c r="AA13" s="28">
        <v>265.48985999999996</v>
      </c>
      <c r="AB13" s="28">
        <v>401.66998000000001</v>
      </c>
      <c r="AC13" s="28">
        <v>5451.8056399999996</v>
      </c>
      <c r="AD13" s="28">
        <v>185.56172000000001</v>
      </c>
      <c r="AE13" s="28">
        <v>262.82890999999995</v>
      </c>
      <c r="AF13" s="28">
        <v>46971.226409873001</v>
      </c>
    </row>
    <row r="14" spans="1:32" ht="12.95" customHeight="1" x14ac:dyDescent="0.2">
      <c r="A14" s="226" t="s">
        <v>1889</v>
      </c>
      <c r="B14" s="28">
        <v>95.737369999999999</v>
      </c>
      <c r="C14" s="28">
        <v>22848.675999999999</v>
      </c>
      <c r="D14" s="28">
        <v>25422.663649999999</v>
      </c>
      <c r="E14" s="28">
        <v>43688.578380000006</v>
      </c>
      <c r="F14" s="28">
        <v>4084.6984400000001</v>
      </c>
      <c r="G14" s="28">
        <v>12208.74754</v>
      </c>
      <c r="H14" s="28">
        <v>109827.152</v>
      </c>
      <c r="I14" s="28">
        <v>1279.2259799999999</v>
      </c>
      <c r="J14" s="28">
        <v>2392.1076899999998</v>
      </c>
      <c r="K14" s="28">
        <v>12233.457280000001</v>
      </c>
      <c r="L14" s="28">
        <v>3406.1486400000003</v>
      </c>
      <c r="M14" s="28">
        <v>14375.143119999999</v>
      </c>
      <c r="N14" s="28">
        <v>1258.7075400000001</v>
      </c>
      <c r="O14" s="28">
        <v>16856.577140000001</v>
      </c>
      <c r="P14" s="28">
        <v>17421.845259999998</v>
      </c>
      <c r="Q14" s="28">
        <v>15801.048359999999</v>
      </c>
      <c r="R14" s="28">
        <v>12637.750379999999</v>
      </c>
      <c r="S14" s="28">
        <v>4330.4249300000001</v>
      </c>
      <c r="T14" s="28">
        <v>4515.2411300000003</v>
      </c>
      <c r="U14" s="28">
        <v>6472.0895099999998</v>
      </c>
      <c r="V14" s="28">
        <v>20922.041570000001</v>
      </c>
      <c r="W14" s="28">
        <v>3618.94</v>
      </c>
      <c r="X14" s="28">
        <v>5223.6426700000002</v>
      </c>
      <c r="Y14" s="28">
        <v>894.88602000000003</v>
      </c>
      <c r="Z14" s="28">
        <v>8321.6408300000003</v>
      </c>
      <c r="AA14" s="28">
        <v>2444.9985899999997</v>
      </c>
      <c r="AB14" s="28">
        <v>642.26366000000007</v>
      </c>
      <c r="AC14" s="28">
        <v>5719.9311699999998</v>
      </c>
      <c r="AD14" s="28">
        <v>172.36285999999998</v>
      </c>
      <c r="AE14" s="28">
        <v>1630.8067000000001</v>
      </c>
      <c r="AF14" s="28">
        <v>380747.53440999985</v>
      </c>
    </row>
    <row r="15" spans="1:32" ht="12.95" customHeight="1" x14ac:dyDescent="0.2">
      <c r="A15" s="226" t="s">
        <v>998</v>
      </c>
      <c r="B15" s="28">
        <v>-1760.1795600000003</v>
      </c>
      <c r="C15" s="28">
        <v>-16567.88709</v>
      </c>
      <c r="D15" s="28">
        <v>-2557.96938</v>
      </c>
      <c r="E15" s="28">
        <v>-6668.7479599999997</v>
      </c>
      <c r="F15" s="28">
        <v>-2416.8990200000003</v>
      </c>
      <c r="G15" s="28">
        <v>-11940.775029999997</v>
      </c>
      <c r="H15" s="28">
        <v>-5862.7317199999998</v>
      </c>
      <c r="I15" s="28">
        <v>-74.896320000000003</v>
      </c>
      <c r="J15" s="28">
        <v>-21.148849999999999</v>
      </c>
      <c r="K15" s="28">
        <v>-11034.98201</v>
      </c>
      <c r="L15" s="28">
        <v>-3901.4266599999996</v>
      </c>
      <c r="M15" s="28">
        <v>-81039.379140000005</v>
      </c>
      <c r="N15" s="28">
        <v>-5142.0000500000006</v>
      </c>
      <c r="O15" s="28">
        <v>-6110.8409199999996</v>
      </c>
      <c r="P15" s="28">
        <v>-9203.2193599999991</v>
      </c>
      <c r="Q15" s="28">
        <v>-36.278507050020004</v>
      </c>
      <c r="R15" s="28">
        <v>-5853.0315300000002</v>
      </c>
      <c r="S15" s="28">
        <v>-4457.43613</v>
      </c>
      <c r="T15" s="28">
        <v>-1814.0810100000001</v>
      </c>
      <c r="U15" s="28">
        <v>-12.988349999999999</v>
      </c>
      <c r="V15" s="28">
        <v>-6290.8748078082181</v>
      </c>
      <c r="W15" s="28">
        <v>-1016.832</v>
      </c>
      <c r="X15" s="28">
        <v>-98.377920000000003</v>
      </c>
      <c r="Y15" s="28">
        <v>0</v>
      </c>
      <c r="Z15" s="28">
        <v>-3189.5521200000003</v>
      </c>
      <c r="AA15" s="28">
        <v>-14507.6486</v>
      </c>
      <c r="AB15" s="28">
        <v>-629.10337000000004</v>
      </c>
      <c r="AC15" s="28">
        <v>-6960.8509400000003</v>
      </c>
      <c r="AD15" s="28">
        <v>-26.84281</v>
      </c>
      <c r="AE15" s="28">
        <v>-394.33426000000003</v>
      </c>
      <c r="AF15" s="28">
        <v>-209591.31542485821</v>
      </c>
    </row>
    <row r="16" spans="1:32" ht="12.95" customHeight="1" x14ac:dyDescent="0.2">
      <c r="A16" s="226" t="s">
        <v>999</v>
      </c>
      <c r="B16" s="28">
        <v>-1434.0289900000002</v>
      </c>
      <c r="C16" s="28">
        <v>-16567.88709</v>
      </c>
      <c r="D16" s="28">
        <v>-1670.9716899999999</v>
      </c>
      <c r="E16" s="28">
        <v>-6467.93084</v>
      </c>
      <c r="F16" s="28">
        <v>-1245.9651100000001</v>
      </c>
      <c r="G16" s="28">
        <v>-11940.775029999997</v>
      </c>
      <c r="H16" s="28">
        <v>-5862.7317199999998</v>
      </c>
      <c r="I16" s="28">
        <v>0</v>
      </c>
      <c r="J16" s="28">
        <v>-21.148849999999999</v>
      </c>
      <c r="K16" s="28">
        <v>-10644.43843</v>
      </c>
      <c r="L16" s="28">
        <v>-3901.4266599999996</v>
      </c>
      <c r="M16" s="28">
        <v>-80600.922709999999</v>
      </c>
      <c r="N16" s="28">
        <v>-5142.0000500000006</v>
      </c>
      <c r="O16" s="28">
        <v>-5850.26937</v>
      </c>
      <c r="P16" s="28">
        <v>-8717.835869999999</v>
      </c>
      <c r="Q16" s="28">
        <v>-27.987827050020002</v>
      </c>
      <c r="R16" s="28">
        <v>-4974.8343300000006</v>
      </c>
      <c r="S16" s="28">
        <v>-4183.0797300000004</v>
      </c>
      <c r="T16" s="28">
        <v>-699.3451</v>
      </c>
      <c r="U16" s="28">
        <v>-12.988349999999999</v>
      </c>
      <c r="V16" s="28">
        <v>-6198.4990778082183</v>
      </c>
      <c r="W16" s="28">
        <v>-618.98099999999999</v>
      </c>
      <c r="X16" s="28">
        <v>-1.89E-2</v>
      </c>
      <c r="Y16" s="28">
        <v>0</v>
      </c>
      <c r="Z16" s="28">
        <v>-10.106860000000001</v>
      </c>
      <c r="AA16" s="28">
        <v>-14507.6486</v>
      </c>
      <c r="AB16" s="28">
        <v>-84.254730000000009</v>
      </c>
      <c r="AC16" s="28">
        <v>-6473.8092800000004</v>
      </c>
      <c r="AD16" s="28">
        <v>0</v>
      </c>
      <c r="AE16" s="28">
        <v>-394.33426000000003</v>
      </c>
      <c r="AF16" s="28">
        <v>-198254.22045485824</v>
      </c>
    </row>
    <row r="17" spans="1:32" ht="12.95" customHeight="1" x14ac:dyDescent="0.2">
      <c r="A17" s="226" t="s">
        <v>1570</v>
      </c>
      <c r="B17" s="28">
        <v>0</v>
      </c>
      <c r="C17" s="28">
        <v>-16549.085749999998</v>
      </c>
      <c r="D17" s="28">
        <v>1.8699999999999998E-2</v>
      </c>
      <c r="E17" s="28">
        <v>-6447.87824</v>
      </c>
      <c r="F17" s="28">
        <v>-385.34704000000005</v>
      </c>
      <c r="G17" s="28">
        <v>-11909.823269999997</v>
      </c>
      <c r="H17" s="28">
        <v>0</v>
      </c>
      <c r="I17" s="28">
        <v>0</v>
      </c>
      <c r="J17" s="28">
        <v>0</v>
      </c>
      <c r="K17" s="28">
        <v>-4674.1961500000007</v>
      </c>
      <c r="L17" s="28">
        <v>-3477.7516500000002</v>
      </c>
      <c r="M17" s="28">
        <v>-80600.922709999999</v>
      </c>
      <c r="N17" s="28">
        <v>-5249.8841899999989</v>
      </c>
      <c r="O17" s="28">
        <v>-0.14293</v>
      </c>
      <c r="P17" s="28">
        <v>-5320.0482499999998</v>
      </c>
      <c r="Q17" s="28">
        <v>1.4010999999999999E-2</v>
      </c>
      <c r="R17" s="28">
        <v>0</v>
      </c>
      <c r="S17" s="28">
        <v>-4183.0797300000004</v>
      </c>
      <c r="T17" s="28">
        <v>-385.58312000000001</v>
      </c>
      <c r="U17" s="28">
        <v>0</v>
      </c>
      <c r="V17" s="28">
        <v>-3355.1834100000001</v>
      </c>
      <c r="W17" s="28">
        <v>-245.17500000000001</v>
      </c>
      <c r="X17" s="28">
        <v>0</v>
      </c>
      <c r="Y17" s="28">
        <v>0</v>
      </c>
      <c r="Z17" s="28">
        <v>2.0239999999999998E-2</v>
      </c>
      <c r="AA17" s="28">
        <v>-14507.6486</v>
      </c>
      <c r="AB17" s="28">
        <v>-84.254730000000009</v>
      </c>
      <c r="AC17" s="28">
        <v>-6346.480280000007</v>
      </c>
      <c r="AD17" s="28">
        <v>0</v>
      </c>
      <c r="AE17" s="28">
        <v>0</v>
      </c>
      <c r="AF17" s="28">
        <v>-163722.43209899997</v>
      </c>
    </row>
    <row r="18" spans="1:32" ht="12.95" customHeight="1" x14ac:dyDescent="0.2">
      <c r="A18" s="226" t="s">
        <v>732</v>
      </c>
      <c r="B18" s="28">
        <v>-1426.0078500000002</v>
      </c>
      <c r="C18" s="28">
        <v>0</v>
      </c>
      <c r="D18" s="28">
        <v>-1632.15922</v>
      </c>
      <c r="E18" s="28">
        <v>0</v>
      </c>
      <c r="F18" s="28">
        <v>-0.17080999999999999</v>
      </c>
      <c r="G18" s="28">
        <v>-30.951760000000004</v>
      </c>
      <c r="H18" s="28">
        <v>0</v>
      </c>
      <c r="I18" s="28">
        <v>0</v>
      </c>
      <c r="J18" s="28">
        <v>0</v>
      </c>
      <c r="K18" s="28">
        <v>0</v>
      </c>
      <c r="L18" s="28">
        <v>-353.04428999999925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-15.1874</v>
      </c>
      <c r="U18" s="28">
        <v>0</v>
      </c>
      <c r="V18" s="28">
        <v>-2258.0787099999998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-5715.6000399999994</v>
      </c>
    </row>
    <row r="19" spans="1:32" ht="12.95" customHeight="1" x14ac:dyDescent="0.2">
      <c r="A19" s="226" t="s">
        <v>743</v>
      </c>
      <c r="B19" s="28">
        <v>-8.0211400000000008</v>
      </c>
      <c r="C19" s="28">
        <v>-18.80134</v>
      </c>
      <c r="D19" s="28">
        <v>-38.83117</v>
      </c>
      <c r="E19" s="28">
        <v>-20.052599999999998</v>
      </c>
      <c r="F19" s="28">
        <v>-860.44726000000003</v>
      </c>
      <c r="G19" s="28">
        <v>0</v>
      </c>
      <c r="H19" s="28">
        <v>-5862.7317199999998</v>
      </c>
      <c r="I19" s="28">
        <v>0</v>
      </c>
      <c r="J19" s="28">
        <v>-21.148849999999999</v>
      </c>
      <c r="K19" s="28">
        <v>-5970.2422799999995</v>
      </c>
      <c r="L19" s="28">
        <v>-70.630720000000039</v>
      </c>
      <c r="M19" s="28">
        <v>0</v>
      </c>
      <c r="N19" s="28">
        <v>107.88413999999833</v>
      </c>
      <c r="O19" s="28">
        <v>-5850.12644</v>
      </c>
      <c r="P19" s="28">
        <v>-3397.7876199999992</v>
      </c>
      <c r="Q19" s="28">
        <v>-28.001838050020002</v>
      </c>
      <c r="R19" s="28">
        <v>-4974.8343300000006</v>
      </c>
      <c r="S19" s="28">
        <v>0</v>
      </c>
      <c r="T19" s="28">
        <v>-298.57458000000003</v>
      </c>
      <c r="U19" s="28">
        <v>-12.988349999999999</v>
      </c>
      <c r="V19" s="28">
        <v>-585.23695780821913</v>
      </c>
      <c r="W19" s="28">
        <v>-373.80599999999998</v>
      </c>
      <c r="X19" s="28">
        <v>-1.89E-2</v>
      </c>
      <c r="Y19" s="28">
        <v>0</v>
      </c>
      <c r="Z19" s="28">
        <v>-10.1271</v>
      </c>
      <c r="AA19" s="28">
        <v>0</v>
      </c>
      <c r="AB19" s="28">
        <v>0</v>
      </c>
      <c r="AC19" s="28">
        <v>-127.32899999999348</v>
      </c>
      <c r="AD19" s="28">
        <v>0</v>
      </c>
      <c r="AE19" s="28">
        <v>-394.33426000000003</v>
      </c>
      <c r="AF19" s="28">
        <v>-28816.188315858235</v>
      </c>
    </row>
    <row r="20" spans="1:32" ht="12.95" customHeight="1" x14ac:dyDescent="0.2">
      <c r="A20" s="226" t="s">
        <v>1000</v>
      </c>
      <c r="B20" s="28">
        <v>-326.15057000000002</v>
      </c>
      <c r="C20" s="28">
        <v>0</v>
      </c>
      <c r="D20" s="28">
        <v>-886.99769000000015</v>
      </c>
      <c r="E20" s="28">
        <v>-200.81711999999999</v>
      </c>
      <c r="F20" s="28">
        <v>-1170.9339100000002</v>
      </c>
      <c r="G20" s="28">
        <v>0</v>
      </c>
      <c r="H20" s="28">
        <v>0</v>
      </c>
      <c r="I20" s="28">
        <v>-74.896320000000003</v>
      </c>
      <c r="J20" s="28">
        <v>0</v>
      </c>
      <c r="K20" s="28">
        <v>-390.54358000000002</v>
      </c>
      <c r="L20" s="28">
        <v>0</v>
      </c>
      <c r="M20" s="28">
        <v>-438.45643000000001</v>
      </c>
      <c r="N20" s="28">
        <v>0</v>
      </c>
      <c r="O20" s="28">
        <v>-260.57155</v>
      </c>
      <c r="P20" s="28">
        <v>-485.38348999999994</v>
      </c>
      <c r="Q20" s="28">
        <v>-8.29068</v>
      </c>
      <c r="R20" s="28">
        <v>-878.19720000000007</v>
      </c>
      <c r="S20" s="28">
        <v>-274.35640000000001</v>
      </c>
      <c r="T20" s="28">
        <v>-1114.7359100000001</v>
      </c>
      <c r="U20" s="28">
        <v>0</v>
      </c>
      <c r="V20" s="28">
        <v>-92.375730000000004</v>
      </c>
      <c r="W20" s="28">
        <v>-397.851</v>
      </c>
      <c r="X20" s="28">
        <v>-98.359020000000001</v>
      </c>
      <c r="Y20" s="28">
        <v>0</v>
      </c>
      <c r="Z20" s="28">
        <v>-3179.4452600000004</v>
      </c>
      <c r="AA20" s="28">
        <v>0</v>
      </c>
      <c r="AB20" s="28">
        <v>-544.84864000000005</v>
      </c>
      <c r="AC20" s="28">
        <v>-487.04165999999998</v>
      </c>
      <c r="AD20" s="28">
        <v>-26.84281</v>
      </c>
      <c r="AE20" s="28">
        <v>0</v>
      </c>
      <c r="AF20" s="28">
        <v>-11337.094970000002</v>
      </c>
    </row>
    <row r="21" spans="1:32" ht="12.95" customHeight="1" x14ac:dyDescent="0.2">
      <c r="A21" s="226" t="s">
        <v>744</v>
      </c>
      <c r="B21" s="28">
        <v>-3.4484599999999999</v>
      </c>
      <c r="C21" s="28">
        <v>0</v>
      </c>
      <c r="D21" s="28">
        <v>-886.99769000000015</v>
      </c>
      <c r="E21" s="28">
        <v>-200.81711999999999</v>
      </c>
      <c r="F21" s="28">
        <v>-1170.9339100000002</v>
      </c>
      <c r="G21" s="28">
        <v>0</v>
      </c>
      <c r="H21" s="28">
        <v>0</v>
      </c>
      <c r="I21" s="28">
        <v>-74.896320000000003</v>
      </c>
      <c r="J21" s="28">
        <v>0</v>
      </c>
      <c r="K21" s="28">
        <v>-390.54358000000002</v>
      </c>
      <c r="L21" s="28">
        <v>0</v>
      </c>
      <c r="M21" s="28">
        <v>-438.45643000000001</v>
      </c>
      <c r="N21" s="28">
        <v>0</v>
      </c>
      <c r="O21" s="28">
        <v>-260.57155</v>
      </c>
      <c r="P21" s="28">
        <v>-485.38348999999994</v>
      </c>
      <c r="Q21" s="28">
        <v>-8.29068</v>
      </c>
      <c r="R21" s="28">
        <v>-878.19720000000007</v>
      </c>
      <c r="S21" s="28">
        <v>-274.35640000000001</v>
      </c>
      <c r="T21" s="28">
        <v>-1114.66831</v>
      </c>
      <c r="U21" s="28">
        <v>0</v>
      </c>
      <c r="V21" s="28">
        <v>-92.375730000000004</v>
      </c>
      <c r="W21" s="28">
        <v>-397.851</v>
      </c>
      <c r="X21" s="28">
        <v>-98.359020000000001</v>
      </c>
      <c r="Y21" s="28">
        <v>0</v>
      </c>
      <c r="Z21" s="28">
        <v>-3179.4452600000004</v>
      </c>
      <c r="AA21" s="28">
        <v>0</v>
      </c>
      <c r="AB21" s="28">
        <v>-184.88478000000001</v>
      </c>
      <c r="AC21" s="28">
        <v>-487.04165999999998</v>
      </c>
      <c r="AD21" s="28">
        <v>-24.058430000000001</v>
      </c>
      <c r="AE21" s="28">
        <v>0</v>
      </c>
      <c r="AF21" s="28">
        <v>-10651.577020000001</v>
      </c>
    </row>
    <row r="22" spans="1:32" ht="12.95" customHeight="1" x14ac:dyDescent="0.2">
      <c r="A22" s="226" t="s">
        <v>745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</row>
    <row r="23" spans="1:32" ht="12.95" customHeight="1" x14ac:dyDescent="0.2">
      <c r="A23" s="226" t="s">
        <v>743</v>
      </c>
      <c r="B23" s="28">
        <v>-322.70211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-6.7599999999999993E-2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-359.96386000000001</v>
      </c>
      <c r="AC23" s="28">
        <v>0</v>
      </c>
      <c r="AD23" s="28">
        <v>-2.7843800000000001</v>
      </c>
      <c r="AE23" s="28">
        <v>0</v>
      </c>
      <c r="AF23" s="28">
        <v>-685.51795000000016</v>
      </c>
    </row>
    <row r="24" spans="1:32" ht="12.95" customHeight="1" x14ac:dyDescent="0.2">
      <c r="A24" s="62" t="s">
        <v>1890</v>
      </c>
      <c r="B24" s="28">
        <v>-95.737369999999999</v>
      </c>
      <c r="C24" s="28">
        <v>-22848.675999999999</v>
      </c>
      <c r="D24" s="28">
        <v>-26002.662390000001</v>
      </c>
      <c r="E24" s="28">
        <v>-43688.578380000006</v>
      </c>
      <c r="F24" s="28">
        <v>-4403.6716900000001</v>
      </c>
      <c r="G24" s="28">
        <v>-12208.74754</v>
      </c>
      <c r="H24" s="28">
        <v>-109827.1511400001</v>
      </c>
      <c r="I24" s="28">
        <v>-1279.2259799999999</v>
      </c>
      <c r="J24" s="28">
        <v>-2392.1076899999998</v>
      </c>
      <c r="K24" s="28">
        <v>-12233.457280000001</v>
      </c>
      <c r="L24" s="28">
        <v>-3406.1486400000003</v>
      </c>
      <c r="M24" s="28">
        <v>-15100.736140000001</v>
      </c>
      <c r="N24" s="28">
        <v>-1258.70759</v>
      </c>
      <c r="O24" s="28">
        <v>-16856.577140000001</v>
      </c>
      <c r="P24" s="28">
        <v>-17421.845259999998</v>
      </c>
      <c r="Q24" s="28">
        <v>-15801.048359999999</v>
      </c>
      <c r="R24" s="28">
        <v>-12637.750379999999</v>
      </c>
      <c r="S24" s="28">
        <v>-4330.4249300000001</v>
      </c>
      <c r="T24" s="28">
        <v>-4940.5669100000005</v>
      </c>
      <c r="U24" s="28">
        <v>-6471.8157399999991</v>
      </c>
      <c r="V24" s="28">
        <v>-20922.041419999998</v>
      </c>
      <c r="W24" s="28">
        <v>-3618.94</v>
      </c>
      <c r="X24" s="28">
        <v>-5223.6426700000002</v>
      </c>
      <c r="Y24" s="28">
        <v>-894.88602000000003</v>
      </c>
      <c r="Z24" s="28">
        <v>-8903.2300299999988</v>
      </c>
      <c r="AA24" s="28">
        <v>-2444.9985899999997</v>
      </c>
      <c r="AB24" s="28">
        <v>-642.26366000000007</v>
      </c>
      <c r="AC24" s="28">
        <v>-6170.1548000000003</v>
      </c>
      <c r="AD24" s="28">
        <v>-172.36285999999998</v>
      </c>
      <c r="AE24" s="28">
        <v>-1630.8067000000001</v>
      </c>
      <c r="AF24" s="28">
        <v>-383828.96329999994</v>
      </c>
    </row>
    <row r="25" spans="1:32" ht="12.95" customHeight="1" x14ac:dyDescent="0.2">
      <c r="A25" s="62" t="s">
        <v>4126</v>
      </c>
      <c r="B25" s="28">
        <v>-316.28004999999996</v>
      </c>
      <c r="C25" s="28">
        <v>-10449.590019999974</v>
      </c>
      <c r="D25" s="28">
        <v>-90225.349610000034</v>
      </c>
      <c r="E25" s="28">
        <v>-20199.080299999914</v>
      </c>
      <c r="F25" s="28">
        <v>-3653.9423199999974</v>
      </c>
      <c r="G25" s="28">
        <v>-7569.9804699999959</v>
      </c>
      <c r="H25" s="28">
        <v>-151470.6987700006</v>
      </c>
      <c r="I25" s="28">
        <v>-3635.8332800000003</v>
      </c>
      <c r="J25" s="28">
        <v>17179.390359999998</v>
      </c>
      <c r="K25" s="28">
        <v>-2176.9637399999865</v>
      </c>
      <c r="L25" s="28">
        <v>5907.6043800000034</v>
      </c>
      <c r="M25" s="28">
        <v>-10911.028260000041</v>
      </c>
      <c r="N25" s="28">
        <v>-1.4187399999995591</v>
      </c>
      <c r="O25" s="28">
        <v>-4644.6126600000061</v>
      </c>
      <c r="P25" s="28">
        <v>-20531.052499999998</v>
      </c>
      <c r="Q25" s="28">
        <v>-73377.815170012153</v>
      </c>
      <c r="R25" s="28">
        <v>-7768.7874900000088</v>
      </c>
      <c r="S25" s="28">
        <v>-1124.2922899999933</v>
      </c>
      <c r="T25" s="28">
        <v>-2489.7151699999977</v>
      </c>
      <c r="U25" s="28">
        <v>-16205.191159999998</v>
      </c>
      <c r="V25" s="28">
        <v>-51510.582200000026</v>
      </c>
      <c r="W25" s="28">
        <v>-13330.718000000001</v>
      </c>
      <c r="X25" s="28">
        <v>-3896.3643000000011</v>
      </c>
      <c r="Y25" s="28">
        <v>7688.3112999999985</v>
      </c>
      <c r="Z25" s="28">
        <v>-16359.390030000002</v>
      </c>
      <c r="AA25" s="28">
        <v>-5311.244670000001</v>
      </c>
      <c r="AB25" s="28">
        <v>2862.8519200000005</v>
      </c>
      <c r="AC25" s="28">
        <v>7522.2202299999844</v>
      </c>
      <c r="AD25" s="28">
        <v>-343.51837999999975</v>
      </c>
      <c r="AE25" s="28">
        <v>954.90568000000098</v>
      </c>
      <c r="AF25" s="28">
        <v>-475388.16571001278</v>
      </c>
    </row>
    <row r="26" spans="1:32" ht="12.95" customHeight="1" x14ac:dyDescent="0.2">
      <c r="A26" s="62" t="s">
        <v>4128</v>
      </c>
      <c r="B26" s="28">
        <v>-1948.81881</v>
      </c>
      <c r="C26" s="28">
        <v>-121205.03117999999</v>
      </c>
      <c r="D26" s="28">
        <v>-174743.8665</v>
      </c>
      <c r="E26" s="28">
        <v>-237542.11004999996</v>
      </c>
      <c r="F26" s="28">
        <v>-23176.928540000001</v>
      </c>
      <c r="G26" s="28">
        <v>-61785.827059999996</v>
      </c>
      <c r="H26" s="28">
        <v>-572785.86923000042</v>
      </c>
      <c r="I26" s="28">
        <v>-8345.9436700000006</v>
      </c>
      <c r="J26" s="28">
        <v>-8696.1279300000006</v>
      </c>
      <c r="K26" s="28">
        <v>-82898.413349999988</v>
      </c>
      <c r="L26" s="28">
        <v>-20734.254560000001</v>
      </c>
      <c r="M26" s="28">
        <v>-88761.91839000005</v>
      </c>
      <c r="N26" s="28">
        <v>-7763.6867499999998</v>
      </c>
      <c r="O26" s="28">
        <v>-85825.815340000001</v>
      </c>
      <c r="P26" s="28">
        <v>-91693.058640000003</v>
      </c>
      <c r="Q26" s="28">
        <v>-106371.4562700135</v>
      </c>
      <c r="R26" s="28">
        <v>-69238.290260000009</v>
      </c>
      <c r="S26" s="28">
        <v>-21510.952249999998</v>
      </c>
      <c r="T26" s="28">
        <v>-24389.060269999998</v>
      </c>
      <c r="U26" s="28">
        <v>-36892.554929999998</v>
      </c>
      <c r="V26" s="28">
        <v>-133843.18212000001</v>
      </c>
      <c r="W26" s="28">
        <v>-25851.527999999998</v>
      </c>
      <c r="X26" s="28">
        <v>-28344.196739999999</v>
      </c>
      <c r="Y26" s="28">
        <v>-3116.03316</v>
      </c>
      <c r="Z26" s="28">
        <v>-50018.009920000004</v>
      </c>
      <c r="AA26" s="28">
        <v>-15505.161269999999</v>
      </c>
      <c r="AB26" s="28">
        <v>-3434.1871199999996</v>
      </c>
      <c r="AC26" s="28">
        <v>-36581.695450000007</v>
      </c>
      <c r="AD26" s="28">
        <v>-3313.9426599999997</v>
      </c>
      <c r="AE26" s="28">
        <v>-11065.86795</v>
      </c>
      <c r="AF26" s="28">
        <v>-2157383.7883700142</v>
      </c>
    </row>
    <row r="27" spans="1:32" ht="12.95" customHeight="1" x14ac:dyDescent="0.2">
      <c r="A27" s="62" t="s">
        <v>4127</v>
      </c>
      <c r="B27" s="28">
        <v>813.13139999999999</v>
      </c>
      <c r="C27" s="28">
        <v>8482.4427200000009</v>
      </c>
      <c r="D27" s="28">
        <v>736.23100999999997</v>
      </c>
      <c r="E27" s="28">
        <v>3547.6058899999998</v>
      </c>
      <c r="F27" s="28">
        <v>379.81680999999998</v>
      </c>
      <c r="G27" s="28">
        <v>6193.4741599999998</v>
      </c>
      <c r="H27" s="28">
        <v>2519.8424199999981</v>
      </c>
      <c r="I27" s="28">
        <v>0</v>
      </c>
      <c r="J27" s="28">
        <v>8.51004</v>
      </c>
      <c r="K27" s="28">
        <v>5562.8939700000001</v>
      </c>
      <c r="L27" s="28">
        <v>2216.75009</v>
      </c>
      <c r="M27" s="28">
        <v>47998.719560000005</v>
      </c>
      <c r="N27" s="28">
        <v>3112.1777700000002</v>
      </c>
      <c r="O27" s="28">
        <v>2629.7336299999997</v>
      </c>
      <c r="P27" s="28">
        <v>12700.30731</v>
      </c>
      <c r="Q27" s="28">
        <v>20.634200001349999</v>
      </c>
      <c r="R27" s="28">
        <v>2441.4511000000002</v>
      </c>
      <c r="S27" s="28">
        <v>1927.0716499999999</v>
      </c>
      <c r="T27" s="28">
        <v>354.68437</v>
      </c>
      <c r="U27" s="28">
        <v>0</v>
      </c>
      <c r="V27" s="28">
        <v>2891.9586300000001</v>
      </c>
      <c r="W27" s="28">
        <v>2441.1460000000002</v>
      </c>
      <c r="X27" s="28">
        <v>1.7569999999999999E-2</v>
      </c>
      <c r="Y27" s="28">
        <v>0</v>
      </c>
      <c r="Z27" s="28">
        <v>5.7296300000000002</v>
      </c>
      <c r="AA27" s="28">
        <v>8303.9524799999945</v>
      </c>
      <c r="AB27" s="28">
        <v>258.09868</v>
      </c>
      <c r="AC27" s="28">
        <v>2277.4398999999999</v>
      </c>
      <c r="AD27" s="28">
        <v>0</v>
      </c>
      <c r="AE27" s="283">
        <v>193.31154999999998</v>
      </c>
      <c r="AF27" s="28">
        <v>118017.13254000134</v>
      </c>
    </row>
    <row r="28" spans="1:32" ht="12.95" customHeight="1" x14ac:dyDescent="0.2">
      <c r="A28" s="62" t="s">
        <v>4129</v>
      </c>
      <c r="B28" s="28">
        <v>36.097259999999999</v>
      </c>
      <c r="C28" s="28">
        <v>11030.744000000001</v>
      </c>
      <c r="D28" s="28">
        <v>16336.728429999999</v>
      </c>
      <c r="E28" s="28">
        <v>20117.450270000005</v>
      </c>
      <c r="F28" s="28">
        <v>2088.8180700000003</v>
      </c>
      <c r="G28" s="28">
        <v>6080.6348600000001</v>
      </c>
      <c r="H28" s="28">
        <v>53811.923839999996</v>
      </c>
      <c r="I28" s="28">
        <v>823.56239000000005</v>
      </c>
      <c r="J28" s="28">
        <v>794.10226999999998</v>
      </c>
      <c r="K28" s="28">
        <v>6569.7444500000001</v>
      </c>
      <c r="L28" s="28">
        <v>2111.78078</v>
      </c>
      <c r="M28" s="28">
        <v>8764.0779999999995</v>
      </c>
      <c r="N28" s="28">
        <v>708.31547</v>
      </c>
      <c r="O28" s="28">
        <v>7414.7681199999988</v>
      </c>
      <c r="P28" s="28">
        <v>431.65969000000001</v>
      </c>
      <c r="Q28" s="28">
        <v>10519.48344</v>
      </c>
      <c r="R28" s="28">
        <v>5828.4007000000001</v>
      </c>
      <c r="S28" s="28">
        <v>2111.7666600000002</v>
      </c>
      <c r="T28" s="28">
        <v>2338.07188</v>
      </c>
      <c r="U28" s="28">
        <v>3321.8594800000001</v>
      </c>
      <c r="V28" s="28">
        <v>12408.90993</v>
      </c>
      <c r="W28" s="28">
        <v>-2064.9380000000001</v>
      </c>
      <c r="X28" s="28">
        <v>2546.6574999999998</v>
      </c>
      <c r="Y28" s="28">
        <v>298.12771999999995</v>
      </c>
      <c r="Z28" s="28">
        <v>4815.0676599999997</v>
      </c>
      <c r="AA28" s="28">
        <v>1665.2837300000024</v>
      </c>
      <c r="AB28" s="28">
        <v>263.39222999999998</v>
      </c>
      <c r="AC28" s="28">
        <v>2643.2223799999997</v>
      </c>
      <c r="AD28" s="28">
        <v>93.874390000000005</v>
      </c>
      <c r="AE28" s="283">
        <v>879.85403000000008</v>
      </c>
      <c r="AF28" s="28">
        <v>184789.44163000002</v>
      </c>
    </row>
    <row r="29" spans="1:32" ht="12.95" customHeight="1" x14ac:dyDescent="0.2">
      <c r="A29" s="62" t="s">
        <v>4130</v>
      </c>
      <c r="B29" s="28">
        <v>1163.83923</v>
      </c>
      <c r="C29" s="28">
        <v>106610.0387</v>
      </c>
      <c r="D29" s="28">
        <v>71649.276180000001</v>
      </c>
      <c r="E29" s="28">
        <v>221982.60112000004</v>
      </c>
      <c r="F29" s="28">
        <v>19368.504960000002</v>
      </c>
      <c r="G29" s="28">
        <v>52319.938050000004</v>
      </c>
      <c r="H29" s="28">
        <v>394504.85081999982</v>
      </c>
      <c r="I29" s="28">
        <v>4225.0990000000002</v>
      </c>
      <c r="J29" s="28">
        <v>27312.333330000001</v>
      </c>
      <c r="K29" s="28">
        <v>82502.452839999998</v>
      </c>
      <c r="L29" s="28">
        <v>27345.091950000002</v>
      </c>
      <c r="M29" s="28">
        <v>50388.875209999998</v>
      </c>
      <c r="N29" s="28">
        <v>7618.8494300000002</v>
      </c>
      <c r="O29" s="28">
        <v>79366.10961</v>
      </c>
      <c r="P29" s="28">
        <v>77813.56856</v>
      </c>
      <c r="Q29" s="28">
        <v>24221.536180000003</v>
      </c>
      <c r="R29" s="28">
        <v>59386.370649999997</v>
      </c>
      <c r="S29" s="28">
        <v>20303.646800000002</v>
      </c>
      <c r="T29" s="28">
        <v>21482.643370000002</v>
      </c>
      <c r="U29" s="28">
        <v>18709.50231</v>
      </c>
      <c r="V29" s="28">
        <v>74682.02893</v>
      </c>
      <c r="W29" s="28">
        <v>12334.370999999999</v>
      </c>
      <c r="X29" s="28">
        <v>21901.157369999997</v>
      </c>
      <c r="Y29" s="28">
        <v>10509.594639999999</v>
      </c>
      <c r="Z29" s="28">
        <v>31381.3171</v>
      </c>
      <c r="AA29" s="28">
        <v>1213.6304399999999</v>
      </c>
      <c r="AB29" s="28">
        <v>6897.6264000000001</v>
      </c>
      <c r="AC29" s="28">
        <v>45082.365869999994</v>
      </c>
      <c r="AD29" s="28">
        <v>2924.11933</v>
      </c>
      <c r="AE29" s="28">
        <v>11810.64912</v>
      </c>
      <c r="AF29" s="28">
        <v>1587011.9884999997</v>
      </c>
    </row>
    <row r="30" spans="1:32" ht="12.95" customHeight="1" x14ac:dyDescent="0.2">
      <c r="A30" s="62" t="s">
        <v>4132</v>
      </c>
      <c r="B30" s="28">
        <v>-380.52913000000001</v>
      </c>
      <c r="C30" s="28">
        <v>-9073.8622600000017</v>
      </c>
      <c r="D30" s="28">
        <v>-826.42040999999995</v>
      </c>
      <c r="E30" s="28">
        <v>-14289.055390000001</v>
      </c>
      <c r="F30" s="28">
        <v>-975.53684999999996</v>
      </c>
      <c r="G30" s="28">
        <v>-5244.9417199999998</v>
      </c>
      <c r="H30" s="28">
        <v>-2171.5534400000001</v>
      </c>
      <c r="I30" s="28">
        <v>0</v>
      </c>
      <c r="J30" s="28">
        <v>-48.12612</v>
      </c>
      <c r="K30" s="28">
        <v>-9275.6054199999999</v>
      </c>
      <c r="L30" s="28">
        <v>-3327.5535100000002</v>
      </c>
      <c r="M30" s="28">
        <v>-24387.135819999996</v>
      </c>
      <c r="N30" s="28">
        <v>-3182.4511400000001</v>
      </c>
      <c r="O30" s="28">
        <v>-2812.7582699999998</v>
      </c>
      <c r="P30" s="28">
        <v>-13941.166159999999</v>
      </c>
      <c r="Q30" s="28">
        <v>-0.13128999999999999</v>
      </c>
      <c r="R30" s="28">
        <v>-1610.7515899999999</v>
      </c>
      <c r="S30" s="28">
        <v>-2030.3646799999999</v>
      </c>
      <c r="T30" s="28">
        <v>-307.82163999999995</v>
      </c>
      <c r="U30" s="28">
        <v>0</v>
      </c>
      <c r="V30" s="28">
        <v>-3051.4955399999999</v>
      </c>
      <c r="W30" s="28">
        <v>-189.76900000000001</v>
      </c>
      <c r="X30" s="28">
        <v>1835.7574199999999</v>
      </c>
      <c r="Y30" s="28">
        <v>-3.3778999999999999</v>
      </c>
      <c r="Z30" s="28">
        <v>-5.5164999999999997</v>
      </c>
      <c r="AA30" s="28">
        <v>-898.72153000000003</v>
      </c>
      <c r="AB30" s="28">
        <v>-505.13713000000001</v>
      </c>
      <c r="AC30" s="28">
        <v>-3237.1388775924602</v>
      </c>
      <c r="AD30" s="28">
        <v>0</v>
      </c>
      <c r="AE30" s="28">
        <v>-109.09252000000001</v>
      </c>
      <c r="AF30" s="28">
        <v>-100050.25641759248</v>
      </c>
    </row>
    <row r="31" spans="1:32" ht="12.95" customHeight="1" x14ac:dyDescent="0.2">
      <c r="A31" s="62" t="s">
        <v>4133</v>
      </c>
      <c r="B31" s="28">
        <v>0</v>
      </c>
      <c r="C31" s="28">
        <v>-6293.9219999999996</v>
      </c>
      <c r="D31" s="28">
        <v>-3377.2983200000003</v>
      </c>
      <c r="E31" s="28">
        <v>-14015.572139999998</v>
      </c>
      <c r="F31" s="28">
        <v>-1338.6167700000001</v>
      </c>
      <c r="G31" s="28">
        <v>-5133.2587600000006</v>
      </c>
      <c r="H31" s="28">
        <v>-27349.893179999995</v>
      </c>
      <c r="I31" s="28">
        <v>-338.55099999999999</v>
      </c>
      <c r="J31" s="28">
        <v>-2191.30123</v>
      </c>
      <c r="K31" s="28">
        <v>-4638.0362299999997</v>
      </c>
      <c r="L31" s="28">
        <v>-1704.2103699999998</v>
      </c>
      <c r="M31" s="28">
        <v>-4913.6468199999999</v>
      </c>
      <c r="N31" s="28">
        <v>-494.62352000000004</v>
      </c>
      <c r="O31" s="28">
        <v>-5416.6504100000002</v>
      </c>
      <c r="P31" s="28">
        <v>-5842.3632600000001</v>
      </c>
      <c r="Q31" s="28">
        <v>-1767.8814300000001</v>
      </c>
      <c r="R31" s="28">
        <v>-4575.9680900000012</v>
      </c>
      <c r="S31" s="28">
        <v>-1925.46047</v>
      </c>
      <c r="T31" s="28">
        <v>-1968.2328799999998</v>
      </c>
      <c r="U31" s="28">
        <v>-1343.99802</v>
      </c>
      <c r="V31" s="28">
        <v>-4598.8020299999998</v>
      </c>
      <c r="W31" s="28">
        <v>0</v>
      </c>
      <c r="X31" s="28">
        <v>-1835.7574199999999</v>
      </c>
      <c r="Y31" s="28">
        <v>0</v>
      </c>
      <c r="Z31" s="28">
        <v>-2537.9780000000001</v>
      </c>
      <c r="AA31" s="28">
        <v>-90.228520000000003</v>
      </c>
      <c r="AB31" s="28">
        <v>-616.94114000000002</v>
      </c>
      <c r="AC31" s="28">
        <v>-2661.9735924075399</v>
      </c>
      <c r="AD31" s="28">
        <v>-47.56944</v>
      </c>
      <c r="AE31" s="28">
        <v>-753.94855000000007</v>
      </c>
      <c r="AF31" s="28">
        <v>-107772.68359240751</v>
      </c>
    </row>
    <row r="32" spans="1:32" ht="12.95" customHeight="1" x14ac:dyDescent="0.2">
      <c r="A32" s="62" t="s">
        <v>4134</v>
      </c>
      <c r="B32" s="28">
        <v>183.57545999999999</v>
      </c>
      <c r="C32" s="28">
        <v>-9676.2133700000013</v>
      </c>
      <c r="D32" s="28">
        <v>95.452690000000004</v>
      </c>
      <c r="E32" s="28">
        <v>12845.12825</v>
      </c>
      <c r="F32" s="28">
        <v>3946.6034700000005</v>
      </c>
      <c r="G32" s="28">
        <v>-7748.0006800000001</v>
      </c>
      <c r="H32" s="28">
        <v>-138381.05395999993</v>
      </c>
      <c r="I32" s="28">
        <v>0</v>
      </c>
      <c r="J32" s="28">
        <v>-1780.4751099999999</v>
      </c>
      <c r="K32" s="28">
        <v>-22004.669840000002</v>
      </c>
      <c r="L32" s="28">
        <v>-370.32600000000036</v>
      </c>
      <c r="M32" s="28">
        <v>0</v>
      </c>
      <c r="N32" s="28">
        <v>596.53000000000009</v>
      </c>
      <c r="O32" s="28">
        <v>-7398.1535299999996</v>
      </c>
      <c r="P32" s="28">
        <v>-7574.1751599999989</v>
      </c>
      <c r="Q32" s="28">
        <v>5036.1173999999992</v>
      </c>
      <c r="R32" s="28">
        <v>-11818.60389</v>
      </c>
      <c r="S32" s="28">
        <v>0</v>
      </c>
      <c r="T32" s="28">
        <v>-402.33085</v>
      </c>
      <c r="U32" s="28">
        <v>-3048.3791400000009</v>
      </c>
      <c r="V32" s="28">
        <v>542.27499999999998</v>
      </c>
      <c r="W32" s="28">
        <v>369.303</v>
      </c>
      <c r="X32" s="28">
        <v>1913.0409999999999</v>
      </c>
      <c r="Y32" s="28">
        <v>5480.2848399999993</v>
      </c>
      <c r="Z32" s="28">
        <v>-3227.7452899999998</v>
      </c>
      <c r="AA32" s="28">
        <v>-110.71849</v>
      </c>
      <c r="AB32" s="28">
        <v>1102.6820300000002</v>
      </c>
      <c r="AC32" s="28">
        <v>-1726.2424899999996</v>
      </c>
      <c r="AD32" s="28">
        <v>0</v>
      </c>
      <c r="AE32" s="28">
        <v>593.74045000000024</v>
      </c>
      <c r="AF32" s="28">
        <v>-182562.35420999993</v>
      </c>
    </row>
    <row r="33" spans="1:32" ht="12.95" customHeight="1" x14ac:dyDescent="0.2">
      <c r="A33" s="62" t="s">
        <v>4135</v>
      </c>
      <c r="B33" s="28">
        <v>0</v>
      </c>
      <c r="C33" s="28">
        <v>-11988.86441</v>
      </c>
      <c r="D33" s="28">
        <v>0</v>
      </c>
      <c r="E33" s="28">
        <v>-12.28585</v>
      </c>
      <c r="F33" s="28">
        <v>-242.69877</v>
      </c>
      <c r="G33" s="28">
        <v>-9668.7541700000002</v>
      </c>
      <c r="H33" s="28">
        <v>-139528.80502999993</v>
      </c>
      <c r="I33" s="28">
        <v>0</v>
      </c>
      <c r="J33" s="28">
        <v>-3740.6800800000001</v>
      </c>
      <c r="K33" s="28">
        <v>-33015.953030000004</v>
      </c>
      <c r="L33" s="28">
        <v>-5422.93</v>
      </c>
      <c r="M33" s="28">
        <v>0</v>
      </c>
      <c r="N33" s="28">
        <v>0</v>
      </c>
      <c r="O33" s="28">
        <v>-8788.1196</v>
      </c>
      <c r="P33" s="28">
        <v>-12940.40445</v>
      </c>
      <c r="Q33" s="28">
        <v>0</v>
      </c>
      <c r="R33" s="28">
        <v>-15393.48358</v>
      </c>
      <c r="S33" s="28">
        <v>0</v>
      </c>
      <c r="T33" s="28">
        <v>-449.31855999999999</v>
      </c>
      <c r="U33" s="28">
        <v>-7221.5330000000004</v>
      </c>
      <c r="V33" s="28">
        <v>0</v>
      </c>
      <c r="W33" s="28">
        <v>0</v>
      </c>
      <c r="X33" s="28">
        <v>0</v>
      </c>
      <c r="Y33" s="28">
        <v>-706.50383999999997</v>
      </c>
      <c r="Z33" s="28">
        <v>-3572.8690799999999</v>
      </c>
      <c r="AA33" s="28">
        <v>-311.65373</v>
      </c>
      <c r="AB33" s="28">
        <v>-288.02364</v>
      </c>
      <c r="AC33" s="28">
        <v>-1994.5298899999998</v>
      </c>
      <c r="AD33" s="28">
        <v>0</v>
      </c>
      <c r="AE33" s="28">
        <v>-5307.4163399999998</v>
      </c>
      <c r="AF33" s="28">
        <v>-260594.82704999993</v>
      </c>
    </row>
    <row r="34" spans="1:32" ht="12.95" customHeight="1" x14ac:dyDescent="0.2">
      <c r="A34" s="62" t="s">
        <v>4136</v>
      </c>
      <c r="B34" s="28">
        <v>0</v>
      </c>
      <c r="C34" s="28">
        <v>2040.6685199999999</v>
      </c>
      <c r="D34" s="28">
        <v>0</v>
      </c>
      <c r="E34" s="28">
        <v>0.20046</v>
      </c>
      <c r="F34" s="28">
        <v>4.3712399999999993</v>
      </c>
      <c r="G34" s="28">
        <v>1920.7534900000001</v>
      </c>
      <c r="H34" s="28">
        <v>677.47273999999993</v>
      </c>
      <c r="I34" s="28">
        <v>0</v>
      </c>
      <c r="J34" s="28">
        <v>350.42647999999997</v>
      </c>
      <c r="K34" s="28">
        <v>4832.0661900000005</v>
      </c>
      <c r="L34" s="28">
        <v>1132.1030000000001</v>
      </c>
      <c r="M34" s="28">
        <v>0</v>
      </c>
      <c r="N34" s="28">
        <v>0</v>
      </c>
      <c r="O34" s="28">
        <v>294.73415</v>
      </c>
      <c r="P34" s="28">
        <v>1853.2805700000001</v>
      </c>
      <c r="Q34" s="28">
        <v>0</v>
      </c>
      <c r="R34" s="28">
        <v>1872.1238500000002</v>
      </c>
      <c r="S34" s="28">
        <v>0</v>
      </c>
      <c r="T34" s="28">
        <v>46.98771</v>
      </c>
      <c r="U34" s="28">
        <v>0</v>
      </c>
      <c r="V34" s="28">
        <v>0</v>
      </c>
      <c r="W34" s="28">
        <v>0</v>
      </c>
      <c r="X34" s="28">
        <v>0</v>
      </c>
      <c r="Y34" s="28">
        <v>67.595039999999997</v>
      </c>
      <c r="Z34" s="28">
        <v>345.12378999999999</v>
      </c>
      <c r="AA34" s="28">
        <v>200.93523999999999</v>
      </c>
      <c r="AB34" s="28">
        <v>1455.5407399999999</v>
      </c>
      <c r="AC34" s="28">
        <v>268.28740000000005</v>
      </c>
      <c r="AD34" s="28">
        <v>0</v>
      </c>
      <c r="AE34" s="28">
        <v>514.71213999999998</v>
      </c>
      <c r="AF34" s="28">
        <v>17877.382750000001</v>
      </c>
    </row>
    <row r="35" spans="1:32" ht="12.95" customHeight="1" x14ac:dyDescent="0.2">
      <c r="A35" s="62" t="s">
        <v>4137</v>
      </c>
      <c r="B35" s="28">
        <v>183.57545999999999</v>
      </c>
      <c r="C35" s="28">
        <v>305.19319000000002</v>
      </c>
      <c r="D35" s="28">
        <v>95.452690000000004</v>
      </c>
      <c r="E35" s="28">
        <v>13856.84283</v>
      </c>
      <c r="F35" s="28">
        <v>4446.8530000000001</v>
      </c>
      <c r="G35" s="28">
        <v>0</v>
      </c>
      <c r="H35" s="28">
        <v>470.27832999999998</v>
      </c>
      <c r="I35" s="28">
        <v>0</v>
      </c>
      <c r="J35" s="28">
        <v>1762.4606100000001</v>
      </c>
      <c r="K35" s="28">
        <v>7595.3190000000004</v>
      </c>
      <c r="L35" s="28">
        <v>4819.2939999999999</v>
      </c>
      <c r="M35" s="28">
        <v>0</v>
      </c>
      <c r="N35" s="28">
        <v>1065.1780000000001</v>
      </c>
      <c r="O35" s="28">
        <v>1143.7263799999998</v>
      </c>
      <c r="P35" s="28">
        <v>3512.9487200000003</v>
      </c>
      <c r="Q35" s="28">
        <v>5036.819739999999</v>
      </c>
      <c r="R35" s="28">
        <v>1754.0566299999998</v>
      </c>
      <c r="S35" s="28">
        <v>0</v>
      </c>
      <c r="T35" s="28">
        <v>0</v>
      </c>
      <c r="U35" s="28">
        <v>4173.1538599999994</v>
      </c>
      <c r="V35" s="28">
        <v>1113.473</v>
      </c>
      <c r="W35" s="28">
        <v>384.26499999999999</v>
      </c>
      <c r="X35" s="28">
        <v>2117.529</v>
      </c>
      <c r="Y35" s="28">
        <v>6119.1936399999995</v>
      </c>
      <c r="Z35" s="28">
        <v>0</v>
      </c>
      <c r="AA35" s="28">
        <v>0</v>
      </c>
      <c r="AB35" s="28">
        <v>43.737190000000005</v>
      </c>
      <c r="AC35" s="28">
        <v>0</v>
      </c>
      <c r="AD35" s="28">
        <v>0</v>
      </c>
      <c r="AE35" s="28">
        <v>5386.4446500000004</v>
      </c>
      <c r="AF35" s="28">
        <v>65385.794919999993</v>
      </c>
    </row>
    <row r="36" spans="1:32" ht="12.95" customHeight="1" x14ac:dyDescent="0.2">
      <c r="A36" s="62" t="s">
        <v>4138</v>
      </c>
      <c r="B36" s="28">
        <v>0</v>
      </c>
      <c r="C36" s="28">
        <v>-33.21067</v>
      </c>
      <c r="D36" s="28">
        <v>0</v>
      </c>
      <c r="E36" s="28">
        <v>-999.62918999999999</v>
      </c>
      <c r="F36" s="28">
        <v>-261.92200000000003</v>
      </c>
      <c r="G36" s="28">
        <v>0</v>
      </c>
      <c r="H36" s="28">
        <v>0</v>
      </c>
      <c r="I36" s="28">
        <v>0</v>
      </c>
      <c r="J36" s="28">
        <v>-152.68212</v>
      </c>
      <c r="K36" s="28">
        <v>-1416.1020000000001</v>
      </c>
      <c r="L36" s="28">
        <v>-898.79300000000001</v>
      </c>
      <c r="M36" s="28">
        <v>0</v>
      </c>
      <c r="N36" s="28">
        <v>-468.64800000000002</v>
      </c>
      <c r="O36" s="28">
        <v>-48.494459999999997</v>
      </c>
      <c r="P36" s="28">
        <v>0</v>
      </c>
      <c r="Q36" s="28">
        <v>-0.70234000000000008</v>
      </c>
      <c r="R36" s="28">
        <v>-51.300789999999999</v>
      </c>
      <c r="S36" s="28">
        <v>0</v>
      </c>
      <c r="T36" s="28">
        <v>0</v>
      </c>
      <c r="U36" s="28">
        <v>0</v>
      </c>
      <c r="V36" s="28">
        <v>-571.19799999999998</v>
      </c>
      <c r="W36" s="28">
        <v>-14.962</v>
      </c>
      <c r="X36" s="28">
        <v>-204.488</v>
      </c>
      <c r="Y36" s="28">
        <v>0</v>
      </c>
      <c r="Z36" s="28">
        <v>0</v>
      </c>
      <c r="AA36" s="28">
        <v>0</v>
      </c>
      <c r="AB36" s="28">
        <v>-108.57226</v>
      </c>
      <c r="AC36" s="28">
        <v>0</v>
      </c>
      <c r="AD36" s="28">
        <v>0</v>
      </c>
      <c r="AE36" s="28">
        <v>0</v>
      </c>
      <c r="AF36" s="28">
        <v>-5230.7048300000006</v>
      </c>
    </row>
    <row r="37" spans="1:32" ht="12.95" customHeight="1" x14ac:dyDescent="0.2">
      <c r="A37" s="226" t="s">
        <v>1001</v>
      </c>
      <c r="B37" s="28">
        <v>184.2607174888966</v>
      </c>
      <c r="C37" s="28">
        <v>5558.15265</v>
      </c>
      <c r="D37" s="28">
        <v>18205.695100000001</v>
      </c>
      <c r="E37" s="28">
        <v>36364.782480000002</v>
      </c>
      <c r="F37" s="28">
        <v>1448.4102453426392</v>
      </c>
      <c r="G37" s="28">
        <v>10536.852269999999</v>
      </c>
      <c r="H37" s="28">
        <v>56835.525050000004</v>
      </c>
      <c r="I37" s="28">
        <v>549.68379999999991</v>
      </c>
      <c r="J37" s="28">
        <v>538.43233000000009</v>
      </c>
      <c r="K37" s="28">
        <v>3307.3421000000003</v>
      </c>
      <c r="L37" s="28">
        <v>305.05249062962559</v>
      </c>
      <c r="M37" s="28">
        <v>0</v>
      </c>
      <c r="N37" s="28">
        <v>32.414188831854027</v>
      </c>
      <c r="O37" s="28">
        <v>6852.7332605494612</v>
      </c>
      <c r="P37" s="28">
        <v>3017.1538286879299</v>
      </c>
      <c r="Q37" s="28">
        <v>5055.5430899999992</v>
      </c>
      <c r="R37" s="28">
        <v>4080.3236400000001</v>
      </c>
      <c r="S37" s="28">
        <v>309.01291000000003</v>
      </c>
      <c r="T37" s="28">
        <v>3368.9610799999996</v>
      </c>
      <c r="U37" s="28">
        <v>1504.1290504916569</v>
      </c>
      <c r="V37" s="28">
        <v>12329.475934189757</v>
      </c>
      <c r="W37" s="28">
        <v>1158.4359999999999</v>
      </c>
      <c r="X37" s="28">
        <v>1250.7135499999997</v>
      </c>
      <c r="Y37" s="28">
        <v>567.25279910065262</v>
      </c>
      <c r="Z37" s="28">
        <v>2075.3850705750001</v>
      </c>
      <c r="AA37" s="28">
        <v>0</v>
      </c>
      <c r="AB37" s="28">
        <v>84.281130069178843</v>
      </c>
      <c r="AC37" s="28">
        <v>2572.4513199999997</v>
      </c>
      <c r="AD37" s="28">
        <v>555.22143999999992</v>
      </c>
      <c r="AE37" s="28">
        <v>519.0121073569012</v>
      </c>
      <c r="AF37" s="28">
        <v>179166.68963331345</v>
      </c>
    </row>
    <row r="38" spans="1:32" ht="12.95" customHeight="1" x14ac:dyDescent="0.2">
      <c r="A38" s="226" t="s">
        <v>1004</v>
      </c>
      <c r="B38" s="28">
        <v>0</v>
      </c>
      <c r="C38" s="28">
        <v>-4734.085</v>
      </c>
      <c r="D38" s="28">
        <v>-1242.96416</v>
      </c>
      <c r="E38" s="28">
        <v>37.886060000000001</v>
      </c>
      <c r="F38" s="28">
        <v>534.33248000000003</v>
      </c>
      <c r="G38" s="28">
        <v>0</v>
      </c>
      <c r="H38" s="28">
        <v>137.76996000000003</v>
      </c>
      <c r="I38" s="28">
        <v>0</v>
      </c>
      <c r="J38" s="28">
        <v>258.53741000000002</v>
      </c>
      <c r="K38" s="28">
        <v>180.36695</v>
      </c>
      <c r="L38" s="28">
        <v>11.72373</v>
      </c>
      <c r="M38" s="28">
        <v>6291.2829800000009</v>
      </c>
      <c r="N38" s="28">
        <v>0</v>
      </c>
      <c r="O38" s="28">
        <v>1547.7838200000001</v>
      </c>
      <c r="P38" s="28">
        <v>6298.4139999999998</v>
      </c>
      <c r="Q38" s="28">
        <v>34.035870000000003</v>
      </c>
      <c r="R38" s="28">
        <v>129.38992999999999</v>
      </c>
      <c r="S38" s="28">
        <v>0</v>
      </c>
      <c r="T38" s="28">
        <v>8.6172000000000004</v>
      </c>
      <c r="U38" s="28">
        <v>-69.300629999999998</v>
      </c>
      <c r="V38" s="28">
        <v>0.43923000000000001</v>
      </c>
      <c r="W38" s="28">
        <v>187.06100000000001</v>
      </c>
      <c r="X38" s="28">
        <v>127.535299999999</v>
      </c>
      <c r="Y38" s="28">
        <v>14.877000000000001</v>
      </c>
      <c r="Z38" s="28">
        <v>509.02440000000001</v>
      </c>
      <c r="AA38" s="28">
        <v>3028.2787899999998</v>
      </c>
      <c r="AB38" s="28">
        <v>0</v>
      </c>
      <c r="AC38" s="28">
        <v>4.0334599999999998</v>
      </c>
      <c r="AD38" s="28">
        <v>0</v>
      </c>
      <c r="AE38" s="28">
        <v>0</v>
      </c>
      <c r="AF38" s="28">
        <v>13295.039779999999</v>
      </c>
    </row>
    <row r="39" spans="1:32" ht="12.95" customHeight="1" x14ac:dyDescent="0.2">
      <c r="A39" s="62" t="s">
        <v>4177</v>
      </c>
      <c r="B39" s="28">
        <v>-300.32499000000001</v>
      </c>
      <c r="C39" s="28">
        <v>2970.43487</v>
      </c>
      <c r="D39" s="28">
        <v>957.40738999999985</v>
      </c>
      <c r="E39" s="28">
        <v>-83.104500000000002</v>
      </c>
      <c r="F39" s="28">
        <v>1681.3559200000002</v>
      </c>
      <c r="G39" s="28">
        <v>1295.0815700000003</v>
      </c>
      <c r="H39" s="28">
        <v>18474.561959999945</v>
      </c>
      <c r="I39" s="28">
        <v>0</v>
      </c>
      <c r="J39" s="28">
        <v>277.34111999999999</v>
      </c>
      <c r="K39" s="28">
        <v>8929.8219700000045</v>
      </c>
      <c r="L39" s="28">
        <v>240.11699999999999</v>
      </c>
      <c r="M39" s="28">
        <v>326.31304999999998</v>
      </c>
      <c r="N39" s="28">
        <v>785.94292000000007</v>
      </c>
      <c r="O39" s="28">
        <v>6450.4102599999997</v>
      </c>
      <c r="P39" s="28">
        <v>0</v>
      </c>
      <c r="Q39" s="28">
        <v>646.53301999999996</v>
      </c>
      <c r="R39" s="28">
        <v>2879.2982299999999</v>
      </c>
      <c r="S39" s="28">
        <v>2466.4219299999995</v>
      </c>
      <c r="T39" s="28">
        <v>1721.6338899999998</v>
      </c>
      <c r="U39" s="28">
        <v>427.86112000000008</v>
      </c>
      <c r="V39" s="28">
        <v>6523.4969099999989</v>
      </c>
      <c r="W39" s="28">
        <v>1629.1410000000001</v>
      </c>
      <c r="X39" s="28">
        <v>1153.4784499999969</v>
      </c>
      <c r="Y39" s="28">
        <v>2475.7659800000001</v>
      </c>
      <c r="Z39" s="28">
        <v>1521.99118</v>
      </c>
      <c r="AA39" s="28">
        <v>0</v>
      </c>
      <c r="AB39" s="28">
        <v>482.30838</v>
      </c>
      <c r="AC39" s="28">
        <v>182.90937999999989</v>
      </c>
      <c r="AD39" s="28">
        <v>-20.119610000000002</v>
      </c>
      <c r="AE39" s="28">
        <v>2.1379999999999999</v>
      </c>
      <c r="AF39" s="28">
        <v>64098.216399999932</v>
      </c>
    </row>
    <row r="40" spans="1:32" ht="12.95" customHeight="1" x14ac:dyDescent="0.2">
      <c r="A40" s="2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</row>
    <row r="41" spans="1:32" ht="15" customHeight="1" x14ac:dyDescent="0.2">
      <c r="A41" s="1113" t="s">
        <v>1888</v>
      </c>
      <c r="B41" s="1114">
        <v>1800.5582374888963</v>
      </c>
      <c r="C41" s="1114">
        <v>181420.37792</v>
      </c>
      <c r="D41" s="1114">
        <v>175539.52030999991</v>
      </c>
      <c r="E41" s="1114">
        <v>460708.67445000005</v>
      </c>
      <c r="F41" s="1114">
        <v>42321.670025342639</v>
      </c>
      <c r="G41" s="1114">
        <v>91748.935819999999</v>
      </c>
      <c r="H41" s="1114">
        <v>683586.17599000211</v>
      </c>
      <c r="I41" s="1114">
        <v>8903.2352500000015</v>
      </c>
      <c r="J41" s="1114">
        <v>33859.108479999995</v>
      </c>
      <c r="K41" s="1114">
        <v>119419.41953000001</v>
      </c>
      <c r="L41" s="1114">
        <v>35791.520770629628</v>
      </c>
      <c r="M41" s="1114">
        <v>49730.966629999937</v>
      </c>
      <c r="N41" s="1114">
        <v>7781.1396388318535</v>
      </c>
      <c r="O41" s="1114">
        <v>159677.76114054944</v>
      </c>
      <c r="P41" s="1114">
        <v>148837.11526868792</v>
      </c>
      <c r="Q41" s="1114">
        <v>79715.136852937852</v>
      </c>
      <c r="R41" s="1114">
        <v>105387.28820000001</v>
      </c>
      <c r="S41" s="1114">
        <v>36800.888780000008</v>
      </c>
      <c r="T41" s="1114">
        <v>42553.674370000001</v>
      </c>
      <c r="U41" s="1114">
        <v>40385.190060491645</v>
      </c>
      <c r="V41" s="1114">
        <v>162871.60334638148</v>
      </c>
      <c r="W41" s="1114">
        <v>30078.477000000003</v>
      </c>
      <c r="X41" s="1114">
        <v>49485.528819999992</v>
      </c>
      <c r="Y41" s="1114">
        <v>22109.378059100654</v>
      </c>
      <c r="Z41" s="1114">
        <v>58804.381240574992</v>
      </c>
      <c r="AA41" s="1114">
        <v>5469.8373699999956</v>
      </c>
      <c r="AB41" s="1114">
        <v>9117.2378800691804</v>
      </c>
      <c r="AC41" s="1114">
        <v>73896.651389999985</v>
      </c>
      <c r="AD41" s="1114">
        <v>6138.6733700000004</v>
      </c>
      <c r="AE41" s="1114">
        <v>18854.7156873569</v>
      </c>
      <c r="AF41" s="1114">
        <v>2942794.841888445</v>
      </c>
    </row>
    <row r="42" spans="1:32" ht="12.95" customHeight="1" x14ac:dyDescent="0.2">
      <c r="A42" s="2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</row>
    <row r="43" spans="1:32" ht="15" customHeight="1" x14ac:dyDescent="0.2">
      <c r="A43" s="806" t="s">
        <v>568</v>
      </c>
      <c r="B43" s="72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</row>
    <row r="44" spans="1:32" ht="12.95" customHeight="1" x14ac:dyDescent="0.2">
      <c r="A44" s="68" t="s">
        <v>419</v>
      </c>
      <c r="B44" s="28">
        <v>-577.62770000000023</v>
      </c>
      <c r="C44" s="28">
        <v>-169292.72256000002</v>
      </c>
      <c r="D44" s="28">
        <v>-122911.77374999999</v>
      </c>
      <c r="E44" s="28">
        <v>-395812.68098480382</v>
      </c>
      <c r="F44" s="28">
        <v>-36036.527119999992</v>
      </c>
      <c r="G44" s="28">
        <v>-94904.647880000004</v>
      </c>
      <c r="H44" s="28">
        <v>-937071.00587010267</v>
      </c>
      <c r="I44" s="28">
        <v>-6940.166644247468</v>
      </c>
      <c r="J44" s="28">
        <v>-54116.580034124534</v>
      </c>
      <c r="K44" s="28">
        <v>-178067.03320999999</v>
      </c>
      <c r="L44" s="28">
        <v>-41094.602259999985</v>
      </c>
      <c r="M44" s="28">
        <v>-38240.364599998655</v>
      </c>
      <c r="N44" s="28">
        <v>-4563.9995600000002</v>
      </c>
      <c r="O44" s="28">
        <v>-183067.43618000002</v>
      </c>
      <c r="P44" s="28">
        <v>-160500.17571999997</v>
      </c>
      <c r="Q44" s="28">
        <v>-60956.077799999999</v>
      </c>
      <c r="R44" s="28">
        <v>-128293.9252</v>
      </c>
      <c r="S44" s="28">
        <v>-26583.418790000011</v>
      </c>
      <c r="T44" s="28">
        <v>-36324.600449999998</v>
      </c>
      <c r="U44" s="28">
        <v>-49584.536699999997</v>
      </c>
      <c r="V44" s="28">
        <v>-122002.61246000021</v>
      </c>
      <c r="W44" s="28">
        <v>-21187.899829999998</v>
      </c>
      <c r="X44" s="28">
        <v>-36632.221569999994</v>
      </c>
      <c r="Y44" s="28">
        <v>-17022.699666000008</v>
      </c>
      <c r="Z44" s="28">
        <v>-57370.889850000007</v>
      </c>
      <c r="AA44" s="28">
        <v>-3627.3023100000009</v>
      </c>
      <c r="AB44" s="28">
        <v>-8818.2334099999971</v>
      </c>
      <c r="AC44" s="28">
        <v>-73193.033851284898</v>
      </c>
      <c r="AD44" s="28">
        <v>-1753.2356299999992</v>
      </c>
      <c r="AE44" s="28">
        <v>-26339.143569999986</v>
      </c>
      <c r="AF44" s="28">
        <v>-3092887.1751605622</v>
      </c>
    </row>
    <row r="45" spans="1:32" ht="12.95" customHeight="1" x14ac:dyDescent="0.2">
      <c r="A45" s="773" t="s">
        <v>417</v>
      </c>
      <c r="B45" s="28">
        <v>-778.36841000000004</v>
      </c>
      <c r="C45" s="28">
        <v>-182594.56524000003</v>
      </c>
      <c r="D45" s="28">
        <v>-95848.852350000016</v>
      </c>
      <c r="E45" s="28">
        <v>-322084.21187</v>
      </c>
      <c r="F45" s="28">
        <v>-40273.597999999991</v>
      </c>
      <c r="G45" s="28">
        <v>-73066.959889999984</v>
      </c>
      <c r="H45" s="28">
        <v>-577934.65883010242</v>
      </c>
      <c r="I45" s="28">
        <v>-4215.7251299999998</v>
      </c>
      <c r="J45" s="28">
        <v>-46070.356160000541</v>
      </c>
      <c r="K45" s="28">
        <v>-140844.13503999999</v>
      </c>
      <c r="L45" s="28">
        <v>-40117.270669999991</v>
      </c>
      <c r="M45" s="28">
        <v>-89203.474650000673</v>
      </c>
      <c r="N45" s="28">
        <v>-10823.068630000002</v>
      </c>
      <c r="O45" s="28">
        <v>-136105.69115</v>
      </c>
      <c r="P45" s="28">
        <v>-160184.64014999999</v>
      </c>
      <c r="Q45" s="28">
        <v>-42894.000660000005</v>
      </c>
      <c r="R45" s="28">
        <v>-96072.501100000023</v>
      </c>
      <c r="S45" s="28">
        <v>-29070.350420000002</v>
      </c>
      <c r="T45" s="28">
        <v>-30479.129639999999</v>
      </c>
      <c r="U45" s="28">
        <v>-34613.733199999995</v>
      </c>
      <c r="V45" s="28">
        <v>-114642.12374000002</v>
      </c>
      <c r="W45" s="28">
        <v>-19989.416000000001</v>
      </c>
      <c r="X45" s="28">
        <v>-39656.997029999999</v>
      </c>
      <c r="Y45" s="28">
        <v>-31346.654320000005</v>
      </c>
      <c r="Z45" s="28">
        <v>-60691.067640000001</v>
      </c>
      <c r="AA45" s="28">
        <v>-4172.5299000000005</v>
      </c>
      <c r="AB45" s="28">
        <v>-10453.746279999998</v>
      </c>
      <c r="AC45" s="28">
        <v>-58148.905309999936</v>
      </c>
      <c r="AD45" s="28">
        <v>-820.21605999999974</v>
      </c>
      <c r="AE45" s="28">
        <v>-17546.079699999984</v>
      </c>
      <c r="AF45" s="28">
        <v>-2510743.0271701044</v>
      </c>
    </row>
    <row r="46" spans="1:32" ht="12.95" customHeight="1" x14ac:dyDescent="0.2">
      <c r="A46" s="773" t="s">
        <v>128</v>
      </c>
      <c r="B46" s="28">
        <v>-651.14185000000009</v>
      </c>
      <c r="C46" s="28">
        <v>-182468.54050000003</v>
      </c>
      <c r="D46" s="28">
        <v>-94663.192420000007</v>
      </c>
      <c r="E46" s="28">
        <v>-316575.59010999999</v>
      </c>
      <c r="F46" s="28">
        <v>-38289.265380000004</v>
      </c>
      <c r="G46" s="28">
        <v>-73066.959889999984</v>
      </c>
      <c r="H46" s="28">
        <v>-575522.74153999996</v>
      </c>
      <c r="I46" s="28">
        <v>-4089.09393</v>
      </c>
      <c r="J46" s="28">
        <v>-46070.356160000003</v>
      </c>
      <c r="K46" s="28">
        <v>-132397.18969999999</v>
      </c>
      <c r="L46" s="28">
        <v>-40117.270669999991</v>
      </c>
      <c r="M46" s="28">
        <v>-89076.419779999997</v>
      </c>
      <c r="N46" s="28">
        <v>-10823.068630000002</v>
      </c>
      <c r="O46" s="28">
        <v>-132800.66961000001</v>
      </c>
      <c r="P46" s="28">
        <v>-157439.40719999999</v>
      </c>
      <c r="Q46" s="28">
        <v>-42762.98618</v>
      </c>
      <c r="R46" s="28">
        <v>-95708.337610000002</v>
      </c>
      <c r="S46" s="28">
        <v>-28942.542300000001</v>
      </c>
      <c r="T46" s="28">
        <v>-30350.019130000001</v>
      </c>
      <c r="U46" s="28">
        <v>-34464.562650403001</v>
      </c>
      <c r="V46" s="28">
        <v>-112687.16239</v>
      </c>
      <c r="W46" s="28">
        <v>-19989.416000000001</v>
      </c>
      <c r="X46" s="28">
        <v>-39533.192739999999</v>
      </c>
      <c r="Y46" s="28">
        <v>-31103.213809999997</v>
      </c>
      <c r="Z46" s="28">
        <v>-60554.442987737995</v>
      </c>
      <c r="AA46" s="28">
        <v>-4172.5299000000005</v>
      </c>
      <c r="AB46" s="28">
        <v>-10301.772379999846</v>
      </c>
      <c r="AC46" s="28">
        <v>-55185.298670000004</v>
      </c>
      <c r="AD46" s="28">
        <v>-820.21605999999997</v>
      </c>
      <c r="AE46" s="28">
        <v>-17419.954679999984</v>
      </c>
      <c r="AF46" s="28">
        <v>-2478046.5548581416</v>
      </c>
    </row>
    <row r="47" spans="1:32" ht="12.95" customHeight="1" x14ac:dyDescent="0.2">
      <c r="A47" s="773" t="s">
        <v>129</v>
      </c>
      <c r="B47" s="28">
        <v>-127.22656000000001</v>
      </c>
      <c r="C47" s="28">
        <v>-126.02474000000001</v>
      </c>
      <c r="D47" s="28">
        <v>-1185.65993</v>
      </c>
      <c r="E47" s="28">
        <v>-5508.6217600000009</v>
      </c>
      <c r="F47" s="28">
        <v>-1984.3326200000001</v>
      </c>
      <c r="G47" s="28">
        <v>0</v>
      </c>
      <c r="H47" s="28">
        <v>-2411.9172899999994</v>
      </c>
      <c r="I47" s="28">
        <v>-126.63119999999999</v>
      </c>
      <c r="J47" s="28">
        <v>0</v>
      </c>
      <c r="K47" s="28">
        <v>-8446.9453400000002</v>
      </c>
      <c r="L47" s="28">
        <v>0</v>
      </c>
      <c r="M47" s="28">
        <v>-127.05486999999999</v>
      </c>
      <c r="N47" s="28">
        <v>0</v>
      </c>
      <c r="O47" s="28">
        <v>-3305.0215400000002</v>
      </c>
      <c r="P47" s="28">
        <v>-2745.2329499999996</v>
      </c>
      <c r="Q47" s="28">
        <v>-131.01448000000002</v>
      </c>
      <c r="R47" s="28">
        <v>-364.16344999999995</v>
      </c>
      <c r="S47" s="28">
        <v>-127.80812</v>
      </c>
      <c r="T47" s="28">
        <v>-129.11051</v>
      </c>
      <c r="U47" s="28">
        <v>-149.17054959699996</v>
      </c>
      <c r="V47" s="28">
        <v>-1954.96135</v>
      </c>
      <c r="W47" s="28">
        <v>0</v>
      </c>
      <c r="X47" s="28">
        <v>-123.80428999999999</v>
      </c>
      <c r="Y47" s="28">
        <v>-243.44036</v>
      </c>
      <c r="Z47" s="28">
        <v>-136.62465226199998</v>
      </c>
      <c r="AA47" s="28">
        <v>0</v>
      </c>
      <c r="AB47" s="28">
        <v>-151.97396000000001</v>
      </c>
      <c r="AC47" s="28">
        <v>-2963.60664</v>
      </c>
      <c r="AD47" s="28">
        <v>0</v>
      </c>
      <c r="AE47" s="28">
        <v>-126.12502000000001</v>
      </c>
      <c r="AF47" s="28">
        <v>-32696.472181858997</v>
      </c>
    </row>
    <row r="48" spans="1:32" ht="12.95" customHeight="1" x14ac:dyDescent="0.2">
      <c r="A48" s="773" t="s">
        <v>415</v>
      </c>
      <c r="B48" s="28">
        <v>91.546820000000011</v>
      </c>
      <c r="C48" s="28">
        <v>12819.451139999999</v>
      </c>
      <c r="D48" s="28">
        <v>1983.9553600000002</v>
      </c>
      <c r="E48" s="28">
        <v>11557.157649999999</v>
      </c>
      <c r="F48" s="28">
        <v>3359.79088</v>
      </c>
      <c r="G48" s="28">
        <v>7293.923960000001</v>
      </c>
      <c r="H48" s="28">
        <v>156.98828000000003</v>
      </c>
      <c r="I48" s="28">
        <v>3.27685</v>
      </c>
      <c r="J48" s="28">
        <v>0</v>
      </c>
      <c r="K48" s="28">
        <v>7210.24244</v>
      </c>
      <c r="L48" s="28">
        <v>5475.4465299999993</v>
      </c>
      <c r="M48" s="28">
        <v>56493.103410000018</v>
      </c>
      <c r="N48" s="28">
        <v>5143.5109700000003</v>
      </c>
      <c r="O48" s="28">
        <v>2742.0189699999992</v>
      </c>
      <c r="P48" s="28">
        <v>21634.11177</v>
      </c>
      <c r="Q48" s="28">
        <v>342.07092000000006</v>
      </c>
      <c r="R48" s="28">
        <v>2334.7932999999998</v>
      </c>
      <c r="S48" s="28">
        <v>3002.2084899999991</v>
      </c>
      <c r="T48" s="28">
        <v>2301.1841300000001</v>
      </c>
      <c r="U48" s="28">
        <v>54.186660000000003</v>
      </c>
      <c r="V48" s="28">
        <v>112.81053999999997</v>
      </c>
      <c r="W48" s="28">
        <v>401.98899999999998</v>
      </c>
      <c r="X48" s="28">
        <v>684.15525000000002</v>
      </c>
      <c r="Y48" s="28">
        <v>7564.6123740000003</v>
      </c>
      <c r="Z48" s="28">
        <v>6436.7696799999985</v>
      </c>
      <c r="AA48" s="28">
        <v>2534.7734999999998</v>
      </c>
      <c r="AB48" s="28">
        <v>636.34878000000003</v>
      </c>
      <c r="AC48" s="28">
        <v>120.02412999999997</v>
      </c>
      <c r="AD48" s="28">
        <v>0</v>
      </c>
      <c r="AE48" s="28">
        <v>189.10686999999996</v>
      </c>
      <c r="AF48" s="28">
        <v>162679.55865400002</v>
      </c>
    </row>
    <row r="49" spans="1:32" ht="12.95" customHeight="1" x14ac:dyDescent="0.2">
      <c r="A49" s="62" t="s">
        <v>1288</v>
      </c>
      <c r="B49" s="28">
        <v>59.631169999999997</v>
      </c>
      <c r="C49" s="28">
        <v>12819.451139999999</v>
      </c>
      <c r="D49" s="28">
        <v>1745.8965999999998</v>
      </c>
      <c r="E49" s="28">
        <v>11557.157670000001</v>
      </c>
      <c r="F49" s="28">
        <v>382.97907000000004</v>
      </c>
      <c r="G49" s="28">
        <v>7293.9239600000001</v>
      </c>
      <c r="H49" s="28">
        <v>156.98828</v>
      </c>
      <c r="I49" s="28">
        <v>3.27685</v>
      </c>
      <c r="J49" s="28">
        <v>0</v>
      </c>
      <c r="K49" s="28">
        <v>7210.24244</v>
      </c>
      <c r="L49" s="28">
        <v>5475.4465300000002</v>
      </c>
      <c r="M49" s="28">
        <v>56137.055480000003</v>
      </c>
      <c r="N49" s="28">
        <v>4804.4637700000003</v>
      </c>
      <c r="O49" s="28">
        <v>2544.6569099999997</v>
      </c>
      <c r="P49" s="28">
        <v>21013.128249999994</v>
      </c>
      <c r="Q49" s="28">
        <v>340.80203</v>
      </c>
      <c r="R49" s="28">
        <v>5.0999999999999997E-2</v>
      </c>
      <c r="S49" s="28">
        <v>3002.2085000000006</v>
      </c>
      <c r="T49" s="28">
        <v>47.536340000000003</v>
      </c>
      <c r="U49" s="28">
        <v>6.5696599999999998</v>
      </c>
      <c r="V49" s="28">
        <v>112.81053999999999</v>
      </c>
      <c r="W49" s="28">
        <v>10.816000000000001</v>
      </c>
      <c r="X49" s="28">
        <v>684.15510900000004</v>
      </c>
      <c r="Y49" s="28">
        <v>7564.6115699999991</v>
      </c>
      <c r="Z49" s="28">
        <v>2500.9230400000001</v>
      </c>
      <c r="AA49" s="28">
        <v>2534.7734999999998</v>
      </c>
      <c r="AB49" s="28">
        <v>408.748019999983</v>
      </c>
      <c r="AC49" s="28">
        <v>120.02412999999997</v>
      </c>
      <c r="AD49" s="28">
        <v>0</v>
      </c>
      <c r="AE49" s="28">
        <v>49.404618499999998</v>
      </c>
      <c r="AF49" s="28">
        <v>148587.7321775</v>
      </c>
    </row>
    <row r="50" spans="1:32" ht="12.95" customHeight="1" x14ac:dyDescent="0.2">
      <c r="A50" s="62" t="s">
        <v>1570</v>
      </c>
      <c r="B50" s="28">
        <v>0</v>
      </c>
      <c r="C50" s="28">
        <v>12780.534029999999</v>
      </c>
      <c r="D50" s="28">
        <v>1733.4868199999999</v>
      </c>
      <c r="E50" s="28">
        <v>11522.660820000001</v>
      </c>
      <c r="F50" s="28">
        <v>382.89274000000006</v>
      </c>
      <c r="G50" s="28">
        <v>7290.0861599999998</v>
      </c>
      <c r="H50" s="28">
        <v>95.224620000000002</v>
      </c>
      <c r="I50" s="28">
        <v>3.27685</v>
      </c>
      <c r="J50" s="28">
        <v>0</v>
      </c>
      <c r="K50" s="28">
        <v>695.11612000000002</v>
      </c>
      <c r="L50" s="28">
        <v>5284.9370199999994</v>
      </c>
      <c r="M50" s="28">
        <v>56137.055480000003</v>
      </c>
      <c r="N50" s="28">
        <v>4802.3860500000001</v>
      </c>
      <c r="O50" s="28">
        <v>2516.2070499999995</v>
      </c>
      <c r="P50" s="28">
        <v>20993.389089999997</v>
      </c>
      <c r="Q50" s="28">
        <v>59.640730000000005</v>
      </c>
      <c r="R50" s="28">
        <v>0</v>
      </c>
      <c r="S50" s="28">
        <v>2994.7860900000005</v>
      </c>
      <c r="T50" s="28">
        <v>3.4458800000000003</v>
      </c>
      <c r="U50" s="28">
        <v>0</v>
      </c>
      <c r="V50" s="28">
        <v>0</v>
      </c>
      <c r="W50" s="28">
        <v>10.816000000000001</v>
      </c>
      <c r="X50" s="28">
        <v>0</v>
      </c>
      <c r="Y50" s="28">
        <v>7564.6115699999991</v>
      </c>
      <c r="Z50" s="28">
        <v>2500.9230400000001</v>
      </c>
      <c r="AA50" s="28">
        <v>0</v>
      </c>
      <c r="AB50" s="28">
        <v>404.74241999998299</v>
      </c>
      <c r="AC50" s="28">
        <v>0</v>
      </c>
      <c r="AD50" s="28">
        <v>0</v>
      </c>
      <c r="AE50" s="28">
        <v>19.0405275</v>
      </c>
      <c r="AF50" s="28">
        <v>137795.25910749999</v>
      </c>
    </row>
    <row r="51" spans="1:32" ht="12.95" customHeight="1" x14ac:dyDescent="0.2">
      <c r="A51" s="62" t="s">
        <v>732</v>
      </c>
      <c r="B51" s="28">
        <v>59.597319999999996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1.70424</v>
      </c>
      <c r="I51" s="28">
        <v>0</v>
      </c>
      <c r="J51" s="28">
        <v>0</v>
      </c>
      <c r="K51" s="28">
        <v>1614.0633600000001</v>
      </c>
      <c r="L51" s="28">
        <v>158.72680000000003</v>
      </c>
      <c r="M51" s="28">
        <v>0</v>
      </c>
      <c r="N51" s="28">
        <v>0</v>
      </c>
      <c r="O51" s="28">
        <v>0</v>
      </c>
      <c r="P51" s="28">
        <v>0</v>
      </c>
      <c r="Q51" s="28">
        <v>56.761000000000003</v>
      </c>
      <c r="R51" s="28">
        <v>0</v>
      </c>
      <c r="S51" s="28">
        <v>0</v>
      </c>
      <c r="T51" s="28">
        <v>43.260919999999999</v>
      </c>
      <c r="U51" s="28">
        <v>0</v>
      </c>
      <c r="V51" s="28">
        <v>86.091599999999985</v>
      </c>
      <c r="W51" s="28">
        <v>0</v>
      </c>
      <c r="X51" s="28">
        <v>0</v>
      </c>
      <c r="Y51" s="28">
        <v>0</v>
      </c>
      <c r="Z51" s="28">
        <v>0</v>
      </c>
      <c r="AA51" s="28">
        <v>2534.7734999999998</v>
      </c>
      <c r="AB51" s="28">
        <v>0</v>
      </c>
      <c r="AC51" s="28">
        <v>0</v>
      </c>
      <c r="AD51" s="28">
        <v>0</v>
      </c>
      <c r="AE51" s="28">
        <v>0</v>
      </c>
      <c r="AF51" s="28">
        <v>4554.9787399999996</v>
      </c>
    </row>
    <row r="52" spans="1:32" ht="12.95" customHeight="1" x14ac:dyDescent="0.2">
      <c r="A52" s="62" t="s">
        <v>743</v>
      </c>
      <c r="B52" s="28">
        <v>3.3849999999999998E-2</v>
      </c>
      <c r="C52" s="28">
        <v>38.917110000000001</v>
      </c>
      <c r="D52" s="28">
        <v>12.409780000000028</v>
      </c>
      <c r="E52" s="28">
        <v>34.496850000000009</v>
      </c>
      <c r="F52" s="28">
        <v>8.6330000000000004E-2</v>
      </c>
      <c r="G52" s="28">
        <v>3.8377999999999997</v>
      </c>
      <c r="H52" s="28">
        <v>60.059419999999996</v>
      </c>
      <c r="I52" s="28">
        <v>0</v>
      </c>
      <c r="J52" s="28">
        <v>0</v>
      </c>
      <c r="K52" s="28">
        <v>4901.0629600000002</v>
      </c>
      <c r="L52" s="28">
        <v>31.782709999999998</v>
      </c>
      <c r="M52" s="28">
        <v>0</v>
      </c>
      <c r="N52" s="28">
        <v>2.0777200000000002</v>
      </c>
      <c r="O52" s="28">
        <v>28.449860000000005</v>
      </c>
      <c r="P52" s="28">
        <v>19.739159999998666</v>
      </c>
      <c r="Q52" s="28">
        <v>224.40029999999999</v>
      </c>
      <c r="R52" s="28">
        <v>5.0999999999999997E-2</v>
      </c>
      <c r="S52" s="28">
        <v>7.4224100000000002</v>
      </c>
      <c r="T52" s="28">
        <v>0.82953999999999994</v>
      </c>
      <c r="U52" s="28">
        <v>6.5696599999999998</v>
      </c>
      <c r="V52" s="28">
        <v>26.71894</v>
      </c>
      <c r="W52" s="28">
        <v>0</v>
      </c>
      <c r="X52" s="28">
        <v>684.15510900000004</v>
      </c>
      <c r="Y52" s="28">
        <v>0</v>
      </c>
      <c r="Z52" s="28">
        <v>0</v>
      </c>
      <c r="AA52" s="28">
        <v>0</v>
      </c>
      <c r="AB52" s="28">
        <v>4.0056000000000003</v>
      </c>
      <c r="AC52" s="28">
        <v>120.02412999999997</v>
      </c>
      <c r="AD52" s="28">
        <v>0</v>
      </c>
      <c r="AE52" s="28">
        <v>30.364091000000002</v>
      </c>
      <c r="AF52" s="28">
        <v>6237.4943300000004</v>
      </c>
    </row>
    <row r="53" spans="1:32" ht="12.95" customHeight="1" x14ac:dyDescent="0.2">
      <c r="A53" s="62" t="s">
        <v>418</v>
      </c>
      <c r="B53" s="28">
        <v>31.915650000000003</v>
      </c>
      <c r="C53" s="28">
        <v>0</v>
      </c>
      <c r="D53" s="28">
        <v>238.05876000000001</v>
      </c>
      <c r="E53" s="28">
        <v>0</v>
      </c>
      <c r="F53" s="28">
        <v>2976.8118100000002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356.04793000000001</v>
      </c>
      <c r="N53" s="28">
        <v>339.04730311509007</v>
      </c>
      <c r="O53" s="28">
        <v>197.36205999999999</v>
      </c>
      <c r="P53" s="28">
        <v>620.98352</v>
      </c>
      <c r="Q53" s="28">
        <v>1.2688900000000001</v>
      </c>
      <c r="R53" s="28">
        <v>2334.7422999999999</v>
      </c>
      <c r="S53" s="28">
        <v>0</v>
      </c>
      <c r="T53" s="28">
        <v>2253.64779</v>
      </c>
      <c r="U53" s="28">
        <v>47.616999999999997</v>
      </c>
      <c r="V53" s="28">
        <v>0</v>
      </c>
      <c r="W53" s="28">
        <v>391.173</v>
      </c>
      <c r="X53" s="28">
        <v>0</v>
      </c>
      <c r="Y53" s="28">
        <v>0</v>
      </c>
      <c r="Z53" s="28">
        <v>3935.8466400000002</v>
      </c>
      <c r="AA53" s="28">
        <v>0</v>
      </c>
      <c r="AB53" s="28">
        <v>227.60076000000001</v>
      </c>
      <c r="AC53" s="28">
        <v>0</v>
      </c>
      <c r="AD53" s="28">
        <v>0</v>
      </c>
      <c r="AE53" s="28">
        <v>139.70223499999997</v>
      </c>
      <c r="AF53" s="28">
        <v>14091.825648115091</v>
      </c>
    </row>
    <row r="54" spans="1:32" ht="12.95" customHeight="1" x14ac:dyDescent="0.2">
      <c r="A54" s="62" t="s">
        <v>744</v>
      </c>
      <c r="B54" s="28">
        <v>0</v>
      </c>
      <c r="C54" s="28">
        <v>0</v>
      </c>
      <c r="D54" s="28">
        <v>238.05876000000001</v>
      </c>
      <c r="E54" s="28">
        <v>0</v>
      </c>
      <c r="F54" s="28">
        <v>2976.8118100000002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356.04793000000001</v>
      </c>
      <c r="N54" s="28">
        <v>339.04730311509007</v>
      </c>
      <c r="O54" s="28">
        <v>197.36205999999999</v>
      </c>
      <c r="P54" s="28">
        <v>620.98352</v>
      </c>
      <c r="Q54" s="28">
        <v>1.2688900000000001</v>
      </c>
      <c r="R54" s="28">
        <v>2334.7422999999999</v>
      </c>
      <c r="S54" s="28">
        <v>0</v>
      </c>
      <c r="T54" s="28">
        <v>2253.64779</v>
      </c>
      <c r="U54" s="28">
        <v>47.616999999999997</v>
      </c>
      <c r="V54" s="28">
        <v>0</v>
      </c>
      <c r="W54" s="28">
        <v>391.173</v>
      </c>
      <c r="X54" s="28">
        <v>0</v>
      </c>
      <c r="Y54" s="28">
        <v>0</v>
      </c>
      <c r="Z54" s="28">
        <v>3935.8466400000002</v>
      </c>
      <c r="AA54" s="28">
        <v>0</v>
      </c>
      <c r="AB54" s="28">
        <v>227.60076000000001</v>
      </c>
      <c r="AC54" s="28">
        <v>0</v>
      </c>
      <c r="AD54" s="28">
        <v>0</v>
      </c>
      <c r="AE54" s="28">
        <v>139.70223499999997</v>
      </c>
      <c r="AF54" s="28">
        <v>14059.909998115092</v>
      </c>
    </row>
    <row r="55" spans="1:32" ht="12.95" customHeight="1" x14ac:dyDescent="0.2">
      <c r="A55" s="62" t="s">
        <v>745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</row>
    <row r="56" spans="1:32" ht="12.95" customHeight="1" x14ac:dyDescent="0.2">
      <c r="A56" s="62" t="s">
        <v>743</v>
      </c>
      <c r="B56" s="28">
        <v>31.915650000000003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31.915650000000003</v>
      </c>
    </row>
    <row r="57" spans="1:32" ht="12.95" customHeight="1" x14ac:dyDescent="0.2">
      <c r="A57" s="62" t="s">
        <v>4162</v>
      </c>
      <c r="B57" s="28">
        <v>109.19388999999984</v>
      </c>
      <c r="C57" s="28">
        <v>482.39154000000781</v>
      </c>
      <c r="D57" s="28">
        <v>-29046.876759999992</v>
      </c>
      <c r="E57" s="28">
        <v>-85285.626764803819</v>
      </c>
      <c r="F57" s="28">
        <v>877.27999999999611</v>
      </c>
      <c r="G57" s="28">
        <v>-29131.611950000024</v>
      </c>
      <c r="H57" s="28">
        <v>-359293.33532000036</v>
      </c>
      <c r="I57" s="28">
        <v>-2727.7183642474683</v>
      </c>
      <c r="J57" s="28">
        <v>-8046.2238741239962</v>
      </c>
      <c r="K57" s="28">
        <v>-44433.140610000002</v>
      </c>
      <c r="L57" s="28">
        <v>-6452.7781199999945</v>
      </c>
      <c r="M57" s="28">
        <v>-5529.9933599979995</v>
      </c>
      <c r="N57" s="28">
        <v>1115.5581000000011</v>
      </c>
      <c r="O57" s="28">
        <v>-49703.76400000001</v>
      </c>
      <c r="P57" s="28">
        <v>-21949.647339999963</v>
      </c>
      <c r="Q57" s="28">
        <v>-18404.148059999996</v>
      </c>
      <c r="R57" s="28">
        <v>-34556.217399999987</v>
      </c>
      <c r="S57" s="28">
        <v>-515.27686000000494</v>
      </c>
      <c r="T57" s="28">
        <v>-8146.6549399999976</v>
      </c>
      <c r="U57" s="28">
        <v>-15024.990159999999</v>
      </c>
      <c r="V57" s="28">
        <v>-7473.2992600001853</v>
      </c>
      <c r="W57" s="28">
        <v>-1600.4728299999988</v>
      </c>
      <c r="X57" s="28">
        <v>2340.6202099999991</v>
      </c>
      <c r="Y57" s="28">
        <v>6759.3422799999971</v>
      </c>
      <c r="Z57" s="28">
        <v>-3116.5918900000052</v>
      </c>
      <c r="AA57" s="28">
        <v>-1989.5459100000003</v>
      </c>
      <c r="AB57" s="28">
        <v>999.16409000000033</v>
      </c>
      <c r="AC57" s="28">
        <v>-15164.152671284965</v>
      </c>
      <c r="AD57" s="28">
        <v>-933.01956999999936</v>
      </c>
      <c r="AE57" s="28">
        <v>-8982.1707399999996</v>
      </c>
      <c r="AF57" s="28">
        <v>-744823.70664445881</v>
      </c>
    </row>
    <row r="58" spans="1:32" ht="12.95" customHeight="1" x14ac:dyDescent="0.2">
      <c r="A58" s="62" t="s">
        <v>4163</v>
      </c>
      <c r="B58" s="28">
        <v>-1700.0031899999999</v>
      </c>
      <c r="C58" s="28">
        <v>-113208.62405</v>
      </c>
      <c r="D58" s="28">
        <v>-119821.318</v>
      </c>
      <c r="E58" s="28">
        <v>-252623.99571706829</v>
      </c>
      <c r="F58" s="28">
        <v>-54382.510260000003</v>
      </c>
      <c r="G58" s="28">
        <v>-112059.72369000001</v>
      </c>
      <c r="H58" s="28">
        <v>-602905.54992000037</v>
      </c>
      <c r="I58" s="28">
        <v>-4758.8660342474677</v>
      </c>
      <c r="J58" s="28">
        <v>-33860.615524123998</v>
      </c>
      <c r="K58" s="28">
        <v>-189771.57608</v>
      </c>
      <c r="L58" s="28">
        <v>-40988.684609999997</v>
      </c>
      <c r="M58" s="28">
        <v>-69526.126339998009</v>
      </c>
      <c r="N58" s="28">
        <v>-15516.34166</v>
      </c>
      <c r="O58" s="28">
        <v>-204004.51449999999</v>
      </c>
      <c r="P58" s="28">
        <v>-135324.30075999995</v>
      </c>
      <c r="Q58" s="28">
        <v>-44616.961449999995</v>
      </c>
      <c r="R58" s="28">
        <v>-120752.97308</v>
      </c>
      <c r="S58" s="28">
        <v>-27238.344660000002</v>
      </c>
      <c r="T58" s="28">
        <v>-48318.883369999996</v>
      </c>
      <c r="U58" s="28">
        <v>-47403.224629999997</v>
      </c>
      <c r="V58" s="28">
        <v>-103658.75106000018</v>
      </c>
      <c r="W58" s="28">
        <v>-12081.862999999999</v>
      </c>
      <c r="X58" s="28">
        <v>-55272.804909999999</v>
      </c>
      <c r="Y58" s="28">
        <v>-21170.489660000003</v>
      </c>
      <c r="Z58" s="28">
        <v>-78242.728390000004</v>
      </c>
      <c r="AA58" s="28">
        <v>-4983.5565200000001</v>
      </c>
      <c r="AB58" s="28">
        <v>-6362.9488000000001</v>
      </c>
      <c r="AC58" s="28">
        <v>-69676.621961284967</v>
      </c>
      <c r="AD58" s="28">
        <v>-2160.4339799999993</v>
      </c>
      <c r="AE58" s="28">
        <v>-23300.765320000002</v>
      </c>
      <c r="AF58" s="28">
        <v>-2615694.101126723</v>
      </c>
    </row>
    <row r="59" spans="1:32" ht="12.95" customHeight="1" x14ac:dyDescent="0.2">
      <c r="A59" s="62" t="s">
        <v>4139</v>
      </c>
      <c r="B59" s="28">
        <v>352.60169999999999</v>
      </c>
      <c r="C59" s="28">
        <v>7897.4475000000002</v>
      </c>
      <c r="D59" s="28">
        <v>7159.0580399999999</v>
      </c>
      <c r="E59" s="28">
        <v>11443.377232264438</v>
      </c>
      <c r="F59" s="28">
        <v>5804.5633399999997</v>
      </c>
      <c r="G59" s="28">
        <v>11191.124029999997</v>
      </c>
      <c r="H59" s="28">
        <v>611.17435</v>
      </c>
      <c r="I59" s="28">
        <v>56.618099999999998</v>
      </c>
      <c r="J59" s="28">
        <v>0</v>
      </c>
      <c r="K59" s="28">
        <v>12438.505430000001</v>
      </c>
      <c r="L59" s="28">
        <v>5248.24694</v>
      </c>
      <c r="M59" s="28">
        <v>43480.304710000004</v>
      </c>
      <c r="N59" s="28">
        <v>8263.5569300000006</v>
      </c>
      <c r="O59" s="28">
        <v>11716.402609999999</v>
      </c>
      <c r="P59" s="28">
        <v>18495.651009999998</v>
      </c>
      <c r="Q59" s="28">
        <v>1925.81927</v>
      </c>
      <c r="R59" s="28">
        <v>2586.0555300000001</v>
      </c>
      <c r="S59" s="28">
        <v>2822.7861600000001</v>
      </c>
      <c r="T59" s="28">
        <v>5247.9614599999995</v>
      </c>
      <c r="U59" s="28">
        <v>162.51464999999999</v>
      </c>
      <c r="V59" s="28">
        <v>959.88862999999992</v>
      </c>
      <c r="W59" s="28">
        <v>194.92400000000001</v>
      </c>
      <c r="X59" s="28">
        <v>1990.3448899999999</v>
      </c>
      <c r="Y59" s="28">
        <v>2974.4682000000003</v>
      </c>
      <c r="Z59" s="28">
        <v>3575.2261000000008</v>
      </c>
      <c r="AA59" s="28">
        <v>2930.38609</v>
      </c>
      <c r="AB59" s="28">
        <v>921.45639000000006</v>
      </c>
      <c r="AC59" s="28">
        <v>1951.082890000001</v>
      </c>
      <c r="AD59" s="28">
        <v>19.668530000000001</v>
      </c>
      <c r="AE59" s="28">
        <v>720.38160000000005</v>
      </c>
      <c r="AF59" s="28">
        <v>173141.59631226442</v>
      </c>
    </row>
    <row r="60" spans="1:32" ht="12.95" customHeight="1" x14ac:dyDescent="0.2">
      <c r="A60" s="62" t="s">
        <v>4145</v>
      </c>
      <c r="B60" s="28">
        <v>1801.5617299999999</v>
      </c>
      <c r="C60" s="28">
        <v>116543.70615000001</v>
      </c>
      <c r="D60" s="28">
        <v>90961.835340000005</v>
      </c>
      <c r="E60" s="28">
        <v>165544.54681000003</v>
      </c>
      <c r="F60" s="28">
        <v>53131.083599999998</v>
      </c>
      <c r="G60" s="28">
        <v>79912.277249999999</v>
      </c>
      <c r="H60" s="28">
        <v>243420.32764</v>
      </c>
      <c r="I60" s="28">
        <v>1977.5645200000001</v>
      </c>
      <c r="J60" s="28">
        <v>25814.391650000001</v>
      </c>
      <c r="K60" s="28">
        <v>142490.26618000001</v>
      </c>
      <c r="L60" s="28">
        <v>33881.281050000005</v>
      </c>
      <c r="M60" s="28">
        <v>55808.671490000001</v>
      </c>
      <c r="N60" s="28">
        <v>16549.54232</v>
      </c>
      <c r="O60" s="28">
        <v>153640.56516999999</v>
      </c>
      <c r="P60" s="28">
        <v>113750.06307999999</v>
      </c>
      <c r="Q60" s="28">
        <v>24834.061740000001</v>
      </c>
      <c r="R60" s="28">
        <v>86007.709060000008</v>
      </c>
      <c r="S60" s="28">
        <v>26842.066469999998</v>
      </c>
      <c r="T60" s="28">
        <v>40140.63394</v>
      </c>
      <c r="U60" s="28">
        <v>32543.92424</v>
      </c>
      <c r="V60" s="28">
        <v>95591.360119999998</v>
      </c>
      <c r="W60" s="28">
        <v>10304.0615</v>
      </c>
      <c r="X60" s="28">
        <v>58152.556109999998</v>
      </c>
      <c r="Y60" s="28">
        <v>35325.38566</v>
      </c>
      <c r="Z60" s="28">
        <v>75426.991699999999</v>
      </c>
      <c r="AA60" s="28">
        <v>329.51885999999996</v>
      </c>
      <c r="AB60" s="28">
        <v>7382.4530100000002</v>
      </c>
      <c r="AC60" s="28">
        <v>54675.599439999998</v>
      </c>
      <c r="AD60" s="28">
        <v>1215.7002500000001</v>
      </c>
      <c r="AE60" s="28">
        <v>14004.414690000001</v>
      </c>
      <c r="AF60" s="28">
        <v>1858004.1207700002</v>
      </c>
    </row>
    <row r="61" spans="1:32" ht="12.95" customHeight="1" x14ac:dyDescent="0.2">
      <c r="A61" s="62" t="s">
        <v>4140</v>
      </c>
      <c r="B61" s="28">
        <v>-344.96635000000009</v>
      </c>
      <c r="C61" s="28">
        <v>-10750.138060000001</v>
      </c>
      <c r="D61" s="28">
        <v>-7346.4521399999994</v>
      </c>
      <c r="E61" s="28">
        <v>-9649.5550899999998</v>
      </c>
      <c r="F61" s="28">
        <v>-3675.8566799999999</v>
      </c>
      <c r="G61" s="28">
        <v>-8175.2895400000007</v>
      </c>
      <c r="H61" s="28">
        <v>-419.28739000000002</v>
      </c>
      <c r="I61" s="28">
        <v>-3.0349499999999998</v>
      </c>
      <c r="J61" s="28">
        <v>0</v>
      </c>
      <c r="K61" s="28">
        <v>-9590.3361399999994</v>
      </c>
      <c r="L61" s="28">
        <v>-4593.6215000000002</v>
      </c>
      <c r="M61" s="28">
        <v>-35292.843219999995</v>
      </c>
      <c r="N61" s="28">
        <v>-8181.19949</v>
      </c>
      <c r="O61" s="28">
        <v>-11056.217280000001</v>
      </c>
      <c r="P61" s="28">
        <v>-18871.060670000003</v>
      </c>
      <c r="Q61" s="28">
        <v>-547.06762000000003</v>
      </c>
      <c r="R61" s="28">
        <v>-2397.00891</v>
      </c>
      <c r="S61" s="28">
        <v>-2941.7848300000001</v>
      </c>
      <c r="T61" s="28">
        <v>-5216.36697</v>
      </c>
      <c r="U61" s="28">
        <v>-328.20441999999997</v>
      </c>
      <c r="V61" s="28">
        <v>-365.79695000000004</v>
      </c>
      <c r="W61" s="28">
        <v>-17.595330000000001</v>
      </c>
      <c r="X61" s="28">
        <v>-2529.47588</v>
      </c>
      <c r="Y61" s="28">
        <v>-10370.021919999999</v>
      </c>
      <c r="Z61" s="28">
        <v>-3876.0812999999998</v>
      </c>
      <c r="AA61" s="28">
        <v>-265.89434</v>
      </c>
      <c r="AB61" s="28">
        <v>-941.79651000000001</v>
      </c>
      <c r="AC61" s="28">
        <v>-2114.2130400000001</v>
      </c>
      <c r="AD61" s="28">
        <v>-7.9543700000000008</v>
      </c>
      <c r="AE61" s="28">
        <v>-406.20170999999993</v>
      </c>
      <c r="AF61" s="28">
        <v>-160275.32259999998</v>
      </c>
    </row>
    <row r="62" spans="1:32" ht="12.95" customHeight="1" x14ac:dyDescent="0.2">
      <c r="A62" s="226" t="s">
        <v>948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</row>
    <row r="63" spans="1:32" ht="12.95" customHeight="1" x14ac:dyDescent="0.2">
      <c r="A63" s="228" t="s">
        <v>1005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-2336.248160000001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4.5733699999999997</v>
      </c>
      <c r="O63" s="28">
        <v>0</v>
      </c>
      <c r="P63" s="28">
        <v>1648.72631</v>
      </c>
      <c r="Q63" s="28">
        <v>0</v>
      </c>
      <c r="R63" s="28">
        <v>46.093300000000006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-636.85518000000093</v>
      </c>
    </row>
    <row r="64" spans="1:32" ht="12.95" customHeight="1" x14ac:dyDescent="0.2">
      <c r="A64" s="226" t="s">
        <v>1002</v>
      </c>
      <c r="B64" s="28">
        <v>-558.22306282151351</v>
      </c>
      <c r="C64" s="28">
        <v>-48570.180940000006</v>
      </c>
      <c r="D64" s="28">
        <v>-45274.762319999994</v>
      </c>
      <c r="E64" s="28">
        <v>-124727.05058999985</v>
      </c>
      <c r="F64" s="28">
        <v>-12525.434333037512</v>
      </c>
      <c r="G64" s="28">
        <v>-43465.450062315096</v>
      </c>
      <c r="H64" s="28">
        <v>-181316.54829000036</v>
      </c>
      <c r="I64" s="28">
        <v>-3427.2844986566342</v>
      </c>
      <c r="J64" s="28">
        <v>-12885.905916700001</v>
      </c>
      <c r="K64" s="28">
        <v>-53800.992020000005</v>
      </c>
      <c r="L64" s="28">
        <v>-9925.464257057205</v>
      </c>
      <c r="M64" s="28">
        <v>-7915.4137429302718</v>
      </c>
      <c r="N64" s="28">
        <v>-4047.3502038097081</v>
      </c>
      <c r="O64" s="28">
        <v>-44419.878279999997</v>
      </c>
      <c r="P64" s="28">
        <v>-50783.344779931998</v>
      </c>
      <c r="Q64" s="28">
        <v>-18703.536056969613</v>
      </c>
      <c r="R64" s="28">
        <v>-36091.930139999997</v>
      </c>
      <c r="S64" s="28">
        <v>-15631.488660000001</v>
      </c>
      <c r="T64" s="28">
        <v>-16721.245779999997</v>
      </c>
      <c r="U64" s="28">
        <v>-28409.078989999995</v>
      </c>
      <c r="V64" s="28">
        <v>-48323.450008246306</v>
      </c>
      <c r="W64" s="28">
        <v>-10156.749</v>
      </c>
      <c r="X64" s="28">
        <v>-16151.533610000002</v>
      </c>
      <c r="Y64" s="28">
        <v>-13300.718156596107</v>
      </c>
      <c r="Z64" s="28">
        <v>-23304.217553692815</v>
      </c>
      <c r="AA64" s="28">
        <v>-1906.8453071598358</v>
      </c>
      <c r="AB64" s="28">
        <v>-6486.5136252000002</v>
      </c>
      <c r="AC64" s="28">
        <v>-24470.420719999995</v>
      </c>
      <c r="AD64" s="28">
        <v>-1184.13357</v>
      </c>
      <c r="AE64" s="28">
        <v>-9023.9474665143898</v>
      </c>
      <c r="AF64" s="28">
        <v>-913509.09194163908</v>
      </c>
    </row>
    <row r="65" spans="1:32" ht="12.95" customHeight="1" x14ac:dyDescent="0.2">
      <c r="A65" s="226" t="s">
        <v>1685</v>
      </c>
      <c r="B65" s="28">
        <v>-591.39906999999994</v>
      </c>
      <c r="C65" s="28">
        <v>-36087.653760000008</v>
      </c>
      <c r="D65" s="28">
        <v>-30019.922699999992</v>
      </c>
      <c r="E65" s="28">
        <v>-79446.840109999859</v>
      </c>
      <c r="F65" s="28">
        <v>-6528.2108099999996</v>
      </c>
      <c r="G65" s="28">
        <v>-21907.713512315098</v>
      </c>
      <c r="H65" s="28">
        <v>-136183.10202000008</v>
      </c>
      <c r="I65" s="28">
        <v>-1607.5347899999999</v>
      </c>
      <c r="J65" s="28">
        <v>-6330.3434867000005</v>
      </c>
      <c r="K65" s="28">
        <v>-25865.06828</v>
      </c>
      <c r="L65" s="28">
        <v>-5782.4457900000007</v>
      </c>
      <c r="M65" s="28">
        <v>-21765.57098</v>
      </c>
      <c r="N65" s="28">
        <v>-2059.323350000001</v>
      </c>
      <c r="O65" s="28">
        <v>-29878.227909999998</v>
      </c>
      <c r="P65" s="28">
        <v>-29195.926779999998</v>
      </c>
      <c r="Q65" s="28">
        <v>-12220.357680199995</v>
      </c>
      <c r="R65" s="28">
        <v>-23387.436460000001</v>
      </c>
      <c r="S65" s="28">
        <v>-7969.4923400000007</v>
      </c>
      <c r="T65" s="28">
        <v>-8191.6941899999993</v>
      </c>
      <c r="U65" s="28">
        <v>-8902.7671199999986</v>
      </c>
      <c r="V65" s="28">
        <v>-27574.831290000016</v>
      </c>
      <c r="W65" s="28">
        <v>-5354.3440000000001</v>
      </c>
      <c r="X65" s="28">
        <v>-8678.3146600000036</v>
      </c>
      <c r="Y65" s="28">
        <v>-6415.7326700000003</v>
      </c>
      <c r="Z65" s="28">
        <v>-12159.549840000001</v>
      </c>
      <c r="AA65" s="28">
        <v>-2502.6719299999982</v>
      </c>
      <c r="AB65" s="28">
        <v>-1738.09375</v>
      </c>
      <c r="AC65" s="28">
        <v>-14054.456189999995</v>
      </c>
      <c r="AD65" s="28">
        <v>-932.80042000000003</v>
      </c>
      <c r="AE65" s="28">
        <v>-3034.3137499999998</v>
      </c>
      <c r="AF65" s="28">
        <v>-576366.13963921508</v>
      </c>
    </row>
    <row r="66" spans="1:32" ht="12.95" customHeight="1" x14ac:dyDescent="0.2">
      <c r="A66" s="227" t="s">
        <v>1682</v>
      </c>
      <c r="B66" s="28">
        <v>-591.39906999999994</v>
      </c>
      <c r="C66" s="28">
        <v>-36087.653760000008</v>
      </c>
      <c r="D66" s="28">
        <v>-30019.922699999992</v>
      </c>
      <c r="E66" s="28">
        <v>-79446.840109999859</v>
      </c>
      <c r="F66" s="28">
        <v>-6528.2108099999996</v>
      </c>
      <c r="G66" s="28">
        <v>-21907.713512315098</v>
      </c>
      <c r="H66" s="28">
        <v>-136183.10202000008</v>
      </c>
      <c r="I66" s="28">
        <v>-1607.5347899999999</v>
      </c>
      <c r="J66" s="28">
        <v>-6330.3434867000005</v>
      </c>
      <c r="K66" s="28">
        <v>-25865.06828</v>
      </c>
      <c r="L66" s="28">
        <v>-5782.4457900000007</v>
      </c>
      <c r="M66" s="28">
        <v>-21765.57098</v>
      </c>
      <c r="N66" s="28">
        <v>-2022.0052200000011</v>
      </c>
      <c r="O66" s="28">
        <v>-29878.227909999998</v>
      </c>
      <c r="P66" s="28">
        <v>-29195.926779999998</v>
      </c>
      <c r="Q66" s="28">
        <v>-12220.357680199995</v>
      </c>
      <c r="R66" s="28">
        <v>-23387.436460000001</v>
      </c>
      <c r="S66" s="28">
        <v>-7969.4923400000007</v>
      </c>
      <c r="T66" s="28">
        <v>-8191.6941899999993</v>
      </c>
      <c r="U66" s="28">
        <v>-8902.7671199999986</v>
      </c>
      <c r="V66" s="28">
        <v>-27574.831290000016</v>
      </c>
      <c r="W66" s="28">
        <v>-5354.3440000000001</v>
      </c>
      <c r="X66" s="28">
        <v>-8678.3146600000036</v>
      </c>
      <c r="Y66" s="28">
        <v>-6415.7326700000003</v>
      </c>
      <c r="Z66" s="28">
        <v>-12159.549840000001</v>
      </c>
      <c r="AA66" s="28">
        <v>-2502.6719299999982</v>
      </c>
      <c r="AB66" s="28">
        <v>-1649.84159</v>
      </c>
      <c r="AC66" s="28">
        <v>-14054.456189999995</v>
      </c>
      <c r="AD66" s="28">
        <v>-932.80042000000003</v>
      </c>
      <c r="AE66" s="28">
        <v>-3034.3137499999998</v>
      </c>
      <c r="AF66" s="28">
        <v>-576240.56934921502</v>
      </c>
    </row>
    <row r="67" spans="1:32" ht="12.95" customHeight="1" x14ac:dyDescent="0.2">
      <c r="A67" s="227" t="s">
        <v>1686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-37.318129999999996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-88.252160000000003</v>
      </c>
      <c r="AC67" s="28">
        <v>0</v>
      </c>
      <c r="AD67" s="28">
        <v>0</v>
      </c>
      <c r="AE67" s="28">
        <v>0</v>
      </c>
      <c r="AF67" s="28">
        <v>-125.57029</v>
      </c>
    </row>
    <row r="68" spans="1:32" ht="12.95" customHeight="1" x14ac:dyDescent="0.2">
      <c r="A68" s="227" t="s">
        <v>952</v>
      </c>
      <c r="B68" s="28">
        <v>422.33267000000001</v>
      </c>
      <c r="C68" s="28">
        <v>3610.7837000000004</v>
      </c>
      <c r="D68" s="28">
        <v>265.36507999999992</v>
      </c>
      <c r="E68" s="28">
        <v>-2694.8089799999993</v>
      </c>
      <c r="F68" s="28">
        <v>365.25819999999993</v>
      </c>
      <c r="G68" s="28">
        <v>2374.5725999999995</v>
      </c>
      <c r="H68" s="28">
        <v>997.56539999999939</v>
      </c>
      <c r="I68" s="28">
        <v>0</v>
      </c>
      <c r="J68" s="28">
        <v>0</v>
      </c>
      <c r="K68" s="28">
        <v>1757.4227299999998</v>
      </c>
      <c r="L68" s="28">
        <v>1059.8885899999998</v>
      </c>
      <c r="M68" s="28">
        <v>27623.43505</v>
      </c>
      <c r="N68" s="28">
        <v>1645.1405600000005</v>
      </c>
      <c r="O68" s="28">
        <v>1177.31529</v>
      </c>
      <c r="P68" s="28">
        <v>4745.27855</v>
      </c>
      <c r="Q68" s="28">
        <v>7.1181300000000012E-3</v>
      </c>
      <c r="R68" s="28">
        <v>832.34396000000004</v>
      </c>
      <c r="S68" s="28">
        <v>621.58501000000001</v>
      </c>
      <c r="T68" s="28">
        <v>60.810919999999996</v>
      </c>
      <c r="U68" s="28">
        <v>0</v>
      </c>
      <c r="V68" s="28">
        <v>1563.88633</v>
      </c>
      <c r="W68" s="28">
        <v>104.44</v>
      </c>
      <c r="X68" s="28">
        <v>2.0999999999999995E-4</v>
      </c>
      <c r="Y68" s="28">
        <v>200.84198999999998</v>
      </c>
      <c r="Z68" s="28">
        <v>2.9999999999999997E-4</v>
      </c>
      <c r="AA68" s="28">
        <v>4338.7295600000007</v>
      </c>
      <c r="AB68" s="28">
        <v>-54.075979999999987</v>
      </c>
      <c r="AC68" s="28">
        <v>1458.6916400000002</v>
      </c>
      <c r="AD68" s="28">
        <v>0</v>
      </c>
      <c r="AE68" s="28">
        <v>75.23360000000001</v>
      </c>
      <c r="AF68" s="28">
        <v>52552.044098130005</v>
      </c>
    </row>
    <row r="69" spans="1:32" ht="12.95" customHeight="1" x14ac:dyDescent="0.2">
      <c r="A69" s="227" t="s">
        <v>738</v>
      </c>
      <c r="B69" s="28">
        <v>-273.39436786076612</v>
      </c>
      <c r="C69" s="28">
        <v>-9304.0949199999995</v>
      </c>
      <c r="D69" s="28">
        <v>-9110.8658300000006</v>
      </c>
      <c r="E69" s="28">
        <v>-23152.077499999999</v>
      </c>
      <c r="F69" s="28">
        <v>-3532.9111602626031</v>
      </c>
      <c r="G69" s="28">
        <v>-12038.697460000001</v>
      </c>
      <c r="H69" s="28">
        <v>-20266.510429999995</v>
      </c>
      <c r="I69" s="28">
        <v>-931.73572682167332</v>
      </c>
      <c r="J69" s="28">
        <v>-4013.9189099999999</v>
      </c>
      <c r="K69" s="28">
        <v>-15453.21989</v>
      </c>
      <c r="L69" s="28">
        <v>-2992.1946355251566</v>
      </c>
      <c r="M69" s="28">
        <v>-3389.9121290861558</v>
      </c>
      <c r="N69" s="28">
        <v>-2301.9442685751651</v>
      </c>
      <c r="O69" s="28">
        <v>-7671.5256900000004</v>
      </c>
      <c r="P69" s="28">
        <v>-14375.163380523998</v>
      </c>
      <c r="Q69" s="28">
        <v>-3686.9773072089656</v>
      </c>
      <c r="R69" s="28">
        <v>-8297.9842799999988</v>
      </c>
      <c r="S69" s="28">
        <v>-3661.90969</v>
      </c>
      <c r="T69" s="28">
        <v>-5557.27513</v>
      </c>
      <c r="U69" s="28">
        <v>-9243.2773199999992</v>
      </c>
      <c r="V69" s="28">
        <v>-12020.848157760123</v>
      </c>
      <c r="W69" s="28">
        <v>-2874.5120000000002</v>
      </c>
      <c r="X69" s="28">
        <v>-4323.2631700000002</v>
      </c>
      <c r="Y69" s="28">
        <v>-2510.0121775273374</v>
      </c>
      <c r="Z69" s="28">
        <v>-7143.0379487292339</v>
      </c>
      <c r="AA69" s="28">
        <v>-1008.3840849788967</v>
      </c>
      <c r="AB69" s="28">
        <v>-2505.7394859000001</v>
      </c>
      <c r="AC69" s="28">
        <v>-6970.695380000001</v>
      </c>
      <c r="AD69" s="28">
        <v>-113.42153</v>
      </c>
      <c r="AE69" s="28">
        <v>-3158.6307079176509</v>
      </c>
      <c r="AF69" s="28">
        <v>-201884.13466867767</v>
      </c>
    </row>
    <row r="70" spans="1:32" ht="12.95" customHeight="1" x14ac:dyDescent="0.2">
      <c r="A70" s="227" t="s">
        <v>739</v>
      </c>
      <c r="B70" s="28">
        <v>-88.31924225101416</v>
      </c>
      <c r="C70" s="28">
        <v>-6015.1829500000003</v>
      </c>
      <c r="D70" s="28">
        <v>-2837.2262400000004</v>
      </c>
      <c r="E70" s="28">
        <v>-15128.682799999999</v>
      </c>
      <c r="F70" s="28">
        <v>-2403.9427512046882</v>
      </c>
      <c r="G70" s="28">
        <v>-4078.3927599999997</v>
      </c>
      <c r="H70" s="28">
        <v>-7659.7508599999965</v>
      </c>
      <c r="I70" s="28">
        <v>-522.28545562953627</v>
      </c>
      <c r="J70" s="28">
        <v>-1470.7739799999999</v>
      </c>
      <c r="K70" s="28">
        <v>-9491.0869600000005</v>
      </c>
      <c r="L70" s="28">
        <v>-754.89472679384471</v>
      </c>
      <c r="M70" s="28">
        <v>-3113.4824316234249</v>
      </c>
      <c r="N70" s="28">
        <v>-951.87580368010379</v>
      </c>
      <c r="O70" s="28">
        <v>-4711.3547699999999</v>
      </c>
      <c r="P70" s="28">
        <v>-3113.6496687760009</v>
      </c>
      <c r="Q70" s="28">
        <v>-109.44270061374409</v>
      </c>
      <c r="R70" s="28">
        <v>-1326.9882</v>
      </c>
      <c r="S70" s="28">
        <v>-2305.3842100000002</v>
      </c>
      <c r="T70" s="28">
        <v>-2424.9843299999998</v>
      </c>
      <c r="U70" s="28">
        <v>-4170.4604399999998</v>
      </c>
      <c r="V70" s="28">
        <v>-4445.9362813428015</v>
      </c>
      <c r="W70" s="28">
        <v>-1492.663</v>
      </c>
      <c r="X70" s="28">
        <v>-1258.0730499999997</v>
      </c>
      <c r="Y70" s="28">
        <v>-1847.2429484057041</v>
      </c>
      <c r="Z70" s="28">
        <v>-3293.6735969645338</v>
      </c>
      <c r="AA70" s="28">
        <v>-1088.8134496883961</v>
      </c>
      <c r="AB70" s="28">
        <v>-1784.5161464999999</v>
      </c>
      <c r="AC70" s="28">
        <v>-1807.0654</v>
      </c>
      <c r="AD70" s="28">
        <v>-54.244059999999998</v>
      </c>
      <c r="AE70" s="28">
        <v>-701.93275485169556</v>
      </c>
      <c r="AF70" s="28">
        <v>-90452.321968325487</v>
      </c>
    </row>
    <row r="71" spans="1:32" ht="12.95" customHeight="1" x14ac:dyDescent="0.2">
      <c r="A71" s="227" t="s">
        <v>740</v>
      </c>
      <c r="B71" s="28">
        <v>-12.932385192500176</v>
      </c>
      <c r="C71" s="28">
        <v>0</v>
      </c>
      <c r="D71" s="28">
        <v>-1995.85987</v>
      </c>
      <c r="E71" s="28">
        <v>-4061.0907200000001</v>
      </c>
      <c r="F71" s="28">
        <v>-32.648307618275389</v>
      </c>
      <c r="G71" s="28">
        <v>-1774.2315900000001</v>
      </c>
      <c r="H71" s="28">
        <v>-5196.569840000001</v>
      </c>
      <c r="I71" s="28">
        <v>0</v>
      </c>
      <c r="J71" s="28">
        <v>-65.970309999999998</v>
      </c>
      <c r="K71" s="28">
        <v>-2980.7336700000001</v>
      </c>
      <c r="L71" s="28">
        <v>-780.81519653639714</v>
      </c>
      <c r="M71" s="28">
        <v>-473.92340116057062</v>
      </c>
      <c r="N71" s="28">
        <v>-76.402987780622993</v>
      </c>
      <c r="O71" s="28">
        <v>-177.75943000000001</v>
      </c>
      <c r="P71" s="28">
        <v>-2343.4498911080013</v>
      </c>
      <c r="Q71" s="28">
        <v>-154.71759136167216</v>
      </c>
      <c r="R71" s="28">
        <v>-1885.1669299999999</v>
      </c>
      <c r="S71" s="28">
        <v>0</v>
      </c>
      <c r="T71" s="28">
        <v>-56.499970000000005</v>
      </c>
      <c r="U71" s="28">
        <v>-4297.2915199999998</v>
      </c>
      <c r="V71" s="28">
        <v>-2683.2579153700181</v>
      </c>
      <c r="W71" s="28">
        <v>-260.411</v>
      </c>
      <c r="X71" s="28">
        <v>-327.82705000000004</v>
      </c>
      <c r="Y71" s="28">
        <v>-490.93160493789316</v>
      </c>
      <c r="Z71" s="28">
        <v>-707.95646799904534</v>
      </c>
      <c r="AA71" s="28">
        <v>-44.13399474055953</v>
      </c>
      <c r="AB71" s="28">
        <v>-150.74508280000001</v>
      </c>
      <c r="AC71" s="28">
        <v>-196.17498999999998</v>
      </c>
      <c r="AD71" s="28">
        <v>-9.0678400000000003</v>
      </c>
      <c r="AE71" s="28">
        <v>-284.58987114444272</v>
      </c>
      <c r="AF71" s="28">
        <v>-31521.159427750001</v>
      </c>
    </row>
    <row r="72" spans="1:32" s="540" customFormat="1" ht="12.95" customHeight="1" x14ac:dyDescent="0.2">
      <c r="A72" s="1327" t="s">
        <v>741</v>
      </c>
      <c r="B72" s="1328">
        <v>0</v>
      </c>
      <c r="C72" s="1328">
        <v>0</v>
      </c>
      <c r="D72" s="1328">
        <v>0</v>
      </c>
      <c r="E72" s="1328">
        <v>0</v>
      </c>
      <c r="F72" s="1328">
        <v>0</v>
      </c>
      <c r="G72" s="1328">
        <v>0</v>
      </c>
      <c r="H72" s="1328">
        <v>0</v>
      </c>
      <c r="I72" s="1328">
        <v>0</v>
      </c>
      <c r="J72" s="1328">
        <v>0</v>
      </c>
      <c r="K72" s="1328">
        <v>0</v>
      </c>
      <c r="L72" s="1328">
        <v>-18.921021114196126</v>
      </c>
      <c r="M72" s="1328">
        <v>0</v>
      </c>
      <c r="N72" s="1328">
        <v>0</v>
      </c>
      <c r="O72" s="1328">
        <v>0</v>
      </c>
      <c r="P72" s="1328">
        <v>0</v>
      </c>
      <c r="Q72" s="1328">
        <v>0</v>
      </c>
      <c r="R72" s="1328">
        <v>0</v>
      </c>
      <c r="S72" s="1328">
        <v>0</v>
      </c>
      <c r="T72" s="1328">
        <v>0</v>
      </c>
      <c r="U72" s="1328">
        <v>0</v>
      </c>
      <c r="V72" s="1328">
        <v>0</v>
      </c>
      <c r="W72" s="1328">
        <v>0</v>
      </c>
      <c r="X72" s="1328">
        <v>0</v>
      </c>
      <c r="Y72" s="1328">
        <v>0</v>
      </c>
      <c r="Z72" s="1328">
        <v>0</v>
      </c>
      <c r="AA72" s="1328">
        <v>0</v>
      </c>
      <c r="AB72" s="1328">
        <v>0</v>
      </c>
      <c r="AC72" s="1328">
        <v>0</v>
      </c>
      <c r="AD72" s="1328">
        <v>0</v>
      </c>
      <c r="AE72" s="1328">
        <v>0</v>
      </c>
      <c r="AF72" s="1328">
        <v>-18.921021114196126</v>
      </c>
    </row>
    <row r="73" spans="1:32" s="540" customFormat="1" ht="12.95" customHeight="1" x14ac:dyDescent="0.2">
      <c r="A73" s="69" t="s">
        <v>3229</v>
      </c>
      <c r="B73" s="1328">
        <v>-13.835516626249465</v>
      </c>
      <c r="C73" s="1328">
        <v>0</v>
      </c>
      <c r="D73" s="1328">
        <v>-357.60939999999994</v>
      </c>
      <c r="E73" s="1328">
        <v>-243.55047999999999</v>
      </c>
      <c r="F73" s="1328">
        <v>-392.97950395194619</v>
      </c>
      <c r="G73" s="1328">
        <v>-3959.1475</v>
      </c>
      <c r="H73" s="1328">
        <v>-36.794339999999998</v>
      </c>
      <c r="I73" s="1328">
        <v>0</v>
      </c>
      <c r="J73" s="1328">
        <v>-377.61966999999999</v>
      </c>
      <c r="K73" s="1328">
        <v>-1768.3059499999997</v>
      </c>
      <c r="L73" s="1328">
        <v>-656.08147708760896</v>
      </c>
      <c r="M73" s="1328">
        <v>-1639.5141020159019</v>
      </c>
      <c r="N73" s="1328">
        <v>-58.884573773815532</v>
      </c>
      <c r="O73" s="1328">
        <v>-396.96639999999996</v>
      </c>
      <c r="P73" s="1328">
        <v>-1980.6944095240001</v>
      </c>
      <c r="Q73" s="1328">
        <v>-2532.0478957152372</v>
      </c>
      <c r="R73" s="1328">
        <v>-1826.7685699999997</v>
      </c>
      <c r="S73" s="1328">
        <v>0</v>
      </c>
      <c r="T73" s="1328">
        <v>-551.60307999999998</v>
      </c>
      <c r="U73" s="1328">
        <v>-618.53184999999996</v>
      </c>
      <c r="V73" s="1328">
        <v>-716.6883710300159</v>
      </c>
      <c r="W73" s="1328">
        <v>-279.25900000000001</v>
      </c>
      <c r="X73" s="1328">
        <v>-1510.42461</v>
      </c>
      <c r="Y73" s="1328">
        <v>-884.23588572517406</v>
      </c>
      <c r="Z73" s="1328">
        <v>0</v>
      </c>
      <c r="AA73" s="1328">
        <v>-248.87635775198632</v>
      </c>
      <c r="AB73" s="1328">
        <v>0</v>
      </c>
      <c r="AC73" s="1328">
        <v>0</v>
      </c>
      <c r="AD73" s="1328">
        <v>-50.038600000000002</v>
      </c>
      <c r="AE73" s="1328">
        <v>-1347.150196044656</v>
      </c>
      <c r="AF73" s="1328">
        <v>-22447.607739246596</v>
      </c>
    </row>
    <row r="74" spans="1:32" s="540" customFormat="1" ht="12.95" customHeight="1" x14ac:dyDescent="0.2">
      <c r="A74" s="1327" t="s">
        <v>995</v>
      </c>
      <c r="B74" s="1328">
        <v>-0.67515089098362158</v>
      </c>
      <c r="C74" s="1328">
        <v>-774.03300999999999</v>
      </c>
      <c r="D74" s="1328">
        <v>-1218.6433599999998</v>
      </c>
      <c r="E74" s="1328">
        <v>0</v>
      </c>
      <c r="F74" s="1328">
        <v>0</v>
      </c>
      <c r="G74" s="1328">
        <v>-2081.8398400000001</v>
      </c>
      <c r="H74" s="1328">
        <v>-12971.386200000299</v>
      </c>
      <c r="I74" s="1328">
        <v>-365.728526205425</v>
      </c>
      <c r="J74" s="1328">
        <v>-627.27955999999995</v>
      </c>
      <c r="K74" s="1328">
        <v>0</v>
      </c>
      <c r="L74" s="1328">
        <v>0</v>
      </c>
      <c r="M74" s="1328">
        <v>-5156.4457490442192</v>
      </c>
      <c r="N74" s="1328">
        <v>-244.05977999999999</v>
      </c>
      <c r="O74" s="1328">
        <v>-2761.3593700000001</v>
      </c>
      <c r="P74" s="1328">
        <v>-4519.7392</v>
      </c>
      <c r="Q74" s="1328">
        <v>0</v>
      </c>
      <c r="R74" s="1328">
        <v>-199.92966000000001</v>
      </c>
      <c r="S74" s="1328">
        <v>-2316.2874300000003</v>
      </c>
      <c r="T74" s="1328">
        <v>0</v>
      </c>
      <c r="U74" s="1328">
        <v>-1176.75074</v>
      </c>
      <c r="V74" s="1328">
        <v>-2445.7743227433284</v>
      </c>
      <c r="W74" s="1328">
        <v>0</v>
      </c>
      <c r="X74" s="1328">
        <v>-53.631279999999997</v>
      </c>
      <c r="Y74" s="1328">
        <v>-1353.4048600000001</v>
      </c>
      <c r="Z74" s="1328">
        <v>0</v>
      </c>
      <c r="AA74" s="1328">
        <v>-1352.69505</v>
      </c>
      <c r="AB74" s="1328">
        <v>-253.34317999999999</v>
      </c>
      <c r="AC74" s="1328">
        <v>-2900.7203999999997</v>
      </c>
      <c r="AD74" s="1328">
        <v>-24.561120000000003</v>
      </c>
      <c r="AE74" s="1328">
        <v>-572.56378655594483</v>
      </c>
      <c r="AF74" s="1328">
        <v>-43370.851575440211</v>
      </c>
    </row>
    <row r="75" spans="1:32" ht="12.95" customHeight="1" x14ac:dyDescent="0.2">
      <c r="A75" s="68" t="s">
        <v>372</v>
      </c>
      <c r="B75" s="28">
        <v>-315.93151</v>
      </c>
      <c r="C75" s="28">
        <v>-192.72863999999998</v>
      </c>
      <c r="D75" s="28">
        <v>-553.44164000000001</v>
      </c>
      <c r="E75" s="28">
        <v>-10072.828339999998</v>
      </c>
      <c r="F75" s="28">
        <v>-1096.3082099999999</v>
      </c>
      <c r="G75" s="28">
        <v>-1769.11158</v>
      </c>
      <c r="H75" s="28">
        <v>0</v>
      </c>
      <c r="I75" s="28">
        <v>0</v>
      </c>
      <c r="J75" s="28">
        <v>0</v>
      </c>
      <c r="K75" s="28">
        <v>-4364.6690599999993</v>
      </c>
      <c r="L75" s="28">
        <v>-1238.19211</v>
      </c>
      <c r="M75" s="28">
        <v>-1.1556600000000001</v>
      </c>
      <c r="N75" s="28">
        <v>-409.81786999999997</v>
      </c>
      <c r="O75" s="28">
        <v>-70.637899999999988</v>
      </c>
      <c r="P75" s="28">
        <v>0</v>
      </c>
      <c r="Q75" s="28">
        <v>-3748.8388000000004</v>
      </c>
      <c r="R75" s="28">
        <v>-2035.0833400000001</v>
      </c>
      <c r="S75" s="28">
        <v>-206.03673000000001</v>
      </c>
      <c r="T75" s="28">
        <v>-1805.0230100000001</v>
      </c>
      <c r="U75" s="28">
        <v>0</v>
      </c>
      <c r="V75" s="28">
        <v>-5701.7066099999993</v>
      </c>
      <c r="W75" s="28">
        <v>-597.60199999999998</v>
      </c>
      <c r="X75" s="28">
        <v>-825.17935999999997</v>
      </c>
      <c r="Y75" s="28">
        <v>0</v>
      </c>
      <c r="Z75" s="28">
        <v>-1212.95263</v>
      </c>
      <c r="AA75" s="28">
        <v>0</v>
      </c>
      <c r="AB75" s="28">
        <v>0</v>
      </c>
      <c r="AC75" s="28">
        <v>0</v>
      </c>
      <c r="AD75" s="28">
        <v>-4.9691099999999997</v>
      </c>
      <c r="AE75" s="28">
        <v>-88.081069999999997</v>
      </c>
      <c r="AF75" s="28">
        <v>-36310.295180000001</v>
      </c>
    </row>
    <row r="76" spans="1:32" ht="15" customHeight="1" x14ac:dyDescent="0.2">
      <c r="A76" s="1115" t="s">
        <v>569</v>
      </c>
      <c r="B76" s="1114">
        <v>-1451.7822728215137</v>
      </c>
      <c r="C76" s="1114">
        <v>-218055.63214</v>
      </c>
      <c r="D76" s="1114">
        <v>-168739.97770999998</v>
      </c>
      <c r="E76" s="1114">
        <v>-530612.55991480371</v>
      </c>
      <c r="F76" s="1114">
        <v>-49658.269663037507</v>
      </c>
      <c r="G76" s="1114">
        <v>-140139.2095223151</v>
      </c>
      <c r="H76" s="1114">
        <v>-1120723.8023201029</v>
      </c>
      <c r="I76" s="1114">
        <v>-10367.451142904101</v>
      </c>
      <c r="J76" s="1114">
        <v>-67002.485950824543</v>
      </c>
      <c r="K76" s="1114">
        <v>-236232.69428999998</v>
      </c>
      <c r="L76" s="1114">
        <v>-52258.258627057192</v>
      </c>
      <c r="M76" s="1114">
        <v>-46156.934002928923</v>
      </c>
      <c r="N76" s="1114">
        <v>-9016.5942638097094</v>
      </c>
      <c r="O76" s="1114">
        <v>-227557.95236000002</v>
      </c>
      <c r="P76" s="1114">
        <v>-209634.79418993197</v>
      </c>
      <c r="Q76" s="1114">
        <v>-83408.452656969603</v>
      </c>
      <c r="R76" s="1114">
        <v>-166374.84538000001</v>
      </c>
      <c r="S76" s="1114">
        <v>-42420.944180000013</v>
      </c>
      <c r="T76" s="1114">
        <v>-54850.869239999993</v>
      </c>
      <c r="U76" s="1114">
        <v>-77993.615689999991</v>
      </c>
      <c r="V76" s="1114">
        <v>-176027.76907824649</v>
      </c>
      <c r="W76" s="1114">
        <v>-31942.250829999997</v>
      </c>
      <c r="X76" s="1114">
        <v>-53608.934539999995</v>
      </c>
      <c r="Y76" s="1114">
        <v>-30323.417822596115</v>
      </c>
      <c r="Z76" s="1114">
        <v>-81888.060033692818</v>
      </c>
      <c r="AA76" s="1114">
        <v>-5534.147617159837</v>
      </c>
      <c r="AB76" s="1114">
        <v>-15304.747035199998</v>
      </c>
      <c r="AC76" s="1114">
        <v>-97663.454571284892</v>
      </c>
      <c r="AD76" s="1114">
        <v>-2942.3383099999992</v>
      </c>
      <c r="AE76" s="1114">
        <v>-35451.172106514379</v>
      </c>
      <c r="AF76" s="1114">
        <v>-4043343.4174621995</v>
      </c>
    </row>
    <row r="77" spans="1:32" ht="12.95" customHeight="1" x14ac:dyDescent="0.2">
      <c r="A77" s="230" t="s">
        <v>850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</row>
    <row r="78" spans="1:32" ht="15" customHeight="1" thickBot="1" x14ac:dyDescent="0.25">
      <c r="A78" s="1112" t="s">
        <v>570</v>
      </c>
      <c r="B78" s="1103">
        <v>348.7759646673826</v>
      </c>
      <c r="C78" s="1103">
        <v>-36635.254220000003</v>
      </c>
      <c r="D78" s="1103">
        <v>6799.5425999999279</v>
      </c>
      <c r="E78" s="1103">
        <v>-69903.885464803665</v>
      </c>
      <c r="F78" s="1103">
        <v>-7336.5996376948679</v>
      </c>
      <c r="G78" s="1103">
        <v>-48390.273702315098</v>
      </c>
      <c r="H78" s="1103">
        <v>-437137.62633010081</v>
      </c>
      <c r="I78" s="1103">
        <v>-1464.2158929040997</v>
      </c>
      <c r="J78" s="1103">
        <v>-33143.377470824547</v>
      </c>
      <c r="K78" s="1103">
        <v>-116813.27475999997</v>
      </c>
      <c r="L78" s="1103">
        <v>-16466.737856427564</v>
      </c>
      <c r="M78" s="1103">
        <v>3574.0326270710138</v>
      </c>
      <c r="N78" s="1103">
        <v>-1235.4546249778559</v>
      </c>
      <c r="O78" s="1103">
        <v>-67880.191219450586</v>
      </c>
      <c r="P78" s="1103">
        <v>-60797.678921244049</v>
      </c>
      <c r="Q78" s="1103">
        <v>-3693.3158040317503</v>
      </c>
      <c r="R78" s="1103">
        <v>-60987.557180000003</v>
      </c>
      <c r="S78" s="1103">
        <v>-5620.0554000000047</v>
      </c>
      <c r="T78" s="1103">
        <v>-12297.194869999992</v>
      </c>
      <c r="U78" s="1103">
        <v>-37608.425629508347</v>
      </c>
      <c r="V78" s="1103">
        <v>-13156.16573186501</v>
      </c>
      <c r="W78" s="1103">
        <v>-1863.7738299999946</v>
      </c>
      <c r="X78" s="1103">
        <v>-4123.4057200000025</v>
      </c>
      <c r="Y78" s="1103">
        <v>-8214.0397634954606</v>
      </c>
      <c r="Z78" s="1103">
        <v>-23083.678793117826</v>
      </c>
      <c r="AA78" s="1103">
        <v>-64.31024715984131</v>
      </c>
      <c r="AB78" s="1103">
        <v>-6187.5091551308178</v>
      </c>
      <c r="AC78" s="1103">
        <v>-23766.803181284908</v>
      </c>
      <c r="AD78" s="1103">
        <v>3196.3350600000012</v>
      </c>
      <c r="AE78" s="1103">
        <v>-16596.456419157479</v>
      </c>
      <c r="AF78" s="1103">
        <v>-1100548.5755737559</v>
      </c>
    </row>
    <row r="79" spans="1:32" ht="12.95" customHeight="1" x14ac:dyDescent="0.2">
      <c r="A79" s="1358" t="s">
        <v>3158</v>
      </c>
      <c r="B79" s="1003">
        <v>158.51208959626638</v>
      </c>
      <c r="C79" s="1003">
        <v>19295.013979999982</v>
      </c>
      <c r="D79" s="1003">
        <v>8912.5550817915791</v>
      </c>
      <c r="E79" s="1003">
        <v>-51561.093552302576</v>
      </c>
      <c r="F79" s="1003">
        <v>-4038.4345856507466</v>
      </c>
      <c r="G79" s="1003">
        <v>-23620.234257736949</v>
      </c>
      <c r="H79" s="1003">
        <v>11250.164268368553</v>
      </c>
      <c r="I79" s="1003">
        <v>-915.56974000000037</v>
      </c>
      <c r="J79" s="1003">
        <v>-16386.6767148</v>
      </c>
      <c r="K79" s="1003">
        <v>-31975.674084947699</v>
      </c>
      <c r="L79" s="1003">
        <v>-17190.427607581143</v>
      </c>
      <c r="M79" s="1003">
        <v>-8252.5496660454683</v>
      </c>
      <c r="N79" s="1003">
        <v>-6297.5300860241496</v>
      </c>
      <c r="O79" s="1003">
        <v>-11448.739483321215</v>
      </c>
      <c r="P79" s="1003">
        <v>-17862.825411651873</v>
      </c>
      <c r="Q79" s="1003">
        <v>-14814.443018638609</v>
      </c>
      <c r="R79" s="1003">
        <v>-15981.333040000045</v>
      </c>
      <c r="S79" s="1003">
        <v>-5225.0425500000047</v>
      </c>
      <c r="T79" s="1003">
        <v>-6490.2144749501604</v>
      </c>
      <c r="U79" s="1003">
        <v>-24677.019610213483</v>
      </c>
      <c r="V79" s="1003">
        <v>-10256.000968868084</v>
      </c>
      <c r="W79" s="1003">
        <v>-8647.4989999999998</v>
      </c>
      <c r="X79" s="1003">
        <v>-13006.472870000014</v>
      </c>
      <c r="Y79" s="1003">
        <v>-43494.468652730211</v>
      </c>
      <c r="Z79" s="1003">
        <v>-16809.053737471138</v>
      </c>
      <c r="AA79" s="1003">
        <v>-854.20539999999994</v>
      </c>
      <c r="AB79" s="1003">
        <v>-8785.5703199999953</v>
      </c>
      <c r="AC79" s="1003">
        <v>2354.582964036048</v>
      </c>
      <c r="AD79" s="1003">
        <v>2954.5359641764117</v>
      </c>
      <c r="AE79" s="1003">
        <v>-14265.518279418984</v>
      </c>
      <c r="AF79" s="1480">
        <f>SUM(B79:AE79)</f>
        <v>-327931.23276438372</v>
      </c>
    </row>
    <row r="80" spans="1:32" ht="12.95" customHeight="1" x14ac:dyDescent="0.2">
      <c r="A80" s="1357" t="s">
        <v>3159</v>
      </c>
      <c r="B80" s="1004">
        <v>-949.7121008788248</v>
      </c>
      <c r="C80" s="1004">
        <v>-3085.5268700000051</v>
      </c>
      <c r="D80" s="1004">
        <v>1541.2538899999845</v>
      </c>
      <c r="E80" s="1004">
        <v>-14717.825348339802</v>
      </c>
      <c r="F80" s="1004">
        <v>-33750.798973698969</v>
      </c>
      <c r="G80" s="1004">
        <v>-33963.424249999982</v>
      </c>
      <c r="H80" s="1004">
        <v>53172.355800000012</v>
      </c>
      <c r="I80" s="1004">
        <v>-390.21135000000004</v>
      </c>
      <c r="J80" s="1004">
        <v>-13497.872999999998</v>
      </c>
      <c r="K80" s="1004">
        <v>-67511.27270000003</v>
      </c>
      <c r="L80" s="1004">
        <v>-4716.5792759759452</v>
      </c>
      <c r="M80" s="1004">
        <v>796.86174892211238</v>
      </c>
      <c r="N80" s="1004">
        <v>-4806.32081154971</v>
      </c>
      <c r="O80" s="1004">
        <v>-40890.573164836431</v>
      </c>
      <c r="P80" s="1004">
        <v>-51562.405119999989</v>
      </c>
      <c r="Q80" s="1004">
        <v>-4609.7890412570487</v>
      </c>
      <c r="R80" s="1004">
        <v>-77925.256739999997</v>
      </c>
      <c r="S80" s="1004">
        <v>657.39395999999817</v>
      </c>
      <c r="T80" s="1004">
        <v>-8674.1434699999991</v>
      </c>
      <c r="U80" s="1004">
        <v>-20788.811380720213</v>
      </c>
      <c r="V80" s="1004">
        <v>1220.2712631069739</v>
      </c>
      <c r="W80" s="1004">
        <v>-6904.2510000000002</v>
      </c>
      <c r="X80" s="1004">
        <v>-29410.882284999992</v>
      </c>
      <c r="Y80" s="1004">
        <v>-13686.557256800013</v>
      </c>
      <c r="Z80" s="1004">
        <v>-28002.083813284367</v>
      </c>
      <c r="AA80" s="1004" t="s">
        <v>1580</v>
      </c>
      <c r="AB80" s="1004">
        <v>-2592.9517000000005</v>
      </c>
      <c r="AC80" s="1004">
        <v>-14727.405909164903</v>
      </c>
      <c r="AD80" s="1004">
        <v>514.57702179017815</v>
      </c>
      <c r="AE80" s="1004">
        <v>-8096.1068398000007</v>
      </c>
      <c r="AF80" s="1003">
        <f>SUM(B80:AE80)</f>
        <v>-427358.04871748696</v>
      </c>
    </row>
    <row r="81" spans="1:32" ht="12.95" customHeight="1" x14ac:dyDescent="0.2">
      <c r="A81" s="1357" t="s">
        <v>3160</v>
      </c>
      <c r="B81" s="77">
        <v>1471.4427111532468</v>
      </c>
      <c r="C81" s="77">
        <v>-1222.1740399910959</v>
      </c>
      <c r="D81" s="77">
        <v>-5365.9932999999801</v>
      </c>
      <c r="E81" s="77">
        <v>25247.504418174653</v>
      </c>
      <c r="F81" s="77">
        <v>-4012.4617684681211</v>
      </c>
      <c r="G81" s="77">
        <v>-12093.341288378953</v>
      </c>
      <c r="H81" s="77">
        <v>20351.926619055062</v>
      </c>
      <c r="I81" s="77">
        <v>-653.47108000000014</v>
      </c>
      <c r="J81" s="77">
        <v>-9404.7407199999998</v>
      </c>
      <c r="K81" s="77">
        <v>-47910.588809999972</v>
      </c>
      <c r="L81" s="77">
        <v>2196.9622764287533</v>
      </c>
      <c r="M81" s="77">
        <v>-2017.5921800000001</v>
      </c>
      <c r="N81" s="77">
        <v>-3955.2696759394835</v>
      </c>
      <c r="O81" s="77">
        <v>7679.6334911702879</v>
      </c>
      <c r="P81" s="77">
        <v>-31397.712069732064</v>
      </c>
      <c r="Q81" s="77">
        <v>-4539.0054580905889</v>
      </c>
      <c r="R81" s="77">
        <v>-2274.8349600000101</v>
      </c>
      <c r="S81" s="77">
        <v>3128.1829800000019</v>
      </c>
      <c r="T81" s="77">
        <v>-5443.5824999999977</v>
      </c>
      <c r="U81" s="77">
        <v>-17863.387581708597</v>
      </c>
      <c r="V81" s="77">
        <v>8166.2770500000142</v>
      </c>
      <c r="W81" s="77">
        <v>-837.50869000000012</v>
      </c>
      <c r="X81" s="77">
        <v>-21689.008510000007</v>
      </c>
      <c r="Y81" s="77">
        <v>-6979.86391059999</v>
      </c>
      <c r="Z81" s="77">
        <v>-7615.6134344879119</v>
      </c>
      <c r="AA81" s="77" t="s">
        <v>1580</v>
      </c>
      <c r="AB81" s="77">
        <v>-1762.4793</v>
      </c>
      <c r="AC81" s="77">
        <v>-11896.659832647376</v>
      </c>
      <c r="AD81" s="77" t="s">
        <v>1580</v>
      </c>
      <c r="AE81" s="77">
        <v>4888.6659475092529</v>
      </c>
      <c r="AF81" s="1003">
        <f>SUM(B81:AE81)</f>
        <v>-125804.69361655286</v>
      </c>
    </row>
    <row r="82" spans="1:32" ht="12.95" customHeight="1" thickBot="1" x14ac:dyDescent="0.25">
      <c r="A82" s="1359" t="s">
        <v>3161</v>
      </c>
      <c r="B82" s="78">
        <v>-4547.7276123579359</v>
      </c>
      <c r="C82" s="78">
        <v>-60037.057413055154</v>
      </c>
      <c r="D82" s="78">
        <v>-40971.685390000042</v>
      </c>
      <c r="E82" s="78">
        <v>-15303.316381965826</v>
      </c>
      <c r="F82" s="78">
        <v>-20155.835872732274</v>
      </c>
      <c r="G82" s="78">
        <v>1016.385658483945</v>
      </c>
      <c r="H82" s="78">
        <v>-16881.178669796307</v>
      </c>
      <c r="I82" s="78">
        <v>-927.95985999999994</v>
      </c>
      <c r="J82" s="78">
        <v>-1379.11185</v>
      </c>
      <c r="K82" s="78">
        <v>-17187.523680000042</v>
      </c>
      <c r="L82" s="78">
        <v>1665.2448000000213</v>
      </c>
      <c r="M82" s="78">
        <v>-1773.5558900000005</v>
      </c>
      <c r="N82" s="78">
        <v>-3002.9648709190742</v>
      </c>
      <c r="O82" s="78">
        <v>-11453.801586601527</v>
      </c>
      <c r="P82" s="78">
        <v>-14589.766109999997</v>
      </c>
      <c r="Q82" s="78">
        <v>-6650.8361658620033</v>
      </c>
      <c r="R82" s="78">
        <v>-15992.273320000002</v>
      </c>
      <c r="S82" s="78">
        <v>2290.7342600000034</v>
      </c>
      <c r="T82" s="78">
        <v>-7769.1326800000206</v>
      </c>
      <c r="U82" s="78">
        <v>-31895.60407616356</v>
      </c>
      <c r="V82" s="78">
        <v>-13687.887453057781</v>
      </c>
      <c r="W82" s="78" t="s">
        <v>1580</v>
      </c>
      <c r="X82" s="78">
        <v>-16183.194110000004</v>
      </c>
      <c r="Y82" s="78">
        <v>-2948.0298848331731</v>
      </c>
      <c r="Z82" s="78">
        <v>-638.05443999999306</v>
      </c>
      <c r="AA82" s="78" t="s">
        <v>1580</v>
      </c>
      <c r="AB82" s="78" t="s">
        <v>1580</v>
      </c>
      <c r="AC82" s="78">
        <v>-13293.469230000004</v>
      </c>
      <c r="AD82" s="78" t="s">
        <v>1580</v>
      </c>
      <c r="AE82" s="78">
        <v>-5270.1558765701193</v>
      </c>
      <c r="AF82" s="78">
        <f>SUM(B82:AE82)</f>
        <v>-317567.75770543073</v>
      </c>
    </row>
    <row r="83" spans="1:32" x14ac:dyDescent="0.2">
      <c r="A83" s="79" t="s">
        <v>4098</v>
      </c>
    </row>
    <row r="84" spans="1:32" ht="12.95" customHeight="1" x14ac:dyDescent="0.2">
      <c r="B84" s="30"/>
      <c r="C84" s="30"/>
      <c r="D84" s="3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30"/>
    </row>
    <row r="85" spans="1:32" s="516" customFormat="1" ht="12.95" customHeight="1" x14ac:dyDescent="0.2">
      <c r="A85" s="79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</row>
  </sheetData>
  <mergeCells count="2">
    <mergeCell ref="N5:AF6"/>
    <mergeCell ref="A5:M6"/>
  </mergeCells>
  <phoneticPr fontId="6" type="noConversion"/>
  <conditionalFormatting sqref="C9:AF9 B8:AB8">
    <cfRule type="expression" dxfId="238" priority="923" stopIfTrue="1">
      <formula>#REF!=1</formula>
    </cfRule>
  </conditionalFormatting>
  <conditionalFormatting sqref="AF8">
    <cfRule type="expression" dxfId="237" priority="924" stopIfTrue="1">
      <formula>#REF!=1</formula>
    </cfRule>
  </conditionalFormatting>
  <conditionalFormatting sqref="AE8">
    <cfRule type="expression" dxfId="236" priority="925" stopIfTrue="1">
      <formula>#REF!=1</formula>
    </cfRule>
  </conditionalFormatting>
  <conditionalFormatting sqref="AC8:AD8">
    <cfRule type="expression" dxfId="235" priority="92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5" fitToWidth="2" orientation="portrait" r:id="rId1"/>
  <headerFooter alignWithMargins="0"/>
  <colBreaks count="1" manualBreakCount="1">
    <brk id="13" min="2" max="7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3"/>
  <sheetViews>
    <sheetView showGridLines="0" workbookViewId="0"/>
  </sheetViews>
  <sheetFormatPr defaultRowHeight="12.75" x14ac:dyDescent="0.2"/>
  <cols>
    <col min="1" max="1" width="105.5703125" style="746" customWidth="1"/>
    <col min="2" max="16384" width="9.140625" style="746"/>
  </cols>
  <sheetData>
    <row r="1" spans="1:1" ht="48.75" x14ac:dyDescent="0.6">
      <c r="A1" s="951" t="s">
        <v>220</v>
      </c>
    </row>
    <row r="2" spans="1:1" ht="30" x14ac:dyDescent="0.4">
      <c r="A2" s="952"/>
    </row>
    <row r="3" spans="1:1" ht="44.25" x14ac:dyDescent="0.55000000000000004">
      <c r="A3" s="953" t="s">
        <v>221</v>
      </c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84"/>
  <sheetViews>
    <sheetView showGridLines="0" zoomScaleNormal="100" zoomScaleSheetLayoutView="70" workbookViewId="0">
      <pane xSplit="1" ySplit="8" topLeftCell="P29" activePane="bottomRight" state="frozen"/>
      <selection activeCell="W90" sqref="W90"/>
      <selection pane="topRight" activeCell="W90" sqref="W90"/>
      <selection pane="bottomLeft" activeCell="W90" sqref="W90"/>
      <selection pane="bottomRight" activeCell="A39" sqref="A39"/>
    </sheetView>
  </sheetViews>
  <sheetFormatPr defaultRowHeight="12.75" x14ac:dyDescent="0.2"/>
  <cols>
    <col min="1" max="1" width="47.140625" style="451" customWidth="1"/>
    <col min="2" max="3" width="8.7109375" style="451" customWidth="1"/>
    <col min="4" max="4" width="9.85546875" style="451" customWidth="1"/>
    <col min="5" max="7" width="8.7109375" style="451" customWidth="1"/>
    <col min="8" max="8" width="9.5703125" style="451" customWidth="1"/>
    <col min="9" max="11" width="8.7109375" style="451" customWidth="1"/>
    <col min="12" max="12" width="8.5703125" style="451" customWidth="1"/>
    <col min="13" max="31" width="8.7109375" style="451" customWidth="1"/>
    <col min="32" max="32" width="10.5703125" style="451" customWidth="1"/>
    <col min="33" max="16384" width="9.140625" style="451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34" customFormat="1" ht="15" customHeight="1" x14ac:dyDescent="0.2">
      <c r="A3" s="922" t="s">
        <v>974</v>
      </c>
      <c r="AF3" s="924" t="s">
        <v>3201</v>
      </c>
    </row>
    <row r="4" spans="1:32" s="505" customFormat="1" ht="12" customHeight="1" x14ac:dyDescent="0.2"/>
    <row r="5" spans="1:32" s="505" customFormat="1" ht="18" customHeight="1" x14ac:dyDescent="0.2">
      <c r="A5" s="1732" t="s">
        <v>4099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0" t="s">
        <v>3202</v>
      </c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F7" s="1354" t="s">
        <v>2071</v>
      </c>
    </row>
    <row r="8" spans="1:32" s="284" customFormat="1" ht="75" customHeight="1" thickBot="1" x14ac:dyDescent="0.25">
      <c r="A8" s="1105"/>
      <c r="B8" s="1108" t="s">
        <v>2070</v>
      </c>
      <c r="C8" s="1108" t="s">
        <v>1220</v>
      </c>
      <c r="D8" s="1108" t="s">
        <v>800</v>
      </c>
      <c r="E8" s="1108" t="s">
        <v>763</v>
      </c>
      <c r="F8" s="1108" t="s">
        <v>1548</v>
      </c>
      <c r="G8" s="1108" t="s">
        <v>1549</v>
      </c>
      <c r="H8" s="1108" t="s">
        <v>817</v>
      </c>
      <c r="I8" s="1108" t="s">
        <v>854</v>
      </c>
      <c r="J8" s="1108" t="s">
        <v>2132</v>
      </c>
      <c r="K8" s="1108" t="s">
        <v>1557</v>
      </c>
      <c r="L8" s="1109" t="s">
        <v>802</v>
      </c>
      <c r="M8" s="1108" t="s">
        <v>830</v>
      </c>
      <c r="N8" s="1108" t="s">
        <v>1644</v>
      </c>
      <c r="O8" s="1108" t="s">
        <v>1530</v>
      </c>
      <c r="P8" s="1108" t="s">
        <v>758</v>
      </c>
      <c r="Q8" s="1108" t="s">
        <v>1418</v>
      </c>
      <c r="R8" s="1108" t="s">
        <v>803</v>
      </c>
      <c r="S8" s="1108" t="s">
        <v>762</v>
      </c>
      <c r="T8" s="1108" t="s">
        <v>761</v>
      </c>
      <c r="U8" s="1108" t="s">
        <v>829</v>
      </c>
      <c r="V8" s="1108" t="s">
        <v>1581</v>
      </c>
      <c r="W8" s="1108" t="s">
        <v>1527</v>
      </c>
      <c r="X8" s="1108" t="s">
        <v>828</v>
      </c>
      <c r="Y8" s="1108" t="s">
        <v>799</v>
      </c>
      <c r="Z8" s="1108" t="s">
        <v>1168</v>
      </c>
      <c r="AA8" s="1108" t="s">
        <v>2088</v>
      </c>
      <c r="AB8" s="1108" t="s">
        <v>1535</v>
      </c>
      <c r="AC8" s="1106" t="s">
        <v>759</v>
      </c>
      <c r="AD8" s="1106" t="s">
        <v>1528</v>
      </c>
      <c r="AE8" s="1108" t="s">
        <v>752</v>
      </c>
      <c r="AF8" s="1108" t="s">
        <v>1079</v>
      </c>
    </row>
    <row r="9" spans="1:32" ht="15" customHeight="1" x14ac:dyDescent="0.2">
      <c r="A9" s="806" t="s">
        <v>565</v>
      </c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5"/>
      <c r="AF9" s="85"/>
    </row>
    <row r="10" spans="1:32" ht="12.95" customHeight="1" x14ac:dyDescent="0.2">
      <c r="A10" s="226" t="s">
        <v>749</v>
      </c>
      <c r="B10" s="28">
        <v>791.18283999999994</v>
      </c>
      <c r="C10" s="28">
        <v>166808.41469999999</v>
      </c>
      <c r="D10" s="28">
        <v>135441.93148999999</v>
      </c>
      <c r="E10" s="28">
        <v>337385.51874000009</v>
      </c>
      <c r="F10" s="28">
        <v>29014.502590000004</v>
      </c>
      <c r="G10" s="28">
        <v>80810.006770000007</v>
      </c>
      <c r="H10" s="28">
        <v>689864.71417000226</v>
      </c>
      <c r="I10" s="28">
        <v>8087.6686600000012</v>
      </c>
      <c r="J10" s="28">
        <v>33063.282719999996</v>
      </c>
      <c r="K10" s="28">
        <v>93670.831180000008</v>
      </c>
      <c r="L10" s="28">
        <v>29030.632872979833</v>
      </c>
      <c r="M10" s="28">
        <v>43026.306769999959</v>
      </c>
      <c r="N10" s="28">
        <v>5577.4656000000014</v>
      </c>
      <c r="O10" s="28">
        <v>132296.11468</v>
      </c>
      <c r="P10" s="28">
        <v>133107.04181999998</v>
      </c>
      <c r="Q10" s="28">
        <v>64923.314641950012</v>
      </c>
      <c r="R10" s="28">
        <v>100574.45198</v>
      </c>
      <c r="S10" s="28">
        <v>33436.602210000012</v>
      </c>
      <c r="T10" s="28">
        <v>36763.322189999999</v>
      </c>
      <c r="U10" s="28">
        <v>39795.821459999992</v>
      </c>
      <c r="V10" s="28">
        <v>126806.1694321918</v>
      </c>
      <c r="W10" s="28">
        <v>23897.71</v>
      </c>
      <c r="X10" s="28">
        <v>40157.652269999999</v>
      </c>
      <c r="Y10" s="28">
        <v>13197.627479999999</v>
      </c>
      <c r="Z10" s="28">
        <v>54816.006454443996</v>
      </c>
      <c r="AA10" s="28">
        <v>2541.7673599999962</v>
      </c>
      <c r="AB10" s="28">
        <v>6508.4062800000011</v>
      </c>
      <c r="AC10" s="28">
        <v>56027.424519999993</v>
      </c>
      <c r="AD10" s="28">
        <v>1408.6843800000001</v>
      </c>
      <c r="AE10" s="28">
        <v>14029.716209999999</v>
      </c>
      <c r="AF10" s="28">
        <v>2532860.2924715676</v>
      </c>
    </row>
    <row r="11" spans="1:32" ht="12.95" customHeight="1" x14ac:dyDescent="0.2">
      <c r="A11" s="226" t="s">
        <v>902</v>
      </c>
      <c r="B11" s="28">
        <v>950.45059999999989</v>
      </c>
      <c r="C11" s="28">
        <v>215268.59524</v>
      </c>
      <c r="D11" s="28">
        <v>244092.58139000001</v>
      </c>
      <c r="E11" s="28">
        <v>393947.47218000004</v>
      </c>
      <c r="F11" s="28">
        <v>38377.510910000005</v>
      </c>
      <c r="G11" s="28">
        <v>111156.00052</v>
      </c>
      <c r="H11" s="28">
        <v>951189.33037000301</v>
      </c>
      <c r="I11" s="28">
        <v>13083.892640000002</v>
      </c>
      <c r="J11" s="28">
        <v>18487.566989999999</v>
      </c>
      <c r="K11" s="28">
        <v>110456.67356000001</v>
      </c>
      <c r="L11" s="28">
        <v>28364.727709999999</v>
      </c>
      <c r="M11" s="28">
        <v>149916.98712999999</v>
      </c>
      <c r="N11" s="28">
        <v>11543.588660000001</v>
      </c>
      <c r="O11" s="28">
        <v>152132.59988999998</v>
      </c>
      <c r="P11" s="28">
        <v>172986.54416999998</v>
      </c>
      <c r="Q11" s="28">
        <v>151681.32740000001</v>
      </c>
      <c r="R11" s="28">
        <v>119788.12479</v>
      </c>
      <c r="S11" s="28">
        <v>43202.484310000007</v>
      </c>
      <c r="T11" s="28">
        <v>45637.494680000003</v>
      </c>
      <c r="U11" s="28">
        <v>61879.201189999992</v>
      </c>
      <c r="V11" s="28">
        <v>200515.57654000001</v>
      </c>
      <c r="W11" s="28">
        <v>39238.576999999997</v>
      </c>
      <c r="X11" s="28">
        <v>49037.638830000004</v>
      </c>
      <c r="Y11" s="28">
        <v>6536.6647000000003</v>
      </c>
      <c r="Z11" s="28">
        <v>82808.540670000002</v>
      </c>
      <c r="AA11" s="28">
        <v>24714.980219999998</v>
      </c>
      <c r="AB11" s="28">
        <v>4789.6977600000009</v>
      </c>
      <c r="AC11" s="28">
        <v>52452.311439999998</v>
      </c>
      <c r="AD11" s="28">
        <v>1844.5814699999999</v>
      </c>
      <c r="AE11" s="28">
        <v>15112.519679999999</v>
      </c>
      <c r="AF11" s="28">
        <v>3511194.2426400022</v>
      </c>
    </row>
    <row r="12" spans="1:32" ht="12.95" customHeight="1" x14ac:dyDescent="0.2">
      <c r="A12" s="226" t="s">
        <v>996</v>
      </c>
      <c r="B12" s="28">
        <v>843.745</v>
      </c>
      <c r="C12" s="28">
        <v>192225.35664000001</v>
      </c>
      <c r="D12" s="28">
        <v>219512.78674000001</v>
      </c>
      <c r="E12" s="28">
        <v>351575.03429000004</v>
      </c>
      <c r="F12" s="28">
        <v>34569.361640000003</v>
      </c>
      <c r="G12" s="28">
        <v>99583.063720000006</v>
      </c>
      <c r="H12" s="28">
        <v>841411.50337000296</v>
      </c>
      <c r="I12" s="28">
        <v>11561.05701</v>
      </c>
      <c r="J12" s="28">
        <v>15837.50252</v>
      </c>
      <c r="K12" s="28">
        <v>99234.361090000006</v>
      </c>
      <c r="L12" s="28">
        <v>26999.94025</v>
      </c>
      <c r="M12" s="28">
        <v>135283.49136000001</v>
      </c>
      <c r="N12" s="28">
        <v>10034.545920127</v>
      </c>
      <c r="O12" s="28">
        <v>135765.45494</v>
      </c>
      <c r="P12" s="28">
        <v>155604.67760999998</v>
      </c>
      <c r="Q12" s="28">
        <v>135953.26467999999</v>
      </c>
      <c r="R12" s="28">
        <v>104842.19305</v>
      </c>
      <c r="S12" s="28">
        <v>38614.784870000003</v>
      </c>
      <c r="T12" s="28">
        <v>41122.253550000001</v>
      </c>
      <c r="U12" s="28">
        <v>55168.221659999996</v>
      </c>
      <c r="V12" s="28">
        <v>176970.46507000001</v>
      </c>
      <c r="W12" s="28">
        <v>35601.555999999997</v>
      </c>
      <c r="X12" s="28">
        <v>43572.083270000003</v>
      </c>
      <c r="Y12" s="28">
        <v>5384.2357400000001</v>
      </c>
      <c r="Z12" s="28">
        <v>74486.899839999998</v>
      </c>
      <c r="AA12" s="28">
        <v>22004.541049999996</v>
      </c>
      <c r="AB12" s="28">
        <v>3745.7641200000003</v>
      </c>
      <c r="AC12" s="28">
        <v>47298.282610000002</v>
      </c>
      <c r="AD12" s="28">
        <v>1486.7581</v>
      </c>
      <c r="AE12" s="28">
        <v>13227.550649999999</v>
      </c>
      <c r="AF12" s="28">
        <v>3129520.7363601304</v>
      </c>
    </row>
    <row r="13" spans="1:32" ht="12.95" customHeight="1" x14ac:dyDescent="0.2">
      <c r="A13" s="226" t="s">
        <v>997</v>
      </c>
      <c r="B13" s="28">
        <v>10.96823</v>
      </c>
      <c r="C13" s="28">
        <v>269.93359999999996</v>
      </c>
      <c r="D13" s="28">
        <v>0</v>
      </c>
      <c r="E13" s="28">
        <v>9.3132257461547854E-13</v>
      </c>
      <c r="F13" s="28">
        <v>0</v>
      </c>
      <c r="G13" s="28">
        <v>0</v>
      </c>
      <c r="H13" s="28">
        <v>0</v>
      </c>
      <c r="I13" s="28">
        <v>257.45697999999999</v>
      </c>
      <c r="J13" s="28">
        <v>257.44718999999998</v>
      </c>
      <c r="K13" s="28">
        <v>0</v>
      </c>
      <c r="L13" s="28">
        <v>-1894.8332799999998</v>
      </c>
      <c r="M13" s="28">
        <v>258.35264999999998</v>
      </c>
      <c r="N13" s="28">
        <v>255.35799987299998</v>
      </c>
      <c r="O13" s="28">
        <v>0</v>
      </c>
      <c r="P13" s="28">
        <v>0</v>
      </c>
      <c r="Q13" s="28">
        <v>254.44721999999999</v>
      </c>
      <c r="R13" s="28">
        <v>2316.0165400000001</v>
      </c>
      <c r="S13" s="28">
        <v>257.17214000000001</v>
      </c>
      <c r="T13" s="28">
        <v>5.8207660913467408E-14</v>
      </c>
      <c r="U13" s="28">
        <v>255.6352</v>
      </c>
      <c r="V13" s="28">
        <v>3138.6872599999997</v>
      </c>
      <c r="W13" s="28">
        <v>255.95099999999999</v>
      </c>
      <c r="X13" s="28">
        <v>241.91289</v>
      </c>
      <c r="Y13" s="28">
        <v>257.54293999999999</v>
      </c>
      <c r="Z13" s="28">
        <v>0</v>
      </c>
      <c r="AA13" s="28">
        <v>265.48985999999996</v>
      </c>
      <c r="AB13" s="28">
        <v>401.66998000000001</v>
      </c>
      <c r="AC13" s="28">
        <v>-208.1555100000007</v>
      </c>
      <c r="AD13" s="28">
        <v>185.56172000000001</v>
      </c>
      <c r="AE13" s="28">
        <v>262.82890999999995</v>
      </c>
      <c r="AF13" s="28">
        <v>7299.4435198729998</v>
      </c>
    </row>
    <row r="14" spans="1:32" ht="12.95" customHeight="1" x14ac:dyDescent="0.2">
      <c r="A14" s="226" t="s">
        <v>1889</v>
      </c>
      <c r="B14" s="28">
        <v>95.737369999999999</v>
      </c>
      <c r="C14" s="28">
        <v>22773.305</v>
      </c>
      <c r="D14" s="28">
        <v>24579.79465</v>
      </c>
      <c r="E14" s="28">
        <v>42372.437890000001</v>
      </c>
      <c r="F14" s="28">
        <v>3808.1492699999999</v>
      </c>
      <c r="G14" s="28">
        <v>11572.936800000001</v>
      </c>
      <c r="H14" s="28">
        <v>109777.827</v>
      </c>
      <c r="I14" s="28">
        <v>1265.3786499999999</v>
      </c>
      <c r="J14" s="28">
        <v>2392.6172799999999</v>
      </c>
      <c r="K14" s="28">
        <v>11222.312470000001</v>
      </c>
      <c r="L14" s="28">
        <v>3259.6207400000003</v>
      </c>
      <c r="M14" s="28">
        <v>14375.143119999999</v>
      </c>
      <c r="N14" s="28">
        <v>1253.6847399999999</v>
      </c>
      <c r="O14" s="28">
        <v>16367.14495</v>
      </c>
      <c r="P14" s="28">
        <v>17381.866559999999</v>
      </c>
      <c r="Q14" s="28">
        <v>15473.6155</v>
      </c>
      <c r="R14" s="28">
        <v>12629.915199999999</v>
      </c>
      <c r="S14" s="28">
        <v>4330.5272999999997</v>
      </c>
      <c r="T14" s="28">
        <v>4515.2411300000003</v>
      </c>
      <c r="U14" s="28">
        <v>6455.3443299999999</v>
      </c>
      <c r="V14" s="28">
        <v>20406.424210000001</v>
      </c>
      <c r="W14" s="28">
        <v>3381.07</v>
      </c>
      <c r="X14" s="28">
        <v>5223.6426700000002</v>
      </c>
      <c r="Y14" s="28">
        <v>894.88602000000003</v>
      </c>
      <c r="Z14" s="28">
        <v>8321.6408300000003</v>
      </c>
      <c r="AA14" s="28">
        <v>2444.94931</v>
      </c>
      <c r="AB14" s="28">
        <v>642.26366000000007</v>
      </c>
      <c r="AC14" s="28">
        <v>5362.1843399999998</v>
      </c>
      <c r="AD14" s="28">
        <v>172.26165</v>
      </c>
      <c r="AE14" s="28">
        <v>1622.14012</v>
      </c>
      <c r="AF14" s="28">
        <v>374374.06275999994</v>
      </c>
    </row>
    <row r="15" spans="1:32" ht="12.95" customHeight="1" x14ac:dyDescent="0.2">
      <c r="A15" s="226" t="s">
        <v>998</v>
      </c>
      <c r="B15" s="28">
        <v>-0.32557999999999998</v>
      </c>
      <c r="C15" s="28">
        <v>-15017.353880000001</v>
      </c>
      <c r="D15" s="28">
        <v>-556.42115000000013</v>
      </c>
      <c r="E15" s="28">
        <v>768.99066000000016</v>
      </c>
      <c r="F15" s="28">
        <v>-1173.6544100000001</v>
      </c>
      <c r="G15" s="28">
        <v>-11115.868499999999</v>
      </c>
      <c r="H15" s="28">
        <v>-2.8000001050531865E-4</v>
      </c>
      <c r="I15" s="28">
        <v>-74.896320000000003</v>
      </c>
      <c r="J15" s="28">
        <v>-21.148849999999999</v>
      </c>
      <c r="K15" s="28">
        <v>-154.36618999999965</v>
      </c>
      <c r="L15" s="28">
        <v>-1789.2006598939399</v>
      </c>
      <c r="M15" s="28">
        <v>-80891.012879999995</v>
      </c>
      <c r="N15" s="28">
        <v>-4594.3213100000003</v>
      </c>
      <c r="O15" s="28">
        <v>-231.76215000000002</v>
      </c>
      <c r="P15" s="28">
        <v>-4768.2947699999986</v>
      </c>
      <c r="Q15" s="28">
        <v>-36.29251805002</v>
      </c>
      <c r="R15" s="28">
        <v>-855.85565000000054</v>
      </c>
      <c r="S15" s="28">
        <v>-4411.4856799999998</v>
      </c>
      <c r="T15" s="28">
        <v>-1480.5473299999999</v>
      </c>
      <c r="U15" s="28">
        <v>-12.988349999999999</v>
      </c>
      <c r="V15" s="28">
        <v>-3732.6759278082195</v>
      </c>
      <c r="W15" s="28">
        <v>-771.65699999999993</v>
      </c>
      <c r="X15" s="28">
        <v>-98.359020000000001</v>
      </c>
      <c r="Y15" s="28">
        <v>0</v>
      </c>
      <c r="Z15" s="28">
        <v>-3186.6280200000001</v>
      </c>
      <c r="AA15" s="28">
        <v>-14439.59326</v>
      </c>
      <c r="AB15" s="28">
        <v>-608.13500999999997</v>
      </c>
      <c r="AC15" s="28">
        <v>-127.32800000000134</v>
      </c>
      <c r="AD15" s="28">
        <v>-3.6579500000000005</v>
      </c>
      <c r="AE15" s="28">
        <v>-230.74723999999998</v>
      </c>
      <c r="AF15" s="28">
        <v>-149615.58722575216</v>
      </c>
    </row>
    <row r="16" spans="1:32" ht="12.95" customHeight="1" x14ac:dyDescent="0.2">
      <c r="A16" s="226" t="s">
        <v>999</v>
      </c>
      <c r="B16" s="28">
        <v>-0.32557999999999998</v>
      </c>
      <c r="C16" s="28">
        <v>-15017.353880000001</v>
      </c>
      <c r="D16" s="28">
        <v>-1.4562200000000303</v>
      </c>
      <c r="E16" s="28">
        <v>768.99066000000016</v>
      </c>
      <c r="F16" s="28">
        <v>-343.40412000000015</v>
      </c>
      <c r="G16" s="28">
        <v>-11115.868499999999</v>
      </c>
      <c r="H16" s="28">
        <v>-2.8000001050531865E-4</v>
      </c>
      <c r="I16" s="28">
        <v>0</v>
      </c>
      <c r="J16" s="28">
        <v>-21.148849999999999</v>
      </c>
      <c r="K16" s="28">
        <v>220.68911000000034</v>
      </c>
      <c r="L16" s="28">
        <v>-1844.6888698939399</v>
      </c>
      <c r="M16" s="28">
        <v>-80452.556449999989</v>
      </c>
      <c r="N16" s="28">
        <v>-4594.3213100000003</v>
      </c>
      <c r="O16" s="28">
        <v>-0.14293</v>
      </c>
      <c r="P16" s="28">
        <v>-4768.2947699999986</v>
      </c>
      <c r="Q16" s="28">
        <v>-28.001838050020002</v>
      </c>
      <c r="R16" s="28">
        <v>-32.289480000000445</v>
      </c>
      <c r="S16" s="28">
        <v>-4137.1292800000001</v>
      </c>
      <c r="T16" s="28">
        <v>-376.39186999999998</v>
      </c>
      <c r="U16" s="28">
        <v>-12.988349999999999</v>
      </c>
      <c r="V16" s="28">
        <v>-3640.3001978082193</v>
      </c>
      <c r="W16" s="28">
        <v>-373.80599999999998</v>
      </c>
      <c r="X16" s="28">
        <v>0</v>
      </c>
      <c r="Y16" s="28">
        <v>0</v>
      </c>
      <c r="Z16" s="28">
        <v>-10.106860000000001</v>
      </c>
      <c r="AA16" s="28">
        <v>-14439.59326</v>
      </c>
      <c r="AB16" s="28">
        <v>-70.404769999999999</v>
      </c>
      <c r="AC16" s="28">
        <v>-127.32800000000134</v>
      </c>
      <c r="AD16" s="28">
        <v>0</v>
      </c>
      <c r="AE16" s="28">
        <v>-230.74723999999998</v>
      </c>
      <c r="AF16" s="28">
        <v>-140648.96913575218</v>
      </c>
    </row>
    <row r="17" spans="1:32" ht="12.95" customHeight="1" x14ac:dyDescent="0.2">
      <c r="A17" s="226" t="s">
        <v>1570</v>
      </c>
      <c r="B17" s="28">
        <v>0</v>
      </c>
      <c r="C17" s="28">
        <v>-15017.353880000001</v>
      </c>
      <c r="D17" s="28">
        <v>0</v>
      </c>
      <c r="E17" s="28">
        <v>768.99066000000016</v>
      </c>
      <c r="F17" s="28">
        <v>-343.23331000000002</v>
      </c>
      <c r="G17" s="28">
        <v>-11084.916739999999</v>
      </c>
      <c r="H17" s="28">
        <v>0</v>
      </c>
      <c r="I17" s="28">
        <v>0</v>
      </c>
      <c r="J17" s="28">
        <v>0</v>
      </c>
      <c r="K17" s="28">
        <v>17.058979999999515</v>
      </c>
      <c r="L17" s="28">
        <v>-3100.5261399999999</v>
      </c>
      <c r="M17" s="28">
        <v>-80452.556449999989</v>
      </c>
      <c r="N17" s="28">
        <v>-4702.2062799999985</v>
      </c>
      <c r="O17" s="28">
        <v>-0.14293</v>
      </c>
      <c r="P17" s="28">
        <v>-1370.5071499999995</v>
      </c>
      <c r="Q17" s="28">
        <v>0</v>
      </c>
      <c r="R17" s="28">
        <v>0</v>
      </c>
      <c r="S17" s="28">
        <v>-4137.1292800000001</v>
      </c>
      <c r="T17" s="28">
        <v>-385.58312000000001</v>
      </c>
      <c r="U17" s="28">
        <v>0</v>
      </c>
      <c r="V17" s="28">
        <v>-3355.1834100000001</v>
      </c>
      <c r="W17" s="28">
        <v>0</v>
      </c>
      <c r="X17" s="28">
        <v>0</v>
      </c>
      <c r="Y17" s="28">
        <v>0</v>
      </c>
      <c r="Z17" s="28">
        <v>2.0239999999999998E-2</v>
      </c>
      <c r="AA17" s="28">
        <v>-14439.59326</v>
      </c>
      <c r="AB17" s="28">
        <v>-70.404769999999999</v>
      </c>
      <c r="AC17" s="28">
        <v>-6346.480280000007</v>
      </c>
      <c r="AD17" s="28">
        <v>0</v>
      </c>
      <c r="AE17" s="28">
        <v>0</v>
      </c>
      <c r="AF17" s="28">
        <v>-144019.74712000001</v>
      </c>
    </row>
    <row r="18" spans="1:32" ht="12.95" customHeight="1" x14ac:dyDescent="0.2">
      <c r="A18" s="226" t="s">
        <v>732</v>
      </c>
      <c r="B18" s="28">
        <v>0</v>
      </c>
      <c r="C18" s="28">
        <v>0</v>
      </c>
      <c r="D18" s="28">
        <v>-1632.15922</v>
      </c>
      <c r="E18" s="28">
        <v>0</v>
      </c>
      <c r="F18" s="28">
        <v>-0.17080999999999999</v>
      </c>
      <c r="G18" s="28">
        <v>-30.951760000000004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-1663.28179</v>
      </c>
    </row>
    <row r="19" spans="1:32" ht="12.95" customHeight="1" x14ac:dyDescent="0.2">
      <c r="A19" s="226" t="s">
        <v>743</v>
      </c>
      <c r="B19" s="28">
        <v>-0.32557999999999998</v>
      </c>
      <c r="C19" s="28">
        <v>0</v>
      </c>
      <c r="D19" s="28">
        <v>1630.703</v>
      </c>
      <c r="E19" s="28">
        <v>0</v>
      </c>
      <c r="F19" s="28">
        <v>-1.1641532182693482E-13</v>
      </c>
      <c r="G19" s="28">
        <v>0</v>
      </c>
      <c r="H19" s="28">
        <v>-2.8000001050531865E-4</v>
      </c>
      <c r="I19" s="28">
        <v>0</v>
      </c>
      <c r="J19" s="28">
        <v>-21.148849999999999</v>
      </c>
      <c r="K19" s="28">
        <v>203.63013000000083</v>
      </c>
      <c r="L19" s="28">
        <v>1255.83727010606</v>
      </c>
      <c r="M19" s="28">
        <v>0</v>
      </c>
      <c r="N19" s="28">
        <v>107.8849699999984</v>
      </c>
      <c r="O19" s="28">
        <v>0</v>
      </c>
      <c r="P19" s="28">
        <v>-3397.7876199999992</v>
      </c>
      <c r="Q19" s="28">
        <v>-28.001838050020002</v>
      </c>
      <c r="R19" s="28">
        <v>-32.289480000000445</v>
      </c>
      <c r="S19" s="28">
        <v>0</v>
      </c>
      <c r="T19" s="28">
        <v>9.1912500000000001</v>
      </c>
      <c r="U19" s="28">
        <v>-12.988349999999999</v>
      </c>
      <c r="V19" s="28">
        <v>-285.11678780821921</v>
      </c>
      <c r="W19" s="28">
        <v>-373.80599999999998</v>
      </c>
      <c r="X19" s="28">
        <v>0</v>
      </c>
      <c r="Y19" s="28">
        <v>0</v>
      </c>
      <c r="Z19" s="28">
        <v>-10.1271</v>
      </c>
      <c r="AA19" s="28">
        <v>0</v>
      </c>
      <c r="AB19" s="28">
        <v>0</v>
      </c>
      <c r="AC19" s="28">
        <v>6219.1522800000057</v>
      </c>
      <c r="AD19" s="28">
        <v>0</v>
      </c>
      <c r="AE19" s="28">
        <v>-230.74723999999998</v>
      </c>
      <c r="AF19" s="28">
        <v>5034.0597742478158</v>
      </c>
    </row>
    <row r="20" spans="1:32" ht="12.95" customHeight="1" x14ac:dyDescent="0.2">
      <c r="A20" s="226" t="s">
        <v>1000</v>
      </c>
      <c r="B20" s="28">
        <v>0</v>
      </c>
      <c r="C20" s="28">
        <v>0</v>
      </c>
      <c r="D20" s="28">
        <v>-554.96493000000009</v>
      </c>
      <c r="E20" s="28">
        <v>0</v>
      </c>
      <c r="F20" s="28">
        <v>-830.25029000000006</v>
      </c>
      <c r="G20" s="28">
        <v>0</v>
      </c>
      <c r="H20" s="28">
        <v>0</v>
      </c>
      <c r="I20" s="28">
        <v>-74.896320000000003</v>
      </c>
      <c r="J20" s="28">
        <v>0</v>
      </c>
      <c r="K20" s="28">
        <v>-375.05529999999999</v>
      </c>
      <c r="L20" s="28">
        <v>55.488210000000002</v>
      </c>
      <c r="M20" s="28">
        <v>-438.45643000000001</v>
      </c>
      <c r="N20" s="28">
        <v>0</v>
      </c>
      <c r="O20" s="28">
        <v>-231.61922000000001</v>
      </c>
      <c r="P20" s="28">
        <v>0</v>
      </c>
      <c r="Q20" s="28">
        <v>-8.29068</v>
      </c>
      <c r="R20" s="28">
        <v>-823.56617000000006</v>
      </c>
      <c r="S20" s="28">
        <v>-274.35640000000001</v>
      </c>
      <c r="T20" s="28">
        <v>-1104.1554599999999</v>
      </c>
      <c r="U20" s="28">
        <v>0</v>
      </c>
      <c r="V20" s="28">
        <v>-92.375730000000004</v>
      </c>
      <c r="W20" s="28">
        <v>-397.851</v>
      </c>
      <c r="X20" s="28">
        <v>-98.359020000000001</v>
      </c>
      <c r="Y20" s="28">
        <v>0</v>
      </c>
      <c r="Z20" s="28">
        <v>-3176.5211600000002</v>
      </c>
      <c r="AA20" s="28">
        <v>0</v>
      </c>
      <c r="AB20" s="28">
        <v>-537.73023999999998</v>
      </c>
      <c r="AC20" s="28">
        <v>0</v>
      </c>
      <c r="AD20" s="28">
        <v>-3.6579500000000005</v>
      </c>
      <c r="AE20" s="28">
        <v>0</v>
      </c>
      <c r="AF20" s="28">
        <v>-8966.6180899999999</v>
      </c>
    </row>
    <row r="21" spans="1:32" ht="12.95" customHeight="1" x14ac:dyDescent="0.2">
      <c r="A21" s="226" t="s">
        <v>744</v>
      </c>
      <c r="B21" s="28">
        <v>0</v>
      </c>
      <c r="C21" s="28">
        <v>0</v>
      </c>
      <c r="D21" s="28">
        <v>-554.96493000000009</v>
      </c>
      <c r="E21" s="28">
        <v>0</v>
      </c>
      <c r="F21" s="28">
        <v>-830.25029000000006</v>
      </c>
      <c r="G21" s="28">
        <v>0</v>
      </c>
      <c r="H21" s="28">
        <v>0</v>
      </c>
      <c r="I21" s="28">
        <v>-74.896320000000003</v>
      </c>
      <c r="J21" s="28">
        <v>0</v>
      </c>
      <c r="K21" s="28">
        <v>-375.05529999999999</v>
      </c>
      <c r="L21" s="28">
        <v>55.488210000000002</v>
      </c>
      <c r="M21" s="28">
        <v>-438.45643000000001</v>
      </c>
      <c r="N21" s="28">
        <v>0</v>
      </c>
      <c r="O21" s="28">
        <v>-231.61922000000001</v>
      </c>
      <c r="P21" s="28">
        <v>0</v>
      </c>
      <c r="Q21" s="28">
        <v>-8.29068</v>
      </c>
      <c r="R21" s="28">
        <v>-823.56617000000006</v>
      </c>
      <c r="S21" s="28">
        <v>-274.35640000000001</v>
      </c>
      <c r="T21" s="28">
        <v>-1104.1554599999999</v>
      </c>
      <c r="U21" s="28">
        <v>0</v>
      </c>
      <c r="V21" s="28">
        <v>-92.375730000000004</v>
      </c>
      <c r="W21" s="28">
        <v>-397.851</v>
      </c>
      <c r="X21" s="28">
        <v>-98.359020000000001</v>
      </c>
      <c r="Y21" s="28">
        <v>0</v>
      </c>
      <c r="Z21" s="28">
        <v>-3176.5211600000002</v>
      </c>
      <c r="AA21" s="28">
        <v>0</v>
      </c>
      <c r="AB21" s="28">
        <v>-177.76638</v>
      </c>
      <c r="AC21" s="28">
        <v>0</v>
      </c>
      <c r="AD21" s="28">
        <v>-0.87357000000000018</v>
      </c>
      <c r="AE21" s="28">
        <v>0</v>
      </c>
      <c r="AF21" s="28">
        <v>-8603.8698499999973</v>
      </c>
    </row>
    <row r="22" spans="1:32" ht="12.95" customHeight="1" x14ac:dyDescent="0.2">
      <c r="A22" s="226" t="s">
        <v>745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</row>
    <row r="23" spans="1:32" ht="12.95" customHeight="1" x14ac:dyDescent="0.2">
      <c r="A23" s="226" t="s">
        <v>743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-359.96386000000001</v>
      </c>
      <c r="AC23" s="28">
        <v>0</v>
      </c>
      <c r="AD23" s="28">
        <v>-2.7843800000000001</v>
      </c>
      <c r="AE23" s="28">
        <v>0</v>
      </c>
      <c r="AF23" s="28">
        <v>-362.74824000000001</v>
      </c>
    </row>
    <row r="24" spans="1:32" ht="12.95" customHeight="1" x14ac:dyDescent="0.2">
      <c r="A24" s="62" t="s">
        <v>1890</v>
      </c>
      <c r="B24" s="28">
        <v>-95.737369999999999</v>
      </c>
      <c r="C24" s="28">
        <v>-22773.305</v>
      </c>
      <c r="D24" s="28">
        <v>-25159.793389999999</v>
      </c>
      <c r="E24" s="28">
        <v>-42372.437890000001</v>
      </c>
      <c r="F24" s="28">
        <v>-4127.1225199999999</v>
      </c>
      <c r="G24" s="28">
        <v>-11572.936800000001</v>
      </c>
      <c r="H24" s="28">
        <v>-109777.8265800001</v>
      </c>
      <c r="I24" s="28">
        <v>-1265.3786499999999</v>
      </c>
      <c r="J24" s="28">
        <v>-2392.6172799999999</v>
      </c>
      <c r="K24" s="28">
        <v>-11222.312470000001</v>
      </c>
      <c r="L24" s="28">
        <v>-3259.6207400000003</v>
      </c>
      <c r="M24" s="28">
        <v>-15100.736140000001</v>
      </c>
      <c r="N24" s="28">
        <v>-1253.68479</v>
      </c>
      <c r="O24" s="28">
        <v>-16367.13911</v>
      </c>
      <c r="P24" s="28">
        <v>-17381.866559999999</v>
      </c>
      <c r="Q24" s="28">
        <v>-15473.6155</v>
      </c>
      <c r="R24" s="28">
        <v>-12629.915199999999</v>
      </c>
      <c r="S24" s="28">
        <v>-4330.5272999999997</v>
      </c>
      <c r="T24" s="28">
        <v>-4940.5669100000005</v>
      </c>
      <c r="U24" s="28">
        <v>-6455.0705599999992</v>
      </c>
      <c r="V24" s="28">
        <v>-20406.424059999998</v>
      </c>
      <c r="W24" s="28">
        <v>-3381.07</v>
      </c>
      <c r="X24" s="28">
        <v>-5223.6426700000002</v>
      </c>
      <c r="Y24" s="28">
        <v>-894.88602000000003</v>
      </c>
      <c r="Z24" s="28">
        <v>-8884.3917500000007</v>
      </c>
      <c r="AA24" s="28">
        <v>-2444.94931</v>
      </c>
      <c r="AB24" s="28">
        <v>-642.26366000000007</v>
      </c>
      <c r="AC24" s="28">
        <v>-5812.4089699999995</v>
      </c>
      <c r="AD24" s="28">
        <v>-172.26165</v>
      </c>
      <c r="AE24" s="28">
        <v>-1622.14012</v>
      </c>
      <c r="AF24" s="28">
        <v>-377436.6489700001</v>
      </c>
    </row>
    <row r="25" spans="1:32" ht="12.95" customHeight="1" x14ac:dyDescent="0.2">
      <c r="A25" s="62" t="s">
        <v>4126</v>
      </c>
      <c r="B25" s="28">
        <v>-63.204809999999952</v>
      </c>
      <c r="C25" s="28">
        <v>-10669.521660000006</v>
      </c>
      <c r="D25" s="28">
        <v>-82934.435360000003</v>
      </c>
      <c r="E25" s="28">
        <v>-14958.506209999954</v>
      </c>
      <c r="F25" s="28">
        <v>-4062.231389999999</v>
      </c>
      <c r="G25" s="28">
        <v>-7657.1884500000006</v>
      </c>
      <c r="H25" s="28">
        <v>-151546.7893400006</v>
      </c>
      <c r="I25" s="28">
        <v>-3655.9490099999998</v>
      </c>
      <c r="J25" s="28">
        <v>16989.48186</v>
      </c>
      <c r="K25" s="28">
        <v>-5409.1637199999968</v>
      </c>
      <c r="L25" s="28">
        <v>5714.726562873775</v>
      </c>
      <c r="M25" s="28">
        <v>-10898.931340000041</v>
      </c>
      <c r="N25" s="28">
        <v>-118.11695999999915</v>
      </c>
      <c r="O25" s="28">
        <v>-3237.5839500000084</v>
      </c>
      <c r="P25" s="28">
        <v>-17729.341020000007</v>
      </c>
      <c r="Q25" s="28">
        <v>-71248.104739999981</v>
      </c>
      <c r="R25" s="28">
        <v>-5727.9019600000011</v>
      </c>
      <c r="S25" s="28">
        <v>-1023.8691199999994</v>
      </c>
      <c r="T25" s="28">
        <v>-2453.0582500000014</v>
      </c>
      <c r="U25" s="28">
        <v>-15615.320820000004</v>
      </c>
      <c r="V25" s="28">
        <v>-49570.307119999998</v>
      </c>
      <c r="W25" s="28">
        <v>-11188.140000000001</v>
      </c>
      <c r="X25" s="28">
        <v>-3557.9848700000002</v>
      </c>
      <c r="Y25" s="28">
        <v>7555.8487999999979</v>
      </c>
      <c r="Z25" s="28">
        <v>-15921.514445556004</v>
      </c>
      <c r="AA25" s="28">
        <v>-5288.6702900000018</v>
      </c>
      <c r="AB25" s="28">
        <v>2969.1071900000002</v>
      </c>
      <c r="AC25" s="28">
        <v>9514.8500499999918</v>
      </c>
      <c r="AD25" s="28">
        <v>-259.97748999999988</v>
      </c>
      <c r="AE25" s="28">
        <v>770.08389000000045</v>
      </c>
      <c r="AF25" s="28">
        <v>-451281.71397268277</v>
      </c>
    </row>
    <row r="26" spans="1:32" ht="12.95" customHeight="1" x14ac:dyDescent="0.2">
      <c r="A26" s="62" t="s">
        <v>4128</v>
      </c>
      <c r="B26" s="28">
        <v>-606.63545999999997</v>
      </c>
      <c r="C26" s="28">
        <v>-109828.11461</v>
      </c>
      <c r="D26" s="28">
        <v>-158645.84659</v>
      </c>
      <c r="E26" s="28">
        <v>-194694.98129999998</v>
      </c>
      <c r="F26" s="28">
        <v>-19664.829559999998</v>
      </c>
      <c r="G26" s="28">
        <v>-58074.925579999996</v>
      </c>
      <c r="H26" s="28">
        <v>-541041.05375000043</v>
      </c>
      <c r="I26" s="28">
        <v>-8186.5521399999998</v>
      </c>
      <c r="J26" s="28">
        <v>-8012.2218899999998</v>
      </c>
      <c r="K26" s="28">
        <v>-59907.989659999999</v>
      </c>
      <c r="L26" s="28">
        <v>-16152.758810000003</v>
      </c>
      <c r="M26" s="28">
        <v>-88658.498580000043</v>
      </c>
      <c r="N26" s="28">
        <v>-7119.5599199999997</v>
      </c>
      <c r="O26" s="28">
        <v>-71925.740240000014</v>
      </c>
      <c r="P26" s="28">
        <v>-73341.562550000002</v>
      </c>
      <c r="Q26" s="28">
        <v>-102197.89968999999</v>
      </c>
      <c r="R26" s="28">
        <v>-63044.82963</v>
      </c>
      <c r="S26" s="28">
        <v>-21245.938449999998</v>
      </c>
      <c r="T26" s="28">
        <v>-23603.895190000003</v>
      </c>
      <c r="U26" s="28">
        <v>-35514.199890000004</v>
      </c>
      <c r="V26" s="28">
        <v>-124793.11401</v>
      </c>
      <c r="W26" s="28">
        <v>-22851.555</v>
      </c>
      <c r="X26" s="28">
        <v>-25592.231749999999</v>
      </c>
      <c r="Y26" s="28">
        <v>-2981.2772200000004</v>
      </c>
      <c r="Z26" s="28">
        <v>-48174.485246462005</v>
      </c>
      <c r="AA26" s="28">
        <v>-15443.05206</v>
      </c>
      <c r="AB26" s="28">
        <v>-3060.30755</v>
      </c>
      <c r="AC26" s="28">
        <v>-23598.759750000001</v>
      </c>
      <c r="AD26" s="28">
        <v>-1017.7381899999999</v>
      </c>
      <c r="AE26" s="28">
        <v>-9046.6435199999996</v>
      </c>
      <c r="AF26" s="28">
        <v>-1938027.197786462</v>
      </c>
    </row>
    <row r="27" spans="1:32" ht="12.95" customHeight="1" x14ac:dyDescent="0.2">
      <c r="A27" s="62" t="s">
        <v>4127</v>
      </c>
      <c r="B27" s="28">
        <v>0</v>
      </c>
      <c r="C27" s="28">
        <v>7674.3557799999999</v>
      </c>
      <c r="D27" s="28">
        <v>734.28882999999996</v>
      </c>
      <c r="E27" s="28">
        <v>21.028509999999777</v>
      </c>
      <c r="F27" s="28">
        <v>0.81494000000000233</v>
      </c>
      <c r="G27" s="28">
        <v>5820.3923199999999</v>
      </c>
      <c r="H27" s="28">
        <v>-1.8626451492309571E-12</v>
      </c>
      <c r="I27" s="28">
        <v>0</v>
      </c>
      <c r="J27" s="28">
        <v>8.51004</v>
      </c>
      <c r="K27" s="28">
        <v>0</v>
      </c>
      <c r="L27" s="28">
        <v>1045.1945028737759</v>
      </c>
      <c r="M27" s="28">
        <v>47936.666819999999</v>
      </c>
      <c r="N27" s="28">
        <v>2824.9423299999999</v>
      </c>
      <c r="O27" s="28">
        <v>0</v>
      </c>
      <c r="P27" s="28">
        <v>3300.5578399999999</v>
      </c>
      <c r="Q27" s="28">
        <v>20.566929999999999</v>
      </c>
      <c r="R27" s="28">
        <v>2441.4511000000002</v>
      </c>
      <c r="S27" s="28">
        <v>1900.57026</v>
      </c>
      <c r="T27" s="28">
        <v>170.09322</v>
      </c>
      <c r="U27" s="28">
        <v>0</v>
      </c>
      <c r="V27" s="28">
        <v>1729.7004299999999</v>
      </c>
      <c r="W27" s="28">
        <v>2173.645</v>
      </c>
      <c r="X27" s="28">
        <v>0</v>
      </c>
      <c r="Y27" s="28">
        <v>0</v>
      </c>
      <c r="Z27" s="28">
        <v>5.7296300000000002</v>
      </c>
      <c r="AA27" s="28">
        <v>8266.7124499999954</v>
      </c>
      <c r="AB27" s="28">
        <v>250.6207</v>
      </c>
      <c r="AC27" s="28">
        <v>-4.6566128730773927E-13</v>
      </c>
      <c r="AD27" s="28">
        <v>0</v>
      </c>
      <c r="AE27" s="283">
        <v>159.12769</v>
      </c>
      <c r="AF27" s="28">
        <v>86484.969322873745</v>
      </c>
    </row>
    <row r="28" spans="1:32" ht="12.95" customHeight="1" x14ac:dyDescent="0.2">
      <c r="A28" s="62" t="s">
        <v>4129</v>
      </c>
      <c r="B28" s="28">
        <v>36.097259999999999</v>
      </c>
      <c r="C28" s="28">
        <v>10992.546</v>
      </c>
      <c r="D28" s="28">
        <v>15697.683150000001</v>
      </c>
      <c r="E28" s="28">
        <v>19441.237260000002</v>
      </c>
      <c r="F28" s="28">
        <v>1941.4665</v>
      </c>
      <c r="G28" s="28">
        <v>5792.8153700000003</v>
      </c>
      <c r="H28" s="28">
        <v>53786.647219999999</v>
      </c>
      <c r="I28" s="28">
        <v>818.65627000000006</v>
      </c>
      <c r="J28" s="28">
        <v>794.10226999999998</v>
      </c>
      <c r="K28" s="28">
        <v>6010.9752800000006</v>
      </c>
      <c r="L28" s="28">
        <v>2067.5641000000001</v>
      </c>
      <c r="M28" s="28">
        <v>8764.0779999999995</v>
      </c>
      <c r="N28" s="28">
        <v>702.42709000000002</v>
      </c>
      <c r="O28" s="28">
        <v>7138.0225599999994</v>
      </c>
      <c r="P28" s="28">
        <v>431.65969000000001</v>
      </c>
      <c r="Q28" s="28">
        <v>10257.454169999999</v>
      </c>
      <c r="R28" s="28">
        <v>5827.8284100000001</v>
      </c>
      <c r="S28" s="28">
        <v>2111.7666600000002</v>
      </c>
      <c r="T28" s="28">
        <v>2338.07188</v>
      </c>
      <c r="U28" s="28">
        <v>3321.8594800000001</v>
      </c>
      <c r="V28" s="28">
        <v>12172.42475</v>
      </c>
      <c r="W28" s="28">
        <v>-1922.2380000000001</v>
      </c>
      <c r="X28" s="28">
        <v>2546.6574999999998</v>
      </c>
      <c r="Y28" s="28">
        <v>298.12771999999995</v>
      </c>
      <c r="Z28" s="28">
        <v>4815.0676599999997</v>
      </c>
      <c r="AA28" s="28">
        <v>1665.2410600000023</v>
      </c>
      <c r="AB28" s="28">
        <v>263.39222999999998</v>
      </c>
      <c r="AC28" s="28">
        <v>2468.2903799999999</v>
      </c>
      <c r="AD28" s="28">
        <v>93.777339999999995</v>
      </c>
      <c r="AE28" s="283">
        <v>872.64864</v>
      </c>
      <c r="AF28" s="28">
        <v>181546.34789999999</v>
      </c>
    </row>
    <row r="29" spans="1:32" ht="12.95" customHeight="1" x14ac:dyDescent="0.2">
      <c r="A29" s="62" t="s">
        <v>4130</v>
      </c>
      <c r="B29" s="28">
        <v>507.33339000000001</v>
      </c>
      <c r="C29" s="28">
        <v>94779.113219999999</v>
      </c>
      <c r="D29" s="28">
        <v>63404.806670000005</v>
      </c>
      <c r="E29" s="28">
        <v>183261.83014000003</v>
      </c>
      <c r="F29" s="28">
        <v>15108.027400000001</v>
      </c>
      <c r="G29" s="28">
        <v>48515.58784</v>
      </c>
      <c r="H29" s="28">
        <v>363030.69272999984</v>
      </c>
      <c r="I29" s="28">
        <v>4049.1258599999996</v>
      </c>
      <c r="J29" s="28">
        <v>26432.365710000002</v>
      </c>
      <c r="K29" s="28">
        <v>54857.164790000003</v>
      </c>
      <c r="L29" s="28">
        <v>22063.728030000002</v>
      </c>
      <c r="M29" s="28">
        <v>50325.31407</v>
      </c>
      <c r="N29" s="28">
        <v>6761.9361200000003</v>
      </c>
      <c r="O29" s="28">
        <v>66918.215850000008</v>
      </c>
      <c r="P29" s="28">
        <v>69129.33322</v>
      </c>
      <c r="Q29" s="28">
        <v>22421.721100000002</v>
      </c>
      <c r="R29" s="28">
        <v>55231.583989999999</v>
      </c>
      <c r="S29" s="28">
        <v>20149.075149999997</v>
      </c>
      <c r="T29" s="28">
        <v>20739.834420000003</v>
      </c>
      <c r="U29" s="28">
        <v>17921.017609999999</v>
      </c>
      <c r="V29" s="28">
        <v>67947.196540000004</v>
      </c>
      <c r="W29" s="28">
        <v>11541.264999999999</v>
      </c>
      <c r="X29" s="28">
        <v>19487.589379999998</v>
      </c>
      <c r="Y29" s="28">
        <v>10242.376199999999</v>
      </c>
      <c r="Z29" s="28">
        <v>29975.666290906</v>
      </c>
      <c r="AA29" s="28">
        <v>1202.3698100000001</v>
      </c>
      <c r="AB29" s="28">
        <v>6626.6398300000001</v>
      </c>
      <c r="AC29" s="28">
        <v>33138.153009999995</v>
      </c>
      <c r="AD29" s="28">
        <v>711.55280000000005</v>
      </c>
      <c r="AE29" s="28">
        <v>9500.5755200000003</v>
      </c>
      <c r="AF29" s="28">
        <v>1395981.1916909055</v>
      </c>
    </row>
    <row r="30" spans="1:32" ht="12.95" customHeight="1" x14ac:dyDescent="0.2">
      <c r="A30" s="62" t="s">
        <v>4132</v>
      </c>
      <c r="B30" s="28">
        <v>0</v>
      </c>
      <c r="C30" s="28">
        <v>-8071.8530500000006</v>
      </c>
      <c r="D30" s="28">
        <v>-815.79309000000001</v>
      </c>
      <c r="E30" s="28">
        <v>-9069.9791200000018</v>
      </c>
      <c r="F30" s="28">
        <v>-148.79523000000009</v>
      </c>
      <c r="G30" s="28">
        <v>-4864.5105899999999</v>
      </c>
      <c r="H30" s="28">
        <v>-1.2613500000000932</v>
      </c>
      <c r="I30" s="28">
        <v>0</v>
      </c>
      <c r="J30" s="28">
        <v>-48.12612</v>
      </c>
      <c r="K30" s="28">
        <v>-2535.9865599999994</v>
      </c>
      <c r="L30" s="28">
        <v>-1620.4693400000001</v>
      </c>
      <c r="M30" s="28">
        <v>-24352.844829999998</v>
      </c>
      <c r="N30" s="28">
        <v>-2799.7296499999998</v>
      </c>
      <c r="O30" s="28">
        <v>0</v>
      </c>
      <c r="P30" s="28">
        <v>-11417.922699999999</v>
      </c>
      <c r="Q30" s="28">
        <v>-8.4100000000000008E-3</v>
      </c>
      <c r="R30" s="28">
        <v>-1608.17518</v>
      </c>
      <c r="S30" s="28">
        <v>-2014.90752</v>
      </c>
      <c r="T30" s="28">
        <v>-128.92969999999997</v>
      </c>
      <c r="U30" s="28">
        <v>0</v>
      </c>
      <c r="V30" s="28">
        <v>-2196.5616800000003</v>
      </c>
      <c r="W30" s="28">
        <v>-129.25700000000001</v>
      </c>
      <c r="X30" s="28">
        <v>1835.7574199999999</v>
      </c>
      <c r="Y30" s="28">
        <v>-3.3778999999999999</v>
      </c>
      <c r="Z30" s="28">
        <v>-5.51478</v>
      </c>
      <c r="AA30" s="28">
        <v>-889.71303</v>
      </c>
      <c r="AB30" s="28">
        <v>-494.29687999999999</v>
      </c>
      <c r="AC30" s="28">
        <v>-12.705357592459768</v>
      </c>
      <c r="AD30" s="28">
        <v>0</v>
      </c>
      <c r="AE30" s="28">
        <v>-13.527049999999999</v>
      </c>
      <c r="AF30" s="28">
        <v>-71408.48869759246</v>
      </c>
    </row>
    <row r="31" spans="1:32" ht="12.95" customHeight="1" x14ac:dyDescent="0.2">
      <c r="A31" s="62" t="s">
        <v>4133</v>
      </c>
      <c r="B31" s="28">
        <v>0</v>
      </c>
      <c r="C31" s="28">
        <v>-6215.5690000000004</v>
      </c>
      <c r="D31" s="28">
        <v>-3309.5743299999999</v>
      </c>
      <c r="E31" s="28">
        <v>-13917.6417</v>
      </c>
      <c r="F31" s="28">
        <v>-1298.91544</v>
      </c>
      <c r="G31" s="28">
        <v>-4846.5478100000009</v>
      </c>
      <c r="H31" s="28">
        <v>-27321.814189999997</v>
      </c>
      <c r="I31" s="28">
        <v>-337.17899999999997</v>
      </c>
      <c r="J31" s="28">
        <v>-2185.14815</v>
      </c>
      <c r="K31" s="28">
        <v>-3833.3275699999999</v>
      </c>
      <c r="L31" s="28">
        <v>-1688.5319199999999</v>
      </c>
      <c r="M31" s="28">
        <v>-4913.6468199999999</v>
      </c>
      <c r="N31" s="28">
        <v>-488.13292999999999</v>
      </c>
      <c r="O31" s="28">
        <v>-5368.08212</v>
      </c>
      <c r="P31" s="28">
        <v>-5831.4065199999995</v>
      </c>
      <c r="Q31" s="28">
        <v>-1749.93884</v>
      </c>
      <c r="R31" s="28">
        <v>-4575.7606500000002</v>
      </c>
      <c r="S31" s="28">
        <v>-1924.4352200000001</v>
      </c>
      <c r="T31" s="28">
        <v>-1968.2328799999998</v>
      </c>
      <c r="U31" s="28">
        <v>-1343.99802</v>
      </c>
      <c r="V31" s="28">
        <v>-4429.9531500000003</v>
      </c>
      <c r="W31" s="28">
        <v>0</v>
      </c>
      <c r="X31" s="28">
        <v>-1835.7574199999999</v>
      </c>
      <c r="Y31" s="28">
        <v>0</v>
      </c>
      <c r="Z31" s="28">
        <v>-2537.9780000000001</v>
      </c>
      <c r="AA31" s="28">
        <v>-90.228520000000003</v>
      </c>
      <c r="AB31" s="28">
        <v>-616.94114000000002</v>
      </c>
      <c r="AC31" s="28">
        <v>-2480.1282324075401</v>
      </c>
      <c r="AD31" s="28">
        <v>-47.56944</v>
      </c>
      <c r="AE31" s="28">
        <v>-702.09739000000002</v>
      </c>
      <c r="AF31" s="28">
        <v>-105858.53640240755</v>
      </c>
    </row>
    <row r="32" spans="1:32" ht="12.95" customHeight="1" x14ac:dyDescent="0.2">
      <c r="A32" s="62" t="s">
        <v>4134</v>
      </c>
      <c r="B32" s="28">
        <v>183.57545999999999</v>
      </c>
      <c r="C32" s="28">
        <v>-9948.1958900000009</v>
      </c>
      <c r="D32" s="28">
        <v>0</v>
      </c>
      <c r="E32" s="28">
        <v>12845.12825</v>
      </c>
      <c r="F32" s="28">
        <v>3946.6034700000005</v>
      </c>
      <c r="G32" s="28">
        <v>-7748.0006800000001</v>
      </c>
      <c r="H32" s="28">
        <v>-131443.58899999998</v>
      </c>
      <c r="I32" s="28">
        <v>0</v>
      </c>
      <c r="J32" s="28">
        <v>-1481.8766700000001</v>
      </c>
      <c r="K32" s="28">
        <v>-20116.68377</v>
      </c>
      <c r="L32" s="28">
        <v>328.04500000000019</v>
      </c>
      <c r="M32" s="28">
        <v>0</v>
      </c>
      <c r="N32" s="28">
        <v>596.53000000000009</v>
      </c>
      <c r="O32" s="28">
        <v>-7398.1535299999996</v>
      </c>
      <c r="P32" s="28">
        <v>-7574.1751599999989</v>
      </c>
      <c r="Q32" s="28">
        <v>4927.4485299999997</v>
      </c>
      <c r="R32" s="28">
        <v>-11818.60389</v>
      </c>
      <c r="S32" s="28">
        <v>0</v>
      </c>
      <c r="T32" s="28">
        <v>-393.91735</v>
      </c>
      <c r="U32" s="28">
        <v>-3048.3791400000009</v>
      </c>
      <c r="V32" s="28">
        <v>329.69299999999998</v>
      </c>
      <c r="W32" s="28">
        <v>369.303</v>
      </c>
      <c r="X32" s="28">
        <v>1913.0409999999999</v>
      </c>
      <c r="Y32" s="28">
        <v>5456.4450099999995</v>
      </c>
      <c r="Z32" s="28">
        <v>-3222.1892818229999</v>
      </c>
      <c r="AA32" s="28">
        <v>-110.71849</v>
      </c>
      <c r="AB32" s="28">
        <v>1102.6820300000002</v>
      </c>
      <c r="AC32" s="28">
        <v>-1726.2424899999996</v>
      </c>
      <c r="AD32" s="28">
        <v>0</v>
      </c>
      <c r="AE32" s="28">
        <v>588.78618000000097</v>
      </c>
      <c r="AF32" s="28">
        <v>-173443.44441182297</v>
      </c>
    </row>
    <row r="33" spans="1:32" ht="12.95" customHeight="1" x14ac:dyDescent="0.2">
      <c r="A33" s="62" t="s">
        <v>4135</v>
      </c>
      <c r="B33" s="28">
        <v>0</v>
      </c>
      <c r="C33" s="28">
        <v>-11988.86441</v>
      </c>
      <c r="D33" s="28">
        <v>0</v>
      </c>
      <c r="E33" s="28">
        <v>-12.28585</v>
      </c>
      <c r="F33" s="28">
        <v>-242.69877</v>
      </c>
      <c r="G33" s="28">
        <v>-9668.7541700000002</v>
      </c>
      <c r="H33" s="28">
        <v>-132084.91899999997</v>
      </c>
      <c r="I33" s="28">
        <v>0</v>
      </c>
      <c r="J33" s="28">
        <v>-3442.0816400000003</v>
      </c>
      <c r="K33" s="28">
        <v>-30960.823670000002</v>
      </c>
      <c r="L33" s="28">
        <v>-4590.5749999999998</v>
      </c>
      <c r="M33" s="28">
        <v>0</v>
      </c>
      <c r="N33" s="28">
        <v>0</v>
      </c>
      <c r="O33" s="28">
        <v>-8788.1196</v>
      </c>
      <c r="P33" s="28">
        <v>-12940.40445</v>
      </c>
      <c r="Q33" s="28">
        <v>0</v>
      </c>
      <c r="R33" s="28">
        <v>-15393.48358</v>
      </c>
      <c r="S33" s="28">
        <v>0</v>
      </c>
      <c r="T33" s="28">
        <v>-440.75193000000002</v>
      </c>
      <c r="U33" s="28">
        <v>-7221.5330000000004</v>
      </c>
      <c r="V33" s="28">
        <v>0</v>
      </c>
      <c r="W33" s="28">
        <v>0</v>
      </c>
      <c r="X33" s="28">
        <v>0</v>
      </c>
      <c r="Y33" s="28">
        <v>-706.50383999999997</v>
      </c>
      <c r="Z33" s="28">
        <v>-3567.313071823</v>
      </c>
      <c r="AA33" s="28">
        <v>-311.65373</v>
      </c>
      <c r="AB33" s="28">
        <v>-288.02364</v>
      </c>
      <c r="AC33" s="28">
        <v>-1994.5298899999998</v>
      </c>
      <c r="AD33" s="28">
        <v>0</v>
      </c>
      <c r="AE33" s="28">
        <v>-4728.2659299999996</v>
      </c>
      <c r="AF33" s="28">
        <v>-249371.58517182298</v>
      </c>
    </row>
    <row r="34" spans="1:32" ht="12.95" customHeight="1" x14ac:dyDescent="0.2">
      <c r="A34" s="62" t="s">
        <v>4136</v>
      </c>
      <c r="B34" s="28">
        <v>0</v>
      </c>
      <c r="C34" s="28">
        <v>2040.6685199999999</v>
      </c>
      <c r="D34" s="28">
        <v>0</v>
      </c>
      <c r="E34" s="28">
        <v>0.20046</v>
      </c>
      <c r="F34" s="28">
        <v>4.3712399999999993</v>
      </c>
      <c r="G34" s="28">
        <v>1920.7534900000001</v>
      </c>
      <c r="H34" s="28">
        <v>641.32999999999993</v>
      </c>
      <c r="I34" s="28">
        <v>0</v>
      </c>
      <c r="J34" s="28">
        <v>350.42647999999997</v>
      </c>
      <c r="K34" s="28">
        <v>4664.9229000000005</v>
      </c>
      <c r="L34" s="28">
        <v>998.11900000000003</v>
      </c>
      <c r="M34" s="28">
        <v>0</v>
      </c>
      <c r="N34" s="28">
        <v>0</v>
      </c>
      <c r="O34" s="28">
        <v>294.73415</v>
      </c>
      <c r="P34" s="28">
        <v>1853.2805700000001</v>
      </c>
      <c r="Q34" s="28">
        <v>0</v>
      </c>
      <c r="R34" s="28">
        <v>1872.1238500000002</v>
      </c>
      <c r="S34" s="28">
        <v>0</v>
      </c>
      <c r="T34" s="28">
        <v>46.834580000000003</v>
      </c>
      <c r="U34" s="28">
        <v>0</v>
      </c>
      <c r="V34" s="28">
        <v>0</v>
      </c>
      <c r="W34" s="28">
        <v>0</v>
      </c>
      <c r="X34" s="28">
        <v>0</v>
      </c>
      <c r="Y34" s="28">
        <v>67.595039999999997</v>
      </c>
      <c r="Z34" s="28">
        <v>345.12378999999999</v>
      </c>
      <c r="AA34" s="28">
        <v>200.93523999999999</v>
      </c>
      <c r="AB34" s="28">
        <v>1455.5407399999999</v>
      </c>
      <c r="AC34" s="28">
        <v>268.28740000000005</v>
      </c>
      <c r="AD34" s="28">
        <v>0</v>
      </c>
      <c r="AE34" s="28">
        <v>458.54624999999999</v>
      </c>
      <c r="AF34" s="28">
        <v>17483.793700000002</v>
      </c>
    </row>
    <row r="35" spans="1:32" ht="12.95" customHeight="1" x14ac:dyDescent="0.2">
      <c r="A35" s="62" t="s">
        <v>4137</v>
      </c>
      <c r="B35" s="28">
        <v>183.57545999999999</v>
      </c>
      <c r="C35" s="28">
        <v>0</v>
      </c>
      <c r="D35" s="28">
        <v>0</v>
      </c>
      <c r="E35" s="28">
        <v>13856.84283</v>
      </c>
      <c r="F35" s="28">
        <v>4446.8530000000001</v>
      </c>
      <c r="G35" s="28">
        <v>0</v>
      </c>
      <c r="H35" s="28">
        <v>0</v>
      </c>
      <c r="I35" s="28">
        <v>0</v>
      </c>
      <c r="J35" s="28">
        <v>1762.4606100000001</v>
      </c>
      <c r="K35" s="28">
        <v>7595.3190000000004</v>
      </c>
      <c r="L35" s="28">
        <v>4819.2939999999999</v>
      </c>
      <c r="M35" s="28">
        <v>0</v>
      </c>
      <c r="N35" s="28">
        <v>1065.1780000000001</v>
      </c>
      <c r="O35" s="28">
        <v>1143.7263799999998</v>
      </c>
      <c r="P35" s="28">
        <v>3512.9487200000003</v>
      </c>
      <c r="Q35" s="28">
        <v>4928.1528899999994</v>
      </c>
      <c r="R35" s="28">
        <v>1754.0566299999998</v>
      </c>
      <c r="S35" s="28">
        <v>0</v>
      </c>
      <c r="T35" s="28">
        <v>0</v>
      </c>
      <c r="U35" s="28">
        <v>4173.1538599999994</v>
      </c>
      <c r="V35" s="28">
        <v>341.512</v>
      </c>
      <c r="W35" s="28">
        <v>384.26499999999999</v>
      </c>
      <c r="X35" s="28">
        <v>2117.529</v>
      </c>
      <c r="Y35" s="28">
        <v>6095.3538099999996</v>
      </c>
      <c r="Z35" s="28">
        <v>0</v>
      </c>
      <c r="AA35" s="28">
        <v>0</v>
      </c>
      <c r="AB35" s="28">
        <v>43.737190000000005</v>
      </c>
      <c r="AC35" s="28">
        <v>0</v>
      </c>
      <c r="AD35" s="28">
        <v>0</v>
      </c>
      <c r="AE35" s="28">
        <v>4858.5058600000002</v>
      </c>
      <c r="AF35" s="28">
        <v>63082.464239999994</v>
      </c>
    </row>
    <row r="36" spans="1:32" ht="12.95" customHeight="1" x14ac:dyDescent="0.2">
      <c r="A36" s="62" t="s">
        <v>4138</v>
      </c>
      <c r="B36" s="28">
        <v>0</v>
      </c>
      <c r="C36" s="28">
        <v>0</v>
      </c>
      <c r="D36" s="28">
        <v>0</v>
      </c>
      <c r="E36" s="28">
        <v>-999.62918999999999</v>
      </c>
      <c r="F36" s="28">
        <v>-261.92200000000003</v>
      </c>
      <c r="G36" s="28">
        <v>0</v>
      </c>
      <c r="H36" s="28">
        <v>0</v>
      </c>
      <c r="I36" s="28">
        <v>0</v>
      </c>
      <c r="J36" s="28">
        <v>-152.68212</v>
      </c>
      <c r="K36" s="28">
        <v>-1416.1020000000001</v>
      </c>
      <c r="L36" s="28">
        <v>-898.79300000000001</v>
      </c>
      <c r="M36" s="28">
        <v>0</v>
      </c>
      <c r="N36" s="28">
        <v>-468.64800000000002</v>
      </c>
      <c r="O36" s="28">
        <v>-48.494459999999997</v>
      </c>
      <c r="P36" s="28">
        <v>0</v>
      </c>
      <c r="Q36" s="28">
        <v>-0.70435999999999999</v>
      </c>
      <c r="R36" s="28">
        <v>-51.300789999999999</v>
      </c>
      <c r="S36" s="28">
        <v>0</v>
      </c>
      <c r="T36" s="28">
        <v>0</v>
      </c>
      <c r="U36" s="28">
        <v>0</v>
      </c>
      <c r="V36" s="28">
        <v>-11.819000000000001</v>
      </c>
      <c r="W36" s="28">
        <v>-14.962</v>
      </c>
      <c r="X36" s="28">
        <v>-204.488</v>
      </c>
      <c r="Y36" s="28">
        <v>0</v>
      </c>
      <c r="Z36" s="28">
        <v>0</v>
      </c>
      <c r="AA36" s="28">
        <v>0</v>
      </c>
      <c r="AB36" s="28">
        <v>-108.57226</v>
      </c>
      <c r="AC36" s="28">
        <v>0</v>
      </c>
      <c r="AD36" s="28">
        <v>0</v>
      </c>
      <c r="AE36" s="28">
        <v>0</v>
      </c>
      <c r="AF36" s="28">
        <v>-4638.1171800000011</v>
      </c>
    </row>
    <row r="37" spans="1:32" s="540" customFormat="1" ht="12.95" customHeight="1" x14ac:dyDescent="0.2">
      <c r="A37" s="228" t="s">
        <v>1001</v>
      </c>
      <c r="B37" s="1328">
        <v>43.971073577023084</v>
      </c>
      <c r="C37" s="1328">
        <v>3588.8998700000002</v>
      </c>
      <c r="D37" s="1328">
        <v>15159.435140000001</v>
      </c>
      <c r="E37" s="1328">
        <v>22297.208970000003</v>
      </c>
      <c r="F37" s="1328">
        <v>0</v>
      </c>
      <c r="G37" s="1328">
        <v>8933.2869300000002</v>
      </c>
      <c r="H37" s="1328">
        <v>48300.612850000005</v>
      </c>
      <c r="I37" s="1328">
        <v>534.34448999999995</v>
      </c>
      <c r="J37" s="1328">
        <v>0</v>
      </c>
      <c r="K37" s="1328">
        <v>0</v>
      </c>
      <c r="L37" s="1328">
        <v>0</v>
      </c>
      <c r="M37" s="1328">
        <v>0</v>
      </c>
      <c r="N37" s="1328">
        <v>7.3998796350961458</v>
      </c>
      <c r="O37" s="1328">
        <v>2907.67998004946</v>
      </c>
      <c r="P37" s="1328">
        <v>1845.6158247816275</v>
      </c>
      <c r="Q37" s="1328">
        <v>4770.9133799999991</v>
      </c>
      <c r="R37" s="1328">
        <v>2146.5414000000001</v>
      </c>
      <c r="S37" s="1328">
        <v>295.20107000000002</v>
      </c>
      <c r="T37" s="1328">
        <v>3174.7551799999997</v>
      </c>
      <c r="U37" s="1328">
        <v>1366.9482747184115</v>
      </c>
      <c r="V37" s="1328">
        <v>10123.915216141286</v>
      </c>
      <c r="W37" s="1328">
        <v>894.67200000000003</v>
      </c>
      <c r="X37" s="1328">
        <v>750.68868999999995</v>
      </c>
      <c r="Y37" s="1328">
        <v>566.26941297301732</v>
      </c>
      <c r="Z37" s="1328">
        <v>1819.7758352179999</v>
      </c>
      <c r="AA37" s="1328">
        <v>0</v>
      </c>
      <c r="AB37" s="1328">
        <v>1.1641532182693482E-13</v>
      </c>
      <c r="AC37" s="1328">
        <v>0</v>
      </c>
      <c r="AD37" s="1328">
        <v>116.71209</v>
      </c>
      <c r="AE37" s="1328">
        <v>0</v>
      </c>
      <c r="AF37" s="1328">
        <v>129644.8475570939</v>
      </c>
    </row>
    <row r="38" spans="1:32" ht="12.95" customHeight="1" x14ac:dyDescent="0.2">
      <c r="A38" s="226" t="s">
        <v>1004</v>
      </c>
      <c r="B38" s="28">
        <v>0</v>
      </c>
      <c r="C38" s="28">
        <v>-4734.085</v>
      </c>
      <c r="D38" s="28">
        <v>-1221.9214899999999</v>
      </c>
      <c r="E38" s="28">
        <v>37.842489999999998</v>
      </c>
      <c r="F38" s="28">
        <v>495.05847</v>
      </c>
      <c r="G38" s="28">
        <v>0</v>
      </c>
      <c r="H38" s="28">
        <v>84.359360000000009</v>
      </c>
      <c r="I38" s="28">
        <v>0</v>
      </c>
      <c r="J38" s="28">
        <v>258.53741000000002</v>
      </c>
      <c r="K38" s="28">
        <v>180.26604</v>
      </c>
      <c r="L38" s="28">
        <v>11.72373</v>
      </c>
      <c r="M38" s="28">
        <v>6291.2829800000009</v>
      </c>
      <c r="N38" s="28">
        <v>0</v>
      </c>
      <c r="O38" s="28">
        <v>1547.7838200000001</v>
      </c>
      <c r="P38" s="28">
        <v>6298.4139999999998</v>
      </c>
      <c r="Q38" s="28">
        <v>34.035870000000003</v>
      </c>
      <c r="R38" s="28">
        <v>129.38992999999999</v>
      </c>
      <c r="S38" s="28">
        <v>0</v>
      </c>
      <c r="T38" s="28">
        <v>8.6172000000000004</v>
      </c>
      <c r="U38" s="28">
        <v>-69.300629999999998</v>
      </c>
      <c r="V38" s="28">
        <v>0</v>
      </c>
      <c r="W38" s="28">
        <v>186.94300000000001</v>
      </c>
      <c r="X38" s="28">
        <v>129.66601999999901</v>
      </c>
      <c r="Y38" s="28">
        <v>14.877000000000001</v>
      </c>
      <c r="Z38" s="28">
        <v>509.02440000000001</v>
      </c>
      <c r="AA38" s="28">
        <v>3014.4616800000003</v>
      </c>
      <c r="AB38" s="28">
        <v>0</v>
      </c>
      <c r="AC38" s="28">
        <v>4.0334599999999998</v>
      </c>
      <c r="AD38" s="28">
        <v>0</v>
      </c>
      <c r="AE38" s="28">
        <v>0</v>
      </c>
      <c r="AF38" s="28">
        <v>13211.009740000001</v>
      </c>
    </row>
    <row r="39" spans="1:32" ht="12.95" customHeight="1" x14ac:dyDescent="0.2">
      <c r="A39" s="62" t="s">
        <v>4177</v>
      </c>
      <c r="B39" s="28">
        <v>-300.32499000000001</v>
      </c>
      <c r="C39" s="28">
        <v>2900.8924099999999</v>
      </c>
      <c r="D39" s="28">
        <v>863.36039000000005</v>
      </c>
      <c r="E39" s="28">
        <v>2575.2761499999997</v>
      </c>
      <c r="F39" s="28">
        <v>1705.9213</v>
      </c>
      <c r="G39" s="28">
        <v>1262.5015700000004</v>
      </c>
      <c r="H39" s="28">
        <v>18179.327429999943</v>
      </c>
      <c r="I39" s="28">
        <v>0</v>
      </c>
      <c r="J39" s="28">
        <v>277.34111999999999</v>
      </c>
      <c r="K39" s="28">
        <v>8647.9890900000028</v>
      </c>
      <c r="L39" s="28">
        <v>194.22499999999999</v>
      </c>
      <c r="M39" s="28">
        <v>324.33345000000003</v>
      </c>
      <c r="N39" s="28">
        <v>776.95164</v>
      </c>
      <c r="O39" s="28">
        <v>6425.5359699999999</v>
      </c>
      <c r="P39" s="28">
        <v>0</v>
      </c>
      <c r="Q39" s="28">
        <v>651.45702000000006</v>
      </c>
      <c r="R39" s="28">
        <v>2894.6532299999999</v>
      </c>
      <c r="S39" s="28">
        <v>2466.4219299999995</v>
      </c>
      <c r="T39" s="28">
        <v>1731.6338899999998</v>
      </c>
      <c r="U39" s="28">
        <v>427.86112000000008</v>
      </c>
      <c r="V39" s="28">
        <v>6469.4847299999992</v>
      </c>
      <c r="W39" s="28">
        <v>1626.924</v>
      </c>
      <c r="X39" s="28">
        <v>1153.4784499999969</v>
      </c>
      <c r="Y39" s="28">
        <v>2475.7659800000001</v>
      </c>
      <c r="Z39" s="28">
        <v>1493.6915100000001</v>
      </c>
      <c r="AA39" s="28">
        <v>0</v>
      </c>
      <c r="AB39" s="28">
        <v>482.30838</v>
      </c>
      <c r="AC39" s="28">
        <v>167.9843799999999</v>
      </c>
      <c r="AD39" s="28">
        <v>-20.119610000000002</v>
      </c>
      <c r="AE39" s="28">
        <v>2.1379999999999999</v>
      </c>
      <c r="AF39" s="28">
        <v>65857.013539999927</v>
      </c>
    </row>
    <row r="40" spans="1:32" ht="12.95" customHeight="1" x14ac:dyDescent="0.2">
      <c r="A40" s="2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</row>
    <row r="41" spans="1:32" ht="15" customHeight="1" x14ac:dyDescent="0.2">
      <c r="A41" s="1115" t="s">
        <v>562</v>
      </c>
      <c r="B41" s="1114">
        <v>718.40438357702305</v>
      </c>
      <c r="C41" s="1114">
        <v>158615.92608999999</v>
      </c>
      <c r="D41" s="1114">
        <v>150242.80552999998</v>
      </c>
      <c r="E41" s="1114">
        <v>375140.97460000007</v>
      </c>
      <c r="F41" s="1114">
        <v>35162.085830000011</v>
      </c>
      <c r="G41" s="1114">
        <v>83257.794590000005</v>
      </c>
      <c r="H41" s="1114">
        <v>624985.42481000221</v>
      </c>
      <c r="I41" s="1114">
        <v>8622.0131500000007</v>
      </c>
      <c r="J41" s="1114">
        <v>32117.284579999996</v>
      </c>
      <c r="K41" s="1114">
        <v>82382.40254000001</v>
      </c>
      <c r="L41" s="1114">
        <v>29564.626602979835</v>
      </c>
      <c r="M41" s="1114">
        <v>49641.923199999961</v>
      </c>
      <c r="N41" s="1114">
        <v>6958.3471196350974</v>
      </c>
      <c r="O41" s="1114">
        <v>135778.96092004946</v>
      </c>
      <c r="P41" s="1114">
        <v>133676.89648478161</v>
      </c>
      <c r="Q41" s="1114">
        <v>75307.169441950013</v>
      </c>
      <c r="R41" s="1114">
        <v>93926.432650000002</v>
      </c>
      <c r="S41" s="1114">
        <v>36198.225210000011</v>
      </c>
      <c r="T41" s="1114">
        <v>41284.411109999994</v>
      </c>
      <c r="U41" s="1114">
        <v>38472.951084718399</v>
      </c>
      <c r="V41" s="1114">
        <v>143729.26237833308</v>
      </c>
      <c r="W41" s="1114">
        <v>26975.551999999996</v>
      </c>
      <c r="X41" s="1114">
        <v>44104.526429999991</v>
      </c>
      <c r="Y41" s="1114">
        <v>21710.984882973018</v>
      </c>
      <c r="Z41" s="1114">
        <v>55416.308917839</v>
      </c>
      <c r="AA41" s="1114">
        <v>5445.5105499999963</v>
      </c>
      <c r="AB41" s="1114">
        <v>8093.3966900000014</v>
      </c>
      <c r="AC41" s="1114">
        <v>54473.199869999997</v>
      </c>
      <c r="AD41" s="1114">
        <v>1505.2768600000002</v>
      </c>
      <c r="AE41" s="1114">
        <v>14620.64039</v>
      </c>
      <c r="AF41" s="1114">
        <v>2568129.7188968398</v>
      </c>
    </row>
    <row r="42" spans="1:32" ht="12.95" customHeight="1" x14ac:dyDescent="0.2">
      <c r="A42" s="229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</row>
    <row r="43" spans="1:32" ht="15" customHeight="1" x14ac:dyDescent="0.2">
      <c r="A43" s="806" t="s">
        <v>568</v>
      </c>
      <c r="B43" s="72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</row>
    <row r="44" spans="1:32" ht="12.95" customHeight="1" x14ac:dyDescent="0.2">
      <c r="A44" s="68" t="s">
        <v>419</v>
      </c>
      <c r="B44" s="28">
        <v>375.31943000000001</v>
      </c>
      <c r="C44" s="28">
        <v>-171091.23722000001</v>
      </c>
      <c r="D44" s="28">
        <v>-115776.07060000001</v>
      </c>
      <c r="E44" s="28">
        <v>-370488.52063128812</v>
      </c>
      <c r="F44" s="28">
        <v>-34297.654719999999</v>
      </c>
      <c r="G44" s="28">
        <v>-92999.376969999998</v>
      </c>
      <c r="H44" s="28">
        <v>-922543.64208010281</v>
      </c>
      <c r="I44" s="28">
        <v>-6934.4267455548397</v>
      </c>
      <c r="J44" s="28">
        <v>-53707.874956500542</v>
      </c>
      <c r="K44" s="28">
        <v>-157653.14982999998</v>
      </c>
      <c r="L44" s="28">
        <v>-37350.29786255314</v>
      </c>
      <c r="M44" s="28">
        <v>-38303.799959998672</v>
      </c>
      <c r="N44" s="28">
        <v>-4498.7121699999989</v>
      </c>
      <c r="O44" s="28">
        <v>-172206.59398999996</v>
      </c>
      <c r="P44" s="28">
        <v>-161025.30623999995</v>
      </c>
      <c r="Q44" s="28">
        <v>-60420.817569999999</v>
      </c>
      <c r="R44" s="28">
        <v>-125994.20735000001</v>
      </c>
      <c r="S44" s="28">
        <v>-26567.907460000002</v>
      </c>
      <c r="T44" s="28">
        <v>-35921.139060000001</v>
      </c>
      <c r="U44" s="28">
        <v>-49283.335780000001</v>
      </c>
      <c r="V44" s="28">
        <v>-123053.9293200002</v>
      </c>
      <c r="W44" s="28">
        <v>-20938.212829999997</v>
      </c>
      <c r="X44" s="28">
        <v>-34788.580909999997</v>
      </c>
      <c r="Y44" s="28">
        <v>-16455.613108000009</v>
      </c>
      <c r="Z44" s="28">
        <v>-56157.150968552</v>
      </c>
      <c r="AA44" s="28">
        <v>-3627.9186800000007</v>
      </c>
      <c r="AB44" s="28">
        <v>-8791.0882699999984</v>
      </c>
      <c r="AC44" s="28">
        <v>-66304.308777344893</v>
      </c>
      <c r="AD44" s="28">
        <v>-1729.9631499999996</v>
      </c>
      <c r="AE44" s="28">
        <v>-21713.997559999989</v>
      </c>
      <c r="AF44" s="28">
        <v>-2990249.5153398947</v>
      </c>
    </row>
    <row r="45" spans="1:32" ht="12.95" customHeight="1" x14ac:dyDescent="0.2">
      <c r="A45" s="773" t="s">
        <v>417</v>
      </c>
      <c r="B45" s="28">
        <v>-529.24602000000004</v>
      </c>
      <c r="C45" s="28">
        <v>-180075.59466000003</v>
      </c>
      <c r="D45" s="28">
        <v>-91964.492660000004</v>
      </c>
      <c r="E45" s="28">
        <v>-305619.61564999999</v>
      </c>
      <c r="F45" s="28">
        <v>-36866.037239999991</v>
      </c>
      <c r="G45" s="28">
        <v>-71887.353989999989</v>
      </c>
      <c r="H45" s="28">
        <v>-569227.24447010236</v>
      </c>
      <c r="I45" s="28">
        <v>-4207.6604200000002</v>
      </c>
      <c r="J45" s="28">
        <v>-45905.22331000054</v>
      </c>
      <c r="K45" s="28">
        <v>-125388.79498000001</v>
      </c>
      <c r="L45" s="28">
        <v>-37044.254952553136</v>
      </c>
      <c r="M45" s="28">
        <v>-89192.404100000684</v>
      </c>
      <c r="N45" s="28">
        <v>-10569.17223</v>
      </c>
      <c r="O45" s="28">
        <v>-129309.19293999999</v>
      </c>
      <c r="P45" s="28">
        <v>-156970.08670999997</v>
      </c>
      <c r="Q45" s="28">
        <v>-42359.025330000004</v>
      </c>
      <c r="R45" s="28">
        <v>-95470.117340000012</v>
      </c>
      <c r="S45" s="28">
        <v>-29059.967820000002</v>
      </c>
      <c r="T45" s="28">
        <v>-30168.12513</v>
      </c>
      <c r="U45" s="28">
        <v>-34263.089619999999</v>
      </c>
      <c r="V45" s="28">
        <v>-113680.07858000002</v>
      </c>
      <c r="W45" s="28">
        <v>-19661.526999999998</v>
      </c>
      <c r="X45" s="28">
        <v>-38372.077389999999</v>
      </c>
      <c r="Y45" s="28">
        <v>-30999.155140000003</v>
      </c>
      <c r="Z45" s="28">
        <v>-59593.866847737998</v>
      </c>
      <c r="AA45" s="28">
        <v>-4172.5299000000005</v>
      </c>
      <c r="AB45" s="28">
        <v>-10443.353279999998</v>
      </c>
      <c r="AC45" s="28">
        <v>-53513.389089999939</v>
      </c>
      <c r="AD45" s="28">
        <v>-788.73909999999978</v>
      </c>
      <c r="AE45" s="28">
        <v>-15961.466249999985</v>
      </c>
      <c r="AF45" s="28">
        <v>-2433262.8821503944</v>
      </c>
    </row>
    <row r="46" spans="1:32" ht="12.95" customHeight="1" x14ac:dyDescent="0.2">
      <c r="A46" s="773" t="s">
        <v>128</v>
      </c>
      <c r="B46" s="28">
        <v>-523.00153</v>
      </c>
      <c r="C46" s="28">
        <v>-179949.56992000001</v>
      </c>
      <c r="D46" s="28">
        <v>-91964.492660000004</v>
      </c>
      <c r="E46" s="28">
        <v>-301191.04425000004</v>
      </c>
      <c r="F46" s="28">
        <v>-36863.838250000001</v>
      </c>
      <c r="G46" s="28">
        <v>-71887.353989999989</v>
      </c>
      <c r="H46" s="28">
        <v>-569219.59852999996</v>
      </c>
      <c r="I46" s="28">
        <v>-4081.0292200000004</v>
      </c>
      <c r="J46" s="28">
        <v>-45905.223310000001</v>
      </c>
      <c r="K46" s="28">
        <v>-125387.50001999999</v>
      </c>
      <c r="L46" s="28">
        <v>-38945.987729999993</v>
      </c>
      <c r="M46" s="28">
        <v>-89065.349230000007</v>
      </c>
      <c r="N46" s="28">
        <v>-10569.17223</v>
      </c>
      <c r="O46" s="28">
        <v>-129292.30575</v>
      </c>
      <c r="P46" s="28">
        <v>-154225.74090999996</v>
      </c>
      <c r="Q46" s="28">
        <v>-42228.184090000002</v>
      </c>
      <c r="R46" s="28">
        <v>-95105.975010000009</v>
      </c>
      <c r="S46" s="28">
        <v>-28932.1597</v>
      </c>
      <c r="T46" s="28">
        <v>-30168.12513</v>
      </c>
      <c r="U46" s="28">
        <v>-34113.984220402999</v>
      </c>
      <c r="V46" s="28">
        <v>-111726.6213</v>
      </c>
      <c r="W46" s="28">
        <v>-19661.526999999998</v>
      </c>
      <c r="X46" s="28">
        <v>-38249.084740000006</v>
      </c>
      <c r="Y46" s="28">
        <v>-30755.714629999999</v>
      </c>
      <c r="Z46" s="28">
        <v>-59457.242195475999</v>
      </c>
      <c r="AA46" s="28">
        <v>-4172.5299000000005</v>
      </c>
      <c r="AB46" s="28">
        <v>-10291.379379999846</v>
      </c>
      <c r="AC46" s="28">
        <v>-53513.389090000004</v>
      </c>
      <c r="AD46" s="28">
        <v>-788.73910000000001</v>
      </c>
      <c r="AE46" s="28">
        <v>-15835.341229999985</v>
      </c>
      <c r="AF46" s="28">
        <v>-2424071.2042458779</v>
      </c>
    </row>
    <row r="47" spans="1:32" ht="12.95" customHeight="1" x14ac:dyDescent="0.2">
      <c r="A47" s="773" t="s">
        <v>129</v>
      </c>
      <c r="B47" s="28">
        <v>-6.2444899999999999</v>
      </c>
      <c r="C47" s="28">
        <v>-126.02474000000001</v>
      </c>
      <c r="D47" s="28">
        <v>0</v>
      </c>
      <c r="E47" s="28">
        <v>-4428.5714000000007</v>
      </c>
      <c r="F47" s="28">
        <v>-2.1989900000002236</v>
      </c>
      <c r="G47" s="28">
        <v>0</v>
      </c>
      <c r="H47" s="28">
        <v>-7.6459399999999444</v>
      </c>
      <c r="I47" s="28">
        <v>-126.63119999999999</v>
      </c>
      <c r="J47" s="28">
        <v>0</v>
      </c>
      <c r="K47" s="28">
        <v>-1.2949600000008941</v>
      </c>
      <c r="L47" s="28">
        <v>1901.7327774468599</v>
      </c>
      <c r="M47" s="28">
        <v>-127.05486999999999</v>
      </c>
      <c r="N47" s="28">
        <v>0</v>
      </c>
      <c r="O47" s="28">
        <v>-16.887189999999478</v>
      </c>
      <c r="P47" s="28">
        <v>-2744.3457999999996</v>
      </c>
      <c r="Q47" s="28">
        <v>-130.84124</v>
      </c>
      <c r="R47" s="28">
        <v>-364.14229</v>
      </c>
      <c r="S47" s="28">
        <v>-127.80812</v>
      </c>
      <c r="T47" s="28">
        <v>0</v>
      </c>
      <c r="U47" s="28">
        <v>-149.10539959699997</v>
      </c>
      <c r="V47" s="28">
        <v>-1953.4572800000001</v>
      </c>
      <c r="W47" s="28">
        <v>0</v>
      </c>
      <c r="X47" s="28">
        <v>-122.99265</v>
      </c>
      <c r="Y47" s="28">
        <v>-243.44036</v>
      </c>
      <c r="Z47" s="28">
        <v>-136.62465226199998</v>
      </c>
      <c r="AA47" s="28">
        <v>0</v>
      </c>
      <c r="AB47" s="28">
        <v>-151.97396000000001</v>
      </c>
      <c r="AC47" s="28">
        <v>0</v>
      </c>
      <c r="AD47" s="28">
        <v>0</v>
      </c>
      <c r="AE47" s="28">
        <v>-126.12502000000001</v>
      </c>
      <c r="AF47" s="28">
        <v>-9191.6777744121391</v>
      </c>
    </row>
    <row r="48" spans="1:32" ht="12.95" customHeight="1" x14ac:dyDescent="0.2">
      <c r="A48" s="773" t="s">
        <v>415</v>
      </c>
      <c r="B48" s="28">
        <v>0</v>
      </c>
      <c r="C48" s="28">
        <v>12642.21767</v>
      </c>
      <c r="D48" s="28">
        <v>1539.7738400000001</v>
      </c>
      <c r="E48" s="28">
        <v>10968.545259999997</v>
      </c>
      <c r="F48" s="28">
        <v>2962.2157299999999</v>
      </c>
      <c r="G48" s="28">
        <v>7175.9633500000018</v>
      </c>
      <c r="H48" s="28">
        <v>154.21480000000005</v>
      </c>
      <c r="I48" s="28">
        <v>3.27685</v>
      </c>
      <c r="J48" s="28">
        <v>0</v>
      </c>
      <c r="K48" s="28">
        <v>6776.1504199999999</v>
      </c>
      <c r="L48" s="28">
        <v>5154.6326599999993</v>
      </c>
      <c r="M48" s="28">
        <v>56487.129420000019</v>
      </c>
      <c r="N48" s="28">
        <v>5030.6800700000003</v>
      </c>
      <c r="O48" s="28">
        <v>2549.9422699999996</v>
      </c>
      <c r="P48" s="28">
        <v>21056.849349999997</v>
      </c>
      <c r="Q48" s="28">
        <v>339.36387999999999</v>
      </c>
      <c r="R48" s="28">
        <v>2331.1795400000001</v>
      </c>
      <c r="S48" s="28">
        <v>2999.9885299999992</v>
      </c>
      <c r="T48" s="28">
        <v>2257.9232099999999</v>
      </c>
      <c r="U48" s="28">
        <v>54.186660000000003</v>
      </c>
      <c r="V48" s="28">
        <v>13.004539999999999</v>
      </c>
      <c r="W48" s="28">
        <v>391.173</v>
      </c>
      <c r="X48" s="28">
        <v>637.08593000000008</v>
      </c>
      <c r="Y48" s="28">
        <v>7539.3706320000001</v>
      </c>
      <c r="Z48" s="28">
        <v>6326.0963199999997</v>
      </c>
      <c r="AA48" s="28">
        <v>2534.7734999999998</v>
      </c>
      <c r="AB48" s="28">
        <v>634.72648000000004</v>
      </c>
      <c r="AC48" s="28">
        <v>105.83079999999998</v>
      </c>
      <c r="AD48" s="28">
        <v>0</v>
      </c>
      <c r="AE48" s="28">
        <v>179.63014999999996</v>
      </c>
      <c r="AF48" s="28">
        <v>158845.9248620001</v>
      </c>
    </row>
    <row r="49" spans="1:32" ht="12.95" customHeight="1" x14ac:dyDescent="0.2">
      <c r="A49" s="62" t="s">
        <v>1288</v>
      </c>
      <c r="B49" s="28">
        <v>0</v>
      </c>
      <c r="C49" s="28">
        <v>12642.21767</v>
      </c>
      <c r="D49" s="28">
        <v>1539.7738400000001</v>
      </c>
      <c r="E49" s="28">
        <v>10968.545269999999</v>
      </c>
      <c r="F49" s="28">
        <v>368.72478000000001</v>
      </c>
      <c r="G49" s="28">
        <v>7175.9633500000009</v>
      </c>
      <c r="H49" s="28">
        <v>154.2148</v>
      </c>
      <c r="I49" s="28">
        <v>3.27685</v>
      </c>
      <c r="J49" s="28">
        <v>0</v>
      </c>
      <c r="K49" s="28">
        <v>6776.1504199999999</v>
      </c>
      <c r="L49" s="28">
        <v>5154.6326599999993</v>
      </c>
      <c r="M49" s="28">
        <v>56131.081490000004</v>
      </c>
      <c r="N49" s="28">
        <v>4691.6328899999999</v>
      </c>
      <c r="O49" s="28">
        <v>2416.7838199999997</v>
      </c>
      <c r="P49" s="28">
        <v>20632.234709999997</v>
      </c>
      <c r="Q49" s="28">
        <v>338.09499</v>
      </c>
      <c r="R49" s="28">
        <v>5.0999999999999997E-2</v>
      </c>
      <c r="S49" s="28">
        <v>2999.9885400000003</v>
      </c>
      <c r="T49" s="28">
        <v>4.2754200000000004</v>
      </c>
      <c r="U49" s="28">
        <v>6.5696599999999998</v>
      </c>
      <c r="V49" s="28">
        <v>13.004539999999999</v>
      </c>
      <c r="W49" s="28">
        <v>0</v>
      </c>
      <c r="X49" s="28">
        <v>637.08579050000003</v>
      </c>
      <c r="Y49" s="28">
        <v>7539.3702999999996</v>
      </c>
      <c r="Z49" s="28">
        <v>2390.2496800000004</v>
      </c>
      <c r="AA49" s="28">
        <v>2534.7734999999998</v>
      </c>
      <c r="AB49" s="28">
        <v>407.125719999983</v>
      </c>
      <c r="AC49" s="28">
        <v>105.83079999999998</v>
      </c>
      <c r="AD49" s="28">
        <v>0</v>
      </c>
      <c r="AE49" s="28">
        <v>39.927898499999998</v>
      </c>
      <c r="AF49" s="28">
        <v>145671.58038899998</v>
      </c>
    </row>
    <row r="50" spans="1:32" ht="12.95" customHeight="1" x14ac:dyDescent="0.2">
      <c r="A50" s="62" t="s">
        <v>1570</v>
      </c>
      <c r="B50" s="28">
        <v>0</v>
      </c>
      <c r="C50" s="28">
        <v>12604.27426</v>
      </c>
      <c r="D50" s="28">
        <v>1527.8785700000001</v>
      </c>
      <c r="E50" s="28">
        <v>10936.392179999999</v>
      </c>
      <c r="F50" s="28">
        <v>368.63845000000003</v>
      </c>
      <c r="G50" s="28">
        <v>7172.1255500000007</v>
      </c>
      <c r="H50" s="28">
        <v>94.415000000000006</v>
      </c>
      <c r="I50" s="28">
        <v>3.27685</v>
      </c>
      <c r="J50" s="28">
        <v>0</v>
      </c>
      <c r="K50" s="28">
        <v>656.94173000000001</v>
      </c>
      <c r="L50" s="28">
        <v>5154.6326599999993</v>
      </c>
      <c r="M50" s="28">
        <v>56131.081490000004</v>
      </c>
      <c r="N50" s="28">
        <v>4689.5551699999996</v>
      </c>
      <c r="O50" s="28">
        <v>2388.7607299999995</v>
      </c>
      <c r="P50" s="28">
        <v>20615.505399999998</v>
      </c>
      <c r="Q50" s="28">
        <v>59.640730000000005</v>
      </c>
      <c r="R50" s="28">
        <v>0</v>
      </c>
      <c r="S50" s="28">
        <v>2992.9600300000002</v>
      </c>
      <c r="T50" s="28">
        <v>3.4458800000000003</v>
      </c>
      <c r="U50" s="28">
        <v>0</v>
      </c>
      <c r="V50" s="28">
        <v>0</v>
      </c>
      <c r="W50" s="28">
        <v>0</v>
      </c>
      <c r="X50" s="28">
        <v>0</v>
      </c>
      <c r="Y50" s="28">
        <v>7539.3702999999996</v>
      </c>
      <c r="Z50" s="28">
        <v>2390.2496800000004</v>
      </c>
      <c r="AA50" s="28">
        <v>0</v>
      </c>
      <c r="AB50" s="28">
        <v>403.92991999998299</v>
      </c>
      <c r="AC50" s="28">
        <v>0</v>
      </c>
      <c r="AD50" s="28">
        <v>0</v>
      </c>
      <c r="AE50" s="28">
        <v>9.6113075000000006</v>
      </c>
      <c r="AF50" s="28">
        <v>135742.6858875</v>
      </c>
    </row>
    <row r="51" spans="1:32" ht="12.95" customHeight="1" x14ac:dyDescent="0.2">
      <c r="A51" s="62" t="s">
        <v>732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1.70424</v>
      </c>
      <c r="I51" s="28">
        <v>0</v>
      </c>
      <c r="J51" s="28">
        <v>0</v>
      </c>
      <c r="K51" s="28">
        <v>1513.1711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54.053959999999996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2534.7734999999998</v>
      </c>
      <c r="AB51" s="28">
        <v>0</v>
      </c>
      <c r="AC51" s="28">
        <v>0</v>
      </c>
      <c r="AD51" s="28">
        <v>0</v>
      </c>
      <c r="AE51" s="28">
        <v>0</v>
      </c>
      <c r="AF51" s="28">
        <v>4103.7028</v>
      </c>
    </row>
    <row r="52" spans="1:32" ht="12.95" customHeight="1" x14ac:dyDescent="0.2">
      <c r="A52" s="62" t="s">
        <v>743</v>
      </c>
      <c r="B52" s="28">
        <v>0</v>
      </c>
      <c r="C52" s="28">
        <v>37.94341</v>
      </c>
      <c r="D52" s="28">
        <v>11.895270000000018</v>
      </c>
      <c r="E52" s="28">
        <v>32.153090000000006</v>
      </c>
      <c r="F52" s="28">
        <v>8.6330000000000004E-2</v>
      </c>
      <c r="G52" s="28">
        <v>3.8377999999999997</v>
      </c>
      <c r="H52" s="28">
        <v>58.095559999999999</v>
      </c>
      <c r="I52" s="28">
        <v>0</v>
      </c>
      <c r="J52" s="28">
        <v>0</v>
      </c>
      <c r="K52" s="28">
        <v>4606.0375899999999</v>
      </c>
      <c r="L52" s="28">
        <v>0</v>
      </c>
      <c r="M52" s="28">
        <v>0</v>
      </c>
      <c r="N52" s="28">
        <v>2.0777200000000002</v>
      </c>
      <c r="O52" s="28">
        <v>28.023090000000003</v>
      </c>
      <c r="P52" s="28">
        <v>16.729309999998659</v>
      </c>
      <c r="Q52" s="28">
        <v>224.40029999999999</v>
      </c>
      <c r="R52" s="28">
        <v>5.0999999999999997E-2</v>
      </c>
      <c r="S52" s="28">
        <v>7.0285099999999998</v>
      </c>
      <c r="T52" s="28">
        <v>0.82953999999999994</v>
      </c>
      <c r="U52" s="28">
        <v>6.5696599999999998</v>
      </c>
      <c r="V52" s="28">
        <v>13.004539999999999</v>
      </c>
      <c r="W52" s="28">
        <v>0</v>
      </c>
      <c r="X52" s="28">
        <v>637.08579050000003</v>
      </c>
      <c r="Y52" s="28">
        <v>0</v>
      </c>
      <c r="Z52" s="28">
        <v>0</v>
      </c>
      <c r="AA52" s="28">
        <v>0</v>
      </c>
      <c r="AB52" s="28">
        <v>3.1958000000000002</v>
      </c>
      <c r="AC52" s="28">
        <v>105.83079999999998</v>
      </c>
      <c r="AD52" s="28">
        <v>0</v>
      </c>
      <c r="AE52" s="28">
        <v>30.316590999999999</v>
      </c>
      <c r="AF52" s="28">
        <v>5825.191701499999</v>
      </c>
    </row>
    <row r="53" spans="1:32" ht="12.95" customHeight="1" x14ac:dyDescent="0.2">
      <c r="A53" s="62" t="s">
        <v>418</v>
      </c>
      <c r="B53" s="28">
        <v>0</v>
      </c>
      <c r="C53" s="28">
        <v>0</v>
      </c>
      <c r="D53" s="28">
        <v>0</v>
      </c>
      <c r="E53" s="28">
        <v>0</v>
      </c>
      <c r="F53" s="28">
        <v>2593.4909500000003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356.04793000000001</v>
      </c>
      <c r="N53" s="28">
        <v>339.04730311509007</v>
      </c>
      <c r="O53" s="28">
        <v>133.15844999999999</v>
      </c>
      <c r="P53" s="28">
        <v>424.61464000000001</v>
      </c>
      <c r="Q53" s="28">
        <v>1.2688900000000001</v>
      </c>
      <c r="R53" s="28">
        <v>2331.1285400000002</v>
      </c>
      <c r="S53" s="28">
        <v>0</v>
      </c>
      <c r="T53" s="28">
        <v>2253.64779</v>
      </c>
      <c r="U53" s="28">
        <v>47.616999999999997</v>
      </c>
      <c r="V53" s="28">
        <v>0</v>
      </c>
      <c r="W53" s="28">
        <v>391.173</v>
      </c>
      <c r="X53" s="28">
        <v>0</v>
      </c>
      <c r="Y53" s="28">
        <v>0</v>
      </c>
      <c r="Z53" s="28">
        <v>3935.8466400000002</v>
      </c>
      <c r="AA53" s="28">
        <v>0</v>
      </c>
      <c r="AB53" s="28">
        <v>227.60076000000001</v>
      </c>
      <c r="AC53" s="28">
        <v>0</v>
      </c>
      <c r="AD53" s="28">
        <v>0</v>
      </c>
      <c r="AE53" s="28">
        <v>139.70223499999997</v>
      </c>
      <c r="AF53" s="28">
        <v>13174.34412811509</v>
      </c>
    </row>
    <row r="54" spans="1:32" ht="12.95" customHeight="1" x14ac:dyDescent="0.2">
      <c r="A54" s="62" t="s">
        <v>744</v>
      </c>
      <c r="B54" s="28">
        <v>0</v>
      </c>
      <c r="C54" s="28">
        <v>0</v>
      </c>
      <c r="D54" s="28">
        <v>0</v>
      </c>
      <c r="E54" s="28">
        <v>0</v>
      </c>
      <c r="F54" s="28">
        <v>2593.4909500000003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356.04793000000001</v>
      </c>
      <c r="N54" s="28">
        <v>339.04730311509007</v>
      </c>
      <c r="O54" s="28">
        <v>133.15844999999999</v>
      </c>
      <c r="P54" s="28">
        <v>424.61464000000001</v>
      </c>
      <c r="Q54" s="28">
        <v>1.2688900000000001</v>
      </c>
      <c r="R54" s="28">
        <v>2331.1285400000002</v>
      </c>
      <c r="S54" s="28">
        <v>0</v>
      </c>
      <c r="T54" s="28">
        <v>2253.64779</v>
      </c>
      <c r="U54" s="28">
        <v>47.616999999999997</v>
      </c>
      <c r="V54" s="28">
        <v>0</v>
      </c>
      <c r="W54" s="28">
        <v>391.173</v>
      </c>
      <c r="X54" s="28">
        <v>0</v>
      </c>
      <c r="Y54" s="28">
        <v>0</v>
      </c>
      <c r="Z54" s="28">
        <v>3935.8466400000002</v>
      </c>
      <c r="AA54" s="28">
        <v>0</v>
      </c>
      <c r="AB54" s="28">
        <v>227.60076000000001</v>
      </c>
      <c r="AC54" s="28">
        <v>0</v>
      </c>
      <c r="AD54" s="28">
        <v>0</v>
      </c>
      <c r="AE54" s="28">
        <v>139.70223499999997</v>
      </c>
      <c r="AF54" s="28">
        <v>13174.34412811509</v>
      </c>
    </row>
    <row r="55" spans="1:32" ht="12.95" customHeight="1" x14ac:dyDescent="0.2">
      <c r="A55" s="62" t="s">
        <v>745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</row>
    <row r="56" spans="1:32" ht="12.95" customHeight="1" x14ac:dyDescent="0.2">
      <c r="A56" s="62" t="s">
        <v>743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</row>
    <row r="57" spans="1:32" ht="12.95" customHeight="1" x14ac:dyDescent="0.2">
      <c r="A57" s="62" t="s">
        <v>4162</v>
      </c>
      <c r="B57" s="28">
        <v>904.56545000000006</v>
      </c>
      <c r="C57" s="28">
        <v>-3657.8602299999875</v>
      </c>
      <c r="D57" s="28">
        <v>-25351.351780000001</v>
      </c>
      <c r="E57" s="28">
        <v>-75837.450241288127</v>
      </c>
      <c r="F57" s="28">
        <v>-393.83321000000478</v>
      </c>
      <c r="G57" s="28">
        <v>-28287.986330000014</v>
      </c>
      <c r="H57" s="28">
        <v>-353470.61241000035</v>
      </c>
      <c r="I57" s="28">
        <v>-2730.0431755548398</v>
      </c>
      <c r="J57" s="28">
        <v>-7802.6516464999986</v>
      </c>
      <c r="K57" s="28">
        <v>-39040.50526999998</v>
      </c>
      <c r="L57" s="28">
        <v>-5460.675570000004</v>
      </c>
      <c r="M57" s="28">
        <v>-5598.525279998008</v>
      </c>
      <c r="N57" s="28">
        <v>1039.7799900000009</v>
      </c>
      <c r="O57" s="28">
        <v>-45447.343319999971</v>
      </c>
      <c r="P57" s="28">
        <v>-25112.068879999977</v>
      </c>
      <c r="Q57" s="28">
        <v>-18401.156119999996</v>
      </c>
      <c r="R57" s="28">
        <v>-32855.269549999997</v>
      </c>
      <c r="S57" s="28">
        <v>-507.92817000000059</v>
      </c>
      <c r="T57" s="28">
        <v>-8010.9371399999982</v>
      </c>
      <c r="U57" s="28">
        <v>-15074.43282</v>
      </c>
      <c r="V57" s="28">
        <v>-9386.8552800001726</v>
      </c>
      <c r="W57" s="28">
        <v>-1667.8588299999992</v>
      </c>
      <c r="X57" s="28">
        <v>2946.4105499999982</v>
      </c>
      <c r="Y57" s="28">
        <v>7004.1713999999956</v>
      </c>
      <c r="Z57" s="28">
        <v>-2889.3804408139949</v>
      </c>
      <c r="AA57" s="28">
        <v>-1990.16228</v>
      </c>
      <c r="AB57" s="28">
        <v>1017.53853</v>
      </c>
      <c r="AC57" s="28">
        <v>-12896.750487344958</v>
      </c>
      <c r="AD57" s="28">
        <v>-941.22404999999981</v>
      </c>
      <c r="AE57" s="28">
        <v>-5932.161460000003</v>
      </c>
      <c r="AF57" s="28">
        <v>-715832.55805150012</v>
      </c>
    </row>
    <row r="58" spans="1:32" ht="12.95" customHeight="1" x14ac:dyDescent="0.2">
      <c r="A58" s="62" t="s">
        <v>4163</v>
      </c>
      <c r="B58" s="28">
        <v>-830.8193</v>
      </c>
      <c r="C58" s="28">
        <v>-108108.18634999999</v>
      </c>
      <c r="D58" s="28">
        <v>-101220.54803000001</v>
      </c>
      <c r="E58" s="28">
        <v>-212229.2895189127</v>
      </c>
      <c r="F58" s="28">
        <v>-48169.453630000004</v>
      </c>
      <c r="G58" s="28">
        <v>-108893.82149000002</v>
      </c>
      <c r="H58" s="28">
        <v>-579721.69088000036</v>
      </c>
      <c r="I58" s="28">
        <v>-4701.15016555484</v>
      </c>
      <c r="J58" s="28">
        <v>-33398.8666065</v>
      </c>
      <c r="K58" s="28">
        <v>-160831.77265</v>
      </c>
      <c r="L58" s="28">
        <v>-34871.428180000003</v>
      </c>
      <c r="M58" s="28">
        <v>-69445.970339998006</v>
      </c>
      <c r="N58" s="28">
        <v>-15017.831029999999</v>
      </c>
      <c r="O58" s="28">
        <v>-184645.69394999999</v>
      </c>
      <c r="P58" s="28">
        <v>-130065.35761999997</v>
      </c>
      <c r="Q58" s="28">
        <v>-43935.599669999996</v>
      </c>
      <c r="R58" s="28">
        <v>-117614.92058000001</v>
      </c>
      <c r="S58" s="28">
        <v>-27228.557680000002</v>
      </c>
      <c r="T58" s="28">
        <v>-47737.399810000003</v>
      </c>
      <c r="U58" s="28">
        <v>-46747.525549999998</v>
      </c>
      <c r="V58" s="28">
        <v>-99720.89784000018</v>
      </c>
      <c r="W58" s="28">
        <v>-12035.612999999999</v>
      </c>
      <c r="X58" s="28">
        <v>-52283.408940000001</v>
      </c>
      <c r="Y58" s="28">
        <v>-20070.790380000002</v>
      </c>
      <c r="Z58" s="28">
        <v>-75563.821478800004</v>
      </c>
      <c r="AA58" s="28">
        <v>-4983.5565200000001</v>
      </c>
      <c r="AB58" s="28">
        <v>-6321.1404199999997</v>
      </c>
      <c r="AC58" s="28">
        <v>-56784.078737344964</v>
      </c>
      <c r="AD58" s="28">
        <v>-1689.5892499999998</v>
      </c>
      <c r="AE58" s="28">
        <v>-17598.100240000003</v>
      </c>
      <c r="AF58" s="28">
        <v>-2422466.8798371111</v>
      </c>
    </row>
    <row r="59" spans="1:32" ht="12.95" customHeight="1" x14ac:dyDescent="0.2">
      <c r="A59" s="62" t="s">
        <v>4139</v>
      </c>
      <c r="B59" s="28">
        <v>14.63592</v>
      </c>
      <c r="C59" s="28">
        <v>7540.4802800000007</v>
      </c>
      <c r="D59" s="28">
        <v>4893.1394800000007</v>
      </c>
      <c r="E59" s="28">
        <v>9616.5987976245633</v>
      </c>
      <c r="F59" s="28">
        <v>5078.14696</v>
      </c>
      <c r="G59" s="28">
        <v>10874.533759999998</v>
      </c>
      <c r="H59" s="28">
        <v>555.51459999999997</v>
      </c>
      <c r="I59" s="28">
        <v>8.517100000000001</v>
      </c>
      <c r="J59" s="28">
        <v>0</v>
      </c>
      <c r="K59" s="28">
        <v>11477.952220000001</v>
      </c>
      <c r="L59" s="28">
        <v>4663.1361500000003</v>
      </c>
      <c r="M59" s="28">
        <v>43451.51857</v>
      </c>
      <c r="N59" s="28">
        <v>8015.0783900000006</v>
      </c>
      <c r="O59" s="28">
        <v>9956.0244899999998</v>
      </c>
      <c r="P59" s="28">
        <v>17596.10385</v>
      </c>
      <c r="Q59" s="28">
        <v>1901.8988800000002</v>
      </c>
      <c r="R59" s="28">
        <v>2581.5326400000004</v>
      </c>
      <c r="S59" s="28">
        <v>2821.3317299999999</v>
      </c>
      <c r="T59" s="28">
        <v>5213.9376600000005</v>
      </c>
      <c r="U59" s="28">
        <v>162.51464999999999</v>
      </c>
      <c r="V59" s="28">
        <v>13.289950000000005</v>
      </c>
      <c r="W59" s="28">
        <v>192.14400000000001</v>
      </c>
      <c r="X59" s="28">
        <v>1880.03199</v>
      </c>
      <c r="Y59" s="28">
        <v>2857.2767899999999</v>
      </c>
      <c r="Z59" s="28">
        <v>3342.7641600000002</v>
      </c>
      <c r="AA59" s="28">
        <v>2930.38609</v>
      </c>
      <c r="AB59" s="28">
        <v>920.85639000000003</v>
      </c>
      <c r="AC59" s="28">
        <v>-2846.8425399999987</v>
      </c>
      <c r="AD59" s="28">
        <v>19.668530000000001</v>
      </c>
      <c r="AE59" s="28">
        <v>596.31104000000016</v>
      </c>
      <c r="AF59" s="28">
        <v>156328.4825276245</v>
      </c>
    </row>
    <row r="60" spans="1:32" ht="12.95" customHeight="1" x14ac:dyDescent="0.2">
      <c r="A60" s="62" t="s">
        <v>4145</v>
      </c>
      <c r="B60" s="28">
        <v>932.06434000000002</v>
      </c>
      <c r="C60" s="28">
        <v>107119.83614</v>
      </c>
      <c r="D60" s="28">
        <v>76007.203420000005</v>
      </c>
      <c r="E60" s="28">
        <v>135003.63658000002</v>
      </c>
      <c r="F60" s="28">
        <v>45908.74336</v>
      </c>
      <c r="G60" s="28">
        <v>77682.180139999997</v>
      </c>
      <c r="H60" s="28">
        <v>226093.14212999999</v>
      </c>
      <c r="I60" s="28">
        <v>1965.6248400000002</v>
      </c>
      <c r="J60" s="28">
        <v>25596.214960000001</v>
      </c>
      <c r="K60" s="28">
        <v>118963.69793000001</v>
      </c>
      <c r="L60" s="28">
        <v>29070.31135</v>
      </c>
      <c r="M60" s="28">
        <v>55635.48792</v>
      </c>
      <c r="N60" s="28">
        <v>15924.53558</v>
      </c>
      <c r="O60" s="28">
        <v>139345.76579</v>
      </c>
      <c r="P60" s="28">
        <v>104340.31384999999</v>
      </c>
      <c r="Q60" s="28">
        <v>24113.794089999999</v>
      </c>
      <c r="R60" s="28">
        <v>84547.180590000004</v>
      </c>
      <c r="S60" s="28">
        <v>26839.850399999999</v>
      </c>
      <c r="T60" s="28">
        <v>39699.941930000001</v>
      </c>
      <c r="U60" s="28">
        <v>31837.509300000002</v>
      </c>
      <c r="V60" s="28">
        <v>90493.620190000001</v>
      </c>
      <c r="W60" s="28">
        <v>10193.2055</v>
      </c>
      <c r="X60" s="28">
        <v>55724.535299999996</v>
      </c>
      <c r="Y60" s="28">
        <v>34470.049189999998</v>
      </c>
      <c r="Z60" s="28">
        <v>72918.818437986003</v>
      </c>
      <c r="AA60" s="28">
        <v>326.22154</v>
      </c>
      <c r="AB60" s="28">
        <v>7358.0832399999999</v>
      </c>
      <c r="AC60" s="28">
        <v>48535.346600000004</v>
      </c>
      <c r="AD60" s="28">
        <v>733.60602000000006</v>
      </c>
      <c r="AE60" s="28">
        <v>11431.59491</v>
      </c>
      <c r="AF60" s="28">
        <v>1698812.1155679864</v>
      </c>
    </row>
    <row r="61" spans="1:32" ht="12.95" customHeight="1" x14ac:dyDescent="0.2">
      <c r="A61" s="62" t="s">
        <v>4140</v>
      </c>
      <c r="B61" s="28">
        <v>788.68448999999998</v>
      </c>
      <c r="C61" s="28">
        <v>-10209.990300000001</v>
      </c>
      <c r="D61" s="28">
        <v>-5031.1466499999997</v>
      </c>
      <c r="E61" s="28">
        <v>-8228.3960999999999</v>
      </c>
      <c r="F61" s="28">
        <v>-3211.2698999999998</v>
      </c>
      <c r="G61" s="28">
        <v>-7950.8787400000001</v>
      </c>
      <c r="H61" s="28">
        <v>-397.57826</v>
      </c>
      <c r="I61" s="28">
        <v>-3.0349499999999998</v>
      </c>
      <c r="J61" s="28">
        <v>0</v>
      </c>
      <c r="K61" s="28">
        <v>-8650.3827700000002</v>
      </c>
      <c r="L61" s="28">
        <v>-4322.6948899999998</v>
      </c>
      <c r="M61" s="28">
        <v>-35239.561430000002</v>
      </c>
      <c r="N61" s="28">
        <v>-7882.0029500000001</v>
      </c>
      <c r="O61" s="28">
        <v>-10103.43965</v>
      </c>
      <c r="P61" s="28">
        <v>-16983.128960000002</v>
      </c>
      <c r="Q61" s="28">
        <v>-481.24941999999999</v>
      </c>
      <c r="R61" s="28">
        <v>-2369.0622000000003</v>
      </c>
      <c r="S61" s="28">
        <v>-2940.5526199999999</v>
      </c>
      <c r="T61" s="28">
        <v>-5187.4169199999997</v>
      </c>
      <c r="U61" s="28">
        <v>-326.93122</v>
      </c>
      <c r="V61" s="28">
        <v>-172.86757999999998</v>
      </c>
      <c r="W61" s="28">
        <v>-17.595330000000001</v>
      </c>
      <c r="X61" s="28">
        <v>-2374.7477999999996</v>
      </c>
      <c r="Y61" s="28">
        <v>-10252.3642</v>
      </c>
      <c r="Z61" s="28">
        <v>-3587.14156</v>
      </c>
      <c r="AA61" s="28">
        <v>-263.21339</v>
      </c>
      <c r="AB61" s="28">
        <v>-940.26068000000009</v>
      </c>
      <c r="AC61" s="28">
        <v>-1801.17581</v>
      </c>
      <c r="AD61" s="28">
        <v>-4.9093500000000008</v>
      </c>
      <c r="AE61" s="28">
        <v>-361.96717000000001</v>
      </c>
      <c r="AF61" s="28">
        <v>-148506.27630999999</v>
      </c>
    </row>
    <row r="62" spans="1:32" ht="12.95" customHeight="1" x14ac:dyDescent="0.2">
      <c r="A62" s="226" t="s">
        <v>948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</row>
    <row r="63" spans="1:32" ht="12.95" customHeight="1" x14ac:dyDescent="0.2">
      <c r="A63" s="228" t="s">
        <v>1005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-2336.248160000001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1648.72631</v>
      </c>
      <c r="Q63" s="28">
        <v>0</v>
      </c>
      <c r="R63" s="28">
        <v>46.093300000000006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-641.428550000001</v>
      </c>
    </row>
    <row r="64" spans="1:32" ht="12.95" customHeight="1" x14ac:dyDescent="0.2">
      <c r="A64" s="226" t="s">
        <v>1002</v>
      </c>
      <c r="B64" s="28">
        <v>-315.08707178655845</v>
      </c>
      <c r="C64" s="28">
        <v>-46082.322899999999</v>
      </c>
      <c r="D64" s="28">
        <v>-40444.029379999993</v>
      </c>
      <c r="E64" s="28">
        <v>-107113.14412899387</v>
      </c>
      <c r="F64" s="28">
        <v>-11326.575286531832</v>
      </c>
      <c r="G64" s="28">
        <v>-42005.6563300001</v>
      </c>
      <c r="H64" s="28">
        <v>-172726.13814583368</v>
      </c>
      <c r="I64" s="28">
        <v>-3338.5040076959467</v>
      </c>
      <c r="J64" s="28">
        <v>-12380.7748211</v>
      </c>
      <c r="K64" s="28">
        <v>-43391.065910000005</v>
      </c>
      <c r="L64" s="28">
        <v>-9030.4784393885329</v>
      </c>
      <c r="M64" s="28">
        <v>-7897.2674478438876</v>
      </c>
      <c r="N64" s="28">
        <v>-3823.8625710550887</v>
      </c>
      <c r="O64" s="28">
        <v>-41096.348729999998</v>
      </c>
      <c r="P64" s="28">
        <v>-47455.312625421997</v>
      </c>
      <c r="Q64" s="28">
        <v>-17823.870959352796</v>
      </c>
      <c r="R64" s="28">
        <v>-33975.634629999993</v>
      </c>
      <c r="S64" s="28">
        <v>-15570.675150000001</v>
      </c>
      <c r="T64" s="28">
        <v>-16562.66056</v>
      </c>
      <c r="U64" s="28">
        <v>-27789.570929999998</v>
      </c>
      <c r="V64" s="28">
        <v>-46303.063426556459</v>
      </c>
      <c r="W64" s="28">
        <v>-9431.4520000000011</v>
      </c>
      <c r="X64" s="28">
        <v>-14037.532790000005</v>
      </c>
      <c r="Y64" s="28">
        <v>-13222.489352347899</v>
      </c>
      <c r="Z64" s="28">
        <v>-22569.567757714569</v>
      </c>
      <c r="AA64" s="28">
        <v>-1910.3493836101397</v>
      </c>
      <c r="AB64" s="28">
        <v>-6279.4602864215994</v>
      </c>
      <c r="AC64" s="28">
        <v>-21581.526269999995</v>
      </c>
      <c r="AD64" s="28">
        <v>-429.92784</v>
      </c>
      <c r="AE64" s="28">
        <v>-7283.4757228610188</v>
      </c>
      <c r="AF64" s="28">
        <v>-843197.82485451607</v>
      </c>
    </row>
    <row r="65" spans="1:32" ht="12.95" customHeight="1" x14ac:dyDescent="0.2">
      <c r="A65" s="226" t="s">
        <v>1685</v>
      </c>
      <c r="B65" s="28">
        <v>-106.8622</v>
      </c>
      <c r="C65" s="28">
        <v>-33812.013749999998</v>
      </c>
      <c r="D65" s="28">
        <v>-26856.224659999993</v>
      </c>
      <c r="E65" s="28">
        <v>-65631.06061899387</v>
      </c>
      <c r="F65" s="28">
        <v>-5569.4769019999994</v>
      </c>
      <c r="G65" s="28">
        <v>-20857.802140000098</v>
      </c>
      <c r="H65" s="28">
        <v>-129291.4750358334</v>
      </c>
      <c r="I65" s="28">
        <v>-1566.2064599999999</v>
      </c>
      <c r="J65" s="28">
        <v>-6180.9638410999996</v>
      </c>
      <c r="K65" s="28">
        <v>-17210.364799999999</v>
      </c>
      <c r="L65" s="28">
        <v>-4611.1973236630001</v>
      </c>
      <c r="M65" s="28">
        <v>-21734.995159999999</v>
      </c>
      <c r="N65" s="28">
        <v>-1794.0528900000013</v>
      </c>
      <c r="O65" s="28">
        <v>-26037.366699999999</v>
      </c>
      <c r="P65" s="28">
        <v>-27888.621749999995</v>
      </c>
      <c r="Q65" s="28">
        <v>-11824.777670199996</v>
      </c>
      <c r="R65" s="28">
        <v>-21296.354099999997</v>
      </c>
      <c r="S65" s="28">
        <v>-7916.6766500000003</v>
      </c>
      <c r="T65" s="28">
        <v>-8014.7172199999995</v>
      </c>
      <c r="U65" s="28">
        <v>-8584.5063499999997</v>
      </c>
      <c r="V65" s="28">
        <v>-25356.789390000016</v>
      </c>
      <c r="W65" s="28">
        <v>-4984.2160000000003</v>
      </c>
      <c r="X65" s="28">
        <v>-7544.8034600000046</v>
      </c>
      <c r="Y65" s="28">
        <v>-6347.4415599999993</v>
      </c>
      <c r="Z65" s="28">
        <v>-11650.761492832002</v>
      </c>
      <c r="AA65" s="28">
        <v>-2496.7489899999982</v>
      </c>
      <c r="AB65" s="28">
        <v>-1635.3348776216001</v>
      </c>
      <c r="AC65" s="28">
        <v>-10291.930079999996</v>
      </c>
      <c r="AD65" s="28">
        <v>-260.85093000000001</v>
      </c>
      <c r="AE65" s="28">
        <v>-2526.3957799999998</v>
      </c>
      <c r="AF65" s="28">
        <v>-519880.98878224398</v>
      </c>
    </row>
    <row r="66" spans="1:32" ht="12.95" customHeight="1" x14ac:dyDescent="0.2">
      <c r="A66" s="227" t="s">
        <v>1682</v>
      </c>
      <c r="B66" s="28">
        <v>-106.8622</v>
      </c>
      <c r="C66" s="28">
        <v>-33812.013749999998</v>
      </c>
      <c r="D66" s="28">
        <v>-26856.224659999993</v>
      </c>
      <c r="E66" s="28">
        <v>-65631.06061899387</v>
      </c>
      <c r="F66" s="28">
        <v>-5569.4769019999994</v>
      </c>
      <c r="G66" s="28">
        <v>-20857.802140000098</v>
      </c>
      <c r="H66" s="28">
        <v>-129291.4750358334</v>
      </c>
      <c r="I66" s="28">
        <v>-1566.2064599999999</v>
      </c>
      <c r="J66" s="28">
        <v>-6180.9638410999996</v>
      </c>
      <c r="K66" s="28">
        <v>-17210.364799999999</v>
      </c>
      <c r="L66" s="28">
        <v>-4611.1973236630001</v>
      </c>
      <c r="M66" s="28">
        <v>-21734.995159999999</v>
      </c>
      <c r="N66" s="28">
        <v>-1779.9161100000013</v>
      </c>
      <c r="O66" s="28">
        <v>-26037.366699999999</v>
      </c>
      <c r="P66" s="28">
        <v>-27888.621749999995</v>
      </c>
      <c r="Q66" s="28">
        <v>-11824.777670199996</v>
      </c>
      <c r="R66" s="28">
        <v>-21296.354099999997</v>
      </c>
      <c r="S66" s="28">
        <v>-7916.6766500000003</v>
      </c>
      <c r="T66" s="28">
        <v>-8014.7172199999995</v>
      </c>
      <c r="U66" s="28">
        <v>-8584.5063499999997</v>
      </c>
      <c r="V66" s="28">
        <v>-25356.789390000016</v>
      </c>
      <c r="W66" s="28">
        <v>-4984.2160000000003</v>
      </c>
      <c r="X66" s="28">
        <v>-7544.8034600000046</v>
      </c>
      <c r="Y66" s="28">
        <v>-6347.4415599999993</v>
      </c>
      <c r="Z66" s="28">
        <v>-11650.761492832002</v>
      </c>
      <c r="AA66" s="28">
        <v>-2496.7489899999982</v>
      </c>
      <c r="AB66" s="28">
        <v>-1547.0827176216001</v>
      </c>
      <c r="AC66" s="28">
        <v>-10291.930079999996</v>
      </c>
      <c r="AD66" s="28">
        <v>-260.85093000000001</v>
      </c>
      <c r="AE66" s="28">
        <v>-2526.3957799999998</v>
      </c>
      <c r="AF66" s="28">
        <v>-519778.59984224394</v>
      </c>
    </row>
    <row r="67" spans="1:32" ht="12.95" customHeight="1" x14ac:dyDescent="0.2">
      <c r="A67" s="227" t="s">
        <v>1686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-14.13678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-88.252160000000003</v>
      </c>
      <c r="AC67" s="28">
        <v>0</v>
      </c>
      <c r="AD67" s="28">
        <v>0</v>
      </c>
      <c r="AE67" s="28">
        <v>0</v>
      </c>
      <c r="AF67" s="28">
        <v>-102.38894000000001</v>
      </c>
    </row>
    <row r="68" spans="1:32" ht="12.95" customHeight="1" x14ac:dyDescent="0.2">
      <c r="A68" s="227" t="s">
        <v>952</v>
      </c>
      <c r="B68" s="28">
        <v>0</v>
      </c>
      <c r="C68" s="28">
        <v>3231.7033799999999</v>
      </c>
      <c r="D68" s="28">
        <v>257.38744999999989</v>
      </c>
      <c r="E68" s="28">
        <v>-1208.1650199999995</v>
      </c>
      <c r="F68" s="28">
        <v>94.93167600000001</v>
      </c>
      <c r="G68" s="28">
        <v>2228.4971700000001</v>
      </c>
      <c r="H68" s="28">
        <v>0.20489999999955763</v>
      </c>
      <c r="I68" s="28">
        <v>0</v>
      </c>
      <c r="J68" s="28">
        <v>0</v>
      </c>
      <c r="K68" s="28">
        <v>-593.94592000000034</v>
      </c>
      <c r="L68" s="28">
        <v>520.40149758152893</v>
      </c>
      <c r="M68" s="28">
        <v>27605.344359999999</v>
      </c>
      <c r="N68" s="28">
        <v>1500.4083000000003</v>
      </c>
      <c r="O68" s="28">
        <v>-24.91225</v>
      </c>
      <c r="P68" s="28">
        <v>4586.8315300000004</v>
      </c>
      <c r="Q68" s="28">
        <v>0</v>
      </c>
      <c r="R68" s="28">
        <v>6.0011600000000325</v>
      </c>
      <c r="S68" s="28">
        <v>614.60371999999995</v>
      </c>
      <c r="T68" s="28">
        <v>-7.2759576141834261E-15</v>
      </c>
      <c r="U68" s="28">
        <v>0</v>
      </c>
      <c r="V68" s="28">
        <v>748.82114999999999</v>
      </c>
      <c r="W68" s="28">
        <v>75.498000000000005</v>
      </c>
      <c r="X68" s="28">
        <v>0</v>
      </c>
      <c r="Y68" s="28">
        <v>200.84198999999998</v>
      </c>
      <c r="Z68" s="28">
        <v>0</v>
      </c>
      <c r="AA68" s="28">
        <v>4318.3667000000005</v>
      </c>
      <c r="AB68" s="28">
        <v>-53.060599999999994</v>
      </c>
      <c r="AC68" s="28">
        <v>-2.3283064365386963E-13</v>
      </c>
      <c r="AD68" s="28">
        <v>0</v>
      </c>
      <c r="AE68" s="28">
        <v>30.22025</v>
      </c>
      <c r="AF68" s="28">
        <v>44139.979443581535</v>
      </c>
    </row>
    <row r="69" spans="1:32" ht="12.95" customHeight="1" x14ac:dyDescent="0.2">
      <c r="A69" s="227" t="s">
        <v>738</v>
      </c>
      <c r="B69" s="28">
        <v>-144.22226174378454</v>
      </c>
      <c r="C69" s="28">
        <v>-8944.9725099999996</v>
      </c>
      <c r="D69" s="28">
        <v>-8052.6723099999999</v>
      </c>
      <c r="E69" s="28">
        <v>-21895.411319999999</v>
      </c>
      <c r="F69" s="28">
        <v>-3249.471387271009</v>
      </c>
      <c r="G69" s="28">
        <v>-11758.261920000001</v>
      </c>
      <c r="H69" s="28">
        <v>-18650.541809999995</v>
      </c>
      <c r="I69" s="28">
        <v>-902.01809641081957</v>
      </c>
      <c r="J69" s="28">
        <v>-3774.7899400000001</v>
      </c>
      <c r="K69" s="28">
        <v>-13316.029909999999</v>
      </c>
      <c r="L69" s="28">
        <v>-2840.8141169245132</v>
      </c>
      <c r="M69" s="28">
        <v>-3387.7367590192625</v>
      </c>
      <c r="N69" s="28">
        <v>-2241.0656700926429</v>
      </c>
      <c r="O69" s="28">
        <v>-7516.5254800000002</v>
      </c>
      <c r="P69" s="28">
        <v>-12946.610511453999</v>
      </c>
      <c r="Q69" s="28">
        <v>-3411.6748376761407</v>
      </c>
      <c r="R69" s="28">
        <v>-7775.9905999999992</v>
      </c>
      <c r="S69" s="28">
        <v>-3652.7175200000001</v>
      </c>
      <c r="T69" s="28">
        <v>-5529.8225300000004</v>
      </c>
      <c r="U69" s="28">
        <v>-9092.9946199999995</v>
      </c>
      <c r="V69" s="28">
        <v>-11675.373893810594</v>
      </c>
      <c r="W69" s="28">
        <v>-2649.4929999999999</v>
      </c>
      <c r="X69" s="28">
        <v>-3751.94902</v>
      </c>
      <c r="Y69" s="28">
        <v>-2505.6608351285172</v>
      </c>
      <c r="Z69" s="28">
        <v>-6998.2746376161767</v>
      </c>
      <c r="AA69" s="28">
        <v>-1003.7704567457323</v>
      </c>
      <c r="AB69" s="28">
        <v>-2447.4664746000003</v>
      </c>
      <c r="AC69" s="28">
        <v>-6548.70028</v>
      </c>
      <c r="AD69" s="28">
        <v>-72.280529999999999</v>
      </c>
      <c r="AE69" s="28">
        <v>-2445.7449240996848</v>
      </c>
      <c r="AF69" s="28">
        <v>-189183.05816259282</v>
      </c>
    </row>
    <row r="70" spans="1:32" ht="12.95" customHeight="1" x14ac:dyDescent="0.2">
      <c r="A70" s="227" t="s">
        <v>739</v>
      </c>
      <c r="B70" s="28">
        <v>-50.179516332138128</v>
      </c>
      <c r="C70" s="28">
        <v>-5783.0070099999994</v>
      </c>
      <c r="D70" s="28">
        <v>-2507.6928599999997</v>
      </c>
      <c r="E70" s="28">
        <v>-14307.51658</v>
      </c>
      <c r="F70" s="28">
        <v>-2211.0782955823174</v>
      </c>
      <c r="G70" s="28">
        <v>-3982.1917100000001</v>
      </c>
      <c r="H70" s="28">
        <v>-7048.9936999999964</v>
      </c>
      <c r="I70" s="28">
        <v>-505.61872128512704</v>
      </c>
      <c r="J70" s="28">
        <v>-1383.1527100000001</v>
      </c>
      <c r="K70" s="28">
        <v>-8178.4694400000008</v>
      </c>
      <c r="L70" s="28">
        <v>-716.70324223124817</v>
      </c>
      <c r="M70" s="28">
        <v>-3111.484451667709</v>
      </c>
      <c r="N70" s="28">
        <v>-926.7019253857618</v>
      </c>
      <c r="O70" s="28">
        <v>-4616.1636799999997</v>
      </c>
      <c r="P70" s="28">
        <v>-2804.2261825960009</v>
      </c>
      <c r="Q70" s="28">
        <v>-101.27073663327857</v>
      </c>
      <c r="R70" s="28">
        <v>-1243.51701</v>
      </c>
      <c r="S70" s="28">
        <v>-2299.5972700000002</v>
      </c>
      <c r="T70" s="28">
        <v>-2413.0217599999996</v>
      </c>
      <c r="U70" s="28">
        <v>-4103.2926699999998</v>
      </c>
      <c r="V70" s="28">
        <v>-4318.1618893693158</v>
      </c>
      <c r="W70" s="28">
        <v>-1375.816</v>
      </c>
      <c r="X70" s="28">
        <v>-1091.82017</v>
      </c>
      <c r="Y70" s="28">
        <v>-1844.0405788577455</v>
      </c>
      <c r="Z70" s="28">
        <v>-3226.9228532271213</v>
      </c>
      <c r="AA70" s="28">
        <v>-1083.8318354930109</v>
      </c>
      <c r="AB70" s="28">
        <v>-1743.0157709999996</v>
      </c>
      <c r="AC70" s="28">
        <v>-1697.6684599999999</v>
      </c>
      <c r="AD70" s="28">
        <v>-34.568300000000001</v>
      </c>
      <c r="AE70" s="28">
        <v>-543.51034704200072</v>
      </c>
      <c r="AF70" s="28">
        <v>-85253.235676702796</v>
      </c>
    </row>
    <row r="71" spans="1:32" ht="12.95" customHeight="1" x14ac:dyDescent="0.2">
      <c r="A71" s="227" t="s">
        <v>740</v>
      </c>
      <c r="B71" s="28">
        <v>-6.7190752594218015</v>
      </c>
      <c r="C71" s="28">
        <v>0</v>
      </c>
      <c r="D71" s="28">
        <v>-1764.04809</v>
      </c>
      <c r="E71" s="28">
        <v>-3840.6597299999999</v>
      </c>
      <c r="F71" s="28">
        <v>-30.028986474860087</v>
      </c>
      <c r="G71" s="28">
        <v>-1732.9155800000001</v>
      </c>
      <c r="H71" s="28">
        <v>-4782.2166200000011</v>
      </c>
      <c r="I71" s="28">
        <v>0</v>
      </c>
      <c r="J71" s="28">
        <v>-62.040129999999998</v>
      </c>
      <c r="K71" s="28">
        <v>-2568.5081800000003</v>
      </c>
      <c r="L71" s="28">
        <v>-741.31234870036451</v>
      </c>
      <c r="M71" s="28">
        <v>-473.6192756429682</v>
      </c>
      <c r="N71" s="28">
        <v>-74.382388550894206</v>
      </c>
      <c r="O71" s="28">
        <v>-174.16788</v>
      </c>
      <c r="P71" s="28">
        <v>-2110.5661334180008</v>
      </c>
      <c r="Q71" s="28">
        <v>-143.16500195496312</v>
      </c>
      <c r="R71" s="28">
        <v>-1766.5666899999999</v>
      </c>
      <c r="S71" s="28">
        <v>0</v>
      </c>
      <c r="T71" s="28">
        <v>-56.220860000000002</v>
      </c>
      <c r="U71" s="28">
        <v>-4225.0936499999998</v>
      </c>
      <c r="V71" s="28">
        <v>-2606.1421793476165</v>
      </c>
      <c r="W71" s="28">
        <v>-240.02600000000001</v>
      </c>
      <c r="X71" s="28">
        <v>-284.50509000000005</v>
      </c>
      <c r="Y71" s="28">
        <v>-490.0805287851108</v>
      </c>
      <c r="Z71" s="28">
        <v>-693.60877403926747</v>
      </c>
      <c r="AA71" s="28">
        <v>-43.932069851808798</v>
      </c>
      <c r="AB71" s="28">
        <v>-147.23938320000002</v>
      </c>
      <c r="AC71" s="28">
        <v>-184.29885999999999</v>
      </c>
      <c r="AD71" s="28">
        <v>-5.7786899999999992</v>
      </c>
      <c r="AE71" s="28">
        <v>-220.35948395517551</v>
      </c>
      <c r="AF71" s="28">
        <v>-29468.201679180456</v>
      </c>
    </row>
    <row r="72" spans="1:32" s="540" customFormat="1" ht="12.95" customHeight="1" x14ac:dyDescent="0.2">
      <c r="A72" s="1327" t="s">
        <v>741</v>
      </c>
      <c r="B72" s="1328">
        <v>0</v>
      </c>
      <c r="C72" s="1328">
        <v>0</v>
      </c>
      <c r="D72" s="1328">
        <v>0</v>
      </c>
      <c r="E72" s="1328">
        <v>0</v>
      </c>
      <c r="F72" s="1328">
        <v>0</v>
      </c>
      <c r="G72" s="1328">
        <v>0</v>
      </c>
      <c r="H72" s="1328">
        <v>0</v>
      </c>
      <c r="I72" s="1328">
        <v>0</v>
      </c>
      <c r="J72" s="1328">
        <v>0</v>
      </c>
      <c r="K72" s="1328">
        <v>0</v>
      </c>
      <c r="L72" s="1328">
        <v>-17.963772560003051</v>
      </c>
      <c r="M72" s="1328">
        <v>0</v>
      </c>
      <c r="N72" s="1328">
        <v>0</v>
      </c>
      <c r="O72" s="1328">
        <v>0</v>
      </c>
      <c r="P72" s="1328">
        <v>0</v>
      </c>
      <c r="Q72" s="1328">
        <v>0</v>
      </c>
      <c r="R72" s="1328">
        <v>0</v>
      </c>
      <c r="S72" s="1328">
        <v>0</v>
      </c>
      <c r="T72" s="1328">
        <v>0</v>
      </c>
      <c r="U72" s="1328">
        <v>0</v>
      </c>
      <c r="V72" s="1328">
        <v>0</v>
      </c>
      <c r="W72" s="1328">
        <v>0</v>
      </c>
      <c r="X72" s="1328">
        <v>0</v>
      </c>
      <c r="Y72" s="1328">
        <v>0</v>
      </c>
      <c r="Z72" s="1328">
        <v>0</v>
      </c>
      <c r="AA72" s="1328">
        <v>0</v>
      </c>
      <c r="AB72" s="1328">
        <v>0</v>
      </c>
      <c r="AC72" s="1328">
        <v>0</v>
      </c>
      <c r="AD72" s="1328">
        <v>0</v>
      </c>
      <c r="AE72" s="1328">
        <v>0</v>
      </c>
      <c r="AF72" s="1328">
        <v>-17.963772560003051</v>
      </c>
    </row>
    <row r="73" spans="1:32" s="540" customFormat="1" ht="12.95" customHeight="1" x14ac:dyDescent="0.2">
      <c r="A73" s="69" t="s">
        <v>3229</v>
      </c>
      <c r="B73" s="1328">
        <v>-6.7327189075412806</v>
      </c>
      <c r="C73" s="1328">
        <v>0</v>
      </c>
      <c r="D73" s="1328">
        <v>-316.07438999999999</v>
      </c>
      <c r="E73" s="1328">
        <v>-230.33085999999997</v>
      </c>
      <c r="F73" s="1328">
        <v>-361.45139120364558</v>
      </c>
      <c r="G73" s="1328">
        <v>-3866.9211</v>
      </c>
      <c r="H73" s="1328">
        <v>-33.860519999999994</v>
      </c>
      <c r="I73" s="1328">
        <v>0</v>
      </c>
      <c r="J73" s="1328">
        <v>-355.12299999999999</v>
      </c>
      <c r="K73" s="1328">
        <v>-1523.74766</v>
      </c>
      <c r="L73" s="1328">
        <v>-622.88913289093296</v>
      </c>
      <c r="M73" s="1328">
        <v>-1638.4619951275924</v>
      </c>
      <c r="N73" s="1328">
        <v>-57.327277025788938</v>
      </c>
      <c r="O73" s="1328">
        <v>-388.94585999999998</v>
      </c>
      <c r="P73" s="1328">
        <v>-1783.8600079540001</v>
      </c>
      <c r="Q73" s="1328">
        <v>-2342.9827128884172</v>
      </c>
      <c r="R73" s="1328">
        <v>-1711.85663</v>
      </c>
      <c r="S73" s="1328">
        <v>0</v>
      </c>
      <c r="T73" s="1328">
        <v>-548.8781899999999</v>
      </c>
      <c r="U73" s="1328">
        <v>-608.66293000000007</v>
      </c>
      <c r="V73" s="1328">
        <v>-696.09104010849171</v>
      </c>
      <c r="W73" s="1328">
        <v>-257.399</v>
      </c>
      <c r="X73" s="1328">
        <v>-1310.82377</v>
      </c>
      <c r="Y73" s="1328">
        <v>-882.70297957652576</v>
      </c>
      <c r="Z73" s="1328">
        <v>0</v>
      </c>
      <c r="AA73" s="1328">
        <v>-247.73768151959052</v>
      </c>
      <c r="AB73" s="1328">
        <v>0</v>
      </c>
      <c r="AC73" s="1328">
        <v>0</v>
      </c>
      <c r="AD73" s="1328">
        <v>-31.888270000000002</v>
      </c>
      <c r="AE73" s="1328">
        <v>-1043.1057184738834</v>
      </c>
      <c r="AF73" s="1328">
        <v>-20867.854835676408</v>
      </c>
    </row>
    <row r="74" spans="1:32" s="540" customFormat="1" ht="12.95" customHeight="1" x14ac:dyDescent="0.2">
      <c r="A74" s="1327" t="s">
        <v>995</v>
      </c>
      <c r="B74" s="1328">
        <v>-0.37129954367270523</v>
      </c>
      <c r="C74" s="1328">
        <v>-774.03300999999999</v>
      </c>
      <c r="D74" s="1328">
        <v>-1204.7045199999998</v>
      </c>
      <c r="E74" s="1328">
        <v>0</v>
      </c>
      <c r="F74" s="1328">
        <v>0</v>
      </c>
      <c r="G74" s="1328">
        <v>-2036.06105</v>
      </c>
      <c r="H74" s="1328">
        <v>-12919.255360000299</v>
      </c>
      <c r="I74" s="1328">
        <v>-364.66073</v>
      </c>
      <c r="J74" s="1328">
        <v>-624.70519999999999</v>
      </c>
      <c r="K74" s="1328">
        <v>0</v>
      </c>
      <c r="L74" s="1328">
        <v>0</v>
      </c>
      <c r="M74" s="1328">
        <v>-5156.3141663863553</v>
      </c>
      <c r="N74" s="1328">
        <v>-230.74072000000001</v>
      </c>
      <c r="O74" s="1328">
        <v>-2338.2668800000001</v>
      </c>
      <c r="P74" s="1328">
        <v>-4508.2595700000002</v>
      </c>
      <c r="Q74" s="1328">
        <v>0</v>
      </c>
      <c r="R74" s="1328">
        <v>-187.35076000000001</v>
      </c>
      <c r="S74" s="1328">
        <v>-2316.2874300000003</v>
      </c>
      <c r="T74" s="1328">
        <v>0</v>
      </c>
      <c r="U74" s="1328">
        <v>-1175.02071</v>
      </c>
      <c r="V74" s="1328">
        <v>-2399.3261839204224</v>
      </c>
      <c r="W74" s="1328">
        <v>0</v>
      </c>
      <c r="X74" s="1328">
        <v>-53.631279999999997</v>
      </c>
      <c r="Y74" s="1328">
        <v>-1353.4048600000001</v>
      </c>
      <c r="Z74" s="1328">
        <v>0</v>
      </c>
      <c r="AA74" s="1328">
        <v>-1352.69505</v>
      </c>
      <c r="AB74" s="1328">
        <v>-253.34317999999999</v>
      </c>
      <c r="AC74" s="1328">
        <v>-2858.92859</v>
      </c>
      <c r="AD74" s="1328">
        <v>-24.561120000000003</v>
      </c>
      <c r="AE74" s="1328">
        <v>-534.57971929027349</v>
      </c>
      <c r="AF74" s="1328">
        <v>-42666.501389141034</v>
      </c>
    </row>
    <row r="75" spans="1:32" ht="12.95" customHeight="1" x14ac:dyDescent="0.2">
      <c r="A75" s="68" t="s">
        <v>372</v>
      </c>
      <c r="B75" s="28">
        <v>-315.86421000000001</v>
      </c>
      <c r="C75" s="28">
        <v>-192.72863999999998</v>
      </c>
      <c r="D75" s="28">
        <v>-541.19997999999998</v>
      </c>
      <c r="E75" s="28">
        <v>-9523.0644899999988</v>
      </c>
      <c r="F75" s="28">
        <v>-955.26018999999997</v>
      </c>
      <c r="G75" s="28">
        <v>-1769.11158</v>
      </c>
      <c r="H75" s="28">
        <v>213.24504125000004</v>
      </c>
      <c r="I75" s="28">
        <v>0</v>
      </c>
      <c r="J75" s="28">
        <v>0</v>
      </c>
      <c r="K75" s="28">
        <v>-3987.6605</v>
      </c>
      <c r="L75" s="28">
        <v>-1237.7188899999999</v>
      </c>
      <c r="M75" s="28">
        <v>-1.1556600000000001</v>
      </c>
      <c r="N75" s="28">
        <v>-409.81786999999997</v>
      </c>
      <c r="O75" s="28">
        <v>-70.637899999999988</v>
      </c>
      <c r="P75" s="28">
        <v>0</v>
      </c>
      <c r="Q75" s="28">
        <v>-3649.6669700000002</v>
      </c>
      <c r="R75" s="28">
        <v>-2035.0833400000001</v>
      </c>
      <c r="S75" s="28">
        <v>-206.03673000000001</v>
      </c>
      <c r="T75" s="28">
        <v>-1805.0230100000001</v>
      </c>
      <c r="U75" s="28">
        <v>0</v>
      </c>
      <c r="V75" s="28">
        <v>-5586.7088800000001</v>
      </c>
      <c r="W75" s="28">
        <v>-572.34299999999996</v>
      </c>
      <c r="X75" s="28">
        <v>-825.12936000000002</v>
      </c>
      <c r="Y75" s="28">
        <v>0</v>
      </c>
      <c r="Z75" s="28">
        <v>-1125.2424105299999</v>
      </c>
      <c r="AA75" s="28">
        <v>0</v>
      </c>
      <c r="AB75" s="28">
        <v>0</v>
      </c>
      <c r="AC75" s="28">
        <v>0</v>
      </c>
      <c r="AD75" s="28">
        <v>-4.9691099999999997</v>
      </c>
      <c r="AE75" s="28">
        <v>-82.831810000000004</v>
      </c>
      <c r="AF75" s="28">
        <v>-34684.009489280004</v>
      </c>
    </row>
    <row r="76" spans="1:32" ht="15" customHeight="1" x14ac:dyDescent="0.2">
      <c r="A76" s="1115" t="s">
        <v>569</v>
      </c>
      <c r="B76" s="1114">
        <v>-255.63185178655846</v>
      </c>
      <c r="C76" s="1114">
        <v>-217366.28876</v>
      </c>
      <c r="D76" s="1114">
        <v>-156761.29996</v>
      </c>
      <c r="E76" s="1114">
        <v>-487124.72925028199</v>
      </c>
      <c r="F76" s="1114">
        <v>-46579.490196531828</v>
      </c>
      <c r="G76" s="1114">
        <v>-136774.14488000009</v>
      </c>
      <c r="H76" s="1114">
        <v>-1097392.7833446865</v>
      </c>
      <c r="I76" s="1114">
        <v>-10272.930753250786</v>
      </c>
      <c r="J76" s="1114">
        <v>-66088.649777600542</v>
      </c>
      <c r="K76" s="1114">
        <v>-205031.87623999998</v>
      </c>
      <c r="L76" s="1114">
        <v>-47618.495191941671</v>
      </c>
      <c r="M76" s="1114">
        <v>-46202.223067842555</v>
      </c>
      <c r="N76" s="1114">
        <v>-8732.3926110550874</v>
      </c>
      <c r="O76" s="1114">
        <v>-213373.58061999996</v>
      </c>
      <c r="P76" s="1114">
        <v>-206831.89255542195</v>
      </c>
      <c r="Q76" s="1114">
        <v>-81894.355499352809</v>
      </c>
      <c r="R76" s="1114">
        <v>-161958.83202000003</v>
      </c>
      <c r="S76" s="1114">
        <v>-42344.619340000005</v>
      </c>
      <c r="T76" s="1114">
        <v>-54288.822630000002</v>
      </c>
      <c r="U76" s="1114">
        <v>-77072.906709999996</v>
      </c>
      <c r="V76" s="1114">
        <v>-174943.70162655663</v>
      </c>
      <c r="W76" s="1114">
        <v>-30942.007829999999</v>
      </c>
      <c r="X76" s="1114">
        <v>-49651.243060000001</v>
      </c>
      <c r="Y76" s="1114">
        <v>-29678.102460347909</v>
      </c>
      <c r="Z76" s="1114">
        <v>-79851.96113679657</v>
      </c>
      <c r="AA76" s="1114">
        <v>-5538.2680636101404</v>
      </c>
      <c r="AB76" s="1114">
        <v>-15070.548556421598</v>
      </c>
      <c r="AC76" s="1114">
        <v>-87885.835047344881</v>
      </c>
      <c r="AD76" s="1114">
        <v>-2164.8600999999994</v>
      </c>
      <c r="AE76" s="1114">
        <v>-29080.305092861006</v>
      </c>
      <c r="AF76" s="1114">
        <v>-3868772.7782336907</v>
      </c>
    </row>
    <row r="77" spans="1:32" ht="12.95" customHeight="1" x14ac:dyDescent="0.2">
      <c r="A77" s="230" t="s">
        <v>850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>
        <v>0</v>
      </c>
    </row>
    <row r="78" spans="1:32" ht="15" customHeight="1" thickBot="1" x14ac:dyDescent="0.25">
      <c r="A78" s="1112" t="s">
        <v>570</v>
      </c>
      <c r="B78" s="1103">
        <v>462.7725317904646</v>
      </c>
      <c r="C78" s="1103">
        <v>-58750.362670000002</v>
      </c>
      <c r="D78" s="1103">
        <v>-6518.4944300000207</v>
      </c>
      <c r="E78" s="1103">
        <v>-111983.75465028192</v>
      </c>
      <c r="F78" s="1103">
        <v>-11417.404366531817</v>
      </c>
      <c r="G78" s="1103">
        <v>-53516.350290000089</v>
      </c>
      <c r="H78" s="1103">
        <v>-472407.35853468429</v>
      </c>
      <c r="I78" s="1103">
        <v>-1650.9176032507858</v>
      </c>
      <c r="J78" s="1103">
        <v>-33971.365197600549</v>
      </c>
      <c r="K78" s="1103">
        <v>-122649.47369999997</v>
      </c>
      <c r="L78" s="1103">
        <v>-18053.868588961835</v>
      </c>
      <c r="M78" s="1103">
        <v>3439.7001321574062</v>
      </c>
      <c r="N78" s="1103">
        <v>-1774.04549141999</v>
      </c>
      <c r="O78" s="1103">
        <v>-77594.619699950505</v>
      </c>
      <c r="P78" s="1103">
        <v>-73154.996070640336</v>
      </c>
      <c r="Q78" s="1103">
        <v>-6587.186057402796</v>
      </c>
      <c r="R78" s="1103">
        <v>-68032.399370000028</v>
      </c>
      <c r="S78" s="1103">
        <v>-6146.3941299999933</v>
      </c>
      <c r="T78" s="1103">
        <v>-13004.411520000009</v>
      </c>
      <c r="U78" s="1103">
        <v>-38599.955625281596</v>
      </c>
      <c r="V78" s="1103">
        <v>-31214.439248223556</v>
      </c>
      <c r="W78" s="1103">
        <v>-3966.4558300000026</v>
      </c>
      <c r="X78" s="1103">
        <v>-5546.7166300000099</v>
      </c>
      <c r="Y78" s="1103">
        <v>-7967.117577374891</v>
      </c>
      <c r="Z78" s="1103">
        <v>-24435.65221895757</v>
      </c>
      <c r="AA78" s="1103">
        <v>-92.757513610144088</v>
      </c>
      <c r="AB78" s="1103">
        <v>-6977.1518664215964</v>
      </c>
      <c r="AC78" s="1103">
        <v>-33412.635177344884</v>
      </c>
      <c r="AD78" s="1103">
        <v>-659.58323999999925</v>
      </c>
      <c r="AE78" s="1103">
        <v>-14459.664702861006</v>
      </c>
      <c r="AF78" s="1103">
        <v>-1300643.0593368527</v>
      </c>
    </row>
    <row r="79" spans="1:32" ht="12.95" customHeight="1" x14ac:dyDescent="0.2">
      <c r="A79" s="1358" t="s">
        <v>3158</v>
      </c>
      <c r="B79" s="1003">
        <v>-1045.2817166458121</v>
      </c>
      <c r="C79" s="1003">
        <v>5230.1824799999895</v>
      </c>
      <c r="D79" s="1003">
        <v>-1455.7444600000667</v>
      </c>
      <c r="E79" s="1003">
        <v>-65287.43261239407</v>
      </c>
      <c r="F79" s="1003">
        <v>-7684.1816876350322</v>
      </c>
      <c r="G79" s="1003">
        <v>-27239.282275172965</v>
      </c>
      <c r="H79" s="1003">
        <v>1146.3896454720311</v>
      </c>
      <c r="I79" s="1003">
        <v>-1229.5940200000005</v>
      </c>
      <c r="J79" s="1003">
        <v>-18197.184744800001</v>
      </c>
      <c r="K79" s="1003">
        <v>-44077.168208472038</v>
      </c>
      <c r="L79" s="1003">
        <v>-20189.204855988108</v>
      </c>
      <c r="M79" s="1003">
        <v>-8413.6724702257743</v>
      </c>
      <c r="N79" s="1003">
        <v>-6678.9464173104088</v>
      </c>
      <c r="O79" s="1003">
        <v>-18535.764480000005</v>
      </c>
      <c r="P79" s="1003">
        <v>-21366.107021732001</v>
      </c>
      <c r="Q79" s="1003">
        <v>-17822.258416647077</v>
      </c>
      <c r="R79" s="1003">
        <v>-21556.952120000045</v>
      </c>
      <c r="S79" s="1003">
        <v>-5470.5003700000052</v>
      </c>
      <c r="T79" s="1003">
        <v>-6772.4247901199942</v>
      </c>
      <c r="U79" s="1003">
        <v>-24781.946604035344</v>
      </c>
      <c r="V79" s="1003">
        <v>-23844.909876446582</v>
      </c>
      <c r="W79" s="1003">
        <v>-9853.5</v>
      </c>
      <c r="X79" s="1003">
        <v>-15861.355190000013</v>
      </c>
      <c r="Y79" s="1003">
        <v>-43057.808745287875</v>
      </c>
      <c r="Z79" s="1003">
        <v>-20488.75784258352</v>
      </c>
      <c r="AA79" s="1003">
        <v>-846.71585999999991</v>
      </c>
      <c r="AB79" s="1003">
        <v>-9767.5031299999955</v>
      </c>
      <c r="AC79" s="1003">
        <v>-8252.4340695567207</v>
      </c>
      <c r="AD79" s="1003">
        <v>-64.559925823588387</v>
      </c>
      <c r="AE79" s="1003">
        <v>-14051.104302181073</v>
      </c>
      <c r="AF79" s="1480">
        <f>SUM(B79:AE79)</f>
        <v>-457515.72408758604</v>
      </c>
    </row>
    <row r="80" spans="1:32" ht="12.95" customHeight="1" x14ac:dyDescent="0.2">
      <c r="A80" s="1357" t="s">
        <v>3159</v>
      </c>
      <c r="B80" s="1004">
        <v>-1083.0560286028517</v>
      </c>
      <c r="C80" s="1004">
        <v>-18440.235250000002</v>
      </c>
      <c r="D80" s="1004">
        <v>-10341.732640000015</v>
      </c>
      <c r="E80" s="1004">
        <v>-28836.708853018106</v>
      </c>
      <c r="F80" s="1004">
        <v>-38669.977737080473</v>
      </c>
      <c r="G80" s="1004">
        <v>-36162.826809999984</v>
      </c>
      <c r="H80" s="1004">
        <v>20768.613850000023</v>
      </c>
      <c r="I80" s="1004">
        <v>-1145.99407</v>
      </c>
      <c r="J80" s="1004">
        <v>-15155.949649999999</v>
      </c>
      <c r="K80" s="1004">
        <v>-89858.249010000014</v>
      </c>
      <c r="L80" s="1004">
        <v>-9375.1115762916997</v>
      </c>
      <c r="M80" s="1004">
        <v>1006.9222426328398</v>
      </c>
      <c r="N80" s="1004">
        <v>-5453.6666903244641</v>
      </c>
      <c r="O80" s="1004">
        <v>-57069.389904574629</v>
      </c>
      <c r="P80" s="1004">
        <v>-58795.276349999993</v>
      </c>
      <c r="Q80" s="1004">
        <v>-3837.4461268731429</v>
      </c>
      <c r="R80" s="1004">
        <v>-80484.289210000003</v>
      </c>
      <c r="S80" s="1004">
        <v>216.24107999999822</v>
      </c>
      <c r="T80" s="1004">
        <v>-9547.2134299999998</v>
      </c>
      <c r="U80" s="1004">
        <v>-20438.627470761367</v>
      </c>
      <c r="V80" s="1004">
        <v>-6940.0283620305063</v>
      </c>
      <c r="W80" s="1004">
        <v>-7445.9030000000002</v>
      </c>
      <c r="X80" s="1004">
        <v>-33080.561444999992</v>
      </c>
      <c r="Y80" s="1004">
        <v>-14382.589073000014</v>
      </c>
      <c r="Z80" s="1004">
        <v>-33444.728331347134</v>
      </c>
      <c r="AA80" s="1004" t="s">
        <v>1580</v>
      </c>
      <c r="AB80" s="1004">
        <v>-2942.2556600000007</v>
      </c>
      <c r="AC80" s="1004">
        <v>-21752.156903553961</v>
      </c>
      <c r="AD80" s="1004">
        <v>-194.72008820500002</v>
      </c>
      <c r="AE80" s="1004">
        <v>-9561.087558185236</v>
      </c>
      <c r="AF80" s="1003">
        <f>SUM(B80:AE80)</f>
        <v>-592448.00405621575</v>
      </c>
    </row>
    <row r="81" spans="1:32" ht="12.95" customHeight="1" x14ac:dyDescent="0.2">
      <c r="A81" s="1357" t="s">
        <v>3160</v>
      </c>
      <c r="B81" s="77">
        <v>220.04453961156472</v>
      </c>
      <c r="C81" s="77">
        <v>-14301.362889991089</v>
      </c>
      <c r="D81" s="77">
        <v>-19261.630649999977</v>
      </c>
      <c r="E81" s="77">
        <v>-26997.351606667577</v>
      </c>
      <c r="F81" s="77">
        <v>-4796.106593058892</v>
      </c>
      <c r="G81" s="77">
        <v>-14317.020109964951</v>
      </c>
      <c r="H81" s="77">
        <v>-14590.484909657062</v>
      </c>
      <c r="I81" s="77">
        <v>-816.80263000000014</v>
      </c>
      <c r="J81" s="77">
        <v>-9379.1178999999993</v>
      </c>
      <c r="K81" s="77">
        <v>-65841.415369999973</v>
      </c>
      <c r="L81" s="77">
        <v>-2289.6239271380791</v>
      </c>
      <c r="M81" s="77">
        <v>-2389.18759</v>
      </c>
      <c r="N81" s="77">
        <v>-5185.2253318614103</v>
      </c>
      <c r="O81" s="77">
        <v>-5977.4953810940087</v>
      </c>
      <c r="P81" s="77">
        <v>-37097.871023062173</v>
      </c>
      <c r="Q81" s="77">
        <v>-5450.5798694309779</v>
      </c>
      <c r="R81" s="77">
        <v>-4551.8814900000098</v>
      </c>
      <c r="S81" s="77">
        <v>1386.5156700000018</v>
      </c>
      <c r="T81" s="77">
        <v>-6530.8682599999975</v>
      </c>
      <c r="U81" s="77">
        <v>-17996.017888351995</v>
      </c>
      <c r="V81" s="77">
        <v>-809.63377999998625</v>
      </c>
      <c r="W81" s="77">
        <v>-822.37029000000007</v>
      </c>
      <c r="X81" s="77">
        <v>-25268.305830000005</v>
      </c>
      <c r="Y81" s="77">
        <v>-6569.8051615999902</v>
      </c>
      <c r="Z81" s="77">
        <v>-10170.04855742468</v>
      </c>
      <c r="AA81" s="77" t="s">
        <v>1580</v>
      </c>
      <c r="AB81" s="77">
        <v>-1608.30069</v>
      </c>
      <c r="AC81" s="77">
        <v>-20044.359453927987</v>
      </c>
      <c r="AD81" s="77" t="s">
        <v>1580</v>
      </c>
      <c r="AE81" s="77">
        <v>2174.8032736206278</v>
      </c>
      <c r="AF81" s="1003">
        <f>SUM(B81:AE81)</f>
        <v>-319281.50369999866</v>
      </c>
    </row>
    <row r="82" spans="1:32" ht="12.95" customHeight="1" thickBot="1" x14ac:dyDescent="0.25">
      <c r="A82" s="1359" t="s">
        <v>3161</v>
      </c>
      <c r="B82" s="78">
        <v>-3768.7275999167141</v>
      </c>
      <c r="C82" s="78">
        <v>-67732.48052736446</v>
      </c>
      <c r="D82" s="78">
        <v>-53080.264633108643</v>
      </c>
      <c r="E82" s="78">
        <v>-45114.071005415928</v>
      </c>
      <c r="F82" s="78">
        <v>-25211.258471357698</v>
      </c>
      <c r="G82" s="78">
        <v>-1479.9411974604054</v>
      </c>
      <c r="H82" s="78">
        <v>-47754.390409796026</v>
      </c>
      <c r="I82" s="78">
        <v>-901.37495999999999</v>
      </c>
      <c r="J82" s="78">
        <v>-1000.1367100000001</v>
      </c>
      <c r="K82" s="78">
        <v>-29281.926810000034</v>
      </c>
      <c r="L82" s="78">
        <v>-11688.13380999997</v>
      </c>
      <c r="M82" s="78">
        <v>-1905.4828300000006</v>
      </c>
      <c r="N82" s="78">
        <v>-3690.6733614290247</v>
      </c>
      <c r="O82" s="78">
        <v>-23472.289030792432</v>
      </c>
      <c r="P82" s="78">
        <v>-23475.288969999998</v>
      </c>
      <c r="Q82" s="78">
        <v>-7393.3007553940861</v>
      </c>
      <c r="R82" s="78">
        <v>-19221.469520000002</v>
      </c>
      <c r="S82" s="78">
        <v>2056.7711100000033</v>
      </c>
      <c r="T82" s="78">
        <v>-8247.139360000021</v>
      </c>
      <c r="U82" s="78">
        <v>-31747.404681847773</v>
      </c>
      <c r="V82" s="78">
        <v>-20610.772209034236</v>
      </c>
      <c r="W82" s="78" t="s">
        <v>1580</v>
      </c>
      <c r="X82" s="78">
        <v>-20948.180670000002</v>
      </c>
      <c r="Y82" s="78">
        <v>-3196.3663536419217</v>
      </c>
      <c r="Z82" s="78">
        <v>-2738.1683599999919</v>
      </c>
      <c r="AA82" s="78" t="s">
        <v>1580</v>
      </c>
      <c r="AB82" s="78" t="s">
        <v>1580</v>
      </c>
      <c r="AC82" s="78">
        <v>-21045.910483750005</v>
      </c>
      <c r="AD82" s="78" t="s">
        <v>1580</v>
      </c>
      <c r="AE82" s="78">
        <v>-6119.6902960249517</v>
      </c>
      <c r="AF82" s="78">
        <f>SUM(B82:AE82)</f>
        <v>-478768.0719063342</v>
      </c>
    </row>
    <row r="83" spans="1:32" x14ac:dyDescent="0.2">
      <c r="A83" s="169" t="s">
        <v>9</v>
      </c>
    </row>
    <row r="84" spans="1:32" ht="12.95" customHeight="1" x14ac:dyDescent="0.2">
      <c r="B84" s="30"/>
      <c r="C84" s="30"/>
      <c r="D84" s="3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30"/>
    </row>
  </sheetData>
  <mergeCells count="2">
    <mergeCell ref="N5:AF6"/>
    <mergeCell ref="A5:M6"/>
  </mergeCells>
  <phoneticPr fontId="47" type="noConversion"/>
  <conditionalFormatting sqref="C9:AF9 B8:AB8">
    <cfRule type="expression" dxfId="234" priority="918" stopIfTrue="1">
      <formula>#REF!=1</formula>
    </cfRule>
  </conditionalFormatting>
  <conditionalFormatting sqref="AF8">
    <cfRule type="expression" dxfId="233" priority="919" stopIfTrue="1">
      <formula>#REF!=1</formula>
    </cfRule>
  </conditionalFormatting>
  <conditionalFormatting sqref="AE8">
    <cfRule type="expression" dxfId="232" priority="920" stopIfTrue="1">
      <formula>#REF!=1</formula>
    </cfRule>
  </conditionalFormatting>
  <conditionalFormatting sqref="AC8:AD8">
    <cfRule type="expression" dxfId="231" priority="92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5" fitToWidth="2" orientation="portrait" r:id="rId1"/>
  <headerFooter alignWithMargins="0"/>
  <colBreaks count="1" manualBreakCount="1">
    <brk id="13" min="2" max="70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T81"/>
  <sheetViews>
    <sheetView showGridLines="0" zoomScaleNormal="100" zoomScaleSheetLayoutView="70" workbookViewId="0">
      <pane xSplit="1" ySplit="8" topLeftCell="B19" activePane="bottomRight" state="frozen"/>
      <selection activeCell="W90" sqref="W90"/>
      <selection pane="topRight" activeCell="W90" sqref="W90"/>
      <selection pane="bottomLeft" activeCell="W90" sqref="W90"/>
      <selection pane="bottomRight" activeCell="A35" sqref="A35"/>
    </sheetView>
  </sheetViews>
  <sheetFormatPr defaultRowHeight="12.75" x14ac:dyDescent="0.2"/>
  <cols>
    <col min="1" max="1" width="47.140625" style="451" customWidth="1"/>
    <col min="2" max="2" width="8.7109375" style="451" customWidth="1"/>
    <col min="3" max="3" width="9.85546875" style="451" customWidth="1"/>
    <col min="4" max="5" width="8.7109375" style="451" customWidth="1"/>
    <col min="6" max="6" width="9.5703125" style="451" customWidth="1"/>
    <col min="7" max="7" width="8.7109375" style="451" customWidth="1"/>
    <col min="8" max="8" width="9.5703125" style="451" customWidth="1"/>
    <col min="9" max="19" width="8.7109375" style="451" customWidth="1"/>
    <col min="20" max="20" width="10.5703125" style="451" customWidth="1"/>
    <col min="21" max="16384" width="9.140625" style="451"/>
  </cols>
  <sheetData>
    <row r="1" spans="1:20" x14ac:dyDescent="0.2">
      <c r="A1" s="757" t="s">
        <v>349</v>
      </c>
    </row>
    <row r="2" spans="1:20" x14ac:dyDescent="0.2">
      <c r="A2" s="757" t="s">
        <v>350</v>
      </c>
    </row>
    <row r="3" spans="1:20" s="834" customFormat="1" ht="15" customHeight="1" x14ac:dyDescent="0.2">
      <c r="A3" s="922" t="s">
        <v>777</v>
      </c>
      <c r="T3" s="924" t="s">
        <v>3199</v>
      </c>
    </row>
    <row r="4" spans="1:20" s="505" customFormat="1" ht="12" customHeight="1" x14ac:dyDescent="0.2"/>
    <row r="5" spans="1:20" s="505" customFormat="1" ht="18" customHeight="1" x14ac:dyDescent="0.2">
      <c r="A5" s="1731" t="s">
        <v>3200</v>
      </c>
      <c r="B5" s="1731"/>
      <c r="C5" s="1731"/>
      <c r="D5" s="1731"/>
      <c r="E5" s="1731"/>
      <c r="F5" s="1731"/>
      <c r="G5" s="1731"/>
      <c r="H5" s="1731"/>
      <c r="I5" s="1733" t="s">
        <v>1946</v>
      </c>
      <c r="J5" s="1733"/>
      <c r="K5" s="1733"/>
      <c r="L5" s="1733"/>
      <c r="M5" s="1733"/>
      <c r="N5" s="1733"/>
      <c r="O5" s="1733"/>
      <c r="P5" s="1733"/>
      <c r="Q5" s="1733"/>
      <c r="R5" s="1733"/>
      <c r="S5" s="1733"/>
      <c r="T5" s="1733"/>
    </row>
    <row r="6" spans="1:20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3"/>
      <c r="J6" s="1733"/>
      <c r="K6" s="1733"/>
      <c r="L6" s="1733"/>
      <c r="M6" s="1733"/>
      <c r="N6" s="1733"/>
      <c r="O6" s="1733"/>
      <c r="P6" s="1733"/>
      <c r="Q6" s="1733"/>
      <c r="R6" s="1733"/>
      <c r="S6" s="1733"/>
      <c r="T6" s="1733"/>
    </row>
    <row r="7" spans="1:20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1354" t="s">
        <v>2071</v>
      </c>
    </row>
    <row r="8" spans="1:20" s="284" customFormat="1" ht="75" customHeight="1" thickBot="1" x14ac:dyDescent="0.25">
      <c r="A8" s="1105"/>
      <c r="B8" s="1108" t="s">
        <v>1220</v>
      </c>
      <c r="C8" s="1108" t="s">
        <v>800</v>
      </c>
      <c r="D8" s="1106" t="s">
        <v>763</v>
      </c>
      <c r="E8" s="1106" t="s">
        <v>1548</v>
      </c>
      <c r="F8" s="1106" t="s">
        <v>817</v>
      </c>
      <c r="G8" s="1106" t="s">
        <v>1557</v>
      </c>
      <c r="H8" s="1107" t="s">
        <v>802</v>
      </c>
      <c r="I8" s="1106" t="s">
        <v>1644</v>
      </c>
      <c r="J8" s="1106" t="s">
        <v>758</v>
      </c>
      <c r="K8" s="1106" t="s">
        <v>1418</v>
      </c>
      <c r="L8" s="1106" t="s">
        <v>803</v>
      </c>
      <c r="M8" s="1106" t="s">
        <v>1581</v>
      </c>
      <c r="N8" s="1106" t="s">
        <v>1527</v>
      </c>
      <c r="O8" s="1106" t="s">
        <v>828</v>
      </c>
      <c r="P8" s="1106" t="s">
        <v>799</v>
      </c>
      <c r="Q8" s="1106" t="s">
        <v>1168</v>
      </c>
      <c r="R8" s="1106" t="s">
        <v>759</v>
      </c>
      <c r="S8" s="1106" t="s">
        <v>752</v>
      </c>
      <c r="T8" s="1108" t="s">
        <v>1079</v>
      </c>
    </row>
    <row r="9" spans="1:20" ht="15" customHeight="1" x14ac:dyDescent="0.2">
      <c r="A9" s="806" t="s">
        <v>565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</row>
    <row r="10" spans="1:20" ht="12.95" customHeight="1" x14ac:dyDescent="0.2">
      <c r="A10" s="226" t="s">
        <v>749</v>
      </c>
      <c r="B10" s="28">
        <v>0.1123800000002575</v>
      </c>
      <c r="C10" s="28">
        <v>14.768760000000043</v>
      </c>
      <c r="D10" s="28">
        <v>3957.4504699999979</v>
      </c>
      <c r="E10" s="28">
        <v>-3.0000000005969696E-5</v>
      </c>
      <c r="F10" s="28">
        <v>-1.3000000001284207E-4</v>
      </c>
      <c r="G10" s="28">
        <v>9.9999999463307176E-6</v>
      </c>
      <c r="H10" s="28">
        <v>36.533780000000206</v>
      </c>
      <c r="I10" s="28">
        <v>-1.8999999998635733E-4</v>
      </c>
      <c r="J10" s="28">
        <v>4.6439999998256098E-2</v>
      </c>
      <c r="K10" s="28">
        <v>-9.9999999747524271E-6</v>
      </c>
      <c r="L10" s="28">
        <v>0</v>
      </c>
      <c r="M10" s="28">
        <v>163.20382999999993</v>
      </c>
      <c r="N10" s="28">
        <v>0</v>
      </c>
      <c r="O10" s="28">
        <v>1.1999999986755938E-4</v>
      </c>
      <c r="P10" s="28">
        <v>0.82698000000000071</v>
      </c>
      <c r="Q10" s="28">
        <v>1.5999999993709935E-4</v>
      </c>
      <c r="R10" s="28">
        <v>16.080180000000041</v>
      </c>
      <c r="S10" s="28">
        <v>1.4210854715202004E-14</v>
      </c>
      <c r="T10" s="28">
        <v>4189.0227499999946</v>
      </c>
    </row>
    <row r="11" spans="1:20" ht="12.95" customHeight="1" x14ac:dyDescent="0.2">
      <c r="A11" s="226" t="s">
        <v>902</v>
      </c>
      <c r="B11" s="28">
        <v>1599.0203000000001</v>
      </c>
      <c r="C11" s="28">
        <v>478.17259000000001</v>
      </c>
      <c r="D11" s="28">
        <v>7649.3129599999984</v>
      </c>
      <c r="E11" s="28">
        <v>16.890199999999997</v>
      </c>
      <c r="F11" s="28">
        <v>704.72888999999998</v>
      </c>
      <c r="G11" s="28">
        <v>375.48611</v>
      </c>
      <c r="H11" s="28">
        <v>3167.7897200000002</v>
      </c>
      <c r="I11" s="28">
        <v>218.85929999999999</v>
      </c>
      <c r="J11" s="28">
        <v>31582.77981</v>
      </c>
      <c r="K11" s="28">
        <v>701.23688000000004</v>
      </c>
      <c r="L11" s="28">
        <v>0</v>
      </c>
      <c r="M11" s="28">
        <v>543.82851000000005</v>
      </c>
      <c r="N11" s="28">
        <v>285.84500000000003</v>
      </c>
      <c r="O11" s="28">
        <v>266.96209000000005</v>
      </c>
      <c r="P11" s="28">
        <v>60.070349999999998</v>
      </c>
      <c r="Q11" s="28">
        <v>339.95102000000003</v>
      </c>
      <c r="R11" s="28">
        <v>2277.7888700000003</v>
      </c>
      <c r="S11" s="28">
        <v>68.396820000000005</v>
      </c>
      <c r="T11" s="28">
        <v>50337.119419999995</v>
      </c>
    </row>
    <row r="12" spans="1:20" ht="12.95" customHeight="1" x14ac:dyDescent="0.2">
      <c r="A12" s="226" t="s">
        <v>996</v>
      </c>
      <c r="B12" s="28">
        <v>1599.0203000000001</v>
      </c>
      <c r="C12" s="28">
        <v>478.17261999999999</v>
      </c>
      <c r="D12" s="28">
        <v>7135.2870299999986</v>
      </c>
      <c r="E12" s="28">
        <v>16.890259999999998</v>
      </c>
      <c r="F12" s="28">
        <v>704.72901999999999</v>
      </c>
      <c r="G12" s="28">
        <v>375.48611</v>
      </c>
      <c r="H12" s="28">
        <v>3167.7897200000002</v>
      </c>
      <c r="I12" s="28">
        <v>218.85929999999999</v>
      </c>
      <c r="J12" s="28">
        <v>31582.733370000002</v>
      </c>
      <c r="K12" s="28">
        <v>701.23689999999999</v>
      </c>
      <c r="L12" s="28">
        <v>0</v>
      </c>
      <c r="M12" s="28">
        <v>543.82856000000004</v>
      </c>
      <c r="N12" s="28">
        <v>285.84500000000003</v>
      </c>
      <c r="O12" s="28">
        <v>266.96209000000005</v>
      </c>
      <c r="P12" s="28">
        <v>60.070349999999998</v>
      </c>
      <c r="Q12" s="28">
        <v>339.95102000000003</v>
      </c>
      <c r="R12" s="28">
        <v>2277.7888700000003</v>
      </c>
      <c r="S12" s="28">
        <v>68.396820000000005</v>
      </c>
      <c r="T12" s="28">
        <v>49823.047340000012</v>
      </c>
    </row>
    <row r="13" spans="1:20" ht="12.95" customHeight="1" x14ac:dyDescent="0.2">
      <c r="A13" s="226" t="s">
        <v>997</v>
      </c>
      <c r="B13" s="28">
        <v>0</v>
      </c>
      <c r="C13" s="28">
        <v>-2.9999999999999997E-5</v>
      </c>
      <c r="D13" s="28">
        <v>514.02593000000002</v>
      </c>
      <c r="E13" s="28">
        <v>-5.9999999999999995E-5</v>
      </c>
      <c r="F13" s="28">
        <v>-1.3000000000000002E-4</v>
      </c>
      <c r="G13" s="28">
        <v>0</v>
      </c>
      <c r="H13" s="28">
        <v>0</v>
      </c>
      <c r="I13" s="28">
        <v>0</v>
      </c>
      <c r="J13" s="28">
        <v>4.6439999999999995E-2</v>
      </c>
      <c r="K13" s="28">
        <v>-2.0000000000000002E-5</v>
      </c>
      <c r="L13" s="28">
        <v>0</v>
      </c>
      <c r="M13" s="28">
        <v>-5.0000000000000002E-5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514.07208000000003</v>
      </c>
    </row>
    <row r="14" spans="1:20" ht="12.95" customHeight="1" x14ac:dyDescent="0.2">
      <c r="A14" s="226" t="s">
        <v>998</v>
      </c>
      <c r="B14" s="28">
        <v>-1598.6889199999998</v>
      </c>
      <c r="C14" s="28">
        <v>-466.20173999999997</v>
      </c>
      <c r="D14" s="28">
        <v>-4066.0146199999999</v>
      </c>
      <c r="E14" s="28">
        <v>-16.890259999999998</v>
      </c>
      <c r="F14" s="28">
        <v>-704.72901999999999</v>
      </c>
      <c r="G14" s="28">
        <v>-375.48609000000005</v>
      </c>
      <c r="H14" s="28">
        <v>-3140.0141699999995</v>
      </c>
      <c r="I14" s="28">
        <v>-218.87429999999998</v>
      </c>
      <c r="J14" s="28">
        <v>-31582.733370000002</v>
      </c>
      <c r="K14" s="28">
        <v>-701.23689000000002</v>
      </c>
      <c r="L14" s="28">
        <v>0</v>
      </c>
      <c r="M14" s="28">
        <v>-175.31464000000003</v>
      </c>
      <c r="N14" s="28">
        <v>-285.84500000000003</v>
      </c>
      <c r="O14" s="28">
        <v>-266.9620900000001</v>
      </c>
      <c r="P14" s="28">
        <v>-60.070349999999998</v>
      </c>
      <c r="Q14" s="28">
        <v>-339.95102000000003</v>
      </c>
      <c r="R14" s="28">
        <v>-2272.6354500000002</v>
      </c>
      <c r="S14" s="28">
        <v>-68.396819999999991</v>
      </c>
      <c r="T14" s="28">
        <v>-46340.044750000008</v>
      </c>
    </row>
    <row r="15" spans="1:20" ht="12.95" customHeight="1" x14ac:dyDescent="0.2">
      <c r="A15" s="226" t="s">
        <v>999</v>
      </c>
      <c r="B15" s="28">
        <v>-1598.6889199999998</v>
      </c>
      <c r="C15" s="28">
        <v>-466.20173999999997</v>
      </c>
      <c r="D15" s="28">
        <v>-2909.26766</v>
      </c>
      <c r="E15" s="28">
        <v>-16.890259999999998</v>
      </c>
      <c r="F15" s="28">
        <v>-704.72901999999999</v>
      </c>
      <c r="G15" s="28">
        <v>-375.48609000000005</v>
      </c>
      <c r="H15" s="28">
        <v>-3140.0141699999995</v>
      </c>
      <c r="I15" s="28">
        <v>-218.87429999999998</v>
      </c>
      <c r="J15" s="28">
        <v>-31582.733370000002</v>
      </c>
      <c r="K15" s="28">
        <v>-701.23689000000002</v>
      </c>
      <c r="L15" s="28">
        <v>0</v>
      </c>
      <c r="M15" s="28">
        <v>-175.31464000000003</v>
      </c>
      <c r="N15" s="28">
        <v>-285.84500000000003</v>
      </c>
      <c r="O15" s="28">
        <v>-266.9620900000001</v>
      </c>
      <c r="P15" s="28">
        <v>-60.070349999999998</v>
      </c>
      <c r="Q15" s="28">
        <v>-339.95102000000003</v>
      </c>
      <c r="R15" s="28">
        <v>-2272.6354500000002</v>
      </c>
      <c r="S15" s="28">
        <v>-68.396819999999991</v>
      </c>
      <c r="T15" s="28">
        <v>-45183.297790000004</v>
      </c>
    </row>
    <row r="16" spans="1:20" ht="12.95" customHeight="1" x14ac:dyDescent="0.2">
      <c r="A16" s="226" t="s">
        <v>1570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</row>
    <row r="17" spans="1:20" ht="12.95" customHeight="1" x14ac:dyDescent="0.2">
      <c r="A17" s="226" t="s">
        <v>732</v>
      </c>
      <c r="B17" s="28">
        <v>0</v>
      </c>
      <c r="C17" s="28">
        <v>-107.73774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-107.73774</v>
      </c>
    </row>
    <row r="18" spans="1:20" ht="12.95" customHeight="1" x14ac:dyDescent="0.2">
      <c r="A18" s="226" t="s">
        <v>743</v>
      </c>
      <c r="B18" s="28">
        <v>-1598.6889199999998</v>
      </c>
      <c r="C18" s="28">
        <v>-358.464</v>
      </c>
      <c r="D18" s="28">
        <v>-2909.26766</v>
      </c>
      <c r="E18" s="28">
        <v>-16.890259999999998</v>
      </c>
      <c r="F18" s="28">
        <v>-704.72901999999999</v>
      </c>
      <c r="G18" s="28">
        <v>-375.48609000000005</v>
      </c>
      <c r="H18" s="28">
        <v>-3140.0141699999995</v>
      </c>
      <c r="I18" s="28">
        <v>-218.87429999999998</v>
      </c>
      <c r="J18" s="28">
        <v>-31582.733370000002</v>
      </c>
      <c r="K18" s="28">
        <v>-701.23689000000002</v>
      </c>
      <c r="L18" s="28">
        <v>0</v>
      </c>
      <c r="M18" s="28">
        <v>-175.31464000000003</v>
      </c>
      <c r="N18" s="28">
        <v>-285.84500000000003</v>
      </c>
      <c r="O18" s="28">
        <v>-266.9620900000001</v>
      </c>
      <c r="P18" s="28">
        <v>-60.070349999999998</v>
      </c>
      <c r="Q18" s="28">
        <v>-339.95102000000003</v>
      </c>
      <c r="R18" s="28">
        <v>-2272.6354500000002</v>
      </c>
      <c r="S18" s="28">
        <v>-68.396819999999991</v>
      </c>
      <c r="T18" s="28">
        <v>-45075.560050000007</v>
      </c>
    </row>
    <row r="19" spans="1:20" ht="12.95" customHeight="1" x14ac:dyDescent="0.2">
      <c r="A19" s="226" t="s">
        <v>1000</v>
      </c>
      <c r="B19" s="28">
        <v>0</v>
      </c>
      <c r="C19" s="28">
        <v>0</v>
      </c>
      <c r="D19" s="28">
        <v>-1156.7469599999999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-1156.7469599999999</v>
      </c>
    </row>
    <row r="20" spans="1:20" ht="12.95" customHeight="1" x14ac:dyDescent="0.2">
      <c r="A20" s="226" t="s">
        <v>744</v>
      </c>
      <c r="B20" s="28">
        <v>0</v>
      </c>
      <c r="C20" s="28">
        <v>0</v>
      </c>
      <c r="D20" s="28">
        <v>-1156.7469599999999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-1156.7469599999999</v>
      </c>
    </row>
    <row r="21" spans="1:20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</row>
    <row r="22" spans="1:20" ht="12.95" customHeight="1" x14ac:dyDescent="0.2">
      <c r="A22" s="226" t="s">
        <v>743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</row>
    <row r="23" spans="1:20" ht="12.95" customHeight="1" x14ac:dyDescent="0.2">
      <c r="A23" s="62" t="s">
        <v>4146</v>
      </c>
      <c r="B23" s="28">
        <v>-0.21900000000005093</v>
      </c>
      <c r="C23" s="28">
        <v>2.7979100000000017</v>
      </c>
      <c r="D23" s="28">
        <v>374.15212999999972</v>
      </c>
      <c r="E23" s="28">
        <v>2.9999999995311555E-5</v>
      </c>
      <c r="F23" s="28">
        <v>0</v>
      </c>
      <c r="G23" s="28">
        <v>-1.0000000003174137E-5</v>
      </c>
      <c r="H23" s="28">
        <v>8.7582299999994575</v>
      </c>
      <c r="I23" s="28">
        <v>1.481E-2</v>
      </c>
      <c r="J23" s="28">
        <v>0</v>
      </c>
      <c r="K23" s="28">
        <v>0</v>
      </c>
      <c r="L23" s="28">
        <v>0</v>
      </c>
      <c r="M23" s="28">
        <v>-205.31004000000007</v>
      </c>
      <c r="N23" s="28">
        <v>0</v>
      </c>
      <c r="O23" s="28">
        <v>1.199999999244028E-4</v>
      </c>
      <c r="P23" s="28">
        <v>0.82698000000000071</v>
      </c>
      <c r="Q23" s="28">
        <v>1.5999999993709935E-4</v>
      </c>
      <c r="R23" s="28">
        <v>10.926759999999945</v>
      </c>
      <c r="S23" s="28">
        <v>0</v>
      </c>
      <c r="T23" s="28">
        <v>191.94807999999881</v>
      </c>
    </row>
    <row r="24" spans="1:20" ht="12.95" customHeight="1" x14ac:dyDescent="0.2">
      <c r="A24" s="62" t="s">
        <v>4128</v>
      </c>
      <c r="B24" s="28">
        <v>-865.68727999999999</v>
      </c>
      <c r="C24" s="28">
        <v>-265.33607000000001</v>
      </c>
      <c r="D24" s="28">
        <v>-3536.4201499999999</v>
      </c>
      <c r="E24" s="28">
        <v>-12.598090000000001</v>
      </c>
      <c r="F24" s="28">
        <v>-303.85166000000004</v>
      </c>
      <c r="G24" s="28">
        <v>-218.03225</v>
      </c>
      <c r="H24" s="28">
        <v>-1739.4605800000002</v>
      </c>
      <c r="I24" s="28">
        <v>2.3E-3</v>
      </c>
      <c r="J24" s="28">
        <v>-22611.734489999999</v>
      </c>
      <c r="K24" s="28">
        <v>-275.49009000000001</v>
      </c>
      <c r="L24" s="28">
        <v>0</v>
      </c>
      <c r="M24" s="28">
        <v>-319.78255999999999</v>
      </c>
      <c r="N24" s="28">
        <v>0</v>
      </c>
      <c r="O24" s="28">
        <v>-182.54907</v>
      </c>
      <c r="P24" s="28">
        <v>-12.91924</v>
      </c>
      <c r="Q24" s="28">
        <v>-239.15067000000002</v>
      </c>
      <c r="R24" s="28">
        <v>-1099.2113899999999</v>
      </c>
      <c r="S24" s="28">
        <v>-24.445959999999999</v>
      </c>
      <c r="T24" s="28">
        <v>-31706.667249999999</v>
      </c>
    </row>
    <row r="25" spans="1:20" ht="12.95" customHeight="1" x14ac:dyDescent="0.2">
      <c r="A25" s="62" t="s">
        <v>4127</v>
      </c>
      <c r="B25" s="28">
        <v>865.46785</v>
      </c>
      <c r="C25" s="28">
        <v>260.39049</v>
      </c>
      <c r="D25" s="28">
        <v>1325.2462600000001</v>
      </c>
      <c r="E25" s="28">
        <v>12.598090000000001</v>
      </c>
      <c r="F25" s="28">
        <v>303.85166000000027</v>
      </c>
      <c r="G25" s="28">
        <v>218.03224</v>
      </c>
      <c r="H25" s="28">
        <v>1730.3744799999999</v>
      </c>
      <c r="I25" s="28">
        <v>-2.4700000000000004E-3</v>
      </c>
      <c r="J25" s="28">
        <v>22611.734489999999</v>
      </c>
      <c r="K25" s="28">
        <v>275.49009000000001</v>
      </c>
      <c r="L25" s="28">
        <v>0</v>
      </c>
      <c r="M25" s="28">
        <v>113.82191999999999</v>
      </c>
      <c r="N25" s="28">
        <v>0</v>
      </c>
      <c r="O25" s="28">
        <v>182.54919000000001</v>
      </c>
      <c r="P25" s="28">
        <v>12.91924</v>
      </c>
      <c r="Q25" s="28">
        <v>239.1506</v>
      </c>
      <c r="R25" s="28">
        <v>1093.2509599999998</v>
      </c>
      <c r="S25" s="283">
        <v>24.445959999999999</v>
      </c>
      <c r="T25" s="28">
        <v>29269.321050000002</v>
      </c>
    </row>
    <row r="26" spans="1:20" ht="12.95" customHeight="1" x14ac:dyDescent="0.2">
      <c r="A26" s="62" t="s">
        <v>4130</v>
      </c>
      <c r="B26" s="28">
        <v>628.56371999999999</v>
      </c>
      <c r="C26" s="28">
        <v>286.07794000000001</v>
      </c>
      <c r="D26" s="28">
        <v>3794.3284199999998</v>
      </c>
      <c r="E26" s="28">
        <v>67.025899999999993</v>
      </c>
      <c r="F26" s="28">
        <v>382.46046000000001</v>
      </c>
      <c r="G26" s="28">
        <v>233.88128</v>
      </c>
      <c r="H26" s="28">
        <v>9235.41338</v>
      </c>
      <c r="I26" s="28">
        <v>1.498E-2</v>
      </c>
      <c r="J26" s="28">
        <v>26653.56884</v>
      </c>
      <c r="K26" s="28">
        <v>347.25021999999996</v>
      </c>
      <c r="L26" s="28">
        <v>0</v>
      </c>
      <c r="M26" s="28">
        <v>309.00685999999996</v>
      </c>
      <c r="N26" s="28">
        <v>0</v>
      </c>
      <c r="O26" s="28">
        <v>1380.78424</v>
      </c>
      <c r="P26" s="28">
        <v>12.99981</v>
      </c>
      <c r="Q26" s="28">
        <v>561.73869999999999</v>
      </c>
      <c r="R26" s="28">
        <v>988.31412999999998</v>
      </c>
      <c r="S26" s="28">
        <v>23.251650000000001</v>
      </c>
      <c r="T26" s="28">
        <v>44904.680530000005</v>
      </c>
    </row>
    <row r="27" spans="1:20" ht="12.95" customHeight="1" x14ac:dyDescent="0.2">
      <c r="A27" s="62" t="s">
        <v>4132</v>
      </c>
      <c r="B27" s="28">
        <v>-628.56329000000005</v>
      </c>
      <c r="C27" s="28">
        <v>-278.33445</v>
      </c>
      <c r="D27" s="28">
        <v>-1209.0024000000001</v>
      </c>
      <c r="E27" s="28">
        <v>-67.025869999999998</v>
      </c>
      <c r="F27" s="28">
        <v>-382.46046000000001</v>
      </c>
      <c r="G27" s="28">
        <v>-233.88128</v>
      </c>
      <c r="H27" s="28">
        <v>-9217.5690500000001</v>
      </c>
      <c r="I27" s="28">
        <v>0</v>
      </c>
      <c r="J27" s="28">
        <v>-26653.56884</v>
      </c>
      <c r="K27" s="28">
        <v>-347.25021999999996</v>
      </c>
      <c r="L27" s="28">
        <v>0</v>
      </c>
      <c r="M27" s="28">
        <v>-308.35626000000002</v>
      </c>
      <c r="N27" s="28">
        <v>0</v>
      </c>
      <c r="O27" s="28">
        <v>-1380.78424</v>
      </c>
      <c r="P27" s="28">
        <v>-12.172829999999999</v>
      </c>
      <c r="Q27" s="28">
        <v>-561.73847000000001</v>
      </c>
      <c r="R27" s="28">
        <v>-971.42693999999995</v>
      </c>
      <c r="S27" s="28">
        <v>-23.251650000000001</v>
      </c>
      <c r="T27" s="28">
        <v>-42275.386249999996</v>
      </c>
    </row>
    <row r="28" spans="1:20" ht="12.95" customHeight="1" x14ac:dyDescent="0.2">
      <c r="A28" s="62" t="s">
        <v>4134</v>
      </c>
      <c r="B28" s="28">
        <v>0</v>
      </c>
      <c r="C28" s="28">
        <v>2.5740300000000076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1.3770000000000664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3.951030000000074</v>
      </c>
    </row>
    <row r="29" spans="1:20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-5765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-5765</v>
      </c>
    </row>
    <row r="30" spans="1:20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5765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5765</v>
      </c>
    </row>
    <row r="31" spans="1:20" ht="12.95" customHeight="1" x14ac:dyDescent="0.2">
      <c r="A31" s="62" t="s">
        <v>4137</v>
      </c>
      <c r="B31" s="28">
        <v>0</v>
      </c>
      <c r="C31" s="28">
        <v>95.095300000000009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654.11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749.20530000000008</v>
      </c>
    </row>
    <row r="32" spans="1:20" ht="12.95" customHeight="1" x14ac:dyDescent="0.2">
      <c r="A32" s="62" t="s">
        <v>4138</v>
      </c>
      <c r="B32" s="28">
        <v>0</v>
      </c>
      <c r="C32" s="28">
        <v>-92.521270000000001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-652.73299999999995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-745.25426999999991</v>
      </c>
    </row>
    <row r="33" spans="1:20" ht="12.95" customHeight="1" x14ac:dyDescent="0.2">
      <c r="A33" s="228" t="s">
        <v>1001</v>
      </c>
      <c r="B33" s="28">
        <v>3.6240000000000001E-2</v>
      </c>
      <c r="C33" s="28">
        <v>0.83799999999999986</v>
      </c>
      <c r="D33" s="28">
        <v>292.24612999999999</v>
      </c>
      <c r="E33" s="28">
        <v>0</v>
      </c>
      <c r="F33" s="28">
        <v>0</v>
      </c>
      <c r="G33" s="28">
        <v>0</v>
      </c>
      <c r="H33" s="28">
        <v>1.7805579932899105</v>
      </c>
      <c r="I33" s="28">
        <v>0</v>
      </c>
      <c r="J33" s="28">
        <v>4.7207449885261626E-3</v>
      </c>
      <c r="K33" s="28">
        <v>0</v>
      </c>
      <c r="L33" s="28">
        <v>0</v>
      </c>
      <c r="M33" s="28">
        <v>56.278911633776076</v>
      </c>
      <c r="N33" s="28">
        <v>0</v>
      </c>
      <c r="O33" s="28">
        <v>0</v>
      </c>
      <c r="P33" s="28">
        <v>0.24389389529298916</v>
      </c>
      <c r="Q33" s="28">
        <v>0</v>
      </c>
      <c r="R33" s="28">
        <v>0.87519000000000002</v>
      </c>
      <c r="S33" s="28">
        <v>0</v>
      </c>
      <c r="T33" s="28">
        <v>352.30364426734747</v>
      </c>
    </row>
    <row r="34" spans="1:20" ht="12.95" customHeight="1" x14ac:dyDescent="0.2">
      <c r="A34" s="226" t="s">
        <v>1004</v>
      </c>
      <c r="B34" s="28">
        <v>0</v>
      </c>
      <c r="C34" s="28">
        <v>0</v>
      </c>
      <c r="D34" s="28">
        <v>5.0000000000000001E-4</v>
      </c>
      <c r="E34" s="28">
        <v>0</v>
      </c>
      <c r="F34" s="28">
        <v>45.279930000000007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45.28043000000001</v>
      </c>
    </row>
    <row r="35" spans="1:20" ht="12.95" customHeight="1" x14ac:dyDescent="0.2">
      <c r="A35" s="62" t="s">
        <v>4177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</row>
    <row r="36" spans="1:20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</row>
    <row r="37" spans="1:20" ht="15" customHeight="1" x14ac:dyDescent="0.2">
      <c r="A37" s="1115" t="s">
        <v>562</v>
      </c>
      <c r="B37" s="1114">
        <v>0.14862000000025749</v>
      </c>
      <c r="C37" s="1114">
        <v>18.180790000000052</v>
      </c>
      <c r="D37" s="1114">
        <v>4249.6970999999976</v>
      </c>
      <c r="E37" s="1114">
        <v>-3.0000000005969696E-5</v>
      </c>
      <c r="F37" s="1114">
        <v>45.279799999999994</v>
      </c>
      <c r="G37" s="1114">
        <v>9.9999999463307176E-6</v>
      </c>
      <c r="H37" s="1114">
        <v>38.314337993290117</v>
      </c>
      <c r="I37" s="1114">
        <v>-1.8999999998635733E-4</v>
      </c>
      <c r="J37" s="1114">
        <v>5.1160744986782261E-2</v>
      </c>
      <c r="K37" s="1114">
        <v>-9.9999999747524271E-6</v>
      </c>
      <c r="L37" s="1114">
        <v>0</v>
      </c>
      <c r="M37" s="1114">
        <v>220.85974163377608</v>
      </c>
      <c r="N37" s="1114">
        <v>0</v>
      </c>
      <c r="O37" s="1114">
        <v>1.1999999986755938E-4</v>
      </c>
      <c r="P37" s="1114">
        <v>1.0708738952929899</v>
      </c>
      <c r="Q37" s="1114">
        <v>1.5999999993709935E-4</v>
      </c>
      <c r="R37" s="1114">
        <v>16.955370000000041</v>
      </c>
      <c r="S37" s="1114">
        <v>1.4210854715202004E-14</v>
      </c>
      <c r="T37" s="1114">
        <v>4590.5578542673429</v>
      </c>
    </row>
    <row r="38" spans="1:20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</row>
    <row r="39" spans="1:20" ht="15" customHeight="1" x14ac:dyDescent="0.2">
      <c r="A39" s="806" t="s">
        <v>568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</row>
    <row r="40" spans="1:20" ht="12.95" customHeight="1" x14ac:dyDescent="0.2">
      <c r="A40" s="68" t="s">
        <v>419</v>
      </c>
      <c r="B40" s="28">
        <v>3.7968760080442365E-16</v>
      </c>
      <c r="C40" s="28">
        <v>-4.9070400000000021</v>
      </c>
      <c r="D40" s="28">
        <v>1599.6054244686684</v>
      </c>
      <c r="E40" s="28">
        <v>1.8999999999999989E-3</v>
      </c>
      <c r="F40" s="28">
        <v>2.5900000000547152E-3</v>
      </c>
      <c r="G40" s="28">
        <v>2.1659999999999999</v>
      </c>
      <c r="H40" s="28">
        <v>-5.0078399999999874</v>
      </c>
      <c r="I40" s="28">
        <v>0</v>
      </c>
      <c r="J40" s="28">
        <v>0</v>
      </c>
      <c r="K40" s="28">
        <v>4.8000000000000126E-4</v>
      </c>
      <c r="L40" s="28">
        <v>-162.90765999999999</v>
      </c>
      <c r="M40" s="28">
        <v>-0.34243000000003576</v>
      </c>
      <c r="N40" s="28">
        <v>-36.344999999999999</v>
      </c>
      <c r="O40" s="28">
        <v>0</v>
      </c>
      <c r="P40" s="28">
        <v>0</v>
      </c>
      <c r="Q40" s="28">
        <v>0</v>
      </c>
      <c r="R40" s="28">
        <v>-1.4945099999999982</v>
      </c>
      <c r="S40" s="28">
        <v>-1.3000000000000002E-4</v>
      </c>
      <c r="T40" s="28">
        <v>1390.7788244686683</v>
      </c>
    </row>
    <row r="41" spans="1:20" ht="12.95" customHeight="1" x14ac:dyDescent="0.2">
      <c r="A41" s="773" t="s">
        <v>417</v>
      </c>
      <c r="B41" s="28">
        <v>-1380.3974099999998</v>
      </c>
      <c r="C41" s="28">
        <v>-157.40897000000001</v>
      </c>
      <c r="D41" s="28">
        <v>-2267.8654900000001</v>
      </c>
      <c r="E41" s="28">
        <v>0</v>
      </c>
      <c r="F41" s="28">
        <v>-84.288749999999993</v>
      </c>
      <c r="G41" s="28">
        <v>0</v>
      </c>
      <c r="H41" s="28">
        <v>-214.73704000000001</v>
      </c>
      <c r="I41" s="28">
        <v>0</v>
      </c>
      <c r="J41" s="28">
        <v>-10741.331870000002</v>
      </c>
      <c r="K41" s="28">
        <v>0</v>
      </c>
      <c r="L41" s="28">
        <v>-162.90765999999999</v>
      </c>
      <c r="M41" s="28">
        <v>-504.16507999999999</v>
      </c>
      <c r="N41" s="28">
        <v>0</v>
      </c>
      <c r="O41" s="28">
        <v>-4840.2396799999997</v>
      </c>
      <c r="P41" s="28">
        <v>0</v>
      </c>
      <c r="Q41" s="28">
        <v>0</v>
      </c>
      <c r="R41" s="28">
        <v>-319.36680000000001</v>
      </c>
      <c r="S41" s="28">
        <v>0</v>
      </c>
      <c r="T41" s="28">
        <v>-20672.708750000005</v>
      </c>
    </row>
    <row r="42" spans="1:20" ht="12.95" customHeight="1" x14ac:dyDescent="0.2">
      <c r="A42" s="773" t="s">
        <v>128</v>
      </c>
      <c r="B42" s="28">
        <v>-1380.3974099999998</v>
      </c>
      <c r="C42" s="28">
        <v>-157.40897000000001</v>
      </c>
      <c r="D42" s="28">
        <v>-1144.2748000000004</v>
      </c>
      <c r="E42" s="28">
        <v>0</v>
      </c>
      <c r="F42" s="28">
        <v>-84.288749999999993</v>
      </c>
      <c r="G42" s="28">
        <v>0</v>
      </c>
      <c r="H42" s="28">
        <v>-214.73704000000001</v>
      </c>
      <c r="I42" s="28">
        <v>0</v>
      </c>
      <c r="J42" s="28">
        <v>-10741.331870000002</v>
      </c>
      <c r="K42" s="28">
        <v>0</v>
      </c>
      <c r="L42" s="28">
        <v>0</v>
      </c>
      <c r="M42" s="28">
        <v>-504.16507999999999</v>
      </c>
      <c r="N42" s="28">
        <v>0</v>
      </c>
      <c r="O42" s="28">
        <v>-4840.2396799999997</v>
      </c>
      <c r="P42" s="28">
        <v>0</v>
      </c>
      <c r="Q42" s="28">
        <v>0</v>
      </c>
      <c r="R42" s="28">
        <v>-319.36680000000001</v>
      </c>
      <c r="S42" s="28">
        <v>0</v>
      </c>
      <c r="T42" s="28">
        <v>-19386.210400000004</v>
      </c>
    </row>
    <row r="43" spans="1:20" ht="12.95" customHeight="1" x14ac:dyDescent="0.2">
      <c r="A43" s="773" t="s">
        <v>129</v>
      </c>
      <c r="B43" s="28">
        <v>0</v>
      </c>
      <c r="C43" s="28">
        <v>0</v>
      </c>
      <c r="D43" s="28">
        <v>-1123.59069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-162.90765999999999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-1286.4983500000001</v>
      </c>
    </row>
    <row r="44" spans="1:20" ht="12.95" customHeight="1" x14ac:dyDescent="0.2">
      <c r="A44" s="773" t="s">
        <v>415</v>
      </c>
      <c r="B44" s="28">
        <v>1380.3974099999998</v>
      </c>
      <c r="C44" s="28">
        <v>152.52134000000001</v>
      </c>
      <c r="D44" s="28">
        <v>9.825330000000001</v>
      </c>
      <c r="E44" s="28">
        <v>0</v>
      </c>
      <c r="F44" s="28">
        <v>84.288749999999993</v>
      </c>
      <c r="G44" s="28">
        <v>0</v>
      </c>
      <c r="H44" s="28">
        <v>209.72920000000002</v>
      </c>
      <c r="I44" s="28">
        <v>0</v>
      </c>
      <c r="J44" s="28">
        <v>10741.331870000002</v>
      </c>
      <c r="K44" s="28">
        <v>0</v>
      </c>
      <c r="L44" s="28">
        <v>0</v>
      </c>
      <c r="M44" s="28">
        <v>502.90467999999998</v>
      </c>
      <c r="N44" s="28">
        <v>0</v>
      </c>
      <c r="O44" s="28">
        <v>4840.2396799999997</v>
      </c>
      <c r="P44" s="28">
        <v>0</v>
      </c>
      <c r="Q44" s="28">
        <v>0</v>
      </c>
      <c r="R44" s="28">
        <v>318.12968000000001</v>
      </c>
      <c r="S44" s="28">
        <v>0</v>
      </c>
      <c r="T44" s="28">
        <v>18239.367940000004</v>
      </c>
    </row>
    <row r="45" spans="1:20" ht="12.95" customHeight="1" x14ac:dyDescent="0.2">
      <c r="A45" s="62" t="s">
        <v>1288</v>
      </c>
      <c r="B45" s="28">
        <v>1380.3974099999998</v>
      </c>
      <c r="C45" s="28">
        <v>152.52134000000001</v>
      </c>
      <c r="D45" s="28">
        <v>9.8253299999999992</v>
      </c>
      <c r="E45" s="28">
        <v>0</v>
      </c>
      <c r="F45" s="28">
        <v>84.288749999999993</v>
      </c>
      <c r="G45" s="28">
        <v>0</v>
      </c>
      <c r="H45" s="28">
        <v>209.72920000000002</v>
      </c>
      <c r="I45" s="28">
        <v>0</v>
      </c>
      <c r="J45" s="28">
        <v>10741.331870000002</v>
      </c>
      <c r="K45" s="28">
        <v>0</v>
      </c>
      <c r="L45" s="28">
        <v>0</v>
      </c>
      <c r="M45" s="28">
        <v>502.90467999999998</v>
      </c>
      <c r="N45" s="28">
        <v>0</v>
      </c>
      <c r="O45" s="28">
        <v>4840.2396643000002</v>
      </c>
      <c r="P45" s="28">
        <v>0</v>
      </c>
      <c r="Q45" s="28">
        <v>0</v>
      </c>
      <c r="R45" s="28">
        <v>318.12968000000001</v>
      </c>
      <c r="S45" s="28">
        <v>0</v>
      </c>
      <c r="T45" s="28">
        <v>18239.367924300001</v>
      </c>
    </row>
    <row r="46" spans="1:20" ht="12.95" customHeight="1" x14ac:dyDescent="0.2">
      <c r="A46" s="62" t="s">
        <v>1570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</row>
    <row r="47" spans="1:20" ht="12.95" customHeight="1" x14ac:dyDescent="0.2">
      <c r="A47" s="62" t="s">
        <v>732</v>
      </c>
      <c r="B47" s="28">
        <v>0</v>
      </c>
      <c r="C47" s="28">
        <v>41.680190000000003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41.680190000000003</v>
      </c>
    </row>
    <row r="48" spans="1:20" ht="12.95" customHeight="1" x14ac:dyDescent="0.2">
      <c r="A48" s="62" t="s">
        <v>743</v>
      </c>
      <c r="B48" s="28">
        <v>1380.3974099999998</v>
      </c>
      <c r="C48" s="28">
        <v>110.84115</v>
      </c>
      <c r="D48" s="28">
        <v>9.8253299999999992</v>
      </c>
      <c r="E48" s="28">
        <v>0</v>
      </c>
      <c r="F48" s="28">
        <v>84.288749999999993</v>
      </c>
      <c r="G48" s="28">
        <v>0</v>
      </c>
      <c r="H48" s="28">
        <v>209.72920000000002</v>
      </c>
      <c r="I48" s="28">
        <v>0</v>
      </c>
      <c r="J48" s="28">
        <v>10741.331870000002</v>
      </c>
      <c r="K48" s="28">
        <v>0</v>
      </c>
      <c r="L48" s="28">
        <v>0</v>
      </c>
      <c r="M48" s="28">
        <v>502.90467999999998</v>
      </c>
      <c r="N48" s="28">
        <v>0</v>
      </c>
      <c r="O48" s="28">
        <v>4840.2396643000002</v>
      </c>
      <c r="P48" s="28">
        <v>0</v>
      </c>
      <c r="Q48" s="28">
        <v>0</v>
      </c>
      <c r="R48" s="28">
        <v>318.12968000000001</v>
      </c>
      <c r="S48" s="28">
        <v>0</v>
      </c>
      <c r="T48" s="28">
        <v>18197.687734300001</v>
      </c>
    </row>
    <row r="49" spans="1:20" ht="12.95" customHeight="1" x14ac:dyDescent="0.2">
      <c r="A49" s="62" t="s">
        <v>418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</row>
    <row r="50" spans="1:20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</row>
    <row r="51" spans="1:20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</row>
    <row r="52" spans="1:20" ht="12.95" customHeight="1" x14ac:dyDescent="0.2">
      <c r="A52" s="62" t="s">
        <v>743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</row>
    <row r="53" spans="1:20" ht="12.95" customHeight="1" x14ac:dyDescent="0.2">
      <c r="A53" s="62" t="s">
        <v>4162</v>
      </c>
      <c r="B53" s="28">
        <v>3.7968760080442365E-16</v>
      </c>
      <c r="C53" s="28">
        <v>-1.9410000000000149E-2</v>
      </c>
      <c r="D53" s="28">
        <v>3857.6455844686684</v>
      </c>
      <c r="E53" s="28">
        <v>1.8999999999999989E-3</v>
      </c>
      <c r="F53" s="28">
        <v>2.5900000000547152E-3</v>
      </c>
      <c r="G53" s="28">
        <v>2.1659999999999999</v>
      </c>
      <c r="H53" s="28">
        <v>0</v>
      </c>
      <c r="I53" s="28">
        <v>0</v>
      </c>
      <c r="J53" s="28">
        <v>0</v>
      </c>
      <c r="K53" s="28">
        <v>4.8000000000000126E-4</v>
      </c>
      <c r="L53" s="28">
        <v>0</v>
      </c>
      <c r="M53" s="28">
        <v>0.91796999999996842</v>
      </c>
      <c r="N53" s="28">
        <v>-36.344999999999999</v>
      </c>
      <c r="O53" s="28">
        <v>0</v>
      </c>
      <c r="P53" s="28">
        <v>0</v>
      </c>
      <c r="Q53" s="28">
        <v>0</v>
      </c>
      <c r="R53" s="28">
        <v>-0.25738999999999379</v>
      </c>
      <c r="S53" s="28">
        <v>-1.3000000000000002E-4</v>
      </c>
      <c r="T53" s="28">
        <v>3824.1196344686691</v>
      </c>
    </row>
    <row r="54" spans="1:20" ht="12.95" customHeight="1" x14ac:dyDescent="0.2">
      <c r="A54" s="62" t="s">
        <v>4163</v>
      </c>
      <c r="B54" s="28">
        <v>18.913170000000001</v>
      </c>
      <c r="C54" s="28">
        <v>-111.44797</v>
      </c>
      <c r="D54" s="28">
        <v>2727.394124468668</v>
      </c>
      <c r="E54" s="28">
        <v>-3.1910000000000001E-2</v>
      </c>
      <c r="F54" s="28">
        <v>-1761.97648</v>
      </c>
      <c r="G54" s="28">
        <v>9.9043399999999995</v>
      </c>
      <c r="H54" s="28">
        <v>-138388.02007</v>
      </c>
      <c r="I54" s="28">
        <v>0</v>
      </c>
      <c r="J54" s="28">
        <v>-42100.624499999998</v>
      </c>
      <c r="K54" s="28">
        <v>-8.0099999999999998E-3</v>
      </c>
      <c r="L54" s="28">
        <v>0</v>
      </c>
      <c r="M54" s="28">
        <v>-1.1523599999999998</v>
      </c>
      <c r="N54" s="28">
        <v>-36.344999999999999</v>
      </c>
      <c r="O54" s="28">
        <v>-971.92979000000003</v>
      </c>
      <c r="P54" s="28">
        <v>0</v>
      </c>
      <c r="Q54" s="28">
        <v>0</v>
      </c>
      <c r="R54" s="28">
        <v>-50.609649999999995</v>
      </c>
      <c r="S54" s="28">
        <v>0</v>
      </c>
      <c r="T54" s="28">
        <v>-180665.97296553134</v>
      </c>
    </row>
    <row r="55" spans="1:20" ht="12.95" customHeight="1" x14ac:dyDescent="0.2">
      <c r="A55" s="62" t="s">
        <v>4139</v>
      </c>
      <c r="B55" s="28">
        <v>-18.914400000000001</v>
      </c>
      <c r="C55" s="28">
        <v>107.13838</v>
      </c>
      <c r="D55" s="28">
        <v>17.910209999999999</v>
      </c>
      <c r="E55" s="28">
        <v>0</v>
      </c>
      <c r="F55" s="28">
        <v>1761.9682300000002</v>
      </c>
      <c r="G55" s="28">
        <v>-9.9043399999999995</v>
      </c>
      <c r="H55" s="28">
        <v>138388.02007</v>
      </c>
      <c r="I55" s="28">
        <v>0</v>
      </c>
      <c r="J55" s="28">
        <v>42100.595159999997</v>
      </c>
      <c r="K55" s="28">
        <v>0</v>
      </c>
      <c r="L55" s="28">
        <v>0</v>
      </c>
      <c r="M55" s="28">
        <v>1.1494800000000001</v>
      </c>
      <c r="N55" s="28">
        <v>0</v>
      </c>
      <c r="O55" s="28">
        <v>971.92979000000003</v>
      </c>
      <c r="P55" s="28">
        <v>0</v>
      </c>
      <c r="Q55" s="28">
        <v>0</v>
      </c>
      <c r="R55" s="28">
        <v>50.352260000000001</v>
      </c>
      <c r="S55" s="28">
        <v>0</v>
      </c>
      <c r="T55" s="28">
        <v>183370.24484</v>
      </c>
    </row>
    <row r="56" spans="1:20" ht="12.95" customHeight="1" x14ac:dyDescent="0.2">
      <c r="A56" s="62" t="s">
        <v>4145</v>
      </c>
      <c r="B56" s="28">
        <v>1.23E-3</v>
      </c>
      <c r="C56" s="28">
        <v>6.415169999999998</v>
      </c>
      <c r="D56" s="28">
        <v>1124.28</v>
      </c>
      <c r="E56" s="28">
        <v>3.381E-2</v>
      </c>
      <c r="F56" s="28">
        <v>1623.75559</v>
      </c>
      <c r="G56" s="28">
        <v>2.1659999999999999</v>
      </c>
      <c r="H56" s="28">
        <v>135477.48733999999</v>
      </c>
      <c r="I56" s="28">
        <v>0</v>
      </c>
      <c r="J56" s="28">
        <v>4032.5112999999997</v>
      </c>
      <c r="K56" s="28">
        <v>8.490000000000001E-3</v>
      </c>
      <c r="L56" s="28">
        <v>0</v>
      </c>
      <c r="M56" s="28">
        <v>368.34</v>
      </c>
      <c r="N56" s="28">
        <v>0</v>
      </c>
      <c r="O56" s="28">
        <v>700.60269999999991</v>
      </c>
      <c r="P56" s="28">
        <v>0</v>
      </c>
      <c r="Q56" s="28">
        <v>0</v>
      </c>
      <c r="R56" s="28">
        <v>0</v>
      </c>
      <c r="S56" s="28">
        <v>-1.3000000000000002E-4</v>
      </c>
      <c r="T56" s="28">
        <v>143335.64739999999</v>
      </c>
    </row>
    <row r="57" spans="1:20" ht="12.95" customHeight="1" x14ac:dyDescent="0.2">
      <c r="A57" s="62" t="s">
        <v>4140</v>
      </c>
      <c r="B57" s="28">
        <v>0</v>
      </c>
      <c r="C57" s="28">
        <v>-2.1249899999999982</v>
      </c>
      <c r="D57" s="28">
        <v>-11.938750000000002</v>
      </c>
      <c r="E57" s="28">
        <v>0</v>
      </c>
      <c r="F57" s="28">
        <v>-1623.7447500000001</v>
      </c>
      <c r="G57" s="28">
        <v>0</v>
      </c>
      <c r="H57" s="28">
        <v>-135477.48733999999</v>
      </c>
      <c r="I57" s="28">
        <v>0</v>
      </c>
      <c r="J57" s="28">
        <v>-4032.4819600000001</v>
      </c>
      <c r="K57" s="28">
        <v>0</v>
      </c>
      <c r="L57" s="28">
        <v>0</v>
      </c>
      <c r="M57" s="28">
        <v>-367.41915</v>
      </c>
      <c r="N57" s="28">
        <v>0</v>
      </c>
      <c r="O57" s="28">
        <v>-700.60269999999991</v>
      </c>
      <c r="P57" s="28">
        <v>0</v>
      </c>
      <c r="Q57" s="28">
        <v>0</v>
      </c>
      <c r="R57" s="28">
        <v>0</v>
      </c>
      <c r="S57" s="28">
        <v>0</v>
      </c>
      <c r="T57" s="28">
        <v>-142215.79963999998</v>
      </c>
    </row>
    <row r="58" spans="1:20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</row>
    <row r="59" spans="1:20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</row>
    <row r="60" spans="1:20" ht="12.95" customHeight="1" x14ac:dyDescent="0.2">
      <c r="A60" s="226" t="s">
        <v>1002</v>
      </c>
      <c r="B60" s="28">
        <v>0.92384999999999451</v>
      </c>
      <c r="C60" s="28">
        <v>-83.355110000000025</v>
      </c>
      <c r="D60" s="28">
        <v>-533.48161000000005</v>
      </c>
      <c r="E60" s="28">
        <v>0.19542605265471133</v>
      </c>
      <c r="F60" s="28">
        <v>27.024199999999993</v>
      </c>
      <c r="G60" s="28">
        <v>0.76024000000000314</v>
      </c>
      <c r="H60" s="28">
        <v>-269.5298620242238</v>
      </c>
      <c r="I60" s="28">
        <v>-4.8464858760469367</v>
      </c>
      <c r="J60" s="28">
        <v>-887.13397382400024</v>
      </c>
      <c r="K60" s="28">
        <v>40.841715787871728</v>
      </c>
      <c r="L60" s="28">
        <v>0</v>
      </c>
      <c r="M60" s="28">
        <v>5.9170440367777388</v>
      </c>
      <c r="N60" s="28">
        <v>3.6699999999999995</v>
      </c>
      <c r="O60" s="28">
        <v>-42.571809999999999</v>
      </c>
      <c r="P60" s="28">
        <v>0.35429897750726291</v>
      </c>
      <c r="Q60" s="28">
        <v>12.001569826197386</v>
      </c>
      <c r="R60" s="28">
        <v>-40.879540000000006</v>
      </c>
      <c r="S60" s="28">
        <v>-15.877630202733295</v>
      </c>
      <c r="T60" s="28">
        <v>-1785.9876772459957</v>
      </c>
    </row>
    <row r="61" spans="1:20" ht="12.95" customHeight="1" x14ac:dyDescent="0.2">
      <c r="A61" s="226" t="s">
        <v>1685</v>
      </c>
      <c r="B61" s="28">
        <v>-33.022650000000006</v>
      </c>
      <c r="C61" s="28">
        <v>-31.665590000000002</v>
      </c>
      <c r="D61" s="28">
        <v>-327.06310999999999</v>
      </c>
      <c r="E61" s="28">
        <v>0</v>
      </c>
      <c r="F61" s="28">
        <v>-1.3157099999999999</v>
      </c>
      <c r="G61" s="28">
        <v>-10.67389</v>
      </c>
      <c r="H61" s="28">
        <v>-70.664740000000009</v>
      </c>
      <c r="I61" s="28">
        <v>-6.5662300000000045</v>
      </c>
      <c r="J61" s="28">
        <v>-23.977049999999991</v>
      </c>
      <c r="K61" s="28">
        <v>-40.917290000000001</v>
      </c>
      <c r="L61" s="28">
        <v>0</v>
      </c>
      <c r="M61" s="28">
        <v>-22.131709999999998</v>
      </c>
      <c r="N61" s="28">
        <v>0</v>
      </c>
      <c r="O61" s="28">
        <v>-39.262709999999998</v>
      </c>
      <c r="P61" s="28">
        <v>-1.90608</v>
      </c>
      <c r="Q61" s="28">
        <v>-19.014129999999998</v>
      </c>
      <c r="R61" s="28">
        <v>-70.130369999999999</v>
      </c>
      <c r="S61" s="28">
        <v>-1.03776</v>
      </c>
      <c r="T61" s="28">
        <v>-699.34902</v>
      </c>
    </row>
    <row r="62" spans="1:20" ht="12.95" customHeight="1" x14ac:dyDescent="0.2">
      <c r="A62" s="227" t="s">
        <v>1682</v>
      </c>
      <c r="B62" s="28">
        <v>-33.022650000000006</v>
      </c>
      <c r="C62" s="28">
        <v>-31.665590000000002</v>
      </c>
      <c r="D62" s="28">
        <v>-327.06310999999999</v>
      </c>
      <c r="E62" s="28">
        <v>0</v>
      </c>
      <c r="F62" s="28">
        <v>-1.3157099999999999</v>
      </c>
      <c r="G62" s="28">
        <v>-10.67389</v>
      </c>
      <c r="H62" s="28">
        <v>-70.664740000000009</v>
      </c>
      <c r="I62" s="28">
        <v>-6.5662300000000045</v>
      </c>
      <c r="J62" s="28">
        <v>-23.977049999999991</v>
      </c>
      <c r="K62" s="28">
        <v>-40.917290000000001</v>
      </c>
      <c r="L62" s="28">
        <v>0</v>
      </c>
      <c r="M62" s="28">
        <v>-22.131709999999998</v>
      </c>
      <c r="N62" s="28">
        <v>0</v>
      </c>
      <c r="O62" s="28">
        <v>-39.262709999999998</v>
      </c>
      <c r="P62" s="28">
        <v>-1.90608</v>
      </c>
      <c r="Q62" s="28">
        <v>-19.014129999999998</v>
      </c>
      <c r="R62" s="28">
        <v>-70.130369999999999</v>
      </c>
      <c r="S62" s="28">
        <v>-1.03776</v>
      </c>
      <c r="T62" s="28">
        <v>-699.34902</v>
      </c>
    </row>
    <row r="63" spans="1:20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</row>
    <row r="64" spans="1:20" ht="12.95" customHeight="1" x14ac:dyDescent="0.2">
      <c r="A64" s="227" t="s">
        <v>952</v>
      </c>
      <c r="B64" s="28">
        <v>78.932689999999994</v>
      </c>
      <c r="C64" s="28">
        <v>68.924259999999975</v>
      </c>
      <c r="D64" s="28">
        <v>33.39922</v>
      </c>
      <c r="E64" s="28">
        <v>3.2604099999999998</v>
      </c>
      <c r="F64" s="28">
        <v>45.493659999999991</v>
      </c>
      <c r="G64" s="28">
        <v>28.596270000000001</v>
      </c>
      <c r="H64" s="28">
        <v>231.90224000000001</v>
      </c>
      <c r="I64" s="28">
        <v>8.7616399999999999</v>
      </c>
      <c r="J64" s="28">
        <v>94.796890000000005</v>
      </c>
      <c r="K64" s="28">
        <v>102.05705999999999</v>
      </c>
      <c r="L64" s="28">
        <v>0</v>
      </c>
      <c r="M64" s="28">
        <v>46.689430000000002</v>
      </c>
      <c r="N64" s="28">
        <v>8.3219999999999992</v>
      </c>
      <c r="O64" s="28">
        <v>55.118220000000001</v>
      </c>
      <c r="P64" s="28">
        <v>4.7250699999999997</v>
      </c>
      <c r="Q64" s="28">
        <v>47.578530000000001</v>
      </c>
      <c r="R64" s="28">
        <v>85.091119999999989</v>
      </c>
      <c r="S64" s="28">
        <v>7.8611599999999999</v>
      </c>
      <c r="T64" s="28">
        <v>951.50986999999998</v>
      </c>
    </row>
    <row r="65" spans="1:20" ht="12.95" customHeight="1" x14ac:dyDescent="0.2">
      <c r="A65" s="227" t="s">
        <v>738</v>
      </c>
      <c r="B65" s="28">
        <v>-27.32216</v>
      </c>
      <c r="C65" s="28">
        <v>-76.837479999999999</v>
      </c>
      <c r="D65" s="28">
        <v>-130.37985</v>
      </c>
      <c r="E65" s="28">
        <v>-1.7019013122496405</v>
      </c>
      <c r="F65" s="28">
        <v>-10.292839999999998</v>
      </c>
      <c r="G65" s="28">
        <v>-8.9357099999999985</v>
      </c>
      <c r="H65" s="28">
        <v>-247.73454064682792</v>
      </c>
      <c r="I65" s="28">
        <v>-4.7829852584373524</v>
      </c>
      <c r="J65" s="28">
        <v>-627.44282876800014</v>
      </c>
      <c r="K65" s="28">
        <v>-11.543471233314303</v>
      </c>
      <c r="L65" s="28">
        <v>0</v>
      </c>
      <c r="M65" s="28">
        <v>-11.045005212266716</v>
      </c>
      <c r="N65" s="28">
        <v>-2.7250000000000001</v>
      </c>
      <c r="O65" s="28">
        <v>-34.04457</v>
      </c>
      <c r="P65" s="28">
        <v>-1.0791954630819836</v>
      </c>
      <c r="Q65" s="28">
        <v>-10.615742373345743</v>
      </c>
      <c r="R65" s="28">
        <v>-43.276679999999999</v>
      </c>
      <c r="S65" s="28">
        <v>-12.667234002760441</v>
      </c>
      <c r="T65" s="28">
        <v>-1262.427194270284</v>
      </c>
    </row>
    <row r="66" spans="1:20" ht="12.95" customHeight="1" x14ac:dyDescent="0.2">
      <c r="A66" s="227" t="s">
        <v>739</v>
      </c>
      <c r="B66" s="28">
        <v>-17.66403</v>
      </c>
      <c r="C66" s="28">
        <v>-23.928060000000002</v>
      </c>
      <c r="D66" s="28">
        <v>-85.196470000000005</v>
      </c>
      <c r="E66" s="28">
        <v>-1.158045910937699</v>
      </c>
      <c r="F66" s="28">
        <v>-3.8902200000000016</v>
      </c>
      <c r="G66" s="28">
        <v>-5.4855499999999999</v>
      </c>
      <c r="H66" s="28">
        <v>-62.500445712537442</v>
      </c>
      <c r="I66" s="28">
        <v>-1.9778098014871559</v>
      </c>
      <c r="J66" s="28">
        <v>-135.90364883200007</v>
      </c>
      <c r="K66" s="28">
        <v>-0.3426515980342002</v>
      </c>
      <c r="L66" s="28">
        <v>0</v>
      </c>
      <c r="M66" s="28">
        <v>-4.0850186905602577</v>
      </c>
      <c r="N66" s="28">
        <v>-1.415</v>
      </c>
      <c r="O66" s="28">
        <v>-9.907</v>
      </c>
      <c r="P66" s="28">
        <v>-0.79423368021006757</v>
      </c>
      <c r="Q66" s="28">
        <v>-4.8949467465011613</v>
      </c>
      <c r="R66" s="28">
        <v>-11.21894</v>
      </c>
      <c r="S66" s="28">
        <v>-2.815000322013117</v>
      </c>
      <c r="T66" s="28">
        <v>-373.17707129428118</v>
      </c>
    </row>
    <row r="67" spans="1:20" ht="12.95" customHeight="1" x14ac:dyDescent="0.2">
      <c r="A67" s="227" t="s">
        <v>740</v>
      </c>
      <c r="B67" s="28">
        <v>0</v>
      </c>
      <c r="C67" s="28">
        <v>-16.8323</v>
      </c>
      <c r="D67" s="28">
        <v>-22.869859999999999</v>
      </c>
      <c r="E67" s="28">
        <v>-1.5727595475155592E-2</v>
      </c>
      <c r="F67" s="28">
        <v>-2.6391800000000001</v>
      </c>
      <c r="G67" s="28">
        <v>-1.7181600000000001</v>
      </c>
      <c r="H67" s="28">
        <v>-64.646494498529648</v>
      </c>
      <c r="I67" s="28">
        <v>-0.15875030913823207</v>
      </c>
      <c r="J67" s="28">
        <v>-102.28619945600005</v>
      </c>
      <c r="K67" s="28">
        <v>-0.48440169720575837</v>
      </c>
      <c r="L67" s="28">
        <v>0</v>
      </c>
      <c r="M67" s="28">
        <v>-2.4654331601373491</v>
      </c>
      <c r="N67" s="28">
        <v>-0.247</v>
      </c>
      <c r="O67" s="28">
        <v>-2.58155</v>
      </c>
      <c r="P67" s="28">
        <v>-0.21107911964572953</v>
      </c>
      <c r="Q67" s="28">
        <v>-1.0521410539557163</v>
      </c>
      <c r="R67" s="28">
        <v>-1.21793</v>
      </c>
      <c r="S67" s="28">
        <v>-1.1413067325552271</v>
      </c>
      <c r="T67" s="28">
        <v>-220.56751362264285</v>
      </c>
    </row>
    <row r="68" spans="1:20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-1.5665392948181767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-1.5665392948181767</v>
      </c>
    </row>
    <row r="69" spans="1:20" ht="12.95" customHeight="1" x14ac:dyDescent="0.2">
      <c r="A69" s="69" t="s">
        <v>3229</v>
      </c>
      <c r="B69" s="28">
        <v>0</v>
      </c>
      <c r="C69" s="28">
        <v>-3.0159400000000001</v>
      </c>
      <c r="D69" s="28">
        <v>-1.37154</v>
      </c>
      <c r="E69" s="28">
        <v>-0.1893091286827934</v>
      </c>
      <c r="F69" s="28">
        <v>-1.8699999999999998E-2</v>
      </c>
      <c r="G69" s="28">
        <v>-1.0227200000000001</v>
      </c>
      <c r="H69" s="28">
        <v>-54.319341871510645</v>
      </c>
      <c r="I69" s="28">
        <v>-0.12235050698419198</v>
      </c>
      <c r="J69" s="28">
        <v>-86.452756768</v>
      </c>
      <c r="K69" s="28">
        <v>-7.9275296835740106</v>
      </c>
      <c r="L69" s="28">
        <v>0</v>
      </c>
      <c r="M69" s="28">
        <v>-0.65850817593826472</v>
      </c>
      <c r="N69" s="28">
        <v>-0.26500000000000001</v>
      </c>
      <c r="O69" s="28">
        <v>-11.894200000000001</v>
      </c>
      <c r="P69" s="28">
        <v>-0.38018275955495595</v>
      </c>
      <c r="Q69" s="28">
        <v>0</v>
      </c>
      <c r="R69" s="28">
        <v>0</v>
      </c>
      <c r="S69" s="28">
        <v>-5.4025520385737842</v>
      </c>
      <c r="T69" s="28">
        <v>-173.04063093281866</v>
      </c>
    </row>
    <row r="70" spans="1:20" ht="12.95" customHeight="1" x14ac:dyDescent="0.2">
      <c r="A70" s="227" t="s">
        <v>995</v>
      </c>
      <c r="B70" s="28">
        <v>0</v>
      </c>
      <c r="C70" s="28">
        <v>0</v>
      </c>
      <c r="D70" s="28">
        <v>0</v>
      </c>
      <c r="E70" s="28">
        <v>0</v>
      </c>
      <c r="F70" s="28">
        <v>-0.31280999999999992</v>
      </c>
      <c r="G70" s="28">
        <v>0</v>
      </c>
      <c r="H70" s="28">
        <v>0</v>
      </c>
      <c r="I70" s="28">
        <v>0</v>
      </c>
      <c r="J70" s="28">
        <v>-5.8683800000000002</v>
      </c>
      <c r="K70" s="28">
        <v>0</v>
      </c>
      <c r="L70" s="28">
        <v>0</v>
      </c>
      <c r="M70" s="28">
        <v>-0.38671072431967873</v>
      </c>
      <c r="N70" s="28">
        <v>0</v>
      </c>
      <c r="O70" s="28">
        <v>0</v>
      </c>
      <c r="P70" s="28">
        <v>0</v>
      </c>
      <c r="Q70" s="28">
        <v>0</v>
      </c>
      <c r="R70" s="28">
        <v>-0.12673999999999999</v>
      </c>
      <c r="S70" s="28">
        <v>-0.6749371068307255</v>
      </c>
      <c r="T70" s="28">
        <v>-7.3695778311504041</v>
      </c>
    </row>
    <row r="71" spans="1:20" ht="12.95" customHeight="1" x14ac:dyDescent="0.2">
      <c r="A71" s="68" t="s">
        <v>372</v>
      </c>
      <c r="B71" s="28">
        <v>0</v>
      </c>
      <c r="C71" s="28">
        <v>0</v>
      </c>
      <c r="D71" s="28">
        <v>-0.56849000000000005</v>
      </c>
      <c r="E71" s="28">
        <v>-0.15999000000000002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-8.7077399999999994</v>
      </c>
      <c r="L71" s="28">
        <v>0</v>
      </c>
      <c r="M71" s="28">
        <v>0</v>
      </c>
      <c r="N71" s="28">
        <v>-4.6980000000000004</v>
      </c>
      <c r="O71" s="28">
        <v>-1.4E-2</v>
      </c>
      <c r="P71" s="28">
        <v>0</v>
      </c>
      <c r="Q71" s="28">
        <v>-0.29167999999999999</v>
      </c>
      <c r="R71" s="28">
        <v>0</v>
      </c>
      <c r="S71" s="28">
        <v>0</v>
      </c>
      <c r="T71" s="28">
        <v>-14.439899999999998</v>
      </c>
    </row>
    <row r="72" spans="1:20" ht="15" customHeight="1" x14ac:dyDescent="0.2">
      <c r="A72" s="1115" t="s">
        <v>569</v>
      </c>
      <c r="B72" s="1114">
        <v>0.92384999999999484</v>
      </c>
      <c r="C72" s="1114">
        <v>-88.26215000000002</v>
      </c>
      <c r="D72" s="1114">
        <v>1065.5553244686682</v>
      </c>
      <c r="E72" s="1114">
        <v>3.7336052654711294E-2</v>
      </c>
      <c r="F72" s="1114">
        <v>27.026790000000048</v>
      </c>
      <c r="G72" s="1114">
        <v>2.9262400000000031</v>
      </c>
      <c r="H72" s="1114">
        <v>-274.53770202422379</v>
      </c>
      <c r="I72" s="1114">
        <v>-4.8464858760469367</v>
      </c>
      <c r="J72" s="1114">
        <v>-887.13397382400024</v>
      </c>
      <c r="K72" s="1114">
        <v>32.13445578787173</v>
      </c>
      <c r="L72" s="1114">
        <v>-162.90765999999999</v>
      </c>
      <c r="M72" s="1114">
        <v>5.5746140367777031</v>
      </c>
      <c r="N72" s="1114">
        <v>-37.372999999999998</v>
      </c>
      <c r="O72" s="1114">
        <v>-42.585810000000002</v>
      </c>
      <c r="P72" s="1114">
        <v>0.35429897750726291</v>
      </c>
      <c r="Q72" s="1114">
        <v>11.709889826197386</v>
      </c>
      <c r="R72" s="1114">
        <v>-42.374050000000004</v>
      </c>
      <c r="S72" s="1114">
        <v>-15.877760202733295</v>
      </c>
      <c r="T72" s="1114">
        <v>-409.64875277732716</v>
      </c>
    </row>
    <row r="73" spans="1:20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1:20" ht="15" customHeight="1" thickBot="1" x14ac:dyDescent="0.25">
      <c r="A74" s="1112" t="s">
        <v>570</v>
      </c>
      <c r="B74" s="1103">
        <v>1.0724700000002523</v>
      </c>
      <c r="C74" s="1103">
        <v>-70.081359999999961</v>
      </c>
      <c r="D74" s="1103">
        <v>5315.2524244686656</v>
      </c>
      <c r="E74" s="1103">
        <v>3.7306052654705324E-2</v>
      </c>
      <c r="F74" s="1103">
        <v>72.306590000000043</v>
      </c>
      <c r="G74" s="1103">
        <v>2.9262499999999494</v>
      </c>
      <c r="H74" s="1103">
        <v>-236.22336403093368</v>
      </c>
      <c r="I74" s="1103">
        <v>-4.8466758760469233</v>
      </c>
      <c r="J74" s="1103">
        <v>-887.08281307901348</v>
      </c>
      <c r="K74" s="1103">
        <v>32.134445787871755</v>
      </c>
      <c r="L74" s="1103">
        <v>-162.90765999999999</v>
      </c>
      <c r="M74" s="1103">
        <v>226.43435567055377</v>
      </c>
      <c r="N74" s="1103">
        <v>-37.372999999999998</v>
      </c>
      <c r="O74" s="1103">
        <v>-42.585690000000135</v>
      </c>
      <c r="P74" s="1103">
        <v>1.4251728728002528</v>
      </c>
      <c r="Q74" s="1103">
        <v>11.710049826197324</v>
      </c>
      <c r="R74" s="1103">
        <v>-25.418679999999963</v>
      </c>
      <c r="S74" s="1103">
        <v>-15.877760202733281</v>
      </c>
      <c r="T74" s="1103">
        <v>4180.9091014900159</v>
      </c>
    </row>
    <row r="75" spans="1:20" ht="12.95" customHeight="1" x14ac:dyDescent="0.2">
      <c r="A75" s="1358" t="s">
        <v>3158</v>
      </c>
      <c r="B75" s="1003">
        <v>-63.95891000000001</v>
      </c>
      <c r="C75" s="1003">
        <v>-104.07566999999993</v>
      </c>
      <c r="D75" s="1003">
        <v>1782.7632327597146</v>
      </c>
      <c r="E75" s="1003">
        <v>-0.43917292372952171</v>
      </c>
      <c r="F75" s="1003">
        <v>14.121569999999839</v>
      </c>
      <c r="G75" s="1003">
        <v>6.3884199999999982</v>
      </c>
      <c r="H75" s="1003">
        <v>-551.8309305028879</v>
      </c>
      <c r="I75" s="1003">
        <v>5.4051225308632942</v>
      </c>
      <c r="J75" s="1003">
        <v>-445.90983248200723</v>
      </c>
      <c r="K75" s="1003">
        <v>-13.333227380359673</v>
      </c>
      <c r="L75" s="1003">
        <v>7.8750000000000001E-2</v>
      </c>
      <c r="M75" s="1003">
        <v>33.926628828799622</v>
      </c>
      <c r="N75" s="1003">
        <v>0</v>
      </c>
      <c r="O75" s="1003">
        <v>-103.48163000000015</v>
      </c>
      <c r="P75" s="1003">
        <v>4.4578152904408332</v>
      </c>
      <c r="Q75" s="1003">
        <v>9.262871338706459</v>
      </c>
      <c r="R75" s="1003">
        <v>-32.238205852391744</v>
      </c>
      <c r="S75" s="1003">
        <v>-6.6358740250920976</v>
      </c>
      <c r="T75" s="1480">
        <f>SUM(B75:S75)</f>
        <v>534.50095758205634</v>
      </c>
    </row>
    <row r="76" spans="1:20" ht="12.95" customHeight="1" x14ac:dyDescent="0.2">
      <c r="A76" s="1357" t="s">
        <v>3159</v>
      </c>
      <c r="B76" s="1003">
        <v>11.685060000000909</v>
      </c>
      <c r="C76" s="1003">
        <v>-259.79398999999989</v>
      </c>
      <c r="D76" s="1003">
        <v>-1370.4716000000001</v>
      </c>
      <c r="E76" s="1003">
        <v>-1.1494727320795941</v>
      </c>
      <c r="F76" s="1003">
        <v>22.903640000000046</v>
      </c>
      <c r="G76" s="1003">
        <v>-1.7446400000000084</v>
      </c>
      <c r="H76" s="1003">
        <v>-4669.236868008511</v>
      </c>
      <c r="I76" s="1003">
        <v>6.8731901369911341</v>
      </c>
      <c r="J76" s="1003">
        <v>-330.12947999999989</v>
      </c>
      <c r="K76" s="1003">
        <v>-6.6488231749224065</v>
      </c>
      <c r="L76" s="1003">
        <v>66.965109999999996</v>
      </c>
      <c r="M76" s="1003">
        <v>75.917967230420885</v>
      </c>
      <c r="N76" s="1003">
        <v>0</v>
      </c>
      <c r="O76" s="1003">
        <v>-212.78593999999998</v>
      </c>
      <c r="P76" s="1003">
        <v>2.03695</v>
      </c>
      <c r="Q76" s="1003">
        <v>93.89396418669574</v>
      </c>
      <c r="R76" s="1003">
        <v>742.43967440317851</v>
      </c>
      <c r="S76" s="1003">
        <v>8.2967600000000026</v>
      </c>
      <c r="T76" s="1003">
        <f>SUM(B76:S76)</f>
        <v>-5820.9484979582257</v>
      </c>
    </row>
    <row r="77" spans="1:20" ht="12.95" customHeight="1" x14ac:dyDescent="0.2">
      <c r="A77" s="1357" t="s">
        <v>3160</v>
      </c>
      <c r="B77" s="77">
        <v>27.896089999999262</v>
      </c>
      <c r="C77" s="77">
        <v>-252.50544000000016</v>
      </c>
      <c r="D77" s="77">
        <v>694.91716446504972</v>
      </c>
      <c r="E77" s="77">
        <v>-4.0499999999999998E-3</v>
      </c>
      <c r="F77" s="77">
        <v>-23.21769999999999</v>
      </c>
      <c r="G77" s="77">
        <v>18.201199999999996</v>
      </c>
      <c r="H77" s="77">
        <v>-168.11041743877209</v>
      </c>
      <c r="I77" s="77">
        <v>1.8863428497154844</v>
      </c>
      <c r="J77" s="77">
        <v>-42.362909999997605</v>
      </c>
      <c r="K77" s="77">
        <v>0</v>
      </c>
      <c r="L77" s="77">
        <v>-1.6100000000000001E-3</v>
      </c>
      <c r="M77" s="77">
        <v>80.175779999999932</v>
      </c>
      <c r="N77" s="77">
        <v>0</v>
      </c>
      <c r="O77" s="77">
        <v>-292.70431999999994</v>
      </c>
      <c r="P77" s="77">
        <v>6.7893299999999988</v>
      </c>
      <c r="Q77" s="77">
        <v>124.31261577533917</v>
      </c>
      <c r="R77" s="77">
        <v>-742.17272854517807</v>
      </c>
      <c r="S77" s="77">
        <v>-44.146566508212501</v>
      </c>
      <c r="T77" s="1003">
        <f>SUM(B77:S77)</f>
        <v>-611.04721940205684</v>
      </c>
    </row>
    <row r="78" spans="1:20" ht="12.95" customHeight="1" thickBot="1" x14ac:dyDescent="0.25">
      <c r="A78" s="1359" t="s">
        <v>3161</v>
      </c>
      <c r="B78" s="78">
        <v>17.023694505868022</v>
      </c>
      <c r="C78" s="78">
        <v>-132.71025000000012</v>
      </c>
      <c r="D78" s="78">
        <v>1187.5209756974973</v>
      </c>
      <c r="E78" s="78">
        <v>8.4680000000000005E-2</v>
      </c>
      <c r="F78" s="78">
        <v>47.585389999999997</v>
      </c>
      <c r="G78" s="78">
        <v>-8.8629400000000054</v>
      </c>
      <c r="H78" s="78">
        <v>-448.63071999999988</v>
      </c>
      <c r="I78" s="78">
        <v>0</v>
      </c>
      <c r="J78" s="78">
        <v>-44.434779999999684</v>
      </c>
      <c r="K78" s="78">
        <v>0</v>
      </c>
      <c r="L78" s="78">
        <v>-18.418779999999998</v>
      </c>
      <c r="M78" s="78">
        <v>8.5918170281000066</v>
      </c>
      <c r="N78" s="78" t="s">
        <v>1580</v>
      </c>
      <c r="O78" s="78">
        <v>-212.55977000000013</v>
      </c>
      <c r="P78" s="78">
        <v>-1.9702106303728428</v>
      </c>
      <c r="Q78" s="78">
        <v>5.5728700000000098</v>
      </c>
      <c r="R78" s="78">
        <v>20.765239999999917</v>
      </c>
      <c r="S78" s="78">
        <v>-58.927503981726105</v>
      </c>
      <c r="T78" s="78">
        <f>SUM(B78:S78)</f>
        <v>360.62971261936639</v>
      </c>
    </row>
    <row r="80" spans="1:20" ht="12.95" customHeight="1" x14ac:dyDescent="0.2">
      <c r="A80" s="169"/>
      <c r="B80" s="30"/>
      <c r="C80" s="30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30"/>
    </row>
    <row r="81" spans="1:20" ht="12.95" customHeight="1" x14ac:dyDescent="0.2">
      <c r="A81" s="169"/>
      <c r="B81" s="30"/>
      <c r="C81" s="30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30"/>
    </row>
  </sheetData>
  <mergeCells count="2">
    <mergeCell ref="I5:T6"/>
    <mergeCell ref="A5:H6"/>
  </mergeCells>
  <phoneticPr fontId="21" type="noConversion"/>
  <conditionalFormatting sqref="B8:Q8 B9:T9">
    <cfRule type="expression" dxfId="230" priority="912" stopIfTrue="1">
      <formula>#REF!=1</formula>
    </cfRule>
  </conditionalFormatting>
  <conditionalFormatting sqref="T8">
    <cfRule type="expression" dxfId="229" priority="913" stopIfTrue="1">
      <formula>#REF!=1</formula>
    </cfRule>
  </conditionalFormatting>
  <conditionalFormatting sqref="S8">
    <cfRule type="expression" dxfId="228" priority="915" stopIfTrue="1">
      <formula>#REF!=1</formula>
    </cfRule>
  </conditionalFormatting>
  <conditionalFormatting sqref="R8">
    <cfRule type="expression" dxfId="227" priority="91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6" fitToWidth="2" orientation="portrait" r:id="rId1"/>
  <headerFooter alignWithMargins="0"/>
  <colBreaks count="1" manualBreakCount="1">
    <brk id="8" min="2" max="70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S80"/>
  <sheetViews>
    <sheetView showGridLines="0" zoomScaleNormal="100" zoomScaleSheetLayoutView="70" workbookViewId="0">
      <pane xSplit="1" ySplit="8" topLeftCell="B27" activePane="bottomRight" state="frozen"/>
      <selection activeCell="W90" sqref="W90"/>
      <selection pane="topRight" activeCell="W90" sqref="W90"/>
      <selection pane="bottomLeft" activeCell="W90" sqref="W90"/>
      <selection pane="bottomRight" activeCell="A35" sqref="A35"/>
    </sheetView>
  </sheetViews>
  <sheetFormatPr defaultRowHeight="12.75" x14ac:dyDescent="0.2"/>
  <cols>
    <col min="1" max="1" width="47.140625" style="451" customWidth="1"/>
    <col min="2" max="3" width="8.7109375" style="451" customWidth="1"/>
    <col min="4" max="4" width="9.85546875" style="451" customWidth="1"/>
    <col min="5" max="5" width="8.7109375" style="451" customWidth="1"/>
    <col min="6" max="6" width="8.140625" style="451" customWidth="1"/>
    <col min="7" max="7" width="7.85546875" style="451" customWidth="1"/>
    <col min="8" max="18" width="8.7109375" style="451" customWidth="1"/>
    <col min="19" max="19" width="8.42578125" style="451" customWidth="1"/>
    <col min="20" max="16384" width="9.140625" style="451"/>
  </cols>
  <sheetData>
    <row r="1" spans="1:19" x14ac:dyDescent="0.2">
      <c r="A1" s="757" t="s">
        <v>349</v>
      </c>
    </row>
    <row r="2" spans="1:19" x14ac:dyDescent="0.2">
      <c r="A2" s="757" t="s">
        <v>350</v>
      </c>
    </row>
    <row r="3" spans="1:19" s="834" customFormat="1" ht="15" customHeight="1" x14ac:dyDescent="0.2">
      <c r="A3" s="922" t="s">
        <v>975</v>
      </c>
      <c r="S3" s="923" t="s">
        <v>3196</v>
      </c>
    </row>
    <row r="4" spans="1:19" s="505" customFormat="1" ht="12" customHeight="1" x14ac:dyDescent="0.2"/>
    <row r="5" spans="1:19" s="505" customFormat="1" ht="18" customHeight="1" x14ac:dyDescent="0.2">
      <c r="A5" s="1731" t="s">
        <v>3197</v>
      </c>
      <c r="B5" s="1731"/>
      <c r="C5" s="1731"/>
      <c r="D5" s="1731"/>
      <c r="E5" s="1731"/>
      <c r="F5" s="1731"/>
      <c r="G5" s="1731"/>
      <c r="H5" s="1731"/>
      <c r="I5" s="1733" t="s">
        <v>3198</v>
      </c>
      <c r="J5" s="1733"/>
      <c r="K5" s="1733"/>
      <c r="L5" s="1733"/>
      <c r="M5" s="1733"/>
      <c r="N5" s="1733"/>
      <c r="O5" s="1733"/>
      <c r="P5" s="1733"/>
      <c r="Q5" s="1733"/>
      <c r="R5" s="1733"/>
      <c r="S5" s="1733"/>
    </row>
    <row r="6" spans="1:19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3"/>
      <c r="J6" s="1733"/>
      <c r="K6" s="1733"/>
      <c r="L6" s="1733"/>
      <c r="M6" s="1733"/>
      <c r="N6" s="1733"/>
      <c r="O6" s="1733"/>
      <c r="P6" s="1733"/>
      <c r="Q6" s="1733"/>
      <c r="R6" s="1733"/>
      <c r="S6" s="1733"/>
    </row>
    <row r="7" spans="1:19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S7" s="1354" t="s">
        <v>2071</v>
      </c>
    </row>
    <row r="8" spans="1:19" s="285" customFormat="1" ht="75" customHeight="1" thickBot="1" x14ac:dyDescent="0.25">
      <c r="A8" s="1108"/>
      <c r="B8" s="1108" t="s">
        <v>2070</v>
      </c>
      <c r="C8" s="1108" t="s">
        <v>1220</v>
      </c>
      <c r="D8" s="1108" t="s">
        <v>800</v>
      </c>
      <c r="E8" s="1108" t="s">
        <v>763</v>
      </c>
      <c r="F8" s="1108" t="s">
        <v>1548</v>
      </c>
      <c r="G8" s="1108" t="s">
        <v>817</v>
      </c>
      <c r="H8" s="1108" t="s">
        <v>1557</v>
      </c>
      <c r="I8" s="1109" t="s">
        <v>802</v>
      </c>
      <c r="J8" s="1108" t="s">
        <v>1644</v>
      </c>
      <c r="K8" s="1108" t="s">
        <v>1530</v>
      </c>
      <c r="L8" s="1108" t="s">
        <v>758</v>
      </c>
      <c r="M8" s="1108" t="s">
        <v>1418</v>
      </c>
      <c r="N8" s="1108" t="s">
        <v>761</v>
      </c>
      <c r="O8" s="1108" t="s">
        <v>1581</v>
      </c>
      <c r="P8" s="1108" t="s">
        <v>828</v>
      </c>
      <c r="Q8" s="1106" t="s">
        <v>759</v>
      </c>
      <c r="R8" s="1108" t="s">
        <v>752</v>
      </c>
      <c r="S8" s="1108" t="s">
        <v>1079</v>
      </c>
    </row>
    <row r="9" spans="1:19" ht="15" customHeight="1" x14ac:dyDescent="0.2">
      <c r="A9" s="806" t="s">
        <v>565</v>
      </c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5"/>
      <c r="S9" s="85"/>
    </row>
    <row r="10" spans="1:19" ht="12.95" customHeight="1" x14ac:dyDescent="0.2">
      <c r="A10" s="226" t="s">
        <v>749</v>
      </c>
      <c r="B10" s="28">
        <v>0</v>
      </c>
      <c r="C10" s="28">
        <v>9.9342400000009548</v>
      </c>
      <c r="D10" s="28">
        <v>24.781089999999779</v>
      </c>
      <c r="E10" s="28">
        <v>2367.1096600000005</v>
      </c>
      <c r="F10" s="28">
        <v>-9.9999999960687092E-6</v>
      </c>
      <c r="G10" s="28">
        <v>3.5527136788005009E-15</v>
      </c>
      <c r="H10" s="28">
        <v>2.3529600000000528</v>
      </c>
      <c r="I10" s="28">
        <v>9.9999992926314007E-6</v>
      </c>
      <c r="J10" s="28">
        <v>9.140000000000148E-3</v>
      </c>
      <c r="K10" s="28">
        <v>0</v>
      </c>
      <c r="L10" s="28">
        <v>0</v>
      </c>
      <c r="M10" s="28">
        <v>0</v>
      </c>
      <c r="N10" s="28">
        <v>0</v>
      </c>
      <c r="O10" s="28">
        <v>22.005559999999974</v>
      </c>
      <c r="P10" s="28">
        <v>-1.0000000031595846E-5</v>
      </c>
      <c r="Q10" s="28">
        <v>2.3405399999999759</v>
      </c>
      <c r="R10" s="28">
        <v>0</v>
      </c>
      <c r="S10" s="28">
        <v>2428.5331800000008</v>
      </c>
    </row>
    <row r="11" spans="1:19" ht="12.95" customHeight="1" x14ac:dyDescent="0.2">
      <c r="A11" s="226" t="s">
        <v>902</v>
      </c>
      <c r="B11" s="28">
        <v>491.36374000000001</v>
      </c>
      <c r="C11" s="28">
        <v>7370.9020999999993</v>
      </c>
      <c r="D11" s="28">
        <v>2399.2894299999998</v>
      </c>
      <c r="E11" s="28">
        <v>21731.915079999999</v>
      </c>
      <c r="F11" s="28">
        <v>6.86449</v>
      </c>
      <c r="G11" s="28">
        <v>26.494050000000001</v>
      </c>
      <c r="H11" s="28">
        <v>2437.24404</v>
      </c>
      <c r="I11" s="28">
        <v>3319.63852</v>
      </c>
      <c r="J11" s="28">
        <v>0</v>
      </c>
      <c r="K11" s="28">
        <v>0</v>
      </c>
      <c r="L11" s="28">
        <v>39350.007829999995</v>
      </c>
      <c r="M11" s="28">
        <v>9.8563799999999997</v>
      </c>
      <c r="N11" s="28">
        <v>0</v>
      </c>
      <c r="O11" s="28">
        <v>200.48958999999999</v>
      </c>
      <c r="P11" s="28">
        <v>715.57141000000001</v>
      </c>
      <c r="Q11" s="28">
        <v>658.89585</v>
      </c>
      <c r="R11" s="28">
        <v>48.424349999999997</v>
      </c>
      <c r="S11" s="28">
        <v>78766.956859999991</v>
      </c>
    </row>
    <row r="12" spans="1:19" ht="12.95" customHeight="1" x14ac:dyDescent="0.2">
      <c r="A12" s="226" t="s">
        <v>996</v>
      </c>
      <c r="B12" s="28">
        <v>491.36374000000001</v>
      </c>
      <c r="C12" s="28">
        <v>7370.9020999999993</v>
      </c>
      <c r="D12" s="28">
        <v>1856.8458799999996</v>
      </c>
      <c r="E12" s="28">
        <v>21560.645039999999</v>
      </c>
      <c r="F12" s="28">
        <v>6.86449</v>
      </c>
      <c r="G12" s="28">
        <v>26.494050000000001</v>
      </c>
      <c r="H12" s="28">
        <v>1991.1753799999999</v>
      </c>
      <c r="I12" s="28">
        <v>3319.63852</v>
      </c>
      <c r="J12" s="28">
        <v>0</v>
      </c>
      <c r="K12" s="28">
        <v>0</v>
      </c>
      <c r="L12" s="28">
        <v>39350.007829999995</v>
      </c>
      <c r="M12" s="28">
        <v>9.8563799999999997</v>
      </c>
      <c r="N12" s="28">
        <v>0</v>
      </c>
      <c r="O12" s="28">
        <v>200.48958999999999</v>
      </c>
      <c r="P12" s="28">
        <v>715.57141000000001</v>
      </c>
      <c r="Q12" s="28">
        <v>658.89585</v>
      </c>
      <c r="R12" s="28">
        <v>48.424349999999997</v>
      </c>
      <c r="S12" s="28">
        <v>77607.174610000002</v>
      </c>
    </row>
    <row r="13" spans="1:19" ht="12.95" customHeight="1" x14ac:dyDescent="0.2">
      <c r="A13" s="226" t="s">
        <v>997</v>
      </c>
      <c r="B13" s="28">
        <v>0</v>
      </c>
      <c r="C13" s="28">
        <v>0</v>
      </c>
      <c r="D13" s="28">
        <v>542.44355000000007</v>
      </c>
      <c r="E13" s="28">
        <v>171.27003999999999</v>
      </c>
      <c r="F13" s="28">
        <v>0</v>
      </c>
      <c r="G13" s="28">
        <v>0</v>
      </c>
      <c r="H13" s="28">
        <v>446.06865999999997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1159.78225</v>
      </c>
    </row>
    <row r="14" spans="1:19" ht="12.95" customHeight="1" x14ac:dyDescent="0.2">
      <c r="A14" s="226" t="s">
        <v>998</v>
      </c>
      <c r="B14" s="28">
        <v>-491.36374000000001</v>
      </c>
      <c r="C14" s="28">
        <v>-7370.7035099999994</v>
      </c>
      <c r="D14" s="28">
        <v>-2379.92706</v>
      </c>
      <c r="E14" s="28">
        <v>-19268.370039999998</v>
      </c>
      <c r="F14" s="28">
        <v>-6.86449</v>
      </c>
      <c r="G14" s="28">
        <v>-26.494049999999998</v>
      </c>
      <c r="H14" s="28">
        <v>-2434.1249299999999</v>
      </c>
      <c r="I14" s="28">
        <v>-3319.6385100000007</v>
      </c>
      <c r="J14" s="28">
        <v>0</v>
      </c>
      <c r="K14" s="28">
        <v>0</v>
      </c>
      <c r="L14" s="28">
        <v>-39350.007829999995</v>
      </c>
      <c r="M14" s="28">
        <v>-9.8563799999999997</v>
      </c>
      <c r="N14" s="28">
        <v>0</v>
      </c>
      <c r="O14" s="28">
        <v>-121.56766</v>
      </c>
      <c r="P14" s="28">
        <v>-715.57141000000001</v>
      </c>
      <c r="Q14" s="28">
        <v>-656.94308999999998</v>
      </c>
      <c r="R14" s="28">
        <v>-48.424349999999997</v>
      </c>
      <c r="S14" s="28">
        <v>-76199.857050000006</v>
      </c>
    </row>
    <row r="15" spans="1:19" ht="12.95" customHeight="1" x14ac:dyDescent="0.2">
      <c r="A15" s="226" t="s">
        <v>999</v>
      </c>
      <c r="B15" s="28">
        <v>0</v>
      </c>
      <c r="C15" s="28">
        <v>-7370.7035099999994</v>
      </c>
      <c r="D15" s="28">
        <v>-2379.92706</v>
      </c>
      <c r="E15" s="28">
        <v>-19268.370039999998</v>
      </c>
      <c r="F15" s="28">
        <v>-6.86449</v>
      </c>
      <c r="G15" s="28">
        <v>-26.494049999999998</v>
      </c>
      <c r="H15" s="28">
        <v>-2434.1249299999999</v>
      </c>
      <c r="I15" s="28">
        <v>-3319.6385100000007</v>
      </c>
      <c r="J15" s="28">
        <v>0</v>
      </c>
      <c r="K15" s="28">
        <v>0</v>
      </c>
      <c r="L15" s="28">
        <v>-39350.007829999995</v>
      </c>
      <c r="M15" s="28">
        <v>-9.8563799999999997</v>
      </c>
      <c r="N15" s="28">
        <v>0</v>
      </c>
      <c r="O15" s="28">
        <v>-121.56766</v>
      </c>
      <c r="P15" s="28">
        <v>-715.57141000000001</v>
      </c>
      <c r="Q15" s="28">
        <v>-656.94308999999998</v>
      </c>
      <c r="R15" s="28">
        <v>-48.424349999999997</v>
      </c>
      <c r="S15" s="28">
        <v>-75708.493310000005</v>
      </c>
    </row>
    <row r="16" spans="1:19" ht="12.95" customHeight="1" x14ac:dyDescent="0.2">
      <c r="A16" s="226" t="s">
        <v>1570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</row>
    <row r="17" spans="1:19" ht="12.95" customHeight="1" x14ac:dyDescent="0.2">
      <c r="A17" s="226" t="s">
        <v>732</v>
      </c>
      <c r="B17" s="28">
        <v>0</v>
      </c>
      <c r="C17" s="28">
        <v>0</v>
      </c>
      <c r="D17" s="28">
        <v>-174.26163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-174.26163</v>
      </c>
    </row>
    <row r="18" spans="1:19" ht="12.95" customHeight="1" x14ac:dyDescent="0.2">
      <c r="A18" s="226" t="s">
        <v>743</v>
      </c>
      <c r="B18" s="28">
        <v>0</v>
      </c>
      <c r="C18" s="28">
        <v>-7370.7035099999994</v>
      </c>
      <c r="D18" s="28">
        <v>-2205.66543</v>
      </c>
      <c r="E18" s="28">
        <v>-19268.370039999998</v>
      </c>
      <c r="F18" s="28">
        <v>-6.86449</v>
      </c>
      <c r="G18" s="28">
        <v>-26.494049999999998</v>
      </c>
      <c r="H18" s="28">
        <v>-2434.1249299999999</v>
      </c>
      <c r="I18" s="28">
        <v>-3319.6385100000007</v>
      </c>
      <c r="J18" s="28">
        <v>0</v>
      </c>
      <c r="K18" s="28">
        <v>0</v>
      </c>
      <c r="L18" s="28">
        <v>-39350.007829999995</v>
      </c>
      <c r="M18" s="28">
        <v>-9.8563799999999997</v>
      </c>
      <c r="N18" s="28">
        <v>0</v>
      </c>
      <c r="O18" s="28">
        <v>-121.56766</v>
      </c>
      <c r="P18" s="28">
        <v>-715.57141000000001</v>
      </c>
      <c r="Q18" s="28">
        <v>-656.94308999999998</v>
      </c>
      <c r="R18" s="28">
        <v>-48.424349999999997</v>
      </c>
      <c r="S18" s="28">
        <v>-75534.231680000012</v>
      </c>
    </row>
    <row r="19" spans="1:19" ht="12.95" customHeight="1" x14ac:dyDescent="0.2">
      <c r="A19" s="226" t="s">
        <v>1000</v>
      </c>
      <c r="B19" s="28">
        <v>-491.36374000000001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-491.36374000000001</v>
      </c>
    </row>
    <row r="20" spans="1:19" ht="12.95" customHeight="1" x14ac:dyDescent="0.2">
      <c r="A20" s="226" t="s">
        <v>744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</row>
    <row r="21" spans="1:19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</row>
    <row r="22" spans="1:19" ht="12.95" customHeight="1" x14ac:dyDescent="0.2">
      <c r="A22" s="226" t="s">
        <v>743</v>
      </c>
      <c r="B22" s="28">
        <v>-491.36374000000001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-491.36374000000001</v>
      </c>
    </row>
    <row r="23" spans="1:19" ht="12.95" customHeight="1" x14ac:dyDescent="0.2">
      <c r="A23" s="62" t="s">
        <v>4146</v>
      </c>
      <c r="B23" s="28">
        <v>0</v>
      </c>
      <c r="C23" s="28">
        <v>9.7356500000009873</v>
      </c>
      <c r="D23" s="28">
        <v>5.4187199999999507</v>
      </c>
      <c r="E23" s="28">
        <v>-96.43538000000035</v>
      </c>
      <c r="F23" s="28">
        <v>-9.9999999960687092E-6</v>
      </c>
      <c r="G23" s="28">
        <v>0</v>
      </c>
      <c r="H23" s="28">
        <v>-0.76615000000003874</v>
      </c>
      <c r="I23" s="28">
        <v>0</v>
      </c>
      <c r="J23" s="28">
        <v>9.140000000000148E-3</v>
      </c>
      <c r="K23" s="28">
        <v>0</v>
      </c>
      <c r="L23" s="28">
        <v>0</v>
      </c>
      <c r="M23" s="28">
        <v>0</v>
      </c>
      <c r="N23" s="28">
        <v>0</v>
      </c>
      <c r="O23" s="28">
        <v>-56.916370000000015</v>
      </c>
      <c r="P23" s="28">
        <v>-1.0000000031595846E-5</v>
      </c>
      <c r="Q23" s="28">
        <v>0.38777999999996382</v>
      </c>
      <c r="R23" s="28">
        <v>0</v>
      </c>
      <c r="S23" s="28">
        <v>-138.56662999999952</v>
      </c>
    </row>
    <row r="24" spans="1:19" ht="12.95" customHeight="1" x14ac:dyDescent="0.2">
      <c r="A24" s="62" t="s">
        <v>4128</v>
      </c>
      <c r="B24" s="28">
        <v>-200.59256999999999</v>
      </c>
      <c r="C24" s="28">
        <v>-3215.5550099999996</v>
      </c>
      <c r="D24" s="28">
        <v>-492.22214000000002</v>
      </c>
      <c r="E24" s="28">
        <v>-7871.3931300000004</v>
      </c>
      <c r="F24" s="28">
        <v>-5.1200799999999997</v>
      </c>
      <c r="G24" s="28">
        <v>-15.990779999999999</v>
      </c>
      <c r="H24" s="28">
        <v>-580.92292000000009</v>
      </c>
      <c r="I24" s="28">
        <v>-2372.72577</v>
      </c>
      <c r="J24" s="28">
        <v>0</v>
      </c>
      <c r="K24" s="28">
        <v>0</v>
      </c>
      <c r="L24" s="28">
        <v>-30214.13118</v>
      </c>
      <c r="M24" s="28">
        <v>-6.1062899999999996</v>
      </c>
      <c r="N24" s="28">
        <v>0</v>
      </c>
      <c r="O24" s="28">
        <v>-108.61927</v>
      </c>
      <c r="P24" s="28">
        <v>-458.65659000000005</v>
      </c>
      <c r="Q24" s="28">
        <v>-340.72259000000003</v>
      </c>
      <c r="R24" s="28">
        <v>-17.84404</v>
      </c>
      <c r="S24" s="28">
        <v>-45900.602360000004</v>
      </c>
    </row>
    <row r="25" spans="1:19" ht="12.95" customHeight="1" x14ac:dyDescent="0.2">
      <c r="A25" s="62" t="s">
        <v>4127</v>
      </c>
      <c r="B25" s="28">
        <v>200.59256999999999</v>
      </c>
      <c r="C25" s="28">
        <v>3215.4287000000004</v>
      </c>
      <c r="D25" s="28">
        <v>484.565</v>
      </c>
      <c r="E25" s="28">
        <v>6875.0109899999989</v>
      </c>
      <c r="F25" s="28">
        <v>5.1200799999999997</v>
      </c>
      <c r="G25" s="28">
        <v>15.990780000000006</v>
      </c>
      <c r="H25" s="28">
        <v>580.15677000000005</v>
      </c>
      <c r="I25" s="28">
        <v>2372.72577</v>
      </c>
      <c r="J25" s="28">
        <v>0</v>
      </c>
      <c r="K25" s="28">
        <v>0</v>
      </c>
      <c r="L25" s="28">
        <v>30214.13118</v>
      </c>
      <c r="M25" s="28">
        <v>6.1062899999999996</v>
      </c>
      <c r="N25" s="28">
        <v>0</v>
      </c>
      <c r="O25" s="28">
        <v>51.588250000000002</v>
      </c>
      <c r="P25" s="28">
        <v>458.65658000000002</v>
      </c>
      <c r="Q25" s="28">
        <v>339.92944</v>
      </c>
      <c r="R25" s="283">
        <v>17.84404</v>
      </c>
      <c r="S25" s="28">
        <v>44837.846440000008</v>
      </c>
    </row>
    <row r="26" spans="1:19" ht="12.95" customHeight="1" x14ac:dyDescent="0.2">
      <c r="A26" s="62" t="s">
        <v>4130</v>
      </c>
      <c r="B26" s="28">
        <v>84.848830000000007</v>
      </c>
      <c r="C26" s="28">
        <v>2392.7033799999999</v>
      </c>
      <c r="D26" s="28">
        <v>516.09870000000001</v>
      </c>
      <c r="E26" s="28">
        <v>4403.6160800000007</v>
      </c>
      <c r="F26" s="28">
        <v>35.130230000000005</v>
      </c>
      <c r="G26" s="28">
        <v>13.602550000000001</v>
      </c>
      <c r="H26" s="28">
        <v>663.80936999999994</v>
      </c>
      <c r="I26" s="28">
        <v>699.41188</v>
      </c>
      <c r="J26" s="28">
        <v>1.82698</v>
      </c>
      <c r="K26" s="28">
        <v>0</v>
      </c>
      <c r="L26" s="28">
        <v>42811.690339999994</v>
      </c>
      <c r="M26" s="28">
        <v>26.681519999999999</v>
      </c>
      <c r="N26" s="28">
        <v>7.5052599999999998</v>
      </c>
      <c r="O26" s="28">
        <v>129.14305999999999</v>
      </c>
      <c r="P26" s="28">
        <v>348.88471999999996</v>
      </c>
      <c r="Q26" s="28">
        <v>317.67763000000002</v>
      </c>
      <c r="R26" s="28">
        <v>15.606629999999999</v>
      </c>
      <c r="S26" s="28">
        <v>52468.237159999997</v>
      </c>
    </row>
    <row r="27" spans="1:19" ht="12.95" customHeight="1" x14ac:dyDescent="0.2">
      <c r="A27" s="62" t="s">
        <v>4132</v>
      </c>
      <c r="B27" s="28">
        <v>-84.848830000000007</v>
      </c>
      <c r="C27" s="28">
        <v>-2382.8414199999997</v>
      </c>
      <c r="D27" s="28">
        <v>-503.02284000000003</v>
      </c>
      <c r="E27" s="28">
        <v>-3503.6693199999995</v>
      </c>
      <c r="F27" s="28">
        <v>-35.130240000000001</v>
      </c>
      <c r="G27" s="28">
        <v>-13.602550000000001</v>
      </c>
      <c r="H27" s="28">
        <v>-663.80936999999994</v>
      </c>
      <c r="I27" s="28">
        <v>-699.41188</v>
      </c>
      <c r="J27" s="28">
        <v>-1.8178399999999999</v>
      </c>
      <c r="K27" s="28">
        <v>0</v>
      </c>
      <c r="L27" s="28">
        <v>-42811.690340000001</v>
      </c>
      <c r="M27" s="28">
        <v>-26.681519999999999</v>
      </c>
      <c r="N27" s="28">
        <v>-7.5052599999999998</v>
      </c>
      <c r="O27" s="28">
        <v>-129.02841000000001</v>
      </c>
      <c r="P27" s="28">
        <v>-348.88471999999996</v>
      </c>
      <c r="Q27" s="28">
        <v>-316.49670000000003</v>
      </c>
      <c r="R27" s="28">
        <v>-15.606629999999999</v>
      </c>
      <c r="S27" s="28">
        <v>-51544.047870000002</v>
      </c>
    </row>
    <row r="28" spans="1:19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</row>
    <row r="29" spans="1:19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</row>
    <row r="30" spans="1:19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</row>
    <row r="31" spans="1:19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</row>
    <row r="32" spans="1:19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</row>
    <row r="33" spans="1:19" ht="12.95" customHeight="1" x14ac:dyDescent="0.2">
      <c r="A33" s="228" t="s">
        <v>1001</v>
      </c>
      <c r="B33" s="28">
        <v>0</v>
      </c>
      <c r="C33" s="28">
        <v>2.172E-2</v>
      </c>
      <c r="D33" s="28">
        <v>1.9572000000000001</v>
      </c>
      <c r="E33" s="28">
        <v>532.17959999999994</v>
      </c>
      <c r="F33" s="28">
        <v>0</v>
      </c>
      <c r="G33" s="28">
        <v>0</v>
      </c>
      <c r="H33" s="28">
        <v>0.62063999999999997</v>
      </c>
      <c r="I33" s="28">
        <v>7.8205407412735336E-7</v>
      </c>
      <c r="J33" s="28">
        <v>0</v>
      </c>
      <c r="K33" s="28">
        <v>0</v>
      </c>
      <c r="L33" s="28">
        <v>0.46601803918332857</v>
      </c>
      <c r="M33" s="28">
        <v>0</v>
      </c>
      <c r="N33" s="28">
        <v>0</v>
      </c>
      <c r="O33" s="28">
        <v>12.094209278504737</v>
      </c>
      <c r="P33" s="28">
        <v>0</v>
      </c>
      <c r="Q33" s="28">
        <v>0.43640000000000007</v>
      </c>
      <c r="R33" s="28">
        <v>0</v>
      </c>
      <c r="S33" s="28">
        <v>547.77578809974216</v>
      </c>
    </row>
    <row r="34" spans="1:19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</row>
    <row r="35" spans="1:19" ht="12.95" customHeight="1" x14ac:dyDescent="0.2">
      <c r="A35" s="62" t="s">
        <v>4177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</row>
    <row r="36" spans="1:19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</row>
    <row r="37" spans="1:19" ht="15" customHeight="1" x14ac:dyDescent="0.2">
      <c r="A37" s="1115" t="s">
        <v>562</v>
      </c>
      <c r="B37" s="1114">
        <v>0</v>
      </c>
      <c r="C37" s="1114">
        <v>9.9559600000009549</v>
      </c>
      <c r="D37" s="1114">
        <v>26.738289999999779</v>
      </c>
      <c r="E37" s="1114">
        <v>2899.2892600000005</v>
      </c>
      <c r="F37" s="1114">
        <v>-9.9999999960687092E-6</v>
      </c>
      <c r="G37" s="1114">
        <v>3.5527136788005009E-15</v>
      </c>
      <c r="H37" s="1114">
        <v>2.9736000000000526</v>
      </c>
      <c r="I37" s="1114">
        <v>1.0782053366758754E-5</v>
      </c>
      <c r="J37" s="1114">
        <v>9.140000000000148E-3</v>
      </c>
      <c r="K37" s="1114">
        <v>0</v>
      </c>
      <c r="L37" s="1114">
        <v>0.46601803918332857</v>
      </c>
      <c r="M37" s="1114">
        <v>0</v>
      </c>
      <c r="N37" s="1114">
        <v>0</v>
      </c>
      <c r="O37" s="1114">
        <v>34.099769278504709</v>
      </c>
      <c r="P37" s="1114">
        <v>-1.0000000031595846E-5</v>
      </c>
      <c r="Q37" s="1114">
        <v>2.7769399999999758</v>
      </c>
      <c r="R37" s="1114">
        <v>0</v>
      </c>
      <c r="S37" s="1114">
        <v>2976.3089680997427</v>
      </c>
    </row>
    <row r="38" spans="1:19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</row>
    <row r="39" spans="1:19" ht="15" customHeight="1" x14ac:dyDescent="0.2">
      <c r="A39" s="806" t="s">
        <v>568</v>
      </c>
      <c r="B39" s="7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</row>
    <row r="40" spans="1:19" ht="12.95" customHeight="1" x14ac:dyDescent="0.2">
      <c r="A40" s="68" t="s">
        <v>419</v>
      </c>
      <c r="B40" s="28">
        <v>0</v>
      </c>
      <c r="C40" s="28">
        <v>0</v>
      </c>
      <c r="D40" s="28">
        <v>-18.407189999999687</v>
      </c>
      <c r="E40" s="28">
        <v>-756.50271316474209</v>
      </c>
      <c r="F40" s="28">
        <v>0</v>
      </c>
      <c r="G40" s="28">
        <v>0</v>
      </c>
      <c r="H40" s="28">
        <v>0</v>
      </c>
      <c r="I40" s="28">
        <v>0</v>
      </c>
      <c r="J40" s="28">
        <v>2.4000000000000021E-2</v>
      </c>
      <c r="K40" s="28">
        <v>0</v>
      </c>
      <c r="L40" s="28">
        <v>4.584420000001046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-770.30148316474072</v>
      </c>
    </row>
    <row r="41" spans="1:19" ht="12.95" customHeight="1" x14ac:dyDescent="0.2">
      <c r="A41" s="773" t="s">
        <v>417</v>
      </c>
      <c r="B41" s="28">
        <v>0</v>
      </c>
      <c r="C41" s="28">
        <v>0</v>
      </c>
      <c r="D41" s="28">
        <v>-54.247959999999999</v>
      </c>
      <c r="E41" s="28">
        <v>-50.252499999999998</v>
      </c>
      <c r="F41" s="28">
        <v>0</v>
      </c>
      <c r="G41" s="28">
        <v>0</v>
      </c>
      <c r="H41" s="28">
        <v>-82.630369999999999</v>
      </c>
      <c r="I41" s="28">
        <v>-78.953070000000011</v>
      </c>
      <c r="J41" s="28">
        <v>0</v>
      </c>
      <c r="K41" s="28">
        <v>0</v>
      </c>
      <c r="L41" s="28">
        <v>-8614.3835999999992</v>
      </c>
      <c r="M41" s="28">
        <v>0</v>
      </c>
      <c r="N41" s="28">
        <v>0</v>
      </c>
      <c r="O41" s="28">
        <v>0</v>
      </c>
      <c r="P41" s="28">
        <v>-1183.6880100000001</v>
      </c>
      <c r="Q41" s="28">
        <v>0</v>
      </c>
      <c r="R41" s="28">
        <v>0</v>
      </c>
      <c r="S41" s="28">
        <v>-10064.155509999999</v>
      </c>
    </row>
    <row r="42" spans="1:19" ht="12.95" customHeight="1" x14ac:dyDescent="0.2">
      <c r="A42" s="773" t="s">
        <v>128</v>
      </c>
      <c r="B42" s="28">
        <v>0</v>
      </c>
      <c r="C42" s="28">
        <v>0</v>
      </c>
      <c r="D42" s="28">
        <v>-54.247959999999999</v>
      </c>
      <c r="E42" s="28">
        <v>-50.252499999999998</v>
      </c>
      <c r="F42" s="28">
        <v>0</v>
      </c>
      <c r="G42" s="28">
        <v>0</v>
      </c>
      <c r="H42" s="28">
        <v>-82.630369999999999</v>
      </c>
      <c r="I42" s="28">
        <v>-78.953070000000011</v>
      </c>
      <c r="J42" s="28">
        <v>0</v>
      </c>
      <c r="K42" s="28">
        <v>0</v>
      </c>
      <c r="L42" s="28">
        <v>-8614.3835999999992</v>
      </c>
      <c r="M42" s="28">
        <v>0</v>
      </c>
      <c r="N42" s="28">
        <v>0</v>
      </c>
      <c r="O42" s="28">
        <v>0</v>
      </c>
      <c r="P42" s="28">
        <v>-1183.6880100000001</v>
      </c>
      <c r="Q42" s="28">
        <v>0</v>
      </c>
      <c r="R42" s="28">
        <v>0</v>
      </c>
      <c r="S42" s="28">
        <v>-10064.155509999999</v>
      </c>
    </row>
    <row r="43" spans="1:19" ht="12.95" customHeight="1" x14ac:dyDescent="0.2">
      <c r="A43" s="773" t="s">
        <v>129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</row>
    <row r="44" spans="1:19" ht="12.95" customHeight="1" x14ac:dyDescent="0.2">
      <c r="A44" s="773" t="s">
        <v>415</v>
      </c>
      <c r="B44" s="28">
        <v>0</v>
      </c>
      <c r="C44" s="28">
        <v>0</v>
      </c>
      <c r="D44" s="28">
        <v>51.42906</v>
      </c>
      <c r="E44" s="28">
        <v>0</v>
      </c>
      <c r="F44" s="28">
        <v>0</v>
      </c>
      <c r="G44" s="28">
        <v>0</v>
      </c>
      <c r="H44" s="28">
        <v>82.630369999999999</v>
      </c>
      <c r="I44" s="28">
        <v>78.953070000000011</v>
      </c>
      <c r="J44" s="28">
        <v>0</v>
      </c>
      <c r="K44" s="28">
        <v>0</v>
      </c>
      <c r="L44" s="28">
        <v>8618.9680200000003</v>
      </c>
      <c r="M44" s="28">
        <v>0</v>
      </c>
      <c r="N44" s="28">
        <v>0</v>
      </c>
      <c r="O44" s="28">
        <v>0</v>
      </c>
      <c r="P44" s="28">
        <v>1183.6880100000001</v>
      </c>
      <c r="Q44" s="28">
        <v>0</v>
      </c>
      <c r="R44" s="28">
        <v>0</v>
      </c>
      <c r="S44" s="28">
        <v>10015.668530000001</v>
      </c>
    </row>
    <row r="45" spans="1:19" ht="12.95" customHeight="1" x14ac:dyDescent="0.2">
      <c r="A45" s="62" t="s">
        <v>1288</v>
      </c>
      <c r="B45" s="28">
        <v>0</v>
      </c>
      <c r="C45" s="28">
        <v>0</v>
      </c>
      <c r="D45" s="28">
        <v>51.42906</v>
      </c>
      <c r="E45" s="28">
        <v>0</v>
      </c>
      <c r="F45" s="28">
        <v>0</v>
      </c>
      <c r="G45" s="28">
        <v>0</v>
      </c>
      <c r="H45" s="28">
        <v>82.630369999999999</v>
      </c>
      <c r="I45" s="28">
        <v>78.953070000000011</v>
      </c>
      <c r="J45" s="28">
        <v>0</v>
      </c>
      <c r="K45" s="28">
        <v>0</v>
      </c>
      <c r="L45" s="28">
        <v>8618.9680200000003</v>
      </c>
      <c r="M45" s="28">
        <v>0</v>
      </c>
      <c r="N45" s="28">
        <v>0</v>
      </c>
      <c r="O45" s="28">
        <v>0</v>
      </c>
      <c r="P45" s="28">
        <v>1183.6880080999999</v>
      </c>
      <c r="Q45" s="28">
        <v>0</v>
      </c>
      <c r="R45" s="28">
        <v>0</v>
      </c>
      <c r="S45" s="28">
        <v>10015.668528100001</v>
      </c>
    </row>
    <row r="46" spans="1:19" ht="12.95" customHeight="1" x14ac:dyDescent="0.2">
      <c r="A46" s="62" t="s">
        <v>1570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</row>
    <row r="47" spans="1:19" ht="12.95" customHeight="1" x14ac:dyDescent="0.2">
      <c r="A47" s="62" t="s">
        <v>732</v>
      </c>
      <c r="B47" s="28">
        <v>0</v>
      </c>
      <c r="C47" s="28">
        <v>0</v>
      </c>
      <c r="D47" s="28">
        <v>25.104580000000002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25.104580000000002</v>
      </c>
    </row>
    <row r="48" spans="1:19" ht="12.95" customHeight="1" x14ac:dyDescent="0.2">
      <c r="A48" s="62" t="s">
        <v>743</v>
      </c>
      <c r="B48" s="28">
        <v>0</v>
      </c>
      <c r="C48" s="28">
        <v>0</v>
      </c>
      <c r="D48" s="28">
        <v>26.324479999999998</v>
      </c>
      <c r="E48" s="28">
        <v>0</v>
      </c>
      <c r="F48" s="28">
        <v>0</v>
      </c>
      <c r="G48" s="28">
        <v>0</v>
      </c>
      <c r="H48" s="28">
        <v>82.630369999999999</v>
      </c>
      <c r="I48" s="28">
        <v>78.953070000000011</v>
      </c>
      <c r="J48" s="28">
        <v>0</v>
      </c>
      <c r="K48" s="28">
        <v>0</v>
      </c>
      <c r="L48" s="28">
        <v>8618.9680200000003</v>
      </c>
      <c r="M48" s="28">
        <v>0</v>
      </c>
      <c r="N48" s="28">
        <v>0</v>
      </c>
      <c r="O48" s="28">
        <v>0</v>
      </c>
      <c r="P48" s="28">
        <v>1183.6880080999999</v>
      </c>
      <c r="Q48" s="28">
        <v>0</v>
      </c>
      <c r="R48" s="28">
        <v>0</v>
      </c>
      <c r="S48" s="28">
        <v>9990.5639480999998</v>
      </c>
    </row>
    <row r="49" spans="1:19" ht="12.95" customHeight="1" x14ac:dyDescent="0.2">
      <c r="A49" s="62" t="s">
        <v>418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</row>
    <row r="50" spans="1:19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</row>
    <row r="51" spans="1:19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</row>
    <row r="52" spans="1:19" ht="12.95" customHeight="1" x14ac:dyDescent="0.2">
      <c r="A52" s="62" t="s">
        <v>743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</row>
    <row r="53" spans="1:19" ht="12.95" customHeight="1" x14ac:dyDescent="0.2">
      <c r="A53" s="62" t="s">
        <v>4162</v>
      </c>
      <c r="B53" s="28">
        <v>0</v>
      </c>
      <c r="C53" s="28">
        <v>0</v>
      </c>
      <c r="D53" s="28">
        <v>-15.588289999999688</v>
      </c>
      <c r="E53" s="28">
        <v>-706.25021316474215</v>
      </c>
      <c r="F53" s="28">
        <v>0</v>
      </c>
      <c r="G53" s="28">
        <v>0</v>
      </c>
      <c r="H53" s="28">
        <v>0</v>
      </c>
      <c r="I53" s="28">
        <v>0</v>
      </c>
      <c r="J53" s="28">
        <v>2.4000000000000021E-2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-721.81450316474184</v>
      </c>
    </row>
    <row r="54" spans="1:19" ht="12.95" customHeight="1" x14ac:dyDescent="0.2">
      <c r="A54" s="62" t="s">
        <v>4163</v>
      </c>
      <c r="B54" s="28">
        <v>-29.408699999999996</v>
      </c>
      <c r="C54" s="28">
        <v>-1525.5266299999998</v>
      </c>
      <c r="D54" s="28">
        <v>-17316.565309999998</v>
      </c>
      <c r="E54" s="28">
        <v>-1428.1330675200984</v>
      </c>
      <c r="F54" s="28">
        <v>0</v>
      </c>
      <c r="G54" s="28">
        <v>0</v>
      </c>
      <c r="H54" s="28">
        <v>-142.42508999999998</v>
      </c>
      <c r="I54" s="28">
        <v>-733.41827000000001</v>
      </c>
      <c r="J54" s="28">
        <v>0</v>
      </c>
      <c r="K54" s="28">
        <v>-21.802</v>
      </c>
      <c r="L54" s="28">
        <v>-60781.01299000001</v>
      </c>
      <c r="M54" s="28">
        <v>0</v>
      </c>
      <c r="N54" s="28">
        <v>-90.2</v>
      </c>
      <c r="O54" s="28">
        <v>-147.33600000000001</v>
      </c>
      <c r="P54" s="28">
        <v>-4284.5196299999998</v>
      </c>
      <c r="Q54" s="28">
        <v>0</v>
      </c>
      <c r="R54" s="28">
        <v>0</v>
      </c>
      <c r="S54" s="28">
        <v>-86500.347687520087</v>
      </c>
    </row>
    <row r="55" spans="1:19" ht="12.95" customHeight="1" x14ac:dyDescent="0.2">
      <c r="A55" s="62" t="s">
        <v>4139</v>
      </c>
      <c r="B55" s="28">
        <v>29.408699999999996</v>
      </c>
      <c r="C55" s="28">
        <v>1525.5266299999998</v>
      </c>
      <c r="D55" s="28">
        <v>17300.977019999998</v>
      </c>
      <c r="E55" s="28">
        <v>431.39176435535609</v>
      </c>
      <c r="F55" s="28">
        <v>0</v>
      </c>
      <c r="G55" s="28">
        <v>0</v>
      </c>
      <c r="H55" s="28">
        <v>142.42508999999998</v>
      </c>
      <c r="I55" s="28">
        <v>733.41827000000001</v>
      </c>
      <c r="J55" s="28">
        <v>0</v>
      </c>
      <c r="K55" s="28">
        <v>21.80198</v>
      </c>
      <c r="L55" s="28">
        <v>60781.012990000003</v>
      </c>
      <c r="M55" s="28">
        <v>0</v>
      </c>
      <c r="N55" s="28">
        <v>90.2</v>
      </c>
      <c r="O55" s="28">
        <v>147.33600000000001</v>
      </c>
      <c r="P55" s="28">
        <v>4284.5196299999998</v>
      </c>
      <c r="Q55" s="28">
        <v>0</v>
      </c>
      <c r="R55" s="28">
        <v>0</v>
      </c>
      <c r="S55" s="28">
        <v>85488.01807435535</v>
      </c>
    </row>
    <row r="56" spans="1:19" ht="12.95" customHeight="1" x14ac:dyDescent="0.2">
      <c r="A56" s="62" t="s">
        <v>4145</v>
      </c>
      <c r="B56" s="28">
        <v>75.71135000000001</v>
      </c>
      <c r="C56" s="28">
        <v>2044.4513300000001</v>
      </c>
      <c r="D56" s="28">
        <v>26162.051329999998</v>
      </c>
      <c r="E56" s="28">
        <v>311.22755000000001</v>
      </c>
      <c r="F56" s="28">
        <v>0</v>
      </c>
      <c r="G56" s="28">
        <v>0</v>
      </c>
      <c r="H56" s="28">
        <v>32.822420000000001</v>
      </c>
      <c r="I56" s="28">
        <v>2677.1030900000001</v>
      </c>
      <c r="J56" s="28">
        <v>4.758</v>
      </c>
      <c r="K56" s="28">
        <v>27.20384</v>
      </c>
      <c r="L56" s="28">
        <v>38914.664649999999</v>
      </c>
      <c r="M56" s="28">
        <v>0</v>
      </c>
      <c r="N56" s="28">
        <v>82</v>
      </c>
      <c r="O56" s="28">
        <v>147.33600000000001</v>
      </c>
      <c r="P56" s="28">
        <v>4616.8877000000002</v>
      </c>
      <c r="Q56" s="28">
        <v>0</v>
      </c>
      <c r="R56" s="28">
        <v>0</v>
      </c>
      <c r="S56" s="28">
        <v>75096.217260000005</v>
      </c>
    </row>
    <row r="57" spans="1:19" ht="12.95" customHeight="1" x14ac:dyDescent="0.2">
      <c r="A57" s="62" t="s">
        <v>4140</v>
      </c>
      <c r="B57" s="28">
        <v>-75.71135000000001</v>
      </c>
      <c r="C57" s="28">
        <v>-2044.4513300000001</v>
      </c>
      <c r="D57" s="28">
        <v>-26162.051329999998</v>
      </c>
      <c r="E57" s="28">
        <v>-20.736459999999997</v>
      </c>
      <c r="F57" s="28">
        <v>0</v>
      </c>
      <c r="G57" s="28">
        <v>0</v>
      </c>
      <c r="H57" s="28">
        <v>-32.822420000000001</v>
      </c>
      <c r="I57" s="28">
        <v>-2677.1030900000001</v>
      </c>
      <c r="J57" s="28">
        <v>-4.734</v>
      </c>
      <c r="K57" s="28">
        <v>-27.20382</v>
      </c>
      <c r="L57" s="28">
        <v>-38914.664649999999</v>
      </c>
      <c r="M57" s="28">
        <v>0</v>
      </c>
      <c r="N57" s="28">
        <v>-82</v>
      </c>
      <c r="O57" s="28">
        <v>-147.33600000000001</v>
      </c>
      <c r="P57" s="28">
        <v>-4616.8877000000002</v>
      </c>
      <c r="Q57" s="28">
        <v>0</v>
      </c>
      <c r="R57" s="28">
        <v>0</v>
      </c>
      <c r="S57" s="28">
        <v>-74805.702149999997</v>
      </c>
    </row>
    <row r="58" spans="1:19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</row>
    <row r="59" spans="1:19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</row>
    <row r="60" spans="1:19" ht="12.95" customHeight="1" x14ac:dyDescent="0.2">
      <c r="A60" s="226" t="s">
        <v>1002</v>
      </c>
      <c r="B60" s="28">
        <v>-10.279121382311693</v>
      </c>
      <c r="C60" s="28">
        <v>-45.628770000000024</v>
      </c>
      <c r="D60" s="28">
        <v>-391.50207999999992</v>
      </c>
      <c r="E60" s="28">
        <v>-403.85366999999997</v>
      </c>
      <c r="F60" s="28">
        <v>1.1778625892750041</v>
      </c>
      <c r="G60" s="28">
        <v>1.4243500000000002</v>
      </c>
      <c r="H60" s="28">
        <v>-39.092489999999998</v>
      </c>
      <c r="I60" s="28">
        <v>-15.469811813306208</v>
      </c>
      <c r="J60" s="28">
        <v>-1.6665685122568334</v>
      </c>
      <c r="K60" s="28">
        <v>0</v>
      </c>
      <c r="L60" s="28">
        <v>-1287.4758371120001</v>
      </c>
      <c r="M60" s="28">
        <v>6.450896097397159</v>
      </c>
      <c r="N60" s="28">
        <v>0.91009000000000007</v>
      </c>
      <c r="O60" s="28">
        <v>5.4270270150524844</v>
      </c>
      <c r="P60" s="28">
        <v>-46.269199999999991</v>
      </c>
      <c r="Q60" s="28">
        <v>-3.5767300000000031</v>
      </c>
      <c r="R60" s="28">
        <v>-29.729105424106674</v>
      </c>
      <c r="S60" s="28">
        <v>-2259.1680885422579</v>
      </c>
    </row>
    <row r="61" spans="1:19" ht="12.95" customHeight="1" x14ac:dyDescent="0.2">
      <c r="A61" s="226" t="s">
        <v>1685</v>
      </c>
      <c r="B61" s="28">
        <v>0</v>
      </c>
      <c r="C61" s="28">
        <v>-70.553129999999996</v>
      </c>
      <c r="D61" s="28">
        <v>-188.04680999999999</v>
      </c>
      <c r="E61" s="28">
        <v>-223.0378</v>
      </c>
      <c r="F61" s="28">
        <v>0</v>
      </c>
      <c r="G61" s="28">
        <v>0</v>
      </c>
      <c r="H61" s="28">
        <v>-83.855159999999998</v>
      </c>
      <c r="I61" s="28">
        <v>-40.301760000000002</v>
      </c>
      <c r="J61" s="28">
        <v>-0.13702</v>
      </c>
      <c r="K61" s="28">
        <v>0</v>
      </c>
      <c r="L61" s="28">
        <v>-27.017349999999993</v>
      </c>
      <c r="M61" s="28">
        <v>2.5682400000000003</v>
      </c>
      <c r="N61" s="28">
        <v>0</v>
      </c>
      <c r="O61" s="28">
        <v>-6.3352899999999988</v>
      </c>
      <c r="P61" s="28">
        <v>-34.771759999999993</v>
      </c>
      <c r="Q61" s="28">
        <v>-13.72593</v>
      </c>
      <c r="R61" s="28">
        <v>0</v>
      </c>
      <c r="S61" s="28">
        <v>-685.21269999999993</v>
      </c>
    </row>
    <row r="62" spans="1:19" ht="12.95" customHeight="1" x14ac:dyDescent="0.2">
      <c r="A62" s="227" t="s">
        <v>1682</v>
      </c>
      <c r="B62" s="28">
        <v>0</v>
      </c>
      <c r="C62" s="28">
        <v>-70.553129999999996</v>
      </c>
      <c r="D62" s="28">
        <v>-188.04680999999999</v>
      </c>
      <c r="E62" s="28">
        <v>-223.0378</v>
      </c>
      <c r="F62" s="28">
        <v>0</v>
      </c>
      <c r="G62" s="28">
        <v>0</v>
      </c>
      <c r="H62" s="28">
        <v>-83.855159999999998</v>
      </c>
      <c r="I62" s="28">
        <v>-40.301760000000002</v>
      </c>
      <c r="J62" s="28">
        <v>-0.13702</v>
      </c>
      <c r="K62" s="28">
        <v>0</v>
      </c>
      <c r="L62" s="28">
        <v>-27.017349999999993</v>
      </c>
      <c r="M62" s="28">
        <v>2.5682400000000003</v>
      </c>
      <c r="N62" s="28">
        <v>0</v>
      </c>
      <c r="O62" s="28">
        <v>-6.3352899999999988</v>
      </c>
      <c r="P62" s="28">
        <v>-34.771759999999993</v>
      </c>
      <c r="Q62" s="28">
        <v>-13.72593</v>
      </c>
      <c r="R62" s="28">
        <v>0</v>
      </c>
      <c r="S62" s="28">
        <v>-685.21269999999993</v>
      </c>
    </row>
    <row r="63" spans="1:19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</row>
    <row r="64" spans="1:19" ht="12.95" customHeight="1" x14ac:dyDescent="0.2">
      <c r="A64" s="227" t="s">
        <v>952</v>
      </c>
      <c r="B64" s="28">
        <v>17.651820000000001</v>
      </c>
      <c r="C64" s="28">
        <v>145.93654999999998</v>
      </c>
      <c r="D64" s="28">
        <v>303.73347000000007</v>
      </c>
      <c r="E64" s="28">
        <v>124.53471000000002</v>
      </c>
      <c r="F64" s="28">
        <v>2.0945900000000002</v>
      </c>
      <c r="G64" s="28">
        <v>1.4243500000000002</v>
      </c>
      <c r="H64" s="28">
        <v>171.55629999999999</v>
      </c>
      <c r="I64" s="28">
        <v>101.67564</v>
      </c>
      <c r="J64" s="28">
        <v>0.18178</v>
      </c>
      <c r="K64" s="28">
        <v>0</v>
      </c>
      <c r="L64" s="28">
        <v>67.296660000000003</v>
      </c>
      <c r="M64" s="28">
        <v>4.6197400000000002</v>
      </c>
      <c r="N64" s="28">
        <v>0.91009000000000007</v>
      </c>
      <c r="O64" s="28">
        <v>19.82921</v>
      </c>
      <c r="P64" s="28">
        <v>62.115900000000003</v>
      </c>
      <c r="Q64" s="28">
        <v>28.591069999999998</v>
      </c>
      <c r="R64" s="28">
        <v>4.6106499999999997</v>
      </c>
      <c r="S64" s="28">
        <v>1056.7625300000002</v>
      </c>
    </row>
    <row r="65" spans="1:19" ht="12.95" customHeight="1" x14ac:dyDescent="0.2">
      <c r="A65" s="227" t="s">
        <v>738</v>
      </c>
      <c r="B65" s="28">
        <v>-19.174438334956392</v>
      </c>
      <c r="C65" s="28">
        <v>-73.496210000000005</v>
      </c>
      <c r="D65" s="28">
        <v>-323.10658000000001</v>
      </c>
      <c r="E65" s="28">
        <v>-166.0076</v>
      </c>
      <c r="F65" s="28">
        <v>-0.50903352516394851</v>
      </c>
      <c r="G65" s="28">
        <v>0</v>
      </c>
      <c r="H65" s="28">
        <v>-65.977170000000001</v>
      </c>
      <c r="I65" s="28">
        <v>-44.192848324254669</v>
      </c>
      <c r="J65" s="28">
        <v>-1.1623658160453902</v>
      </c>
      <c r="K65" s="28">
        <v>0</v>
      </c>
      <c r="L65" s="28">
        <v>-873.938225784</v>
      </c>
      <c r="M65" s="28">
        <v>-0.41917844623506006</v>
      </c>
      <c r="N65" s="28">
        <v>0</v>
      </c>
      <c r="O65" s="28">
        <v>-4.7798092323118366</v>
      </c>
      <c r="P65" s="28">
        <v>-42.8932</v>
      </c>
      <c r="Q65" s="28">
        <v>-14.32511</v>
      </c>
      <c r="R65" s="28">
        <v>-19.161673002062557</v>
      </c>
      <c r="S65" s="28">
        <v>-1649.1524424650299</v>
      </c>
    </row>
    <row r="66" spans="1:19" ht="12.95" customHeight="1" x14ac:dyDescent="0.2">
      <c r="A66" s="227" t="s">
        <v>739</v>
      </c>
      <c r="B66" s="28">
        <v>-6.6093552067872956</v>
      </c>
      <c r="C66" s="28">
        <v>-47.515980000000006</v>
      </c>
      <c r="D66" s="28">
        <v>-100.61903</v>
      </c>
      <c r="E66" s="28">
        <v>-108.47736999999999</v>
      </c>
      <c r="F66" s="28">
        <v>-0.34636802269522282</v>
      </c>
      <c r="G66" s="28">
        <v>0</v>
      </c>
      <c r="H66" s="28">
        <v>-40.52825</v>
      </c>
      <c r="I66" s="28">
        <v>-11.149324233757575</v>
      </c>
      <c r="J66" s="28">
        <v>-0.48064929738865109</v>
      </c>
      <c r="K66" s="28">
        <v>0</v>
      </c>
      <c r="L66" s="28">
        <v>-189.29436801600005</v>
      </c>
      <c r="M66" s="28">
        <v>-1.2442718620843955E-2</v>
      </c>
      <c r="N66" s="28">
        <v>0</v>
      </c>
      <c r="O66" s="28">
        <v>-1.7678226199133842</v>
      </c>
      <c r="P66" s="28">
        <v>-12.481950000000001</v>
      </c>
      <c r="Q66" s="28">
        <v>-3.7136100000000001</v>
      </c>
      <c r="R66" s="28">
        <v>-4.2582394593296016</v>
      </c>
      <c r="S66" s="28">
        <v>-527.2597595744927</v>
      </c>
    </row>
    <row r="67" spans="1:19" ht="12.95" customHeight="1" x14ac:dyDescent="0.2">
      <c r="A67" s="227" t="s">
        <v>740</v>
      </c>
      <c r="B67" s="28">
        <v>-1.1401067306675927</v>
      </c>
      <c r="C67" s="28">
        <v>0</v>
      </c>
      <c r="D67" s="28">
        <v>-70.780919999999995</v>
      </c>
      <c r="E67" s="28">
        <v>-29.11928</v>
      </c>
      <c r="F67" s="28">
        <v>-4.7040761467470387E-3</v>
      </c>
      <c r="G67" s="28">
        <v>0</v>
      </c>
      <c r="H67" s="28">
        <v>-12.73902</v>
      </c>
      <c r="I67" s="28">
        <v>-11.532153403433231</v>
      </c>
      <c r="J67" s="28">
        <v>-3.85796574019142E-2</v>
      </c>
      <c r="K67" s="28">
        <v>0</v>
      </c>
      <c r="L67" s="28">
        <v>-142.47006352800005</v>
      </c>
      <c r="M67" s="28">
        <v>-1.7590094581111278E-2</v>
      </c>
      <c r="N67" s="28">
        <v>0</v>
      </c>
      <c r="O67" s="28">
        <v>-1.0669347776662399</v>
      </c>
      <c r="P67" s="28">
        <v>-3.2525300000000001</v>
      </c>
      <c r="Q67" s="28">
        <v>-0.40314999999999995</v>
      </c>
      <c r="R67" s="28">
        <v>-1.7264500205419719</v>
      </c>
      <c r="S67" s="28">
        <v>-274.2924822884388</v>
      </c>
    </row>
    <row r="68" spans="1:19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-0.2794516794837224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-0.2794516794837224</v>
      </c>
    </row>
    <row r="69" spans="1:19" ht="12.95" customHeight="1" x14ac:dyDescent="0.2">
      <c r="A69" s="69" t="s">
        <v>3229</v>
      </c>
      <c r="B69" s="28">
        <v>-0.94102195520787391</v>
      </c>
      <c r="C69" s="28">
        <v>0</v>
      </c>
      <c r="D69" s="28">
        <v>-12.68221</v>
      </c>
      <c r="E69" s="28">
        <v>-1.7463299999999999</v>
      </c>
      <c r="F69" s="28">
        <v>-5.662178671907786E-2</v>
      </c>
      <c r="G69" s="28">
        <v>0</v>
      </c>
      <c r="H69" s="28">
        <v>-7.5491899999999994</v>
      </c>
      <c r="I69" s="28">
        <v>-9.6899141723770086</v>
      </c>
      <c r="J69" s="28">
        <v>-2.973374142087799E-2</v>
      </c>
      <c r="K69" s="28">
        <v>0</v>
      </c>
      <c r="L69" s="28">
        <v>-120.41633978400002</v>
      </c>
      <c r="M69" s="28">
        <v>-0.2878726431658265</v>
      </c>
      <c r="N69" s="28">
        <v>0</v>
      </c>
      <c r="O69" s="28">
        <v>-0.28497437515075547</v>
      </c>
      <c r="P69" s="28">
        <v>-14.985659999999999</v>
      </c>
      <c r="Q69" s="28">
        <v>0</v>
      </c>
      <c r="R69" s="28">
        <v>-8.1724183446218692</v>
      </c>
      <c r="S69" s="28">
        <v>-176.8432868026633</v>
      </c>
    </row>
    <row r="70" spans="1:19" ht="12.95" customHeight="1" x14ac:dyDescent="0.2">
      <c r="A70" s="227" t="s">
        <v>995</v>
      </c>
      <c r="B70" s="28">
        <v>-6.601915469253794E-2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-1.63615</v>
      </c>
      <c r="M70" s="28">
        <v>0</v>
      </c>
      <c r="N70" s="28">
        <v>0</v>
      </c>
      <c r="O70" s="28">
        <v>-0.1673519799053004</v>
      </c>
      <c r="P70" s="28">
        <v>0</v>
      </c>
      <c r="Q70" s="28">
        <v>0</v>
      </c>
      <c r="R70" s="28">
        <v>-1.0209745975506719</v>
      </c>
      <c r="S70" s="28">
        <v>-2.8904957321485103</v>
      </c>
    </row>
    <row r="71" spans="1:19" ht="12.95" customHeight="1" x14ac:dyDescent="0.2">
      <c r="A71" s="68" t="s">
        <v>372</v>
      </c>
      <c r="B71" s="28">
        <v>2.8452254788303809E-16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-4.0999999999971544E-4</v>
      </c>
    </row>
    <row r="72" spans="1:19" ht="15" customHeight="1" x14ac:dyDescent="0.2">
      <c r="A72" s="1115" t="s">
        <v>569</v>
      </c>
      <c r="B72" s="1114">
        <v>-10.279121382311693</v>
      </c>
      <c r="C72" s="1114">
        <v>-45.628770000000024</v>
      </c>
      <c r="D72" s="1114">
        <v>-409.90926999999959</v>
      </c>
      <c r="E72" s="1114">
        <v>-1160.3563831647421</v>
      </c>
      <c r="F72" s="1114">
        <v>1.1778625892750041</v>
      </c>
      <c r="G72" s="1114">
        <v>1.4243500000000002</v>
      </c>
      <c r="H72" s="1114">
        <v>-39.092489999999998</v>
      </c>
      <c r="I72" s="1114">
        <v>-15.469811813306208</v>
      </c>
      <c r="J72" s="1114">
        <v>-1.6425685122568334</v>
      </c>
      <c r="K72" s="1114">
        <v>0</v>
      </c>
      <c r="L72" s="1114">
        <v>-1282.8914171119991</v>
      </c>
      <c r="M72" s="1114">
        <v>6.450896097397159</v>
      </c>
      <c r="N72" s="1114">
        <v>0.91009000000000007</v>
      </c>
      <c r="O72" s="1114">
        <v>5.4270270150524844</v>
      </c>
      <c r="P72" s="1114">
        <v>-46.269199999999991</v>
      </c>
      <c r="Q72" s="1114">
        <v>-3.5767300000000031</v>
      </c>
      <c r="R72" s="1114">
        <v>-29.729105424106674</v>
      </c>
      <c r="S72" s="1114">
        <v>-3029.4699817069982</v>
      </c>
    </row>
    <row r="73" spans="1:19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</row>
    <row r="74" spans="1:19" ht="15" customHeight="1" thickBot="1" x14ac:dyDescent="0.25">
      <c r="A74" s="1112" t="s">
        <v>570</v>
      </c>
      <c r="B74" s="1103">
        <v>-10.279121382311693</v>
      </c>
      <c r="C74" s="1103">
        <v>-35.672809999999068</v>
      </c>
      <c r="D74" s="1103">
        <v>-383.17097999999982</v>
      </c>
      <c r="E74" s="1103">
        <v>1738.9328768352584</v>
      </c>
      <c r="F74" s="1103">
        <v>1.177852589275008</v>
      </c>
      <c r="G74" s="1103">
        <v>1.4243500000000038</v>
      </c>
      <c r="H74" s="1103">
        <v>-36.118889999999944</v>
      </c>
      <c r="I74" s="1103">
        <v>-15.469801031252841</v>
      </c>
      <c r="J74" s="1103">
        <v>-1.6334285122568333</v>
      </c>
      <c r="K74" s="1103">
        <v>0</v>
      </c>
      <c r="L74" s="1103">
        <v>-1282.4253990728157</v>
      </c>
      <c r="M74" s="1103">
        <v>6.450896097397159</v>
      </c>
      <c r="N74" s="1103">
        <v>0.91009000000000007</v>
      </c>
      <c r="O74" s="1103">
        <v>39.526796293557197</v>
      </c>
      <c r="P74" s="1103">
        <v>-46.269210000000022</v>
      </c>
      <c r="Q74" s="1103">
        <v>-0.79979000000002731</v>
      </c>
      <c r="R74" s="1103">
        <v>-29.729105424106674</v>
      </c>
      <c r="S74" s="1103">
        <v>-53.161013607254901</v>
      </c>
    </row>
    <row r="75" spans="1:19" ht="12.95" customHeight="1" x14ac:dyDescent="0.2">
      <c r="A75" s="1358" t="s">
        <v>3158</v>
      </c>
      <c r="B75" s="1003">
        <v>6.8260686694006054</v>
      </c>
      <c r="C75" s="1003">
        <v>-62.434189999999667</v>
      </c>
      <c r="D75" s="1003">
        <v>-303.12534000000022</v>
      </c>
      <c r="E75" s="1003">
        <v>1226.1320882536747</v>
      </c>
      <c r="F75" s="1003">
        <v>-0.67168351797392212</v>
      </c>
      <c r="G75" s="1003">
        <v>2.4006099999999999</v>
      </c>
      <c r="H75" s="1003">
        <v>-39.39894566728379</v>
      </c>
      <c r="I75" s="1003">
        <v>15.93676784669732</v>
      </c>
      <c r="J75" s="1003">
        <v>-1.381474858134871</v>
      </c>
      <c r="K75" s="1003">
        <v>-23.197020000000009</v>
      </c>
      <c r="L75" s="1003">
        <v>-919.68224660800001</v>
      </c>
      <c r="M75" s="1003">
        <v>1.5255884781977715</v>
      </c>
      <c r="N75" s="1003">
        <v>1.5781700000000001</v>
      </c>
      <c r="O75" s="1003">
        <v>20.722828927384615</v>
      </c>
      <c r="P75" s="1003">
        <v>-150.29717000000002</v>
      </c>
      <c r="Q75" s="1003">
        <v>-8.3956591123168778</v>
      </c>
      <c r="R75" s="1003">
        <v>-13.410661771298175</v>
      </c>
      <c r="S75" s="1480">
        <f>SUM(B75:R75)</f>
        <v>-246.87226935965265</v>
      </c>
    </row>
    <row r="76" spans="1:19" ht="12.95" customHeight="1" x14ac:dyDescent="0.2">
      <c r="A76" s="1357" t="s">
        <v>3159</v>
      </c>
      <c r="B76" s="1003">
        <v>14.468086460808767</v>
      </c>
      <c r="C76" s="1003">
        <v>-265.49087999999944</v>
      </c>
      <c r="D76" s="1003">
        <v>-205.46934999999826</v>
      </c>
      <c r="E76" s="1003">
        <v>1432.7436812727487</v>
      </c>
      <c r="F76" s="1003">
        <v>-0.81807697392590639</v>
      </c>
      <c r="G76" s="1003">
        <v>3.3454800000000104</v>
      </c>
      <c r="H76" s="1003">
        <v>-27.613550000000433</v>
      </c>
      <c r="I76" s="1003">
        <v>25.211969403157788</v>
      </c>
      <c r="J76" s="1003">
        <v>14.137461349525484</v>
      </c>
      <c r="K76" s="1003">
        <v>-29.271709999999999</v>
      </c>
      <c r="L76" s="1003">
        <v>-486.72985999999901</v>
      </c>
      <c r="M76" s="1003">
        <v>0</v>
      </c>
      <c r="N76" s="1003">
        <v>-3.6372499999999999</v>
      </c>
      <c r="O76" s="1003">
        <v>38.94375884313633</v>
      </c>
      <c r="P76" s="1003">
        <v>-325.91551000000015</v>
      </c>
      <c r="Q76" s="1003">
        <v>-3.29353333881043</v>
      </c>
      <c r="R76" s="1003">
        <v>17.694470000000003</v>
      </c>
      <c r="S76" s="1003">
        <f>SUM(B76:R76)</f>
        <v>198.30518701664352</v>
      </c>
    </row>
    <row r="77" spans="1:19" ht="12.95" customHeight="1" x14ac:dyDescent="0.2">
      <c r="A77" s="1357" t="s">
        <v>3160</v>
      </c>
      <c r="B77" s="77">
        <v>7.7794805379892225</v>
      </c>
      <c r="C77" s="77">
        <v>256.40846999999957</v>
      </c>
      <c r="D77" s="77">
        <v>-317.09048000000269</v>
      </c>
      <c r="E77" s="77">
        <v>458.74939010851631</v>
      </c>
      <c r="F77" s="77">
        <v>-0.55976999999999999</v>
      </c>
      <c r="G77" s="77">
        <v>3.8785600000000069</v>
      </c>
      <c r="H77" s="77">
        <v>10.616290000000246</v>
      </c>
      <c r="I77" s="77">
        <v>-125.49125803651012</v>
      </c>
      <c r="J77" s="77">
        <v>3.873426994810798</v>
      </c>
      <c r="K77" s="77">
        <v>4.749000000003957E-2</v>
      </c>
      <c r="L77" s="77">
        <v>99.587530000000456</v>
      </c>
      <c r="M77" s="77">
        <v>0</v>
      </c>
      <c r="N77" s="77">
        <v>18.431390000000043</v>
      </c>
      <c r="O77" s="77">
        <v>24.597909999999981</v>
      </c>
      <c r="P77" s="77">
        <v>-512.96556999999996</v>
      </c>
      <c r="Q77" s="77">
        <v>1.4543201262203111</v>
      </c>
      <c r="R77" s="77">
        <v>-92.855152533373158</v>
      </c>
      <c r="S77" s="1003">
        <f>SUM(B77:R77)</f>
        <v>-163.53797280234903</v>
      </c>
    </row>
    <row r="78" spans="1:19" ht="12.95" customHeight="1" thickBot="1" x14ac:dyDescent="0.25">
      <c r="A78" s="1359" t="s">
        <v>3161</v>
      </c>
      <c r="B78" s="78">
        <v>0</v>
      </c>
      <c r="C78" s="78">
        <v>8.8255335578536052</v>
      </c>
      <c r="D78" s="78">
        <v>-339.42515999999875</v>
      </c>
      <c r="E78" s="78">
        <v>-153.90289998242932</v>
      </c>
      <c r="F78" s="78">
        <v>-9.9629999999999996E-2</v>
      </c>
      <c r="G78" s="78">
        <v>2.3287299999999949</v>
      </c>
      <c r="H78" s="78">
        <v>-29.462670000000021</v>
      </c>
      <c r="I78" s="78">
        <v>-350.05824999999999</v>
      </c>
      <c r="J78" s="78">
        <v>0</v>
      </c>
      <c r="K78" s="78">
        <v>-3.4639400000000191</v>
      </c>
      <c r="L78" s="78">
        <v>60.462540000000054</v>
      </c>
      <c r="M78" s="78">
        <v>0</v>
      </c>
      <c r="N78" s="78">
        <v>64.32875999999996</v>
      </c>
      <c r="O78" s="78">
        <v>2.1764606624200789</v>
      </c>
      <c r="P78" s="78">
        <v>-482.55268999999731</v>
      </c>
      <c r="Q78" s="78">
        <v>5.8398600000000211</v>
      </c>
      <c r="R78" s="78">
        <v>-97.467495255487989</v>
      </c>
      <c r="S78" s="78">
        <f>SUM(B78:R78)</f>
        <v>-1312.4708510176397</v>
      </c>
    </row>
    <row r="80" spans="1:19" ht="12.95" customHeight="1" x14ac:dyDescent="0.2">
      <c r="A80" s="169"/>
      <c r="B80" s="30"/>
      <c r="C80" s="30"/>
      <c r="D80" s="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30"/>
    </row>
  </sheetData>
  <mergeCells count="2">
    <mergeCell ref="A5:H6"/>
    <mergeCell ref="I5:S6"/>
  </mergeCells>
  <phoneticPr fontId="21" type="noConversion"/>
  <conditionalFormatting sqref="B8:P8 C9:S9">
    <cfRule type="expression" dxfId="226" priority="908" stopIfTrue="1">
      <formula>#REF!=1</formula>
    </cfRule>
  </conditionalFormatting>
  <conditionalFormatting sqref="R8:S8">
    <cfRule type="expression" dxfId="225" priority="909" stopIfTrue="1">
      <formula>#REF!=1</formula>
    </cfRule>
  </conditionalFormatting>
  <conditionalFormatting sqref="Q8">
    <cfRule type="expression" dxfId="224" priority="91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7" fitToWidth="2" orientation="portrait" r:id="rId1"/>
  <headerFooter alignWithMargins="0"/>
  <colBreaks count="1" manualBreakCount="1">
    <brk id="8" min="2" max="7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I80"/>
  <sheetViews>
    <sheetView showGridLines="0" zoomScaleNormal="100" zoomScaleSheetLayoutView="70" workbookViewId="0">
      <pane xSplit="1" ySplit="8" topLeftCell="M25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2" width="6.85546875" style="451" customWidth="1"/>
    <col min="3" max="3" width="7.42578125" style="451" customWidth="1"/>
    <col min="4" max="4" width="7.85546875" style="451" customWidth="1"/>
    <col min="5" max="5" width="8.140625" style="451" customWidth="1"/>
    <col min="6" max="7" width="7.140625" style="451" customWidth="1"/>
    <col min="8" max="8" width="7.5703125" style="451" customWidth="1"/>
    <col min="9" max="9" width="6.7109375" style="451" customWidth="1"/>
    <col min="10" max="10" width="7.28515625" style="451" customWidth="1"/>
    <col min="11" max="11" width="6.7109375" style="451" customWidth="1"/>
    <col min="12" max="12" width="7.5703125" style="451" customWidth="1"/>
    <col min="13" max="13" width="6.42578125" style="451" customWidth="1"/>
    <col min="14" max="15" width="6.85546875" style="451" customWidth="1"/>
    <col min="16" max="16" width="8.7109375" style="451" customWidth="1"/>
    <col min="17" max="17" width="6.7109375" style="451" customWidth="1"/>
    <col min="18" max="28" width="8.7109375" style="451" customWidth="1"/>
    <col min="29" max="29" width="10.5703125" style="451" customWidth="1"/>
    <col min="30" max="30" width="4.42578125" style="1525" customWidth="1"/>
    <col min="31" max="31" width="5.85546875" style="451" customWidth="1"/>
    <col min="32" max="32" width="6.28515625" style="451" customWidth="1"/>
    <col min="33" max="33" width="6.7109375" style="451" customWidth="1"/>
    <col min="34" max="34" width="7.42578125" style="451" customWidth="1"/>
    <col min="35" max="35" width="8.140625" style="451" customWidth="1"/>
    <col min="36" max="16384" width="9.140625" style="451"/>
  </cols>
  <sheetData>
    <row r="1" spans="1:35" x14ac:dyDescent="0.2">
      <c r="A1" s="757" t="s">
        <v>349</v>
      </c>
    </row>
    <row r="2" spans="1:35" x14ac:dyDescent="0.2">
      <c r="A2" s="757" t="s">
        <v>350</v>
      </c>
    </row>
    <row r="3" spans="1:35" s="834" customFormat="1" ht="15" customHeight="1" x14ac:dyDescent="0.2">
      <c r="A3" s="922" t="s">
        <v>976</v>
      </c>
      <c r="AC3" s="924"/>
      <c r="AD3" s="1526"/>
      <c r="AI3" s="1058" t="s">
        <v>3900</v>
      </c>
    </row>
    <row r="4" spans="1:35" s="505" customFormat="1" ht="12" customHeight="1" x14ac:dyDescent="0.2">
      <c r="AD4" s="1527"/>
    </row>
    <row r="5" spans="1:35" s="505" customFormat="1" ht="18" customHeight="1" x14ac:dyDescent="0.2">
      <c r="A5" s="1731" t="s">
        <v>3194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1"/>
      <c r="P5" s="1731"/>
      <c r="Q5" s="1731"/>
      <c r="R5" s="1733" t="s">
        <v>3195</v>
      </c>
      <c r="S5" s="1733"/>
      <c r="T5" s="1733"/>
      <c r="U5" s="1733"/>
      <c r="V5" s="1733"/>
      <c r="W5" s="1733"/>
      <c r="X5" s="1733"/>
      <c r="Y5" s="1733"/>
      <c r="Z5" s="1733"/>
      <c r="AA5" s="1733"/>
      <c r="AB5" s="1733"/>
      <c r="AC5" s="1733"/>
      <c r="AD5" s="1524"/>
      <c r="AE5" s="1734" t="s">
        <v>3899</v>
      </c>
      <c r="AF5" s="1734"/>
      <c r="AG5" s="1734"/>
      <c r="AH5" s="1734"/>
      <c r="AI5" s="1734"/>
    </row>
    <row r="6" spans="1:35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1"/>
      <c r="P6" s="1731"/>
      <c r="Q6" s="1731"/>
      <c r="R6" s="1733"/>
      <c r="S6" s="1733"/>
      <c r="T6" s="1733"/>
      <c r="U6" s="1733"/>
      <c r="V6" s="1733"/>
      <c r="W6" s="1733"/>
      <c r="X6" s="1733"/>
      <c r="Y6" s="1733"/>
      <c r="Z6" s="1733"/>
      <c r="AA6" s="1733"/>
      <c r="AB6" s="1733"/>
      <c r="AC6" s="1733"/>
      <c r="AD6" s="1524"/>
      <c r="AE6" s="1735" t="s">
        <v>3898</v>
      </c>
      <c r="AF6" s="1735"/>
      <c r="AG6" s="1735"/>
      <c r="AH6" s="1735"/>
      <c r="AI6" s="1735"/>
    </row>
    <row r="7" spans="1:35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1354"/>
      <c r="AD7" s="1528"/>
      <c r="AE7" s="447"/>
      <c r="AF7" s="447"/>
      <c r="AG7" s="447"/>
      <c r="AI7" s="1354" t="s">
        <v>2071</v>
      </c>
    </row>
    <row r="8" spans="1:35" s="284" customFormat="1" ht="75" customHeight="1" thickBot="1" x14ac:dyDescent="0.25">
      <c r="A8" s="1105"/>
      <c r="B8" s="1108" t="s">
        <v>2070</v>
      </c>
      <c r="C8" s="1108" t="s">
        <v>1220</v>
      </c>
      <c r="D8" s="1108" t="s">
        <v>800</v>
      </c>
      <c r="E8" s="1106" t="s">
        <v>763</v>
      </c>
      <c r="F8" s="1106" t="s">
        <v>1548</v>
      </c>
      <c r="G8" s="1106" t="s">
        <v>1549</v>
      </c>
      <c r="H8" s="1106" t="s">
        <v>817</v>
      </c>
      <c r="I8" s="1106" t="s">
        <v>854</v>
      </c>
      <c r="J8" s="1106" t="s">
        <v>2132</v>
      </c>
      <c r="K8" s="1106" t="s">
        <v>1557</v>
      </c>
      <c r="L8" s="1107" t="s">
        <v>802</v>
      </c>
      <c r="M8" s="1106" t="s">
        <v>1644</v>
      </c>
      <c r="N8" s="1106" t="s">
        <v>1530</v>
      </c>
      <c r="O8" s="1106" t="s">
        <v>758</v>
      </c>
      <c r="P8" s="1106" t="s">
        <v>1418</v>
      </c>
      <c r="Q8" s="1106" t="s">
        <v>803</v>
      </c>
      <c r="R8" s="1106" t="s">
        <v>761</v>
      </c>
      <c r="S8" s="1106" t="s">
        <v>829</v>
      </c>
      <c r="T8" s="1106" t="s">
        <v>1581</v>
      </c>
      <c r="U8" s="1106" t="s">
        <v>1527</v>
      </c>
      <c r="V8" s="1106" t="s">
        <v>828</v>
      </c>
      <c r="W8" s="1106" t="s">
        <v>799</v>
      </c>
      <c r="X8" s="1106" t="s">
        <v>1168</v>
      </c>
      <c r="Y8" s="1106" t="s">
        <v>1535</v>
      </c>
      <c r="Z8" s="1106" t="s">
        <v>759</v>
      </c>
      <c r="AA8" s="1106" t="s">
        <v>1528</v>
      </c>
      <c r="AB8" s="1106" t="s">
        <v>752</v>
      </c>
      <c r="AC8" s="1108" t="s">
        <v>1079</v>
      </c>
      <c r="AD8" s="1529"/>
      <c r="AE8" s="1108" t="s">
        <v>2070</v>
      </c>
      <c r="AF8" s="1108" t="s">
        <v>1644</v>
      </c>
      <c r="AG8" s="1108" t="s">
        <v>1168</v>
      </c>
      <c r="AH8" s="1108" t="s">
        <v>752</v>
      </c>
      <c r="AI8" s="1108" t="s">
        <v>1079</v>
      </c>
    </row>
    <row r="9" spans="1:35" ht="15" customHeight="1" x14ac:dyDescent="0.2">
      <c r="A9" s="806" t="s">
        <v>565</v>
      </c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1530"/>
      <c r="AE9" s="83"/>
      <c r="AF9" s="84"/>
      <c r="AG9" s="84"/>
      <c r="AH9" s="85"/>
      <c r="AI9" s="85"/>
    </row>
    <row r="10" spans="1:35" ht="12.95" customHeight="1" x14ac:dyDescent="0.2">
      <c r="A10" s="226" t="s">
        <v>749</v>
      </c>
      <c r="B10" s="28">
        <v>0.45902000000000265</v>
      </c>
      <c r="C10" s="28">
        <v>492.85406999999969</v>
      </c>
      <c r="D10" s="28">
        <v>1850.2809300000017</v>
      </c>
      <c r="E10" s="28">
        <v>24530.932150000004</v>
      </c>
      <c r="F10" s="28">
        <v>5.0265700000000031</v>
      </c>
      <c r="G10" s="28">
        <v>987.59309000000007</v>
      </c>
      <c r="H10" s="28">
        <v>5065.1745999999748</v>
      </c>
      <c r="I10" s="28">
        <v>0.54092999999999991</v>
      </c>
      <c r="J10" s="28">
        <v>78.522460000000024</v>
      </c>
      <c r="K10" s="28">
        <v>3204.7728100000018</v>
      </c>
      <c r="L10" s="28">
        <v>694.08703999999852</v>
      </c>
      <c r="M10" s="28">
        <v>18.798909999999978</v>
      </c>
      <c r="N10" s="28">
        <v>5043.1502599999994</v>
      </c>
      <c r="O10" s="28">
        <v>453.6483900000012</v>
      </c>
      <c r="P10" s="28">
        <v>61.537625989559977</v>
      </c>
      <c r="Q10" s="28">
        <v>141.28551999999996</v>
      </c>
      <c r="R10" s="28">
        <v>0.8740799999999993</v>
      </c>
      <c r="S10" s="28">
        <v>4.8683200000000024</v>
      </c>
      <c r="T10" s="28">
        <v>390.99690999999984</v>
      </c>
      <c r="U10" s="28">
        <v>2.2280000000000006</v>
      </c>
      <c r="V10" s="28">
        <v>698.3073990999992</v>
      </c>
      <c r="W10" s="28">
        <v>0.74651999999998875</v>
      </c>
      <c r="X10" s="28">
        <v>327.28884000000005</v>
      </c>
      <c r="Y10" s="28">
        <v>1.4572799999999995</v>
      </c>
      <c r="Z10" s="28">
        <v>600.51188999999977</v>
      </c>
      <c r="AA10" s="28">
        <v>555.46949999999993</v>
      </c>
      <c r="AB10" s="28">
        <v>358.50342000000001</v>
      </c>
      <c r="AC10" s="28">
        <v>45569.916535089549</v>
      </c>
      <c r="AD10" s="1328"/>
      <c r="AE10" s="28">
        <v>3.4500000000008413E-3</v>
      </c>
      <c r="AF10" s="28">
        <v>0.7184399999999993</v>
      </c>
      <c r="AG10" s="28">
        <v>8.146989999999974</v>
      </c>
      <c r="AH10" s="28">
        <v>45.322800000000001</v>
      </c>
      <c r="AI10" s="28">
        <v>54.191679999999977</v>
      </c>
    </row>
    <row r="11" spans="1:35" ht="12.95" customHeight="1" x14ac:dyDescent="0.2">
      <c r="A11" s="226" t="s">
        <v>902</v>
      </c>
      <c r="B11" s="28">
        <v>94.881110000000007</v>
      </c>
      <c r="C11" s="28">
        <v>1993.0648999999999</v>
      </c>
      <c r="D11" s="28">
        <v>8117.3694400000004</v>
      </c>
      <c r="E11" s="28">
        <v>61670.100480000008</v>
      </c>
      <c r="F11" s="28">
        <v>26.837780000000002</v>
      </c>
      <c r="G11" s="28">
        <v>962.6883600000001</v>
      </c>
      <c r="H11" s="28">
        <v>6819.9948799999802</v>
      </c>
      <c r="I11" s="28">
        <v>2.1827299999999998</v>
      </c>
      <c r="J11" s="28">
        <v>156.94948000000002</v>
      </c>
      <c r="K11" s="28">
        <v>8347.6552000000011</v>
      </c>
      <c r="L11" s="28">
        <v>13125.39734</v>
      </c>
      <c r="M11" s="28">
        <v>212.39339999999999</v>
      </c>
      <c r="N11" s="28">
        <v>6601.1114999999991</v>
      </c>
      <c r="O11" s="28">
        <v>7623.8443900000002</v>
      </c>
      <c r="P11" s="28">
        <v>263.31480999999997</v>
      </c>
      <c r="Q11" s="28">
        <v>663.08718999999996</v>
      </c>
      <c r="R11" s="28">
        <v>17.4053</v>
      </c>
      <c r="S11" s="28">
        <v>20.979600000000001</v>
      </c>
      <c r="T11" s="28">
        <v>2256.9021799999996</v>
      </c>
      <c r="U11" s="28">
        <v>12.808</v>
      </c>
      <c r="V11" s="28">
        <v>7624.9646299999995</v>
      </c>
      <c r="W11" s="28">
        <v>99.869500000000002</v>
      </c>
      <c r="X11" s="28">
        <v>1015.05393</v>
      </c>
      <c r="Y11" s="28">
        <v>4.4917299999999996</v>
      </c>
      <c r="Z11" s="28">
        <v>3782.1503900000002</v>
      </c>
      <c r="AA11" s="28">
        <v>1162.94165</v>
      </c>
      <c r="AB11" s="28">
        <v>488.05194</v>
      </c>
      <c r="AC11" s="28">
        <v>133166.49184</v>
      </c>
      <c r="AD11" s="1328"/>
      <c r="AE11" s="28">
        <v>10.66994</v>
      </c>
      <c r="AF11" s="28">
        <v>10.772399999999999</v>
      </c>
      <c r="AG11" s="28">
        <v>381.53295999999995</v>
      </c>
      <c r="AH11" s="28">
        <v>35.064819999999997</v>
      </c>
      <c r="AI11" s="28">
        <v>438.04011999999994</v>
      </c>
    </row>
    <row r="12" spans="1:35" ht="12.95" customHeight="1" x14ac:dyDescent="0.2">
      <c r="A12" s="226" t="s">
        <v>996</v>
      </c>
      <c r="B12" s="28">
        <v>94.863190000000003</v>
      </c>
      <c r="C12" s="28">
        <v>1694.76758</v>
      </c>
      <c r="D12" s="28">
        <v>8068.3856100000003</v>
      </c>
      <c r="E12" s="28">
        <v>55294.95728000001</v>
      </c>
      <c r="F12" s="28">
        <v>26.708680000000001</v>
      </c>
      <c r="G12" s="28">
        <v>960.30366000000015</v>
      </c>
      <c r="H12" s="28">
        <v>6819.9146299999802</v>
      </c>
      <c r="I12" s="28">
        <v>2.1827299999999998</v>
      </c>
      <c r="J12" s="28">
        <v>156.94948000000002</v>
      </c>
      <c r="K12" s="28">
        <v>7843.9426700000004</v>
      </c>
      <c r="L12" s="28">
        <v>13109.481019999999</v>
      </c>
      <c r="M12" s="28">
        <v>212.39339999999999</v>
      </c>
      <c r="N12" s="28">
        <v>6600.9964199999995</v>
      </c>
      <c r="O12" s="28">
        <v>7274.4558000000006</v>
      </c>
      <c r="P12" s="28">
        <v>263.27728999999999</v>
      </c>
      <c r="Q12" s="28">
        <v>663.08718999999996</v>
      </c>
      <c r="R12" s="28">
        <v>17.4053</v>
      </c>
      <c r="S12" s="28">
        <v>20.952720000000003</v>
      </c>
      <c r="T12" s="28">
        <v>2256.8541099999998</v>
      </c>
      <c r="U12" s="28">
        <v>12.808</v>
      </c>
      <c r="V12" s="28">
        <v>7624.9646299999995</v>
      </c>
      <c r="W12" s="28">
        <v>99.869500000000002</v>
      </c>
      <c r="X12" s="28">
        <v>1015.05393</v>
      </c>
      <c r="Y12" s="28">
        <v>4.4917299999999996</v>
      </c>
      <c r="Z12" s="28">
        <v>3782.1404700000003</v>
      </c>
      <c r="AA12" s="28">
        <v>1162.94165</v>
      </c>
      <c r="AB12" s="28">
        <v>445.28982999999999</v>
      </c>
      <c r="AC12" s="28">
        <v>125529.43849999997</v>
      </c>
      <c r="AD12" s="1328"/>
      <c r="AE12" s="28">
        <v>10.66994</v>
      </c>
      <c r="AF12" s="28">
        <v>10.772399999999999</v>
      </c>
      <c r="AG12" s="28">
        <v>294.23409999999996</v>
      </c>
      <c r="AH12" s="28">
        <v>27.044080000000001</v>
      </c>
      <c r="AI12" s="28">
        <v>342.72051999999996</v>
      </c>
    </row>
    <row r="13" spans="1:35" ht="12.95" customHeight="1" x14ac:dyDescent="0.2">
      <c r="A13" s="226" t="s">
        <v>997</v>
      </c>
      <c r="B13" s="28">
        <v>1.7920000000000002E-2</v>
      </c>
      <c r="C13" s="28">
        <v>298.29732000000001</v>
      </c>
      <c r="D13" s="28">
        <v>48.983830000000005</v>
      </c>
      <c r="E13" s="28">
        <v>6375.1432000000004</v>
      </c>
      <c r="F13" s="28">
        <v>0.12909999999999999</v>
      </c>
      <c r="G13" s="28">
        <v>2.3847000000000005</v>
      </c>
      <c r="H13" s="28">
        <v>8.0250000000000002E-2</v>
      </c>
      <c r="I13" s="28">
        <v>0</v>
      </c>
      <c r="J13" s="28">
        <v>0</v>
      </c>
      <c r="K13" s="28">
        <v>503.71253000000002</v>
      </c>
      <c r="L13" s="28">
        <v>15.916319999999999</v>
      </c>
      <c r="M13" s="28">
        <v>0</v>
      </c>
      <c r="N13" s="28">
        <v>0.11508</v>
      </c>
      <c r="O13" s="28">
        <v>349.38858999999997</v>
      </c>
      <c r="P13" s="28">
        <v>3.7520000000000005E-2</v>
      </c>
      <c r="Q13" s="28">
        <v>0</v>
      </c>
      <c r="R13" s="28">
        <v>0</v>
      </c>
      <c r="S13" s="28">
        <v>2.6879999999999998E-2</v>
      </c>
      <c r="T13" s="28">
        <v>4.8070000000000002E-2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9.92E-3</v>
      </c>
      <c r="AA13" s="28">
        <v>0</v>
      </c>
      <c r="AB13" s="28">
        <v>42.76211</v>
      </c>
      <c r="AC13" s="28">
        <v>7637.0533399999995</v>
      </c>
      <c r="AD13" s="1328"/>
      <c r="AE13" s="28">
        <v>0</v>
      </c>
      <c r="AF13" s="28">
        <v>0</v>
      </c>
      <c r="AG13" s="28">
        <v>87.298860000000005</v>
      </c>
      <c r="AH13" s="28">
        <v>8.02074</v>
      </c>
      <c r="AI13" s="28">
        <v>95.319600000000008</v>
      </c>
    </row>
    <row r="14" spans="1:35" ht="12.95" customHeight="1" x14ac:dyDescent="0.2">
      <c r="A14" s="226" t="s">
        <v>998</v>
      </c>
      <c r="B14" s="28">
        <v>-94.293999999999997</v>
      </c>
      <c r="C14" s="28">
        <v>-1412.9970600000001</v>
      </c>
      <c r="D14" s="28">
        <v>-6504.4755599999999</v>
      </c>
      <c r="E14" s="28">
        <v>-38265.244690000007</v>
      </c>
      <c r="F14" s="28">
        <v>-22.14554</v>
      </c>
      <c r="G14" s="28">
        <v>-2.1320600000000001</v>
      </c>
      <c r="H14" s="28">
        <v>-2091.8844399999998</v>
      </c>
      <c r="I14" s="28">
        <v>-1.978</v>
      </c>
      <c r="J14" s="28">
        <v>-90.094850000000008</v>
      </c>
      <c r="K14" s="28">
        <v>-4888.1989999999996</v>
      </c>
      <c r="L14" s="28">
        <v>-12437.8878</v>
      </c>
      <c r="M14" s="28">
        <v>-198.16203999999999</v>
      </c>
      <c r="N14" s="28">
        <v>-1687.1958699999998</v>
      </c>
      <c r="O14" s="28">
        <v>-7191.3165600000011</v>
      </c>
      <c r="P14" s="28">
        <v>-160.76416401044</v>
      </c>
      <c r="Q14" s="28">
        <v>-481.67741999999998</v>
      </c>
      <c r="R14" s="28">
        <v>-17.109860000000001</v>
      </c>
      <c r="S14" s="28">
        <v>-17.82105</v>
      </c>
      <c r="T14" s="28">
        <v>-1838.4735099999998</v>
      </c>
      <c r="U14" s="28">
        <v>-9.7159999999999993</v>
      </c>
      <c r="V14" s="28">
        <v>-6847.7310309000004</v>
      </c>
      <c r="W14" s="28">
        <v>-98.64173000000001</v>
      </c>
      <c r="X14" s="28">
        <v>-650.52804000000003</v>
      </c>
      <c r="Y14" s="28">
        <v>-3.1442199999999998</v>
      </c>
      <c r="Z14" s="28">
        <v>-3160.4799500000004</v>
      </c>
      <c r="AA14" s="28">
        <v>-525.55493999999999</v>
      </c>
      <c r="AB14" s="28">
        <v>-56.325989999999997</v>
      </c>
      <c r="AC14" s="28">
        <v>-88755.975374910442</v>
      </c>
      <c r="AD14" s="1328"/>
      <c r="AE14" s="28">
        <v>-10.60594</v>
      </c>
      <c r="AF14" s="28">
        <v>-10.34151</v>
      </c>
      <c r="AG14" s="28">
        <v>-374.69295999999997</v>
      </c>
      <c r="AH14" s="28">
        <v>0</v>
      </c>
      <c r="AI14" s="28">
        <v>-395.64040999999997</v>
      </c>
    </row>
    <row r="15" spans="1:35" ht="12.95" customHeight="1" x14ac:dyDescent="0.2">
      <c r="A15" s="226" t="s">
        <v>999</v>
      </c>
      <c r="B15" s="28">
        <v>-94.293999999999997</v>
      </c>
      <c r="C15" s="28">
        <v>-1412.9970600000001</v>
      </c>
      <c r="D15" s="28">
        <v>-6483.2021100000002</v>
      </c>
      <c r="E15" s="28">
        <v>-37597.881700000005</v>
      </c>
      <c r="F15" s="28">
        <v>-22.14554</v>
      </c>
      <c r="G15" s="28">
        <v>-2.1320600000000001</v>
      </c>
      <c r="H15" s="28">
        <v>-1767.1175199999998</v>
      </c>
      <c r="I15" s="28">
        <v>-1.978</v>
      </c>
      <c r="J15" s="28">
        <v>-67.300610000000006</v>
      </c>
      <c r="K15" s="28">
        <v>-4855.1084899999996</v>
      </c>
      <c r="L15" s="28">
        <v>-12437.8878</v>
      </c>
      <c r="M15" s="28">
        <v>-198.16203999999999</v>
      </c>
      <c r="N15" s="28">
        <v>0</v>
      </c>
      <c r="O15" s="28">
        <v>-7191.3165600000011</v>
      </c>
      <c r="P15" s="28">
        <v>-160.76416401044</v>
      </c>
      <c r="Q15" s="28">
        <v>-477.96474000000001</v>
      </c>
      <c r="R15" s="28">
        <v>0</v>
      </c>
      <c r="S15" s="28">
        <v>-17.82105</v>
      </c>
      <c r="T15" s="28">
        <v>-1838.4735099999998</v>
      </c>
      <c r="U15" s="28">
        <v>-8.9489999999999998</v>
      </c>
      <c r="V15" s="28">
        <v>-6847.7310309000004</v>
      </c>
      <c r="W15" s="28">
        <v>-98.64173000000001</v>
      </c>
      <c r="X15" s="28">
        <v>-635.32294999999999</v>
      </c>
      <c r="Y15" s="28">
        <v>-3.1442199999999998</v>
      </c>
      <c r="Z15" s="28">
        <v>-3160.4799500000004</v>
      </c>
      <c r="AA15" s="28">
        <v>-525.55493999999999</v>
      </c>
      <c r="AB15" s="28">
        <v>-7.2054499999999999</v>
      </c>
      <c r="AC15" s="28">
        <v>-85913.57622491043</v>
      </c>
      <c r="AD15" s="1328"/>
      <c r="AE15" s="28">
        <v>-10.60594</v>
      </c>
      <c r="AF15" s="28">
        <v>-10.34151</v>
      </c>
      <c r="AG15" s="28">
        <v>-374.69295999999997</v>
      </c>
      <c r="AH15" s="28">
        <v>0</v>
      </c>
      <c r="AI15" s="28">
        <v>-395.64040999999997</v>
      </c>
    </row>
    <row r="16" spans="1:35" ht="12.95" customHeight="1" x14ac:dyDescent="0.2">
      <c r="A16" s="226" t="s">
        <v>1570</v>
      </c>
      <c r="B16" s="28">
        <v>-94.293999999999997</v>
      </c>
      <c r="C16" s="28">
        <v>-1.41839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-3.1442199999999998</v>
      </c>
      <c r="Z16" s="28">
        <v>0</v>
      </c>
      <c r="AA16" s="28">
        <v>0</v>
      </c>
      <c r="AB16" s="28">
        <v>0</v>
      </c>
      <c r="AC16" s="28">
        <v>-98.856610000000003</v>
      </c>
      <c r="AD16" s="1328"/>
      <c r="AE16" s="28">
        <v>-10.60594</v>
      </c>
      <c r="AF16" s="28">
        <v>0</v>
      </c>
      <c r="AG16" s="28">
        <v>0</v>
      </c>
      <c r="AH16" s="28">
        <v>0</v>
      </c>
      <c r="AI16" s="28">
        <v>-10.60594</v>
      </c>
    </row>
    <row r="17" spans="1:35" ht="12.95" customHeight="1" x14ac:dyDescent="0.2">
      <c r="A17" s="226" t="s">
        <v>732</v>
      </c>
      <c r="B17" s="28">
        <v>0</v>
      </c>
      <c r="C17" s="28">
        <v>-949.22955000000002</v>
      </c>
      <c r="D17" s="28">
        <v>-5131.1225700000005</v>
      </c>
      <c r="E17" s="28">
        <v>-25091.078800000003</v>
      </c>
      <c r="F17" s="28">
        <v>-22.14554</v>
      </c>
      <c r="G17" s="28">
        <v>0</v>
      </c>
      <c r="H17" s="28">
        <v>0</v>
      </c>
      <c r="I17" s="28">
        <v>-1.978</v>
      </c>
      <c r="J17" s="28">
        <v>-67.300610000000006</v>
      </c>
      <c r="K17" s="28">
        <v>-3813.3841299999999</v>
      </c>
      <c r="L17" s="28">
        <v>-2200.416470000001</v>
      </c>
      <c r="M17" s="28">
        <v>-198.16173000000001</v>
      </c>
      <c r="N17" s="28">
        <v>0</v>
      </c>
      <c r="O17" s="28">
        <v>-1442.1661899999999</v>
      </c>
      <c r="P17" s="28">
        <v>-84.499964010439996</v>
      </c>
      <c r="Q17" s="28">
        <v>-477.96474000000001</v>
      </c>
      <c r="R17" s="28">
        <v>0</v>
      </c>
      <c r="S17" s="28">
        <v>-17.82105</v>
      </c>
      <c r="T17" s="28">
        <v>-814.32601999999986</v>
      </c>
      <c r="U17" s="28">
        <v>-8.9489999999999998</v>
      </c>
      <c r="V17" s="28">
        <v>-4608.0224286000002</v>
      </c>
      <c r="W17" s="28">
        <v>-8.8179800000000004</v>
      </c>
      <c r="X17" s="28">
        <v>-584.39008999999999</v>
      </c>
      <c r="Y17" s="28">
        <v>0</v>
      </c>
      <c r="Z17" s="28">
        <v>-532.89548000000013</v>
      </c>
      <c r="AA17" s="28">
        <v>-525.55493999999999</v>
      </c>
      <c r="AB17" s="28">
        <v>0</v>
      </c>
      <c r="AC17" s="28">
        <v>-46580.225282610452</v>
      </c>
      <c r="AD17" s="1328"/>
      <c r="AE17" s="28">
        <v>0</v>
      </c>
      <c r="AF17" s="28">
        <v>-10.3415</v>
      </c>
      <c r="AG17" s="28">
        <v>-13.84</v>
      </c>
      <c r="AH17" s="28">
        <v>0</v>
      </c>
      <c r="AI17" s="28">
        <v>-24.1815</v>
      </c>
    </row>
    <row r="18" spans="1:35" ht="12.95" customHeight="1" x14ac:dyDescent="0.2">
      <c r="A18" s="226" t="s">
        <v>743</v>
      </c>
      <c r="B18" s="28">
        <v>0</v>
      </c>
      <c r="C18" s="28">
        <v>-462.34911999999997</v>
      </c>
      <c r="D18" s="28">
        <v>-1352.07954</v>
      </c>
      <c r="E18" s="28">
        <v>-12506.802900000001</v>
      </c>
      <c r="F18" s="28">
        <v>0</v>
      </c>
      <c r="G18" s="28">
        <v>-2.1320600000000001</v>
      </c>
      <c r="H18" s="28">
        <v>-1767.1175199999998</v>
      </c>
      <c r="I18" s="28">
        <v>0</v>
      </c>
      <c r="J18" s="28">
        <v>0</v>
      </c>
      <c r="K18" s="28">
        <v>-1041.7243599999999</v>
      </c>
      <c r="L18" s="28">
        <v>-10237.471329999998</v>
      </c>
      <c r="M18" s="28">
        <v>-3.0999999999767168E-4</v>
      </c>
      <c r="N18" s="28">
        <v>0</v>
      </c>
      <c r="O18" s="28">
        <v>-5749.1503700000012</v>
      </c>
      <c r="P18" s="28">
        <v>-76.264200000000002</v>
      </c>
      <c r="Q18" s="28">
        <v>0</v>
      </c>
      <c r="R18" s="28">
        <v>0</v>
      </c>
      <c r="S18" s="28">
        <v>0</v>
      </c>
      <c r="T18" s="28">
        <v>-1024.1474900000001</v>
      </c>
      <c r="U18" s="28">
        <v>0</v>
      </c>
      <c r="V18" s="28">
        <v>-2239.7086023000002</v>
      </c>
      <c r="W18" s="28">
        <v>-89.823750000000004</v>
      </c>
      <c r="X18" s="28">
        <v>-50.932859999999998</v>
      </c>
      <c r="Y18" s="28">
        <v>0</v>
      </c>
      <c r="Z18" s="28">
        <v>-2627.5844700000002</v>
      </c>
      <c r="AA18" s="28">
        <v>0</v>
      </c>
      <c r="AB18" s="28">
        <v>-7.2054499999999999</v>
      </c>
      <c r="AC18" s="28">
        <v>-39234.494332300004</v>
      </c>
      <c r="AD18" s="1328"/>
      <c r="AE18" s="28">
        <v>0</v>
      </c>
      <c r="AF18" s="28">
        <v>-1.000000000021828E-5</v>
      </c>
      <c r="AG18" s="28">
        <v>-360.85296</v>
      </c>
      <c r="AH18" s="28">
        <v>0</v>
      </c>
      <c r="AI18" s="28">
        <v>-360.85296999999997</v>
      </c>
    </row>
    <row r="19" spans="1:35" ht="12.95" customHeight="1" x14ac:dyDescent="0.2">
      <c r="A19" s="226" t="s">
        <v>1000</v>
      </c>
      <c r="B19" s="28">
        <v>0</v>
      </c>
      <c r="C19" s="28">
        <v>0</v>
      </c>
      <c r="D19" s="28">
        <v>-21.27345</v>
      </c>
      <c r="E19" s="28">
        <v>-667.36298999999997</v>
      </c>
      <c r="F19" s="28">
        <v>0</v>
      </c>
      <c r="G19" s="28">
        <v>0</v>
      </c>
      <c r="H19" s="28">
        <v>-324.76691999999997</v>
      </c>
      <c r="I19" s="28">
        <v>0</v>
      </c>
      <c r="J19" s="28">
        <v>-22.794240000000002</v>
      </c>
      <c r="K19" s="28">
        <v>-33.090510000000002</v>
      </c>
      <c r="L19" s="28">
        <v>0</v>
      </c>
      <c r="M19" s="28">
        <v>0</v>
      </c>
      <c r="N19" s="28">
        <v>-1687.1958699999998</v>
      </c>
      <c r="O19" s="28">
        <v>0</v>
      </c>
      <c r="P19" s="28">
        <v>0</v>
      </c>
      <c r="Q19" s="28">
        <v>-3.7126799999999998</v>
      </c>
      <c r="R19" s="28">
        <v>-17.109860000000001</v>
      </c>
      <c r="S19" s="28">
        <v>0</v>
      </c>
      <c r="T19" s="28">
        <v>0</v>
      </c>
      <c r="U19" s="28">
        <v>-0.76700000000000002</v>
      </c>
      <c r="V19" s="28">
        <v>0</v>
      </c>
      <c r="W19" s="28">
        <v>0</v>
      </c>
      <c r="X19" s="28">
        <v>-15.20509</v>
      </c>
      <c r="Y19" s="28">
        <v>0</v>
      </c>
      <c r="Z19" s="28">
        <v>0</v>
      </c>
      <c r="AA19" s="28">
        <v>0</v>
      </c>
      <c r="AB19" s="28">
        <v>-49.120539999999998</v>
      </c>
      <c r="AC19" s="28">
        <v>-2842.3991499999997</v>
      </c>
      <c r="AD19" s="1328"/>
      <c r="AE19" s="28">
        <v>0</v>
      </c>
      <c r="AF19" s="28">
        <v>0</v>
      </c>
      <c r="AG19" s="28">
        <v>0</v>
      </c>
      <c r="AH19" s="28">
        <v>0</v>
      </c>
      <c r="AI19" s="28">
        <v>0</v>
      </c>
    </row>
    <row r="20" spans="1:35" ht="12.95" customHeight="1" x14ac:dyDescent="0.2">
      <c r="A20" s="226" t="s">
        <v>744</v>
      </c>
      <c r="B20" s="28">
        <v>0</v>
      </c>
      <c r="C20" s="28">
        <v>0</v>
      </c>
      <c r="D20" s="28">
        <v>-21.27345</v>
      </c>
      <c r="E20" s="28">
        <v>-667.36298999999997</v>
      </c>
      <c r="F20" s="28">
        <v>0</v>
      </c>
      <c r="G20" s="28">
        <v>0</v>
      </c>
      <c r="H20" s="28">
        <v>-324.76691999999997</v>
      </c>
      <c r="I20" s="28">
        <v>0</v>
      </c>
      <c r="J20" s="28">
        <v>-22.794240000000002</v>
      </c>
      <c r="K20" s="28">
        <v>-33.090510000000002</v>
      </c>
      <c r="L20" s="28">
        <v>0</v>
      </c>
      <c r="M20" s="28">
        <v>0</v>
      </c>
      <c r="N20" s="28">
        <v>-1687.1958699999998</v>
      </c>
      <c r="O20" s="28">
        <v>0</v>
      </c>
      <c r="P20" s="28">
        <v>0</v>
      </c>
      <c r="Q20" s="28">
        <v>-3.7126799999999998</v>
      </c>
      <c r="R20" s="28">
        <v>0</v>
      </c>
      <c r="S20" s="28">
        <v>0</v>
      </c>
      <c r="T20" s="28">
        <v>0</v>
      </c>
      <c r="U20" s="28">
        <v>-0.76700000000000002</v>
      </c>
      <c r="V20" s="28">
        <v>0</v>
      </c>
      <c r="W20" s="28">
        <v>0</v>
      </c>
      <c r="X20" s="28">
        <v>-15.20509</v>
      </c>
      <c r="Y20" s="28">
        <v>0</v>
      </c>
      <c r="Z20" s="28">
        <v>0</v>
      </c>
      <c r="AA20" s="28">
        <v>0</v>
      </c>
      <c r="AB20" s="28">
        <v>-49.120539999999998</v>
      </c>
      <c r="AC20" s="28">
        <v>-2825.2892899999997</v>
      </c>
      <c r="AD20" s="1328"/>
      <c r="AE20" s="28">
        <v>0</v>
      </c>
      <c r="AF20" s="28">
        <v>0</v>
      </c>
      <c r="AG20" s="28">
        <v>0</v>
      </c>
      <c r="AH20" s="28">
        <v>0</v>
      </c>
      <c r="AI20" s="28">
        <v>0</v>
      </c>
    </row>
    <row r="21" spans="1:35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1328"/>
      <c r="AE21" s="28">
        <v>0</v>
      </c>
      <c r="AF21" s="28">
        <v>0</v>
      </c>
      <c r="AG21" s="28">
        <v>0</v>
      </c>
      <c r="AH21" s="28">
        <v>0</v>
      </c>
      <c r="AI21" s="28">
        <v>0</v>
      </c>
    </row>
    <row r="22" spans="1:35" ht="12.95" customHeight="1" x14ac:dyDescent="0.2">
      <c r="A22" s="226" t="s">
        <v>743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-17.109860000000001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-17.109860000000001</v>
      </c>
      <c r="AD22" s="1328"/>
      <c r="AE22" s="28">
        <v>0</v>
      </c>
      <c r="AF22" s="28">
        <v>0</v>
      </c>
      <c r="AG22" s="28">
        <v>0</v>
      </c>
      <c r="AH22" s="28">
        <v>0</v>
      </c>
      <c r="AI22" s="28">
        <v>0</v>
      </c>
    </row>
    <row r="23" spans="1:35" ht="12.95" customHeight="1" x14ac:dyDescent="0.2">
      <c r="A23" s="62" t="s">
        <v>4146</v>
      </c>
      <c r="B23" s="28">
        <v>-0.12809000000000714</v>
      </c>
      <c r="C23" s="28">
        <v>-87.213770000000011</v>
      </c>
      <c r="D23" s="28">
        <v>237.38705000000118</v>
      </c>
      <c r="E23" s="28">
        <v>1126.0763600000028</v>
      </c>
      <c r="F23" s="28">
        <v>0.33433000000000135</v>
      </c>
      <c r="G23" s="28">
        <v>27.036789999999996</v>
      </c>
      <c r="H23" s="28">
        <v>337.06415999999467</v>
      </c>
      <c r="I23" s="28">
        <v>0.33620000000000005</v>
      </c>
      <c r="J23" s="28">
        <v>11.667830000000002</v>
      </c>
      <c r="K23" s="28">
        <v>-254.68338999999969</v>
      </c>
      <c r="L23" s="28">
        <v>6.5774999999994179</v>
      </c>
      <c r="M23" s="28">
        <v>4.5675499999999829</v>
      </c>
      <c r="N23" s="28">
        <v>129.23462999999992</v>
      </c>
      <c r="O23" s="28">
        <v>21.120560000002115</v>
      </c>
      <c r="P23" s="28">
        <v>-41.01301999999999</v>
      </c>
      <c r="Q23" s="28">
        <v>-40.124250000000018</v>
      </c>
      <c r="R23" s="28">
        <v>0.57864000000000004</v>
      </c>
      <c r="S23" s="28">
        <v>1.7097700000000007</v>
      </c>
      <c r="T23" s="28">
        <v>-27.43175999999994</v>
      </c>
      <c r="U23" s="28">
        <v>-0.86399999999999988</v>
      </c>
      <c r="V23" s="28">
        <v>-78.926199999999881</v>
      </c>
      <c r="W23" s="28">
        <v>-0.48125000000000373</v>
      </c>
      <c r="X23" s="28">
        <v>-37.237049999999954</v>
      </c>
      <c r="Y23" s="28">
        <v>0.1097699999999997</v>
      </c>
      <c r="Z23" s="28">
        <v>-21.158550000000105</v>
      </c>
      <c r="AA23" s="28">
        <v>-81.91721000000004</v>
      </c>
      <c r="AB23" s="28">
        <v>-73.222529999999992</v>
      </c>
      <c r="AC23" s="28">
        <v>1159.4000699999999</v>
      </c>
      <c r="AD23" s="1328"/>
      <c r="AE23" s="28">
        <v>-6.0549999999999216E-2</v>
      </c>
      <c r="AF23" s="28">
        <v>0.28754999999999953</v>
      </c>
      <c r="AG23" s="28">
        <v>1.306989999999999</v>
      </c>
      <c r="AH23" s="28">
        <v>10.257980000000002</v>
      </c>
      <c r="AI23" s="28">
        <v>11.791970000000001</v>
      </c>
    </row>
    <row r="24" spans="1:35" ht="12.95" customHeight="1" x14ac:dyDescent="0.2">
      <c r="A24" s="62" t="s">
        <v>4128</v>
      </c>
      <c r="B24" s="28">
        <v>-86.508330000000001</v>
      </c>
      <c r="C24" s="28">
        <v>-802.04108999999994</v>
      </c>
      <c r="D24" s="28">
        <v>-3462.9053799999997</v>
      </c>
      <c r="E24" s="28">
        <v>-34678.367960000003</v>
      </c>
      <c r="F24" s="28">
        <v>-13.0707</v>
      </c>
      <c r="G24" s="28">
        <v>-438.68615</v>
      </c>
      <c r="H24" s="28">
        <v>-2600.9694100000038</v>
      </c>
      <c r="I24" s="28">
        <v>-1.31732</v>
      </c>
      <c r="J24" s="28">
        <v>-82.997950000000003</v>
      </c>
      <c r="K24" s="28">
        <v>-4201.8750199999995</v>
      </c>
      <c r="L24" s="28">
        <v>-4460.7660900000001</v>
      </c>
      <c r="M24" s="28">
        <v>-104.40396000000001</v>
      </c>
      <c r="N24" s="28">
        <v>-2542.1658700000003</v>
      </c>
      <c r="O24" s="28">
        <v>-6480.2391999999991</v>
      </c>
      <c r="P24" s="28">
        <v>-111.88193</v>
      </c>
      <c r="Q24" s="28">
        <v>-352.11427000000003</v>
      </c>
      <c r="R24" s="28">
        <v>-7.4674399999999999</v>
      </c>
      <c r="S24" s="28">
        <v>-5.0320900000000002</v>
      </c>
      <c r="T24" s="28">
        <v>-1006.79079</v>
      </c>
      <c r="U24" s="28">
        <v>-1.7190000000000001</v>
      </c>
      <c r="V24" s="28">
        <v>-3549.36096</v>
      </c>
      <c r="W24" s="28">
        <v>-52.472120000000004</v>
      </c>
      <c r="X24" s="28">
        <v>-511.38078999999999</v>
      </c>
      <c r="Y24" s="28">
        <v>-2.0703</v>
      </c>
      <c r="Z24" s="28">
        <v>-1531.2715800000001</v>
      </c>
      <c r="AA24" s="28">
        <v>-542.01787999999999</v>
      </c>
      <c r="AB24" s="28">
        <v>-275.40798000000001</v>
      </c>
      <c r="AC24" s="28">
        <v>-67905.301560000007</v>
      </c>
      <c r="AD24" s="1328"/>
      <c r="AE24" s="28">
        <v>-10.090459999999998</v>
      </c>
      <c r="AF24" s="28">
        <v>-6.8504799999999992</v>
      </c>
      <c r="AG24" s="28">
        <v>-116.51642</v>
      </c>
      <c r="AH24" s="28">
        <v>-7.6142599999999998</v>
      </c>
      <c r="AI24" s="28">
        <v>-141.07162</v>
      </c>
    </row>
    <row r="25" spans="1:35" ht="12.95" customHeight="1" x14ac:dyDescent="0.2">
      <c r="A25" s="62" t="s">
        <v>4127</v>
      </c>
      <c r="B25" s="28">
        <v>85.989279999999994</v>
      </c>
      <c r="C25" s="28">
        <v>545.16121999999996</v>
      </c>
      <c r="D25" s="28">
        <v>2736.0291000000002</v>
      </c>
      <c r="E25" s="28">
        <v>22012.413069999995</v>
      </c>
      <c r="F25" s="28">
        <v>10.567530000000001</v>
      </c>
      <c r="G25" s="28">
        <v>0.70387</v>
      </c>
      <c r="H25" s="28">
        <v>504.86956999999956</v>
      </c>
      <c r="I25" s="28">
        <v>1.15706</v>
      </c>
      <c r="J25" s="28">
        <v>38.573790000000002</v>
      </c>
      <c r="K25" s="28">
        <v>2460.9994799999999</v>
      </c>
      <c r="L25" s="28">
        <v>4137.7167300000001</v>
      </c>
      <c r="M25" s="28">
        <v>97.317399999999992</v>
      </c>
      <c r="N25" s="28">
        <v>0</v>
      </c>
      <c r="O25" s="28">
        <v>6248.3809700000011</v>
      </c>
      <c r="P25" s="28">
        <v>64.797620000000009</v>
      </c>
      <c r="Q25" s="28">
        <v>260.30471</v>
      </c>
      <c r="R25" s="28">
        <v>7.4214899999999995</v>
      </c>
      <c r="S25" s="28">
        <v>4.47715</v>
      </c>
      <c r="T25" s="28">
        <v>789.72289999999998</v>
      </c>
      <c r="U25" s="28">
        <v>0.65</v>
      </c>
      <c r="V25" s="28">
        <v>3286.3692599999999</v>
      </c>
      <c r="W25" s="28">
        <v>51.92277</v>
      </c>
      <c r="X25" s="28">
        <v>330.20733000000001</v>
      </c>
      <c r="Y25" s="28">
        <v>1.4492100000000001</v>
      </c>
      <c r="Z25" s="28">
        <v>1213.2915800000001</v>
      </c>
      <c r="AA25" s="28">
        <v>243.02823000000001</v>
      </c>
      <c r="AB25" s="28">
        <v>5.6585600000000005</v>
      </c>
      <c r="AC25" s="28">
        <v>45139.179879999989</v>
      </c>
      <c r="AD25" s="1328"/>
      <c r="AE25" s="28">
        <v>10.029909999999999</v>
      </c>
      <c r="AF25" s="28">
        <v>6.5764700000000005</v>
      </c>
      <c r="AG25" s="28">
        <v>115.20010000000001</v>
      </c>
      <c r="AH25" s="283">
        <v>0</v>
      </c>
      <c r="AI25" s="28">
        <v>131.80648000000002</v>
      </c>
    </row>
    <row r="26" spans="1:35" ht="12.95" customHeight="1" x14ac:dyDescent="0.2">
      <c r="A26" s="62" t="s">
        <v>4130</v>
      </c>
      <c r="B26" s="28">
        <v>0.39095999999999997</v>
      </c>
      <c r="C26" s="28">
        <v>584.52170999999998</v>
      </c>
      <c r="D26" s="28">
        <v>5073.9036400000005</v>
      </c>
      <c r="E26" s="28">
        <v>33714.794180000004</v>
      </c>
      <c r="F26" s="28">
        <v>29.40025</v>
      </c>
      <c r="G26" s="28">
        <v>465.01907</v>
      </c>
      <c r="H26" s="28">
        <v>3066.2164899999989</v>
      </c>
      <c r="I26" s="28">
        <v>2.4375</v>
      </c>
      <c r="J26" s="28">
        <v>85.514150000000001</v>
      </c>
      <c r="K26" s="28">
        <v>3666.2112499999998</v>
      </c>
      <c r="L26" s="28">
        <v>4765.6590900000001</v>
      </c>
      <c r="M26" s="28">
        <v>150.00373999999999</v>
      </c>
      <c r="N26" s="28">
        <v>2671.4005000000002</v>
      </c>
      <c r="O26" s="28">
        <v>7330.11186</v>
      </c>
      <c r="P26" s="28">
        <v>38.970219999999998</v>
      </c>
      <c r="Q26" s="28">
        <v>148.76337000000001</v>
      </c>
      <c r="R26" s="28">
        <v>8.0067500000000003</v>
      </c>
      <c r="S26" s="28">
        <v>14.18844</v>
      </c>
      <c r="T26" s="28">
        <v>711.59206000000006</v>
      </c>
      <c r="U26" s="28">
        <v>0.27700000000000002</v>
      </c>
      <c r="V26" s="28">
        <v>2926.70453</v>
      </c>
      <c r="W26" s="28">
        <v>4.8739699999999999</v>
      </c>
      <c r="X26" s="28">
        <v>564.05732</v>
      </c>
      <c r="Y26" s="28">
        <v>2.4362199999999996</v>
      </c>
      <c r="Z26" s="28">
        <v>3017.4425299999998</v>
      </c>
      <c r="AA26" s="28">
        <v>442.09709999999995</v>
      </c>
      <c r="AB26" s="28">
        <v>198.94519</v>
      </c>
      <c r="AC26" s="28">
        <v>69683.939090000029</v>
      </c>
      <c r="AD26" s="1328"/>
      <c r="AE26" s="28">
        <v>0</v>
      </c>
      <c r="AF26" s="28">
        <v>13.914819999999999</v>
      </c>
      <c r="AG26" s="28">
        <v>70.415089999999992</v>
      </c>
      <c r="AH26" s="28">
        <v>17.872240000000001</v>
      </c>
      <c r="AI26" s="28">
        <v>102.20214999999999</v>
      </c>
    </row>
    <row r="27" spans="1:35" ht="12.95" customHeight="1" x14ac:dyDescent="0.2">
      <c r="A27" s="62" t="s">
        <v>4132</v>
      </c>
      <c r="B27" s="28">
        <v>0</v>
      </c>
      <c r="C27" s="28">
        <v>-414.85561000000001</v>
      </c>
      <c r="D27" s="28">
        <v>-4109.6403099999998</v>
      </c>
      <c r="E27" s="28">
        <v>-19922.762929999994</v>
      </c>
      <c r="F27" s="28">
        <v>-26.562750000000001</v>
      </c>
      <c r="G27" s="28">
        <v>0</v>
      </c>
      <c r="H27" s="28">
        <v>-633.05248999999981</v>
      </c>
      <c r="I27" s="28">
        <v>-1.9410399999999999</v>
      </c>
      <c r="J27" s="28">
        <v>-29.422159999999998</v>
      </c>
      <c r="K27" s="28">
        <v>-2180.0191</v>
      </c>
      <c r="L27" s="28">
        <v>-4436.0322300000007</v>
      </c>
      <c r="M27" s="28">
        <v>-138.34962999999999</v>
      </c>
      <c r="N27" s="28">
        <v>0</v>
      </c>
      <c r="O27" s="28">
        <v>-7077.1330699999999</v>
      </c>
      <c r="P27" s="28">
        <v>-32.89893</v>
      </c>
      <c r="Q27" s="28">
        <v>-97.078059999999994</v>
      </c>
      <c r="R27" s="28">
        <v>-7.3821599999999998</v>
      </c>
      <c r="S27" s="28">
        <v>-11.923729999999999</v>
      </c>
      <c r="T27" s="28">
        <v>-521.95592999999997</v>
      </c>
      <c r="U27" s="28">
        <v>-7.1999999999999995E-2</v>
      </c>
      <c r="V27" s="28">
        <v>-2742.6390299999998</v>
      </c>
      <c r="W27" s="28">
        <v>-4.8058699999999996</v>
      </c>
      <c r="X27" s="28">
        <v>-420.12090999999998</v>
      </c>
      <c r="Y27" s="28">
        <v>-1.70536</v>
      </c>
      <c r="Z27" s="28">
        <v>-2720.6210799999999</v>
      </c>
      <c r="AA27" s="28">
        <v>-225.02466000000001</v>
      </c>
      <c r="AB27" s="28">
        <v>-2.4183000000000003</v>
      </c>
      <c r="AC27" s="28">
        <v>-45758.417339999985</v>
      </c>
      <c r="AD27" s="1328"/>
      <c r="AE27" s="28">
        <v>0</v>
      </c>
      <c r="AF27" s="28">
        <v>-13.353260000000001</v>
      </c>
      <c r="AG27" s="28">
        <v>-67.791780000000003</v>
      </c>
      <c r="AH27" s="28">
        <v>0</v>
      </c>
      <c r="AI27" s="28">
        <v>-81.145040000000009</v>
      </c>
    </row>
    <row r="28" spans="1:35" ht="12.95" customHeight="1" x14ac:dyDescent="0.2">
      <c r="A28" s="62" t="s">
        <v>4134</v>
      </c>
      <c r="B28" s="28">
        <v>-0.60007141856564838</v>
      </c>
      <c r="C28" s="28">
        <v>-71.889659999999992</v>
      </c>
      <c r="D28" s="28">
        <v>-33.84899999999999</v>
      </c>
      <c r="E28" s="28">
        <v>0</v>
      </c>
      <c r="F28" s="28">
        <v>119.58999999999992</v>
      </c>
      <c r="G28" s="28">
        <v>0</v>
      </c>
      <c r="H28" s="28">
        <v>0</v>
      </c>
      <c r="I28" s="28">
        <v>2.6444800000000002</v>
      </c>
      <c r="J28" s="28">
        <v>0</v>
      </c>
      <c r="K28" s="28">
        <v>0</v>
      </c>
      <c r="L28" s="28">
        <v>-60.374000000000024</v>
      </c>
      <c r="M28" s="28">
        <v>0.18400000000000016</v>
      </c>
      <c r="N28" s="28">
        <v>0</v>
      </c>
      <c r="O28" s="28">
        <v>0</v>
      </c>
      <c r="P28" s="28">
        <v>0</v>
      </c>
      <c r="Q28" s="28">
        <v>-300.31172000000015</v>
      </c>
      <c r="R28" s="28">
        <v>0</v>
      </c>
      <c r="S28" s="28">
        <v>2.592760000000002</v>
      </c>
      <c r="T28" s="28">
        <v>-153.07058999999992</v>
      </c>
      <c r="U28" s="28">
        <v>0</v>
      </c>
      <c r="V28" s="28">
        <v>0</v>
      </c>
      <c r="W28" s="28">
        <v>8.5011499999999387</v>
      </c>
      <c r="X28" s="28">
        <v>83.723359999999957</v>
      </c>
      <c r="Y28" s="28">
        <v>0.70403000000000038</v>
      </c>
      <c r="Z28" s="28">
        <v>96.795880000000011</v>
      </c>
      <c r="AA28" s="28">
        <v>0</v>
      </c>
      <c r="AB28" s="28">
        <v>127.52848999999999</v>
      </c>
      <c r="AC28" s="28">
        <v>-177.83089141856595</v>
      </c>
      <c r="AD28" s="1328"/>
      <c r="AE28" s="28">
        <v>0</v>
      </c>
      <c r="AF28" s="28">
        <v>0</v>
      </c>
      <c r="AG28" s="28">
        <v>0</v>
      </c>
      <c r="AH28" s="28">
        <v>0</v>
      </c>
      <c r="AI28" s="28">
        <v>0</v>
      </c>
    </row>
    <row r="29" spans="1:35" ht="12.95" customHeight="1" x14ac:dyDescent="0.2">
      <c r="A29" s="62" t="s">
        <v>4135</v>
      </c>
      <c r="B29" s="28">
        <v>-0.60007141856564838</v>
      </c>
      <c r="C29" s="28">
        <v>-224.45689999999999</v>
      </c>
      <c r="D29" s="28">
        <v>-161.25899999999999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-833.66200000000003</v>
      </c>
      <c r="M29" s="28">
        <v>0</v>
      </c>
      <c r="N29" s="28">
        <v>0</v>
      </c>
      <c r="O29" s="28">
        <v>0</v>
      </c>
      <c r="P29" s="28">
        <v>0</v>
      </c>
      <c r="Q29" s="28">
        <v>-1621.65328</v>
      </c>
      <c r="R29" s="28">
        <v>0</v>
      </c>
      <c r="S29" s="28">
        <v>0</v>
      </c>
      <c r="T29" s="28">
        <v>-709.96249999999998</v>
      </c>
      <c r="U29" s="28">
        <v>0</v>
      </c>
      <c r="V29" s="28">
        <v>0</v>
      </c>
      <c r="W29" s="28">
        <v>0</v>
      </c>
      <c r="X29" s="28">
        <v>-34.083839999999995</v>
      </c>
      <c r="Y29" s="28">
        <v>0</v>
      </c>
      <c r="Z29" s="28">
        <v>0</v>
      </c>
      <c r="AA29" s="28">
        <v>0</v>
      </c>
      <c r="AB29" s="28">
        <v>-111.69607999999999</v>
      </c>
      <c r="AC29" s="28">
        <v>-3697.3736714185657</v>
      </c>
      <c r="AD29" s="1328"/>
      <c r="AE29" s="28">
        <v>0</v>
      </c>
      <c r="AF29" s="28">
        <v>0</v>
      </c>
      <c r="AG29" s="28">
        <v>0</v>
      </c>
      <c r="AH29" s="28">
        <v>0</v>
      </c>
      <c r="AI29" s="28">
        <v>0</v>
      </c>
    </row>
    <row r="30" spans="1:35" ht="12.95" customHeight="1" x14ac:dyDescent="0.2">
      <c r="A30" s="62" t="s">
        <v>4136</v>
      </c>
      <c r="B30" s="28">
        <v>0</v>
      </c>
      <c r="C30" s="28">
        <v>152.56724</v>
      </c>
      <c r="D30" s="28">
        <v>127.41</v>
      </c>
      <c r="E30" s="28">
        <v>0</v>
      </c>
      <c r="F30" s="28">
        <v>0</v>
      </c>
      <c r="G30" s="28">
        <v>0</v>
      </c>
      <c r="H30" s="28">
        <v>0</v>
      </c>
      <c r="I30" s="28">
        <v>2.6444800000000002</v>
      </c>
      <c r="J30" s="28">
        <v>0</v>
      </c>
      <c r="K30" s="28">
        <v>0</v>
      </c>
      <c r="L30" s="28">
        <v>773.28800000000001</v>
      </c>
      <c r="M30" s="28">
        <v>0</v>
      </c>
      <c r="N30" s="28">
        <v>0</v>
      </c>
      <c r="O30" s="28">
        <v>0</v>
      </c>
      <c r="P30" s="28">
        <v>0</v>
      </c>
      <c r="Q30" s="28">
        <v>1198.8266999999998</v>
      </c>
      <c r="R30" s="28">
        <v>0</v>
      </c>
      <c r="S30" s="28">
        <v>0</v>
      </c>
      <c r="T30" s="28">
        <v>556.89191000000005</v>
      </c>
      <c r="U30" s="28">
        <v>0</v>
      </c>
      <c r="V30" s="28">
        <v>0</v>
      </c>
      <c r="W30" s="28">
        <v>0</v>
      </c>
      <c r="X30" s="28">
        <v>13.373200000000001</v>
      </c>
      <c r="Y30" s="28">
        <v>2.3467800000000003</v>
      </c>
      <c r="Z30" s="28">
        <v>0</v>
      </c>
      <c r="AA30" s="28">
        <v>0</v>
      </c>
      <c r="AB30" s="28">
        <v>2.2949200000000003</v>
      </c>
      <c r="AC30" s="28">
        <v>2829.6432300000001</v>
      </c>
      <c r="AD30" s="1328"/>
      <c r="AE30" s="28">
        <v>0</v>
      </c>
      <c r="AF30" s="28">
        <v>0</v>
      </c>
      <c r="AG30" s="28">
        <v>0</v>
      </c>
      <c r="AH30" s="28">
        <v>0</v>
      </c>
      <c r="AI30" s="28">
        <v>0</v>
      </c>
    </row>
    <row r="31" spans="1:35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1239.098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2.3660000000000001</v>
      </c>
      <c r="N31" s="28">
        <v>0</v>
      </c>
      <c r="O31" s="28">
        <v>0</v>
      </c>
      <c r="P31" s="28">
        <v>0</v>
      </c>
      <c r="Q31" s="28">
        <v>352.62869000000001</v>
      </c>
      <c r="R31" s="28">
        <v>0</v>
      </c>
      <c r="S31" s="28">
        <v>16.243670000000002</v>
      </c>
      <c r="T31" s="28">
        <v>0</v>
      </c>
      <c r="U31" s="28">
        <v>0</v>
      </c>
      <c r="V31" s="28">
        <v>0</v>
      </c>
      <c r="W31" s="28">
        <v>608.43396999999993</v>
      </c>
      <c r="X31" s="28">
        <v>409.255</v>
      </c>
      <c r="Y31" s="28">
        <v>0</v>
      </c>
      <c r="Z31" s="28">
        <v>96.795880000000011</v>
      </c>
      <c r="AA31" s="28">
        <v>0</v>
      </c>
      <c r="AB31" s="28">
        <v>236.92964999999998</v>
      </c>
      <c r="AC31" s="28">
        <v>2961.7508600000001</v>
      </c>
      <c r="AD31" s="1328"/>
      <c r="AE31" s="28">
        <v>0</v>
      </c>
      <c r="AF31" s="28">
        <v>0</v>
      </c>
      <c r="AG31" s="28">
        <v>0</v>
      </c>
      <c r="AH31" s="28">
        <v>0</v>
      </c>
      <c r="AI31" s="28">
        <v>0</v>
      </c>
    </row>
    <row r="32" spans="1:35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-1119.508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-2.1819999999999999</v>
      </c>
      <c r="N32" s="28">
        <v>0</v>
      </c>
      <c r="O32" s="28">
        <v>0</v>
      </c>
      <c r="P32" s="28">
        <v>0</v>
      </c>
      <c r="Q32" s="28">
        <v>-230.11382999999998</v>
      </c>
      <c r="R32" s="28">
        <v>0</v>
      </c>
      <c r="S32" s="28">
        <v>-13.65091</v>
      </c>
      <c r="T32" s="28">
        <v>0</v>
      </c>
      <c r="U32" s="28">
        <v>0</v>
      </c>
      <c r="V32" s="28">
        <v>0</v>
      </c>
      <c r="W32" s="28">
        <v>-599.93281999999999</v>
      </c>
      <c r="X32" s="28">
        <v>-304.82100000000003</v>
      </c>
      <c r="Y32" s="28">
        <v>-1.6427499999999999</v>
      </c>
      <c r="Z32" s="28">
        <v>0</v>
      </c>
      <c r="AA32" s="28">
        <v>0</v>
      </c>
      <c r="AB32" s="28">
        <v>0</v>
      </c>
      <c r="AC32" s="28">
        <v>-2271.85131</v>
      </c>
      <c r="AD32" s="1328"/>
      <c r="AE32" s="28">
        <v>0</v>
      </c>
      <c r="AF32" s="28">
        <v>0</v>
      </c>
      <c r="AG32" s="28">
        <v>0</v>
      </c>
      <c r="AH32" s="28">
        <v>0</v>
      </c>
      <c r="AI32" s="28">
        <v>0</v>
      </c>
    </row>
    <row r="33" spans="1:35" ht="12.95" customHeight="1" x14ac:dyDescent="0.2">
      <c r="A33" s="228" t="s">
        <v>1001</v>
      </c>
      <c r="B33" s="28">
        <v>7.6664319792204519E-2</v>
      </c>
      <c r="C33" s="28">
        <v>28.214459999999999</v>
      </c>
      <c r="D33" s="28">
        <v>0</v>
      </c>
      <c r="E33" s="28">
        <v>2695.3455199999999</v>
      </c>
      <c r="F33" s="28">
        <v>1.9803818214024096</v>
      </c>
      <c r="G33" s="28">
        <v>73.953469999999996</v>
      </c>
      <c r="H33" s="28">
        <v>383.33821</v>
      </c>
      <c r="I33" s="28">
        <v>2.0699999999999998E-3</v>
      </c>
      <c r="J33" s="28">
        <v>25.15202</v>
      </c>
      <c r="K33" s="28">
        <v>86.917069999999995</v>
      </c>
      <c r="L33" s="28">
        <v>25.889764983780413</v>
      </c>
      <c r="M33" s="28">
        <v>0.43985857871296796</v>
      </c>
      <c r="N33" s="28">
        <v>383.57110963953414</v>
      </c>
      <c r="O33" s="28">
        <v>52.92154371006918</v>
      </c>
      <c r="P33" s="28">
        <v>4.7508100000000004</v>
      </c>
      <c r="Q33" s="28">
        <v>14.564320000000002</v>
      </c>
      <c r="R33" s="28">
        <v>8.1799999999999998E-2</v>
      </c>
      <c r="S33" s="28">
        <v>0.11790102032218044</v>
      </c>
      <c r="T33" s="28">
        <v>0</v>
      </c>
      <c r="U33" s="28">
        <v>0.14099999999999999</v>
      </c>
      <c r="V33" s="28">
        <v>78.086309999999997</v>
      </c>
      <c r="W33" s="28">
        <v>0.19472066519828865</v>
      </c>
      <c r="X33" s="28">
        <v>16.683869072999997</v>
      </c>
      <c r="Y33" s="28">
        <v>0</v>
      </c>
      <c r="Z33" s="28">
        <v>58.532470000000004</v>
      </c>
      <c r="AA33" s="28">
        <v>49.057110000000002</v>
      </c>
      <c r="AB33" s="28">
        <v>0</v>
      </c>
      <c r="AC33" s="28">
        <v>3980.0124538118121</v>
      </c>
      <c r="AD33" s="1328"/>
      <c r="AE33" s="28">
        <v>8.6551473243505518E-3</v>
      </c>
      <c r="AF33" s="28">
        <v>2.029744743132977E-2</v>
      </c>
      <c r="AG33" s="28">
        <v>0.84898922899999996</v>
      </c>
      <c r="AH33" s="28">
        <v>5.4118537991876607</v>
      </c>
      <c r="AI33" s="28">
        <v>6.2897956229433412</v>
      </c>
    </row>
    <row r="34" spans="1:35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-0.33672000000000002</v>
      </c>
      <c r="F34" s="28">
        <v>1.1643800000000002</v>
      </c>
      <c r="G34" s="28">
        <v>0</v>
      </c>
      <c r="H34" s="28">
        <v>12.601879999999769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0.14258000000000001</v>
      </c>
      <c r="O34" s="28">
        <v>5.0959999999999998E-2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26.939640000000001</v>
      </c>
      <c r="W34" s="28">
        <v>0</v>
      </c>
      <c r="X34" s="28">
        <v>0</v>
      </c>
      <c r="Y34" s="28">
        <v>0</v>
      </c>
      <c r="Z34" s="28">
        <v>-0.42693000000000003</v>
      </c>
      <c r="AA34" s="28">
        <v>0</v>
      </c>
      <c r="AB34" s="28">
        <v>0</v>
      </c>
      <c r="AC34" s="28">
        <v>40.135789999999773</v>
      </c>
      <c r="AD34" s="1328"/>
      <c r="AE34" s="28">
        <v>0</v>
      </c>
      <c r="AF34" s="28">
        <v>0</v>
      </c>
      <c r="AG34" s="28">
        <v>0</v>
      </c>
      <c r="AH34" s="28">
        <v>0</v>
      </c>
      <c r="AI34" s="28">
        <v>0</v>
      </c>
    </row>
    <row r="35" spans="1:35" ht="12.95" customHeight="1" x14ac:dyDescent="0.2">
      <c r="A35" s="62" t="s">
        <v>4177</v>
      </c>
      <c r="B35" s="28">
        <v>0</v>
      </c>
      <c r="C35" s="28">
        <v>-0.98450000000000004</v>
      </c>
      <c r="D35" s="28">
        <v>4.1411100000000021</v>
      </c>
      <c r="E35" s="28">
        <v>-54.410740000000011</v>
      </c>
      <c r="F35" s="28">
        <v>0</v>
      </c>
      <c r="G35" s="28">
        <v>33.661610000000003</v>
      </c>
      <c r="H35" s="28">
        <v>237.30222999999953</v>
      </c>
      <c r="I35" s="28">
        <v>0</v>
      </c>
      <c r="J35" s="28">
        <v>0</v>
      </c>
      <c r="K35" s="28">
        <v>220.73116999999999</v>
      </c>
      <c r="L35" s="28">
        <v>-7.54</v>
      </c>
      <c r="M35" s="28">
        <v>0.64115999999999984</v>
      </c>
      <c r="N35" s="28">
        <v>289.51768999999996</v>
      </c>
      <c r="O35" s="28">
        <v>0</v>
      </c>
      <c r="P35" s="28">
        <v>3.8852500000000001</v>
      </c>
      <c r="Q35" s="28">
        <v>3.6</v>
      </c>
      <c r="R35" s="28">
        <v>0</v>
      </c>
      <c r="S35" s="28">
        <v>0</v>
      </c>
      <c r="T35" s="28">
        <v>34.502629999999996</v>
      </c>
      <c r="U35" s="28">
        <v>0</v>
      </c>
      <c r="V35" s="28">
        <v>0</v>
      </c>
      <c r="W35" s="28">
        <v>0</v>
      </c>
      <c r="X35" s="28">
        <v>5.59</v>
      </c>
      <c r="Y35" s="28">
        <v>0</v>
      </c>
      <c r="Z35" s="28">
        <v>7.2740399999999932</v>
      </c>
      <c r="AA35" s="28">
        <v>0</v>
      </c>
      <c r="AB35" s="28">
        <v>0</v>
      </c>
      <c r="AC35" s="28">
        <v>777.91164999999955</v>
      </c>
      <c r="AD35" s="1328"/>
      <c r="AE35" s="28">
        <v>0</v>
      </c>
      <c r="AF35" s="28">
        <v>0</v>
      </c>
      <c r="AG35" s="28">
        <v>0</v>
      </c>
      <c r="AH35" s="28">
        <v>0</v>
      </c>
      <c r="AI35" s="28">
        <v>0</v>
      </c>
    </row>
    <row r="36" spans="1:35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1328"/>
      <c r="AE36" s="28"/>
      <c r="AF36" s="28"/>
      <c r="AG36" s="28"/>
      <c r="AH36" s="28"/>
      <c r="AI36" s="28"/>
    </row>
    <row r="37" spans="1:35" ht="15" customHeight="1" x14ac:dyDescent="0.2">
      <c r="A37" s="1115" t="s">
        <v>562</v>
      </c>
      <c r="B37" s="1114">
        <v>-6.4387098773441218E-2</v>
      </c>
      <c r="C37" s="1114">
        <v>448.19436999999965</v>
      </c>
      <c r="D37" s="1114">
        <v>1820.5730400000018</v>
      </c>
      <c r="E37" s="1114">
        <v>27171.530210000004</v>
      </c>
      <c r="F37" s="1114">
        <v>127.76133182140232</v>
      </c>
      <c r="G37" s="1114">
        <v>1095.2081700000001</v>
      </c>
      <c r="H37" s="1114">
        <v>5698.4169199999742</v>
      </c>
      <c r="I37" s="1114">
        <v>3.1874799999999999</v>
      </c>
      <c r="J37" s="1114">
        <v>103.67448000000002</v>
      </c>
      <c r="K37" s="1114">
        <v>3512.4210500000017</v>
      </c>
      <c r="L37" s="1114">
        <v>652.06280498377896</v>
      </c>
      <c r="M37" s="1114">
        <v>20.063928578712947</v>
      </c>
      <c r="N37" s="1114">
        <v>5716.3816396395332</v>
      </c>
      <c r="O37" s="1114">
        <v>506.62089371007033</v>
      </c>
      <c r="P37" s="1114">
        <v>70.173685989559971</v>
      </c>
      <c r="Q37" s="1114">
        <v>-140.86188000000018</v>
      </c>
      <c r="R37" s="1114">
        <v>0.95587999999999929</v>
      </c>
      <c r="S37" s="1114">
        <v>7.5789810203221846</v>
      </c>
      <c r="T37" s="1114">
        <v>272.42894999999993</v>
      </c>
      <c r="U37" s="1114">
        <v>2.3690000000000007</v>
      </c>
      <c r="V37" s="1114">
        <v>803.33334909999928</v>
      </c>
      <c r="W37" s="1114">
        <v>9.4423906651982161</v>
      </c>
      <c r="X37" s="1114">
        <v>433.28606907299996</v>
      </c>
      <c r="Y37" s="1114">
        <v>2.1613099999999998</v>
      </c>
      <c r="Z37" s="1114">
        <v>762.68734999999981</v>
      </c>
      <c r="AA37" s="1114">
        <v>604.52660999999989</v>
      </c>
      <c r="AB37" s="1114">
        <v>486.03190999999998</v>
      </c>
      <c r="AC37" s="1114">
        <v>50190.1455374828</v>
      </c>
      <c r="AD37" s="1531"/>
      <c r="AE37" s="1114">
        <v>1.2105147324351393E-2</v>
      </c>
      <c r="AF37" s="1114">
        <v>0.73873744743132908</v>
      </c>
      <c r="AG37" s="1114">
        <v>8.9959792289999747</v>
      </c>
      <c r="AH37" s="1114">
        <v>50.734653799187662</v>
      </c>
      <c r="AI37" s="1114">
        <v>60.481475622943314</v>
      </c>
    </row>
    <row r="38" spans="1:35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1328"/>
      <c r="AE38" s="28"/>
      <c r="AF38" s="28"/>
      <c r="AG38" s="28"/>
      <c r="AH38" s="28"/>
      <c r="AI38" s="28"/>
    </row>
    <row r="39" spans="1:35" ht="15" customHeight="1" x14ac:dyDescent="0.2">
      <c r="A39" s="806" t="s">
        <v>568</v>
      </c>
      <c r="B39" s="7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1328"/>
      <c r="AE39" s="72"/>
      <c r="AF39" s="28"/>
      <c r="AG39" s="28"/>
      <c r="AH39" s="28"/>
      <c r="AI39" s="28"/>
    </row>
    <row r="40" spans="1:35" ht="12.95" customHeight="1" x14ac:dyDescent="0.2">
      <c r="A40" s="68" t="s">
        <v>419</v>
      </c>
      <c r="B40" s="28">
        <v>-0.9667399999999996</v>
      </c>
      <c r="C40" s="28">
        <v>-625.36541999999997</v>
      </c>
      <c r="D40" s="28">
        <v>-1867.7080600000045</v>
      </c>
      <c r="E40" s="28">
        <v>-15978.422135562891</v>
      </c>
      <c r="F40" s="28">
        <v>4614.5862699999989</v>
      </c>
      <c r="G40" s="28">
        <v>500.28729598200016</v>
      </c>
      <c r="H40" s="28">
        <v>-4953.3903600000012</v>
      </c>
      <c r="I40" s="28">
        <v>-0.17079999999999995</v>
      </c>
      <c r="J40" s="28">
        <v>-16.914642519000001</v>
      </c>
      <c r="K40" s="28">
        <v>-2711.1515300000005</v>
      </c>
      <c r="L40" s="28">
        <v>-796.76444000000038</v>
      </c>
      <c r="M40" s="28">
        <v>17.819740000000024</v>
      </c>
      <c r="N40" s="28">
        <v>-3341.3136300000001</v>
      </c>
      <c r="O40" s="28">
        <v>470.75915999999961</v>
      </c>
      <c r="P40" s="28">
        <v>-24.528669999999998</v>
      </c>
      <c r="Q40" s="28">
        <v>-788.25424000000021</v>
      </c>
      <c r="R40" s="28">
        <v>-0.12082000000000004</v>
      </c>
      <c r="S40" s="28">
        <v>-0.29927999999999866</v>
      </c>
      <c r="T40" s="28">
        <v>-478.19723999999957</v>
      </c>
      <c r="U40" s="28">
        <v>-0.80900000000000016</v>
      </c>
      <c r="V40" s="28">
        <v>-523.43500999999969</v>
      </c>
      <c r="W40" s="28">
        <v>32.722049999999996</v>
      </c>
      <c r="X40" s="28">
        <v>-348.33806000000016</v>
      </c>
      <c r="Y40" s="28">
        <v>-0.23075999999999963</v>
      </c>
      <c r="Z40" s="28">
        <v>-449.09471668901961</v>
      </c>
      <c r="AA40" s="28">
        <v>-180.77935000000002</v>
      </c>
      <c r="AB40" s="28">
        <v>-280.19815000000006</v>
      </c>
      <c r="AC40" s="28">
        <v>-27730.278538788923</v>
      </c>
      <c r="AD40" s="1328"/>
      <c r="AE40" s="28">
        <v>0</v>
      </c>
      <c r="AF40" s="28">
        <v>-2.4999999999999467E-2</v>
      </c>
      <c r="AG40" s="28">
        <v>1.0878900000000158</v>
      </c>
      <c r="AH40" s="28">
        <v>-4.5265599999999999</v>
      </c>
      <c r="AI40" s="28">
        <v>-3.4636699999999836</v>
      </c>
    </row>
    <row r="41" spans="1:35" ht="12.95" customHeight="1" x14ac:dyDescent="0.2">
      <c r="A41" s="773" t="s">
        <v>417</v>
      </c>
      <c r="B41" s="28">
        <v>-2.0219999999999998E-2</v>
      </c>
      <c r="C41" s="28">
        <v>-897.11693000000002</v>
      </c>
      <c r="D41" s="28">
        <v>-8106.0865600000006</v>
      </c>
      <c r="E41" s="28">
        <v>-22079.165700000001</v>
      </c>
      <c r="F41" s="28">
        <v>-0.72248000000000001</v>
      </c>
      <c r="G41" s="28">
        <v>-637.60615401799987</v>
      </c>
      <c r="H41" s="28">
        <v>-6687.7278800000031</v>
      </c>
      <c r="I41" s="28">
        <v>-0.85399999999999998</v>
      </c>
      <c r="J41" s="28">
        <v>-13.134</v>
      </c>
      <c r="K41" s="28">
        <v>-6305.6792100000002</v>
      </c>
      <c r="L41" s="28">
        <v>-2402.1272399999998</v>
      </c>
      <c r="M41" s="28">
        <v>-40.234459999999999</v>
      </c>
      <c r="N41" s="28">
        <v>-6072.5040300000001</v>
      </c>
      <c r="O41" s="28">
        <v>-2177.02088</v>
      </c>
      <c r="P41" s="28">
        <v>-32.627769999999998</v>
      </c>
      <c r="Q41" s="28">
        <v>-245.80270000000002</v>
      </c>
      <c r="R41" s="28">
        <v>0</v>
      </c>
      <c r="S41" s="28">
        <v>-1.3298299999999998</v>
      </c>
      <c r="T41" s="28">
        <v>-1402.6981099999998</v>
      </c>
      <c r="U41" s="28">
        <v>-0.9</v>
      </c>
      <c r="V41" s="28">
        <v>-1325.2072499999999</v>
      </c>
      <c r="W41" s="28">
        <v>0</v>
      </c>
      <c r="X41" s="28">
        <v>-595.11835999999994</v>
      </c>
      <c r="Y41" s="28">
        <v>-5.01</v>
      </c>
      <c r="Z41" s="28">
        <v>-2494.3751099999999</v>
      </c>
      <c r="AA41" s="28">
        <v>-11.8672</v>
      </c>
      <c r="AB41" s="28">
        <v>-900.72532000000001</v>
      </c>
      <c r="AC41" s="28">
        <v>-62435.661394018003</v>
      </c>
      <c r="AD41" s="1328"/>
      <c r="AE41" s="28">
        <v>0</v>
      </c>
      <c r="AF41" s="28">
        <v>0</v>
      </c>
      <c r="AG41" s="28">
        <v>-400.56279000000001</v>
      </c>
      <c r="AH41" s="28">
        <v>-2.70777</v>
      </c>
      <c r="AI41" s="28">
        <v>-403.27055999999999</v>
      </c>
    </row>
    <row r="42" spans="1:35" ht="12.95" customHeight="1" x14ac:dyDescent="0.2">
      <c r="A42" s="773" t="s">
        <v>128</v>
      </c>
      <c r="B42" s="28">
        <v>0</v>
      </c>
      <c r="C42" s="28">
        <v>-897.11693000000002</v>
      </c>
      <c r="D42" s="28">
        <v>-8103.6016700000009</v>
      </c>
      <c r="E42" s="28">
        <v>-19821.219190000003</v>
      </c>
      <c r="F42" s="28">
        <v>0</v>
      </c>
      <c r="G42" s="28">
        <v>-637.60613000000001</v>
      </c>
      <c r="H42" s="28">
        <v>-6678.7834499999999</v>
      </c>
      <c r="I42" s="28">
        <v>-0.85399999999999998</v>
      </c>
      <c r="J42" s="28">
        <v>-13.134</v>
      </c>
      <c r="K42" s="28">
        <v>-6305.3188700000001</v>
      </c>
      <c r="L42" s="28">
        <v>-2402.1272400000003</v>
      </c>
      <c r="M42" s="28">
        <v>-40.234459999999999</v>
      </c>
      <c r="N42" s="28">
        <v>-6063.7481600000001</v>
      </c>
      <c r="O42" s="28">
        <v>-2177.2502600000003</v>
      </c>
      <c r="P42" s="28">
        <v>-31.954499999999999</v>
      </c>
      <c r="Q42" s="28">
        <v>-245.7526</v>
      </c>
      <c r="R42" s="28">
        <v>0</v>
      </c>
      <c r="S42" s="28">
        <v>0</v>
      </c>
      <c r="T42" s="28">
        <v>-1398.8422300000002</v>
      </c>
      <c r="U42" s="28">
        <v>-0.9</v>
      </c>
      <c r="V42" s="28">
        <v>-1324.8581999999999</v>
      </c>
      <c r="W42" s="28">
        <v>0</v>
      </c>
      <c r="X42" s="28">
        <v>-595.11835999999994</v>
      </c>
      <c r="Y42" s="28">
        <v>-5.01</v>
      </c>
      <c r="Z42" s="28">
        <v>-2496.8028999999997</v>
      </c>
      <c r="AA42" s="28">
        <v>-11.8672</v>
      </c>
      <c r="AB42" s="28">
        <v>-900.7253199999999</v>
      </c>
      <c r="AC42" s="28">
        <v>-60152.82567000002</v>
      </c>
      <c r="AD42" s="1328"/>
      <c r="AE42" s="28">
        <v>0</v>
      </c>
      <c r="AF42" s="28">
        <v>0</v>
      </c>
      <c r="AG42" s="28">
        <v>-261.31021208999999</v>
      </c>
      <c r="AH42" s="28">
        <v>-2.70777</v>
      </c>
      <c r="AI42" s="28">
        <v>-264.01798208999998</v>
      </c>
    </row>
    <row r="43" spans="1:35" ht="12.95" customHeight="1" x14ac:dyDescent="0.2">
      <c r="A43" s="773" t="s">
        <v>129</v>
      </c>
      <c r="B43" s="28">
        <v>-2.0219999999999998E-2</v>
      </c>
      <c r="C43" s="28">
        <v>0</v>
      </c>
      <c r="D43" s="28">
        <v>-2.48489</v>
      </c>
      <c r="E43" s="28">
        <v>-2257.9465099999998</v>
      </c>
      <c r="F43" s="28">
        <v>-0.72248000000000001</v>
      </c>
      <c r="G43" s="28">
        <v>0</v>
      </c>
      <c r="H43" s="28">
        <v>-8.9444300000000005</v>
      </c>
      <c r="I43" s="28">
        <v>0</v>
      </c>
      <c r="J43" s="28">
        <v>0</v>
      </c>
      <c r="K43" s="28">
        <v>-0.36033999999999999</v>
      </c>
      <c r="L43" s="28">
        <v>0</v>
      </c>
      <c r="M43" s="28">
        <v>0</v>
      </c>
      <c r="N43" s="28">
        <v>-8.7558700000000016</v>
      </c>
      <c r="O43" s="28">
        <v>0.22937999999999997</v>
      </c>
      <c r="P43" s="28">
        <v>-0.67327000000000004</v>
      </c>
      <c r="Q43" s="28">
        <v>-5.0099999999999999E-2</v>
      </c>
      <c r="R43" s="28">
        <v>0</v>
      </c>
      <c r="S43" s="28">
        <v>-1.3298299999999998</v>
      </c>
      <c r="T43" s="28">
        <v>-3.85588</v>
      </c>
      <c r="U43" s="28">
        <v>0</v>
      </c>
      <c r="V43" s="28">
        <v>-0.34905000000000003</v>
      </c>
      <c r="W43" s="28">
        <v>0</v>
      </c>
      <c r="X43" s="28">
        <v>0</v>
      </c>
      <c r="Y43" s="28">
        <v>0</v>
      </c>
      <c r="Z43" s="28">
        <v>2.4277899999999999</v>
      </c>
      <c r="AA43" s="28">
        <v>0</v>
      </c>
      <c r="AB43" s="28">
        <v>0</v>
      </c>
      <c r="AC43" s="28">
        <v>-2282.8356999999992</v>
      </c>
      <c r="AD43" s="1328"/>
      <c r="AE43" s="28">
        <v>0</v>
      </c>
      <c r="AF43" s="28">
        <v>0</v>
      </c>
      <c r="AG43" s="28">
        <v>-139.25257790999999</v>
      </c>
      <c r="AH43" s="28">
        <v>0</v>
      </c>
      <c r="AI43" s="28">
        <v>-139.25257790999999</v>
      </c>
    </row>
    <row r="44" spans="1:35" ht="12.95" customHeight="1" x14ac:dyDescent="0.2">
      <c r="A44" s="773" t="s">
        <v>415</v>
      </c>
      <c r="B44" s="28">
        <v>0</v>
      </c>
      <c r="C44" s="28">
        <v>575.04988000000014</v>
      </c>
      <c r="D44" s="28">
        <v>6425.5012799999995</v>
      </c>
      <c r="E44" s="28">
        <v>10896.98273</v>
      </c>
      <c r="F44" s="28">
        <v>0</v>
      </c>
      <c r="G44" s="28">
        <v>0</v>
      </c>
      <c r="H44" s="28">
        <v>4125.1694699999998</v>
      </c>
      <c r="I44" s="28">
        <v>0.68320000000000003</v>
      </c>
      <c r="J44" s="28">
        <v>0</v>
      </c>
      <c r="K44" s="28">
        <v>3283.0400099999997</v>
      </c>
      <c r="L44" s="28">
        <v>2045.66598</v>
      </c>
      <c r="M44" s="28">
        <v>35.340760000000003</v>
      </c>
      <c r="N44" s="28">
        <v>2474.29592</v>
      </c>
      <c r="O44" s="28">
        <v>2265.1050500000001</v>
      </c>
      <c r="P44" s="28">
        <v>23.832080000000001</v>
      </c>
      <c r="Q44" s="28">
        <v>147.39338000000001</v>
      </c>
      <c r="R44" s="28">
        <v>0</v>
      </c>
      <c r="S44" s="28">
        <v>0</v>
      </c>
      <c r="T44" s="28">
        <v>937.04507000000024</v>
      </c>
      <c r="U44" s="28">
        <v>0.308</v>
      </c>
      <c r="V44" s="28">
        <v>1170.0777700000001</v>
      </c>
      <c r="W44" s="28">
        <v>0</v>
      </c>
      <c r="X44" s="28">
        <v>393.13396</v>
      </c>
      <c r="Y44" s="28">
        <v>3.5070000000000001</v>
      </c>
      <c r="Z44" s="28">
        <v>2134.6218699999999</v>
      </c>
      <c r="AA44" s="28">
        <v>2.3332699999999997</v>
      </c>
      <c r="AB44" s="28">
        <v>0.30664000000000002</v>
      </c>
      <c r="AC44" s="28">
        <v>36939.39332000001</v>
      </c>
      <c r="AD44" s="1328"/>
      <c r="AE44" s="28">
        <v>0</v>
      </c>
      <c r="AF44" s="28">
        <v>0</v>
      </c>
      <c r="AG44" s="28">
        <v>400.56279000000001</v>
      </c>
      <c r="AH44" s="28">
        <v>0</v>
      </c>
      <c r="AI44" s="28">
        <v>400.56279000000001</v>
      </c>
    </row>
    <row r="45" spans="1:35" ht="12.95" customHeight="1" x14ac:dyDescent="0.2">
      <c r="A45" s="62" t="s">
        <v>1288</v>
      </c>
      <c r="B45" s="28">
        <v>0</v>
      </c>
      <c r="C45" s="28">
        <v>575.04988000000003</v>
      </c>
      <c r="D45" s="28">
        <v>6425.5012800000004</v>
      </c>
      <c r="E45" s="28">
        <v>10646.018910000001</v>
      </c>
      <c r="F45" s="28">
        <v>0</v>
      </c>
      <c r="G45" s="28">
        <v>0</v>
      </c>
      <c r="H45" s="28">
        <v>4125.1635200000001</v>
      </c>
      <c r="I45" s="28">
        <v>0.68320000000000003</v>
      </c>
      <c r="J45" s="28">
        <v>0</v>
      </c>
      <c r="K45" s="28">
        <v>3283.0400099999997</v>
      </c>
      <c r="L45" s="28">
        <v>2045.6659800000002</v>
      </c>
      <c r="M45" s="28">
        <v>35.340660000000007</v>
      </c>
      <c r="N45" s="28">
        <v>59.196270000000005</v>
      </c>
      <c r="O45" s="28">
        <v>2265.1050499999997</v>
      </c>
      <c r="P45" s="28">
        <v>23.832079999999998</v>
      </c>
      <c r="Q45" s="28">
        <v>147.39338000000001</v>
      </c>
      <c r="R45" s="28">
        <v>0</v>
      </c>
      <c r="S45" s="28">
        <v>0</v>
      </c>
      <c r="T45" s="28">
        <v>937.0450699999999</v>
      </c>
      <c r="U45" s="28">
        <v>0.308</v>
      </c>
      <c r="V45" s="28">
        <v>1170.0778205000001</v>
      </c>
      <c r="W45" s="28">
        <v>0</v>
      </c>
      <c r="X45" s="28">
        <v>393.13396</v>
      </c>
      <c r="Y45" s="28">
        <v>3.5070000000000001</v>
      </c>
      <c r="Z45" s="28">
        <v>2134.6218699999999</v>
      </c>
      <c r="AA45" s="28">
        <v>2.3332700000000002</v>
      </c>
      <c r="AB45" s="28">
        <v>0.30663815600000005</v>
      </c>
      <c r="AC45" s="28">
        <v>34273.323848656008</v>
      </c>
      <c r="AD45" s="1328"/>
      <c r="AE45" s="28">
        <v>0</v>
      </c>
      <c r="AF45" s="28">
        <v>0</v>
      </c>
      <c r="AG45" s="28">
        <v>400.56279000000001</v>
      </c>
      <c r="AH45" s="28">
        <v>0</v>
      </c>
      <c r="AI45" s="28">
        <v>400.56279000000001</v>
      </c>
    </row>
    <row r="46" spans="1:35" ht="12.95" customHeight="1" x14ac:dyDescent="0.2">
      <c r="A46" s="62" t="s">
        <v>1570</v>
      </c>
      <c r="B46" s="28">
        <v>0</v>
      </c>
      <c r="C46" s="28">
        <v>0</v>
      </c>
      <c r="D46" s="28">
        <v>4.7820100000000005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1.575E-2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3.5070000000000001</v>
      </c>
      <c r="Z46" s="28">
        <v>0</v>
      </c>
      <c r="AA46" s="28">
        <v>0</v>
      </c>
      <c r="AB46" s="28">
        <v>0</v>
      </c>
      <c r="AC46" s="28">
        <v>8.3047599999999999</v>
      </c>
      <c r="AD46" s="1328"/>
      <c r="AE46" s="28">
        <v>0</v>
      </c>
      <c r="AF46" s="28">
        <v>0</v>
      </c>
      <c r="AG46" s="28">
        <v>0</v>
      </c>
      <c r="AH46" s="28">
        <v>0</v>
      </c>
      <c r="AI46" s="28">
        <v>0</v>
      </c>
    </row>
    <row r="47" spans="1:35" ht="12.95" customHeight="1" x14ac:dyDescent="0.2">
      <c r="A47" s="62" t="s">
        <v>732</v>
      </c>
      <c r="B47" s="28">
        <v>0</v>
      </c>
      <c r="C47" s="28">
        <v>497.19558999999998</v>
      </c>
      <c r="D47" s="28">
        <v>6258.6686900000004</v>
      </c>
      <c r="E47" s="28">
        <v>9341.3525100000006</v>
      </c>
      <c r="F47" s="28">
        <v>0</v>
      </c>
      <c r="G47" s="28">
        <v>0</v>
      </c>
      <c r="H47" s="28">
        <v>0.24671999999999999</v>
      </c>
      <c r="I47" s="28">
        <v>0.68320000000000003</v>
      </c>
      <c r="J47" s="28">
        <v>0</v>
      </c>
      <c r="K47" s="28">
        <v>2746.34456</v>
      </c>
      <c r="L47" s="28">
        <v>919.53246999999999</v>
      </c>
      <c r="M47" s="28">
        <v>35.340660000000007</v>
      </c>
      <c r="N47" s="28">
        <v>59.196270000000005</v>
      </c>
      <c r="O47" s="28">
        <v>789.52955999999995</v>
      </c>
      <c r="P47" s="28">
        <v>21.665509999999998</v>
      </c>
      <c r="Q47" s="28">
        <v>147.39338000000001</v>
      </c>
      <c r="R47" s="28">
        <v>0</v>
      </c>
      <c r="S47" s="28">
        <v>0</v>
      </c>
      <c r="T47" s="28">
        <v>507.14071999999999</v>
      </c>
      <c r="U47" s="28">
        <v>0.308</v>
      </c>
      <c r="V47" s="28">
        <v>996.96245260000012</v>
      </c>
      <c r="W47" s="28">
        <v>0</v>
      </c>
      <c r="X47" s="28">
        <v>393.13396</v>
      </c>
      <c r="Y47" s="28">
        <v>0</v>
      </c>
      <c r="Z47" s="28">
        <v>950.0074400000002</v>
      </c>
      <c r="AA47" s="28">
        <v>2.3332700000000002</v>
      </c>
      <c r="AB47" s="28">
        <v>0.29012022000000004</v>
      </c>
      <c r="AC47" s="28">
        <v>23667.325082820003</v>
      </c>
      <c r="AD47" s="1328"/>
      <c r="AE47" s="28">
        <v>0</v>
      </c>
      <c r="AF47" s="28">
        <v>0</v>
      </c>
      <c r="AG47" s="28">
        <v>0</v>
      </c>
      <c r="AH47" s="28">
        <v>0</v>
      </c>
      <c r="AI47" s="28">
        <v>0</v>
      </c>
    </row>
    <row r="48" spans="1:35" ht="12.95" customHeight="1" x14ac:dyDescent="0.2">
      <c r="A48" s="62" t="s">
        <v>743</v>
      </c>
      <c r="B48" s="28">
        <v>0</v>
      </c>
      <c r="C48" s="28">
        <v>77.854289999999992</v>
      </c>
      <c r="D48" s="28">
        <v>162.05057999999985</v>
      </c>
      <c r="E48" s="28">
        <v>1304.6663999999998</v>
      </c>
      <c r="F48" s="28">
        <v>0</v>
      </c>
      <c r="G48" s="28">
        <v>0</v>
      </c>
      <c r="H48" s="28">
        <v>4124.9168</v>
      </c>
      <c r="I48" s="28">
        <v>0</v>
      </c>
      <c r="J48" s="28">
        <v>0</v>
      </c>
      <c r="K48" s="28">
        <v>536.67969999999991</v>
      </c>
      <c r="L48" s="28">
        <v>1126.1335100000001</v>
      </c>
      <c r="M48" s="28">
        <v>0</v>
      </c>
      <c r="N48" s="28">
        <v>0</v>
      </c>
      <c r="O48" s="28">
        <v>1475.5754899999997</v>
      </c>
      <c r="P48" s="28">
        <v>2.1665700000000001</v>
      </c>
      <c r="Q48" s="28">
        <v>0</v>
      </c>
      <c r="R48" s="28">
        <v>0</v>
      </c>
      <c r="S48" s="28">
        <v>0</v>
      </c>
      <c r="T48" s="28">
        <v>429.90434999999991</v>
      </c>
      <c r="U48" s="28">
        <v>0</v>
      </c>
      <c r="V48" s="28">
        <v>173.1153679</v>
      </c>
      <c r="W48" s="28">
        <v>0</v>
      </c>
      <c r="X48" s="28">
        <v>0</v>
      </c>
      <c r="Y48" s="28">
        <v>0</v>
      </c>
      <c r="Z48" s="28">
        <v>1184.6144299999999</v>
      </c>
      <c r="AA48" s="28">
        <v>0</v>
      </c>
      <c r="AB48" s="28">
        <v>1.6517936E-2</v>
      </c>
      <c r="AC48" s="28">
        <v>10597.694005835998</v>
      </c>
      <c r="AD48" s="1328"/>
      <c r="AE48" s="28">
        <v>0</v>
      </c>
      <c r="AF48" s="28">
        <v>0</v>
      </c>
      <c r="AG48" s="28">
        <v>400.56279000000001</v>
      </c>
      <c r="AH48" s="28">
        <v>0</v>
      </c>
      <c r="AI48" s="28">
        <v>400.56279000000001</v>
      </c>
    </row>
    <row r="49" spans="1:35" ht="12.95" customHeight="1" x14ac:dyDescent="0.2">
      <c r="A49" s="62" t="s">
        <v>418</v>
      </c>
      <c r="B49" s="28">
        <v>0</v>
      </c>
      <c r="C49" s="28">
        <v>0</v>
      </c>
      <c r="D49" s="28">
        <v>0</v>
      </c>
      <c r="E49" s="28">
        <v>250.96382</v>
      </c>
      <c r="F49" s="28">
        <v>0</v>
      </c>
      <c r="G49" s="28">
        <v>0</v>
      </c>
      <c r="H49" s="28">
        <v>5.9500000000000004E-3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2415.0996500000001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2666.0694200000003</v>
      </c>
      <c r="AD49" s="1328"/>
      <c r="AE49" s="28">
        <v>0</v>
      </c>
      <c r="AF49" s="28">
        <v>0</v>
      </c>
      <c r="AG49" s="28">
        <v>0</v>
      </c>
      <c r="AH49" s="28">
        <v>0</v>
      </c>
      <c r="AI49" s="28">
        <v>0</v>
      </c>
    </row>
    <row r="50" spans="1:35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250.96382</v>
      </c>
      <c r="F50" s="28">
        <v>0</v>
      </c>
      <c r="G50" s="28">
        <v>0</v>
      </c>
      <c r="H50" s="28">
        <v>5.9500000000000004E-3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2415.0996500000001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2666.0694200000003</v>
      </c>
      <c r="AD50" s="1328"/>
      <c r="AE50" s="28">
        <v>0</v>
      </c>
      <c r="AF50" s="28">
        <v>0</v>
      </c>
      <c r="AG50" s="28">
        <v>0</v>
      </c>
      <c r="AH50" s="28">
        <v>0</v>
      </c>
      <c r="AI50" s="28">
        <v>0</v>
      </c>
    </row>
    <row r="51" spans="1:35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1328"/>
      <c r="AE51" s="28">
        <v>0</v>
      </c>
      <c r="AF51" s="28">
        <v>0</v>
      </c>
      <c r="AG51" s="28">
        <v>0</v>
      </c>
      <c r="AH51" s="28">
        <v>0</v>
      </c>
      <c r="AI51" s="28">
        <v>0</v>
      </c>
    </row>
    <row r="52" spans="1:35" ht="12.95" customHeight="1" x14ac:dyDescent="0.2">
      <c r="A52" s="62" t="s">
        <v>743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1328"/>
      <c r="AE52" s="28">
        <v>0</v>
      </c>
      <c r="AF52" s="28">
        <v>0</v>
      </c>
      <c r="AG52" s="28">
        <v>0</v>
      </c>
      <c r="AH52" s="28">
        <v>0</v>
      </c>
      <c r="AI52" s="28">
        <v>0</v>
      </c>
    </row>
    <row r="53" spans="1:35" ht="12.95" customHeight="1" x14ac:dyDescent="0.2">
      <c r="A53" s="62" t="s">
        <v>4162</v>
      </c>
      <c r="B53" s="28">
        <v>-0.94651999999999958</v>
      </c>
      <c r="C53" s="28">
        <v>-303.29837000000009</v>
      </c>
      <c r="D53" s="28">
        <v>-187.12278000000333</v>
      </c>
      <c r="E53" s="28">
        <v>-4796.239165562888</v>
      </c>
      <c r="F53" s="28">
        <v>4615.3087499999992</v>
      </c>
      <c r="G53" s="28">
        <v>1137.89345</v>
      </c>
      <c r="H53" s="28">
        <v>-2390.8319499999984</v>
      </c>
      <c r="I53" s="28">
        <v>0</v>
      </c>
      <c r="J53" s="28">
        <v>-3.7806425190000006</v>
      </c>
      <c r="K53" s="28">
        <v>311.48766999999987</v>
      </c>
      <c r="L53" s="28">
        <v>-440.30318000000057</v>
      </c>
      <c r="M53" s="28">
        <v>22.71344000000002</v>
      </c>
      <c r="N53" s="28">
        <v>256.89447999999993</v>
      </c>
      <c r="O53" s="28">
        <v>382.67498999999953</v>
      </c>
      <c r="P53" s="28">
        <v>-15.73298</v>
      </c>
      <c r="Q53" s="28">
        <v>-689.84492000000023</v>
      </c>
      <c r="R53" s="28">
        <v>-0.12082000000000004</v>
      </c>
      <c r="S53" s="28">
        <v>1.0305500000000012</v>
      </c>
      <c r="T53" s="28">
        <v>-12.544199999999989</v>
      </c>
      <c r="U53" s="28">
        <v>-0.21700000000000003</v>
      </c>
      <c r="V53" s="28">
        <v>-368.30552999999986</v>
      </c>
      <c r="W53" s="28">
        <v>32.722049999999996</v>
      </c>
      <c r="X53" s="28">
        <v>-146.35366000000022</v>
      </c>
      <c r="Y53" s="28">
        <v>1.27224</v>
      </c>
      <c r="Z53" s="28">
        <v>-89.341476689019601</v>
      </c>
      <c r="AA53" s="28">
        <v>-171.24542000000002</v>
      </c>
      <c r="AB53" s="28">
        <v>620.22052999999994</v>
      </c>
      <c r="AC53" s="28">
        <v>-2234.0104647709118</v>
      </c>
      <c r="AD53" s="1328"/>
      <c r="AE53" s="28">
        <v>0</v>
      </c>
      <c r="AF53" s="28">
        <v>-2.4999999999999467E-2</v>
      </c>
      <c r="AG53" s="28">
        <v>1.0878900000000158</v>
      </c>
      <c r="AH53" s="28">
        <v>-1.8187900000000001</v>
      </c>
      <c r="AI53" s="28">
        <v>-0.75589999999998381</v>
      </c>
    </row>
    <row r="54" spans="1:35" ht="12.95" customHeight="1" x14ac:dyDescent="0.2">
      <c r="A54" s="62" t="s">
        <v>4163</v>
      </c>
      <c r="B54" s="28">
        <v>-5.6030800000000003</v>
      </c>
      <c r="C54" s="28">
        <v>-1226.7043200000001</v>
      </c>
      <c r="D54" s="28">
        <v>-7722.0113300000003</v>
      </c>
      <c r="E54" s="28">
        <v>-16429.881511162512</v>
      </c>
      <c r="F54" s="28">
        <v>-1160.9209699999999</v>
      </c>
      <c r="G54" s="28">
        <v>690.45408999999995</v>
      </c>
      <c r="H54" s="28">
        <v>-4559.7301199999993</v>
      </c>
      <c r="I54" s="28">
        <v>0</v>
      </c>
      <c r="J54" s="28">
        <v>-8.4025083240000011</v>
      </c>
      <c r="K54" s="28">
        <v>-1143.2360000000001</v>
      </c>
      <c r="L54" s="28">
        <v>-3144.2604700000002</v>
      </c>
      <c r="M54" s="28">
        <v>4.0209600000000005</v>
      </c>
      <c r="N54" s="28">
        <v>-10081.35482</v>
      </c>
      <c r="O54" s="28">
        <v>-5764.2007000000012</v>
      </c>
      <c r="P54" s="28">
        <v>-51.314959999999999</v>
      </c>
      <c r="Q54" s="28">
        <v>-2305.6469000000002</v>
      </c>
      <c r="R54" s="28">
        <v>-0.12237999999999999</v>
      </c>
      <c r="S54" s="28">
        <v>-3.8945599999999994</v>
      </c>
      <c r="T54" s="28">
        <v>-1403.2929300000003</v>
      </c>
      <c r="U54" s="28">
        <v>-0.32900000000000001</v>
      </c>
      <c r="V54" s="28">
        <v>-3045.1170299999999</v>
      </c>
      <c r="W54" s="28">
        <v>0</v>
      </c>
      <c r="X54" s="28">
        <v>-5822.5131200000005</v>
      </c>
      <c r="Y54" s="28">
        <v>-2.4067699999999999</v>
      </c>
      <c r="Z54" s="28">
        <v>-4194.1858966890068</v>
      </c>
      <c r="AA54" s="28">
        <v>-205.08434000000003</v>
      </c>
      <c r="AB54" s="28">
        <v>-52.222420000000014</v>
      </c>
      <c r="AC54" s="28">
        <v>-67637.96108617555</v>
      </c>
      <c r="AD54" s="1328"/>
      <c r="AE54" s="28">
        <v>0</v>
      </c>
      <c r="AF54" s="28">
        <v>3.589</v>
      </c>
      <c r="AG54" s="28">
        <v>-952.85020999999995</v>
      </c>
      <c r="AH54" s="28">
        <v>-2.0548000000000002</v>
      </c>
      <c r="AI54" s="28">
        <v>-951.31600999999989</v>
      </c>
    </row>
    <row r="55" spans="1:35" ht="12.95" customHeight="1" x14ac:dyDescent="0.2">
      <c r="A55" s="62" t="s">
        <v>4139</v>
      </c>
      <c r="B55" s="28">
        <v>0</v>
      </c>
      <c r="C55" s="28">
        <v>770.03757000000007</v>
      </c>
      <c r="D55" s="28">
        <v>6191.7311300000001</v>
      </c>
      <c r="E55" s="28">
        <v>7349.5235255996231</v>
      </c>
      <c r="F55" s="28">
        <v>124.70465</v>
      </c>
      <c r="G55" s="28">
        <v>0</v>
      </c>
      <c r="H55" s="28">
        <v>1236.4104900000002</v>
      </c>
      <c r="I55" s="28">
        <v>0</v>
      </c>
      <c r="J55" s="28">
        <v>4.6218658050000005</v>
      </c>
      <c r="K55" s="28">
        <v>733.08768999999995</v>
      </c>
      <c r="L55" s="28">
        <v>2440.3160999999996</v>
      </c>
      <c r="M55" s="28">
        <v>-3.2846699999999998</v>
      </c>
      <c r="N55" s="28">
        <v>6709.9218000000001</v>
      </c>
      <c r="O55" s="28">
        <v>5405.9120400000011</v>
      </c>
      <c r="P55" s="28">
        <v>21.966889999999999</v>
      </c>
      <c r="Q55" s="28">
        <v>1488.3583599999999</v>
      </c>
      <c r="R55" s="28">
        <v>0</v>
      </c>
      <c r="S55" s="28">
        <v>-6.0579999999999998</v>
      </c>
      <c r="T55" s="28">
        <v>1242.9405400000003</v>
      </c>
      <c r="U55" s="28">
        <v>0.112</v>
      </c>
      <c r="V55" s="28">
        <v>2457.5394799999999</v>
      </c>
      <c r="W55" s="28">
        <v>0</v>
      </c>
      <c r="X55" s="28">
        <v>5189.3837300000005</v>
      </c>
      <c r="Y55" s="28">
        <v>1.6577999999999999</v>
      </c>
      <c r="Z55" s="28">
        <v>3699.5090499999869</v>
      </c>
      <c r="AA55" s="28">
        <v>31.993619999999996</v>
      </c>
      <c r="AB55" s="28">
        <v>65.089919999999992</v>
      </c>
      <c r="AC55" s="28">
        <v>45155.475581404615</v>
      </c>
      <c r="AD55" s="1328"/>
      <c r="AE55" s="28">
        <v>0</v>
      </c>
      <c r="AF55" s="28">
        <v>-3.4449999999999998</v>
      </c>
      <c r="AG55" s="28">
        <v>954.91089999999997</v>
      </c>
      <c r="AH55" s="28">
        <v>0</v>
      </c>
      <c r="AI55" s="28">
        <v>951.46589999999992</v>
      </c>
    </row>
    <row r="56" spans="1:35" ht="12.95" customHeight="1" x14ac:dyDescent="0.2">
      <c r="A56" s="62" t="s">
        <v>4145</v>
      </c>
      <c r="B56" s="28">
        <v>4.6565600000000007</v>
      </c>
      <c r="C56" s="28">
        <v>1179.4813799999999</v>
      </c>
      <c r="D56" s="28">
        <v>10325.533599999999</v>
      </c>
      <c r="E56" s="28">
        <v>9241.8029900000001</v>
      </c>
      <c r="F56" s="28">
        <v>7459.6843099999996</v>
      </c>
      <c r="G56" s="28">
        <v>455.81241999999997</v>
      </c>
      <c r="H56" s="28">
        <v>1227.9759000000004</v>
      </c>
      <c r="I56" s="28">
        <v>0</v>
      </c>
      <c r="J56" s="28">
        <v>0</v>
      </c>
      <c r="K56" s="28">
        <v>1018.8747</v>
      </c>
      <c r="L56" s="28">
        <v>1302.5821599999999</v>
      </c>
      <c r="M56" s="28">
        <v>219.53751</v>
      </c>
      <c r="N56" s="28">
        <v>9499.2219700000005</v>
      </c>
      <c r="O56" s="28">
        <v>5026.6754000000001</v>
      </c>
      <c r="P56" s="28">
        <v>13.54913</v>
      </c>
      <c r="Q56" s="28">
        <v>285.42126000000002</v>
      </c>
      <c r="R56" s="28">
        <v>0.28687999999999997</v>
      </c>
      <c r="S56" s="28">
        <v>7.6008699999999996</v>
      </c>
      <c r="T56" s="28">
        <v>500.65098</v>
      </c>
      <c r="U56" s="28">
        <v>0</v>
      </c>
      <c r="V56" s="28">
        <v>1768.2015700000002</v>
      </c>
      <c r="W56" s="28">
        <v>54.015879999999996</v>
      </c>
      <c r="X56" s="28">
        <v>4578.9773299999997</v>
      </c>
      <c r="Y56" s="28">
        <v>6.5371800000000002</v>
      </c>
      <c r="Z56" s="28">
        <v>3886.9051300000001</v>
      </c>
      <c r="AA56" s="28">
        <v>2.2998600000000002</v>
      </c>
      <c r="AB56" s="28">
        <v>661.29872999999998</v>
      </c>
      <c r="AC56" s="28">
        <v>58727.583700000003</v>
      </c>
      <c r="AD56" s="1328"/>
      <c r="AE56" s="28">
        <v>0</v>
      </c>
      <c r="AF56" s="28">
        <v>-4.1509999999999998</v>
      </c>
      <c r="AG56" s="28">
        <v>1752.3656599999999</v>
      </c>
      <c r="AH56" s="28">
        <v>0.23601</v>
      </c>
      <c r="AI56" s="28">
        <v>1748.4506699999999</v>
      </c>
    </row>
    <row r="57" spans="1:35" ht="12.95" customHeight="1" x14ac:dyDescent="0.2">
      <c r="A57" s="62" t="s">
        <v>4140</v>
      </c>
      <c r="B57" s="28">
        <v>0</v>
      </c>
      <c r="C57" s="28">
        <v>-1026.1130000000001</v>
      </c>
      <c r="D57" s="28">
        <v>-8982.3761800000011</v>
      </c>
      <c r="E57" s="28">
        <v>-4957.6841699999995</v>
      </c>
      <c r="F57" s="28">
        <v>-1808.15924</v>
      </c>
      <c r="G57" s="28">
        <v>-8.3730599999999988</v>
      </c>
      <c r="H57" s="28">
        <v>-295.4882199999999</v>
      </c>
      <c r="I57" s="28">
        <v>0</v>
      </c>
      <c r="J57" s="28">
        <v>0</v>
      </c>
      <c r="K57" s="28">
        <v>-297.23871999999994</v>
      </c>
      <c r="L57" s="28">
        <v>-1038.9409699999999</v>
      </c>
      <c r="M57" s="28">
        <v>-197.56035999999997</v>
      </c>
      <c r="N57" s="28">
        <v>-5870.8944700000002</v>
      </c>
      <c r="O57" s="28">
        <v>-4285.7117500000004</v>
      </c>
      <c r="P57" s="28">
        <v>6.5959999999999991E-2</v>
      </c>
      <c r="Q57" s="28">
        <v>-157.97764000000001</v>
      </c>
      <c r="R57" s="28">
        <v>-0.28532000000000002</v>
      </c>
      <c r="S57" s="28">
        <v>3.3822399999999999</v>
      </c>
      <c r="T57" s="28">
        <v>-352.84278999999998</v>
      </c>
      <c r="U57" s="28">
        <v>0</v>
      </c>
      <c r="V57" s="28">
        <v>-1548.9295500000001</v>
      </c>
      <c r="W57" s="28">
        <v>-21.293830000000003</v>
      </c>
      <c r="X57" s="28">
        <v>-4092.2015999999999</v>
      </c>
      <c r="Y57" s="28">
        <v>-4.5159700000000003</v>
      </c>
      <c r="Z57" s="28">
        <v>-3481.5697599999999</v>
      </c>
      <c r="AA57" s="28">
        <v>-0.45456000000000002</v>
      </c>
      <c r="AB57" s="28">
        <v>-53.945699999999995</v>
      </c>
      <c r="AC57" s="28">
        <v>-38479.108659999998</v>
      </c>
      <c r="AD57" s="1328"/>
      <c r="AE57" s="28">
        <v>0</v>
      </c>
      <c r="AF57" s="28">
        <v>3.9820000000000002</v>
      </c>
      <c r="AG57" s="28">
        <v>-1753.3384599999999</v>
      </c>
      <c r="AH57" s="28">
        <v>0</v>
      </c>
      <c r="AI57" s="28">
        <v>-1749.35646</v>
      </c>
    </row>
    <row r="58" spans="1:35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1328"/>
      <c r="AE58" s="28">
        <v>0</v>
      </c>
      <c r="AF58" s="28">
        <v>0</v>
      </c>
      <c r="AG58" s="28">
        <v>0</v>
      </c>
      <c r="AH58" s="28">
        <v>0</v>
      </c>
      <c r="AI58" s="28">
        <v>0</v>
      </c>
    </row>
    <row r="59" spans="1:35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186.16623999999999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186.16623999999999</v>
      </c>
      <c r="AD59" s="1328"/>
      <c r="AE59" s="28">
        <v>0</v>
      </c>
      <c r="AF59" s="28">
        <v>0</v>
      </c>
      <c r="AG59" s="28">
        <v>0</v>
      </c>
      <c r="AH59" s="28">
        <v>0</v>
      </c>
      <c r="AI59" s="28">
        <v>0</v>
      </c>
    </row>
    <row r="60" spans="1:35" ht="12.95" customHeight="1" x14ac:dyDescent="0.2">
      <c r="A60" s="226" t="s">
        <v>1002</v>
      </c>
      <c r="B60" s="28">
        <v>-0.11311169837216117</v>
      </c>
      <c r="C60" s="28">
        <v>10.933189999999996</v>
      </c>
      <c r="D60" s="28">
        <v>-784.59464000000014</v>
      </c>
      <c r="E60" s="28">
        <v>-1784.5009999999966</v>
      </c>
      <c r="F60" s="28">
        <v>-8.1194178306946299</v>
      </c>
      <c r="G60" s="28">
        <v>-219.24922861300001</v>
      </c>
      <c r="H60" s="28">
        <v>-769.3844899999998</v>
      </c>
      <c r="I60" s="28">
        <v>-0.20899824580393947</v>
      </c>
      <c r="J60" s="28">
        <v>-21.149479200000002</v>
      </c>
      <c r="K60" s="28">
        <v>-319.40929000000006</v>
      </c>
      <c r="L60" s="28">
        <v>93.346014270747219</v>
      </c>
      <c r="M60" s="28">
        <v>-1.719606072437788</v>
      </c>
      <c r="N60" s="28">
        <v>-912.1346299999999</v>
      </c>
      <c r="O60" s="28">
        <v>-420.95062048600005</v>
      </c>
      <c r="P60" s="28">
        <v>-13.054899302045204</v>
      </c>
      <c r="Q60" s="28">
        <v>7.3580699999999979</v>
      </c>
      <c r="R60" s="28">
        <v>-0.8023100000000003</v>
      </c>
      <c r="S60" s="28">
        <v>0.61951000000000045</v>
      </c>
      <c r="T60" s="28">
        <v>38.597487158597033</v>
      </c>
      <c r="U60" s="28">
        <v>-0.41900000000000015</v>
      </c>
      <c r="V60" s="28">
        <v>211.51158999999973</v>
      </c>
      <c r="W60" s="28">
        <v>-0.25746665865909257</v>
      </c>
      <c r="X60" s="28">
        <v>-55.519512222966114</v>
      </c>
      <c r="Y60" s="28">
        <v>-6.6030000000000033E-2</v>
      </c>
      <c r="Z60" s="28">
        <v>24.49606</v>
      </c>
      <c r="AA60" s="28">
        <v>62.355490000000046</v>
      </c>
      <c r="AB60" s="28">
        <v>-108.1425880600676</v>
      </c>
      <c r="AC60" s="28">
        <v>-4970.5789069606963</v>
      </c>
      <c r="AD60" s="1328"/>
      <c r="AE60" s="28">
        <v>-6.801562157469937E-2</v>
      </c>
      <c r="AF60" s="28">
        <v>-0.48798583620650304</v>
      </c>
      <c r="AG60" s="28">
        <v>-34.702941330741311</v>
      </c>
      <c r="AH60" s="28">
        <v>-7.2190663511998707</v>
      </c>
      <c r="AI60" s="28">
        <v>-42.478009139722381</v>
      </c>
    </row>
    <row r="61" spans="1:35" ht="12.95" customHeight="1" x14ac:dyDescent="0.2">
      <c r="A61" s="226" t="s">
        <v>1685</v>
      </c>
      <c r="B61" s="28">
        <v>-1.25519</v>
      </c>
      <c r="C61" s="28">
        <v>-176.83968000000002</v>
      </c>
      <c r="D61" s="28">
        <v>-1434.33816</v>
      </c>
      <c r="E61" s="28">
        <v>-5990.9125899999963</v>
      </c>
      <c r="F61" s="28">
        <v>-3.1169000000000002</v>
      </c>
      <c r="G61" s="28">
        <v>-154.81031861299999</v>
      </c>
      <c r="H61" s="28">
        <v>-751.4645499999998</v>
      </c>
      <c r="I61" s="28">
        <v>-0.32679000000000002</v>
      </c>
      <c r="J61" s="28">
        <v>-19.708069200000001</v>
      </c>
      <c r="K61" s="28">
        <v>-1108.6979699999999</v>
      </c>
      <c r="L61" s="28">
        <v>-324.21211</v>
      </c>
      <c r="M61" s="28">
        <v>-25.881270000000008</v>
      </c>
      <c r="N61" s="28">
        <v>-683.69788999999992</v>
      </c>
      <c r="O61" s="28">
        <v>-397.56303000000003</v>
      </c>
      <c r="P61" s="28">
        <v>-24.072344601999998</v>
      </c>
      <c r="Q61" s="28">
        <v>-51.918169999999996</v>
      </c>
      <c r="R61" s="28">
        <v>-0.91003000000000001</v>
      </c>
      <c r="S61" s="28">
        <v>-3.6086399999999998</v>
      </c>
      <c r="T61" s="28">
        <v>-187.87136999999996</v>
      </c>
      <c r="U61" s="28">
        <v>-1.3280000000000001</v>
      </c>
      <c r="V61" s="28">
        <v>-673.93501000000003</v>
      </c>
      <c r="W61" s="28">
        <v>-1.5840000000000001</v>
      </c>
      <c r="X61" s="28">
        <v>-127.42658</v>
      </c>
      <c r="Y61" s="28">
        <v>-0.72257000000000005</v>
      </c>
      <c r="Z61" s="28">
        <v>-466.32172000000008</v>
      </c>
      <c r="AA61" s="28">
        <v>-106.30204999999999</v>
      </c>
      <c r="AB61" s="28">
        <v>-55.274650000000001</v>
      </c>
      <c r="AC61" s="28">
        <v>-12774.099652414994</v>
      </c>
      <c r="AD61" s="1328"/>
      <c r="AE61" s="28">
        <v>-8.6720000000000005E-2</v>
      </c>
      <c r="AF61" s="28">
        <v>-2.3110099999999991</v>
      </c>
      <c r="AG61" s="28">
        <v>-11.403589999999999</v>
      </c>
      <c r="AH61" s="28">
        <v>-5.6333700000000002</v>
      </c>
      <c r="AI61" s="28">
        <v>-19.43469</v>
      </c>
    </row>
    <row r="62" spans="1:35" ht="12.95" customHeight="1" x14ac:dyDescent="0.2">
      <c r="A62" s="227" t="s">
        <v>1682</v>
      </c>
      <c r="B62" s="28">
        <v>-1.25519</v>
      </c>
      <c r="C62" s="28">
        <v>-176.83968000000002</v>
      </c>
      <c r="D62" s="28">
        <v>-1434.33816</v>
      </c>
      <c r="E62" s="28">
        <v>-5990.9125899999963</v>
      </c>
      <c r="F62" s="28">
        <v>-3.1169000000000002</v>
      </c>
      <c r="G62" s="28">
        <v>-154.81031861299999</v>
      </c>
      <c r="H62" s="28">
        <v>-751.4645499999998</v>
      </c>
      <c r="I62" s="28">
        <v>-0.32679000000000002</v>
      </c>
      <c r="J62" s="28">
        <v>-19.708069200000001</v>
      </c>
      <c r="K62" s="28">
        <v>-1108.6979699999999</v>
      </c>
      <c r="L62" s="28">
        <v>-324.21211</v>
      </c>
      <c r="M62" s="28">
        <v>-25.881270000000008</v>
      </c>
      <c r="N62" s="28">
        <v>-683.69788999999992</v>
      </c>
      <c r="O62" s="28">
        <v>-397.56303000000003</v>
      </c>
      <c r="P62" s="28">
        <v>-24.072344601999998</v>
      </c>
      <c r="Q62" s="28">
        <v>-51.918169999999996</v>
      </c>
      <c r="R62" s="28">
        <v>-0.91003000000000001</v>
      </c>
      <c r="S62" s="28">
        <v>-3.6086399999999998</v>
      </c>
      <c r="T62" s="28">
        <v>-187.87136999999996</v>
      </c>
      <c r="U62" s="28">
        <v>-1.3280000000000001</v>
      </c>
      <c r="V62" s="28">
        <v>-673.93501000000003</v>
      </c>
      <c r="W62" s="28">
        <v>-1.5840000000000001</v>
      </c>
      <c r="X62" s="28">
        <v>-127.42658</v>
      </c>
      <c r="Y62" s="28">
        <v>-0.72257000000000005</v>
      </c>
      <c r="Z62" s="28">
        <v>-466.32172000000008</v>
      </c>
      <c r="AA62" s="28">
        <v>-106.30204999999999</v>
      </c>
      <c r="AB62" s="28">
        <v>-55.274650000000001</v>
      </c>
      <c r="AC62" s="28">
        <v>-12774.099652414994</v>
      </c>
      <c r="AD62" s="1328"/>
      <c r="AE62" s="28">
        <v>-8.6720000000000005E-2</v>
      </c>
      <c r="AF62" s="28">
        <v>-2.3110099999999991</v>
      </c>
      <c r="AG62" s="28">
        <v>-11.403589999999999</v>
      </c>
      <c r="AH62" s="28">
        <v>-5.6333700000000002</v>
      </c>
      <c r="AI62" s="28">
        <v>-19.43469</v>
      </c>
    </row>
    <row r="63" spans="1:35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1328"/>
      <c r="AE63" s="28">
        <v>0</v>
      </c>
      <c r="AF63" s="28">
        <v>0</v>
      </c>
      <c r="AG63" s="28">
        <v>0</v>
      </c>
      <c r="AH63" s="28">
        <v>0</v>
      </c>
      <c r="AI63" s="28">
        <v>0</v>
      </c>
    </row>
    <row r="64" spans="1:35" ht="12.95" customHeight="1" x14ac:dyDescent="0.2">
      <c r="A64" s="227" t="s">
        <v>952</v>
      </c>
      <c r="B64" s="28">
        <v>2.4083699999999997</v>
      </c>
      <c r="C64" s="28">
        <v>241.50851</v>
      </c>
      <c r="D64" s="28">
        <v>1742.9720799999998</v>
      </c>
      <c r="E64" s="28">
        <v>5788.6137799999997</v>
      </c>
      <c r="F64" s="28">
        <v>6.3969499999999995</v>
      </c>
      <c r="G64" s="28">
        <v>0.14282</v>
      </c>
      <c r="H64" s="28">
        <v>112.40863</v>
      </c>
      <c r="I64" s="28">
        <v>0.48332999999999998</v>
      </c>
      <c r="J64" s="28">
        <v>7.7749799999999993</v>
      </c>
      <c r="K64" s="28">
        <v>1028.7849099999999</v>
      </c>
      <c r="L64" s="28">
        <v>873.80203999999992</v>
      </c>
      <c r="M64" s="28">
        <v>47.839229999999993</v>
      </c>
      <c r="N64" s="28">
        <v>51.555570000000003</v>
      </c>
      <c r="O64" s="28">
        <v>363.92684000000003</v>
      </c>
      <c r="P64" s="28">
        <v>17.745779640159999</v>
      </c>
      <c r="Q64" s="28">
        <v>73.775089999999992</v>
      </c>
      <c r="R64" s="28">
        <v>2.1948499999999997</v>
      </c>
      <c r="S64" s="28">
        <v>6.31691</v>
      </c>
      <c r="T64" s="28">
        <v>304.99253999999996</v>
      </c>
      <c r="U64" s="28">
        <v>1.256</v>
      </c>
      <c r="V64" s="28">
        <v>1133.7430699999998</v>
      </c>
      <c r="W64" s="28">
        <v>3.2943000000000002</v>
      </c>
      <c r="X64" s="28">
        <v>130.72847999999999</v>
      </c>
      <c r="Y64" s="28">
        <v>0.65654000000000001</v>
      </c>
      <c r="Z64" s="28">
        <v>697.08005000000003</v>
      </c>
      <c r="AA64" s="28">
        <v>188.13632000000001</v>
      </c>
      <c r="AB64" s="28">
        <v>0.39651999999999998</v>
      </c>
      <c r="AC64" s="28">
        <v>12828.934489640158</v>
      </c>
      <c r="AD64" s="1328"/>
      <c r="AE64" s="28">
        <v>0.16705</v>
      </c>
      <c r="AF64" s="28">
        <v>3.4236800000000001</v>
      </c>
      <c r="AG64" s="28">
        <v>25.001360000000002</v>
      </c>
      <c r="AH64" s="28">
        <v>0</v>
      </c>
      <c r="AI64" s="28">
        <v>28.592090000000002</v>
      </c>
    </row>
    <row r="65" spans="1:35" ht="12.95" customHeight="1" x14ac:dyDescent="0.2">
      <c r="A65" s="227" t="s">
        <v>738</v>
      </c>
      <c r="B65" s="28">
        <v>-0.86930231789039114</v>
      </c>
      <c r="C65" s="28">
        <v>-32.636099999999999</v>
      </c>
      <c r="D65" s="28">
        <v>-534.83195000000001</v>
      </c>
      <c r="E65" s="28">
        <v>-860.18368999999996</v>
      </c>
      <c r="F65" s="28">
        <v>-6.3298110506616432</v>
      </c>
      <c r="G65" s="28">
        <v>-35.05442</v>
      </c>
      <c r="H65" s="28">
        <v>-66.903159999999986</v>
      </c>
      <c r="I65" s="28">
        <v>-0.23081759147958472</v>
      </c>
      <c r="J65" s="28">
        <v>-5.0819300000000007</v>
      </c>
      <c r="K65" s="28">
        <v>-124.68080999999999</v>
      </c>
      <c r="L65" s="28">
        <v>-262.38612032947032</v>
      </c>
      <c r="M65" s="28">
        <v>-16.082238572337491</v>
      </c>
      <c r="N65" s="28">
        <v>-114.93660000000001</v>
      </c>
      <c r="O65" s="28">
        <v>-240.893228902</v>
      </c>
      <c r="P65" s="28">
        <v>-3.826393066674934</v>
      </c>
      <c r="Q65" s="28">
        <v>-8.8877600000000001</v>
      </c>
      <c r="R65" s="28">
        <v>-1.3507400000000001</v>
      </c>
      <c r="S65" s="28">
        <v>-1.2308399999999999</v>
      </c>
      <c r="T65" s="28">
        <v>-46.526986895798821</v>
      </c>
      <c r="U65" s="28">
        <v>-0.20300000000000001</v>
      </c>
      <c r="V65" s="28">
        <v>-144.67798000000002</v>
      </c>
      <c r="W65" s="28">
        <v>-0.86161098127469049</v>
      </c>
      <c r="X65" s="28">
        <v>-37.700861002791797</v>
      </c>
      <c r="Y65" s="28">
        <v>0</v>
      </c>
      <c r="Z65" s="28">
        <v>-112.60624</v>
      </c>
      <c r="AA65" s="28">
        <v>-9.7424400000000002</v>
      </c>
      <c r="AB65" s="28">
        <v>-29.721706382993027</v>
      </c>
      <c r="AC65" s="28">
        <v>-2698.4367370933728</v>
      </c>
      <c r="AD65" s="1328"/>
      <c r="AE65" s="28">
        <v>-0.10183845700761807</v>
      </c>
      <c r="AF65" s="28">
        <v>-1.0871948979605157</v>
      </c>
      <c r="AG65" s="28">
        <v>-30.957747109398202</v>
      </c>
      <c r="AH65" s="28">
        <v>-0.88482269564813298</v>
      </c>
      <c r="AI65" s="28">
        <v>-33.03160316001447</v>
      </c>
    </row>
    <row r="66" spans="1:35" ht="12.95" customHeight="1" x14ac:dyDescent="0.2">
      <c r="A66" s="227" t="s">
        <v>739</v>
      </c>
      <c r="B66" s="28">
        <v>-0.2996451682522876</v>
      </c>
      <c r="C66" s="28">
        <v>-21.099540000000001</v>
      </c>
      <c r="D66" s="28">
        <v>-166.55269000000001</v>
      </c>
      <c r="E66" s="28">
        <v>-562.08546000000001</v>
      </c>
      <c r="F66" s="28">
        <v>-4.3070721853652092</v>
      </c>
      <c r="G66" s="28">
        <v>-12.58348</v>
      </c>
      <c r="H66" s="28">
        <v>-25.286249999999981</v>
      </c>
      <c r="I66" s="28">
        <v>-0.12945094968950069</v>
      </c>
      <c r="J66" s="28">
        <v>-1.8621099999999999</v>
      </c>
      <c r="K66" s="28">
        <v>-76.550669999999997</v>
      </c>
      <c r="L66" s="28">
        <v>-66.196863088035258</v>
      </c>
      <c r="M66" s="28">
        <v>-6.6501582922745088</v>
      </c>
      <c r="N66" s="28">
        <v>-70.586619999999996</v>
      </c>
      <c r="O66" s="28">
        <v>-52.177293748000011</v>
      </c>
      <c r="P66" s="28">
        <v>-0.11358106002112053</v>
      </c>
      <c r="Q66" s="28">
        <v>-1.4214100000000001</v>
      </c>
      <c r="R66" s="28">
        <v>-0.58859000000000006</v>
      </c>
      <c r="S66" s="28">
        <v>-0.53389999999999993</v>
      </c>
      <c r="T66" s="28">
        <v>-17.208105150887882</v>
      </c>
      <c r="U66" s="28">
        <v>-0.106</v>
      </c>
      <c r="V66" s="28">
        <v>-42.101410000000001</v>
      </c>
      <c r="W66" s="28">
        <v>-0.63410242535018801</v>
      </c>
      <c r="X66" s="28">
        <v>-17.383966228237124</v>
      </c>
      <c r="Y66" s="28">
        <v>0</v>
      </c>
      <c r="Z66" s="28">
        <v>-29.191759999999999</v>
      </c>
      <c r="AA66" s="28">
        <v>-4.6593400000000003</v>
      </c>
      <c r="AB66" s="28">
        <v>-6.6049630898641398</v>
      </c>
      <c r="AC66" s="28">
        <v>-1186.9144313859767</v>
      </c>
      <c r="AD66" s="1328"/>
      <c r="AE66" s="28">
        <v>-3.5103324765836767E-2</v>
      </c>
      <c r="AF66" s="28">
        <v>-0.44956540928492189</v>
      </c>
      <c r="AG66" s="28">
        <v>-14.274698665694444</v>
      </c>
      <c r="AH66" s="28">
        <v>-0.19663141713741292</v>
      </c>
      <c r="AI66" s="28">
        <v>-14.955998816882616</v>
      </c>
    </row>
    <row r="67" spans="1:35" ht="12.95" customHeight="1" x14ac:dyDescent="0.2">
      <c r="A67" s="227" t="s">
        <v>740</v>
      </c>
      <c r="B67" s="28">
        <v>-5.1688472240927742E-2</v>
      </c>
      <c r="C67" s="28">
        <v>0</v>
      </c>
      <c r="D67" s="28">
        <v>-117.16225999999999</v>
      </c>
      <c r="E67" s="28">
        <v>-150.88426000000001</v>
      </c>
      <c r="F67" s="28">
        <v>-5.8494994346871512E-2</v>
      </c>
      <c r="G67" s="28">
        <v>-5.1644899999999998</v>
      </c>
      <c r="H67" s="28">
        <v>-17.154779999999995</v>
      </c>
      <c r="I67" s="28">
        <v>0</v>
      </c>
      <c r="J67" s="28">
        <v>-8.3519999999999997E-2</v>
      </c>
      <c r="K67" s="28">
        <v>-23.9953</v>
      </c>
      <c r="L67" s="28">
        <v>-68.46983404123398</v>
      </c>
      <c r="M67" s="28">
        <v>-0.53377968089901373</v>
      </c>
      <c r="N67" s="28">
        <v>-2.66323</v>
      </c>
      <c r="O67" s="28">
        <v>-39.27059443400001</v>
      </c>
      <c r="P67" s="28">
        <v>-0.1605679312756873</v>
      </c>
      <c r="Q67" s="28">
        <v>-2.0188900000000003</v>
      </c>
      <c r="R67" s="28">
        <v>-1.3730000000000001E-2</v>
      </c>
      <c r="S67" s="28">
        <v>-0.24408000000000002</v>
      </c>
      <c r="T67" s="28">
        <v>-10.385615409830764</v>
      </c>
      <c r="U67" s="28">
        <v>-1.7999999999999999E-2</v>
      </c>
      <c r="V67" s="28">
        <v>-10.97073</v>
      </c>
      <c r="W67" s="28">
        <v>-0.16852191621077897</v>
      </c>
      <c r="X67" s="28">
        <v>-3.7365849919371841</v>
      </c>
      <c r="Y67" s="28">
        <v>0</v>
      </c>
      <c r="Z67" s="28">
        <v>-3.16906</v>
      </c>
      <c r="AA67" s="28">
        <v>-0.77888999999999997</v>
      </c>
      <c r="AB67" s="28">
        <v>-2.6778998154251692</v>
      </c>
      <c r="AC67" s="28">
        <v>-459.83480168740044</v>
      </c>
      <c r="AD67" s="1328"/>
      <c r="AE67" s="28">
        <v>-6.0552861182648927E-3</v>
      </c>
      <c r="AF67" s="28">
        <v>-3.6084687035211185E-2</v>
      </c>
      <c r="AG67" s="28">
        <v>-3.0682655556486651</v>
      </c>
      <c r="AH67" s="28">
        <v>-7.9721752944708499E-2</v>
      </c>
      <c r="AI67" s="28">
        <v>-3.1901272817468498</v>
      </c>
    </row>
    <row r="68" spans="1:35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-1.6591879632036635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-1.6591879632036635</v>
      </c>
      <c r="AD68" s="1328"/>
      <c r="AE68" s="28">
        <v>0</v>
      </c>
      <c r="AF68" s="28">
        <v>0</v>
      </c>
      <c r="AG68" s="28">
        <v>0</v>
      </c>
      <c r="AH68" s="28">
        <v>0</v>
      </c>
      <c r="AI68" s="28">
        <v>0</v>
      </c>
    </row>
    <row r="69" spans="1:35" ht="12.95" customHeight="1" x14ac:dyDescent="0.2">
      <c r="A69" s="69" t="s">
        <v>3229</v>
      </c>
      <c r="B69" s="28">
        <v>-4.2662661224168424E-2</v>
      </c>
      <c r="C69" s="28">
        <v>0</v>
      </c>
      <c r="D69" s="28">
        <v>-20.992619999999999</v>
      </c>
      <c r="E69" s="28">
        <v>-9.0487800000000007</v>
      </c>
      <c r="F69" s="28">
        <v>-0.70408960032090462</v>
      </c>
      <c r="G69" s="28">
        <v>-11.5283</v>
      </c>
      <c r="H69" s="28">
        <v>-0.12146999999999999</v>
      </c>
      <c r="I69" s="28">
        <v>0</v>
      </c>
      <c r="J69" s="28">
        <v>-0.47810000000000002</v>
      </c>
      <c r="K69" s="28">
        <v>-14.269450000000001</v>
      </c>
      <c r="L69" s="28">
        <v>-57.531910307309509</v>
      </c>
      <c r="M69" s="28">
        <v>-0.41138952692676223</v>
      </c>
      <c r="N69" s="28">
        <v>-5.9474399999999994</v>
      </c>
      <c r="O69" s="28">
        <v>-33.191683402000002</v>
      </c>
      <c r="P69" s="28">
        <v>-2.6277922822334636</v>
      </c>
      <c r="Q69" s="28">
        <v>-1.95668</v>
      </c>
      <c r="R69" s="28">
        <v>-0.13406999999999999</v>
      </c>
      <c r="S69" s="28">
        <v>-7.665000000000001E-2</v>
      </c>
      <c r="T69" s="28">
        <v>-2.773959874516732</v>
      </c>
      <c r="U69" s="28">
        <v>-0.02</v>
      </c>
      <c r="V69" s="28">
        <v>-50.546349999999997</v>
      </c>
      <c r="W69" s="28">
        <v>-0.30353133582343533</v>
      </c>
      <c r="X69" s="28">
        <v>0</v>
      </c>
      <c r="Y69" s="28">
        <v>0</v>
      </c>
      <c r="Z69" s="28">
        <v>0</v>
      </c>
      <c r="AA69" s="28">
        <v>-4.2981099999999994</v>
      </c>
      <c r="AB69" s="28">
        <v>-12.676253187897089</v>
      </c>
      <c r="AC69" s="28">
        <v>-229.68129217825208</v>
      </c>
      <c r="AD69" s="1328"/>
      <c r="AE69" s="28">
        <v>-4.9979155714800078E-3</v>
      </c>
      <c r="AF69" s="28">
        <v>-2.7810841925855007E-2</v>
      </c>
      <c r="AG69" s="28">
        <v>0</v>
      </c>
      <c r="AH69" s="28">
        <v>-0.37737525470110134</v>
      </c>
      <c r="AI69" s="28">
        <v>-0.41018401219843637</v>
      </c>
    </row>
    <row r="70" spans="1:35" ht="12.95" customHeight="1" x14ac:dyDescent="0.2">
      <c r="A70" s="227" t="s">
        <v>995</v>
      </c>
      <c r="B70" s="28">
        <v>-2.9930787643860359E-3</v>
      </c>
      <c r="C70" s="28">
        <v>0</v>
      </c>
      <c r="D70" s="28">
        <v>-253.68904000000001</v>
      </c>
      <c r="E70" s="28">
        <v>0</v>
      </c>
      <c r="F70" s="28">
        <v>0</v>
      </c>
      <c r="G70" s="28">
        <v>-0.25103999999999999</v>
      </c>
      <c r="H70" s="28">
        <v>-20.862909999999999</v>
      </c>
      <c r="I70" s="28">
        <v>-5.2697046348539863E-3</v>
      </c>
      <c r="J70" s="28">
        <v>-1.7107300000000001</v>
      </c>
      <c r="K70" s="28">
        <v>0</v>
      </c>
      <c r="L70" s="28">
        <v>0</v>
      </c>
      <c r="M70" s="28">
        <v>0</v>
      </c>
      <c r="N70" s="28">
        <v>-85.858419999999995</v>
      </c>
      <c r="O70" s="28">
        <v>-21.78163</v>
      </c>
      <c r="P70" s="28">
        <v>0</v>
      </c>
      <c r="Q70" s="28">
        <v>-0.21411000000000002</v>
      </c>
      <c r="R70" s="28">
        <v>0</v>
      </c>
      <c r="S70" s="28">
        <v>-3.29E-3</v>
      </c>
      <c r="T70" s="28">
        <v>-1.6290155103687858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-61.295209999999997</v>
      </c>
      <c r="AA70" s="28">
        <v>0</v>
      </c>
      <c r="AB70" s="28">
        <v>-1.5836355838881708</v>
      </c>
      <c r="AC70" s="28">
        <v>-448.88729387765613</v>
      </c>
      <c r="AD70" s="1328"/>
      <c r="AE70" s="28">
        <v>-3.5063811149963473E-4</v>
      </c>
      <c r="AF70" s="28">
        <v>0</v>
      </c>
      <c r="AG70" s="28">
        <v>0</v>
      </c>
      <c r="AH70" s="28">
        <v>-4.7145230768514484E-2</v>
      </c>
      <c r="AI70" s="28">
        <v>-4.7495868880014121E-2</v>
      </c>
    </row>
    <row r="71" spans="1:35" ht="12.95" customHeight="1" x14ac:dyDescent="0.2">
      <c r="A71" s="68" t="s">
        <v>372</v>
      </c>
      <c r="B71" s="28">
        <v>1.2899262343236055E-17</v>
      </c>
      <c r="C71" s="28">
        <v>0</v>
      </c>
      <c r="D71" s="28">
        <v>-5.3664100000000001</v>
      </c>
      <c r="E71" s="28">
        <v>-171.74332999999999</v>
      </c>
      <c r="F71" s="28">
        <v>-3.8599299999999999</v>
      </c>
      <c r="G71" s="28">
        <v>0</v>
      </c>
      <c r="H71" s="28">
        <v>0</v>
      </c>
      <c r="I71" s="28">
        <v>0</v>
      </c>
      <c r="J71" s="28">
        <v>0</v>
      </c>
      <c r="K71" s="28">
        <v>-66.227999999999994</v>
      </c>
      <c r="L71" s="28">
        <v>-1.04</v>
      </c>
      <c r="M71" s="28">
        <v>0</v>
      </c>
      <c r="N71" s="28">
        <v>0</v>
      </c>
      <c r="O71" s="28">
        <v>0</v>
      </c>
      <c r="P71" s="28">
        <v>-0.15322</v>
      </c>
      <c r="Q71" s="28">
        <v>-3.6459999999999999E-2</v>
      </c>
      <c r="R71" s="28">
        <v>0</v>
      </c>
      <c r="S71" s="28">
        <v>0</v>
      </c>
      <c r="T71" s="28">
        <v>-4.39229</v>
      </c>
      <c r="U71" s="28">
        <v>0</v>
      </c>
      <c r="V71" s="28">
        <v>-3.3443100000000001</v>
      </c>
      <c r="W71" s="28">
        <v>0</v>
      </c>
      <c r="X71" s="28">
        <v>-1.78867</v>
      </c>
      <c r="Y71" s="28">
        <v>0</v>
      </c>
      <c r="Z71" s="28">
        <v>0</v>
      </c>
      <c r="AA71" s="28">
        <v>0</v>
      </c>
      <c r="AB71" s="28">
        <v>0</v>
      </c>
      <c r="AC71" s="28">
        <v>-257.95261999999997</v>
      </c>
      <c r="AD71" s="1328"/>
      <c r="AE71" s="28">
        <v>1.5111439904584108E-18</v>
      </c>
      <c r="AF71" s="28">
        <v>0</v>
      </c>
      <c r="AG71" s="28">
        <v>-0.34329999999999999</v>
      </c>
      <c r="AH71" s="28">
        <v>0</v>
      </c>
      <c r="AI71" s="28">
        <v>-0.34329999999999999</v>
      </c>
    </row>
    <row r="72" spans="1:35" ht="15" customHeight="1" x14ac:dyDescent="0.2">
      <c r="A72" s="1115" t="s">
        <v>569</v>
      </c>
      <c r="B72" s="1114">
        <v>-1.0798516983721607</v>
      </c>
      <c r="C72" s="1114">
        <v>-614.43223</v>
      </c>
      <c r="D72" s="1114">
        <v>-2657.6691100000048</v>
      </c>
      <c r="E72" s="1114">
        <v>-17934.666465562888</v>
      </c>
      <c r="F72" s="1114">
        <v>4602.6069221693042</v>
      </c>
      <c r="G72" s="1114">
        <v>281.03806736900015</v>
      </c>
      <c r="H72" s="1114">
        <v>-5722.7748500000007</v>
      </c>
      <c r="I72" s="1114">
        <v>-0.37979824580393939</v>
      </c>
      <c r="J72" s="1114">
        <v>-38.064121718999999</v>
      </c>
      <c r="K72" s="1114">
        <v>-3096.7888200000007</v>
      </c>
      <c r="L72" s="1114">
        <v>-704.45842572925312</v>
      </c>
      <c r="M72" s="1114">
        <v>16.100133927562236</v>
      </c>
      <c r="N72" s="1114">
        <v>-4067.2820200000001</v>
      </c>
      <c r="O72" s="1114">
        <v>49.808539513999563</v>
      </c>
      <c r="P72" s="1114">
        <v>-37.736789302045203</v>
      </c>
      <c r="Q72" s="1114">
        <v>-780.93263000000024</v>
      </c>
      <c r="R72" s="1114">
        <v>-0.92313000000000034</v>
      </c>
      <c r="S72" s="1114">
        <v>0.32023000000000179</v>
      </c>
      <c r="T72" s="1114">
        <v>-443.99204284140251</v>
      </c>
      <c r="U72" s="1114">
        <v>-1.2280000000000002</v>
      </c>
      <c r="V72" s="1114">
        <v>-315.26772999999997</v>
      </c>
      <c r="W72" s="1114">
        <v>32.464583341340905</v>
      </c>
      <c r="X72" s="1114">
        <v>-405.64624222296629</v>
      </c>
      <c r="Y72" s="1114">
        <v>-0.29678999999999967</v>
      </c>
      <c r="Z72" s="1114">
        <v>-424.59865668901961</v>
      </c>
      <c r="AA72" s="1114">
        <v>-118.42385999999998</v>
      </c>
      <c r="AB72" s="1114">
        <v>-388.34073806006768</v>
      </c>
      <c r="AC72" s="1114">
        <v>-32772.643825749612</v>
      </c>
      <c r="AD72" s="1531"/>
      <c r="AE72" s="1114">
        <v>-6.801562157469937E-2</v>
      </c>
      <c r="AF72" s="1114">
        <v>-0.51298583620650251</v>
      </c>
      <c r="AG72" s="1114">
        <v>-33.958351330741294</v>
      </c>
      <c r="AH72" s="1114">
        <v>-11.745626351199871</v>
      </c>
      <c r="AI72" s="1114">
        <v>-46.284979139722367</v>
      </c>
    </row>
    <row r="73" spans="1:35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1328"/>
      <c r="AE73" s="28"/>
      <c r="AF73" s="28"/>
      <c r="AG73" s="28"/>
      <c r="AH73" s="28"/>
      <c r="AI73" s="28"/>
    </row>
    <row r="74" spans="1:35" ht="15" customHeight="1" thickBot="1" x14ac:dyDescent="0.25">
      <c r="A74" s="1112" t="s">
        <v>570</v>
      </c>
      <c r="B74" s="1103">
        <v>-1.1442387971456018</v>
      </c>
      <c r="C74" s="1103">
        <v>-166.23786000000035</v>
      </c>
      <c r="D74" s="1103">
        <v>-837.09607000000301</v>
      </c>
      <c r="E74" s="1103">
        <v>9236.8637444371161</v>
      </c>
      <c r="F74" s="1103">
        <v>4730.3682539907068</v>
      </c>
      <c r="G74" s="1103">
        <v>1376.2462373690003</v>
      </c>
      <c r="H74" s="1103">
        <v>-24.357930000026499</v>
      </c>
      <c r="I74" s="1103">
        <v>2.8076817541960604</v>
      </c>
      <c r="J74" s="1103">
        <v>65.610358281000018</v>
      </c>
      <c r="K74" s="1103">
        <v>415.63223000000107</v>
      </c>
      <c r="L74" s="1103">
        <v>-52.395620745474162</v>
      </c>
      <c r="M74" s="1103">
        <v>36.164062506275187</v>
      </c>
      <c r="N74" s="1103">
        <v>1649.0996196395331</v>
      </c>
      <c r="O74" s="1103">
        <v>556.42943322406995</v>
      </c>
      <c r="P74" s="1103">
        <v>32.436896687514768</v>
      </c>
      <c r="Q74" s="1103">
        <v>-921.7945100000004</v>
      </c>
      <c r="R74" s="1103">
        <v>3.2749999999998947E-2</v>
      </c>
      <c r="S74" s="1103">
        <v>7.8992110203221859</v>
      </c>
      <c r="T74" s="1103">
        <v>-171.56309284140258</v>
      </c>
      <c r="U74" s="1103">
        <v>1.1410000000000005</v>
      </c>
      <c r="V74" s="1103">
        <v>488.06561909999931</v>
      </c>
      <c r="W74" s="1103">
        <v>41.906974006539123</v>
      </c>
      <c r="X74" s="1103">
        <v>27.639826850033671</v>
      </c>
      <c r="Y74" s="1103">
        <v>1.8645200000000002</v>
      </c>
      <c r="Z74" s="1103">
        <v>338.0886933109802</v>
      </c>
      <c r="AA74" s="1103">
        <v>486.1027499999999</v>
      </c>
      <c r="AB74" s="1103">
        <v>97.691171939932303</v>
      </c>
      <c r="AC74" s="1103">
        <v>17417.501711733166</v>
      </c>
      <c r="AD74" s="1531"/>
      <c r="AE74" s="1103">
        <v>-5.591047425034798E-2</v>
      </c>
      <c r="AF74" s="1103">
        <v>0.22575161122482656</v>
      </c>
      <c r="AG74" s="1103">
        <v>-24.96237210174132</v>
      </c>
      <c r="AH74" s="1103">
        <v>38.989027447987795</v>
      </c>
      <c r="AI74" s="1103">
        <v>14.196496483220955</v>
      </c>
    </row>
    <row r="75" spans="1:35" ht="12.95" customHeight="1" x14ac:dyDescent="0.2">
      <c r="A75" s="1358" t="s">
        <v>3158</v>
      </c>
      <c r="B75" s="1003">
        <v>4.6628830687223868</v>
      </c>
      <c r="C75" s="1003">
        <v>663.6097300000007</v>
      </c>
      <c r="D75" s="1003">
        <v>564.61740927770222</v>
      </c>
      <c r="E75" s="1003">
        <v>6601.830521144032</v>
      </c>
      <c r="F75" s="1003">
        <v>-276.97799519052359</v>
      </c>
      <c r="G75" s="1003">
        <v>515.85600880509242</v>
      </c>
      <c r="H75" s="1003">
        <v>1310.3147075000004</v>
      </c>
      <c r="I75" s="1003">
        <v>-8.8672200000000014</v>
      </c>
      <c r="J75" s="1003">
        <v>193.4759</v>
      </c>
      <c r="K75" s="1003">
        <v>1195.7940931240439</v>
      </c>
      <c r="L75" s="1003">
        <v>407.09029592463247</v>
      </c>
      <c r="M75" s="1003">
        <v>16.459208791713333</v>
      </c>
      <c r="N75" s="1003">
        <v>756.02610686450919</v>
      </c>
      <c r="O75" s="1003">
        <v>2225.7945357776589</v>
      </c>
      <c r="P75" s="1003">
        <v>37.567054848655665</v>
      </c>
      <c r="Q75" s="1003">
        <v>-273.1019</v>
      </c>
      <c r="R75" s="1003">
        <v>2.2119885999999953</v>
      </c>
      <c r="S75" s="1003">
        <v>-18.120424020104423</v>
      </c>
      <c r="T75" s="1003">
        <v>322.66667589479113</v>
      </c>
      <c r="U75" s="1003">
        <v>0.56299999999999994</v>
      </c>
      <c r="V75" s="1003">
        <v>589.28566999999975</v>
      </c>
      <c r="W75" s="1003">
        <v>-41.078456507701738</v>
      </c>
      <c r="X75" s="1003">
        <v>-150.16969016228273</v>
      </c>
      <c r="Y75" s="1003">
        <v>-1.7582000000000004</v>
      </c>
      <c r="Z75" s="1003">
        <v>-327.57153261484939</v>
      </c>
      <c r="AA75" s="1003">
        <v>286.46532285714284</v>
      </c>
      <c r="AB75" s="1003">
        <v>-711.38894035305736</v>
      </c>
      <c r="AC75" s="1480">
        <f>SUM(B75:AB75)</f>
        <v>13885.256753630176</v>
      </c>
      <c r="AD75" s="1532"/>
      <c r="AE75" s="1003">
        <v>-3.4176005548017417E-3</v>
      </c>
      <c r="AF75" s="1003">
        <v>6.1748635579319986</v>
      </c>
      <c r="AG75" s="1003">
        <v>50.008548278833274</v>
      </c>
      <c r="AH75" s="1003">
        <v>46.560805048143308</v>
      </c>
      <c r="AI75" s="1480">
        <f>SUM(AE75:AH75)</f>
        <v>102.74079928435378</v>
      </c>
    </row>
    <row r="76" spans="1:35" ht="12.95" customHeight="1" x14ac:dyDescent="0.2">
      <c r="A76" s="1357" t="s">
        <v>3159</v>
      </c>
      <c r="B76" s="1003">
        <v>8.907498866624163</v>
      </c>
      <c r="C76" s="1003">
        <v>47.352989999999281</v>
      </c>
      <c r="D76" s="1003">
        <v>-101.83195000000019</v>
      </c>
      <c r="E76" s="1003">
        <v>5177.5465053002681</v>
      </c>
      <c r="F76" s="1003">
        <v>-74.524252553141821</v>
      </c>
      <c r="G76" s="1003">
        <v>678.19776000000024</v>
      </c>
      <c r="H76" s="1003">
        <v>2416.871709999999</v>
      </c>
      <c r="I76" s="1003">
        <v>8.4130000000000218E-2</v>
      </c>
      <c r="J76" s="1003">
        <v>-222.30808999999996</v>
      </c>
      <c r="K76" s="1003">
        <v>1234.7727299999997</v>
      </c>
      <c r="L76" s="1003">
        <v>470.54931838791072</v>
      </c>
      <c r="M76" s="1003">
        <v>49.844172164343355</v>
      </c>
      <c r="N76" s="1003">
        <v>3491.9338826759476</v>
      </c>
      <c r="O76" s="1003">
        <v>307.70379000000111</v>
      </c>
      <c r="P76" s="1003">
        <v>1891.7319623920557</v>
      </c>
      <c r="Q76" s="1003">
        <v>11.440820000000022</v>
      </c>
      <c r="R76" s="1003">
        <v>-1.3103000000000073</v>
      </c>
      <c r="S76" s="1003">
        <v>-17.977159624351852</v>
      </c>
      <c r="T76" s="1003">
        <v>240.07103179673447</v>
      </c>
      <c r="U76" s="1003">
        <v>0.35499999999999998</v>
      </c>
      <c r="V76" s="1003">
        <v>592.80666000000053</v>
      </c>
      <c r="W76" s="1003">
        <v>2.2391500000000031</v>
      </c>
      <c r="X76" s="1003">
        <v>-116.5228040012104</v>
      </c>
      <c r="Y76" s="1003">
        <v>2.2902999999999989</v>
      </c>
      <c r="Z76" s="1003">
        <v>187.35110643809992</v>
      </c>
      <c r="AA76" s="1003">
        <v>85.57299602498999</v>
      </c>
      <c r="AB76" s="1003">
        <v>389.02237126562545</v>
      </c>
      <c r="AC76" s="1003">
        <f>SUM(B76:AB76)</f>
        <v>16752.171329133897</v>
      </c>
      <c r="AD76" s="1532"/>
      <c r="AE76" s="1003">
        <v>-2.4807715353911603E-3</v>
      </c>
      <c r="AF76" s="1003">
        <v>6.7956920593953773</v>
      </c>
      <c r="AG76" s="1003">
        <v>-8.4329809021832478</v>
      </c>
      <c r="AH76" s="1003">
        <v>29.441927192192267</v>
      </c>
      <c r="AI76" s="1003">
        <f>SUM(AE76:AH76)</f>
        <v>27.802157577869004</v>
      </c>
    </row>
    <row r="77" spans="1:35" ht="12.95" customHeight="1" x14ac:dyDescent="0.2">
      <c r="A77" s="1357" t="s">
        <v>3160</v>
      </c>
      <c r="B77" s="77">
        <v>4.2835214270669519</v>
      </c>
      <c r="C77" s="77">
        <v>202.74108000000018</v>
      </c>
      <c r="D77" s="77">
        <v>559.79602</v>
      </c>
      <c r="E77" s="77">
        <v>4561.0928000664371</v>
      </c>
      <c r="F77" s="77">
        <v>-623.35274642628053</v>
      </c>
      <c r="G77" s="77">
        <v>800.87048901600008</v>
      </c>
      <c r="H77" s="77">
        <v>4699.2608200000104</v>
      </c>
      <c r="I77" s="77">
        <v>-0.21095000000000003</v>
      </c>
      <c r="J77" s="77">
        <v>-0.18871000000002094</v>
      </c>
      <c r="K77" s="77">
        <v>898.80196000000035</v>
      </c>
      <c r="L77" s="77">
        <v>572.98392208727273</v>
      </c>
      <c r="M77" s="77">
        <v>21.806736740500913</v>
      </c>
      <c r="N77" s="77">
        <v>4737.8030485420795</v>
      </c>
      <c r="O77" s="77">
        <v>1272.131978648566</v>
      </c>
      <c r="P77" s="77">
        <v>-644.10646562641273</v>
      </c>
      <c r="Q77" s="77">
        <v>41.14265000000001</v>
      </c>
      <c r="R77" s="77">
        <v>-10.383140000000003</v>
      </c>
      <c r="S77" s="77">
        <v>-92.482505943736228</v>
      </c>
      <c r="T77" s="77">
        <v>412.94224999999977</v>
      </c>
      <c r="U77" s="77">
        <v>0</v>
      </c>
      <c r="V77" s="77">
        <v>247.72317000000004</v>
      </c>
      <c r="W77" s="77">
        <v>12.635400000000001</v>
      </c>
      <c r="X77" s="77">
        <v>145.74983691781947</v>
      </c>
      <c r="Y77" s="77">
        <v>-6.737610000000001</v>
      </c>
      <c r="Z77" s="77">
        <v>326.33606380148848</v>
      </c>
      <c r="AA77" s="77" t="s">
        <v>1580</v>
      </c>
      <c r="AB77" s="77">
        <v>27.806794677194791</v>
      </c>
      <c r="AC77" s="1003">
        <f>SUM(B77:AB77)</f>
        <v>18168.44641392801</v>
      </c>
      <c r="AD77" s="1532"/>
      <c r="AE77" s="77">
        <v>0</v>
      </c>
      <c r="AF77" s="77">
        <v>-5.0731044129601068</v>
      </c>
      <c r="AG77" s="77">
        <v>60.252407276677161</v>
      </c>
      <c r="AH77" s="77">
        <v>1.7690900000000007</v>
      </c>
      <c r="AI77" s="1003">
        <f>SUM(AE77:AH77)</f>
        <v>56.948392863717054</v>
      </c>
    </row>
    <row r="78" spans="1:35" ht="12.95" customHeight="1" thickBot="1" x14ac:dyDescent="0.25">
      <c r="A78" s="1359" t="s">
        <v>3161</v>
      </c>
      <c r="B78" s="78">
        <v>-26.223754301562504</v>
      </c>
      <c r="C78" s="78">
        <v>-427.02177598591658</v>
      </c>
      <c r="D78" s="78">
        <v>1260.5268899999987</v>
      </c>
      <c r="E78" s="78">
        <v>7121.9758098686862</v>
      </c>
      <c r="F78" s="78">
        <v>176.40929151011898</v>
      </c>
      <c r="G78" s="78">
        <v>-69.373426367539793</v>
      </c>
      <c r="H78" s="78">
        <v>1023.5329600000111</v>
      </c>
      <c r="I78" s="78">
        <v>0</v>
      </c>
      <c r="J78" s="78">
        <v>0</v>
      </c>
      <c r="K78" s="78">
        <v>592.50572</v>
      </c>
      <c r="L78" s="78">
        <v>274.63976999999983</v>
      </c>
      <c r="M78" s="78">
        <v>4.5639347392149743</v>
      </c>
      <c r="N78" s="78">
        <v>2340.8225462839587</v>
      </c>
      <c r="O78" s="78">
        <v>1650.6324599999975</v>
      </c>
      <c r="P78" s="78">
        <v>-49.480847133365785</v>
      </c>
      <c r="Q78" s="78">
        <v>-119.56235000000001</v>
      </c>
      <c r="R78" s="78">
        <v>42.543910000000039</v>
      </c>
      <c r="S78" s="78">
        <v>-124.01164507796585</v>
      </c>
      <c r="T78" s="78">
        <v>311.3454518056879</v>
      </c>
      <c r="U78" s="78" t="s">
        <v>1580</v>
      </c>
      <c r="V78" s="78">
        <v>519.25388999999973</v>
      </c>
      <c r="W78" s="78">
        <v>-1.4977575776358381</v>
      </c>
      <c r="X78" s="78">
        <v>175.93020999999996</v>
      </c>
      <c r="Y78" s="78" t="s">
        <v>1580</v>
      </c>
      <c r="Z78" s="78">
        <v>252.14793</v>
      </c>
      <c r="AA78" s="78" t="s">
        <v>1580</v>
      </c>
      <c r="AB78" s="78">
        <v>-220.31721401226147</v>
      </c>
      <c r="AC78" s="78">
        <f>SUM(B78:AB78)</f>
        <v>14709.342003751426</v>
      </c>
      <c r="AD78" s="1532"/>
      <c r="AE78" s="78">
        <v>0</v>
      </c>
      <c r="AF78" s="78">
        <v>0</v>
      </c>
      <c r="AG78" s="78">
        <v>15.457500000000037</v>
      </c>
      <c r="AH78" s="78">
        <v>0</v>
      </c>
      <c r="AI78" s="78">
        <f>SUM(AE78:AH78)</f>
        <v>15.457500000000037</v>
      </c>
    </row>
    <row r="80" spans="1:35" ht="12.95" customHeight="1" x14ac:dyDescent="0.2">
      <c r="A80" s="169"/>
      <c r="B80" s="30"/>
      <c r="C80" s="30"/>
      <c r="D80" s="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30"/>
      <c r="AD80" s="352"/>
      <c r="AE80" s="30"/>
      <c r="AF80" s="61"/>
      <c r="AG80" s="61"/>
      <c r="AH80" s="61"/>
      <c r="AI80" s="30"/>
    </row>
  </sheetData>
  <mergeCells count="4">
    <mergeCell ref="R5:AC6"/>
    <mergeCell ref="A5:Q6"/>
    <mergeCell ref="AE5:AI5"/>
    <mergeCell ref="AE6:AI6"/>
  </mergeCells>
  <phoneticPr fontId="21" type="noConversion"/>
  <conditionalFormatting sqref="C9:AD9 B8:Y8">
    <cfRule type="expression" dxfId="223" priority="904" stopIfTrue="1">
      <formula>#REF!=1</formula>
    </cfRule>
  </conditionalFormatting>
  <conditionalFormatting sqref="AC8:AD8">
    <cfRule type="expression" dxfId="222" priority="905" stopIfTrue="1">
      <formula>#REF!=1</formula>
    </cfRule>
  </conditionalFormatting>
  <conditionalFormatting sqref="AB8">
    <cfRule type="expression" dxfId="221" priority="907" stopIfTrue="1">
      <formula>#REF!=1</formula>
    </cfRule>
  </conditionalFormatting>
  <conditionalFormatting sqref="Z8:AA8">
    <cfRule type="expression" dxfId="220" priority="909" stopIfTrue="1">
      <formula>#REF!=1</formula>
    </cfRule>
  </conditionalFormatting>
  <conditionalFormatting sqref="AE8:AG8 AF9:AI9">
    <cfRule type="expression" dxfId="219" priority="1" stopIfTrue="1">
      <formula>#REF!=1</formula>
    </cfRule>
  </conditionalFormatting>
  <conditionalFormatting sqref="AH8:AI8">
    <cfRule type="expression" dxfId="218" priority="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5" fitToWidth="2" orientation="portrait" r:id="rId1"/>
  <headerFooter alignWithMargins="0"/>
  <colBreaks count="1" manualBreakCount="1">
    <brk id="17" min="2" max="79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80"/>
  <sheetViews>
    <sheetView showGridLines="0" zoomScaleNormal="100" zoomScaleSheetLayoutView="70" workbookViewId="0">
      <pane xSplit="1" ySplit="8" topLeftCell="N27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4" width="8.7109375" style="451" customWidth="1"/>
    <col min="5" max="5" width="9.85546875" style="451" customWidth="1"/>
    <col min="6" max="8" width="8.7109375" style="451" customWidth="1"/>
    <col min="9" max="9" width="9.5703125" style="451" customWidth="1"/>
    <col min="10" max="31" width="8.7109375" style="451" customWidth="1"/>
    <col min="32" max="32" width="10.5703125" style="451" customWidth="1"/>
    <col min="33" max="16384" width="9.140625" style="451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34" customFormat="1" ht="15" customHeight="1" x14ac:dyDescent="0.2">
      <c r="A3" s="922" t="s">
        <v>733</v>
      </c>
      <c r="AF3" s="923" t="s">
        <v>3191</v>
      </c>
    </row>
    <row r="4" spans="1:32" s="505" customFormat="1" ht="12" customHeight="1" x14ac:dyDescent="0.2"/>
    <row r="5" spans="1:32" s="505" customFormat="1" ht="18" customHeight="1" x14ac:dyDescent="0.2">
      <c r="A5" s="1731" t="s">
        <v>3192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0" t="s">
        <v>3193</v>
      </c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F7" s="1354" t="s">
        <v>2071</v>
      </c>
    </row>
    <row r="8" spans="1:32" s="285" customFormat="1" ht="75" customHeight="1" thickBot="1" x14ac:dyDescent="0.25">
      <c r="A8" s="1108"/>
      <c r="B8" s="1108" t="s">
        <v>1526</v>
      </c>
      <c r="C8" s="1108" t="s">
        <v>2070</v>
      </c>
      <c r="D8" s="1108" t="s">
        <v>1220</v>
      </c>
      <c r="E8" s="1108" t="s">
        <v>800</v>
      </c>
      <c r="F8" s="1108" t="s">
        <v>763</v>
      </c>
      <c r="G8" s="1108" t="s">
        <v>1548</v>
      </c>
      <c r="H8" s="1108" t="s">
        <v>1549</v>
      </c>
      <c r="I8" s="1108" t="s">
        <v>817</v>
      </c>
      <c r="J8" s="1108" t="s">
        <v>854</v>
      </c>
      <c r="K8" s="1108" t="s">
        <v>2132</v>
      </c>
      <c r="L8" s="1108" t="s">
        <v>1557</v>
      </c>
      <c r="M8" s="1109" t="s">
        <v>802</v>
      </c>
      <c r="N8" s="1108" t="s">
        <v>830</v>
      </c>
      <c r="O8" s="1108" t="s">
        <v>1644</v>
      </c>
      <c r="P8" s="1108" t="s">
        <v>1530</v>
      </c>
      <c r="Q8" s="1108" t="s">
        <v>758</v>
      </c>
      <c r="R8" s="1108" t="s">
        <v>1418</v>
      </c>
      <c r="S8" s="1108" t="s">
        <v>803</v>
      </c>
      <c r="T8" s="1108" t="s">
        <v>762</v>
      </c>
      <c r="U8" s="1108" t="s">
        <v>761</v>
      </c>
      <c r="V8" s="1108" t="s">
        <v>829</v>
      </c>
      <c r="W8" s="1108" t="s">
        <v>1581</v>
      </c>
      <c r="X8" s="1108" t="s">
        <v>1527</v>
      </c>
      <c r="Y8" s="1108" t="s">
        <v>828</v>
      </c>
      <c r="Z8" s="1108" t="s">
        <v>799</v>
      </c>
      <c r="AA8" s="1108" t="s">
        <v>1168</v>
      </c>
      <c r="AB8" s="1108" t="s">
        <v>1535</v>
      </c>
      <c r="AC8" s="1106" t="s">
        <v>759</v>
      </c>
      <c r="AD8" s="1106" t="s">
        <v>1528</v>
      </c>
      <c r="AE8" s="1108" t="s">
        <v>752</v>
      </c>
      <c r="AF8" s="1108" t="s">
        <v>1079</v>
      </c>
    </row>
    <row r="9" spans="1:32" ht="15" customHeight="1" x14ac:dyDescent="0.2">
      <c r="A9" s="806" t="s">
        <v>565</v>
      </c>
      <c r="B9" s="83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5"/>
      <c r="AF9" s="85"/>
    </row>
    <row r="10" spans="1:32" ht="12.95" customHeight="1" x14ac:dyDescent="0.2">
      <c r="A10" s="226" t="s">
        <v>749</v>
      </c>
      <c r="B10" s="28">
        <v>2061.4435600000011</v>
      </c>
      <c r="C10" s="28">
        <v>5354.6294000000016</v>
      </c>
      <c r="D10" s="28">
        <v>11602.788619999999</v>
      </c>
      <c r="E10" s="28">
        <v>20741.190029999998</v>
      </c>
      <c r="F10" s="28">
        <v>32363.552329999995</v>
      </c>
      <c r="G10" s="28">
        <v>297.24719999999985</v>
      </c>
      <c r="H10" s="28">
        <v>8751.4964499999987</v>
      </c>
      <c r="I10" s="28">
        <v>23707.174009999995</v>
      </c>
      <c r="J10" s="28">
        <v>23.636569999999999</v>
      </c>
      <c r="K10" s="28">
        <v>845.96566999999993</v>
      </c>
      <c r="L10" s="28">
        <v>20411.5756</v>
      </c>
      <c r="M10" s="28">
        <v>7776.4044699999995</v>
      </c>
      <c r="N10" s="28">
        <v>55.248130000000003</v>
      </c>
      <c r="O10" s="28">
        <v>975.33688000000029</v>
      </c>
      <c r="P10" s="28">
        <v>12317.52483</v>
      </c>
      <c r="Q10" s="28">
        <v>6881.6800900000007</v>
      </c>
      <c r="R10" s="28">
        <v>607.35539971714945</v>
      </c>
      <c r="S10" s="28">
        <v>8250.6422799999982</v>
      </c>
      <c r="T10" s="28">
        <v>75.044080000000008</v>
      </c>
      <c r="U10" s="28">
        <v>1537.5166399999998</v>
      </c>
      <c r="V10" s="28">
        <v>262.12538999999998</v>
      </c>
      <c r="W10" s="28">
        <v>19026.580139999998</v>
      </c>
      <c r="X10" s="28">
        <v>426.91899999999998</v>
      </c>
      <c r="Y10" s="28">
        <v>7733.1874700000017</v>
      </c>
      <c r="Z10" s="28">
        <v>17.418129999999998</v>
      </c>
      <c r="AA10" s="28">
        <v>5303.0338100000008</v>
      </c>
      <c r="AB10" s="28">
        <v>179.62376</v>
      </c>
      <c r="AC10" s="28">
        <v>9604.7857900000017</v>
      </c>
      <c r="AD10" s="28">
        <v>639.61064999999985</v>
      </c>
      <c r="AE10" s="28">
        <v>13226.90827</v>
      </c>
      <c r="AF10" s="28">
        <v>221057.64464971708</v>
      </c>
    </row>
    <row r="11" spans="1:32" ht="12.95" customHeight="1" x14ac:dyDescent="0.2">
      <c r="A11" s="226" t="s">
        <v>902</v>
      </c>
      <c r="B11" s="28">
        <v>4134.1723099999999</v>
      </c>
      <c r="C11" s="28">
        <v>23357.802950000001</v>
      </c>
      <c r="D11" s="28">
        <v>21924.529790000001</v>
      </c>
      <c r="E11" s="28">
        <v>28550.554059999999</v>
      </c>
      <c r="F11" s="28">
        <v>41293.187469999997</v>
      </c>
      <c r="G11" s="28">
        <v>2450.3383799999997</v>
      </c>
      <c r="H11" s="28">
        <v>9347.8798200000001</v>
      </c>
      <c r="I11" s="28">
        <v>32169.93879</v>
      </c>
      <c r="J11" s="28">
        <v>30.931000000000001</v>
      </c>
      <c r="K11" s="28">
        <v>1008.67572</v>
      </c>
      <c r="L11" s="28">
        <v>33204.454440000001</v>
      </c>
      <c r="M11" s="28">
        <v>21196.206269999999</v>
      </c>
      <c r="N11" s="28">
        <v>98.600089999999994</v>
      </c>
      <c r="O11" s="28">
        <v>2938.1506600000002</v>
      </c>
      <c r="P11" s="28">
        <v>16227.55625</v>
      </c>
      <c r="Q11" s="28">
        <v>25895.566789999997</v>
      </c>
      <c r="R11" s="28">
        <v>2492.2295999999997</v>
      </c>
      <c r="S11" s="28">
        <v>18679.394369999998</v>
      </c>
      <c r="T11" s="28">
        <v>82.650440000000003</v>
      </c>
      <c r="U11" s="28">
        <v>1913.9668100000001</v>
      </c>
      <c r="V11" s="28">
        <v>520.67060000000004</v>
      </c>
      <c r="W11" s="28">
        <v>25288.306719999997</v>
      </c>
      <c r="X11" s="28">
        <v>657.596</v>
      </c>
      <c r="Y11" s="28">
        <v>14373.01259</v>
      </c>
      <c r="Z11" s="28">
        <v>161.91547</v>
      </c>
      <c r="AA11" s="28">
        <v>9723.1543799999999</v>
      </c>
      <c r="AB11" s="28">
        <v>636.57452000000001</v>
      </c>
      <c r="AC11" s="28">
        <v>19699.415120000001</v>
      </c>
      <c r="AD11" s="28">
        <v>848.7900699999999</v>
      </c>
      <c r="AE11" s="28">
        <v>18974.40912</v>
      </c>
      <c r="AF11" s="28">
        <v>377880.63060000015</v>
      </c>
    </row>
    <row r="12" spans="1:32" ht="12.95" customHeight="1" x14ac:dyDescent="0.2">
      <c r="A12" s="226" t="s">
        <v>996</v>
      </c>
      <c r="B12" s="28">
        <v>3354.9131000000002</v>
      </c>
      <c r="C12" s="28">
        <v>20947.06263</v>
      </c>
      <c r="D12" s="28">
        <v>21798.79722</v>
      </c>
      <c r="E12" s="28">
        <v>27586.52809</v>
      </c>
      <c r="F12" s="28">
        <v>37082.009309999994</v>
      </c>
      <c r="G12" s="28">
        <v>2450.4074799999999</v>
      </c>
      <c r="H12" s="28">
        <v>8832.2371800000001</v>
      </c>
      <c r="I12" s="28">
        <v>32169.65755</v>
      </c>
      <c r="J12" s="28">
        <v>30.931000000000001</v>
      </c>
      <c r="K12" s="28">
        <v>1008.67572</v>
      </c>
      <c r="L12" s="28">
        <v>33163.067459999998</v>
      </c>
      <c r="M12" s="28">
        <v>21194.63377</v>
      </c>
      <c r="N12" s="28">
        <v>98.600089999999994</v>
      </c>
      <c r="O12" s="28">
        <v>2938.1506600000002</v>
      </c>
      <c r="P12" s="28">
        <v>16226.726139999999</v>
      </c>
      <c r="Q12" s="28">
        <v>25871.625799999998</v>
      </c>
      <c r="R12" s="28">
        <v>2492.2174799999998</v>
      </c>
      <c r="S12" s="28">
        <v>18676.174309999999</v>
      </c>
      <c r="T12" s="28">
        <v>82.650440000000003</v>
      </c>
      <c r="U12" s="28">
        <v>1913.9668100000001</v>
      </c>
      <c r="V12" s="28">
        <v>520.66579000000002</v>
      </c>
      <c r="W12" s="28">
        <v>25287.952539999998</v>
      </c>
      <c r="X12" s="28">
        <v>657.596</v>
      </c>
      <c r="Y12" s="28">
        <v>14372.74783</v>
      </c>
      <c r="Z12" s="28">
        <v>161.90482</v>
      </c>
      <c r="AA12" s="28">
        <v>9723.1543799999999</v>
      </c>
      <c r="AB12" s="28">
        <v>636.57452000000001</v>
      </c>
      <c r="AC12" s="28">
        <v>19699.415120000001</v>
      </c>
      <c r="AD12" s="28">
        <v>848.7900699999999</v>
      </c>
      <c r="AE12" s="28">
        <v>18253.121159999999</v>
      </c>
      <c r="AF12" s="28">
        <v>368080.95447</v>
      </c>
    </row>
    <row r="13" spans="1:32" ht="12.95" customHeight="1" x14ac:dyDescent="0.2">
      <c r="A13" s="226" t="s">
        <v>997</v>
      </c>
      <c r="B13" s="28">
        <v>779.25920999999994</v>
      </c>
      <c r="C13" s="28">
        <v>2410.7403199999999</v>
      </c>
      <c r="D13" s="28">
        <v>125.73257000000001</v>
      </c>
      <c r="E13" s="28">
        <v>964.02596999999992</v>
      </c>
      <c r="F13" s="28">
        <v>4211.1781600000004</v>
      </c>
      <c r="G13" s="28">
        <v>-6.9099999999999995E-2</v>
      </c>
      <c r="H13" s="28">
        <v>515.64263999999991</v>
      </c>
      <c r="I13" s="28">
        <v>0.28123999999999993</v>
      </c>
      <c r="J13" s="28">
        <v>0</v>
      </c>
      <c r="K13" s="28">
        <v>0</v>
      </c>
      <c r="L13" s="28">
        <v>41.386980000000001</v>
      </c>
      <c r="M13" s="28">
        <v>1.5725</v>
      </c>
      <c r="N13" s="28">
        <v>0</v>
      </c>
      <c r="O13" s="28">
        <v>0</v>
      </c>
      <c r="P13" s="28">
        <v>0.83011000000000001</v>
      </c>
      <c r="Q13" s="28">
        <v>23.940990000000003</v>
      </c>
      <c r="R13" s="28">
        <v>1.2119999999999999E-2</v>
      </c>
      <c r="S13" s="28">
        <v>3.2200600000000001</v>
      </c>
      <c r="T13" s="28">
        <v>0</v>
      </c>
      <c r="U13" s="28">
        <v>0</v>
      </c>
      <c r="V13" s="28">
        <v>4.81E-3</v>
      </c>
      <c r="W13" s="28">
        <v>0.35417999999999999</v>
      </c>
      <c r="X13" s="28">
        <v>0</v>
      </c>
      <c r="Y13" s="28">
        <v>0.26476</v>
      </c>
      <c r="Z13" s="28">
        <v>1.065E-2</v>
      </c>
      <c r="AA13" s="28">
        <v>0</v>
      </c>
      <c r="AB13" s="28">
        <v>0</v>
      </c>
      <c r="AC13" s="28">
        <v>0</v>
      </c>
      <c r="AD13" s="28">
        <v>0</v>
      </c>
      <c r="AE13" s="28">
        <v>721.28796</v>
      </c>
      <c r="AF13" s="28">
        <v>9799.676129999998</v>
      </c>
    </row>
    <row r="14" spans="1:32" ht="12.95" customHeight="1" x14ac:dyDescent="0.2">
      <c r="A14" s="226" t="s">
        <v>998</v>
      </c>
      <c r="B14" s="28">
        <v>-1633.0665799999988</v>
      </c>
      <c r="C14" s="28">
        <v>-18065.95262</v>
      </c>
      <c r="D14" s="28">
        <v>-10665.018840000001</v>
      </c>
      <c r="E14" s="28">
        <v>-7292.3843299999999</v>
      </c>
      <c r="F14" s="28">
        <v>-8112.3782899999997</v>
      </c>
      <c r="G14" s="28">
        <v>-2133.9893499999998</v>
      </c>
      <c r="H14" s="28">
        <v>-799.91998999999998</v>
      </c>
      <c r="I14" s="28">
        <v>-8915.6170999999995</v>
      </c>
      <c r="J14" s="28">
        <v>-16.088090000000001</v>
      </c>
      <c r="K14" s="28">
        <v>-216.67722000000001</v>
      </c>
      <c r="L14" s="28">
        <v>-12286.952869999999</v>
      </c>
      <c r="M14" s="28">
        <v>-14017.25117</v>
      </c>
      <c r="N14" s="28">
        <v>-40.421970000000002</v>
      </c>
      <c r="O14" s="28">
        <v>-1938.9423099999999</v>
      </c>
      <c r="P14" s="28">
        <v>-3621.8354999999997</v>
      </c>
      <c r="Q14" s="28">
        <v>-18886.794799999996</v>
      </c>
      <c r="R14" s="28">
        <v>-1925.6957402828502</v>
      </c>
      <c r="S14" s="28">
        <v>-9646.345659999999</v>
      </c>
      <c r="T14" s="28">
        <v>-12.64434</v>
      </c>
      <c r="U14" s="28">
        <v>-383.43140000000005</v>
      </c>
      <c r="V14" s="28">
        <v>-227.38719000000003</v>
      </c>
      <c r="W14" s="28">
        <v>-5687.3426799999988</v>
      </c>
      <c r="X14" s="28">
        <v>-207.012</v>
      </c>
      <c r="Y14" s="28">
        <v>-6597.5506699999987</v>
      </c>
      <c r="Z14" s="28">
        <v>-141.34824</v>
      </c>
      <c r="AA14" s="28">
        <v>-4470.4392499999994</v>
      </c>
      <c r="AB14" s="28">
        <v>-469.30822000000001</v>
      </c>
      <c r="AC14" s="28">
        <v>-9560.1146499999995</v>
      </c>
      <c r="AD14" s="28">
        <v>-206.20994000000005</v>
      </c>
      <c r="AE14" s="28">
        <v>-5886.89329</v>
      </c>
      <c r="AF14" s="28">
        <v>-154065.01430028284</v>
      </c>
    </row>
    <row r="15" spans="1:32" ht="12.95" customHeight="1" x14ac:dyDescent="0.2">
      <c r="A15" s="226" t="s">
        <v>999</v>
      </c>
      <c r="B15" s="28">
        <v>-1278.9135799999988</v>
      </c>
      <c r="C15" s="28">
        <v>-10678.077509999999</v>
      </c>
      <c r="D15" s="28">
        <v>-10321.684440000001</v>
      </c>
      <c r="E15" s="28">
        <v>-7116.1402200000002</v>
      </c>
      <c r="F15" s="28">
        <v>-7909.5338499999998</v>
      </c>
      <c r="G15" s="28">
        <v>-2008.5575199999998</v>
      </c>
      <c r="H15" s="28">
        <v>-35.331900000000005</v>
      </c>
      <c r="I15" s="28">
        <v>-7303.7683299999999</v>
      </c>
      <c r="J15" s="28">
        <v>-16.088090000000001</v>
      </c>
      <c r="K15" s="28">
        <v>-10.976100000000001</v>
      </c>
      <c r="L15" s="28">
        <v>-11981.849139999998</v>
      </c>
      <c r="M15" s="28">
        <v>-14017.25117</v>
      </c>
      <c r="N15" s="28">
        <v>-40.421970000000002</v>
      </c>
      <c r="O15" s="28">
        <v>-1906.99829</v>
      </c>
      <c r="P15" s="28">
        <v>-1248.6461199999999</v>
      </c>
      <c r="Q15" s="28">
        <v>-18737.550799999997</v>
      </c>
      <c r="R15" s="28">
        <v>-1885.3729802828502</v>
      </c>
      <c r="S15" s="28">
        <v>-9302.1851599999991</v>
      </c>
      <c r="T15" s="28">
        <v>-12.64434</v>
      </c>
      <c r="U15" s="28">
        <v>-311.11331000000007</v>
      </c>
      <c r="V15" s="28">
        <v>-175.89073000000002</v>
      </c>
      <c r="W15" s="28">
        <v>-5561.0051799999992</v>
      </c>
      <c r="X15" s="28">
        <v>-131.22200000000001</v>
      </c>
      <c r="Y15" s="28">
        <v>-6315.7703282000002</v>
      </c>
      <c r="Z15" s="28">
        <v>-82.819199999999995</v>
      </c>
      <c r="AA15" s="28">
        <v>-4305.5428599999996</v>
      </c>
      <c r="AB15" s="28">
        <v>-469.30822000000001</v>
      </c>
      <c r="AC15" s="28">
        <v>-9154.1134700000002</v>
      </c>
      <c r="AD15" s="28">
        <v>-206.15260000000004</v>
      </c>
      <c r="AE15" s="28">
        <v>-4276.4452000000001</v>
      </c>
      <c r="AF15" s="28">
        <v>-136801.37460848282</v>
      </c>
    </row>
    <row r="16" spans="1:32" ht="12.95" customHeight="1" x14ac:dyDescent="0.2">
      <c r="A16" s="226" t="s">
        <v>1570</v>
      </c>
      <c r="B16" s="28">
        <v>-1278.9135799999988</v>
      </c>
      <c r="C16" s="28">
        <v>-10678.077509999999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-4310.7839899999999</v>
      </c>
      <c r="M16" s="28">
        <v>-441.09779000000032</v>
      </c>
      <c r="N16" s="28">
        <v>0</v>
      </c>
      <c r="O16" s="28">
        <v>0</v>
      </c>
      <c r="P16" s="28">
        <v>-1248.6461199999999</v>
      </c>
      <c r="Q16" s="28">
        <v>-5877.5383700000002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-389.11102</v>
      </c>
      <c r="AC16" s="28">
        <v>-9.6381300000000003</v>
      </c>
      <c r="AD16" s="28">
        <v>0</v>
      </c>
      <c r="AE16" s="28">
        <v>0</v>
      </c>
      <c r="AF16" s="28">
        <v>-24233.806509999999</v>
      </c>
    </row>
    <row r="17" spans="1:32" ht="12.95" customHeight="1" x14ac:dyDescent="0.2">
      <c r="A17" s="226" t="s">
        <v>732</v>
      </c>
      <c r="B17" s="28">
        <v>0</v>
      </c>
      <c r="C17" s="28">
        <v>0</v>
      </c>
      <c r="D17" s="28">
        <v>-6511.1715100000001</v>
      </c>
      <c r="E17" s="28">
        <v>-1586.80531</v>
      </c>
      <c r="F17" s="28">
        <v>-5258.4026400000002</v>
      </c>
      <c r="G17" s="28">
        <v>-1134.10708</v>
      </c>
      <c r="H17" s="28">
        <v>0</v>
      </c>
      <c r="I17" s="28">
        <v>0</v>
      </c>
      <c r="J17" s="28">
        <v>-16.088090000000001</v>
      </c>
      <c r="K17" s="28">
        <v>-10.976100000000001</v>
      </c>
      <c r="L17" s="28">
        <v>-5758.4689200000003</v>
      </c>
      <c r="M17" s="28">
        <v>-7165.2750699999979</v>
      </c>
      <c r="N17" s="28">
        <v>-40.421970000000002</v>
      </c>
      <c r="O17" s="28">
        <v>-1012.4672800000005</v>
      </c>
      <c r="P17" s="28">
        <v>0</v>
      </c>
      <c r="Q17" s="28">
        <v>-891.8655399999999</v>
      </c>
      <c r="R17" s="28">
        <v>-1456.9399402828501</v>
      </c>
      <c r="S17" s="28">
        <v>-7458.5739199999998</v>
      </c>
      <c r="T17" s="28">
        <v>-12.64434</v>
      </c>
      <c r="U17" s="28">
        <v>-311.11331000000007</v>
      </c>
      <c r="V17" s="28">
        <v>-175.89073000000002</v>
      </c>
      <c r="W17" s="28">
        <v>-4702.0136099999991</v>
      </c>
      <c r="X17" s="28">
        <v>-131.22200000000001</v>
      </c>
      <c r="Y17" s="28">
        <v>-3410.2005868000001</v>
      </c>
      <c r="Z17" s="28">
        <v>-49.49727</v>
      </c>
      <c r="AA17" s="28">
        <v>-3440.1817299999998</v>
      </c>
      <c r="AB17" s="28">
        <v>-80.197199999999995</v>
      </c>
      <c r="AC17" s="28">
        <v>-3355.4162999999903</v>
      </c>
      <c r="AD17" s="28">
        <v>-206.15260000000004</v>
      </c>
      <c r="AE17" s="28">
        <v>0</v>
      </c>
      <c r="AF17" s="28">
        <v>-54176.093047082839</v>
      </c>
    </row>
    <row r="18" spans="1:32" ht="12.95" customHeight="1" x14ac:dyDescent="0.2">
      <c r="A18" s="226" t="s">
        <v>743</v>
      </c>
      <c r="B18" s="28">
        <v>0</v>
      </c>
      <c r="C18" s="28">
        <v>0</v>
      </c>
      <c r="D18" s="28">
        <v>-3810.5129300000003</v>
      </c>
      <c r="E18" s="28">
        <v>-5529.3349100000005</v>
      </c>
      <c r="F18" s="28">
        <v>-2651.13121</v>
      </c>
      <c r="G18" s="28">
        <v>-874.45043999999996</v>
      </c>
      <c r="H18" s="28">
        <v>-35.331900000000005</v>
      </c>
      <c r="I18" s="28">
        <v>-7303.7683299999999</v>
      </c>
      <c r="J18" s="28">
        <v>0</v>
      </c>
      <c r="K18" s="28">
        <v>0</v>
      </c>
      <c r="L18" s="28">
        <v>-1912.5962299999999</v>
      </c>
      <c r="M18" s="28">
        <v>-6410.878310000001</v>
      </c>
      <c r="N18" s="28">
        <v>0</v>
      </c>
      <c r="O18" s="28">
        <v>-894.53100999999958</v>
      </c>
      <c r="P18" s="28">
        <v>0</v>
      </c>
      <c r="Q18" s="28">
        <v>-11968.146889999996</v>
      </c>
      <c r="R18" s="28">
        <v>-428.43304000000001</v>
      </c>
      <c r="S18" s="28">
        <v>-1843.61124</v>
      </c>
      <c r="T18" s="28">
        <v>0</v>
      </c>
      <c r="U18" s="28">
        <v>0</v>
      </c>
      <c r="V18" s="28">
        <v>0</v>
      </c>
      <c r="W18" s="28">
        <v>-858.99157000000002</v>
      </c>
      <c r="X18" s="28">
        <v>0</v>
      </c>
      <c r="Y18" s="28">
        <v>-2905.5697414000001</v>
      </c>
      <c r="Z18" s="28">
        <v>-33.321930000000002</v>
      </c>
      <c r="AA18" s="28">
        <v>-865.36113</v>
      </c>
      <c r="AB18" s="28">
        <v>0</v>
      </c>
      <c r="AC18" s="28">
        <v>-5789.0590400000101</v>
      </c>
      <c r="AD18" s="28">
        <v>0</v>
      </c>
      <c r="AE18" s="28">
        <v>-4276.4452000000001</v>
      </c>
      <c r="AF18" s="28">
        <v>-58391.475051400004</v>
      </c>
    </row>
    <row r="19" spans="1:32" ht="12.95" customHeight="1" x14ac:dyDescent="0.2">
      <c r="A19" s="226" t="s">
        <v>1000</v>
      </c>
      <c r="B19" s="28">
        <v>-354.15300000000002</v>
      </c>
      <c r="C19" s="28">
        <v>-7387.8751099999999</v>
      </c>
      <c r="D19" s="28">
        <v>-343.33440000000002</v>
      </c>
      <c r="E19" s="28">
        <v>-176.24410999999998</v>
      </c>
      <c r="F19" s="28">
        <v>-202.84444000000002</v>
      </c>
      <c r="G19" s="28">
        <v>-125.43183000000001</v>
      </c>
      <c r="H19" s="28">
        <v>-764.58808999999997</v>
      </c>
      <c r="I19" s="28">
        <v>-1611.8487700000001</v>
      </c>
      <c r="J19" s="28">
        <v>0</v>
      </c>
      <c r="K19" s="28">
        <v>-205.70112</v>
      </c>
      <c r="L19" s="28">
        <v>-305.10372999999998</v>
      </c>
      <c r="M19" s="28">
        <v>0</v>
      </c>
      <c r="N19" s="28">
        <v>0</v>
      </c>
      <c r="O19" s="28">
        <v>-31.944020000000002</v>
      </c>
      <c r="P19" s="28">
        <v>-2373.1893799999998</v>
      </c>
      <c r="Q19" s="28">
        <v>-149.244</v>
      </c>
      <c r="R19" s="28">
        <v>-40.322760000000002</v>
      </c>
      <c r="S19" s="28">
        <v>-344.16050000000001</v>
      </c>
      <c r="T19" s="28">
        <v>0</v>
      </c>
      <c r="U19" s="28">
        <v>-72.318089999999984</v>
      </c>
      <c r="V19" s="28">
        <v>-51.496459999999999</v>
      </c>
      <c r="W19" s="28">
        <v>-126.33750000000001</v>
      </c>
      <c r="X19" s="28">
        <v>-75.790000000000006</v>
      </c>
      <c r="Y19" s="28">
        <v>-281.78034179999867</v>
      </c>
      <c r="Z19" s="28">
        <v>-58.529040000000002</v>
      </c>
      <c r="AA19" s="28">
        <v>-164.89639000000003</v>
      </c>
      <c r="AB19" s="28">
        <v>0</v>
      </c>
      <c r="AC19" s="28">
        <v>-406.00117999999998</v>
      </c>
      <c r="AD19" s="28">
        <v>-5.7340000000000002E-2</v>
      </c>
      <c r="AE19" s="28">
        <v>-1610.4480900000001</v>
      </c>
      <c r="AF19" s="28">
        <v>-17263.639691799999</v>
      </c>
    </row>
    <row r="20" spans="1:32" ht="12.95" customHeight="1" x14ac:dyDescent="0.2">
      <c r="A20" s="226" t="s">
        <v>744</v>
      </c>
      <c r="B20" s="28">
        <v>-354.15300000000002</v>
      </c>
      <c r="C20" s="28">
        <v>-459.88261</v>
      </c>
      <c r="D20" s="28">
        <v>-343.33440000000002</v>
      </c>
      <c r="E20" s="28">
        <v>-176.24410999999998</v>
      </c>
      <c r="F20" s="28">
        <v>-202.84444000000002</v>
      </c>
      <c r="G20" s="28">
        <v>-125.43183000000001</v>
      </c>
      <c r="H20" s="28">
        <v>-764.58808999999997</v>
      </c>
      <c r="I20" s="28">
        <v>-1611.8487700000001</v>
      </c>
      <c r="J20" s="28">
        <v>0</v>
      </c>
      <c r="K20" s="28">
        <v>-205.70112</v>
      </c>
      <c r="L20" s="28">
        <v>-305.10372999999998</v>
      </c>
      <c r="M20" s="28">
        <v>0</v>
      </c>
      <c r="N20" s="28">
        <v>0</v>
      </c>
      <c r="O20" s="28">
        <v>-31.944020000000002</v>
      </c>
      <c r="P20" s="28">
        <v>-2373.1893799999998</v>
      </c>
      <c r="Q20" s="28">
        <v>-149.244</v>
      </c>
      <c r="R20" s="28">
        <v>-40.322760000000002</v>
      </c>
      <c r="S20" s="28">
        <v>-344.16050000000001</v>
      </c>
      <c r="T20" s="28">
        <v>0</v>
      </c>
      <c r="U20" s="28">
        <v>-67.819589999999991</v>
      </c>
      <c r="V20" s="28">
        <v>-51.496459999999999</v>
      </c>
      <c r="W20" s="28">
        <v>-126.33750000000001</v>
      </c>
      <c r="X20" s="28">
        <v>-75.790000000000006</v>
      </c>
      <c r="Y20" s="28">
        <v>-281.78034179999867</v>
      </c>
      <c r="Z20" s="28">
        <v>-58.529040000000002</v>
      </c>
      <c r="AA20" s="28">
        <v>-164.89639000000003</v>
      </c>
      <c r="AB20" s="28">
        <v>0</v>
      </c>
      <c r="AC20" s="28">
        <v>-406.00117999999998</v>
      </c>
      <c r="AD20" s="28">
        <v>-5.7340000000000002E-2</v>
      </c>
      <c r="AE20" s="28">
        <v>-1610.4480900000001</v>
      </c>
      <c r="AF20" s="28">
        <v>-10331.148691799997</v>
      </c>
    </row>
    <row r="21" spans="1:32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</row>
    <row r="22" spans="1:32" ht="12.95" customHeight="1" x14ac:dyDescent="0.2">
      <c r="A22" s="226" t="s">
        <v>743</v>
      </c>
      <c r="B22" s="28">
        <v>0</v>
      </c>
      <c r="C22" s="28">
        <v>-6927.9925000000003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-4.4984999999999999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-6932.491</v>
      </c>
    </row>
    <row r="23" spans="1:32" ht="12.95" customHeight="1" x14ac:dyDescent="0.2">
      <c r="A23" s="62" t="s">
        <v>4146</v>
      </c>
      <c r="B23" s="28">
        <v>-439.66216999999995</v>
      </c>
      <c r="C23" s="28">
        <v>62.779070000000047</v>
      </c>
      <c r="D23" s="28">
        <v>343.27766999999994</v>
      </c>
      <c r="E23" s="28">
        <v>-516.97969999999896</v>
      </c>
      <c r="F23" s="28">
        <v>-817.25685000000033</v>
      </c>
      <c r="G23" s="28">
        <v>-19.101830000000007</v>
      </c>
      <c r="H23" s="28">
        <v>203.53661999999986</v>
      </c>
      <c r="I23" s="28">
        <v>452.85231999999451</v>
      </c>
      <c r="J23" s="28">
        <v>8.7936599999999991</v>
      </c>
      <c r="K23" s="28">
        <v>53.967170000000003</v>
      </c>
      <c r="L23" s="28">
        <v>-505.92597000000001</v>
      </c>
      <c r="M23" s="28">
        <v>597.4493700000005</v>
      </c>
      <c r="N23" s="28">
        <v>-2.929989999999989</v>
      </c>
      <c r="O23" s="28">
        <v>-23.871469999999988</v>
      </c>
      <c r="P23" s="28">
        <v>-288.19592000000011</v>
      </c>
      <c r="Q23" s="28">
        <v>-127.09190000000035</v>
      </c>
      <c r="R23" s="28">
        <v>40.821540000000027</v>
      </c>
      <c r="S23" s="28">
        <v>-782.40643000000023</v>
      </c>
      <c r="T23" s="28">
        <v>5.0379800000000001</v>
      </c>
      <c r="U23" s="28">
        <v>6.9812299999999681</v>
      </c>
      <c r="V23" s="28">
        <v>-31.15802</v>
      </c>
      <c r="W23" s="28">
        <v>-574.38390000000049</v>
      </c>
      <c r="X23" s="28">
        <v>-23.664999999999996</v>
      </c>
      <c r="Y23" s="28">
        <v>-42.274449999999774</v>
      </c>
      <c r="Z23" s="28">
        <v>-3.1490999999999989</v>
      </c>
      <c r="AA23" s="28">
        <v>50.318680000000029</v>
      </c>
      <c r="AB23" s="28">
        <v>12.357460000000003</v>
      </c>
      <c r="AC23" s="28">
        <v>-534.51467999999977</v>
      </c>
      <c r="AD23" s="28">
        <v>-2.9694800000000079</v>
      </c>
      <c r="AE23" s="28">
        <v>139.3924399999994</v>
      </c>
      <c r="AF23" s="28">
        <v>-2757.9716500000059</v>
      </c>
    </row>
    <row r="24" spans="1:32" ht="12.95" customHeight="1" x14ac:dyDescent="0.2">
      <c r="A24" s="62" t="s">
        <v>4128</v>
      </c>
      <c r="B24" s="28">
        <v>-860.69607999999994</v>
      </c>
      <c r="C24" s="28">
        <v>-2008.0869</v>
      </c>
      <c r="D24" s="28">
        <v>-2021.4571899999999</v>
      </c>
      <c r="E24" s="28">
        <v>-6374.1584799999991</v>
      </c>
      <c r="F24" s="28">
        <v>-9398.0798300000006</v>
      </c>
      <c r="G24" s="28">
        <v>-238.58341000000001</v>
      </c>
      <c r="H24" s="28">
        <v>-1167.91084</v>
      </c>
      <c r="I24" s="28">
        <v>-6736.5330999999978</v>
      </c>
      <c r="J24" s="28">
        <v>-2.9765100000000002</v>
      </c>
      <c r="K24" s="28">
        <v>-132.62557999999999</v>
      </c>
      <c r="L24" s="28">
        <v>-3934.6160199999999</v>
      </c>
      <c r="M24" s="28">
        <v>-3403.9371599999999</v>
      </c>
      <c r="N24" s="28">
        <v>-49.849489999999989</v>
      </c>
      <c r="O24" s="28">
        <v>-477.67012</v>
      </c>
      <c r="P24" s="28">
        <v>-2135.2276099999999</v>
      </c>
      <c r="Q24" s="28">
        <v>-3140.8479000000002</v>
      </c>
      <c r="R24" s="28">
        <v>-211.39357000000001</v>
      </c>
      <c r="S24" s="28">
        <v>-3912.74946</v>
      </c>
      <c r="T24" s="28">
        <v>-8.2021599999999992</v>
      </c>
      <c r="U24" s="28">
        <v>-346.24751000000003</v>
      </c>
      <c r="V24" s="28">
        <v>-80.267619999999994</v>
      </c>
      <c r="W24" s="28">
        <v>-4706.7067400000005</v>
      </c>
      <c r="X24" s="28">
        <v>-106.318</v>
      </c>
      <c r="Y24" s="28">
        <v>-1620.40407</v>
      </c>
      <c r="Z24" s="28">
        <v>-14.633089999999999</v>
      </c>
      <c r="AA24" s="28">
        <v>-1076.72334</v>
      </c>
      <c r="AB24" s="28">
        <v>-80.935559999999995</v>
      </c>
      <c r="AC24" s="28">
        <v>-3995.92029</v>
      </c>
      <c r="AD24" s="28">
        <v>-46.714980000000004</v>
      </c>
      <c r="AE24" s="28">
        <v>-2296.9296800000002</v>
      </c>
      <c r="AF24" s="28">
        <v>-60587.402289999998</v>
      </c>
    </row>
    <row r="25" spans="1:32" ht="12.95" customHeight="1" x14ac:dyDescent="0.2">
      <c r="A25" s="62" t="s">
        <v>4127</v>
      </c>
      <c r="B25" s="28">
        <v>104.21203</v>
      </c>
      <c r="C25" s="28">
        <v>1425.4355600000001</v>
      </c>
      <c r="D25" s="28">
        <v>740.73000999999999</v>
      </c>
      <c r="E25" s="28">
        <v>1353.71776</v>
      </c>
      <c r="F25" s="28">
        <v>1123.7669100000003</v>
      </c>
      <c r="G25" s="28">
        <v>179.32051000000001</v>
      </c>
      <c r="H25" s="28">
        <v>0</v>
      </c>
      <c r="I25" s="28">
        <v>1442.4299299999959</v>
      </c>
      <c r="J25" s="28">
        <v>1.98489</v>
      </c>
      <c r="K25" s="28">
        <v>4.3655799999999996</v>
      </c>
      <c r="L25" s="28">
        <v>1284.61409</v>
      </c>
      <c r="M25" s="28">
        <v>2615.2675600000002</v>
      </c>
      <c r="N25" s="28">
        <v>21.533279999999998</v>
      </c>
      <c r="O25" s="28">
        <v>260.947</v>
      </c>
      <c r="P25" s="28">
        <v>166.33235999999999</v>
      </c>
      <c r="Q25" s="28">
        <v>2153.3261899999998</v>
      </c>
      <c r="R25" s="28">
        <v>155.33130000000003</v>
      </c>
      <c r="S25" s="28">
        <v>1759.4886200000001</v>
      </c>
      <c r="T25" s="28">
        <v>1.5902499999999999</v>
      </c>
      <c r="U25" s="28">
        <v>29.981939999999998</v>
      </c>
      <c r="V25" s="28">
        <v>34.979339999999993</v>
      </c>
      <c r="W25" s="28">
        <v>1113.04636</v>
      </c>
      <c r="X25" s="28">
        <v>24.983000000000001</v>
      </c>
      <c r="Y25" s="28">
        <v>501.37453000000005</v>
      </c>
      <c r="Z25" s="28">
        <v>6.41296</v>
      </c>
      <c r="AA25" s="28">
        <v>449.32288</v>
      </c>
      <c r="AB25" s="28">
        <v>57.154960000000003</v>
      </c>
      <c r="AC25" s="28">
        <v>1833.6664000000001</v>
      </c>
      <c r="AD25" s="28">
        <v>8.7223100000000002</v>
      </c>
      <c r="AE25" s="283">
        <v>335.13203000000004</v>
      </c>
      <c r="AF25" s="28">
        <v>19189.170539999996</v>
      </c>
    </row>
    <row r="26" spans="1:32" ht="12.95" customHeight="1" x14ac:dyDescent="0.2">
      <c r="A26" s="62" t="s">
        <v>4130</v>
      </c>
      <c r="B26" s="28">
        <v>387.79199999999997</v>
      </c>
      <c r="C26" s="28">
        <v>1962.26802</v>
      </c>
      <c r="D26" s="28">
        <v>2896.75416</v>
      </c>
      <c r="E26" s="28">
        <v>6241.5263599999998</v>
      </c>
      <c r="F26" s="28">
        <v>8326.5417699999998</v>
      </c>
      <c r="G26" s="28">
        <v>224.18337</v>
      </c>
      <c r="H26" s="28">
        <v>1371.4474599999999</v>
      </c>
      <c r="I26" s="28">
        <v>7887.0912299999982</v>
      </c>
      <c r="J26" s="28">
        <v>20.06418</v>
      </c>
      <c r="K26" s="28">
        <v>191.93917999999999</v>
      </c>
      <c r="L26" s="28">
        <v>3813.8627099999999</v>
      </c>
      <c r="M26" s="28">
        <v>3408.6654100000001</v>
      </c>
      <c r="N26" s="28">
        <v>29.074180000000002</v>
      </c>
      <c r="O26" s="28">
        <v>611.35856999999999</v>
      </c>
      <c r="P26" s="28">
        <v>1851.78217</v>
      </c>
      <c r="Q26" s="28">
        <v>2016.28351</v>
      </c>
      <c r="R26" s="28">
        <v>325.16447000000005</v>
      </c>
      <c r="S26" s="28">
        <v>2759.3322699999999</v>
      </c>
      <c r="T26" s="28">
        <v>15.65873</v>
      </c>
      <c r="U26" s="28">
        <v>432.38475</v>
      </c>
      <c r="V26" s="28">
        <v>32.077730000000003</v>
      </c>
      <c r="W26" s="28">
        <v>3871.2836899999998</v>
      </c>
      <c r="X26" s="28">
        <v>87.091999999999999</v>
      </c>
      <c r="Y26" s="28">
        <v>1605.9132000000002</v>
      </c>
      <c r="Z26" s="28">
        <v>10.037090000000001</v>
      </c>
      <c r="AA26" s="28">
        <v>1089.9600700000001</v>
      </c>
      <c r="AB26" s="28">
        <v>108.78753</v>
      </c>
      <c r="AC26" s="28">
        <v>3672.35185</v>
      </c>
      <c r="AD26" s="28">
        <v>55.989089999999997</v>
      </c>
      <c r="AE26" s="28">
        <v>3156.5572599999996</v>
      </c>
      <c r="AF26" s="28">
        <v>58463.224009999998</v>
      </c>
    </row>
    <row r="27" spans="1:32" ht="12.95" customHeight="1" x14ac:dyDescent="0.2">
      <c r="A27" s="62" t="s">
        <v>4132</v>
      </c>
      <c r="B27" s="28">
        <v>-70.970119999999994</v>
      </c>
      <c r="C27" s="28">
        <v>-1316.83761</v>
      </c>
      <c r="D27" s="28">
        <v>-1272.7493100000002</v>
      </c>
      <c r="E27" s="28">
        <v>-1738.0653400000001</v>
      </c>
      <c r="F27" s="28">
        <v>-869.48569999999984</v>
      </c>
      <c r="G27" s="28">
        <v>-184.0223</v>
      </c>
      <c r="H27" s="28">
        <v>0</v>
      </c>
      <c r="I27" s="28">
        <v>-2140.1357400000015</v>
      </c>
      <c r="J27" s="28">
        <v>-10.2789</v>
      </c>
      <c r="K27" s="28">
        <v>-9.7120099999999994</v>
      </c>
      <c r="L27" s="28">
        <v>-1669.78675</v>
      </c>
      <c r="M27" s="28">
        <v>-2022.5464399999998</v>
      </c>
      <c r="N27" s="28">
        <v>-3.6879599999999999</v>
      </c>
      <c r="O27" s="28">
        <v>-418.50691999999998</v>
      </c>
      <c r="P27" s="28">
        <v>-171.08284</v>
      </c>
      <c r="Q27" s="28">
        <v>-1155.8536999999999</v>
      </c>
      <c r="R27" s="28">
        <v>-228.28066000000001</v>
      </c>
      <c r="S27" s="28">
        <v>-1388.4778600000002</v>
      </c>
      <c r="T27" s="28">
        <v>-4.0088400000000002</v>
      </c>
      <c r="U27" s="28">
        <v>-109.13795</v>
      </c>
      <c r="V27" s="28">
        <v>-17.947470000000003</v>
      </c>
      <c r="W27" s="28">
        <v>-852.00720999999999</v>
      </c>
      <c r="X27" s="28">
        <v>-29.422000000000001</v>
      </c>
      <c r="Y27" s="28">
        <v>-529.15810999999997</v>
      </c>
      <c r="Z27" s="28">
        <v>-4.9660600000000006</v>
      </c>
      <c r="AA27" s="28">
        <v>-412.24092999999999</v>
      </c>
      <c r="AB27" s="28">
        <v>-72.649470000000008</v>
      </c>
      <c r="AC27" s="28">
        <v>-2044.6126399999998</v>
      </c>
      <c r="AD27" s="28">
        <v>-20.965900000000001</v>
      </c>
      <c r="AE27" s="28">
        <v>-1055.36717</v>
      </c>
      <c r="AF27" s="28">
        <v>-19822.963910000002</v>
      </c>
    </row>
    <row r="28" spans="1:32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38.086000000000013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-48.140390000000004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-10.054389999999991</v>
      </c>
    </row>
    <row r="29" spans="1:32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-56.831050000000005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-56.831050000000005</v>
      </c>
    </row>
    <row r="30" spans="1:32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8.6906599999999994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8.6906599999999994</v>
      </c>
    </row>
    <row r="31" spans="1:32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212.60300000000001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212.60300000000001</v>
      </c>
    </row>
    <row r="32" spans="1:32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-174.517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-174.517</v>
      </c>
    </row>
    <row r="33" spans="1:32" ht="12.95" customHeight="1" x14ac:dyDescent="0.2">
      <c r="A33" s="228" t="s">
        <v>1001</v>
      </c>
      <c r="B33" s="28">
        <v>0</v>
      </c>
      <c r="C33" s="28">
        <v>429.72342062651848</v>
      </c>
      <c r="D33" s="28">
        <v>846.89800000000002</v>
      </c>
      <c r="E33" s="28">
        <v>1689.0500799999998</v>
      </c>
      <c r="F33" s="28">
        <v>4543.1156800000008</v>
      </c>
      <c r="G33" s="28">
        <v>170.54137753981036</v>
      </c>
      <c r="H33" s="28">
        <v>1706.78369</v>
      </c>
      <c r="I33" s="28">
        <v>2390.2263800000005</v>
      </c>
      <c r="J33" s="28">
        <v>0.76778999999999997</v>
      </c>
      <c r="K33" s="28">
        <v>220.10316999999998</v>
      </c>
      <c r="L33" s="28">
        <v>2986.5286500000002</v>
      </c>
      <c r="M33" s="28">
        <v>338.8651435795129</v>
      </c>
      <c r="N33" s="28">
        <v>0</v>
      </c>
      <c r="O33" s="28">
        <v>41.465094750529424</v>
      </c>
      <c r="P33" s="28">
        <v>2711.3001789922992</v>
      </c>
      <c r="Q33" s="28">
        <v>497.09711667373284</v>
      </c>
      <c r="R33" s="28">
        <v>14.64622</v>
      </c>
      <c r="S33" s="28">
        <v>1249.7107600000002</v>
      </c>
      <c r="T33" s="28">
        <v>2.3642699999999999</v>
      </c>
      <c r="U33" s="28">
        <v>399.28442999999993</v>
      </c>
      <c r="V33" s="28">
        <v>21.54990326101564</v>
      </c>
      <c r="W33" s="28">
        <v>2359.9386399222303</v>
      </c>
      <c r="X33" s="28">
        <v>17.978000000000002</v>
      </c>
      <c r="Y33" s="28">
        <v>860.72993000000008</v>
      </c>
      <c r="Z33" s="28">
        <v>1.7561384945974972</v>
      </c>
      <c r="AA33" s="28">
        <v>491.677407883</v>
      </c>
      <c r="AB33" s="28">
        <v>18.729140015373051</v>
      </c>
      <c r="AC33" s="28">
        <v>1716.5272</v>
      </c>
      <c r="AD33" s="28">
        <v>42.082270000000001</v>
      </c>
      <c r="AE33" s="28">
        <v>1756.0637895670288</v>
      </c>
      <c r="AF33" s="28">
        <v>27525.503871305649</v>
      </c>
    </row>
    <row r="34" spans="1:32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15.75352</v>
      </c>
      <c r="F34" s="28">
        <v>14.8962</v>
      </c>
      <c r="G34" s="28">
        <v>-6.4000000000000005E-4</v>
      </c>
      <c r="H34" s="28">
        <v>0</v>
      </c>
      <c r="I34" s="28">
        <v>631.55003999999826</v>
      </c>
      <c r="J34" s="28">
        <v>0</v>
      </c>
      <c r="K34" s="28">
        <v>-19.889279999999999</v>
      </c>
      <c r="L34" s="28">
        <v>0</v>
      </c>
      <c r="M34" s="28">
        <v>0</v>
      </c>
      <c r="N34" s="28">
        <v>0</v>
      </c>
      <c r="O34" s="28">
        <v>0</v>
      </c>
      <c r="P34" s="28">
        <v>7.9060000000000005E-2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37.946960000000004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680.33585999999832</v>
      </c>
    </row>
    <row r="35" spans="1:32" ht="12.95" customHeight="1" x14ac:dyDescent="0.2">
      <c r="A35" s="62" t="s">
        <v>4177</v>
      </c>
      <c r="B35" s="28">
        <v>0</v>
      </c>
      <c r="C35" s="28">
        <v>449.15284000000008</v>
      </c>
      <c r="D35" s="28">
        <v>362.58992999999998</v>
      </c>
      <c r="E35" s="28">
        <v>516.39837000000011</v>
      </c>
      <c r="F35" s="28">
        <v>-1581.4036899999999</v>
      </c>
      <c r="G35" s="28">
        <v>109.57937000000011</v>
      </c>
      <c r="H35" s="28">
        <v>-86.551329999999965</v>
      </c>
      <c r="I35" s="28">
        <v>2370.7479199998788</v>
      </c>
      <c r="J35" s="28">
        <v>0</v>
      </c>
      <c r="K35" s="28">
        <v>-19.321000000000002</v>
      </c>
      <c r="L35" s="28">
        <v>-807.70672000000002</v>
      </c>
      <c r="M35" s="28">
        <v>1234.951</v>
      </c>
      <c r="N35" s="28">
        <v>0</v>
      </c>
      <c r="O35" s="28">
        <v>284.31162</v>
      </c>
      <c r="P35" s="28">
        <v>579.34082000000012</v>
      </c>
      <c r="Q35" s="28">
        <v>0</v>
      </c>
      <c r="R35" s="28">
        <v>133.92090000000002</v>
      </c>
      <c r="S35" s="28">
        <v>413.85103000000004</v>
      </c>
      <c r="T35" s="28">
        <v>0</v>
      </c>
      <c r="U35" s="28">
        <v>60.569489999999995</v>
      </c>
      <c r="V35" s="28">
        <v>-22.289619999999996</v>
      </c>
      <c r="W35" s="28">
        <v>1467.0817200000001</v>
      </c>
      <c r="X35" s="28">
        <v>0</v>
      </c>
      <c r="Y35" s="28">
        <v>-162.89334999999801</v>
      </c>
      <c r="Z35" s="28">
        <v>0</v>
      </c>
      <c r="AA35" s="28">
        <v>-125.17998999999998</v>
      </c>
      <c r="AB35" s="28">
        <v>-11.301599999999999</v>
      </c>
      <c r="AC35" s="28">
        <v>-333.19187000000011</v>
      </c>
      <c r="AD35" s="28">
        <v>4.1131000000000002</v>
      </c>
      <c r="AE35" s="28">
        <v>-33.542990000000003</v>
      </c>
      <c r="AF35" s="28">
        <v>4803.2259499998809</v>
      </c>
    </row>
    <row r="36" spans="1:32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</row>
    <row r="37" spans="1:32" ht="15" customHeight="1" x14ac:dyDescent="0.2">
      <c r="A37" s="1115" t="s">
        <v>562</v>
      </c>
      <c r="B37" s="1114">
        <v>2061.4435600000011</v>
      </c>
      <c r="C37" s="1114">
        <v>6233.5056606265198</v>
      </c>
      <c r="D37" s="1114">
        <v>12812.276549999999</v>
      </c>
      <c r="E37" s="1114">
        <v>22962.391999999996</v>
      </c>
      <c r="F37" s="1114">
        <v>35340.160519999998</v>
      </c>
      <c r="G37" s="1114">
        <v>615.45330753981034</v>
      </c>
      <c r="H37" s="1114">
        <v>10371.728809999999</v>
      </c>
      <c r="I37" s="1114">
        <v>29099.698349999871</v>
      </c>
      <c r="J37" s="1114">
        <v>24.40436</v>
      </c>
      <c r="K37" s="1114">
        <v>1026.8585599999999</v>
      </c>
      <c r="L37" s="1114">
        <v>22590.397530000002</v>
      </c>
      <c r="M37" s="1114">
        <v>9350.2206135795132</v>
      </c>
      <c r="N37" s="1114">
        <v>7.1077399999999997</v>
      </c>
      <c r="O37" s="1114">
        <v>1301.1135947505297</v>
      </c>
      <c r="P37" s="1114">
        <v>15608.244888992298</v>
      </c>
      <c r="Q37" s="1114">
        <v>7378.7772066737334</v>
      </c>
      <c r="R37" s="1114">
        <v>755.9225197171495</v>
      </c>
      <c r="S37" s="1114">
        <v>9914.204069999998</v>
      </c>
      <c r="T37" s="1114">
        <v>77.408350000000013</v>
      </c>
      <c r="U37" s="1114">
        <v>1997.3705599999998</v>
      </c>
      <c r="V37" s="1114">
        <v>261.3856732610156</v>
      </c>
      <c r="W37" s="1114">
        <v>22853.600499922228</v>
      </c>
      <c r="X37" s="1114">
        <v>444.89699999999999</v>
      </c>
      <c r="Y37" s="1114">
        <v>8468.9710100000029</v>
      </c>
      <c r="Z37" s="1114">
        <v>19.174268494597495</v>
      </c>
      <c r="AA37" s="1114">
        <v>5669.5312278830015</v>
      </c>
      <c r="AB37" s="1114">
        <v>187.05130001537304</v>
      </c>
      <c r="AC37" s="1114">
        <v>10988.121120000002</v>
      </c>
      <c r="AD37" s="1114">
        <v>685.80601999999988</v>
      </c>
      <c r="AE37" s="1114">
        <v>14949.42906956703</v>
      </c>
      <c r="AF37" s="1114">
        <v>254056.65594102271</v>
      </c>
    </row>
    <row r="38" spans="1:32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</row>
    <row r="39" spans="1:32" ht="15" customHeight="1" x14ac:dyDescent="0.2">
      <c r="A39" s="806" t="s">
        <v>568</v>
      </c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</row>
    <row r="40" spans="1:32" ht="12.95" customHeight="1" x14ac:dyDescent="0.2">
      <c r="A40" s="68" t="s">
        <v>419</v>
      </c>
      <c r="B40" s="28">
        <v>142.30056000000002</v>
      </c>
      <c r="C40" s="28">
        <v>-704.54227000000355</v>
      </c>
      <c r="D40" s="28">
        <v>-570.82299999999941</v>
      </c>
      <c r="E40" s="28">
        <v>-7015.0796999999975</v>
      </c>
      <c r="F40" s="28">
        <v>-12646.161246015421</v>
      </c>
      <c r="G40" s="28">
        <v>48.007179999999835</v>
      </c>
      <c r="H40" s="28">
        <v>-3162.1435100000003</v>
      </c>
      <c r="I40" s="28">
        <v>-5123.2606800000085</v>
      </c>
      <c r="J40" s="28">
        <v>-1.9518221771589541</v>
      </c>
      <c r="K40" s="28">
        <v>-159.49145019999989</v>
      </c>
      <c r="L40" s="28">
        <v>-2777.2297300000009</v>
      </c>
      <c r="M40" s="28">
        <v>-732.24090999999953</v>
      </c>
      <c r="N40" s="28">
        <v>-146.41241000000002</v>
      </c>
      <c r="O40" s="28">
        <v>342.52218999999968</v>
      </c>
      <c r="P40" s="28">
        <v>-1296.8367500000022</v>
      </c>
      <c r="Q40" s="28">
        <v>-1955.3625399999987</v>
      </c>
      <c r="R40" s="28">
        <v>-319.81592999999975</v>
      </c>
      <c r="S40" s="28">
        <v>-2317.11132</v>
      </c>
      <c r="T40" s="28">
        <v>7.3720600000000065</v>
      </c>
      <c r="U40" s="28">
        <v>108.84635000000003</v>
      </c>
      <c r="V40" s="28">
        <v>-186.06482000000005</v>
      </c>
      <c r="W40" s="28">
        <v>-1640.283179999999</v>
      </c>
      <c r="X40" s="28">
        <v>-72.676799999999986</v>
      </c>
      <c r="Y40" s="28">
        <v>-757.59028999999805</v>
      </c>
      <c r="Z40" s="28">
        <v>-6.2632300000000001</v>
      </c>
      <c r="AA40" s="28">
        <v>-554.32619999999974</v>
      </c>
      <c r="AB40" s="28">
        <v>-7.5023899999999912</v>
      </c>
      <c r="AC40" s="28">
        <v>-3657.6783705679995</v>
      </c>
      <c r="AD40" s="28">
        <v>-26.156600000000005</v>
      </c>
      <c r="AE40" s="28">
        <v>-6463.5854600000048</v>
      </c>
      <c r="AF40" s="28">
        <v>-51651.542268960584</v>
      </c>
    </row>
    <row r="41" spans="1:32" ht="12.95" customHeight="1" x14ac:dyDescent="0.2">
      <c r="A41" s="773" t="s">
        <v>417</v>
      </c>
      <c r="B41" s="28">
        <v>-130.81397000000001</v>
      </c>
      <c r="C41" s="28">
        <v>-13031.884970000001</v>
      </c>
      <c r="D41" s="28">
        <v>-8503.9751899999992</v>
      </c>
      <c r="E41" s="28">
        <v>-10164.822369999998</v>
      </c>
      <c r="F41" s="28">
        <v>-13989.262560000003</v>
      </c>
      <c r="G41" s="28">
        <v>-907.3184</v>
      </c>
      <c r="H41" s="28">
        <v>-1845.2567200000003</v>
      </c>
      <c r="I41" s="28">
        <v>-13401.426460000012</v>
      </c>
      <c r="J41" s="28">
        <v>-11.65995</v>
      </c>
      <c r="K41" s="28">
        <v>-321.96168</v>
      </c>
      <c r="L41" s="28">
        <v>-15562.53177</v>
      </c>
      <c r="M41" s="28">
        <v>-5704.1648100000002</v>
      </c>
      <c r="N41" s="28">
        <v>-4.1136999999999997</v>
      </c>
      <c r="O41" s="28">
        <v>-1093.2929200000001</v>
      </c>
      <c r="P41" s="28">
        <v>-4677.6211300000004</v>
      </c>
      <c r="Q41" s="28">
        <v>-5431.0614400000004</v>
      </c>
      <c r="R41" s="28">
        <v>-1358.8578899999998</v>
      </c>
      <c r="S41" s="28">
        <v>-5547.3241800000005</v>
      </c>
      <c r="T41" s="28">
        <v>-0.53098000000000001</v>
      </c>
      <c r="U41" s="28">
        <v>-184.27791999999999</v>
      </c>
      <c r="V41" s="28">
        <v>9.9322400000000055</v>
      </c>
      <c r="W41" s="28">
        <v>-5302.7140599999993</v>
      </c>
      <c r="X41" s="28">
        <v>-134.238</v>
      </c>
      <c r="Y41" s="28">
        <v>-2210.1775199999997</v>
      </c>
      <c r="Z41" s="28">
        <v>-2.9119999999999999</v>
      </c>
      <c r="AA41" s="28">
        <v>-2008.9550299999999</v>
      </c>
      <c r="AB41" s="28">
        <v>-34.287049999999986</v>
      </c>
      <c r="AC41" s="28">
        <v>-3069.8618099999999</v>
      </c>
      <c r="AD41" s="28">
        <v>-40.787080000000003</v>
      </c>
      <c r="AE41" s="28">
        <v>-5455.3703399999986</v>
      </c>
      <c r="AF41" s="28">
        <v>-120121.52965999999</v>
      </c>
    </row>
    <row r="42" spans="1:32" ht="12.95" customHeight="1" x14ac:dyDescent="0.2">
      <c r="A42" s="773" t="s">
        <v>128</v>
      </c>
      <c r="B42" s="28">
        <v>-130.81397000000001</v>
      </c>
      <c r="C42" s="28">
        <v>-13032.79752</v>
      </c>
      <c r="D42" s="28">
        <v>-8503.9751899999992</v>
      </c>
      <c r="E42" s="28">
        <v>-9709.873770000002</v>
      </c>
      <c r="F42" s="28">
        <v>-12049.402520000003</v>
      </c>
      <c r="G42" s="28">
        <v>-910.9854499999999</v>
      </c>
      <c r="H42" s="28">
        <v>-1845.2567199999999</v>
      </c>
      <c r="I42" s="28">
        <v>-13396.877530000002</v>
      </c>
      <c r="J42" s="28">
        <v>-11.65995</v>
      </c>
      <c r="K42" s="28">
        <v>-321.96168</v>
      </c>
      <c r="L42" s="28">
        <v>-15522.721280000005</v>
      </c>
      <c r="M42" s="28">
        <v>-5704.1648099999993</v>
      </c>
      <c r="N42" s="28">
        <v>-4.1136999999999997</v>
      </c>
      <c r="O42" s="28">
        <v>-1093.2929200000001</v>
      </c>
      <c r="P42" s="28">
        <v>-4660.7319499999994</v>
      </c>
      <c r="Q42" s="28">
        <v>-5418.5396200000005</v>
      </c>
      <c r="R42" s="28">
        <v>-1361.5510699999998</v>
      </c>
      <c r="S42" s="28">
        <v>-5544.8426799999997</v>
      </c>
      <c r="T42" s="28">
        <v>-0.53098000000000001</v>
      </c>
      <c r="U42" s="28">
        <v>-184.27791999999999</v>
      </c>
      <c r="V42" s="28">
        <v>10.034390000000005</v>
      </c>
      <c r="W42" s="28">
        <v>-5296.5817699999998</v>
      </c>
      <c r="X42" s="28">
        <v>-134.238</v>
      </c>
      <c r="Y42" s="28">
        <v>-2204.3469499999997</v>
      </c>
      <c r="Z42" s="28">
        <v>-2.7754499999999998</v>
      </c>
      <c r="AA42" s="28">
        <v>-2008.9550300000003</v>
      </c>
      <c r="AB42" s="28">
        <v>-34.287049999999994</v>
      </c>
      <c r="AC42" s="28">
        <v>-3069.8618099999999</v>
      </c>
      <c r="AD42" s="28">
        <v>-40.787080000000003</v>
      </c>
      <c r="AE42" s="28">
        <v>-5455.3703400001305</v>
      </c>
      <c r="AF42" s="28">
        <v>-117645.54032000013</v>
      </c>
    </row>
    <row r="43" spans="1:32" ht="12.95" customHeight="1" x14ac:dyDescent="0.2">
      <c r="A43" s="773" t="s">
        <v>129</v>
      </c>
      <c r="B43" s="28">
        <v>0</v>
      </c>
      <c r="C43" s="28">
        <v>0.91254999999999997</v>
      </c>
      <c r="D43" s="28">
        <v>0</v>
      </c>
      <c r="E43" s="28">
        <v>-454.9486</v>
      </c>
      <c r="F43" s="28">
        <v>-1939.86004</v>
      </c>
      <c r="G43" s="28">
        <v>3.6670500000000001</v>
      </c>
      <c r="H43" s="28">
        <v>0</v>
      </c>
      <c r="I43" s="28">
        <v>-4.5489300000000004</v>
      </c>
      <c r="J43" s="28">
        <v>0</v>
      </c>
      <c r="K43" s="28">
        <v>0</v>
      </c>
      <c r="L43" s="28">
        <v>-39.810690000000001</v>
      </c>
      <c r="M43" s="28">
        <v>0</v>
      </c>
      <c r="N43" s="28">
        <v>0</v>
      </c>
      <c r="O43" s="28">
        <v>0</v>
      </c>
      <c r="P43" s="28">
        <v>-16.889180000000003</v>
      </c>
      <c r="Q43" s="28">
        <v>-12.521820000000002</v>
      </c>
      <c r="R43" s="28">
        <v>2.6931799999999999</v>
      </c>
      <c r="S43" s="28">
        <v>-2.4815</v>
      </c>
      <c r="T43" s="28">
        <v>0</v>
      </c>
      <c r="U43" s="28">
        <v>0</v>
      </c>
      <c r="V43" s="28">
        <v>-0.10214999999999987</v>
      </c>
      <c r="W43" s="28">
        <v>-6.13218</v>
      </c>
      <c r="X43" s="28">
        <v>0</v>
      </c>
      <c r="Y43" s="28">
        <v>-5.8305699999999998</v>
      </c>
      <c r="Z43" s="28">
        <v>-0.13655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8">
        <v>-2475.9894300000001</v>
      </c>
    </row>
    <row r="44" spans="1:32" ht="12.95" customHeight="1" x14ac:dyDescent="0.2">
      <c r="A44" s="773" t="s">
        <v>415</v>
      </c>
      <c r="B44" s="28">
        <v>54.570970000000003</v>
      </c>
      <c r="C44" s="28">
        <v>10917.6003</v>
      </c>
      <c r="D44" s="28">
        <v>4988.7270800000006</v>
      </c>
      <c r="E44" s="28">
        <v>3183.4175299999997</v>
      </c>
      <c r="F44" s="28">
        <v>1410.2708799999998</v>
      </c>
      <c r="G44" s="28">
        <v>932.82684999999992</v>
      </c>
      <c r="H44" s="28">
        <v>59.336870000000005</v>
      </c>
      <c r="I44" s="28">
        <v>3680.2081600000024</v>
      </c>
      <c r="J44" s="28">
        <v>9.4081299999999999</v>
      </c>
      <c r="K44" s="28">
        <v>6.7629999999999996E-2</v>
      </c>
      <c r="L44" s="28">
        <v>9654.3516099999997</v>
      </c>
      <c r="M44" s="28">
        <v>2858.2240499999998</v>
      </c>
      <c r="N44" s="28">
        <v>1.9358900000000003</v>
      </c>
      <c r="O44" s="28">
        <v>974.33784999999966</v>
      </c>
      <c r="P44" s="28">
        <v>1372.0762899999997</v>
      </c>
      <c r="Q44" s="28">
        <v>3312.4477100000008</v>
      </c>
      <c r="R44" s="28">
        <v>1081.3599899999999</v>
      </c>
      <c r="S44" s="28">
        <v>3588.45406</v>
      </c>
      <c r="T44" s="28">
        <v>8.5000000000000006E-3</v>
      </c>
      <c r="U44" s="28">
        <v>95.943170000000009</v>
      </c>
      <c r="V44" s="28">
        <v>31.037089999999996</v>
      </c>
      <c r="W44" s="28">
        <v>1101.75729</v>
      </c>
      <c r="X44" s="28">
        <v>1.423</v>
      </c>
      <c r="Y44" s="28">
        <v>1292.0464800000002</v>
      </c>
      <c r="Z44" s="28">
        <v>-1.0526399999999998</v>
      </c>
      <c r="AA44" s="28">
        <v>1506.23876</v>
      </c>
      <c r="AB44" s="28">
        <v>24.715979999999998</v>
      </c>
      <c r="AC44" s="28">
        <v>611.56066999999803</v>
      </c>
      <c r="AD44" s="28">
        <v>8.5127400000000009</v>
      </c>
      <c r="AE44" s="28">
        <v>2867.2223699999995</v>
      </c>
      <c r="AF44" s="28">
        <v>55619.03525999999</v>
      </c>
    </row>
    <row r="45" spans="1:32" ht="12.95" customHeight="1" x14ac:dyDescent="0.2">
      <c r="A45" s="62" t="s">
        <v>1288</v>
      </c>
      <c r="B45" s="28">
        <v>54.570970000000003</v>
      </c>
      <c r="C45" s="28">
        <v>4625.1125899999997</v>
      </c>
      <c r="D45" s="28">
        <v>4988.7270800000006</v>
      </c>
      <c r="E45" s="28">
        <v>3633.4534500000018</v>
      </c>
      <c r="F45" s="28">
        <v>1410.27088</v>
      </c>
      <c r="G45" s="28">
        <v>837.13040000000001</v>
      </c>
      <c r="H45" s="28">
        <v>59.336870000000005</v>
      </c>
      <c r="I45" s="28">
        <v>3673.6179999999999</v>
      </c>
      <c r="J45" s="28">
        <v>9.4081299999999999</v>
      </c>
      <c r="K45" s="28">
        <v>6.7629999999999996E-2</v>
      </c>
      <c r="L45" s="28">
        <v>9514.8796399999992</v>
      </c>
      <c r="M45" s="28">
        <v>2858.2240499999998</v>
      </c>
      <c r="N45" s="28">
        <v>1.9358900000000003</v>
      </c>
      <c r="O45" s="28">
        <v>974.33710000000008</v>
      </c>
      <c r="P45" s="28">
        <v>1369.0183200000001</v>
      </c>
      <c r="Q45" s="28">
        <v>3135.7333400000007</v>
      </c>
      <c r="R45" s="28">
        <v>1080.5941800000001</v>
      </c>
      <c r="S45" s="28">
        <v>3588.1740399999999</v>
      </c>
      <c r="T45" s="28">
        <v>8.5000000000000006E-3</v>
      </c>
      <c r="U45" s="28">
        <v>95.883169999999993</v>
      </c>
      <c r="V45" s="28">
        <v>31.037089999999996</v>
      </c>
      <c r="W45" s="28">
        <v>1101.75729</v>
      </c>
      <c r="X45" s="28">
        <v>1.423</v>
      </c>
      <c r="Y45" s="28">
        <v>1296.8533192</v>
      </c>
      <c r="Z45" s="28">
        <v>-1.05264</v>
      </c>
      <c r="AA45" s="28">
        <v>1223.0293999999999</v>
      </c>
      <c r="AB45" s="28">
        <v>24.716000000000001</v>
      </c>
      <c r="AC45" s="28">
        <v>611.56066999999803</v>
      </c>
      <c r="AD45" s="28">
        <v>8.5127399999999991</v>
      </c>
      <c r="AE45" s="28">
        <v>2882.84107142213</v>
      </c>
      <c r="AF45" s="28">
        <v>49091.162170622141</v>
      </c>
    </row>
    <row r="46" spans="1:32" ht="12.95" customHeight="1" x14ac:dyDescent="0.2">
      <c r="A46" s="62" t="s">
        <v>1570</v>
      </c>
      <c r="B46" s="28">
        <v>54.570970000000003</v>
      </c>
      <c r="C46" s="28">
        <v>3482.9111899999998</v>
      </c>
      <c r="D46" s="28">
        <v>0.70050000000000001</v>
      </c>
      <c r="E46" s="28">
        <v>2.0764099999999996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818.02318000000002</v>
      </c>
      <c r="M46" s="28">
        <v>382.52860999999996</v>
      </c>
      <c r="N46" s="28">
        <v>0</v>
      </c>
      <c r="O46" s="28">
        <v>0</v>
      </c>
      <c r="P46" s="28">
        <v>720.24415999999997</v>
      </c>
      <c r="Q46" s="28">
        <v>2395.0028700000003</v>
      </c>
      <c r="R46" s="28">
        <v>58.733040000000003</v>
      </c>
      <c r="S46" s="28">
        <v>0</v>
      </c>
      <c r="T46" s="28">
        <v>0</v>
      </c>
      <c r="U46" s="28">
        <v>0</v>
      </c>
      <c r="V46" s="28">
        <v>0</v>
      </c>
      <c r="W46" s="28">
        <v>14.502529999999998</v>
      </c>
      <c r="X46" s="28">
        <v>0</v>
      </c>
      <c r="Y46" s="28">
        <v>0</v>
      </c>
      <c r="Z46" s="28">
        <v>0</v>
      </c>
      <c r="AA46" s="28">
        <v>16.213859999999997</v>
      </c>
      <c r="AB46" s="28">
        <v>22.33249</v>
      </c>
      <c r="AC46" s="28">
        <v>0</v>
      </c>
      <c r="AD46" s="28">
        <v>0</v>
      </c>
      <c r="AE46" s="28">
        <v>0</v>
      </c>
      <c r="AF46" s="28">
        <v>7967.8398100000004</v>
      </c>
    </row>
    <row r="47" spans="1:32" ht="12.95" customHeight="1" x14ac:dyDescent="0.2">
      <c r="A47" s="62" t="s">
        <v>732</v>
      </c>
      <c r="B47" s="28">
        <v>0</v>
      </c>
      <c r="C47" s="28">
        <v>1153.9536599999999</v>
      </c>
      <c r="D47" s="28">
        <v>4264.2714000000005</v>
      </c>
      <c r="E47" s="28">
        <v>1804.37068</v>
      </c>
      <c r="F47" s="28">
        <v>1337.95604</v>
      </c>
      <c r="G47" s="28">
        <v>215.57085999999998</v>
      </c>
      <c r="H47" s="28">
        <v>0</v>
      </c>
      <c r="I47" s="28">
        <v>-19.3565</v>
      </c>
      <c r="J47" s="28">
        <v>9.4081299999999999</v>
      </c>
      <c r="K47" s="28">
        <v>6.7629999999999996E-2</v>
      </c>
      <c r="L47" s="28">
        <v>6229.9259999999986</v>
      </c>
      <c r="M47" s="28">
        <v>1834.55036</v>
      </c>
      <c r="N47" s="28">
        <v>1.9358900000000003</v>
      </c>
      <c r="O47" s="28">
        <v>308.87212</v>
      </c>
      <c r="P47" s="28">
        <v>364.43268000000006</v>
      </c>
      <c r="Q47" s="28">
        <v>683.49712</v>
      </c>
      <c r="R47" s="28">
        <v>904.22090000000003</v>
      </c>
      <c r="S47" s="28">
        <v>2854.0267899999999</v>
      </c>
      <c r="T47" s="28">
        <v>8.5000000000000006E-3</v>
      </c>
      <c r="U47" s="28">
        <v>95.883169999999993</v>
      </c>
      <c r="V47" s="28">
        <v>30.452329999999996</v>
      </c>
      <c r="W47" s="28">
        <v>958.76196000000004</v>
      </c>
      <c r="X47" s="28">
        <v>1.423</v>
      </c>
      <c r="Y47" s="28">
        <v>814.51979219999998</v>
      </c>
      <c r="Z47" s="28">
        <v>-1.05264</v>
      </c>
      <c r="AA47" s="28">
        <v>1219.7164499999999</v>
      </c>
      <c r="AB47" s="28">
        <v>2.3835100000000002</v>
      </c>
      <c r="AC47" s="28">
        <v>1715.774470000001</v>
      </c>
      <c r="AD47" s="28">
        <v>8.5127399999999991</v>
      </c>
      <c r="AE47" s="28">
        <v>-6.5243212798699997</v>
      </c>
      <c r="AF47" s="28">
        <v>26787.56272092013</v>
      </c>
    </row>
    <row r="48" spans="1:32" ht="12.95" customHeight="1" x14ac:dyDescent="0.2">
      <c r="A48" s="62" t="s">
        <v>743</v>
      </c>
      <c r="B48" s="28">
        <v>0</v>
      </c>
      <c r="C48" s="28">
        <v>-11.75226</v>
      </c>
      <c r="D48" s="28">
        <v>723.75518</v>
      </c>
      <c r="E48" s="28">
        <v>1827.0063600000017</v>
      </c>
      <c r="F48" s="28">
        <v>72.31483999999999</v>
      </c>
      <c r="G48" s="28">
        <v>621.55954000000008</v>
      </c>
      <c r="H48" s="28">
        <v>59.336870000000005</v>
      </c>
      <c r="I48" s="28">
        <v>3692.9744999999998</v>
      </c>
      <c r="J48" s="28">
        <v>0</v>
      </c>
      <c r="K48" s="28">
        <v>0</v>
      </c>
      <c r="L48" s="28">
        <v>2466.93046</v>
      </c>
      <c r="M48" s="28">
        <v>641.14508000000001</v>
      </c>
      <c r="N48" s="28">
        <v>0</v>
      </c>
      <c r="O48" s="28">
        <v>665.46498000000008</v>
      </c>
      <c r="P48" s="28">
        <v>284.34148000000005</v>
      </c>
      <c r="Q48" s="28">
        <v>57.233350000000556</v>
      </c>
      <c r="R48" s="28">
        <v>117.64023999999999</v>
      </c>
      <c r="S48" s="28">
        <v>734.14724999999999</v>
      </c>
      <c r="T48" s="28">
        <v>0</v>
      </c>
      <c r="U48" s="28">
        <v>0</v>
      </c>
      <c r="V48" s="28">
        <v>0.58475999999999995</v>
      </c>
      <c r="W48" s="28">
        <v>128.49280000000002</v>
      </c>
      <c r="X48" s="28">
        <v>0</v>
      </c>
      <c r="Y48" s="28">
        <v>482.333527</v>
      </c>
      <c r="Z48" s="28">
        <v>0</v>
      </c>
      <c r="AA48" s="28">
        <v>-12.90091</v>
      </c>
      <c r="AB48" s="28">
        <v>0</v>
      </c>
      <c r="AC48" s="28">
        <v>-1104.2138000000029</v>
      </c>
      <c r="AD48" s="28">
        <v>0</v>
      </c>
      <c r="AE48" s="28">
        <v>2889.365392702</v>
      </c>
      <c r="AF48" s="28">
        <v>14335.759639702002</v>
      </c>
    </row>
    <row r="49" spans="1:32" ht="12.95" customHeight="1" x14ac:dyDescent="0.2">
      <c r="A49" s="62" t="s">
        <v>418</v>
      </c>
      <c r="B49" s="28">
        <v>0</v>
      </c>
      <c r="C49" s="28">
        <v>6292.4877099999994</v>
      </c>
      <c r="D49" s="28">
        <v>0</v>
      </c>
      <c r="E49" s="28">
        <v>-450.03591999999998</v>
      </c>
      <c r="F49" s="28">
        <v>0</v>
      </c>
      <c r="G49" s="28">
        <v>95.696449999999999</v>
      </c>
      <c r="H49" s="28">
        <v>0</v>
      </c>
      <c r="I49" s="28">
        <v>6.59016</v>
      </c>
      <c r="J49" s="28">
        <v>0</v>
      </c>
      <c r="K49" s="28">
        <v>0</v>
      </c>
      <c r="L49" s="28">
        <v>139.47197</v>
      </c>
      <c r="M49" s="28">
        <v>0</v>
      </c>
      <c r="N49" s="28">
        <v>0</v>
      </c>
      <c r="O49" s="28">
        <v>0</v>
      </c>
      <c r="P49" s="28">
        <v>3.0579700000000001</v>
      </c>
      <c r="Q49" s="28">
        <v>176.71437000000003</v>
      </c>
      <c r="R49" s="28">
        <v>0.76580999999999999</v>
      </c>
      <c r="S49" s="28">
        <v>0.28001999999999999</v>
      </c>
      <c r="T49" s="28">
        <v>0</v>
      </c>
      <c r="U49" s="28">
        <v>0.06</v>
      </c>
      <c r="V49" s="28">
        <v>0</v>
      </c>
      <c r="W49" s="28">
        <v>0</v>
      </c>
      <c r="X49" s="28">
        <v>0</v>
      </c>
      <c r="Y49" s="28">
        <v>-4.80694</v>
      </c>
      <c r="Z49" s="28">
        <v>0</v>
      </c>
      <c r="AA49" s="28">
        <v>283.20936</v>
      </c>
      <c r="AB49" s="28">
        <v>0</v>
      </c>
      <c r="AC49" s="28">
        <v>0</v>
      </c>
      <c r="AD49" s="28">
        <v>0</v>
      </c>
      <c r="AE49" s="28">
        <v>-15.618698500000001</v>
      </c>
      <c r="AF49" s="28">
        <v>6527.8722614999979</v>
      </c>
    </row>
    <row r="50" spans="1:32" ht="12.95" customHeight="1" x14ac:dyDescent="0.2">
      <c r="A50" s="62" t="s">
        <v>744</v>
      </c>
      <c r="B50" s="28">
        <v>0</v>
      </c>
      <c r="C50" s="28">
        <v>910.41404</v>
      </c>
      <c r="D50" s="28">
        <v>0</v>
      </c>
      <c r="E50" s="28">
        <v>-450.03591999999998</v>
      </c>
      <c r="F50" s="28">
        <v>0</v>
      </c>
      <c r="G50" s="28">
        <v>95.696449999999999</v>
      </c>
      <c r="H50" s="28">
        <v>0</v>
      </c>
      <c r="I50" s="28">
        <v>6.59016</v>
      </c>
      <c r="J50" s="28">
        <v>0</v>
      </c>
      <c r="K50" s="28">
        <v>0</v>
      </c>
      <c r="L50" s="28">
        <v>139.47197</v>
      </c>
      <c r="M50" s="28">
        <v>0</v>
      </c>
      <c r="N50" s="28">
        <v>0</v>
      </c>
      <c r="O50" s="28">
        <v>0</v>
      </c>
      <c r="P50" s="28">
        <v>3.0579700000000001</v>
      </c>
      <c r="Q50" s="28">
        <v>176.71437000000003</v>
      </c>
      <c r="R50" s="28">
        <v>0.76580999999999999</v>
      </c>
      <c r="S50" s="28">
        <v>0.28001999999999999</v>
      </c>
      <c r="T50" s="28">
        <v>0</v>
      </c>
      <c r="U50" s="28">
        <v>0.06</v>
      </c>
      <c r="V50" s="28">
        <v>0</v>
      </c>
      <c r="W50" s="28">
        <v>0</v>
      </c>
      <c r="X50" s="28">
        <v>0</v>
      </c>
      <c r="Y50" s="28">
        <v>-4.80694</v>
      </c>
      <c r="Z50" s="28">
        <v>0</v>
      </c>
      <c r="AA50" s="28">
        <v>283.20936</v>
      </c>
      <c r="AB50" s="28">
        <v>0</v>
      </c>
      <c r="AC50" s="28">
        <v>0</v>
      </c>
      <c r="AD50" s="28">
        <v>0</v>
      </c>
      <c r="AE50" s="28">
        <v>-15.618698500000001</v>
      </c>
      <c r="AF50" s="28">
        <v>1145.7985914999999</v>
      </c>
    </row>
    <row r="51" spans="1:32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</row>
    <row r="52" spans="1:32" ht="12.95" customHeight="1" x14ac:dyDescent="0.2">
      <c r="A52" s="62" t="s">
        <v>743</v>
      </c>
      <c r="B52" s="28">
        <v>0</v>
      </c>
      <c r="C52" s="28">
        <v>5382.0736699999998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5382.0736699999998</v>
      </c>
    </row>
    <row r="53" spans="1:32" ht="12.95" customHeight="1" x14ac:dyDescent="0.2">
      <c r="A53" s="62" t="s">
        <v>4162</v>
      </c>
      <c r="B53" s="28">
        <v>218.54356000000001</v>
      </c>
      <c r="C53" s="28">
        <v>1409.7423999999974</v>
      </c>
      <c r="D53" s="28">
        <v>2944.4251099999992</v>
      </c>
      <c r="E53" s="28">
        <v>-33.674859999999171</v>
      </c>
      <c r="F53" s="28">
        <v>-67.169566015417558</v>
      </c>
      <c r="G53" s="28">
        <v>22.49872999999991</v>
      </c>
      <c r="H53" s="28">
        <v>-1376.2236600000001</v>
      </c>
      <c r="I53" s="28">
        <v>4597.957620000001</v>
      </c>
      <c r="J53" s="28">
        <v>0.29999782284104626</v>
      </c>
      <c r="K53" s="28">
        <v>162.4025998000001</v>
      </c>
      <c r="L53" s="28">
        <v>3130.950429999999</v>
      </c>
      <c r="M53" s="28">
        <v>2113.6998500000009</v>
      </c>
      <c r="N53" s="28">
        <v>-144.23460000000003</v>
      </c>
      <c r="O53" s="28">
        <v>461.47726000000011</v>
      </c>
      <c r="P53" s="28">
        <v>2008.7080899999983</v>
      </c>
      <c r="Q53" s="28">
        <v>163.25119000000086</v>
      </c>
      <c r="R53" s="28">
        <v>-42.318029999999922</v>
      </c>
      <c r="S53" s="28">
        <v>-358.24119999999948</v>
      </c>
      <c r="T53" s="28">
        <v>7.8945400000000063</v>
      </c>
      <c r="U53" s="28">
        <v>197.18110000000001</v>
      </c>
      <c r="V53" s="28">
        <v>-227.03415000000007</v>
      </c>
      <c r="W53" s="28">
        <v>2560.6735899999999</v>
      </c>
      <c r="X53" s="28">
        <v>60.138200000000005</v>
      </c>
      <c r="Y53" s="28">
        <v>160.54075000000148</v>
      </c>
      <c r="Z53" s="28">
        <v>-2.2985899999999999</v>
      </c>
      <c r="AA53" s="28">
        <v>-51.609929999999849</v>
      </c>
      <c r="AB53" s="28">
        <v>2.068679999999997</v>
      </c>
      <c r="AC53" s="28">
        <v>-1199.3772305679977</v>
      </c>
      <c r="AD53" s="28">
        <v>6.1177399999999977</v>
      </c>
      <c r="AE53" s="28">
        <v>-3875.4374900000057</v>
      </c>
      <c r="AF53" s="28">
        <v>12850.952131039425</v>
      </c>
    </row>
    <row r="54" spans="1:32" ht="12.95" customHeight="1" x14ac:dyDescent="0.2">
      <c r="A54" s="62" t="s">
        <v>4163</v>
      </c>
      <c r="B54" s="28">
        <v>203.25281000000001</v>
      </c>
      <c r="C54" s="28">
        <v>-16376.523969999998</v>
      </c>
      <c r="D54" s="28">
        <v>-1995.7952600000008</v>
      </c>
      <c r="E54" s="28">
        <v>-9225.1410799999994</v>
      </c>
      <c r="F54" s="28">
        <v>-21473.658531678415</v>
      </c>
      <c r="G54" s="28">
        <v>-1120.6362900000001</v>
      </c>
      <c r="H54" s="28">
        <v>-1685.1372000000001</v>
      </c>
      <c r="I54" s="28">
        <v>705.30097999999396</v>
      </c>
      <c r="J54" s="28">
        <v>-29.896511945546568</v>
      </c>
      <c r="K54" s="28">
        <v>-152.18739430399992</v>
      </c>
      <c r="L54" s="28">
        <v>-6214.3786900000005</v>
      </c>
      <c r="M54" s="28">
        <v>-4557.4756799999996</v>
      </c>
      <c r="N54" s="28">
        <v>5.5328399999999966</v>
      </c>
      <c r="O54" s="28">
        <v>1614.643</v>
      </c>
      <c r="P54" s="28">
        <v>-15597.205679999999</v>
      </c>
      <c r="Q54" s="28">
        <v>-8719.9007000000001</v>
      </c>
      <c r="R54" s="28">
        <v>-1588.7367999999999</v>
      </c>
      <c r="S54" s="28">
        <v>-3181.5743099999995</v>
      </c>
      <c r="T54" s="28">
        <v>-53.134029999999996</v>
      </c>
      <c r="U54" s="28">
        <v>32.234970000000011</v>
      </c>
      <c r="V54" s="28">
        <v>-896.84011999999996</v>
      </c>
      <c r="W54" s="28">
        <v>-1134.9315199999996</v>
      </c>
      <c r="X54" s="28">
        <v>39.814</v>
      </c>
      <c r="Y54" s="28">
        <v>-3726.9211299999997</v>
      </c>
      <c r="Z54" s="28">
        <v>1.4808800000000002</v>
      </c>
      <c r="AA54" s="28">
        <v>-2388.64444</v>
      </c>
      <c r="AB54" s="28">
        <v>-20.131330000000002</v>
      </c>
      <c r="AC54" s="28">
        <v>-5834.0283005679994</v>
      </c>
      <c r="AD54" s="28">
        <v>-16.669820000000001</v>
      </c>
      <c r="AE54" s="28">
        <v>-12362.921600000003</v>
      </c>
      <c r="AF54" s="28">
        <v>-115750.21090849594</v>
      </c>
    </row>
    <row r="55" spans="1:32" ht="12.95" customHeight="1" x14ac:dyDescent="0.2">
      <c r="A55" s="62" t="s">
        <v>4139</v>
      </c>
      <c r="B55" s="28">
        <v>-31.887250000000002</v>
      </c>
      <c r="C55" s="28">
        <v>15797.449769999997</v>
      </c>
      <c r="D55" s="28">
        <v>1247.5045500000003</v>
      </c>
      <c r="E55" s="28">
        <v>4635.6107400000001</v>
      </c>
      <c r="F55" s="28">
        <v>11712.733375662998</v>
      </c>
      <c r="G55" s="28">
        <v>939.56778000000008</v>
      </c>
      <c r="H55" s="28">
        <v>129.65122999999997</v>
      </c>
      <c r="I55" s="28">
        <v>707.675530000001</v>
      </c>
      <c r="J55" s="28">
        <v>26.906859768387616</v>
      </c>
      <c r="K55" s="28">
        <v>74.681784103999988</v>
      </c>
      <c r="L55" s="28">
        <v>3408.1267200000002</v>
      </c>
      <c r="M55" s="28">
        <v>2578.72579</v>
      </c>
      <c r="N55" s="28">
        <v>-2.8376700000000019</v>
      </c>
      <c r="O55" s="28">
        <v>-1257.0298799999998</v>
      </c>
      <c r="P55" s="28">
        <v>9578.2227999999996</v>
      </c>
      <c r="Q55" s="28">
        <v>6534.2424900000005</v>
      </c>
      <c r="R55" s="28">
        <v>1091.26414</v>
      </c>
      <c r="S55" s="28">
        <v>2206.66075</v>
      </c>
      <c r="T55" s="28">
        <v>15.931470000000001</v>
      </c>
      <c r="U55" s="28">
        <v>-12.70632</v>
      </c>
      <c r="V55" s="28">
        <v>396.17340999999999</v>
      </c>
      <c r="W55" s="28">
        <v>654.6405599999996</v>
      </c>
      <c r="X55" s="28">
        <v>-0.49199999999999999</v>
      </c>
      <c r="Y55" s="28">
        <v>2778.9144000000006</v>
      </c>
      <c r="Z55" s="28">
        <v>-2.83724</v>
      </c>
      <c r="AA55" s="28">
        <v>2257.2763300000001</v>
      </c>
      <c r="AB55" s="28">
        <v>14.441680000000002</v>
      </c>
      <c r="AC55" s="28">
        <v>3250.5714700000017</v>
      </c>
      <c r="AD55" s="28">
        <v>5.5721899999999991</v>
      </c>
      <c r="AE55" s="28">
        <v>6868.9989799999976</v>
      </c>
      <c r="AF55" s="28">
        <v>75603.75443953542</v>
      </c>
    </row>
    <row r="56" spans="1:32" ht="12.95" customHeight="1" x14ac:dyDescent="0.2">
      <c r="A56" s="62" t="s">
        <v>4145</v>
      </c>
      <c r="B56" s="28">
        <v>468.20418999999998</v>
      </c>
      <c r="C56" s="28">
        <v>11728.909679999999</v>
      </c>
      <c r="D56" s="28">
        <v>10181.49048</v>
      </c>
      <c r="E56" s="28">
        <v>7016.4844499999999</v>
      </c>
      <c r="F56" s="28">
        <v>10941.69738</v>
      </c>
      <c r="G56" s="28">
        <v>901.97762</v>
      </c>
      <c r="H56" s="28">
        <v>765.57786999999996</v>
      </c>
      <c r="I56" s="28">
        <v>6053.4946300000056</v>
      </c>
      <c r="J56" s="28">
        <v>30.795759999999998</v>
      </c>
      <c r="K56" s="28">
        <v>255.83645000000001</v>
      </c>
      <c r="L56" s="28">
        <v>13753.5785</v>
      </c>
      <c r="M56" s="28">
        <v>9933.8820099999994</v>
      </c>
      <c r="N56" s="28">
        <v>-164.07704000000001</v>
      </c>
      <c r="O56" s="28">
        <v>1195.8119799999999</v>
      </c>
      <c r="P56" s="28">
        <v>18295.009669999999</v>
      </c>
      <c r="Q56" s="28">
        <v>8714.3067699999992</v>
      </c>
      <c r="R56" s="28">
        <v>548.11671999999999</v>
      </c>
      <c r="S56" s="28">
        <v>2320.7277300000001</v>
      </c>
      <c r="T56" s="28">
        <v>61.835709999999999</v>
      </c>
      <c r="U56" s="28">
        <v>180.00078999999999</v>
      </c>
      <c r="V56" s="28">
        <v>582.03006999999991</v>
      </c>
      <c r="W56" s="28">
        <v>6521.2839800000002</v>
      </c>
      <c r="X56" s="28">
        <v>20.816200000000002</v>
      </c>
      <c r="Y56" s="28">
        <v>4112.3532000000005</v>
      </c>
      <c r="Z56" s="28">
        <v>-1.6351500000000001</v>
      </c>
      <c r="AA56" s="28">
        <v>1316.38444</v>
      </c>
      <c r="AB56" s="28">
        <v>25.861099999999997</v>
      </c>
      <c r="AC56" s="28">
        <v>2647.2397900000001</v>
      </c>
      <c r="AD56" s="28">
        <v>33.242609999999999</v>
      </c>
      <c r="AE56" s="28">
        <v>6005.5878200000006</v>
      </c>
      <c r="AF56" s="28">
        <v>124446.82540999999</v>
      </c>
    </row>
    <row r="57" spans="1:32" ht="12.95" customHeight="1" x14ac:dyDescent="0.2">
      <c r="A57" s="62" t="s">
        <v>4140</v>
      </c>
      <c r="B57" s="28">
        <v>-421.02618999999999</v>
      </c>
      <c r="C57" s="28">
        <v>-9740.0930800000006</v>
      </c>
      <c r="D57" s="28">
        <v>-6488.77466</v>
      </c>
      <c r="E57" s="28">
        <v>-2460.6289699999998</v>
      </c>
      <c r="F57" s="28">
        <v>-1247.9417900000001</v>
      </c>
      <c r="G57" s="28">
        <v>-698.41038000000003</v>
      </c>
      <c r="H57" s="28">
        <v>-586.31556</v>
      </c>
      <c r="I57" s="28">
        <v>-2868.5135199999995</v>
      </c>
      <c r="J57" s="28">
        <v>-27.50611</v>
      </c>
      <c r="K57" s="28">
        <v>-15.928240000000001</v>
      </c>
      <c r="L57" s="28">
        <v>-7816.3760999999995</v>
      </c>
      <c r="M57" s="28">
        <v>-5841.4322699999993</v>
      </c>
      <c r="N57" s="28">
        <v>17.147269999999999</v>
      </c>
      <c r="O57" s="28">
        <v>-1091.94784</v>
      </c>
      <c r="P57" s="28">
        <v>-10267.318700000002</v>
      </c>
      <c r="Q57" s="28">
        <v>-6365.3973699999988</v>
      </c>
      <c r="R57" s="28">
        <v>-92.962090000000003</v>
      </c>
      <c r="S57" s="28">
        <v>-1704.05537</v>
      </c>
      <c r="T57" s="28">
        <v>-16.738610000000001</v>
      </c>
      <c r="U57" s="28">
        <v>-2.3483400000000003</v>
      </c>
      <c r="V57" s="28">
        <v>-308.39751000000001</v>
      </c>
      <c r="W57" s="28">
        <v>-3480.31943</v>
      </c>
      <c r="X57" s="28">
        <v>0</v>
      </c>
      <c r="Y57" s="28">
        <v>-3003.8057199999998</v>
      </c>
      <c r="Z57" s="28">
        <v>0.69291999999999998</v>
      </c>
      <c r="AA57" s="28">
        <v>-1236.62626</v>
      </c>
      <c r="AB57" s="28">
        <v>-18.10277</v>
      </c>
      <c r="AC57" s="28">
        <v>-1263.1601900000001</v>
      </c>
      <c r="AD57" s="28">
        <v>-16.027239999999999</v>
      </c>
      <c r="AE57" s="28">
        <v>-4387.1026900000006</v>
      </c>
      <c r="AF57" s="28">
        <v>-71449.416809999995</v>
      </c>
    </row>
    <row r="58" spans="1:32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</row>
    <row r="59" spans="1:32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7.6559999999999997</v>
      </c>
      <c r="P59" s="28">
        <v>801.66875000000005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809.32474999999999</v>
      </c>
    </row>
    <row r="60" spans="1:32" ht="12.95" customHeight="1" x14ac:dyDescent="0.2">
      <c r="A60" s="226" t="s">
        <v>1002</v>
      </c>
      <c r="B60" s="28">
        <v>-1124.1416080135257</v>
      </c>
      <c r="C60" s="28">
        <v>-3804.4203299088294</v>
      </c>
      <c r="D60" s="28">
        <v>-2326.63654</v>
      </c>
      <c r="E60" s="28">
        <v>-7823.309299999999</v>
      </c>
      <c r="F60" s="28">
        <v>-9680.580279999991</v>
      </c>
      <c r="G60" s="28">
        <v>-45.999266424453367</v>
      </c>
      <c r="H60" s="28">
        <v>-4055.470691408399</v>
      </c>
      <c r="I60" s="28">
        <v>-6883.9286199999988</v>
      </c>
      <c r="J60" s="28">
        <v>-26.616136925794795</v>
      </c>
      <c r="K60" s="28">
        <v>-351.62908590000001</v>
      </c>
      <c r="L60" s="28">
        <v>-5995.9263599999995</v>
      </c>
      <c r="M60" s="28">
        <v>-1464.0001306153449</v>
      </c>
      <c r="N60" s="28">
        <v>-36.040313213585627</v>
      </c>
      <c r="O60" s="28">
        <v>-760.13422559827575</v>
      </c>
      <c r="P60" s="28">
        <v>-6251.5569199999991</v>
      </c>
      <c r="Q60" s="28">
        <v>-2797.478422044001</v>
      </c>
      <c r="R60" s="28">
        <v>249.38809045837064</v>
      </c>
      <c r="S60" s="28">
        <v>-2115.3651600000003</v>
      </c>
      <c r="T60" s="28">
        <v>-55.54074</v>
      </c>
      <c r="U60" s="28">
        <v>-584.35881999999992</v>
      </c>
      <c r="V60" s="28">
        <v>-268.45825000000002</v>
      </c>
      <c r="W60" s="28">
        <v>-6946.4261025937149</v>
      </c>
      <c r="X60" s="28">
        <v>-155.81100000000001</v>
      </c>
      <c r="Y60" s="28">
        <v>-2699.0244200000002</v>
      </c>
      <c r="Z60" s="28">
        <v>-27.440980664074797</v>
      </c>
      <c r="AA60" s="28">
        <v>-1861.3189976545561</v>
      </c>
      <c r="AB60" s="28">
        <v>-145.06760639999999</v>
      </c>
      <c r="AC60" s="28">
        <v>-4440.3223699999999</v>
      </c>
      <c r="AD60" s="28">
        <v>-95.826450000000023</v>
      </c>
      <c r="AE60" s="28">
        <v>-4976.9949999550063</v>
      </c>
      <c r="AF60" s="28">
        <v>-77550.436036861152</v>
      </c>
    </row>
    <row r="61" spans="1:32" ht="12.95" customHeight="1" x14ac:dyDescent="0.2">
      <c r="A61" s="226" t="s">
        <v>1685</v>
      </c>
      <c r="B61" s="28">
        <v>-616.70143999999993</v>
      </c>
      <c r="C61" s="28">
        <v>-5728.6015199999993</v>
      </c>
      <c r="D61" s="28">
        <v>-2846.3963800000001</v>
      </c>
      <c r="E61" s="28">
        <v>-6911.3516999999993</v>
      </c>
      <c r="F61" s="28">
        <v>-8003.1760299999905</v>
      </c>
      <c r="G61" s="28">
        <v>-451.69900999999999</v>
      </c>
      <c r="H61" s="28">
        <v>-2423.6150214083996</v>
      </c>
      <c r="I61" s="28">
        <v>-7524.3027699999993</v>
      </c>
      <c r="J61" s="28">
        <v>-14.03424</v>
      </c>
      <c r="K61" s="28">
        <v>-230.55320589999999</v>
      </c>
      <c r="L61" s="28">
        <v>-7607.2832099999996</v>
      </c>
      <c r="M61" s="28">
        <v>-3673.5994300000002</v>
      </c>
      <c r="N61" s="28">
        <v>-27.141009999999952</v>
      </c>
      <c r="O61" s="28">
        <v>-609.84467000000006</v>
      </c>
      <c r="P61" s="28">
        <v>-4122.3356599999997</v>
      </c>
      <c r="Q61" s="28">
        <v>-3837.3225500000008</v>
      </c>
      <c r="R61" s="28">
        <v>-466.50646060399998</v>
      </c>
      <c r="S61" s="28">
        <v>-4232.6668</v>
      </c>
      <c r="T61" s="28">
        <v>-33.62153</v>
      </c>
      <c r="U61" s="28">
        <v>-476.77823999999998</v>
      </c>
      <c r="V61" s="28">
        <v>-123.77097999999999</v>
      </c>
      <c r="W61" s="28">
        <v>-6221.864588569405</v>
      </c>
      <c r="X61" s="28">
        <v>-150.51400000000001</v>
      </c>
      <c r="Y61" s="28">
        <v>-3238.7851900000001</v>
      </c>
      <c r="Z61" s="28">
        <v>-37.093160000000005</v>
      </c>
      <c r="AA61" s="28">
        <v>-2381.1276899999998</v>
      </c>
      <c r="AB61" s="28">
        <v>-184.29608999999999</v>
      </c>
      <c r="AC61" s="28">
        <v>-4060.0314999999996</v>
      </c>
      <c r="AD61" s="28">
        <v>-172.91588000000002</v>
      </c>
      <c r="AE61" s="28">
        <v>-4052.6855099999998</v>
      </c>
      <c r="AF61" s="28">
        <v>-80460.615466481788</v>
      </c>
    </row>
    <row r="62" spans="1:32" ht="12.95" customHeight="1" x14ac:dyDescent="0.2">
      <c r="A62" s="227" t="s">
        <v>1682</v>
      </c>
      <c r="B62" s="28">
        <v>-616.70143999999993</v>
      </c>
      <c r="C62" s="28">
        <v>-5728.6015199999993</v>
      </c>
      <c r="D62" s="28">
        <v>-2846.3963800000001</v>
      </c>
      <c r="E62" s="28">
        <v>-6911.3516999999993</v>
      </c>
      <c r="F62" s="28">
        <v>-8003.1760299999905</v>
      </c>
      <c r="G62" s="28">
        <v>-451.69900999999999</v>
      </c>
      <c r="H62" s="28">
        <v>-2423.6150214083996</v>
      </c>
      <c r="I62" s="28">
        <v>-7524.3027699999993</v>
      </c>
      <c r="J62" s="28">
        <v>-14.03424</v>
      </c>
      <c r="K62" s="28">
        <v>-230.55320589999999</v>
      </c>
      <c r="L62" s="28">
        <v>-7607.2832099999996</v>
      </c>
      <c r="M62" s="28">
        <v>-3673.5994300000002</v>
      </c>
      <c r="N62" s="28">
        <v>-27.141009999999952</v>
      </c>
      <c r="O62" s="28">
        <v>-544.86377000000005</v>
      </c>
      <c r="P62" s="28">
        <v>-4122.3356599999997</v>
      </c>
      <c r="Q62" s="28">
        <v>-3837.3225500000008</v>
      </c>
      <c r="R62" s="28">
        <v>-466.50646060399998</v>
      </c>
      <c r="S62" s="28">
        <v>-4232.6668</v>
      </c>
      <c r="T62" s="28">
        <v>-33.62153</v>
      </c>
      <c r="U62" s="28">
        <v>-476.77823999999998</v>
      </c>
      <c r="V62" s="28">
        <v>-123.77097999999999</v>
      </c>
      <c r="W62" s="28">
        <v>-6221.864588569405</v>
      </c>
      <c r="X62" s="28">
        <v>-150.51400000000001</v>
      </c>
      <c r="Y62" s="28">
        <v>-3238.7851900000001</v>
      </c>
      <c r="Z62" s="28">
        <v>-37.093160000000005</v>
      </c>
      <c r="AA62" s="28">
        <v>-2381.1276899999998</v>
      </c>
      <c r="AB62" s="28">
        <v>-184.29608999999999</v>
      </c>
      <c r="AC62" s="28">
        <v>-4060.0314999999996</v>
      </c>
      <c r="AD62" s="28">
        <v>-172.91588000000002</v>
      </c>
      <c r="AE62" s="28">
        <v>-4052.6855099999998</v>
      </c>
      <c r="AF62" s="28">
        <v>-80395.634566481793</v>
      </c>
    </row>
    <row r="63" spans="1:32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-64.980900000000005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-64.980900000000005</v>
      </c>
    </row>
    <row r="64" spans="1:32" ht="12.95" customHeight="1" x14ac:dyDescent="0.2">
      <c r="A64" s="227" t="s">
        <v>952</v>
      </c>
      <c r="B64" s="28">
        <v>110.05002</v>
      </c>
      <c r="C64" s="28">
        <v>4525.0781799999995</v>
      </c>
      <c r="D64" s="28">
        <v>1883.8901900000001</v>
      </c>
      <c r="E64" s="28">
        <v>1274.7478500000007</v>
      </c>
      <c r="F64" s="28">
        <v>1606.5794800000001</v>
      </c>
      <c r="G64" s="28">
        <v>571.43722000000002</v>
      </c>
      <c r="H64" s="28">
        <v>0</v>
      </c>
      <c r="I64" s="28">
        <v>1899.1379800000009</v>
      </c>
      <c r="J64" s="28">
        <v>6.7070600000000002</v>
      </c>
      <c r="K64" s="28">
        <v>2.04033</v>
      </c>
      <c r="L64" s="28">
        <v>4671.9922700000006</v>
      </c>
      <c r="M64" s="28">
        <v>3726.37329</v>
      </c>
      <c r="N64" s="28">
        <v>5.7625600000000121</v>
      </c>
      <c r="O64" s="28">
        <v>576.95156000000009</v>
      </c>
      <c r="P64" s="28">
        <v>368.17403000000002</v>
      </c>
      <c r="Q64" s="28">
        <v>2958.4225099999999</v>
      </c>
      <c r="R64" s="28">
        <v>832.66189760706004</v>
      </c>
      <c r="S64" s="28">
        <v>2775.46632</v>
      </c>
      <c r="T64" s="28">
        <v>-4.6488900000000006</v>
      </c>
      <c r="U64" s="28">
        <v>186.9025</v>
      </c>
      <c r="V64" s="28">
        <v>51.628949999999996</v>
      </c>
      <c r="W64" s="28">
        <v>2037.3361200000002</v>
      </c>
      <c r="X64" s="28">
        <v>40.698</v>
      </c>
      <c r="Y64" s="28">
        <v>1569.8578199999997</v>
      </c>
      <c r="Z64" s="28">
        <v>28.53464</v>
      </c>
      <c r="AA64" s="28">
        <v>1226.1999799999999</v>
      </c>
      <c r="AB64" s="28">
        <v>142.50757000000002</v>
      </c>
      <c r="AC64" s="28">
        <v>1940.14625</v>
      </c>
      <c r="AD64" s="28">
        <v>90.454980000000006</v>
      </c>
      <c r="AE64" s="28">
        <v>573.47825999999998</v>
      </c>
      <c r="AF64" s="28">
        <v>35678.56892760707</v>
      </c>
    </row>
    <row r="65" spans="1:32" ht="12.95" customHeight="1" x14ac:dyDescent="0.2">
      <c r="A65" s="227" t="s">
        <v>738</v>
      </c>
      <c r="B65" s="28">
        <v>-261.93322311348027</v>
      </c>
      <c r="C65" s="28">
        <v>-1844.3975100759008</v>
      </c>
      <c r="D65" s="28">
        <v>-828.49847000000011</v>
      </c>
      <c r="E65" s="28">
        <v>-1392.5475100000001</v>
      </c>
      <c r="F65" s="28">
        <v>-1785.37816</v>
      </c>
      <c r="G65" s="28">
        <v>-92.029463599648793</v>
      </c>
      <c r="H65" s="28">
        <v>-893.88831999999991</v>
      </c>
      <c r="I65" s="28">
        <v>-535.22529000000009</v>
      </c>
      <c r="J65" s="28">
        <v>-12.17993091249175</v>
      </c>
      <c r="K65" s="28">
        <v>-81.96502000000001</v>
      </c>
      <c r="L65" s="28">
        <v>-1592.7953300000001</v>
      </c>
      <c r="M65" s="28">
        <v>-872.29753448456052</v>
      </c>
      <c r="N65" s="28">
        <v>-4.4971950411855897</v>
      </c>
      <c r="O65" s="28">
        <v>-493.95554783305414</v>
      </c>
      <c r="P65" s="28">
        <v>-815.72149000000002</v>
      </c>
      <c r="Q65" s="28">
        <v>-1243.681321308</v>
      </c>
      <c r="R65" s="28">
        <v>-66.405404761589509</v>
      </c>
      <c r="S65" s="28">
        <v>-403.45587</v>
      </c>
      <c r="T65" s="28">
        <v>-10.59273</v>
      </c>
      <c r="U65" s="28">
        <v>-189.93758</v>
      </c>
      <c r="V65" s="28">
        <v>-101.10973</v>
      </c>
      <c r="W65" s="28">
        <v>-1636.4843111769017</v>
      </c>
      <c r="X65" s="28">
        <v>-26.943999999999999</v>
      </c>
      <c r="Y65" s="28">
        <v>-600.21941000000004</v>
      </c>
      <c r="Z65" s="28">
        <v>-7.7706606540377896</v>
      </c>
      <c r="AA65" s="28">
        <v>-452.75281131467921</v>
      </c>
      <c r="AB65" s="28">
        <v>-58.2730113</v>
      </c>
      <c r="AC65" s="28">
        <v>-1761.13076</v>
      </c>
      <c r="AD65" s="28">
        <v>-6.6848700000000001</v>
      </c>
      <c r="AE65" s="28">
        <v>-796.43053450639979</v>
      </c>
      <c r="AF65" s="28">
        <v>-18869.183000081932</v>
      </c>
    </row>
    <row r="66" spans="1:32" ht="12.95" customHeight="1" x14ac:dyDescent="0.2">
      <c r="A66" s="227" t="s">
        <v>739</v>
      </c>
      <c r="B66" s="28">
        <v>-127.44879982764758</v>
      </c>
      <c r="C66" s="28">
        <v>-572.49085419289429</v>
      </c>
      <c r="D66" s="28">
        <v>-535.63188000000002</v>
      </c>
      <c r="E66" s="28">
        <v>-433.65497999999997</v>
      </c>
      <c r="F66" s="28">
        <v>-1166.6521</v>
      </c>
      <c r="G66" s="28">
        <v>-62.620754352958883</v>
      </c>
      <c r="H66" s="28">
        <v>-305.37409000000002</v>
      </c>
      <c r="I66" s="28">
        <v>-202.28901000000008</v>
      </c>
      <c r="J66" s="28">
        <v>-6.8309508546016504</v>
      </c>
      <c r="K66" s="28">
        <v>-30.0335</v>
      </c>
      <c r="L66" s="28">
        <v>-978.29300000000001</v>
      </c>
      <c r="M66" s="28">
        <v>-220.07017897821186</v>
      </c>
      <c r="N66" s="28">
        <v>-4.1304721830916389</v>
      </c>
      <c r="O66" s="28">
        <v>-204.25530734802041</v>
      </c>
      <c r="P66" s="28">
        <v>-500.96335999999997</v>
      </c>
      <c r="Q66" s="28">
        <v>-269.3804467920001</v>
      </c>
      <c r="R66" s="28">
        <v>-1.9711504104587738</v>
      </c>
      <c r="S66" s="28">
        <v>-64.530320000000003</v>
      </c>
      <c r="T66" s="28">
        <v>-6.6775900000000004</v>
      </c>
      <c r="U66" s="28">
        <v>-83.76164</v>
      </c>
      <c r="V66" s="28">
        <v>-44.533499999999997</v>
      </c>
      <c r="W66" s="28">
        <v>-605.25720626566601</v>
      </c>
      <c r="X66" s="28">
        <v>-13.992000000000001</v>
      </c>
      <c r="Y66" s="28">
        <v>-174.66432999999998</v>
      </c>
      <c r="Z66" s="28">
        <v>-5.7188161181614934</v>
      </c>
      <c r="AA66" s="28">
        <v>-208.76551283672191</v>
      </c>
      <c r="AB66" s="28">
        <v>-41.500375500000004</v>
      </c>
      <c r="AC66" s="28">
        <v>-456.55106999999998</v>
      </c>
      <c r="AD66" s="28">
        <v>-3.1970500000000004</v>
      </c>
      <c r="AE66" s="28">
        <v>-176.98829994046281</v>
      </c>
      <c r="AF66" s="28">
        <v>-7508.2285456008958</v>
      </c>
    </row>
    <row r="67" spans="1:32" ht="12.95" customHeight="1" x14ac:dyDescent="0.2">
      <c r="A67" s="227" t="s">
        <v>740</v>
      </c>
      <c r="B67" s="28">
        <v>-215.3230957286718</v>
      </c>
      <c r="C67" s="28">
        <v>-89.000293357278181</v>
      </c>
      <c r="D67" s="28">
        <v>0</v>
      </c>
      <c r="E67" s="28">
        <v>-305.05659000000003</v>
      </c>
      <c r="F67" s="28">
        <v>-313.17201</v>
      </c>
      <c r="G67" s="28">
        <v>-0.85046187159794795</v>
      </c>
      <c r="H67" s="28">
        <v>-131.74679999999998</v>
      </c>
      <c r="I67" s="28">
        <v>-137.23799</v>
      </c>
      <c r="J67" s="28">
        <v>0</v>
      </c>
      <c r="K67" s="28">
        <v>-1.3471300000000002</v>
      </c>
      <c r="L67" s="28">
        <v>-307.28646000000003</v>
      </c>
      <c r="M67" s="28">
        <v>-227.62662653702571</v>
      </c>
      <c r="N67" s="28">
        <v>-0.6287260225166027</v>
      </c>
      <c r="O67" s="28">
        <v>-16.394697387100305</v>
      </c>
      <c r="P67" s="28">
        <v>-18.901340000000001</v>
      </c>
      <c r="Q67" s="28">
        <v>-202.74585963600003</v>
      </c>
      <c r="R67" s="28">
        <v>-2.7865873375519916</v>
      </c>
      <c r="S67" s="28">
        <v>-91.633490000000009</v>
      </c>
      <c r="T67" s="28">
        <v>0</v>
      </c>
      <c r="U67" s="28">
        <v>-1.9310699999999998</v>
      </c>
      <c r="V67" s="28">
        <v>-43.81044</v>
      </c>
      <c r="W67" s="28">
        <v>-365.29115281350329</v>
      </c>
      <c r="X67" s="28">
        <v>-2.4409999999999998</v>
      </c>
      <c r="Y67" s="28">
        <v>-45.513800000000003</v>
      </c>
      <c r="Z67" s="28">
        <v>-1.5198583259753775</v>
      </c>
      <c r="AA67" s="28">
        <v>-44.872963503155063</v>
      </c>
      <c r="AB67" s="28">
        <v>-3.5056996000000002</v>
      </c>
      <c r="AC67" s="28">
        <v>-49.563180000000003</v>
      </c>
      <c r="AD67" s="28">
        <v>-0.53444000000000003</v>
      </c>
      <c r="AE67" s="28">
        <v>-71.757696340545166</v>
      </c>
      <c r="AF67" s="28">
        <v>-2692.4794584609213</v>
      </c>
    </row>
    <row r="68" spans="1:32" ht="12.95" customHeight="1" x14ac:dyDescent="0.2">
      <c r="A68" s="227" t="s">
        <v>741</v>
      </c>
      <c r="B68" s="28">
        <v>-12.785069343726184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-5.5159379914291105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-18.301007335155294</v>
      </c>
    </row>
    <row r="69" spans="1:32" ht="12.95" customHeight="1" x14ac:dyDescent="0.2">
      <c r="A69" s="69" t="s">
        <v>3229</v>
      </c>
      <c r="B69" s="28">
        <v>0</v>
      </c>
      <c r="C69" s="28">
        <v>-90.403717508411617</v>
      </c>
      <c r="D69" s="28">
        <v>0</v>
      </c>
      <c r="E69" s="28">
        <v>-54.658699999999996</v>
      </c>
      <c r="F69" s="28">
        <v>-18.781459999999999</v>
      </c>
      <c r="G69" s="28">
        <v>-10.236796600247784</v>
      </c>
      <c r="H69" s="28">
        <v>-293.97163</v>
      </c>
      <c r="I69" s="28">
        <v>-0.97172000000000014</v>
      </c>
      <c r="J69" s="28">
        <v>0</v>
      </c>
      <c r="K69" s="28">
        <v>-7.7110699999999994</v>
      </c>
      <c r="L69" s="28">
        <v>-182.26062999999999</v>
      </c>
      <c r="M69" s="28">
        <v>-191.26371262411766</v>
      </c>
      <c r="N69" s="28">
        <v>-2.1750459624826357</v>
      </c>
      <c r="O69" s="28">
        <v>-12.635563030100871</v>
      </c>
      <c r="P69" s="28">
        <v>-42.209849999999996</v>
      </c>
      <c r="Q69" s="28">
        <v>-171.36171430799999</v>
      </c>
      <c r="R69" s="28">
        <v>-45.604204035089168</v>
      </c>
      <c r="S69" s="28">
        <v>-88.82735000000001</v>
      </c>
      <c r="T69" s="28">
        <v>0</v>
      </c>
      <c r="U69" s="28">
        <v>-18.852790000000002</v>
      </c>
      <c r="V69" s="28">
        <v>-6.5025500000000003</v>
      </c>
      <c r="W69" s="28">
        <v>-97.56793029919541</v>
      </c>
      <c r="X69" s="28">
        <v>-2.6179999999999999</v>
      </c>
      <c r="Y69" s="28">
        <v>-209.69951</v>
      </c>
      <c r="Z69" s="28">
        <v>-2.7374755659001302</v>
      </c>
      <c r="AA69" s="28">
        <v>0</v>
      </c>
      <c r="AB69" s="28">
        <v>0</v>
      </c>
      <c r="AC69" s="28">
        <v>0</v>
      </c>
      <c r="AD69" s="28">
        <v>-2.9491900000000002</v>
      </c>
      <c r="AE69" s="28">
        <v>-339.67616030794909</v>
      </c>
      <c r="AF69" s="28">
        <v>-1893.6767702414945</v>
      </c>
    </row>
    <row r="70" spans="1:32" ht="12.95" customHeight="1" x14ac:dyDescent="0.2">
      <c r="A70" s="227" t="s">
        <v>995</v>
      </c>
      <c r="B70" s="28">
        <v>0</v>
      </c>
      <c r="C70" s="28">
        <v>-4.6046147743446788</v>
      </c>
      <c r="D70" s="28">
        <v>0</v>
      </c>
      <c r="E70" s="28">
        <v>-0.78766999999999998</v>
      </c>
      <c r="F70" s="28">
        <v>0</v>
      </c>
      <c r="G70" s="28">
        <v>0</v>
      </c>
      <c r="H70" s="28">
        <v>-6.8748300000000002</v>
      </c>
      <c r="I70" s="28">
        <v>-383.03982000000002</v>
      </c>
      <c r="J70" s="28">
        <v>-0.27807515870139432</v>
      </c>
      <c r="K70" s="28">
        <v>-2.0594899999999998</v>
      </c>
      <c r="L70" s="28">
        <v>0</v>
      </c>
      <c r="M70" s="28">
        <v>0</v>
      </c>
      <c r="N70" s="28">
        <v>-3.2304240043092198</v>
      </c>
      <c r="O70" s="28">
        <v>0</v>
      </c>
      <c r="P70" s="28">
        <v>-1119.59925</v>
      </c>
      <c r="Q70" s="28">
        <v>-31.409040000000001</v>
      </c>
      <c r="R70" s="28">
        <v>0</v>
      </c>
      <c r="S70" s="28">
        <v>-9.717649999999999</v>
      </c>
      <c r="T70" s="28">
        <v>0</v>
      </c>
      <c r="U70" s="28">
        <v>0</v>
      </c>
      <c r="V70" s="28">
        <v>-0.36</v>
      </c>
      <c r="W70" s="28">
        <v>-57.297033469043875</v>
      </c>
      <c r="X70" s="28">
        <v>0</v>
      </c>
      <c r="Y70" s="28">
        <v>0</v>
      </c>
      <c r="Z70" s="28">
        <v>-1.13565</v>
      </c>
      <c r="AA70" s="28">
        <v>0</v>
      </c>
      <c r="AB70" s="28">
        <v>0</v>
      </c>
      <c r="AC70" s="28">
        <v>-53.19211</v>
      </c>
      <c r="AD70" s="28">
        <v>0</v>
      </c>
      <c r="AE70" s="28">
        <v>-112.9350588596498</v>
      </c>
      <c r="AF70" s="28">
        <v>-1786.520716266049</v>
      </c>
    </row>
    <row r="71" spans="1:32" ht="12.95" customHeight="1" x14ac:dyDescent="0.2">
      <c r="A71" s="68" t="s">
        <v>372</v>
      </c>
      <c r="B71" s="28">
        <v>0</v>
      </c>
      <c r="C71" s="28">
        <v>-3.8824299999999798</v>
      </c>
      <c r="D71" s="28">
        <v>0</v>
      </c>
      <c r="E71" s="28">
        <v>0</v>
      </c>
      <c r="F71" s="28">
        <v>-150.21332000000001</v>
      </c>
      <c r="G71" s="28">
        <v>-5.9028999999999998</v>
      </c>
      <c r="H71" s="28">
        <v>0</v>
      </c>
      <c r="I71" s="28">
        <v>0</v>
      </c>
      <c r="J71" s="28">
        <v>0</v>
      </c>
      <c r="K71" s="28">
        <v>0</v>
      </c>
      <c r="L71" s="28">
        <v>-10.443</v>
      </c>
      <c r="M71" s="28">
        <v>-9.0989900000000006</v>
      </c>
      <c r="N71" s="28">
        <v>0</v>
      </c>
      <c r="O71" s="28">
        <v>0</v>
      </c>
      <c r="P71" s="28">
        <v>0</v>
      </c>
      <c r="Q71" s="28">
        <v>0</v>
      </c>
      <c r="R71" s="28">
        <v>-26.308700000000002</v>
      </c>
      <c r="S71" s="28">
        <v>0</v>
      </c>
      <c r="T71" s="28">
        <v>0</v>
      </c>
      <c r="U71" s="28">
        <v>0</v>
      </c>
      <c r="V71" s="28">
        <v>0</v>
      </c>
      <c r="W71" s="28">
        <v>-11.568959999999999</v>
      </c>
      <c r="X71" s="28">
        <v>-4.6980000000000004</v>
      </c>
      <c r="Y71" s="28">
        <v>-77.89255</v>
      </c>
      <c r="Z71" s="28">
        <v>0</v>
      </c>
      <c r="AA71" s="28">
        <v>-13.059049999999999</v>
      </c>
      <c r="AB71" s="28">
        <v>0</v>
      </c>
      <c r="AC71" s="28">
        <v>0</v>
      </c>
      <c r="AD71" s="28">
        <v>0</v>
      </c>
      <c r="AE71" s="28">
        <v>0</v>
      </c>
      <c r="AF71" s="28">
        <v>-313.06790000000001</v>
      </c>
    </row>
    <row r="72" spans="1:32" ht="15" customHeight="1" x14ac:dyDescent="0.2">
      <c r="A72" s="1115" t="s">
        <v>569</v>
      </c>
      <c r="B72" s="1114">
        <v>-981.84104801352566</v>
      </c>
      <c r="C72" s="1114">
        <v>-4512.8450299088327</v>
      </c>
      <c r="D72" s="1114">
        <v>-2897.4595399999994</v>
      </c>
      <c r="E72" s="1114">
        <v>-14838.388999999996</v>
      </c>
      <c r="F72" s="1114">
        <v>-22476.954846015411</v>
      </c>
      <c r="G72" s="1114">
        <v>-3.8949864244535322</v>
      </c>
      <c r="H72" s="1114">
        <v>-7217.6142014083998</v>
      </c>
      <c r="I72" s="1114">
        <v>-12007.189300000007</v>
      </c>
      <c r="J72" s="1114">
        <v>-28.567959102953751</v>
      </c>
      <c r="K72" s="1114">
        <v>-511.12053609999987</v>
      </c>
      <c r="L72" s="1114">
        <v>-8783.5990899999997</v>
      </c>
      <c r="M72" s="1114">
        <v>-2205.3400306153444</v>
      </c>
      <c r="N72" s="1114">
        <v>-182.45272321358564</v>
      </c>
      <c r="O72" s="1114">
        <v>-409.95603559827606</v>
      </c>
      <c r="P72" s="1114">
        <v>-6746.7249200000015</v>
      </c>
      <c r="Q72" s="1114">
        <v>-4752.8409620439998</v>
      </c>
      <c r="R72" s="1114">
        <v>-96.736539541629114</v>
      </c>
      <c r="S72" s="1114">
        <v>-4432.4764800000003</v>
      </c>
      <c r="T72" s="1114">
        <v>-48.168679999999995</v>
      </c>
      <c r="U72" s="1114">
        <v>-475.51246999999989</v>
      </c>
      <c r="V72" s="1114">
        <v>-454.52307000000008</v>
      </c>
      <c r="W72" s="1114">
        <v>-8598.2782425937148</v>
      </c>
      <c r="X72" s="1114">
        <v>-233.1858</v>
      </c>
      <c r="Y72" s="1114">
        <v>-3534.507259999998</v>
      </c>
      <c r="Z72" s="1114">
        <v>-33.704210664074793</v>
      </c>
      <c r="AA72" s="1114">
        <v>-2428.7042476545557</v>
      </c>
      <c r="AB72" s="1114">
        <v>-152.56999639999998</v>
      </c>
      <c r="AC72" s="1114">
        <v>-8098.0007405679989</v>
      </c>
      <c r="AD72" s="1114">
        <v>-121.98305000000002</v>
      </c>
      <c r="AE72" s="1114">
        <v>-11440.58045995501</v>
      </c>
      <c r="AF72" s="1114">
        <v>-128705.7214558218</v>
      </c>
    </row>
    <row r="73" spans="1:32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</row>
    <row r="74" spans="1:32" ht="15" customHeight="1" thickBot="1" x14ac:dyDescent="0.25">
      <c r="A74" s="1112" t="s">
        <v>570</v>
      </c>
      <c r="B74" s="1103">
        <v>1079.6025119864753</v>
      </c>
      <c r="C74" s="1103">
        <v>1720.6606307176871</v>
      </c>
      <c r="D74" s="1103">
        <v>9914.8170099999988</v>
      </c>
      <c r="E74" s="1103">
        <v>8124.0030000000006</v>
      </c>
      <c r="F74" s="1103">
        <v>12863.205673984587</v>
      </c>
      <c r="G74" s="1103">
        <v>611.55832111535676</v>
      </c>
      <c r="H74" s="1103">
        <v>3154.1146085915989</v>
      </c>
      <c r="I74" s="1103">
        <v>17092.509049999862</v>
      </c>
      <c r="J74" s="1103">
        <v>-4.16359910295375</v>
      </c>
      <c r="K74" s="1103">
        <v>515.73802390000003</v>
      </c>
      <c r="L74" s="1103">
        <v>13806.798440000002</v>
      </c>
      <c r="M74" s="1103">
        <v>7144.8805829641688</v>
      </c>
      <c r="N74" s="1103">
        <v>-175.34498321358564</v>
      </c>
      <c r="O74" s="1103">
        <v>891.15755915225373</v>
      </c>
      <c r="P74" s="1103">
        <v>8861.5199689922956</v>
      </c>
      <c r="Q74" s="1103">
        <v>2625.9362446297337</v>
      </c>
      <c r="R74" s="1103">
        <v>659.1859801755204</v>
      </c>
      <c r="S74" s="1103">
        <v>5481.7275899999977</v>
      </c>
      <c r="T74" s="1103">
        <v>29.239670000000018</v>
      </c>
      <c r="U74" s="1103">
        <v>1521.8580899999999</v>
      </c>
      <c r="V74" s="1103">
        <v>-193.13739673898448</v>
      </c>
      <c r="W74" s="1103">
        <v>14255.322257328513</v>
      </c>
      <c r="X74" s="1103">
        <v>211.71119999999999</v>
      </c>
      <c r="Y74" s="1103">
        <v>4934.4637500000044</v>
      </c>
      <c r="Z74" s="1103">
        <v>-14.529942169477298</v>
      </c>
      <c r="AA74" s="1103">
        <v>3240.8269802284458</v>
      </c>
      <c r="AB74" s="1103">
        <v>34.481303615373065</v>
      </c>
      <c r="AC74" s="1103">
        <v>2890.1203794320027</v>
      </c>
      <c r="AD74" s="1103">
        <v>563.82296999999983</v>
      </c>
      <c r="AE74" s="1103">
        <v>3508.8486096120196</v>
      </c>
      <c r="AF74" s="1103">
        <v>125350.93448520088</v>
      </c>
    </row>
    <row r="75" spans="1:32" ht="12.95" customHeight="1" x14ac:dyDescent="0.2">
      <c r="A75" s="1358" t="s">
        <v>3158</v>
      </c>
      <c r="B75" s="1003">
        <v>103.11757479179289</v>
      </c>
      <c r="C75" s="1003">
        <v>1351.2666811788333</v>
      </c>
      <c r="D75" s="1003">
        <v>8151.0908199999985</v>
      </c>
      <c r="E75" s="1003">
        <v>7780.2098457516731</v>
      </c>
      <c r="F75" s="1003">
        <v>11815.77016357255</v>
      </c>
      <c r="G75" s="1003">
        <v>-405.96030546825239</v>
      </c>
      <c r="H75" s="1003">
        <v>7692.0053627208308</v>
      </c>
      <c r="I75" s="1003">
        <v>8433.5379574999988</v>
      </c>
      <c r="J75" s="1003">
        <v>90.591310000000021</v>
      </c>
      <c r="K75" s="1003">
        <v>941.14938000000006</v>
      </c>
      <c r="L75" s="1003">
        <v>14794.924584401231</v>
      </c>
      <c r="M75" s="1003">
        <v>3510.3941125823835</v>
      </c>
      <c r="N75" s="1003">
        <v>195.62868102774297</v>
      </c>
      <c r="O75" s="1003">
        <v>870.75362946992675</v>
      </c>
      <c r="P75" s="1003">
        <v>7263.0827830237113</v>
      </c>
      <c r="Q75" s="1003">
        <v>5211.5947328775264</v>
      </c>
      <c r="R75" s="1003">
        <v>453.40429636951615</v>
      </c>
      <c r="S75" s="1003">
        <v>3234.8952900000018</v>
      </c>
      <c r="T75" s="1003">
        <v>25.117290000000008</v>
      </c>
      <c r="U75" s="1003">
        <v>859.28407870580077</v>
      </c>
      <c r="V75" s="1003">
        <v>-70.574692686711344</v>
      </c>
      <c r="W75" s="1003">
        <v>14981.269843144142</v>
      </c>
      <c r="X75" s="1003">
        <v>213.18600000000001</v>
      </c>
      <c r="Y75" s="1003">
        <v>6973.4385299999994</v>
      </c>
      <c r="Z75" s="1003">
        <v>-7.8500167813814734</v>
      </c>
      <c r="AA75" s="1003">
        <v>3366.0921210741431</v>
      </c>
      <c r="AB75" s="1003">
        <v>-28.716050000000017</v>
      </c>
      <c r="AC75" s="1003">
        <v>2821.8714882471049</v>
      </c>
      <c r="AD75" s="1003">
        <v>189.37011000000001</v>
      </c>
      <c r="AE75" s="1003">
        <v>3410.5717802058475</v>
      </c>
      <c r="AF75" s="1480">
        <f>SUM(B75:AE75)</f>
        <v>114220.5173817084</v>
      </c>
    </row>
    <row r="76" spans="1:32" ht="12.95" customHeight="1" x14ac:dyDescent="0.2">
      <c r="A76" s="1357" t="s">
        <v>3159</v>
      </c>
      <c r="B76" s="1003">
        <v>-58.61683282866553</v>
      </c>
      <c r="C76" s="1003">
        <v>2511.8840695112999</v>
      </c>
      <c r="D76" s="1003">
        <v>5895.8323499999988</v>
      </c>
      <c r="E76" s="1003">
        <v>667.93302999999935</v>
      </c>
      <c r="F76" s="1003">
        <v>12515.654542429365</v>
      </c>
      <c r="G76" s="1003">
        <v>800.49662176877757</v>
      </c>
      <c r="H76" s="1003">
        <v>3107.6892000000003</v>
      </c>
      <c r="I76" s="1003">
        <v>16275.941540000007</v>
      </c>
      <c r="J76" s="1003">
        <v>-117.63512</v>
      </c>
      <c r="K76" s="1003">
        <v>376.45004000000006</v>
      </c>
      <c r="L76" s="1003">
        <v>20747.804460000003</v>
      </c>
      <c r="M76" s="1003">
        <v>5238.274379658259</v>
      </c>
      <c r="N76" s="1003">
        <v>1.8811497867868421</v>
      </c>
      <c r="O76" s="1003">
        <v>778.96097381038169</v>
      </c>
      <c r="P76" s="1003">
        <v>14184.437060527478</v>
      </c>
      <c r="Q76" s="1003">
        <v>3558.7718999999988</v>
      </c>
      <c r="R76" s="1003">
        <v>216.61497881881007</v>
      </c>
      <c r="S76" s="1003">
        <v>1502.8742499999996</v>
      </c>
      <c r="T76" s="1003">
        <v>-10.744119999999995</v>
      </c>
      <c r="U76" s="1003">
        <v>742.86235999999963</v>
      </c>
      <c r="V76" s="1003">
        <v>-86.514310383391447</v>
      </c>
      <c r="W76" s="1003">
        <v>8413.6566747996785</v>
      </c>
      <c r="X76" s="1003">
        <v>0.48499999999999999</v>
      </c>
      <c r="Y76" s="1003">
        <v>5341.6518899999965</v>
      </c>
      <c r="Z76" s="1003">
        <v>30.304370000000009</v>
      </c>
      <c r="AA76" s="1003">
        <v>2764.142506717888</v>
      </c>
      <c r="AB76" s="1003">
        <v>-126.46844000000002</v>
      </c>
      <c r="AC76" s="1003">
        <v>4170.318083425198</v>
      </c>
      <c r="AD76" s="1003">
        <v>28.934250513326216</v>
      </c>
      <c r="AE76" s="1003">
        <v>6478.1832930650444</v>
      </c>
      <c r="AF76" s="1003">
        <f>SUM(B76:AE76)</f>
        <v>115952.06015162022</v>
      </c>
    </row>
    <row r="77" spans="1:32" ht="12.95" customHeight="1" x14ac:dyDescent="0.2">
      <c r="A77" s="1357" t="s">
        <v>3160</v>
      </c>
      <c r="B77" s="77">
        <v>7.0789999999999997</v>
      </c>
      <c r="C77" s="77">
        <v>-1229.9348314024573</v>
      </c>
      <c r="D77" s="77">
        <v>8327.2050099999979</v>
      </c>
      <c r="E77" s="77">
        <v>7770.7883699999938</v>
      </c>
      <c r="F77" s="77">
        <v>17517.512689649368</v>
      </c>
      <c r="G77" s="77">
        <v>539.60219107972728</v>
      </c>
      <c r="H77" s="77">
        <v>2924.474936480377</v>
      </c>
      <c r="I77" s="77">
        <v>14296.597799999769</v>
      </c>
      <c r="J77" s="77">
        <v>-100.61211999999999</v>
      </c>
      <c r="K77" s="77">
        <v>-31.468300000000106</v>
      </c>
      <c r="L77" s="77">
        <v>10744.114369999999</v>
      </c>
      <c r="M77" s="77">
        <v>3497.7116647080256</v>
      </c>
      <c r="N77" s="77">
        <v>4.8973600000000008</v>
      </c>
      <c r="O77" s="77">
        <v>594.53410787361247</v>
      </c>
      <c r="P77" s="77">
        <v>4576.7830007206212</v>
      </c>
      <c r="Q77" s="77">
        <v>1701.8077746675629</v>
      </c>
      <c r="R77" s="77">
        <v>75.313883448973215</v>
      </c>
      <c r="S77" s="77">
        <v>423.46679999999992</v>
      </c>
      <c r="T77" s="77">
        <v>25.521399999999975</v>
      </c>
      <c r="U77" s="77">
        <v>1643.6465300000007</v>
      </c>
      <c r="V77" s="77">
        <v>868.701351617657</v>
      </c>
      <c r="W77" s="77">
        <v>8721.2000499999976</v>
      </c>
      <c r="X77" s="77">
        <v>-15.891989999999998</v>
      </c>
      <c r="Y77" s="77">
        <v>4044.1708299999991</v>
      </c>
      <c r="Z77" s="77">
        <v>106.2660723</v>
      </c>
      <c r="AA77" s="77">
        <v>3047.4377588200277</v>
      </c>
      <c r="AB77" s="77">
        <v>-62.106410000000025</v>
      </c>
      <c r="AC77" s="77">
        <v>1450.0718181656439</v>
      </c>
      <c r="AD77" s="77" t="s">
        <v>1580</v>
      </c>
      <c r="AE77" s="77">
        <v>4359.6917757282527</v>
      </c>
      <c r="AF77" s="1003">
        <f>SUM(B77:AE77)</f>
        <v>95828.58289385715</v>
      </c>
    </row>
    <row r="78" spans="1:32" ht="12.95" customHeight="1" thickBot="1" x14ac:dyDescent="0.25">
      <c r="A78" s="1359" t="s">
        <v>3161</v>
      </c>
      <c r="B78" s="78" t="s">
        <v>1580</v>
      </c>
      <c r="C78" s="78">
        <v>3586.6900221779665</v>
      </c>
      <c r="D78" s="78">
        <v>10847.795021952135</v>
      </c>
      <c r="E78" s="78">
        <v>5442.059369999999</v>
      </c>
      <c r="F78" s="78">
        <v>16196.308625769274</v>
      </c>
      <c r="G78" s="78">
        <v>219.91766811419174</v>
      </c>
      <c r="H78" s="78">
        <v>4964.8849107269034</v>
      </c>
      <c r="I78" s="78">
        <v>7110.6683400000829</v>
      </c>
      <c r="J78" s="78">
        <v>-7.6466600000000016</v>
      </c>
      <c r="K78" s="78">
        <v>-27.685760000000002</v>
      </c>
      <c r="L78" s="78">
        <v>6010.3013899999969</v>
      </c>
      <c r="M78" s="78">
        <v>3009.002069999995</v>
      </c>
      <c r="N78" s="78">
        <v>289.83755999999994</v>
      </c>
      <c r="O78" s="78">
        <v>638.69354165466473</v>
      </c>
      <c r="P78" s="78">
        <v>1058.8536886149927</v>
      </c>
      <c r="Q78" s="78">
        <v>1490.2946400000039</v>
      </c>
      <c r="R78" s="78">
        <v>572.93164153746682</v>
      </c>
      <c r="S78" s="78">
        <v>593.22135999999989</v>
      </c>
      <c r="T78" s="78">
        <v>72.994450000000001</v>
      </c>
      <c r="U78" s="78">
        <v>669.2085699999999</v>
      </c>
      <c r="V78" s="78">
        <v>213.41929084350093</v>
      </c>
      <c r="W78" s="78">
        <v>6698.3861421435795</v>
      </c>
      <c r="X78" s="78" t="s">
        <v>1580</v>
      </c>
      <c r="Y78" s="78">
        <v>6480.6735899999985</v>
      </c>
      <c r="Z78" s="78">
        <v>10.602052606194144</v>
      </c>
      <c r="AA78" s="78">
        <v>2195.7092200000006</v>
      </c>
      <c r="AB78" s="78" t="s">
        <v>1580</v>
      </c>
      <c r="AC78" s="78">
        <v>3170.3919999999998</v>
      </c>
      <c r="AD78" s="78" t="s">
        <v>1580</v>
      </c>
      <c r="AE78" s="78">
        <v>1598.7991668883892</v>
      </c>
      <c r="AF78" s="78">
        <f>SUM(B78:AE78)</f>
        <v>83106.311913029334</v>
      </c>
    </row>
    <row r="80" spans="1:32" ht="12.95" customHeight="1" x14ac:dyDescent="0.2">
      <c r="A80" s="169"/>
      <c r="B80" s="30"/>
      <c r="C80" s="30"/>
      <c r="D80" s="30"/>
      <c r="E80" s="3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30"/>
    </row>
  </sheetData>
  <mergeCells count="2">
    <mergeCell ref="O5:AF6"/>
    <mergeCell ref="A5:N6"/>
  </mergeCells>
  <phoneticPr fontId="6" type="noConversion"/>
  <conditionalFormatting sqref="D9:AF9 B8:AB8">
    <cfRule type="expression" dxfId="217" priority="894" stopIfTrue="1">
      <formula>#REF!=1</formula>
    </cfRule>
  </conditionalFormatting>
  <conditionalFormatting sqref="AE8:AF8">
    <cfRule type="expression" dxfId="216" priority="895" stopIfTrue="1">
      <formula>#REF!=1</formula>
    </cfRule>
  </conditionalFormatting>
  <conditionalFormatting sqref="AC8:AD8">
    <cfRule type="expression" dxfId="215" priority="89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4" min="2" max="70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G79"/>
  <sheetViews>
    <sheetView showGridLines="0" zoomScaleNormal="100" zoomScaleSheetLayoutView="70" workbookViewId="0">
      <pane xSplit="1" ySplit="8" topLeftCell="N22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4" width="8.7109375" style="451" customWidth="1"/>
    <col min="5" max="5" width="9.85546875" style="451" customWidth="1"/>
    <col min="6" max="8" width="8.7109375" style="451" customWidth="1"/>
    <col min="9" max="9" width="9.5703125" style="451" customWidth="1"/>
    <col min="10" max="32" width="8.7109375" style="451" customWidth="1"/>
    <col min="33" max="33" width="10.5703125" style="451" customWidth="1"/>
    <col min="34" max="16384" width="9.140625" style="451"/>
  </cols>
  <sheetData>
    <row r="1" spans="1:33" x14ac:dyDescent="0.2">
      <c r="A1" s="757" t="s">
        <v>349</v>
      </c>
    </row>
    <row r="2" spans="1:33" x14ac:dyDescent="0.2">
      <c r="A2" s="757" t="s">
        <v>350</v>
      </c>
    </row>
    <row r="3" spans="1:33" s="834" customFormat="1" ht="15" customHeight="1" x14ac:dyDescent="0.2">
      <c r="A3" s="922" t="s">
        <v>768</v>
      </c>
      <c r="AG3" s="924" t="s">
        <v>3188</v>
      </c>
    </row>
    <row r="4" spans="1:33" s="505" customFormat="1" ht="12" customHeight="1" x14ac:dyDescent="0.2"/>
    <row r="5" spans="1:33" s="505" customFormat="1" ht="18" customHeight="1" x14ac:dyDescent="0.2">
      <c r="A5" s="1731" t="s">
        <v>3189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5" t="s">
        <v>3190</v>
      </c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  <c r="AG5" s="1730"/>
    </row>
    <row r="6" spans="1:33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  <c r="AG6" s="1730"/>
    </row>
    <row r="7" spans="1:33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G7" s="1354" t="s">
        <v>2071</v>
      </c>
    </row>
    <row r="8" spans="1:33" s="285" customFormat="1" ht="75" customHeight="1" thickBot="1" x14ac:dyDescent="0.25">
      <c r="A8" s="1108"/>
      <c r="B8" s="1108" t="s">
        <v>1526</v>
      </c>
      <c r="C8" s="1108" t="s">
        <v>2070</v>
      </c>
      <c r="D8" s="1108" t="s">
        <v>1220</v>
      </c>
      <c r="E8" s="1108" t="s">
        <v>800</v>
      </c>
      <c r="F8" s="1108" t="s">
        <v>763</v>
      </c>
      <c r="G8" s="1108" t="s">
        <v>1548</v>
      </c>
      <c r="H8" s="1108" t="s">
        <v>1549</v>
      </c>
      <c r="I8" s="1108" t="s">
        <v>817</v>
      </c>
      <c r="J8" s="1108" t="s">
        <v>854</v>
      </c>
      <c r="K8" s="1108" t="s">
        <v>2132</v>
      </c>
      <c r="L8" s="1108" t="s">
        <v>1557</v>
      </c>
      <c r="M8" s="1109" t="s">
        <v>802</v>
      </c>
      <c r="N8" s="1108" t="s">
        <v>830</v>
      </c>
      <c r="O8" s="1108" t="s">
        <v>1644</v>
      </c>
      <c r="P8" s="1108" t="s">
        <v>1530</v>
      </c>
      <c r="Q8" s="1108" t="s">
        <v>758</v>
      </c>
      <c r="R8" s="1108" t="s">
        <v>1418</v>
      </c>
      <c r="S8" s="1108" t="s">
        <v>803</v>
      </c>
      <c r="T8" s="1108" t="s">
        <v>762</v>
      </c>
      <c r="U8" s="1108" t="s">
        <v>761</v>
      </c>
      <c r="V8" s="1108" t="s">
        <v>829</v>
      </c>
      <c r="W8" s="1108" t="s">
        <v>1581</v>
      </c>
      <c r="X8" s="1108" t="s">
        <v>1527</v>
      </c>
      <c r="Y8" s="1108" t="s">
        <v>828</v>
      </c>
      <c r="Z8" s="1108" t="s">
        <v>799</v>
      </c>
      <c r="AA8" s="1108" t="s">
        <v>1168</v>
      </c>
      <c r="AB8" s="1108" t="s">
        <v>2088</v>
      </c>
      <c r="AC8" s="1108" t="s">
        <v>1535</v>
      </c>
      <c r="AD8" s="1106" t="s">
        <v>759</v>
      </c>
      <c r="AE8" s="1106" t="s">
        <v>1528</v>
      </c>
      <c r="AF8" s="1108" t="s">
        <v>752</v>
      </c>
      <c r="AG8" s="1108" t="s">
        <v>1079</v>
      </c>
    </row>
    <row r="9" spans="1:33" ht="15" customHeight="1" x14ac:dyDescent="0.2">
      <c r="A9" s="806" t="s">
        <v>565</v>
      </c>
      <c r="B9" s="83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5"/>
      <c r="AG9" s="85"/>
    </row>
    <row r="10" spans="1:33" ht="12.95" customHeight="1" x14ac:dyDescent="0.2">
      <c r="A10" s="226" t="s">
        <v>749</v>
      </c>
      <c r="B10" s="28">
        <v>-151.64012999999522</v>
      </c>
      <c r="C10" s="28">
        <v>5123.9290400000173</v>
      </c>
      <c r="D10" s="28">
        <v>66819.050269999949</v>
      </c>
      <c r="E10" s="28">
        <v>38949.129460000018</v>
      </c>
      <c r="F10" s="28">
        <v>129969.87245000004</v>
      </c>
      <c r="G10" s="28">
        <v>7498.9115399999901</v>
      </c>
      <c r="H10" s="28">
        <v>51783.534749999977</v>
      </c>
      <c r="I10" s="28">
        <v>164264.14616000128</v>
      </c>
      <c r="J10" s="28">
        <v>38.620310000000245</v>
      </c>
      <c r="K10" s="28">
        <v>7403.1979100000008</v>
      </c>
      <c r="L10" s="28">
        <v>34097.556519999984</v>
      </c>
      <c r="M10" s="28">
        <v>50107.54230999999</v>
      </c>
      <c r="N10" s="28">
        <v>247.16408000000018</v>
      </c>
      <c r="O10" s="28">
        <v>4323.1583800000044</v>
      </c>
      <c r="P10" s="28">
        <v>44215.990939999989</v>
      </c>
      <c r="Q10" s="28">
        <v>42343.879310000011</v>
      </c>
      <c r="R10" s="28">
        <v>27997.404176096516</v>
      </c>
      <c r="S10" s="28">
        <v>10575.938490000002</v>
      </c>
      <c r="T10" s="28">
        <v>562.14098000000013</v>
      </c>
      <c r="U10" s="28">
        <v>14939.361579999995</v>
      </c>
      <c r="V10" s="28">
        <v>1517.9959700000013</v>
      </c>
      <c r="W10" s="28">
        <v>23158.687189999982</v>
      </c>
      <c r="X10" s="28">
        <v>8735.4329999999973</v>
      </c>
      <c r="Y10" s="28">
        <v>9431.8150612000209</v>
      </c>
      <c r="Z10" s="28">
        <v>3621.8832100000022</v>
      </c>
      <c r="AA10" s="28">
        <v>31343.582670000011</v>
      </c>
      <c r="AB10" s="28">
        <v>-86.964849999999842</v>
      </c>
      <c r="AC10" s="28">
        <v>627.36259999999947</v>
      </c>
      <c r="AD10" s="28">
        <v>51723.193169999991</v>
      </c>
      <c r="AE10" s="28">
        <v>35296.589080000012</v>
      </c>
      <c r="AF10" s="28">
        <v>32271.589640000013</v>
      </c>
      <c r="AG10" s="28">
        <v>898750.05526729813</v>
      </c>
    </row>
    <row r="11" spans="1:33" ht="12.95" customHeight="1" x14ac:dyDescent="0.2">
      <c r="A11" s="226" t="s">
        <v>902</v>
      </c>
      <c r="B11" s="28">
        <v>14856.779399999999</v>
      </c>
      <c r="C11" s="28">
        <v>40000.204900000012</v>
      </c>
      <c r="D11" s="28">
        <v>220457.23340999999</v>
      </c>
      <c r="E11" s="28">
        <v>167682.05229000002</v>
      </c>
      <c r="F11" s="28">
        <v>348718.75990000006</v>
      </c>
      <c r="G11" s="28">
        <v>32240.486399999994</v>
      </c>
      <c r="H11" s="28">
        <v>78965.39350999998</v>
      </c>
      <c r="I11" s="28">
        <v>318470.90892000106</v>
      </c>
      <c r="J11" s="28">
        <v>1354.5753900000002</v>
      </c>
      <c r="K11" s="28">
        <v>14832.031190000002</v>
      </c>
      <c r="L11" s="28">
        <v>98549.027579999994</v>
      </c>
      <c r="M11" s="28">
        <v>156784.66466000001</v>
      </c>
      <c r="N11" s="28">
        <v>5823.3374000000003</v>
      </c>
      <c r="O11" s="28">
        <v>23092.165820000002</v>
      </c>
      <c r="P11" s="28">
        <v>89035.404219999997</v>
      </c>
      <c r="Q11" s="28">
        <v>162033.93700000001</v>
      </c>
      <c r="R11" s="28">
        <v>87108.114518536604</v>
      </c>
      <c r="S11" s="28">
        <v>57247.930509999998</v>
      </c>
      <c r="T11" s="28">
        <v>5050.6160400000008</v>
      </c>
      <c r="U11" s="28">
        <v>49743.728589999999</v>
      </c>
      <c r="V11" s="28">
        <v>10554.030279999999</v>
      </c>
      <c r="W11" s="28">
        <v>105442.15110999999</v>
      </c>
      <c r="X11" s="28">
        <v>24582.76</v>
      </c>
      <c r="Y11" s="28">
        <v>74664.242230000003</v>
      </c>
      <c r="Z11" s="28">
        <v>13007.677300000001</v>
      </c>
      <c r="AA11" s="28">
        <v>86707.710500000001</v>
      </c>
      <c r="AB11" s="28">
        <v>1045.9698700000001</v>
      </c>
      <c r="AC11" s="28">
        <v>6729.6334999999999</v>
      </c>
      <c r="AD11" s="28">
        <v>197157.36669</v>
      </c>
      <c r="AE11" s="28">
        <v>75197.069770000016</v>
      </c>
      <c r="AF11" s="28">
        <v>78716.972490000015</v>
      </c>
      <c r="AG11" s="28">
        <v>2645852.9353885376</v>
      </c>
    </row>
    <row r="12" spans="1:33" ht="12.95" customHeight="1" x14ac:dyDescent="0.2">
      <c r="A12" s="226" t="s">
        <v>996</v>
      </c>
      <c r="B12" s="28">
        <v>8744.4396199999992</v>
      </c>
      <c r="C12" s="28">
        <v>39345.391490000009</v>
      </c>
      <c r="D12" s="28">
        <v>216989.34675</v>
      </c>
      <c r="E12" s="28">
        <v>157048.59695000001</v>
      </c>
      <c r="F12" s="28">
        <v>314851.70754000003</v>
      </c>
      <c r="G12" s="28">
        <v>32240.487639999996</v>
      </c>
      <c r="H12" s="28">
        <v>64929.68572999999</v>
      </c>
      <c r="I12" s="28">
        <v>314660.44261000108</v>
      </c>
      <c r="J12" s="28">
        <v>1354.5753900000002</v>
      </c>
      <c r="K12" s="28">
        <v>14832.031190000002</v>
      </c>
      <c r="L12" s="28">
        <v>95681.470860000001</v>
      </c>
      <c r="M12" s="28">
        <v>149027.57127000001</v>
      </c>
      <c r="N12" s="28">
        <v>5823.3374000000003</v>
      </c>
      <c r="O12" s="28">
        <v>23092.165820000002</v>
      </c>
      <c r="P12" s="28">
        <v>89035.467919999996</v>
      </c>
      <c r="Q12" s="28">
        <v>158476.61467000001</v>
      </c>
      <c r="R12" s="28">
        <v>87071.968828536599</v>
      </c>
      <c r="S12" s="28">
        <v>57017.230920000002</v>
      </c>
      <c r="T12" s="28">
        <v>5050.6160400000008</v>
      </c>
      <c r="U12" s="28">
        <v>49601.219380000002</v>
      </c>
      <c r="V12" s="28">
        <v>10554.030139999999</v>
      </c>
      <c r="W12" s="28">
        <v>105442.18122</v>
      </c>
      <c r="X12" s="28">
        <v>24582.76</v>
      </c>
      <c r="Y12" s="28">
        <v>74664.282399999996</v>
      </c>
      <c r="Z12" s="28">
        <v>13007.677300000001</v>
      </c>
      <c r="AA12" s="28">
        <v>85707.959270000007</v>
      </c>
      <c r="AB12" s="28">
        <v>1045.9698700000001</v>
      </c>
      <c r="AC12" s="28">
        <v>6729.6334999999999</v>
      </c>
      <c r="AD12" s="28">
        <v>197157.36569000001</v>
      </c>
      <c r="AE12" s="28">
        <v>75197.069770000016</v>
      </c>
      <c r="AF12" s="28">
        <v>74672.650650000011</v>
      </c>
      <c r="AG12" s="28">
        <v>2553635.9478285373</v>
      </c>
    </row>
    <row r="13" spans="1:33" ht="12.95" customHeight="1" x14ac:dyDescent="0.2">
      <c r="A13" s="226" t="s">
        <v>997</v>
      </c>
      <c r="B13" s="28">
        <v>6112.3397800000002</v>
      </c>
      <c r="C13" s="28">
        <v>654.81340999999986</v>
      </c>
      <c r="D13" s="28">
        <v>3467.8866600000001</v>
      </c>
      <c r="E13" s="28">
        <v>10633.45534</v>
      </c>
      <c r="F13" s="28">
        <v>33867.052360000001</v>
      </c>
      <c r="G13" s="28">
        <v>-1.24E-3</v>
      </c>
      <c r="H13" s="28">
        <v>14035.70777999999</v>
      </c>
      <c r="I13" s="28">
        <v>3810.4663100000002</v>
      </c>
      <c r="J13" s="28">
        <v>0</v>
      </c>
      <c r="K13" s="28">
        <v>0</v>
      </c>
      <c r="L13" s="28">
        <v>2867.5567199999996</v>
      </c>
      <c r="M13" s="28">
        <v>7757.09339</v>
      </c>
      <c r="N13" s="28">
        <v>0</v>
      </c>
      <c r="O13" s="28">
        <v>0</v>
      </c>
      <c r="P13" s="28">
        <v>-6.3699999999999993E-2</v>
      </c>
      <c r="Q13" s="28">
        <v>3557.32233</v>
      </c>
      <c r="R13" s="28">
        <v>36.145690000000002</v>
      </c>
      <c r="S13" s="28">
        <v>230.69959</v>
      </c>
      <c r="T13" s="28">
        <v>0</v>
      </c>
      <c r="U13" s="28">
        <v>142.50921</v>
      </c>
      <c r="V13" s="28">
        <v>1.4000000000000001E-4</v>
      </c>
      <c r="W13" s="28">
        <v>-3.0109999999999998E-2</v>
      </c>
      <c r="X13" s="28">
        <v>0</v>
      </c>
      <c r="Y13" s="28">
        <v>-4.0170000000000004E-2</v>
      </c>
      <c r="Z13" s="28">
        <v>0</v>
      </c>
      <c r="AA13" s="28">
        <v>999.75122999999996</v>
      </c>
      <c r="AB13" s="28">
        <v>0</v>
      </c>
      <c r="AC13" s="28">
        <v>0</v>
      </c>
      <c r="AD13" s="28">
        <v>1E-3</v>
      </c>
      <c r="AE13" s="28">
        <v>0</v>
      </c>
      <c r="AF13" s="28">
        <v>4044.3218400000001</v>
      </c>
      <c r="AG13" s="28">
        <v>92216.987560000009</v>
      </c>
    </row>
    <row r="14" spans="1:33" ht="12.95" customHeight="1" x14ac:dyDescent="0.2">
      <c r="A14" s="226" t="s">
        <v>998</v>
      </c>
      <c r="B14" s="28">
        <v>-14134.290559999994</v>
      </c>
      <c r="C14" s="28">
        <v>-35910.319359999994</v>
      </c>
      <c r="D14" s="28">
        <v>-138557.67638000002</v>
      </c>
      <c r="E14" s="28">
        <v>-130241.02976999999</v>
      </c>
      <c r="F14" s="28">
        <v>-198628.23105</v>
      </c>
      <c r="G14" s="28">
        <v>-23652.922740000005</v>
      </c>
      <c r="H14" s="28">
        <v>-33459.416440000001</v>
      </c>
      <c r="I14" s="28">
        <v>-153008.51318000001</v>
      </c>
      <c r="J14" s="28">
        <v>-1375.48179</v>
      </c>
      <c r="K14" s="28">
        <v>-7752.6101400000007</v>
      </c>
      <c r="L14" s="28">
        <v>-67111.843410000001</v>
      </c>
      <c r="M14" s="28">
        <v>-102075.88199000001</v>
      </c>
      <c r="N14" s="28">
        <v>-5326.1150500000003</v>
      </c>
      <c r="O14" s="28">
        <v>-19127.619269999999</v>
      </c>
      <c r="P14" s="28">
        <v>-44137.246790000005</v>
      </c>
      <c r="Q14" s="28">
        <v>-119292.78746000001</v>
      </c>
      <c r="R14" s="28">
        <v>-56570.594252440096</v>
      </c>
      <c r="S14" s="28">
        <v>-41533.685120000002</v>
      </c>
      <c r="T14" s="28">
        <v>-4125.7168200000006</v>
      </c>
      <c r="U14" s="28">
        <v>-31961.544620000004</v>
      </c>
      <c r="V14" s="28">
        <v>-8689.2442399999982</v>
      </c>
      <c r="W14" s="28">
        <v>-81867.060390000013</v>
      </c>
      <c r="X14" s="28">
        <v>-14756.889000000001</v>
      </c>
      <c r="Y14" s="28">
        <v>-65427.172648799999</v>
      </c>
      <c r="Z14" s="28">
        <v>-8466.4785300000003</v>
      </c>
      <c r="AA14" s="28">
        <v>-65610.711370000005</v>
      </c>
      <c r="AB14" s="28">
        <v>-1113.6503499999999</v>
      </c>
      <c r="AC14" s="28">
        <v>-6013.1421</v>
      </c>
      <c r="AD14" s="28">
        <v>-140214.01071999999</v>
      </c>
      <c r="AE14" s="28">
        <v>-38847.504509999999</v>
      </c>
      <c r="AF14" s="28">
        <v>-51146.232109999997</v>
      </c>
      <c r="AG14" s="28">
        <v>-1710135.6221612401</v>
      </c>
    </row>
    <row r="15" spans="1:33" ht="12.95" customHeight="1" x14ac:dyDescent="0.2">
      <c r="A15" s="226" t="s">
        <v>999</v>
      </c>
      <c r="B15" s="28">
        <v>-10426.172789999995</v>
      </c>
      <c r="C15" s="28">
        <v>-11218.598309999999</v>
      </c>
      <c r="D15" s="28">
        <v>-124108.80337000001</v>
      </c>
      <c r="E15" s="28">
        <v>-110338.94957</v>
      </c>
      <c r="F15" s="28">
        <v>-188685.74387000001</v>
      </c>
      <c r="G15" s="28">
        <v>-22586.121950000004</v>
      </c>
      <c r="H15" s="28">
        <v>-6947.1691900000005</v>
      </c>
      <c r="I15" s="28">
        <v>-93640.216310000003</v>
      </c>
      <c r="J15" s="28">
        <v>-1243.0507700000001</v>
      </c>
      <c r="K15" s="28">
        <v>-6001.6503400000001</v>
      </c>
      <c r="L15" s="28">
        <v>-59579.711230000001</v>
      </c>
      <c r="M15" s="28">
        <v>-95656.990979844937</v>
      </c>
      <c r="N15" s="28">
        <v>-5136.5376100000003</v>
      </c>
      <c r="O15" s="28">
        <v>-18326.10109</v>
      </c>
      <c r="P15" s="28">
        <v>-19583.774440000001</v>
      </c>
      <c r="Q15" s="28">
        <v>-114669.56546000001</v>
      </c>
      <c r="R15" s="28">
        <v>-53630.797122440097</v>
      </c>
      <c r="S15" s="28">
        <v>-38435.87672</v>
      </c>
      <c r="T15" s="28">
        <v>-4075.0630500000002</v>
      </c>
      <c r="U15" s="28">
        <v>-26584.012350000005</v>
      </c>
      <c r="V15" s="28">
        <v>-8522.1486099999984</v>
      </c>
      <c r="W15" s="28">
        <v>-76852.261290000009</v>
      </c>
      <c r="X15" s="28">
        <v>-13839.111000000001</v>
      </c>
      <c r="Y15" s="28">
        <v>-61962.6986473</v>
      </c>
      <c r="Z15" s="28">
        <v>-7958.2756499999996</v>
      </c>
      <c r="AA15" s="28">
        <v>-63115.849890000005</v>
      </c>
      <c r="AB15" s="28">
        <v>-1030.67517</v>
      </c>
      <c r="AC15" s="28">
        <v>-4640.8231900000001</v>
      </c>
      <c r="AD15" s="28">
        <v>-131068.98937999998</v>
      </c>
      <c r="AE15" s="28">
        <v>-6595.9143499999991</v>
      </c>
      <c r="AF15" s="28">
        <v>-35187.020039999996</v>
      </c>
      <c r="AG15" s="28">
        <v>-1421648.6737395849</v>
      </c>
    </row>
    <row r="16" spans="1:33" ht="12.95" customHeight="1" x14ac:dyDescent="0.2">
      <c r="A16" s="226" t="s">
        <v>1570</v>
      </c>
      <c r="B16" s="28">
        <v>-10426.172789999995</v>
      </c>
      <c r="C16" s="28">
        <v>-5646.3353799999995</v>
      </c>
      <c r="D16" s="28">
        <v>-465.26038</v>
      </c>
      <c r="E16" s="28">
        <v>0</v>
      </c>
      <c r="F16" s="28">
        <v>0</v>
      </c>
      <c r="G16" s="28">
        <v>-23.07</v>
      </c>
      <c r="H16" s="28">
        <v>-4757.29828</v>
      </c>
      <c r="I16" s="28">
        <v>0</v>
      </c>
      <c r="J16" s="28">
        <v>-4.3520000000000003</v>
      </c>
      <c r="K16" s="28">
        <v>0</v>
      </c>
      <c r="L16" s="28">
        <v>-12590.781870000001</v>
      </c>
      <c r="M16" s="28">
        <v>-26606.474630000001</v>
      </c>
      <c r="N16" s="28">
        <v>0</v>
      </c>
      <c r="O16" s="28">
        <v>0</v>
      </c>
      <c r="P16" s="28">
        <v>0</v>
      </c>
      <c r="Q16" s="28">
        <v>0</v>
      </c>
      <c r="R16" s="28">
        <v>-25571.780149999999</v>
      </c>
      <c r="S16" s="28">
        <v>0</v>
      </c>
      <c r="T16" s="28">
        <v>-66.304860000000005</v>
      </c>
      <c r="U16" s="28">
        <v>-140.59710999999999</v>
      </c>
      <c r="V16" s="28">
        <v>-5908.0904</v>
      </c>
      <c r="W16" s="28">
        <v>-20363.760930000382</v>
      </c>
      <c r="X16" s="28">
        <v>0</v>
      </c>
      <c r="Y16" s="28">
        <v>0</v>
      </c>
      <c r="Z16" s="28">
        <v>0</v>
      </c>
      <c r="AA16" s="28">
        <v>-37537.647280000005</v>
      </c>
      <c r="AB16" s="28">
        <v>-108.27517000000002</v>
      </c>
      <c r="AC16" s="28">
        <v>-2117.7005199999999</v>
      </c>
      <c r="AD16" s="28">
        <v>0</v>
      </c>
      <c r="AE16" s="28">
        <v>0</v>
      </c>
      <c r="AF16" s="28">
        <v>0</v>
      </c>
      <c r="AG16" s="28">
        <v>-152333.9017500004</v>
      </c>
    </row>
    <row r="17" spans="1:33" ht="12.95" customHeight="1" x14ac:dyDescent="0.2">
      <c r="A17" s="226" t="s">
        <v>732</v>
      </c>
      <c r="B17" s="28">
        <v>0</v>
      </c>
      <c r="C17" s="28">
        <v>-4490.3492800000004</v>
      </c>
      <c r="D17" s="28">
        <v>-25486.81222</v>
      </c>
      <c r="E17" s="28">
        <v>-45611.551469999999</v>
      </c>
      <c r="F17" s="28">
        <v>-85527.672059999983</v>
      </c>
      <c r="G17" s="28">
        <v>-11290.513520000002</v>
      </c>
      <c r="H17" s="28">
        <v>-1376.5985000000003</v>
      </c>
      <c r="I17" s="28">
        <v>0</v>
      </c>
      <c r="J17" s="28">
        <v>-1238.69877</v>
      </c>
      <c r="K17" s="28">
        <v>0</v>
      </c>
      <c r="L17" s="28">
        <v>-20901.91922</v>
      </c>
      <c r="M17" s="28">
        <v>-44163.404169844944</v>
      </c>
      <c r="N17" s="28">
        <v>-778.91576000000009</v>
      </c>
      <c r="O17" s="28">
        <v>-6916.0858200000048</v>
      </c>
      <c r="P17" s="28">
        <v>0</v>
      </c>
      <c r="Q17" s="28">
        <v>-18505.461540000004</v>
      </c>
      <c r="R17" s="28">
        <v>-24571.31851879958</v>
      </c>
      <c r="S17" s="28">
        <v>-17196.866679999999</v>
      </c>
      <c r="T17" s="28">
        <v>-4007.20424</v>
      </c>
      <c r="U17" s="28">
        <v>-10529.742550000003</v>
      </c>
      <c r="V17" s="28">
        <v>-2490.9348399999999</v>
      </c>
      <c r="W17" s="28">
        <v>-24906.857010000003</v>
      </c>
      <c r="X17" s="28">
        <v>-5248.4480000000003</v>
      </c>
      <c r="Y17" s="28">
        <v>-29340.4163205</v>
      </c>
      <c r="Z17" s="28">
        <v>-3594.08149</v>
      </c>
      <c r="AA17" s="28">
        <v>-19547.969130000001</v>
      </c>
      <c r="AB17" s="28">
        <v>-662.63822000000005</v>
      </c>
      <c r="AC17" s="28">
        <v>-637.10415</v>
      </c>
      <c r="AD17" s="28">
        <v>-55789.055909999886</v>
      </c>
      <c r="AE17" s="28">
        <v>-5231.5242599999992</v>
      </c>
      <c r="AF17" s="28">
        <v>-11634.717190000001</v>
      </c>
      <c r="AG17" s="28">
        <v>-481676.86083914438</v>
      </c>
    </row>
    <row r="18" spans="1:33" ht="12.95" customHeight="1" x14ac:dyDescent="0.2">
      <c r="A18" s="226" t="s">
        <v>743</v>
      </c>
      <c r="B18" s="28">
        <v>0</v>
      </c>
      <c r="C18" s="28">
        <v>-1081.91365</v>
      </c>
      <c r="D18" s="28">
        <v>-98156.730770000009</v>
      </c>
      <c r="E18" s="28">
        <v>-64727.398099999999</v>
      </c>
      <c r="F18" s="28">
        <v>-103158.07181000001</v>
      </c>
      <c r="G18" s="28">
        <v>-11272.538430000002</v>
      </c>
      <c r="H18" s="28">
        <v>-813.27241000000015</v>
      </c>
      <c r="I18" s="28">
        <v>-93640.216310000003</v>
      </c>
      <c r="J18" s="28">
        <v>0</v>
      </c>
      <c r="K18" s="28">
        <v>-6001.6503400000001</v>
      </c>
      <c r="L18" s="28">
        <v>-26087.010139999999</v>
      </c>
      <c r="M18" s="28">
        <v>-24887.11218</v>
      </c>
      <c r="N18" s="28">
        <v>-4357.6218500000004</v>
      </c>
      <c r="O18" s="28">
        <v>-11410.015269999994</v>
      </c>
      <c r="P18" s="28">
        <v>-19583.774440000001</v>
      </c>
      <c r="Q18" s="28">
        <v>-96164.103920000009</v>
      </c>
      <c r="R18" s="28">
        <v>-3487.6984536405193</v>
      </c>
      <c r="S18" s="28">
        <v>-21239.010039999997</v>
      </c>
      <c r="T18" s="28">
        <v>-1.5539499999999997</v>
      </c>
      <c r="U18" s="28">
        <v>-15913.672689999999</v>
      </c>
      <c r="V18" s="28">
        <v>-123.12336999999999</v>
      </c>
      <c r="W18" s="28">
        <v>-31581.643349999616</v>
      </c>
      <c r="X18" s="28">
        <v>-8590.6630000000005</v>
      </c>
      <c r="Y18" s="28">
        <v>-32622.282326800003</v>
      </c>
      <c r="Z18" s="28">
        <v>-4364.19416</v>
      </c>
      <c r="AA18" s="28">
        <v>-6030.2334800000017</v>
      </c>
      <c r="AB18" s="28">
        <v>-259.76178000000004</v>
      </c>
      <c r="AC18" s="28">
        <v>-1886.0185200000001</v>
      </c>
      <c r="AD18" s="28">
        <v>-75279.933470000105</v>
      </c>
      <c r="AE18" s="28">
        <v>-1364.3900899999999</v>
      </c>
      <c r="AF18" s="28">
        <v>-23552.302849999993</v>
      </c>
      <c r="AG18" s="28">
        <v>-787637.91115044034</v>
      </c>
    </row>
    <row r="19" spans="1:33" ht="12.95" customHeight="1" x14ac:dyDescent="0.2">
      <c r="A19" s="226" t="s">
        <v>1000</v>
      </c>
      <c r="B19" s="28">
        <v>-3708.1177699999998</v>
      </c>
      <c r="C19" s="28">
        <v>-24691.721049999996</v>
      </c>
      <c r="D19" s="28">
        <v>-14448.873009999999</v>
      </c>
      <c r="E19" s="28">
        <v>-19902.0802</v>
      </c>
      <c r="F19" s="28">
        <v>-9942.4871799999983</v>
      </c>
      <c r="G19" s="28">
        <v>-1066.80079</v>
      </c>
      <c r="H19" s="28">
        <v>-26512.24725</v>
      </c>
      <c r="I19" s="28">
        <v>-59368.296869999998</v>
      </c>
      <c r="J19" s="28">
        <v>-132.43101999999999</v>
      </c>
      <c r="K19" s="28">
        <v>-1750.9598000000001</v>
      </c>
      <c r="L19" s="28">
        <v>-7532.1321799999996</v>
      </c>
      <c r="M19" s="28">
        <v>-6418.8910101550664</v>
      </c>
      <c r="N19" s="28">
        <v>-189.57744</v>
      </c>
      <c r="O19" s="28">
        <v>-801.5181799999998</v>
      </c>
      <c r="P19" s="28">
        <v>-24553.47235</v>
      </c>
      <c r="Q19" s="28">
        <v>-4623.2219999999998</v>
      </c>
      <c r="R19" s="28">
        <v>-2939.7971299999999</v>
      </c>
      <c r="S19" s="28">
        <v>-3097.8083999999999</v>
      </c>
      <c r="T19" s="28">
        <v>-50.653769999999994</v>
      </c>
      <c r="U19" s="28">
        <v>-5377.5322700000006</v>
      </c>
      <c r="V19" s="28">
        <v>-167.09562999999994</v>
      </c>
      <c r="W19" s="28">
        <v>-5014.7990999999993</v>
      </c>
      <c r="X19" s="28">
        <v>-917.77800000000002</v>
      </c>
      <c r="Y19" s="28">
        <v>-3464.4740014999993</v>
      </c>
      <c r="Z19" s="28">
        <v>-508.20287999999999</v>
      </c>
      <c r="AA19" s="28">
        <v>-2494.86148</v>
      </c>
      <c r="AB19" s="28">
        <v>-82.975179999999995</v>
      </c>
      <c r="AC19" s="28">
        <v>-1372.31891</v>
      </c>
      <c r="AD19" s="28">
        <v>-9145.0213399999993</v>
      </c>
      <c r="AE19" s="28">
        <v>-32251.59016</v>
      </c>
      <c r="AF19" s="28">
        <v>-15959.21207</v>
      </c>
      <c r="AG19" s="28">
        <v>-288486.94842165505</v>
      </c>
    </row>
    <row r="20" spans="1:33" ht="12.95" customHeight="1" x14ac:dyDescent="0.2">
      <c r="A20" s="226" t="s">
        <v>744</v>
      </c>
      <c r="B20" s="28">
        <v>-3708.1177699999998</v>
      </c>
      <c r="C20" s="28">
        <v>-127.60409</v>
      </c>
      <c r="D20" s="28">
        <v>-14448.873009999999</v>
      </c>
      <c r="E20" s="28">
        <v>-19902.0802</v>
      </c>
      <c r="F20" s="28">
        <v>-9942.4871799999983</v>
      </c>
      <c r="G20" s="28">
        <v>-1066.80079</v>
      </c>
      <c r="H20" s="28">
        <v>-26512.24725</v>
      </c>
      <c r="I20" s="28">
        <v>-59368.296869999998</v>
      </c>
      <c r="J20" s="28">
        <v>-132.43101999999999</v>
      </c>
      <c r="K20" s="28">
        <v>-1750.9598000000001</v>
      </c>
      <c r="L20" s="28">
        <v>-7532.1321799999996</v>
      </c>
      <c r="M20" s="28">
        <v>-6418.8910101550664</v>
      </c>
      <c r="N20" s="28">
        <v>-189.57744</v>
      </c>
      <c r="O20" s="28">
        <v>-801.5181799999998</v>
      </c>
      <c r="P20" s="28">
        <v>-24553.47235</v>
      </c>
      <c r="Q20" s="28">
        <v>-4623.2219999999998</v>
      </c>
      <c r="R20" s="28">
        <v>-2939.7971299999999</v>
      </c>
      <c r="S20" s="28">
        <v>-3097.8083999999999</v>
      </c>
      <c r="T20" s="28">
        <v>-50.653769999999994</v>
      </c>
      <c r="U20" s="28">
        <v>-1670.2590600000001</v>
      </c>
      <c r="V20" s="28">
        <v>-167.09562999999994</v>
      </c>
      <c r="W20" s="28">
        <v>-5014.7990999999993</v>
      </c>
      <c r="X20" s="28">
        <v>-917.77800000000002</v>
      </c>
      <c r="Y20" s="28">
        <v>-3464.4740014999993</v>
      </c>
      <c r="Z20" s="28">
        <v>-508.20287999999999</v>
      </c>
      <c r="AA20" s="28">
        <v>-2494.86148</v>
      </c>
      <c r="AB20" s="28">
        <v>-82.975179999999995</v>
      </c>
      <c r="AC20" s="28">
        <v>-157.94979999999998</v>
      </c>
      <c r="AD20" s="28">
        <v>-9145.0213399999993</v>
      </c>
      <c r="AE20" s="28">
        <v>-1236.7084299999999</v>
      </c>
      <c r="AF20" s="28">
        <v>-15959.21207</v>
      </c>
      <c r="AG20" s="28">
        <v>-227986.30741165506</v>
      </c>
    </row>
    <row r="21" spans="1:33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</row>
    <row r="22" spans="1:33" ht="12.95" customHeight="1" x14ac:dyDescent="0.2">
      <c r="A22" s="226" t="s">
        <v>743</v>
      </c>
      <c r="B22" s="28">
        <v>0</v>
      </c>
      <c r="C22" s="28">
        <v>-24564.116959999996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-3707.2732100000003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-1214.3691100000001</v>
      </c>
      <c r="AD22" s="28">
        <v>0</v>
      </c>
      <c r="AE22" s="28">
        <v>-31014.881730000001</v>
      </c>
      <c r="AF22" s="28">
        <v>0</v>
      </c>
      <c r="AG22" s="28">
        <v>-60500.641009999992</v>
      </c>
    </row>
    <row r="23" spans="1:33" ht="12.95" customHeight="1" x14ac:dyDescent="0.2">
      <c r="A23" s="62" t="s">
        <v>4146</v>
      </c>
      <c r="B23" s="28">
        <v>-874.12897000000066</v>
      </c>
      <c r="C23" s="28">
        <v>1034.0434999999998</v>
      </c>
      <c r="D23" s="28">
        <v>-15080.506760000026</v>
      </c>
      <c r="E23" s="28">
        <v>1508.1069399999906</v>
      </c>
      <c r="F23" s="28">
        <v>-20120.656400000022</v>
      </c>
      <c r="G23" s="28">
        <v>-1088.6521199999988</v>
      </c>
      <c r="H23" s="28">
        <v>6277.5576799999972</v>
      </c>
      <c r="I23" s="28">
        <v>-1198.2495799997705</v>
      </c>
      <c r="J23" s="28">
        <v>59.526710000000094</v>
      </c>
      <c r="K23" s="28">
        <v>323.77685999999972</v>
      </c>
      <c r="L23" s="28">
        <v>2660.3723499999905</v>
      </c>
      <c r="M23" s="28">
        <v>-4601.2403600000107</v>
      </c>
      <c r="N23" s="28">
        <v>-250.05826999999982</v>
      </c>
      <c r="O23" s="28">
        <v>358.61183000000165</v>
      </c>
      <c r="P23" s="28">
        <v>-682.16649000000234</v>
      </c>
      <c r="Q23" s="28">
        <v>-397.27022999998735</v>
      </c>
      <c r="R23" s="28">
        <v>-2540.1160899999923</v>
      </c>
      <c r="S23" s="28">
        <v>-5138.3068999999941</v>
      </c>
      <c r="T23" s="28">
        <v>-362.75824000000011</v>
      </c>
      <c r="U23" s="28">
        <v>-2842.8223899999994</v>
      </c>
      <c r="V23" s="28">
        <v>-346.79006999999956</v>
      </c>
      <c r="W23" s="28">
        <v>-416.40352999999595</v>
      </c>
      <c r="X23" s="28">
        <v>-1090.4380000000001</v>
      </c>
      <c r="Y23" s="28">
        <v>194.74548000001596</v>
      </c>
      <c r="Z23" s="28">
        <v>-919.31555999999864</v>
      </c>
      <c r="AA23" s="28">
        <v>10246.583540000016</v>
      </c>
      <c r="AB23" s="28">
        <v>-19.284370000000081</v>
      </c>
      <c r="AC23" s="28">
        <v>-89.12880000000041</v>
      </c>
      <c r="AD23" s="28">
        <v>-5220.1628000000128</v>
      </c>
      <c r="AE23" s="28">
        <v>-1052.9761800000026</v>
      </c>
      <c r="AF23" s="28">
        <v>4700.8492599999954</v>
      </c>
      <c r="AG23" s="28">
        <v>-36967.257959999835</v>
      </c>
    </row>
    <row r="24" spans="1:33" ht="12.95" customHeight="1" x14ac:dyDescent="0.2">
      <c r="A24" s="62" t="s">
        <v>4128</v>
      </c>
      <c r="B24" s="28">
        <v>-7696.0598200000004</v>
      </c>
      <c r="C24" s="28">
        <v>-14784.57172</v>
      </c>
      <c r="D24" s="28">
        <v>-100175.63399000002</v>
      </c>
      <c r="E24" s="28">
        <v>-68134.651540000006</v>
      </c>
      <c r="F24" s="28">
        <v>-188867.00456999999</v>
      </c>
      <c r="G24" s="28">
        <v>-16510.527959999999</v>
      </c>
      <c r="H24" s="28">
        <v>-36285.163120000005</v>
      </c>
      <c r="I24" s="28">
        <v>-164876.48105999996</v>
      </c>
      <c r="J24" s="28">
        <v>-855.96533999999997</v>
      </c>
      <c r="K24" s="28">
        <v>-7933.6884500000006</v>
      </c>
      <c r="L24" s="28">
        <v>-45852.879810000006</v>
      </c>
      <c r="M24" s="28">
        <v>-77143.927249999993</v>
      </c>
      <c r="N24" s="28">
        <v>-3813.9781499999999</v>
      </c>
      <c r="O24" s="28">
        <v>-9429.1611499999999</v>
      </c>
      <c r="P24" s="28">
        <v>-43456.91792</v>
      </c>
      <c r="Q24" s="28">
        <v>-86717.189779999986</v>
      </c>
      <c r="R24" s="28">
        <v>-40452.304849999993</v>
      </c>
      <c r="S24" s="28">
        <v>-30441.318529999997</v>
      </c>
      <c r="T24" s="28">
        <v>-2947.2153600000001</v>
      </c>
      <c r="U24" s="28">
        <v>-27508.652279999998</v>
      </c>
      <c r="V24" s="28">
        <v>-6304.5934499999994</v>
      </c>
      <c r="W24" s="28">
        <v>-48274.60411</v>
      </c>
      <c r="X24" s="28">
        <v>-11155.082</v>
      </c>
      <c r="Y24" s="28">
        <v>-37413.065589999991</v>
      </c>
      <c r="Z24" s="28">
        <v>-6792.6397099999995</v>
      </c>
      <c r="AA24" s="28">
        <v>-46007.969999999994</v>
      </c>
      <c r="AB24" s="28">
        <v>-761.28571000000011</v>
      </c>
      <c r="AC24" s="28">
        <v>-3396.9124499999998</v>
      </c>
      <c r="AD24" s="28">
        <v>-109698.41228</v>
      </c>
      <c r="AE24" s="28">
        <v>-39288.452250000002</v>
      </c>
      <c r="AF24" s="28">
        <v>-38122.745670000004</v>
      </c>
      <c r="AG24" s="28">
        <v>-1321099.05587</v>
      </c>
    </row>
    <row r="25" spans="1:33" ht="12.95" customHeight="1" x14ac:dyDescent="0.2">
      <c r="A25" s="62" t="s">
        <v>4127</v>
      </c>
      <c r="B25" s="28">
        <v>5120.8713099999995</v>
      </c>
      <c r="C25" s="28">
        <v>12715.553850000002</v>
      </c>
      <c r="D25" s="28">
        <v>51041.389769999994</v>
      </c>
      <c r="E25" s="28">
        <v>39481.098189999997</v>
      </c>
      <c r="F25" s="28">
        <v>101686.25807</v>
      </c>
      <c r="G25" s="28">
        <v>11650.15336</v>
      </c>
      <c r="H25" s="28">
        <v>3515.1231000000002</v>
      </c>
      <c r="I25" s="28">
        <v>53300.449410000067</v>
      </c>
      <c r="J25" s="28">
        <v>806.07076000000006</v>
      </c>
      <c r="K25" s="28">
        <v>3189.7525599999999</v>
      </c>
      <c r="L25" s="28">
        <v>28370.754639999999</v>
      </c>
      <c r="M25" s="28">
        <v>43228.108879999992</v>
      </c>
      <c r="N25" s="28">
        <v>3377.15416</v>
      </c>
      <c r="O25" s="28">
        <v>7116.1715899999999</v>
      </c>
      <c r="P25" s="28">
        <v>10758.693979999998</v>
      </c>
      <c r="Q25" s="28">
        <v>62036.953009999997</v>
      </c>
      <c r="R25" s="28">
        <v>24739.004789999999</v>
      </c>
      <c r="S25" s="28">
        <v>19697.723420000002</v>
      </c>
      <c r="T25" s="28">
        <v>2444.16689</v>
      </c>
      <c r="U25" s="28">
        <v>16796.904299999998</v>
      </c>
      <c r="V25" s="28">
        <v>5236.0355</v>
      </c>
      <c r="W25" s="28">
        <v>35124.081180000001</v>
      </c>
      <c r="X25" s="28">
        <v>7106.4250000000002</v>
      </c>
      <c r="Y25" s="28">
        <v>30990.051130000003</v>
      </c>
      <c r="Z25" s="28">
        <v>4306.9446000000007</v>
      </c>
      <c r="AA25" s="28">
        <v>33916.192430000003</v>
      </c>
      <c r="AB25" s="28">
        <v>742.00134000000003</v>
      </c>
      <c r="AC25" s="28">
        <v>2993.81387</v>
      </c>
      <c r="AD25" s="28">
        <v>74851.717439999993</v>
      </c>
      <c r="AE25" s="28">
        <v>19475.848249999999</v>
      </c>
      <c r="AF25" s="283">
        <v>10863.08473</v>
      </c>
      <c r="AG25" s="28">
        <v>726678.55151000014</v>
      </c>
    </row>
    <row r="26" spans="1:33" ht="12.95" customHeight="1" x14ac:dyDescent="0.2">
      <c r="A26" s="62" t="s">
        <v>4130</v>
      </c>
      <c r="B26" s="28">
        <v>5170.6775900000002</v>
      </c>
      <c r="C26" s="28">
        <v>14463.223899999999</v>
      </c>
      <c r="D26" s="28">
        <v>73813.146609999996</v>
      </c>
      <c r="E26" s="28">
        <v>75000.454280000005</v>
      </c>
      <c r="F26" s="28">
        <v>143890.39611999996</v>
      </c>
      <c r="G26" s="28">
        <v>12972.312640000002</v>
      </c>
      <c r="H26" s="28">
        <v>41190.995460000006</v>
      </c>
      <c r="I26" s="28">
        <v>184520.40036000015</v>
      </c>
      <c r="J26" s="28">
        <v>509.61357999999996</v>
      </c>
      <c r="K26" s="28">
        <v>7114.5061000000005</v>
      </c>
      <c r="L26" s="28">
        <v>53316.723829999995</v>
      </c>
      <c r="M26" s="28">
        <v>73157.374069999991</v>
      </c>
      <c r="N26" s="28">
        <v>370.30478000000005</v>
      </c>
      <c r="O26" s="28">
        <v>12938.060130000002</v>
      </c>
      <c r="P26" s="28">
        <v>40068.284350000002</v>
      </c>
      <c r="Q26" s="28">
        <v>68560.428769999999</v>
      </c>
      <c r="R26" s="28">
        <v>30841.611710000001</v>
      </c>
      <c r="S26" s="28">
        <v>14690.97401</v>
      </c>
      <c r="T26" s="28">
        <v>1386.6168300000002</v>
      </c>
      <c r="U26" s="28">
        <v>20167.658210000001</v>
      </c>
      <c r="V26" s="28">
        <v>2855.7386900000001</v>
      </c>
      <c r="W26" s="28">
        <v>33192.311410000002</v>
      </c>
      <c r="X26" s="28">
        <v>7685.3829999999998</v>
      </c>
      <c r="Y26" s="28">
        <v>30692.139820000004</v>
      </c>
      <c r="Z26" s="28">
        <v>3794.3268300000004</v>
      </c>
      <c r="AA26" s="28">
        <v>38716.199860000008</v>
      </c>
      <c r="AB26" s="28">
        <v>0</v>
      </c>
      <c r="AC26" s="28">
        <v>2907.8831399999999</v>
      </c>
      <c r="AD26" s="28">
        <v>78898.351060000001</v>
      </c>
      <c r="AE26" s="28">
        <v>20606.61606</v>
      </c>
      <c r="AF26" s="28">
        <v>42122.216999999997</v>
      </c>
      <c r="AG26" s="28">
        <v>1135614.9302000003</v>
      </c>
    </row>
    <row r="27" spans="1:33" ht="12.95" customHeight="1" x14ac:dyDescent="0.2">
      <c r="A27" s="62" t="s">
        <v>4132</v>
      </c>
      <c r="B27" s="28">
        <v>-3469.61805</v>
      </c>
      <c r="C27" s="28">
        <v>-11360.162530000001</v>
      </c>
      <c r="D27" s="28">
        <v>-39759.409149999999</v>
      </c>
      <c r="E27" s="28">
        <v>-44838.793990000006</v>
      </c>
      <c r="F27" s="28">
        <v>-76830.306019999989</v>
      </c>
      <c r="G27" s="28">
        <v>-9200.5901600000016</v>
      </c>
      <c r="H27" s="28">
        <v>-2143.3977600000007</v>
      </c>
      <c r="I27" s="28">
        <v>-74142.618290000013</v>
      </c>
      <c r="J27" s="28">
        <v>-400.19228999999996</v>
      </c>
      <c r="K27" s="28">
        <v>-2046.7933500000001</v>
      </c>
      <c r="L27" s="28">
        <v>-33174.226309999998</v>
      </c>
      <c r="M27" s="28">
        <v>-43842.796060000001</v>
      </c>
      <c r="N27" s="28">
        <v>-183.53906000000001</v>
      </c>
      <c r="O27" s="28">
        <v>-10266.45874</v>
      </c>
      <c r="P27" s="28">
        <v>-8052.2269000000006</v>
      </c>
      <c r="Q27" s="28">
        <v>-44277.462229999997</v>
      </c>
      <c r="R27" s="28">
        <v>-17668.427739999999</v>
      </c>
      <c r="S27" s="28">
        <v>-9085.6857999999993</v>
      </c>
      <c r="T27" s="28">
        <v>-1246.3266000000001</v>
      </c>
      <c r="U27" s="28">
        <v>-12298.732620000001</v>
      </c>
      <c r="V27" s="28">
        <v>-2133.9708100000003</v>
      </c>
      <c r="W27" s="28">
        <v>-20458.192009999999</v>
      </c>
      <c r="X27" s="28">
        <v>-4727.1639999999998</v>
      </c>
      <c r="Y27" s="28">
        <v>-24074.37988</v>
      </c>
      <c r="Z27" s="28">
        <v>-2227.9472800000003</v>
      </c>
      <c r="AA27" s="28">
        <v>-16377.838750000001</v>
      </c>
      <c r="AB27" s="28">
        <v>0</v>
      </c>
      <c r="AC27" s="28">
        <v>-2593.9133600000005</v>
      </c>
      <c r="AD27" s="28">
        <v>-49271.819020000003</v>
      </c>
      <c r="AE27" s="28">
        <v>-1846.9882399999999</v>
      </c>
      <c r="AF27" s="28">
        <v>-10161.7068</v>
      </c>
      <c r="AG27" s="28">
        <v>-578161.6838</v>
      </c>
    </row>
    <row r="28" spans="1:33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-4264.5968800000001</v>
      </c>
      <c r="I28" s="28">
        <v>0</v>
      </c>
      <c r="J28" s="28">
        <v>-4.1324899999999989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3.1330200000000001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674.60780999999952</v>
      </c>
      <c r="AD28" s="28">
        <v>0</v>
      </c>
      <c r="AE28" s="28">
        <v>0</v>
      </c>
      <c r="AF28" s="28">
        <v>0</v>
      </c>
      <c r="AG28" s="28">
        <v>-3590.9885400000003</v>
      </c>
    </row>
    <row r="29" spans="1:33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-4706.5775400000002</v>
      </c>
      <c r="I29" s="28">
        <v>0</v>
      </c>
      <c r="J29" s="28">
        <v>-14.814549999999999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-4721.3920900000003</v>
      </c>
    </row>
    <row r="30" spans="1:33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441.98066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5113.4602699999996</v>
      </c>
      <c r="AD30" s="28">
        <v>0</v>
      </c>
      <c r="AE30" s="28">
        <v>0</v>
      </c>
      <c r="AF30" s="28">
        <v>0</v>
      </c>
      <c r="AG30" s="28">
        <v>5555.4409299999998</v>
      </c>
    </row>
    <row r="31" spans="1:33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10.68206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11.54283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22.224890000000002</v>
      </c>
    </row>
    <row r="32" spans="1:33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-8.4098100000000002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-4438.8524600000001</v>
      </c>
      <c r="AD32" s="28">
        <v>0</v>
      </c>
      <c r="AE32" s="28">
        <v>0</v>
      </c>
      <c r="AF32" s="28">
        <v>0</v>
      </c>
      <c r="AG32" s="28">
        <v>-4447.2622700000002</v>
      </c>
    </row>
    <row r="33" spans="1:33" ht="12.95" customHeight="1" x14ac:dyDescent="0.2">
      <c r="A33" s="228" t="s">
        <v>1001</v>
      </c>
      <c r="B33" s="28">
        <v>0</v>
      </c>
      <c r="C33" s="28">
        <v>239.8459601575193</v>
      </c>
      <c r="D33" s="28">
        <v>5985.4371900000006</v>
      </c>
      <c r="E33" s="28">
        <v>880.12977999999987</v>
      </c>
      <c r="F33" s="28">
        <v>15230.605760000002</v>
      </c>
      <c r="G33" s="28">
        <v>2522.3673121631195</v>
      </c>
      <c r="H33" s="28">
        <v>4564.8023500000008</v>
      </c>
      <c r="I33" s="28">
        <v>6234.8830499999985</v>
      </c>
      <c r="J33" s="28">
        <v>0.35650999999999999</v>
      </c>
      <c r="K33" s="28">
        <v>2233.7104800000002</v>
      </c>
      <c r="L33" s="28">
        <v>1467.8721199999998</v>
      </c>
      <c r="M33" s="28">
        <v>2482.2725238039798</v>
      </c>
      <c r="N33" s="28">
        <v>0</v>
      </c>
      <c r="O33" s="28">
        <v>80.093012025893643</v>
      </c>
      <c r="P33" s="28">
        <v>2926.920744226486</v>
      </c>
      <c r="Q33" s="28">
        <v>2812.3583933621817</v>
      </c>
      <c r="R33" s="28">
        <v>1172.7341199999998</v>
      </c>
      <c r="S33" s="28">
        <v>1737.1207000000002</v>
      </c>
      <c r="T33" s="28">
        <v>27.784610000000001</v>
      </c>
      <c r="U33" s="28">
        <v>3787.71747</v>
      </c>
      <c r="V33" s="28">
        <v>59.104187918254134</v>
      </c>
      <c r="W33" s="28">
        <v>1090.6750419489558</v>
      </c>
      <c r="X33" s="28">
        <v>381.62200000000001</v>
      </c>
      <c r="Y33" s="28">
        <v>854.34965</v>
      </c>
      <c r="Z33" s="28">
        <v>116.77672861221762</v>
      </c>
      <c r="AA33" s="28">
        <v>1120.7405783799998</v>
      </c>
      <c r="AB33" s="28">
        <v>0</v>
      </c>
      <c r="AC33" s="28">
        <v>46.822850038432634</v>
      </c>
      <c r="AD33" s="28">
        <v>7140.628130000001</v>
      </c>
      <c r="AE33" s="28">
        <v>3175.4035500000005</v>
      </c>
      <c r="AF33" s="28">
        <v>2259.4763900198996</v>
      </c>
      <c r="AG33" s="28">
        <v>70632.611192656957</v>
      </c>
    </row>
    <row r="34" spans="1:33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0</v>
      </c>
      <c r="F34" s="28">
        <v>61.329129999999999</v>
      </c>
      <c r="G34" s="28">
        <v>8.1388100000000012</v>
      </c>
      <c r="H34" s="28">
        <v>0</v>
      </c>
      <c r="I34" s="28">
        <v>1315.8969800000084</v>
      </c>
      <c r="J34" s="28">
        <v>0</v>
      </c>
      <c r="K34" s="28">
        <v>670.49897999999996</v>
      </c>
      <c r="L34" s="28">
        <v>0</v>
      </c>
      <c r="M34" s="28">
        <v>40.295370000000005</v>
      </c>
      <c r="N34" s="28">
        <v>0</v>
      </c>
      <c r="O34" s="28">
        <v>0</v>
      </c>
      <c r="P34" s="28">
        <v>24.226509999999998</v>
      </c>
      <c r="Q34" s="28">
        <v>-1432.1270400000001</v>
      </c>
      <c r="R34" s="28">
        <v>251.8931</v>
      </c>
      <c r="S34" s="28">
        <v>0</v>
      </c>
      <c r="T34" s="28">
        <v>0</v>
      </c>
      <c r="U34" s="28">
        <v>0.32030000000000003</v>
      </c>
      <c r="V34" s="28">
        <v>0</v>
      </c>
      <c r="W34" s="28">
        <v>0</v>
      </c>
      <c r="X34" s="28">
        <v>53.927999999999997</v>
      </c>
      <c r="Y34" s="28">
        <v>438.32109000000099</v>
      </c>
      <c r="Z34" s="28">
        <v>3.211E-2</v>
      </c>
      <c r="AA34" s="28">
        <v>0</v>
      </c>
      <c r="AB34" s="28">
        <v>0.28337000000000001</v>
      </c>
      <c r="AC34" s="28">
        <v>0</v>
      </c>
      <c r="AD34" s="28">
        <v>9.5312000000000001</v>
      </c>
      <c r="AE34" s="28">
        <v>0</v>
      </c>
      <c r="AF34" s="28">
        <v>0</v>
      </c>
      <c r="AG34" s="28">
        <v>1442.5679100000093</v>
      </c>
    </row>
    <row r="35" spans="1:33" ht="12.95" customHeight="1" x14ac:dyDescent="0.2">
      <c r="A35" s="62" t="s">
        <v>4177</v>
      </c>
      <c r="B35" s="28">
        <v>0</v>
      </c>
      <c r="C35" s="28">
        <v>58.84673999999999</v>
      </c>
      <c r="D35" s="28">
        <v>2873.5107699999994</v>
      </c>
      <c r="E35" s="28">
        <v>2764.423449999998</v>
      </c>
      <c r="F35" s="28">
        <v>3181.1663799999988</v>
      </c>
      <c r="G35" s="28">
        <v>308.82988</v>
      </c>
      <c r="H35" s="28">
        <v>631.37630000000001</v>
      </c>
      <c r="I35" s="28">
        <v>15295.586710000245</v>
      </c>
      <c r="J35" s="28">
        <v>0</v>
      </c>
      <c r="K35" s="28">
        <v>-43.87005000000002</v>
      </c>
      <c r="L35" s="28">
        <v>1889.4912399999994</v>
      </c>
      <c r="M35" s="28">
        <v>1643.509</v>
      </c>
      <c r="N35" s="28">
        <v>32.571199999999997</v>
      </c>
      <c r="O35" s="28">
        <v>725.43879000000015</v>
      </c>
      <c r="P35" s="28">
        <v>5005.4642100000001</v>
      </c>
      <c r="Q35" s="28">
        <v>0</v>
      </c>
      <c r="R35" s="28">
        <v>151.89887999999996</v>
      </c>
      <c r="S35" s="28">
        <v>605.66875000000005</v>
      </c>
      <c r="T35" s="28">
        <v>0</v>
      </c>
      <c r="U35" s="28">
        <v>192.67055999999999</v>
      </c>
      <c r="V35" s="28">
        <v>26.38619000000006</v>
      </c>
      <c r="W35" s="28">
        <v>1793.5944000000002</v>
      </c>
      <c r="X35" s="28">
        <v>237.35599999999999</v>
      </c>
      <c r="Y35" s="28">
        <v>495.97989999999993</v>
      </c>
      <c r="Z35" s="28">
        <v>14.741470000000001</v>
      </c>
      <c r="AA35" s="28">
        <v>764.69771000000014</v>
      </c>
      <c r="AB35" s="28">
        <v>0</v>
      </c>
      <c r="AC35" s="28">
        <v>25.371789999999994</v>
      </c>
      <c r="AD35" s="28">
        <v>201.98740999999643</v>
      </c>
      <c r="AE35" s="28">
        <v>-139.12836999999999</v>
      </c>
      <c r="AF35" s="28">
        <v>-4.211099999999977</v>
      </c>
      <c r="AG35" s="28">
        <v>38733.358210000224</v>
      </c>
    </row>
    <row r="36" spans="1:33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</row>
    <row r="37" spans="1:33" ht="15" customHeight="1" x14ac:dyDescent="0.2">
      <c r="A37" s="1115" t="s">
        <v>562</v>
      </c>
      <c r="B37" s="1114">
        <v>-151.64012999999522</v>
      </c>
      <c r="C37" s="1114">
        <v>5422.6217401575368</v>
      </c>
      <c r="D37" s="1114">
        <v>75677.998229999939</v>
      </c>
      <c r="E37" s="1114">
        <v>42593.682690000016</v>
      </c>
      <c r="F37" s="1114">
        <v>148442.97372000004</v>
      </c>
      <c r="G37" s="1114">
        <v>10338.24754216311</v>
      </c>
      <c r="H37" s="1114">
        <v>52715.116519999981</v>
      </c>
      <c r="I37" s="1114">
        <v>187110.51290000154</v>
      </c>
      <c r="J37" s="1114">
        <v>34.844330000000248</v>
      </c>
      <c r="K37" s="1114">
        <v>10263.537320000001</v>
      </c>
      <c r="L37" s="1114">
        <v>37454.919879999987</v>
      </c>
      <c r="M37" s="1114">
        <v>54273.619203803966</v>
      </c>
      <c r="N37" s="1114">
        <v>279.73528000000016</v>
      </c>
      <c r="O37" s="1114">
        <v>5128.6901820258981</v>
      </c>
      <c r="P37" s="1114">
        <v>52172.602404226476</v>
      </c>
      <c r="Q37" s="1114">
        <v>43724.110663362197</v>
      </c>
      <c r="R37" s="1114">
        <v>29573.930276096518</v>
      </c>
      <c r="S37" s="1114">
        <v>12918.727940000002</v>
      </c>
      <c r="T37" s="1114">
        <v>593.05861000000016</v>
      </c>
      <c r="U37" s="1114">
        <v>18920.069909999995</v>
      </c>
      <c r="V37" s="1114">
        <v>1603.4863479182557</v>
      </c>
      <c r="W37" s="1114">
        <v>26042.956631948939</v>
      </c>
      <c r="X37" s="1114">
        <v>9408.3389999999963</v>
      </c>
      <c r="Y37" s="1114">
        <v>11220.465701200023</v>
      </c>
      <c r="Z37" s="1114">
        <v>3753.4335186122198</v>
      </c>
      <c r="AA37" s="1114">
        <v>33229.02095838001</v>
      </c>
      <c r="AB37" s="1114">
        <v>-86.681479999999837</v>
      </c>
      <c r="AC37" s="1114">
        <v>1374.1650500384314</v>
      </c>
      <c r="AD37" s="1114">
        <v>59075.339909999988</v>
      </c>
      <c r="AE37" s="1114">
        <v>38332.864260000017</v>
      </c>
      <c r="AF37" s="1114">
        <v>34526.854930019908</v>
      </c>
      <c r="AG37" s="1114">
        <v>1005967.604039955</v>
      </c>
    </row>
    <row r="38" spans="1:33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</row>
    <row r="39" spans="1:33" ht="15" customHeight="1" x14ac:dyDescent="0.2">
      <c r="A39" s="806" t="s">
        <v>568</v>
      </c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</row>
    <row r="40" spans="1:33" ht="12.95" customHeight="1" x14ac:dyDescent="0.2">
      <c r="A40" s="68" t="s">
        <v>419</v>
      </c>
      <c r="B40" s="28">
        <v>4.6780900000000543</v>
      </c>
      <c r="C40" s="28">
        <v>-2318.8187700000067</v>
      </c>
      <c r="D40" s="28">
        <v>-31055.931590000022</v>
      </c>
      <c r="E40" s="28">
        <v>-25916.44512</v>
      </c>
      <c r="F40" s="28">
        <v>-90044.275291898113</v>
      </c>
      <c r="G40" s="28">
        <v>-4090.2150300000026</v>
      </c>
      <c r="H40" s="28">
        <v>-57517.993348454998</v>
      </c>
      <c r="I40" s="28">
        <v>-134070.58188999907</v>
      </c>
      <c r="J40" s="28">
        <v>-39.893374416807987</v>
      </c>
      <c r="K40" s="28">
        <v>-4425.5475727599978</v>
      </c>
      <c r="L40" s="28">
        <v>-19338.142060000009</v>
      </c>
      <c r="M40" s="28">
        <v>-21277.595739999997</v>
      </c>
      <c r="N40" s="28">
        <v>-133.19322000000014</v>
      </c>
      <c r="O40" s="28">
        <v>-1926.8867300000056</v>
      </c>
      <c r="P40" s="28">
        <v>-37171.216499999995</v>
      </c>
      <c r="Q40" s="28">
        <v>-13442.719369999977</v>
      </c>
      <c r="R40" s="28">
        <v>-5252.4180500000111</v>
      </c>
      <c r="S40" s="28">
        <v>-6124.659510000004</v>
      </c>
      <c r="T40" s="28">
        <v>-4.3723199999998599</v>
      </c>
      <c r="U40" s="28">
        <v>-5651.7259400000021</v>
      </c>
      <c r="V40" s="28">
        <v>-1204.7156699999996</v>
      </c>
      <c r="W40" s="28">
        <v>-11609.485289999951</v>
      </c>
      <c r="X40" s="28">
        <v>-2775.1300700000002</v>
      </c>
      <c r="Y40" s="28">
        <v>-5896.0415100000027</v>
      </c>
      <c r="Z40" s="28">
        <v>-617.95408999999995</v>
      </c>
      <c r="AA40" s="28">
        <v>-11923.567309999995</v>
      </c>
      <c r="AB40" s="28">
        <v>-3.2434399999999992</v>
      </c>
      <c r="AC40" s="28">
        <v>-328.93413000000038</v>
      </c>
      <c r="AD40" s="28">
        <v>-30819.506849773628</v>
      </c>
      <c r="AE40" s="28">
        <v>-11382.744830000011</v>
      </c>
      <c r="AF40" s="28">
        <v>-20081.60568000003</v>
      </c>
      <c r="AG40" s="28">
        <v>-556440.88220730261</v>
      </c>
    </row>
    <row r="41" spans="1:33" ht="12.95" customHeight="1" x14ac:dyDescent="0.2">
      <c r="A41" s="773" t="s">
        <v>417</v>
      </c>
      <c r="B41" s="28">
        <v>-361.26418000000001</v>
      </c>
      <c r="C41" s="28">
        <v>-18382.9905</v>
      </c>
      <c r="D41" s="28">
        <v>-50069.903640000011</v>
      </c>
      <c r="E41" s="28">
        <v>-61641.073069999999</v>
      </c>
      <c r="F41" s="28">
        <v>-125263.16741000001</v>
      </c>
      <c r="G41" s="28">
        <v>-7159.2904800000006</v>
      </c>
      <c r="H41" s="28">
        <v>-59316.731318455</v>
      </c>
      <c r="I41" s="28">
        <v>-202698.6609399991</v>
      </c>
      <c r="J41" s="28">
        <v>-158.82614999999998</v>
      </c>
      <c r="K41" s="28">
        <v>-3649.4055899999976</v>
      </c>
      <c r="L41" s="28">
        <v>-73920.91115</v>
      </c>
      <c r="M41" s="28">
        <v>-41747.973740000001</v>
      </c>
      <c r="N41" s="28">
        <v>-299.63249000000002</v>
      </c>
      <c r="O41" s="28">
        <v>-25201.465100000001</v>
      </c>
      <c r="P41" s="28">
        <v>-41418.062409999999</v>
      </c>
      <c r="Q41" s="28">
        <v>-66200.499349999998</v>
      </c>
      <c r="R41" s="28">
        <v>-52186.645020000004</v>
      </c>
      <c r="S41" s="28">
        <v>-12987.407570000003</v>
      </c>
      <c r="T41" s="28">
        <v>-222.89068000000006</v>
      </c>
      <c r="U41" s="28">
        <v>-7893.4703200000004</v>
      </c>
      <c r="V41" s="28">
        <v>-1798.3083799999999</v>
      </c>
      <c r="W41" s="28">
        <v>-35848.742739999994</v>
      </c>
      <c r="X41" s="28">
        <v>-8738.482</v>
      </c>
      <c r="Y41" s="28">
        <v>-24353.661589999996</v>
      </c>
      <c r="Z41" s="28">
        <v>-1281.7253599999999</v>
      </c>
      <c r="AA41" s="28">
        <v>-29526.351329999998</v>
      </c>
      <c r="AB41" s="28">
        <v>-9.1039999999999992</v>
      </c>
      <c r="AC41" s="28">
        <v>-2694.3146500000003</v>
      </c>
      <c r="AD41" s="28">
        <v>-71553.47550000003</v>
      </c>
      <c r="AE41" s="28">
        <v>-13170.807590000002</v>
      </c>
      <c r="AF41" s="28">
        <v>-26872.311390000021</v>
      </c>
      <c r="AG41" s="28">
        <v>-1066627.5556384544</v>
      </c>
    </row>
    <row r="42" spans="1:33" ht="12.95" customHeight="1" x14ac:dyDescent="0.2">
      <c r="A42" s="773" t="s">
        <v>128</v>
      </c>
      <c r="B42" s="28">
        <v>-361.26418000000001</v>
      </c>
      <c r="C42" s="28">
        <v>-18378.612490000003</v>
      </c>
      <c r="D42" s="28">
        <v>-50065.927100000008</v>
      </c>
      <c r="E42" s="28">
        <v>-56975.139120000007</v>
      </c>
      <c r="F42" s="28">
        <v>-101604.9146</v>
      </c>
      <c r="G42" s="28">
        <v>-7148.7759099999994</v>
      </c>
      <c r="H42" s="28">
        <v>-59316.731330000002</v>
      </c>
      <c r="I42" s="28">
        <v>-201286.56866999998</v>
      </c>
      <c r="J42" s="28">
        <v>-158.82614999999998</v>
      </c>
      <c r="K42" s="28">
        <v>-3649.4055899999998</v>
      </c>
      <c r="L42" s="28">
        <v>-72161.799780000001</v>
      </c>
      <c r="M42" s="28">
        <v>-40316.314880000005</v>
      </c>
      <c r="N42" s="28">
        <v>-299.63249000000002</v>
      </c>
      <c r="O42" s="28">
        <v>-25201.465100000001</v>
      </c>
      <c r="P42" s="28">
        <v>-41360.037589999993</v>
      </c>
      <c r="Q42" s="28">
        <v>-64988.014609999998</v>
      </c>
      <c r="R42" s="28">
        <v>-52183.078409999995</v>
      </c>
      <c r="S42" s="28">
        <v>-12987.640880000001</v>
      </c>
      <c r="T42" s="28">
        <v>-222.89068</v>
      </c>
      <c r="U42" s="28">
        <v>-7893.4703200000004</v>
      </c>
      <c r="V42" s="28">
        <v>-1776.9036899999999</v>
      </c>
      <c r="W42" s="28">
        <v>-35806.587359999998</v>
      </c>
      <c r="X42" s="28">
        <v>-8738.482</v>
      </c>
      <c r="Y42" s="28">
        <v>-24352.081389999996</v>
      </c>
      <c r="Z42" s="28">
        <v>-1278.4384500000001</v>
      </c>
      <c r="AA42" s="28">
        <v>-28438.879227670004</v>
      </c>
      <c r="AB42" s="28">
        <v>-9.1039999999999992</v>
      </c>
      <c r="AC42" s="28">
        <v>-2694.3142799999991</v>
      </c>
      <c r="AD42" s="28">
        <v>-71548.711280000003</v>
      </c>
      <c r="AE42" s="28">
        <v>-13170.80759</v>
      </c>
      <c r="AF42" s="28">
        <v>-26872.311390006002</v>
      </c>
      <c r="AG42" s="28">
        <v>-1031247.1305376757</v>
      </c>
    </row>
    <row r="43" spans="1:33" ht="12.95" customHeight="1" x14ac:dyDescent="0.2">
      <c r="A43" s="773" t="s">
        <v>129</v>
      </c>
      <c r="B43" s="28">
        <v>0</v>
      </c>
      <c r="C43" s="28">
        <v>-4.3780100000000006</v>
      </c>
      <c r="D43" s="28">
        <v>-3.97654</v>
      </c>
      <c r="E43" s="28">
        <v>-4665.9339499999987</v>
      </c>
      <c r="F43" s="28">
        <v>-23658.252809999998</v>
      </c>
      <c r="G43" s="28">
        <v>-10.514569999999999</v>
      </c>
      <c r="H43" s="28">
        <v>0</v>
      </c>
      <c r="I43" s="28">
        <v>-1412.0922700000001</v>
      </c>
      <c r="J43" s="28">
        <v>0</v>
      </c>
      <c r="K43" s="28">
        <v>0</v>
      </c>
      <c r="L43" s="28">
        <v>-1759.1111000000001</v>
      </c>
      <c r="M43" s="28">
        <v>-1431.65886</v>
      </c>
      <c r="N43" s="28">
        <v>0</v>
      </c>
      <c r="O43" s="28">
        <v>0</v>
      </c>
      <c r="P43" s="28">
        <v>-58.024820000000005</v>
      </c>
      <c r="Q43" s="28">
        <v>-1212.4847400000001</v>
      </c>
      <c r="R43" s="28">
        <v>-3.5666100000000003</v>
      </c>
      <c r="S43" s="28">
        <v>0.23329</v>
      </c>
      <c r="T43" s="28">
        <v>0</v>
      </c>
      <c r="U43" s="28">
        <v>0</v>
      </c>
      <c r="V43" s="28">
        <v>-21.404689999999999</v>
      </c>
      <c r="W43" s="28">
        <v>-42.155349999999999</v>
      </c>
      <c r="X43" s="28">
        <v>0</v>
      </c>
      <c r="Y43" s="28">
        <v>-1.5802</v>
      </c>
      <c r="Z43" s="28">
        <v>-3.2869099999999998</v>
      </c>
      <c r="AA43" s="28">
        <v>-1087.4721023299999</v>
      </c>
      <c r="AB43" s="28">
        <v>0</v>
      </c>
      <c r="AC43" s="28">
        <v>0</v>
      </c>
      <c r="AD43" s="28">
        <v>-4.7642199999999999</v>
      </c>
      <c r="AE43" s="28">
        <v>0</v>
      </c>
      <c r="AF43" s="28">
        <v>0</v>
      </c>
      <c r="AG43" s="28">
        <v>-35380.424462330004</v>
      </c>
    </row>
    <row r="44" spans="1:33" ht="12.95" customHeight="1" x14ac:dyDescent="0.2">
      <c r="A44" s="773" t="s">
        <v>415</v>
      </c>
      <c r="B44" s="28">
        <v>277.20414</v>
      </c>
      <c r="C44" s="28">
        <v>15901.323119999999</v>
      </c>
      <c r="D44" s="28">
        <v>22902.79189</v>
      </c>
      <c r="E44" s="28">
        <v>31639.383659999989</v>
      </c>
      <c r="F44" s="28">
        <v>44239.371940000005</v>
      </c>
      <c r="G44" s="28">
        <v>3498.5424099999996</v>
      </c>
      <c r="H44" s="28">
        <v>4838.8106400000015</v>
      </c>
      <c r="I44" s="28">
        <v>70355.123319999999</v>
      </c>
      <c r="J44" s="28">
        <v>100.11689</v>
      </c>
      <c r="K44" s="28">
        <v>54.282319999999999</v>
      </c>
      <c r="L44" s="28">
        <v>49860.775000000001</v>
      </c>
      <c r="M44" s="28">
        <v>18779.612430000001</v>
      </c>
      <c r="N44" s="28">
        <v>192.88220999999996</v>
      </c>
      <c r="O44" s="28">
        <v>22937.195299999999</v>
      </c>
      <c r="P44" s="28">
        <v>6371.0205099999985</v>
      </c>
      <c r="Q44" s="28">
        <v>51125.729610000002</v>
      </c>
      <c r="R44" s="28">
        <v>44792.487219999995</v>
      </c>
      <c r="S44" s="28">
        <v>7126.6952499999989</v>
      </c>
      <c r="T44" s="28">
        <v>114.55559</v>
      </c>
      <c r="U44" s="28">
        <v>3207.4497500000002</v>
      </c>
      <c r="V44" s="28">
        <v>596.42102000000011</v>
      </c>
      <c r="W44" s="28">
        <v>19390.957250000021</v>
      </c>
      <c r="X44" s="28">
        <v>5658.1549999999997</v>
      </c>
      <c r="Y44" s="28">
        <v>16967.375540000001</v>
      </c>
      <c r="Z44" s="28">
        <v>663.14118999999994</v>
      </c>
      <c r="AA44" s="28">
        <v>18314.91174</v>
      </c>
      <c r="AB44" s="28">
        <v>7.2870600000000003</v>
      </c>
      <c r="AC44" s="28">
        <v>2365.7563</v>
      </c>
      <c r="AD44" s="28">
        <v>46562.518854771399</v>
      </c>
      <c r="AE44" s="28">
        <v>2024.8198699999998</v>
      </c>
      <c r="AF44" s="28">
        <v>12810.803699999997</v>
      </c>
      <c r="AG44" s="28">
        <v>523677.50072477147</v>
      </c>
    </row>
    <row r="45" spans="1:33" ht="12.95" customHeight="1" x14ac:dyDescent="0.2">
      <c r="A45" s="62" t="s">
        <v>1288</v>
      </c>
      <c r="B45" s="28">
        <v>277.20414</v>
      </c>
      <c r="C45" s="28">
        <v>7504.54709</v>
      </c>
      <c r="D45" s="28">
        <v>22902.79189</v>
      </c>
      <c r="E45" s="28">
        <v>31638.919499999989</v>
      </c>
      <c r="F45" s="28">
        <v>44239.371950000008</v>
      </c>
      <c r="G45" s="28">
        <v>3498.54241</v>
      </c>
      <c r="H45" s="28">
        <v>62.42304</v>
      </c>
      <c r="I45" s="28">
        <v>45758.356779999995</v>
      </c>
      <c r="J45" s="28">
        <v>100.11689</v>
      </c>
      <c r="K45" s="28">
        <v>7.7151000000000005</v>
      </c>
      <c r="L45" s="28">
        <v>49844.265690000015</v>
      </c>
      <c r="M45" s="28">
        <v>18779.612430000001</v>
      </c>
      <c r="N45" s="28">
        <v>192.88220999999996</v>
      </c>
      <c r="O45" s="28">
        <v>22666.452219999999</v>
      </c>
      <c r="P45" s="28">
        <v>1235.0051799999999</v>
      </c>
      <c r="Q45" s="28">
        <v>51125.729609999995</v>
      </c>
      <c r="R45" s="28">
        <v>44792.487220000003</v>
      </c>
      <c r="S45" s="28">
        <v>7126.6952499999989</v>
      </c>
      <c r="T45" s="28">
        <v>114.55559000000001</v>
      </c>
      <c r="U45" s="28">
        <v>1943.0345399999997</v>
      </c>
      <c r="V45" s="28">
        <v>596.42101999999988</v>
      </c>
      <c r="W45" s="28">
        <v>19390.957249999999</v>
      </c>
      <c r="X45" s="28">
        <v>4965.982</v>
      </c>
      <c r="Y45" s="28">
        <v>16841.275546499997</v>
      </c>
      <c r="Z45" s="28">
        <v>663.14079000000004</v>
      </c>
      <c r="AA45" s="28">
        <v>18314.91174</v>
      </c>
      <c r="AB45" s="28">
        <v>7.2870600000000003</v>
      </c>
      <c r="AC45" s="28">
        <v>2365.7563000000018</v>
      </c>
      <c r="AD45" s="28">
        <v>46562.518854771399</v>
      </c>
      <c r="AE45" s="28">
        <v>2024.8198699999998</v>
      </c>
      <c r="AF45" s="28">
        <v>12908.955472386</v>
      </c>
      <c r="AG45" s="28">
        <v>478452.73463365744</v>
      </c>
    </row>
    <row r="46" spans="1:33" ht="12.95" customHeight="1" x14ac:dyDescent="0.2">
      <c r="A46" s="62" t="s">
        <v>1570</v>
      </c>
      <c r="B46" s="28">
        <v>277.20414</v>
      </c>
      <c r="C46" s="28">
        <v>5571.4523099999997</v>
      </c>
      <c r="D46" s="28">
        <v>843.36020999999994</v>
      </c>
      <c r="E46" s="28">
        <v>0</v>
      </c>
      <c r="F46" s="28">
        <v>40.574249999999999</v>
      </c>
      <c r="G46" s="28">
        <v>0</v>
      </c>
      <c r="H46" s="28">
        <v>2.112E-2</v>
      </c>
      <c r="I46" s="28">
        <v>0.88179999999999992</v>
      </c>
      <c r="J46" s="28">
        <v>0</v>
      </c>
      <c r="K46" s="28">
        <v>0</v>
      </c>
      <c r="L46" s="28">
        <v>4013.7712799999999</v>
      </c>
      <c r="M46" s="28">
        <v>48.795929999999998</v>
      </c>
      <c r="N46" s="28">
        <v>0</v>
      </c>
      <c r="O46" s="28">
        <v>0</v>
      </c>
      <c r="P46" s="28">
        <v>0</v>
      </c>
      <c r="Q46" s="28">
        <v>0</v>
      </c>
      <c r="R46" s="28">
        <v>16756.954709999998</v>
      </c>
      <c r="S46" s="28">
        <v>0</v>
      </c>
      <c r="T46" s="28">
        <v>0</v>
      </c>
      <c r="U46" s="28">
        <v>0</v>
      </c>
      <c r="V46" s="28">
        <v>0.10340000000000001</v>
      </c>
      <c r="W46" s="28">
        <v>7115.184859999993</v>
      </c>
      <c r="X46" s="28">
        <v>0</v>
      </c>
      <c r="Y46" s="28">
        <v>0</v>
      </c>
      <c r="Z46" s="28">
        <v>0</v>
      </c>
      <c r="AA46" s="28">
        <v>3090.8544800000004</v>
      </c>
      <c r="AB46" s="28">
        <v>0</v>
      </c>
      <c r="AC46" s="28">
        <v>983.34971000000155</v>
      </c>
      <c r="AD46" s="28">
        <v>0</v>
      </c>
      <c r="AE46" s="28">
        <v>0</v>
      </c>
      <c r="AF46" s="28">
        <v>0</v>
      </c>
      <c r="AG46" s="28">
        <v>38742.508199999997</v>
      </c>
    </row>
    <row r="47" spans="1:33" ht="12.95" customHeight="1" x14ac:dyDescent="0.2">
      <c r="A47" s="62" t="s">
        <v>732</v>
      </c>
      <c r="B47" s="28">
        <v>0</v>
      </c>
      <c r="C47" s="28">
        <v>1933.0726100000002</v>
      </c>
      <c r="D47" s="28">
        <v>10404.201395</v>
      </c>
      <c r="E47" s="28">
        <v>26067.083549999999</v>
      </c>
      <c r="F47" s="28">
        <v>42348.325910000007</v>
      </c>
      <c r="G47" s="28">
        <v>3167.28532</v>
      </c>
      <c r="H47" s="28">
        <v>0.44973000000000002</v>
      </c>
      <c r="I47" s="28">
        <v>-113.85073</v>
      </c>
      <c r="J47" s="28">
        <v>100.11689</v>
      </c>
      <c r="K47" s="28">
        <v>0</v>
      </c>
      <c r="L47" s="28">
        <v>20473.530340000008</v>
      </c>
      <c r="M47" s="28">
        <v>11102.82214</v>
      </c>
      <c r="N47" s="28">
        <v>192.88220999999996</v>
      </c>
      <c r="O47" s="28">
        <v>15103.954099999999</v>
      </c>
      <c r="P47" s="28">
        <v>1211.5500099999999</v>
      </c>
      <c r="Q47" s="28">
        <v>33298.772990000005</v>
      </c>
      <c r="R47" s="28">
        <v>25486.847650000003</v>
      </c>
      <c r="S47" s="28">
        <v>7040.7498299999988</v>
      </c>
      <c r="T47" s="28">
        <v>114.02701</v>
      </c>
      <c r="U47" s="28">
        <v>1943.0345399999997</v>
      </c>
      <c r="V47" s="28">
        <v>598.00407999999993</v>
      </c>
      <c r="W47" s="28">
        <v>9297.1855300000079</v>
      </c>
      <c r="X47" s="28">
        <v>4727.5969999999998</v>
      </c>
      <c r="Y47" s="28">
        <v>13911.9962547</v>
      </c>
      <c r="Z47" s="28">
        <v>364.03681000000006</v>
      </c>
      <c r="AA47" s="28">
        <v>14486.1746</v>
      </c>
      <c r="AB47" s="28">
        <v>7.2870600000000003</v>
      </c>
      <c r="AC47" s="28">
        <v>1214.14129</v>
      </c>
      <c r="AD47" s="28">
        <v>40157.899639999967</v>
      </c>
      <c r="AE47" s="28">
        <v>1831.6042099999997</v>
      </c>
      <c r="AF47" s="28">
        <v>0</v>
      </c>
      <c r="AG47" s="28">
        <v>286470.78196970001</v>
      </c>
    </row>
    <row r="48" spans="1:33" ht="12.95" customHeight="1" x14ac:dyDescent="0.2">
      <c r="A48" s="62" t="s">
        <v>743</v>
      </c>
      <c r="B48" s="28">
        <v>0</v>
      </c>
      <c r="C48" s="28">
        <v>2.2170000000000002E-2</v>
      </c>
      <c r="D48" s="28">
        <v>11655.230284999998</v>
      </c>
      <c r="E48" s="28">
        <v>5571.8359499999879</v>
      </c>
      <c r="F48" s="28">
        <v>1850.4717900000001</v>
      </c>
      <c r="G48" s="28">
        <v>331.25709000000001</v>
      </c>
      <c r="H48" s="28">
        <v>61.952190000000002</v>
      </c>
      <c r="I48" s="28">
        <v>45871.325709999997</v>
      </c>
      <c r="J48" s="28">
        <v>0</v>
      </c>
      <c r="K48" s="28">
        <v>7.7151000000000005</v>
      </c>
      <c r="L48" s="28">
        <v>25356.964070000002</v>
      </c>
      <c r="M48" s="28">
        <v>7627.9943599999997</v>
      </c>
      <c r="N48" s="28">
        <v>0</v>
      </c>
      <c r="O48" s="28">
        <v>7562.4981200000002</v>
      </c>
      <c r="P48" s="28">
        <v>23.455170000000003</v>
      </c>
      <c r="Q48" s="28">
        <v>17826.956619999994</v>
      </c>
      <c r="R48" s="28">
        <v>2548.6848599999998</v>
      </c>
      <c r="S48" s="28">
        <v>85.945419999999999</v>
      </c>
      <c r="T48" s="28">
        <v>0.52858000000000005</v>
      </c>
      <c r="U48" s="28">
        <v>0</v>
      </c>
      <c r="V48" s="28">
        <v>-1.6864600000000001</v>
      </c>
      <c r="W48" s="28">
        <v>2978.5868599999999</v>
      </c>
      <c r="X48" s="28">
        <v>238.38499999999999</v>
      </c>
      <c r="Y48" s="28">
        <v>2929.2792917999986</v>
      </c>
      <c r="Z48" s="28">
        <v>299.10397999999998</v>
      </c>
      <c r="AA48" s="28">
        <v>737.88265999999999</v>
      </c>
      <c r="AB48" s="28">
        <v>0</v>
      </c>
      <c r="AC48" s="28">
        <v>168.26530000000002</v>
      </c>
      <c r="AD48" s="28">
        <v>6404.6192147714346</v>
      </c>
      <c r="AE48" s="28">
        <v>193.2156600000001</v>
      </c>
      <c r="AF48" s="28">
        <v>12908.955472386</v>
      </c>
      <c r="AG48" s="28">
        <v>153239.44446395742</v>
      </c>
    </row>
    <row r="49" spans="1:33" ht="12.95" customHeight="1" x14ac:dyDescent="0.2">
      <c r="A49" s="62" t="s">
        <v>418</v>
      </c>
      <c r="B49" s="28">
        <v>0</v>
      </c>
      <c r="C49" s="28">
        <v>8396.7760300000009</v>
      </c>
      <c r="D49" s="28">
        <v>0</v>
      </c>
      <c r="E49" s="28">
        <v>0.46416000000000002</v>
      </c>
      <c r="F49" s="28">
        <v>0</v>
      </c>
      <c r="G49" s="28">
        <v>0</v>
      </c>
      <c r="H49" s="28">
        <v>4776.3875900000012</v>
      </c>
      <c r="I49" s="28">
        <v>24596.766540000001</v>
      </c>
      <c r="J49" s="28">
        <v>0</v>
      </c>
      <c r="K49" s="28">
        <v>46.567219999999999</v>
      </c>
      <c r="L49" s="28">
        <v>16.509310000000003</v>
      </c>
      <c r="M49" s="28">
        <v>0</v>
      </c>
      <c r="N49" s="28">
        <v>0</v>
      </c>
      <c r="O49" s="28">
        <v>270.74362530000002</v>
      </c>
      <c r="P49" s="28">
        <v>5136.0153299999993</v>
      </c>
      <c r="Q49" s="28">
        <v>0</v>
      </c>
      <c r="R49" s="28">
        <v>0</v>
      </c>
      <c r="S49" s="28">
        <v>0</v>
      </c>
      <c r="T49" s="28">
        <v>0</v>
      </c>
      <c r="U49" s="28">
        <v>1264.4152099999999</v>
      </c>
      <c r="V49" s="28">
        <v>0</v>
      </c>
      <c r="W49" s="28">
        <v>0</v>
      </c>
      <c r="X49" s="28">
        <v>692.173</v>
      </c>
      <c r="Y49" s="28">
        <v>126.1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-98.151870000000002</v>
      </c>
      <c r="AG49" s="28">
        <v>45224.766145300004</v>
      </c>
    </row>
    <row r="50" spans="1:33" ht="12.95" customHeight="1" x14ac:dyDescent="0.2">
      <c r="A50" s="62" t="s">
        <v>744</v>
      </c>
      <c r="B50" s="28">
        <v>0</v>
      </c>
      <c r="C50" s="28">
        <v>181.95</v>
      </c>
      <c r="D50" s="28">
        <v>0</v>
      </c>
      <c r="E50" s="28">
        <v>0.46416000000000002</v>
      </c>
      <c r="F50" s="28">
        <v>0</v>
      </c>
      <c r="G50" s="28">
        <v>0</v>
      </c>
      <c r="H50" s="28">
        <v>4776.3875900000012</v>
      </c>
      <c r="I50" s="28">
        <v>24596.766540000001</v>
      </c>
      <c r="J50" s="28">
        <v>0</v>
      </c>
      <c r="K50" s="28">
        <v>46.567219999999999</v>
      </c>
      <c r="L50" s="28">
        <v>16.509310000000003</v>
      </c>
      <c r="M50" s="28">
        <v>0</v>
      </c>
      <c r="N50" s="28">
        <v>0</v>
      </c>
      <c r="O50" s="28">
        <v>270.74362530000002</v>
      </c>
      <c r="P50" s="28">
        <v>5136.0153299999993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692.173</v>
      </c>
      <c r="Y50" s="28">
        <v>126.1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-98.151870000000002</v>
      </c>
      <c r="AG50" s="28">
        <v>35745.524905300008</v>
      </c>
    </row>
    <row r="51" spans="1:33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12.95" customHeight="1" x14ac:dyDescent="0.2">
      <c r="A52" s="62" t="s">
        <v>743</v>
      </c>
      <c r="B52" s="28">
        <v>0</v>
      </c>
      <c r="C52" s="28">
        <v>8214.8260300000002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1264.4152099999999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9479.2412399999994</v>
      </c>
    </row>
    <row r="53" spans="1:33" ht="12.95" customHeight="1" x14ac:dyDescent="0.2">
      <c r="A53" s="62" t="s">
        <v>4162</v>
      </c>
      <c r="B53" s="28">
        <v>88.738130000000069</v>
      </c>
      <c r="C53" s="28">
        <v>162.8486099999941</v>
      </c>
      <c r="D53" s="28">
        <v>-3888.819840000011</v>
      </c>
      <c r="E53" s="28">
        <v>4085.2442900000096</v>
      </c>
      <c r="F53" s="28">
        <v>-9020.4798218980977</v>
      </c>
      <c r="G53" s="28">
        <v>-429.46696000000156</v>
      </c>
      <c r="H53" s="28">
        <v>-3040.0726699999987</v>
      </c>
      <c r="I53" s="28">
        <v>-1727.0442699999767</v>
      </c>
      <c r="J53" s="28">
        <v>18.815885583192003</v>
      </c>
      <c r="K53" s="28">
        <v>-830.42430276000016</v>
      </c>
      <c r="L53" s="28">
        <v>4721.9940899999892</v>
      </c>
      <c r="M53" s="28">
        <v>1690.7655700000032</v>
      </c>
      <c r="N53" s="28">
        <v>-26.442940000000078</v>
      </c>
      <c r="O53" s="28">
        <v>337.38306999999622</v>
      </c>
      <c r="P53" s="28">
        <v>-2124.1745999999948</v>
      </c>
      <c r="Q53" s="28">
        <v>1632.050370000019</v>
      </c>
      <c r="R53" s="28">
        <v>2141.739749999997</v>
      </c>
      <c r="S53" s="28">
        <v>-263.94719000000009</v>
      </c>
      <c r="T53" s="28">
        <v>103.96277000000021</v>
      </c>
      <c r="U53" s="28">
        <v>-965.70537000000104</v>
      </c>
      <c r="V53" s="28">
        <v>-2.828309999999874</v>
      </c>
      <c r="W53" s="28">
        <v>4848.3002000000215</v>
      </c>
      <c r="X53" s="28">
        <v>305.1969299999999</v>
      </c>
      <c r="Y53" s="28">
        <v>1490.2445399999924</v>
      </c>
      <c r="Z53" s="28">
        <v>0.630079999999964</v>
      </c>
      <c r="AA53" s="28">
        <v>-712.12771999999677</v>
      </c>
      <c r="AB53" s="28">
        <v>-1.4265000000000003</v>
      </c>
      <c r="AC53" s="28">
        <v>-0.3757800000001339</v>
      </c>
      <c r="AD53" s="28">
        <v>-5828.5502045449975</v>
      </c>
      <c r="AE53" s="28">
        <v>-236.7571100000074</v>
      </c>
      <c r="AF53" s="28">
        <v>-6020.0979900000038</v>
      </c>
      <c r="AG53" s="28">
        <v>-13490.827293619872</v>
      </c>
    </row>
    <row r="54" spans="1:33" ht="12.95" customHeight="1" x14ac:dyDescent="0.2">
      <c r="A54" s="62" t="s">
        <v>4163</v>
      </c>
      <c r="B54" s="28">
        <v>32.627099999999999</v>
      </c>
      <c r="C54" s="28">
        <v>-37967.040310000004</v>
      </c>
      <c r="D54" s="28">
        <v>-54588.96488</v>
      </c>
      <c r="E54" s="28">
        <v>-52062.608249999997</v>
      </c>
      <c r="F54" s="28">
        <v>-56902.189223650072</v>
      </c>
      <c r="G54" s="28">
        <v>-6459.5647900000013</v>
      </c>
      <c r="H54" s="28">
        <v>-62835.304920000002</v>
      </c>
      <c r="I54" s="28">
        <v>-101907.95911</v>
      </c>
      <c r="J54" s="28">
        <v>-4.1453989392199944</v>
      </c>
      <c r="K54" s="28">
        <v>-1531.5243816800003</v>
      </c>
      <c r="L54" s="28">
        <v>-20037.30846</v>
      </c>
      <c r="M54" s="28">
        <v>-33621.028460000001</v>
      </c>
      <c r="N54" s="28">
        <v>-566.87840000000006</v>
      </c>
      <c r="O54" s="28">
        <v>-7712.1245100000015</v>
      </c>
      <c r="P54" s="28">
        <v>-52663.409559999993</v>
      </c>
      <c r="Q54" s="28">
        <v>-26015.23454999999</v>
      </c>
      <c r="R54" s="28">
        <v>-13098.432110000002</v>
      </c>
      <c r="S54" s="28">
        <v>-3124.0488300000002</v>
      </c>
      <c r="T54" s="28">
        <v>-796.11283000000003</v>
      </c>
      <c r="U54" s="28">
        <v>-11877.4012</v>
      </c>
      <c r="V54" s="28">
        <v>-2973.7275199999999</v>
      </c>
      <c r="W54" s="28">
        <v>-16019.051179999979</v>
      </c>
      <c r="X54" s="28">
        <v>-642.79200000000003</v>
      </c>
      <c r="Y54" s="28">
        <v>-31187.319639999998</v>
      </c>
      <c r="Z54" s="28">
        <v>-641.52800999999999</v>
      </c>
      <c r="AA54" s="28">
        <v>-26975.259989999999</v>
      </c>
      <c r="AB54" s="28">
        <v>-4.5335900000000002</v>
      </c>
      <c r="AC54" s="28">
        <v>-670.69411000000002</v>
      </c>
      <c r="AD54" s="28">
        <v>-43652.36642454502</v>
      </c>
      <c r="AE54" s="28">
        <v>-3459.1734400000073</v>
      </c>
      <c r="AF54" s="28">
        <v>-43386.703510000007</v>
      </c>
      <c r="AG54" s="28">
        <v>-713351.80248881446</v>
      </c>
    </row>
    <row r="55" spans="1:33" ht="12.95" customHeight="1" x14ac:dyDescent="0.2">
      <c r="A55" s="62" t="s">
        <v>4139</v>
      </c>
      <c r="B55" s="28">
        <v>-85.02458</v>
      </c>
      <c r="C55" s="28">
        <v>37361.984649999999</v>
      </c>
      <c r="D55" s="28">
        <v>42416.055529999991</v>
      </c>
      <c r="E55" s="28">
        <v>41760.917870000005</v>
      </c>
      <c r="F55" s="28">
        <v>18066.608991751971</v>
      </c>
      <c r="G55" s="28">
        <v>3433.6940100000002</v>
      </c>
      <c r="H55" s="28">
        <v>31539.026240000003</v>
      </c>
      <c r="I55" s="28">
        <v>50426.533670000026</v>
      </c>
      <c r="J55" s="28">
        <v>2.8342045224119938</v>
      </c>
      <c r="K55" s="28">
        <v>154.36435892000003</v>
      </c>
      <c r="L55" s="28">
        <v>11190.516319999999</v>
      </c>
      <c r="M55" s="28">
        <v>20178.282280000007</v>
      </c>
      <c r="N55" s="28">
        <v>287.13073000000003</v>
      </c>
      <c r="O55" s="28">
        <v>7394.5381600000001</v>
      </c>
      <c r="P55" s="28">
        <v>22471.150320000001</v>
      </c>
      <c r="Q55" s="28">
        <v>20203.016610000006</v>
      </c>
      <c r="R55" s="28">
        <v>10545.828699999998</v>
      </c>
      <c r="S55" s="28">
        <v>1906.6376299999999</v>
      </c>
      <c r="T55" s="28">
        <v>676.22771000000012</v>
      </c>
      <c r="U55" s="28">
        <v>9563.7263399999993</v>
      </c>
      <c r="V55" s="28">
        <v>2661.6495599999998</v>
      </c>
      <c r="W55" s="28">
        <v>13482.649660000001</v>
      </c>
      <c r="X55" s="28">
        <v>276.375</v>
      </c>
      <c r="Y55" s="28">
        <v>27257.222569999991</v>
      </c>
      <c r="Z55" s="28">
        <v>374.74882999999994</v>
      </c>
      <c r="AA55" s="28">
        <v>20741.816310000002</v>
      </c>
      <c r="AB55" s="28">
        <v>3.1070899999999999</v>
      </c>
      <c r="AC55" s="28">
        <v>534.61451</v>
      </c>
      <c r="AD55" s="28">
        <v>30355.209180000023</v>
      </c>
      <c r="AE55" s="28">
        <v>519.55541000000005</v>
      </c>
      <c r="AF55" s="28">
        <v>31653.212490000002</v>
      </c>
      <c r="AG55" s="28">
        <v>457354.2103551944</v>
      </c>
    </row>
    <row r="56" spans="1:33" ht="12.95" customHeight="1" x14ac:dyDescent="0.2">
      <c r="A56" s="62" t="s">
        <v>4145</v>
      </c>
      <c r="B56" s="28">
        <v>410.02809000000002</v>
      </c>
      <c r="C56" s="28">
        <v>4262.0243099999998</v>
      </c>
      <c r="D56" s="28">
        <v>29413.274649999999</v>
      </c>
      <c r="E56" s="28">
        <v>51866.867920000004</v>
      </c>
      <c r="F56" s="28">
        <v>43648.880290000001</v>
      </c>
      <c r="G56" s="28">
        <v>6876.5236399999994</v>
      </c>
      <c r="H56" s="28">
        <v>32670.672780000001</v>
      </c>
      <c r="I56" s="28">
        <v>77921.061879999994</v>
      </c>
      <c r="J56" s="28">
        <v>51.948010000000004</v>
      </c>
      <c r="K56" s="28">
        <v>560.24526000000003</v>
      </c>
      <c r="L56" s="28">
        <v>40203.328679999991</v>
      </c>
      <c r="M56" s="28">
        <v>49977.261659999996</v>
      </c>
      <c r="N56" s="28">
        <v>501.09128999999996</v>
      </c>
      <c r="O56" s="28">
        <v>21398.790430000001</v>
      </c>
      <c r="P56" s="28">
        <v>50165.871749999998</v>
      </c>
      <c r="Q56" s="28">
        <v>61756.470710000009</v>
      </c>
      <c r="R56" s="28">
        <v>32345.522730000001</v>
      </c>
      <c r="S56" s="28">
        <v>2278.67742</v>
      </c>
      <c r="T56" s="28">
        <v>1204.7007800000001</v>
      </c>
      <c r="U56" s="28">
        <v>3600.3434099999999</v>
      </c>
      <c r="V56" s="28">
        <v>4699.6213099999995</v>
      </c>
      <c r="W56" s="28">
        <v>21991.67511</v>
      </c>
      <c r="X56" s="28">
        <v>1054.2581499999999</v>
      </c>
      <c r="Y56" s="28">
        <v>38696.832900000001</v>
      </c>
      <c r="Z56" s="28">
        <v>369.06540000000001</v>
      </c>
      <c r="AA56" s="28">
        <v>16849.90523</v>
      </c>
      <c r="AB56" s="28">
        <v>0</v>
      </c>
      <c r="AC56" s="28">
        <v>639.3225799999999</v>
      </c>
      <c r="AD56" s="28">
        <v>24161.326359999999</v>
      </c>
      <c r="AE56" s="28">
        <v>3475.0256799999997</v>
      </c>
      <c r="AF56" s="28">
        <v>22036.347280000002</v>
      </c>
      <c r="AG56" s="28">
        <v>645086.96568999998</v>
      </c>
    </row>
    <row r="57" spans="1:33" ht="12.95" customHeight="1" x14ac:dyDescent="0.2">
      <c r="A57" s="62" t="s">
        <v>4140</v>
      </c>
      <c r="B57" s="28">
        <v>-268.89247999999998</v>
      </c>
      <c r="C57" s="28">
        <v>-3494.1200400000002</v>
      </c>
      <c r="D57" s="28">
        <v>-21129.185140000001</v>
      </c>
      <c r="E57" s="28">
        <v>-37479.933250000002</v>
      </c>
      <c r="F57" s="28">
        <v>-13833.779879999998</v>
      </c>
      <c r="G57" s="28">
        <v>-4280.1198199999999</v>
      </c>
      <c r="H57" s="28">
        <v>-4414.46677</v>
      </c>
      <c r="I57" s="28">
        <v>-28166.680710000001</v>
      </c>
      <c r="J57" s="28">
        <v>-31.820930000000001</v>
      </c>
      <c r="K57" s="28">
        <v>-13.509540000000001</v>
      </c>
      <c r="L57" s="28">
        <v>-26634.542450000001</v>
      </c>
      <c r="M57" s="28">
        <v>-34843.749909999999</v>
      </c>
      <c r="N57" s="28">
        <v>-247.78656000000001</v>
      </c>
      <c r="O57" s="28">
        <v>-20743.821010000003</v>
      </c>
      <c r="P57" s="28">
        <v>-22097.787110000001</v>
      </c>
      <c r="Q57" s="28">
        <v>-54312.202400000002</v>
      </c>
      <c r="R57" s="28">
        <v>-27651.17957</v>
      </c>
      <c r="S57" s="28">
        <v>-1325.2134099999998</v>
      </c>
      <c r="T57" s="28">
        <v>-980.85289</v>
      </c>
      <c r="U57" s="28">
        <v>-2252.37392</v>
      </c>
      <c r="V57" s="28">
        <v>-4390.3716599999998</v>
      </c>
      <c r="W57" s="28">
        <v>-14606.973390000001</v>
      </c>
      <c r="X57" s="28">
        <v>-382.64421999999996</v>
      </c>
      <c r="Y57" s="28">
        <v>-33276.491289999998</v>
      </c>
      <c r="Z57" s="28">
        <v>-101.65613999999999</v>
      </c>
      <c r="AA57" s="28">
        <v>-11328.58927</v>
      </c>
      <c r="AB57" s="28">
        <v>0</v>
      </c>
      <c r="AC57" s="28">
        <v>-503.61876000000001</v>
      </c>
      <c r="AD57" s="28">
        <v>-16692.71932</v>
      </c>
      <c r="AE57" s="28">
        <v>-772.16475999999977</v>
      </c>
      <c r="AF57" s="28">
        <v>-16322.954250000001</v>
      </c>
      <c r="AG57" s="28">
        <v>-402580.20084999996</v>
      </c>
    </row>
    <row r="58" spans="1:33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</row>
    <row r="59" spans="1:33" ht="12.95" customHeight="1" x14ac:dyDescent="0.2">
      <c r="A59" s="228" t="s">
        <v>1005</v>
      </c>
      <c r="B59" s="28">
        <v>-1.0238099999999999</v>
      </c>
      <c r="C59" s="28">
        <v>-100.904</v>
      </c>
      <c r="D59" s="28">
        <v>-4028.7945499999996</v>
      </c>
      <c r="E59" s="28">
        <v>-1400.4218299999964</v>
      </c>
      <c r="F59" s="28">
        <v>-8239.0246500000012</v>
      </c>
      <c r="G59" s="28">
        <v>-769.13954000000001</v>
      </c>
      <c r="H59" s="28">
        <v>-4985.5774399999991</v>
      </c>
      <c r="I59" s="28">
        <v>-12186.209360000008</v>
      </c>
      <c r="J59" s="28">
        <v>0</v>
      </c>
      <c r="K59" s="28">
        <v>-597.49754000000007</v>
      </c>
      <c r="L59" s="28">
        <v>-1625.3015247999997</v>
      </c>
      <c r="M59" s="28">
        <v>-1073.5341476000035</v>
      </c>
      <c r="N59" s="28">
        <v>0</v>
      </c>
      <c r="O59" s="28">
        <v>-193.04306</v>
      </c>
      <c r="P59" s="28">
        <v>530.5270399999996</v>
      </c>
      <c r="Q59" s="28">
        <v>-776.80091000000016</v>
      </c>
      <c r="R59" s="28">
        <v>-496.12957999999975</v>
      </c>
      <c r="S59" s="28">
        <v>-677.08844999999997</v>
      </c>
      <c r="T59" s="28">
        <v>-5.9011100000000001</v>
      </c>
      <c r="U59" s="28">
        <v>-533.82907999999986</v>
      </c>
      <c r="V59" s="28">
        <v>-99.497659999999968</v>
      </c>
      <c r="W59" s="28">
        <v>-1598.2756000000006</v>
      </c>
      <c r="X59" s="28">
        <v>-50.725000000000001</v>
      </c>
      <c r="Y59" s="28">
        <v>-65.67568</v>
      </c>
      <c r="Z59" s="28">
        <v>-60.144330000000004</v>
      </c>
      <c r="AA59" s="28">
        <v>-1294.8625399999999</v>
      </c>
      <c r="AB59" s="28">
        <v>0</v>
      </c>
      <c r="AC59" s="28">
        <v>-26.569440000000004</v>
      </c>
      <c r="AD59" s="28">
        <v>-3091.2279900000003</v>
      </c>
      <c r="AE59" s="28">
        <v>-618.50287000000003</v>
      </c>
      <c r="AF59" s="28">
        <v>-1652.3311999999999</v>
      </c>
      <c r="AG59" s="28">
        <v>-45717.505852400012</v>
      </c>
    </row>
    <row r="60" spans="1:33" ht="12.95" customHeight="1" x14ac:dyDescent="0.2">
      <c r="A60" s="226" t="s">
        <v>1002</v>
      </c>
      <c r="B60" s="28">
        <v>-2596.8076688174178</v>
      </c>
      <c r="C60" s="28">
        <v>-5500.6012943281694</v>
      </c>
      <c r="D60" s="28">
        <v>-25224.087169999999</v>
      </c>
      <c r="E60" s="28">
        <v>-11560.916849999998</v>
      </c>
      <c r="F60" s="28">
        <v>-41773.766670000005</v>
      </c>
      <c r="G60" s="28">
        <v>-2566.7144489373845</v>
      </c>
      <c r="H60" s="28">
        <v>-23287.082481964364</v>
      </c>
      <c r="I60" s="28">
        <v>-62829.04009999994</v>
      </c>
      <c r="J60" s="28">
        <v>-281.14408102412381</v>
      </c>
      <c r="K60" s="28">
        <v>-4231.4878986999993</v>
      </c>
      <c r="L60" s="28">
        <v>-15312.363079999997</v>
      </c>
      <c r="M60" s="28">
        <v>-17932.808245303306</v>
      </c>
      <c r="N60" s="28">
        <v>-450.33463782941806</v>
      </c>
      <c r="O60" s="28">
        <v>-2536.5136615216716</v>
      </c>
      <c r="P60" s="28">
        <v>-16065.896230000002</v>
      </c>
      <c r="Q60" s="28">
        <v>-16099.621359712002</v>
      </c>
      <c r="R60" s="28">
        <v>-7726.3451903124169</v>
      </c>
      <c r="S60" s="28">
        <v>-6496.0271799999991</v>
      </c>
      <c r="T60" s="28">
        <v>-433.31290999999987</v>
      </c>
      <c r="U60" s="28">
        <v>-5441.0542499999992</v>
      </c>
      <c r="V60" s="28">
        <v>-3729.5137599999998</v>
      </c>
      <c r="W60" s="28">
        <v>-3412.2218122774666</v>
      </c>
      <c r="X60" s="28">
        <v>-3113.9180000000001</v>
      </c>
      <c r="Y60" s="28">
        <v>-6693.1023999999907</v>
      </c>
      <c r="Z60" s="28">
        <v>-1410.5727420358685</v>
      </c>
      <c r="AA60" s="28">
        <v>-6894.4293984505784</v>
      </c>
      <c r="AB60" s="28">
        <v>-125.17337778018177</v>
      </c>
      <c r="AC60" s="28">
        <v>-1770.1233267999999</v>
      </c>
      <c r="AD60" s="28">
        <v>-23816.845950000006</v>
      </c>
      <c r="AE60" s="28">
        <v>-12672.210080000001</v>
      </c>
      <c r="AF60" s="28">
        <v>-13116.362467116036</v>
      </c>
      <c r="AG60" s="28">
        <v>-345100.39872291026</v>
      </c>
    </row>
    <row r="61" spans="1:33" ht="12.95" customHeight="1" x14ac:dyDescent="0.2">
      <c r="A61" s="226" t="s">
        <v>1685</v>
      </c>
      <c r="B61" s="28">
        <v>-903.59768999999994</v>
      </c>
      <c r="C61" s="28">
        <v>-4611.8998400000009</v>
      </c>
      <c r="D61" s="28">
        <v>-30583.143199999995</v>
      </c>
      <c r="E61" s="28">
        <v>-20832.588749999999</v>
      </c>
      <c r="F61" s="28">
        <v>-51039.742840000006</v>
      </c>
      <c r="G61" s="28">
        <v>-4203.8771100000004</v>
      </c>
      <c r="H61" s="28">
        <v>-18665.847751964364</v>
      </c>
      <c r="I61" s="28">
        <v>-67261.589689999935</v>
      </c>
      <c r="J61" s="28">
        <v>-34.478339999999996</v>
      </c>
      <c r="K61" s="28">
        <v>-3333.8254686999994</v>
      </c>
      <c r="L61" s="28">
        <v>-19714.70895</v>
      </c>
      <c r="M61" s="28">
        <v>-20926.28557</v>
      </c>
      <c r="N61" s="28">
        <v>-366.64912999999967</v>
      </c>
      <c r="O61" s="28">
        <v>-4057.8917999999985</v>
      </c>
      <c r="P61" s="28">
        <v>-14697.247920000002</v>
      </c>
      <c r="Q61" s="28">
        <v>-22509.841320000003</v>
      </c>
      <c r="R61" s="28">
        <v>-11080.971146795302</v>
      </c>
      <c r="S61" s="28">
        <v>-8202.1461099999997</v>
      </c>
      <c r="T61" s="28">
        <v>-517.42774999999995</v>
      </c>
      <c r="U61" s="28">
        <v>-7006.9044599999997</v>
      </c>
      <c r="V61" s="28">
        <v>-1206.2471800000001</v>
      </c>
      <c r="W61" s="28">
        <v>-12369.206330000001</v>
      </c>
      <c r="X61" s="28">
        <v>-3480.38</v>
      </c>
      <c r="Y61" s="28">
        <v>-10265.165409999994</v>
      </c>
      <c r="Z61" s="28">
        <v>-1411.3116900000002</v>
      </c>
      <c r="AA61" s="28">
        <v>-15075.3763</v>
      </c>
      <c r="AB61" s="28">
        <v>-35.890060000000041</v>
      </c>
      <c r="AC61" s="28">
        <v>-1581.2714799999999</v>
      </c>
      <c r="AD61" s="28">
        <v>-24663.564680000007</v>
      </c>
      <c r="AE61" s="28">
        <v>-10910.60548</v>
      </c>
      <c r="AF61" s="28">
        <v>-10271.08965</v>
      </c>
      <c r="AG61" s="28">
        <v>-401820.77309745963</v>
      </c>
    </row>
    <row r="62" spans="1:33" ht="12.95" customHeight="1" x14ac:dyDescent="0.2">
      <c r="A62" s="227" t="s">
        <v>1682</v>
      </c>
      <c r="B62" s="28">
        <v>-903.59768999999994</v>
      </c>
      <c r="C62" s="28">
        <v>-4611.8998400000009</v>
      </c>
      <c r="D62" s="28">
        <v>-30583.143199999995</v>
      </c>
      <c r="E62" s="28">
        <v>-20832.588749999999</v>
      </c>
      <c r="F62" s="28">
        <v>-51039.742840000006</v>
      </c>
      <c r="G62" s="28">
        <v>-4203.8771100000004</v>
      </c>
      <c r="H62" s="28">
        <v>-18665.847751964364</v>
      </c>
      <c r="I62" s="28">
        <v>-67261.589689999935</v>
      </c>
      <c r="J62" s="28">
        <v>-34.478339999999996</v>
      </c>
      <c r="K62" s="28">
        <v>-3333.8254686999994</v>
      </c>
      <c r="L62" s="28">
        <v>-19714.70895</v>
      </c>
      <c r="M62" s="28">
        <v>-20926.28557</v>
      </c>
      <c r="N62" s="28">
        <v>-366.64912999999967</v>
      </c>
      <c r="O62" s="28">
        <v>-3869.7682499999987</v>
      </c>
      <c r="P62" s="28">
        <v>-14697.247920000002</v>
      </c>
      <c r="Q62" s="28">
        <v>-22509.841320000003</v>
      </c>
      <c r="R62" s="28">
        <v>-11080.971146795302</v>
      </c>
      <c r="S62" s="28">
        <v>-8202.1461099999997</v>
      </c>
      <c r="T62" s="28">
        <v>-517.42774999999995</v>
      </c>
      <c r="U62" s="28">
        <v>-7006.9044599999997</v>
      </c>
      <c r="V62" s="28">
        <v>-1206.2471800000001</v>
      </c>
      <c r="W62" s="28">
        <v>-12369.206330000001</v>
      </c>
      <c r="X62" s="28">
        <v>-3480.38</v>
      </c>
      <c r="Y62" s="28">
        <v>-10265.165409999994</v>
      </c>
      <c r="Z62" s="28">
        <v>-1411.3116900000002</v>
      </c>
      <c r="AA62" s="28">
        <v>-15075.3763</v>
      </c>
      <c r="AB62" s="28">
        <v>-35.890060000000041</v>
      </c>
      <c r="AC62" s="28">
        <v>-1453.1851899999999</v>
      </c>
      <c r="AD62" s="28">
        <v>-24663.564680000007</v>
      </c>
      <c r="AE62" s="28">
        <v>-10910.60548</v>
      </c>
      <c r="AF62" s="28">
        <v>-10271.08965</v>
      </c>
      <c r="AG62" s="28">
        <v>-401504.56325745961</v>
      </c>
    </row>
    <row r="63" spans="1:33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-188.12354999999999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-128.08628999999999</v>
      </c>
      <c r="AD63" s="28">
        <v>0</v>
      </c>
      <c r="AE63" s="28">
        <v>0</v>
      </c>
      <c r="AF63" s="28">
        <v>0</v>
      </c>
      <c r="AG63" s="28">
        <v>-316.20983999999999</v>
      </c>
    </row>
    <row r="64" spans="1:33" ht="12.95" customHeight="1" x14ac:dyDescent="0.2">
      <c r="A64" s="227" t="s">
        <v>952</v>
      </c>
      <c r="B64" s="28">
        <v>525.83528999999999</v>
      </c>
      <c r="C64" s="28">
        <v>4213.1387599999998</v>
      </c>
      <c r="D64" s="28">
        <v>17308.173039999998</v>
      </c>
      <c r="E64" s="28">
        <v>20763.921580000002</v>
      </c>
      <c r="F64" s="28">
        <v>30381.798210000001</v>
      </c>
      <c r="G64" s="28">
        <v>4169.7450600000002</v>
      </c>
      <c r="H64" s="28">
        <v>1090.4663899999998</v>
      </c>
      <c r="I64" s="28">
        <v>17985.268009999993</v>
      </c>
      <c r="J64" s="28">
        <v>-33.667830000000002</v>
      </c>
      <c r="K64" s="28">
        <v>726.49675000000002</v>
      </c>
      <c r="L64" s="28">
        <v>13177.682600000002</v>
      </c>
      <c r="M64" s="28">
        <v>16187.901800000001</v>
      </c>
      <c r="N64" s="28">
        <v>424.30590999999993</v>
      </c>
      <c r="O64" s="28">
        <v>3874.5312000000004</v>
      </c>
      <c r="P64" s="28">
        <v>4249.9690199999995</v>
      </c>
      <c r="Q64" s="28">
        <v>21338.764310000002</v>
      </c>
      <c r="R64" s="28">
        <v>9693.5781223940285</v>
      </c>
      <c r="S64" s="28">
        <v>4830.7530100000004</v>
      </c>
      <c r="T64" s="28">
        <v>512.83257000000003</v>
      </c>
      <c r="U64" s="28">
        <v>4586.7047400000001</v>
      </c>
      <c r="V64" s="28">
        <v>1007.3166000000001</v>
      </c>
      <c r="W64" s="28">
        <v>14200.079960000001</v>
      </c>
      <c r="X64" s="28">
        <v>2420.076</v>
      </c>
      <c r="Y64" s="28">
        <v>9707.856770000004</v>
      </c>
      <c r="Z64" s="28">
        <v>1378.6564199999998</v>
      </c>
      <c r="AA64" s="28">
        <v>14710.22005</v>
      </c>
      <c r="AB64" s="28">
        <v>23.813649999999974</v>
      </c>
      <c r="AC64" s="28">
        <v>1109.42074</v>
      </c>
      <c r="AD64" s="28">
        <v>18024.892680000001</v>
      </c>
      <c r="AE64" s="28">
        <v>3915.9406200000003</v>
      </c>
      <c r="AF64" s="28">
        <v>4701.8538900000003</v>
      </c>
      <c r="AG64" s="28">
        <v>247208.325922394</v>
      </c>
    </row>
    <row r="65" spans="1:33" ht="12.95" customHeight="1" x14ac:dyDescent="0.2">
      <c r="A65" s="227" t="s">
        <v>738</v>
      </c>
      <c r="B65" s="28">
        <v>-941.29702913325275</v>
      </c>
      <c r="C65" s="28">
        <v>-2895.0632284358758</v>
      </c>
      <c r="D65" s="28">
        <v>-6688.2460899999996</v>
      </c>
      <c r="E65" s="28">
        <v>-7136.8117799999991</v>
      </c>
      <c r="F65" s="28">
        <v>-11479.876460000001</v>
      </c>
      <c r="G65" s="28">
        <v>-1406.2733711428168</v>
      </c>
      <c r="H65" s="28">
        <v>-3142.3803800000001</v>
      </c>
      <c r="I65" s="28">
        <v>-5918.3562599999996</v>
      </c>
      <c r="J65" s="28">
        <v>-134.22051155863821</v>
      </c>
      <c r="K65" s="28">
        <v>-903.09879000000001</v>
      </c>
      <c r="L65" s="28">
        <v>-4578.4561599999997</v>
      </c>
      <c r="M65" s="28">
        <v>-7588.1205835290612</v>
      </c>
      <c r="N65" s="28">
        <v>-193.64009206945954</v>
      </c>
      <c r="O65" s="28">
        <v>-1565.1260194315798</v>
      </c>
      <c r="P65" s="28">
        <v>-3090.1526800000001</v>
      </c>
      <c r="Q65" s="28">
        <v>-8156.7567739839997</v>
      </c>
      <c r="R65" s="28">
        <v>-3604.9520417986087</v>
      </c>
      <c r="S65" s="28">
        <v>-1915.4069000000002</v>
      </c>
      <c r="T65" s="28">
        <v>-245.3098</v>
      </c>
      <c r="U65" s="28">
        <v>-1769.0953400000001</v>
      </c>
      <c r="V65" s="28">
        <v>-1802.3798999999999</v>
      </c>
      <c r="W65" s="28">
        <v>-3106.6478813655658</v>
      </c>
      <c r="X65" s="28">
        <v>-1203.047</v>
      </c>
      <c r="Y65" s="28">
        <v>-3575.2069500000002</v>
      </c>
      <c r="Z65" s="28">
        <v>-516.72025476680301</v>
      </c>
      <c r="AA65" s="28">
        <v>-4184.8573523858058</v>
      </c>
      <c r="AB65" s="28">
        <v>-47.713499307551999</v>
      </c>
      <c r="AC65" s="28">
        <v>-699.27613559999998</v>
      </c>
      <c r="AD65" s="28">
        <v>-11971.459879999999</v>
      </c>
      <c r="AE65" s="28">
        <v>-2784.0631500000004</v>
      </c>
      <c r="AF65" s="28">
        <v>-4063.6754790389336</v>
      </c>
      <c r="AG65" s="28">
        <v>-107307.68777354795</v>
      </c>
    </row>
    <row r="66" spans="1:33" ht="12.95" customHeight="1" x14ac:dyDescent="0.2">
      <c r="A66" s="227" t="s">
        <v>739</v>
      </c>
      <c r="B66" s="28">
        <v>-458.00672101984003</v>
      </c>
      <c r="C66" s="28">
        <v>-1901.8319256081954</v>
      </c>
      <c r="D66" s="28">
        <v>-4324.0126200000004</v>
      </c>
      <c r="E66" s="28">
        <v>-2222.4835800000001</v>
      </c>
      <c r="F66" s="28">
        <v>-7501.5043399999995</v>
      </c>
      <c r="G66" s="28">
        <v>-956.88810825338544</v>
      </c>
      <c r="H66" s="28">
        <v>-1050.42625</v>
      </c>
      <c r="I66" s="28">
        <v>-2236.8497300000004</v>
      </c>
      <c r="J66" s="28">
        <v>-75.484997182126918</v>
      </c>
      <c r="K66" s="28">
        <v>-330.91206</v>
      </c>
      <c r="L66" s="28">
        <v>-2789.8369199999997</v>
      </c>
      <c r="M66" s="28">
        <v>-1914.3915796027636</v>
      </c>
      <c r="N66" s="28">
        <v>-177.85016990275659</v>
      </c>
      <c r="O66" s="28">
        <v>-647.19446423836416</v>
      </c>
      <c r="P66" s="28">
        <v>-1897.7718600000001</v>
      </c>
      <c r="Q66" s="28">
        <v>-1766.7474348160006</v>
      </c>
      <c r="R66" s="28">
        <v>-107.00789675761071</v>
      </c>
      <c r="S66" s="28">
        <v>-306.38066000000003</v>
      </c>
      <c r="T66" s="28">
        <v>-178.72603999999998</v>
      </c>
      <c r="U66" s="28">
        <v>-875.25151000000005</v>
      </c>
      <c r="V66" s="28">
        <v>-795.22710000000006</v>
      </c>
      <c r="W66" s="28">
        <v>-1149.0003324102829</v>
      </c>
      <c r="X66" s="28">
        <v>-624.71299999999997</v>
      </c>
      <c r="Y66" s="28">
        <v>-1040.3880800000002</v>
      </c>
      <c r="Z66" s="28">
        <v>-380.28016575468581</v>
      </c>
      <c r="AA66" s="28">
        <v>-1929.6487387510194</v>
      </c>
      <c r="AB66" s="28">
        <v>-51.519158772570094</v>
      </c>
      <c r="AC66" s="28">
        <v>-498.00450600000005</v>
      </c>
      <c r="AD66" s="28">
        <v>-3103.45091</v>
      </c>
      <c r="AE66" s="28">
        <v>-1331.48341</v>
      </c>
      <c r="AF66" s="28">
        <v>-903.05806141724145</v>
      </c>
      <c r="AG66" s="28">
        <v>-43526.332330486854</v>
      </c>
    </row>
    <row r="67" spans="1:33" ht="12.95" customHeight="1" x14ac:dyDescent="0.2">
      <c r="A67" s="227" t="s">
        <v>740</v>
      </c>
      <c r="B67" s="28">
        <v>-773.79641995762836</v>
      </c>
      <c r="C67" s="28">
        <v>-196.12677633941462</v>
      </c>
      <c r="D67" s="28">
        <v>0</v>
      </c>
      <c r="E67" s="28">
        <v>-1563.4163100000001</v>
      </c>
      <c r="F67" s="28">
        <v>-2013.6775899999998</v>
      </c>
      <c r="G67" s="28">
        <v>-12.995641139486549</v>
      </c>
      <c r="H67" s="28">
        <v>-462.96072999999996</v>
      </c>
      <c r="I67" s="28">
        <v>-1517.5356200000001</v>
      </c>
      <c r="J67" s="28">
        <v>0</v>
      </c>
      <c r="K67" s="28">
        <v>-14.842790000000001</v>
      </c>
      <c r="L67" s="28">
        <v>-883.1329300000001</v>
      </c>
      <c r="M67" s="28">
        <v>-1980.1251544354323</v>
      </c>
      <c r="N67" s="28">
        <v>-27.07162670690062</v>
      </c>
      <c r="O67" s="28">
        <v>-51.947523565278473</v>
      </c>
      <c r="P67" s="28">
        <v>-71.602940000000004</v>
      </c>
      <c r="Q67" s="28">
        <v>-1329.7205929280003</v>
      </c>
      <c r="R67" s="28">
        <v>-151.2755437335843</v>
      </c>
      <c r="S67" s="28">
        <v>-434.98586999999998</v>
      </c>
      <c r="T67" s="28">
        <v>0</v>
      </c>
      <c r="U67" s="28">
        <v>-200.91110999999998</v>
      </c>
      <c r="V67" s="28">
        <v>-794.56997000000001</v>
      </c>
      <c r="W67" s="28">
        <v>-693.45668529723025</v>
      </c>
      <c r="X67" s="28">
        <v>-108.988</v>
      </c>
      <c r="Y67" s="28">
        <v>-271.10297000000003</v>
      </c>
      <c r="Z67" s="28">
        <v>-101.06496942436478</v>
      </c>
      <c r="AA67" s="28">
        <v>-414.76705731375307</v>
      </c>
      <c r="AB67" s="28">
        <v>-2.0882790187404239</v>
      </c>
      <c r="AC67" s="28">
        <v>-42.068395200000005</v>
      </c>
      <c r="AD67" s="28">
        <v>-336.91058000000004</v>
      </c>
      <c r="AE67" s="28">
        <v>-222.58048999999997</v>
      </c>
      <c r="AF67" s="28">
        <v>-366.13361544722653</v>
      </c>
      <c r="AG67" s="28">
        <v>-15039.856180507039</v>
      </c>
    </row>
    <row r="68" spans="1:33" ht="12.95" customHeight="1" x14ac:dyDescent="0.2">
      <c r="A68" s="227" t="s">
        <v>741</v>
      </c>
      <c r="B68" s="28">
        <v>-45.94509870669679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-47.983171974646929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-93.928270681343719</v>
      </c>
    </row>
    <row r="69" spans="1:33" ht="12.95" customHeight="1" x14ac:dyDescent="0.2">
      <c r="A69" s="69" t="s">
        <v>3229</v>
      </c>
      <c r="B69" s="28">
        <v>0</v>
      </c>
      <c r="C69" s="28">
        <v>-101.99252987117887</v>
      </c>
      <c r="D69" s="28">
        <v>0</v>
      </c>
      <c r="E69" s="28">
        <v>-280.12606</v>
      </c>
      <c r="F69" s="28">
        <v>-120.76365</v>
      </c>
      <c r="G69" s="28">
        <v>-156.42527840169569</v>
      </c>
      <c r="H69" s="28">
        <v>-1033.4297200000001</v>
      </c>
      <c r="I69" s="28">
        <v>-10.744909999999999</v>
      </c>
      <c r="J69" s="28">
        <v>0</v>
      </c>
      <c r="K69" s="28">
        <v>-84.961319999999986</v>
      </c>
      <c r="L69" s="28">
        <v>-523.91071999999997</v>
      </c>
      <c r="M69" s="28">
        <v>-1663.8039857614001</v>
      </c>
      <c r="N69" s="28">
        <v>-93.653471335293133</v>
      </c>
      <c r="O69" s="28">
        <v>-40.03649428645052</v>
      </c>
      <c r="P69" s="28">
        <v>-159.90127999999999</v>
      </c>
      <c r="Q69" s="28">
        <v>-1123.8858379839999</v>
      </c>
      <c r="R69" s="28">
        <v>-2475.7166836213387</v>
      </c>
      <c r="S69" s="28">
        <v>-421.72945999999996</v>
      </c>
      <c r="T69" s="28">
        <v>-4.63619</v>
      </c>
      <c r="U69" s="28">
        <v>-175.59657000000001</v>
      </c>
      <c r="V69" s="28">
        <v>-116.88089999999998</v>
      </c>
      <c r="W69" s="28">
        <v>-185.21974325267635</v>
      </c>
      <c r="X69" s="28">
        <v>-116.866</v>
      </c>
      <c r="Y69" s="28">
        <v>-1249.0957599999999</v>
      </c>
      <c r="Z69" s="28">
        <v>-182.03202209001449</v>
      </c>
      <c r="AA69" s="28">
        <v>0</v>
      </c>
      <c r="AB69" s="28">
        <v>-11.776030681319192</v>
      </c>
      <c r="AC69" s="28">
        <v>0</v>
      </c>
      <c r="AD69" s="28">
        <v>0</v>
      </c>
      <c r="AE69" s="28">
        <v>-1228.25559</v>
      </c>
      <c r="AF69" s="28">
        <v>-1733.1501287968499</v>
      </c>
      <c r="AG69" s="28">
        <v>-13294.590336082216</v>
      </c>
    </row>
    <row r="70" spans="1:33" ht="12.95" customHeight="1" x14ac:dyDescent="0.2">
      <c r="A70" s="227" t="s">
        <v>995</v>
      </c>
      <c r="B70" s="28">
        <v>0</v>
      </c>
      <c r="C70" s="28">
        <v>-6.8257540735033269</v>
      </c>
      <c r="D70" s="28">
        <v>-936.8583000000001</v>
      </c>
      <c r="E70" s="28">
        <v>-289.41194999999999</v>
      </c>
      <c r="F70" s="28">
        <v>0</v>
      </c>
      <c r="G70" s="28">
        <v>0</v>
      </c>
      <c r="H70" s="28">
        <v>-22.50404</v>
      </c>
      <c r="I70" s="28">
        <v>-3869.2318999999998</v>
      </c>
      <c r="J70" s="28">
        <v>-3.2924022833587125</v>
      </c>
      <c r="K70" s="28">
        <v>-290.34422000000001</v>
      </c>
      <c r="L70" s="28">
        <v>0</v>
      </c>
      <c r="M70" s="28">
        <v>0</v>
      </c>
      <c r="N70" s="28">
        <v>-15.776057815008437</v>
      </c>
      <c r="O70" s="28">
        <v>-48.848559999999999</v>
      </c>
      <c r="P70" s="28">
        <v>-399.18857000000003</v>
      </c>
      <c r="Q70" s="28">
        <v>-2551.4337099999998</v>
      </c>
      <c r="R70" s="28">
        <v>0</v>
      </c>
      <c r="S70" s="28">
        <v>-46.131190000000004</v>
      </c>
      <c r="T70" s="28">
        <v>-4.5700000000000005E-2</v>
      </c>
      <c r="U70" s="28">
        <v>0</v>
      </c>
      <c r="V70" s="28">
        <v>-21.525310000000001</v>
      </c>
      <c r="W70" s="28">
        <v>-108.77079995171147</v>
      </c>
      <c r="X70" s="28">
        <v>0</v>
      </c>
      <c r="Y70" s="28">
        <v>0</v>
      </c>
      <c r="Z70" s="28">
        <v>-197.82005999999998</v>
      </c>
      <c r="AA70" s="28">
        <v>0</v>
      </c>
      <c r="AB70" s="28">
        <v>0</v>
      </c>
      <c r="AC70" s="28">
        <v>-58.923550000000006</v>
      </c>
      <c r="AD70" s="28">
        <v>-1766.35258</v>
      </c>
      <c r="AE70" s="28">
        <v>-111.16257999999999</v>
      </c>
      <c r="AF70" s="28">
        <v>-481.10942241578442</v>
      </c>
      <c r="AG70" s="28">
        <v>-11225.556656539367</v>
      </c>
    </row>
    <row r="71" spans="1:33" ht="12.95" customHeight="1" x14ac:dyDescent="0.2">
      <c r="A71" s="68" t="s">
        <v>372</v>
      </c>
      <c r="B71" s="28">
        <v>0</v>
      </c>
      <c r="C71" s="28">
        <v>-359.73788000000002</v>
      </c>
      <c r="D71" s="28">
        <v>-1506.4198699999999</v>
      </c>
      <c r="E71" s="28">
        <v>-256.13959999999997</v>
      </c>
      <c r="F71" s="28">
        <v>-3158.5882499999998</v>
      </c>
      <c r="G71" s="28">
        <v>-54.478939999999994</v>
      </c>
      <c r="H71" s="28">
        <v>0</v>
      </c>
      <c r="I71" s="28">
        <v>0</v>
      </c>
      <c r="J71" s="28">
        <v>0</v>
      </c>
      <c r="K71" s="28">
        <v>0</v>
      </c>
      <c r="L71" s="28">
        <v>-462.90042999999997</v>
      </c>
      <c r="M71" s="28">
        <v>-1628.7264000000002</v>
      </c>
      <c r="N71" s="28">
        <v>0</v>
      </c>
      <c r="O71" s="28">
        <v>-101.45876</v>
      </c>
      <c r="P71" s="28">
        <v>-668.18876999999998</v>
      </c>
      <c r="Q71" s="28">
        <v>0</v>
      </c>
      <c r="R71" s="28">
        <v>-1539.3526964263799</v>
      </c>
      <c r="S71" s="28">
        <v>-325.99981000000002</v>
      </c>
      <c r="T71" s="28">
        <v>-14.3256</v>
      </c>
      <c r="U71" s="28">
        <v>0</v>
      </c>
      <c r="V71" s="28">
        <v>0</v>
      </c>
      <c r="W71" s="28">
        <v>-128.62652</v>
      </c>
      <c r="X71" s="28">
        <v>-55.161000000000001</v>
      </c>
      <c r="Y71" s="28">
        <v>-427.35592000000003</v>
      </c>
      <c r="Z71" s="28">
        <v>0</v>
      </c>
      <c r="AA71" s="28">
        <v>-463.19314000000003</v>
      </c>
      <c r="AB71" s="28">
        <v>0</v>
      </c>
      <c r="AC71" s="28">
        <v>0</v>
      </c>
      <c r="AD71" s="28">
        <v>0</v>
      </c>
      <c r="AE71" s="28">
        <v>0</v>
      </c>
      <c r="AF71" s="28">
        <v>0</v>
      </c>
      <c r="AG71" s="28">
        <v>-11150.653586426379</v>
      </c>
    </row>
    <row r="72" spans="1:33" ht="15" customHeight="1" x14ac:dyDescent="0.2">
      <c r="A72" s="1115" t="s">
        <v>569</v>
      </c>
      <c r="B72" s="1114">
        <v>-2593.1533888174176</v>
      </c>
      <c r="C72" s="1114">
        <v>-8280.0619443281757</v>
      </c>
      <c r="D72" s="1114">
        <v>-61815.233180000017</v>
      </c>
      <c r="E72" s="1114">
        <v>-39133.923399999992</v>
      </c>
      <c r="F72" s="1114">
        <v>-143215.65486189813</v>
      </c>
      <c r="G72" s="1114">
        <v>-7480.5479589373872</v>
      </c>
      <c r="H72" s="1114">
        <v>-85790.653270419367</v>
      </c>
      <c r="I72" s="1114">
        <v>-209085.831349999</v>
      </c>
      <c r="J72" s="1114">
        <v>-321.03745544093181</v>
      </c>
      <c r="K72" s="1114">
        <v>-9254.5330114599965</v>
      </c>
      <c r="L72" s="1114">
        <v>-36738.707094800011</v>
      </c>
      <c r="M72" s="1114">
        <v>-41912.664532903305</v>
      </c>
      <c r="N72" s="1114">
        <v>-583.52785782941817</v>
      </c>
      <c r="O72" s="1114">
        <v>-4757.9022115216776</v>
      </c>
      <c r="P72" s="1114">
        <v>-53374.774459999993</v>
      </c>
      <c r="Q72" s="1114">
        <v>-30319.141639711979</v>
      </c>
      <c r="R72" s="1114">
        <v>-15014.245516738807</v>
      </c>
      <c r="S72" s="1114">
        <v>-13623.774950000003</v>
      </c>
      <c r="T72" s="1114">
        <v>-457.91193999999973</v>
      </c>
      <c r="U72" s="1114">
        <v>-11626.609270000001</v>
      </c>
      <c r="V72" s="1114">
        <v>-5033.7270899999994</v>
      </c>
      <c r="W72" s="1114">
        <v>-16748.60922227742</v>
      </c>
      <c r="X72" s="1114">
        <v>-5994.9340700000002</v>
      </c>
      <c r="Y72" s="1114">
        <v>-13082.175509999994</v>
      </c>
      <c r="Z72" s="1114">
        <v>-2088.6711620358683</v>
      </c>
      <c r="AA72" s="1114">
        <v>-20576.052388450571</v>
      </c>
      <c r="AB72" s="1114">
        <v>-128.41681778018176</v>
      </c>
      <c r="AC72" s="1114">
        <v>-2125.6268968000004</v>
      </c>
      <c r="AD72" s="1114">
        <v>-57727.580789773638</v>
      </c>
      <c r="AE72" s="1114">
        <v>-24673.457780000012</v>
      </c>
      <c r="AF72" s="1114">
        <v>-34850.299347116066</v>
      </c>
      <c r="AG72" s="1114">
        <v>-958409.44036903954</v>
      </c>
    </row>
    <row r="73" spans="1:33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</row>
    <row r="74" spans="1:33" ht="15" customHeight="1" thickBot="1" x14ac:dyDescent="0.25">
      <c r="A74" s="1112" t="s">
        <v>570</v>
      </c>
      <c r="B74" s="1103">
        <v>-2744.7935188174129</v>
      </c>
      <c r="C74" s="1103">
        <v>-2857.4402041706389</v>
      </c>
      <c r="D74" s="1103">
        <v>13862.765049999922</v>
      </c>
      <c r="E74" s="1103">
        <v>3459.7592900000236</v>
      </c>
      <c r="F74" s="1103">
        <v>5227.3188581019058</v>
      </c>
      <c r="G74" s="1103">
        <v>2857.6995832257226</v>
      </c>
      <c r="H74" s="1103">
        <v>-33075.536750419385</v>
      </c>
      <c r="I74" s="1103">
        <v>-21975.31844999746</v>
      </c>
      <c r="J74" s="1103">
        <v>-286.19312544093157</v>
      </c>
      <c r="K74" s="1103">
        <v>1009.0043085400048</v>
      </c>
      <c r="L74" s="1103">
        <v>716.21278519997577</v>
      </c>
      <c r="M74" s="1103">
        <v>12360.954670900661</v>
      </c>
      <c r="N74" s="1103">
        <v>-303.79257782941801</v>
      </c>
      <c r="O74" s="1103">
        <v>370.78797050422054</v>
      </c>
      <c r="P74" s="1103">
        <v>-1202.1720557735171</v>
      </c>
      <c r="Q74" s="1103">
        <v>13404.969023650217</v>
      </c>
      <c r="R74" s="1103">
        <v>14559.684759357711</v>
      </c>
      <c r="S74" s="1103">
        <v>-705.04701000000023</v>
      </c>
      <c r="T74" s="1103">
        <v>135.14667000000043</v>
      </c>
      <c r="U74" s="1103">
        <v>7293.4606399999939</v>
      </c>
      <c r="V74" s="1103">
        <v>-3430.2407420817435</v>
      </c>
      <c r="W74" s="1103">
        <v>9294.3474096715181</v>
      </c>
      <c r="X74" s="1103">
        <v>3413.4049299999961</v>
      </c>
      <c r="Y74" s="1103">
        <v>-1861.7098087999711</v>
      </c>
      <c r="Z74" s="1103">
        <v>1664.7623565763515</v>
      </c>
      <c r="AA74" s="1103">
        <v>12652.968569929439</v>
      </c>
      <c r="AB74" s="1103">
        <v>-215.09829778018161</v>
      </c>
      <c r="AC74" s="1103">
        <v>-751.46184676156895</v>
      </c>
      <c r="AD74" s="1103">
        <v>1347.7591202263502</v>
      </c>
      <c r="AE74" s="1103">
        <v>13659.406480000005</v>
      </c>
      <c r="AF74" s="1103">
        <v>-323.44441709615785</v>
      </c>
      <c r="AG74" s="1103">
        <v>47558.163670915637</v>
      </c>
    </row>
    <row r="75" spans="1:33" ht="12.95" customHeight="1" x14ac:dyDescent="0.2">
      <c r="A75" s="1358" t="s">
        <v>3158</v>
      </c>
      <c r="B75" s="1003">
        <v>-732.7618387241962</v>
      </c>
      <c r="C75" s="1003">
        <v>-1511.4166025431296</v>
      </c>
      <c r="D75" s="1003">
        <v>11401.432140000015</v>
      </c>
      <c r="E75" s="1003">
        <v>12289.926912839712</v>
      </c>
      <c r="F75" s="1003">
        <v>30807.556076155215</v>
      </c>
      <c r="G75" s="1003">
        <v>3488.1946144539788</v>
      </c>
      <c r="H75" s="1003">
        <v>-14564.701361793212</v>
      </c>
      <c r="I75" s="1003">
        <v>1260.6925778743325</v>
      </c>
      <c r="J75" s="1003">
        <v>-236.55599734257584</v>
      </c>
      <c r="K75" s="1003">
        <v>2227.1993395</v>
      </c>
      <c r="L75" s="1003">
        <v>7233.593334332686</v>
      </c>
      <c r="M75" s="1003">
        <v>14428.686972381718</v>
      </c>
      <c r="N75" s="1003">
        <v>-59.345771531225736</v>
      </c>
      <c r="O75" s="1003">
        <v>303.98289872149189</v>
      </c>
      <c r="P75" s="1003">
        <v>5835.6382942024538</v>
      </c>
      <c r="Q75" s="1003">
        <v>22794.346197942359</v>
      </c>
      <c r="R75" s="1003">
        <v>15699.392312483211</v>
      </c>
      <c r="S75" s="1003">
        <v>1013.2603699999993</v>
      </c>
      <c r="T75" s="1003">
        <v>-497.26283999999993</v>
      </c>
      <c r="U75" s="1003">
        <v>6511.4952412231441</v>
      </c>
      <c r="V75" s="1003">
        <v>-2880.7874756990773</v>
      </c>
      <c r="W75" s="1003">
        <v>11513.736307112522</v>
      </c>
      <c r="X75" s="1003">
        <v>1325.0550000000001</v>
      </c>
      <c r="Y75" s="1003">
        <v>-525.76565000000414</v>
      </c>
      <c r="Z75" s="1003">
        <v>899.73157732659672</v>
      </c>
      <c r="AA75" s="1003">
        <v>15773.347508145429</v>
      </c>
      <c r="AB75" s="1003">
        <v>-20.363940000000003</v>
      </c>
      <c r="AC75" s="1003">
        <v>-2078.7345999999993</v>
      </c>
      <c r="AD75" s="1003">
        <v>18814.176642922961</v>
      </c>
      <c r="AE75" s="1003">
        <v>14403.301926235865</v>
      </c>
      <c r="AF75" s="1003">
        <v>445.01449932464948</v>
      </c>
      <c r="AG75" s="1480">
        <f>SUM(B75:AF75)</f>
        <v>175362.06466554489</v>
      </c>
    </row>
    <row r="76" spans="1:33" ht="12.95" customHeight="1" x14ac:dyDescent="0.2">
      <c r="A76" s="1357" t="s">
        <v>3159</v>
      </c>
      <c r="B76" s="1003">
        <v>-923.10080362444489</v>
      </c>
      <c r="C76" s="1003">
        <v>302.50281119538101</v>
      </c>
      <c r="D76" s="1003">
        <v>-37580.875370000016</v>
      </c>
      <c r="E76" s="1003">
        <v>11045.240469999999</v>
      </c>
      <c r="F76" s="1003">
        <v>22418.526814708024</v>
      </c>
      <c r="G76" s="1003">
        <v>-397.8940291655818</v>
      </c>
      <c r="H76" s="1003">
        <v>5655.0380600000026</v>
      </c>
      <c r="I76" s="1003">
        <v>37202.70410000001</v>
      </c>
      <c r="J76" s="1003">
        <v>-369.58420999999998</v>
      </c>
      <c r="K76" s="1003">
        <v>691.37123999999926</v>
      </c>
      <c r="L76" s="1003">
        <v>-4227.7064900000096</v>
      </c>
      <c r="M76" s="1003">
        <v>15603.276284631665</v>
      </c>
      <c r="N76" s="1003">
        <v>-276.84729371544677</v>
      </c>
      <c r="O76" s="1003">
        <v>935.76073157866949</v>
      </c>
      <c r="P76" s="1003">
        <v>21623.167437036809</v>
      </c>
      <c r="Q76" s="1003">
        <v>28673.370860000006</v>
      </c>
      <c r="R76" s="1003">
        <v>13138.596556114144</v>
      </c>
      <c r="S76" s="1003">
        <v>619.8883699999991</v>
      </c>
      <c r="T76" s="1003">
        <v>-2590.6915500000009</v>
      </c>
      <c r="U76" s="1003">
        <v>6584.7500800000007</v>
      </c>
      <c r="V76" s="1003">
        <v>-1932.7971732606197</v>
      </c>
      <c r="W76" s="1003">
        <v>8893.013237440724</v>
      </c>
      <c r="X76" s="1003">
        <v>-545.91699999999992</v>
      </c>
      <c r="Y76" s="1003">
        <v>609.63894000000141</v>
      </c>
      <c r="Z76" s="1003">
        <v>1331.3772208000003</v>
      </c>
      <c r="AA76" s="1003">
        <v>10859.564708296277</v>
      </c>
      <c r="AB76" s="1003" t="s">
        <v>1580</v>
      </c>
      <c r="AC76" s="1003">
        <v>-1022.7871099999998</v>
      </c>
      <c r="AD76" s="1003">
        <v>20342.569811852736</v>
      </c>
      <c r="AE76" s="1003">
        <v>4015.3961033570972</v>
      </c>
      <c r="AF76" s="1003">
        <v>-22195.542859999987</v>
      </c>
      <c r="AG76" s="1003">
        <f>SUM(B76:AF76)</f>
        <v>138482.00994724545</v>
      </c>
    </row>
    <row r="77" spans="1:33" ht="12.95" customHeight="1" x14ac:dyDescent="0.2">
      <c r="A77" s="1357" t="s">
        <v>3160</v>
      </c>
      <c r="B77" s="77">
        <v>-1369.075</v>
      </c>
      <c r="C77" s="77">
        <v>-1876.0307513493435</v>
      </c>
      <c r="D77" s="77">
        <v>28753.55400288702</v>
      </c>
      <c r="E77" s="77">
        <v>12413.040850000009</v>
      </c>
      <c r="F77" s="77">
        <v>20906.004147944801</v>
      </c>
      <c r="G77" s="77">
        <v>9.3099724113850186</v>
      </c>
      <c r="H77" s="77">
        <v>1589.9842824811428</v>
      </c>
      <c r="I77" s="77">
        <v>13817.753220001216</v>
      </c>
      <c r="J77" s="77">
        <v>-320.17585000000003</v>
      </c>
      <c r="K77" s="77">
        <v>-3086.1233000000007</v>
      </c>
      <c r="L77" s="77">
        <v>12936.319920000018</v>
      </c>
      <c r="M77" s="77">
        <v>7142.6373607239284</v>
      </c>
      <c r="N77" s="77">
        <v>143.18991</v>
      </c>
      <c r="O77" s="77">
        <v>-599.68914169958509</v>
      </c>
      <c r="P77" s="77">
        <v>24162.835363912003</v>
      </c>
      <c r="Q77" s="77">
        <v>16770.447830899662</v>
      </c>
      <c r="R77" s="77">
        <v>13859.525245931289</v>
      </c>
      <c r="S77" s="77">
        <v>20.523380000001282</v>
      </c>
      <c r="T77" s="77">
        <v>-3749.0951999999988</v>
      </c>
      <c r="U77" s="77">
        <v>7604.410249999999</v>
      </c>
      <c r="V77" s="77">
        <v>93.452571775054594</v>
      </c>
      <c r="W77" s="77">
        <v>7742.5553700000009</v>
      </c>
      <c r="X77" s="77">
        <v>-116.34155999999999</v>
      </c>
      <c r="Y77" s="77">
        <v>145.02532999999221</v>
      </c>
      <c r="Z77" s="77">
        <v>974.61796649999906</v>
      </c>
      <c r="AA77" s="77">
        <v>9752.099394806597</v>
      </c>
      <c r="AB77" s="77" t="s">
        <v>1580</v>
      </c>
      <c r="AC77" s="77">
        <v>-636.7544199999985</v>
      </c>
      <c r="AD77" s="77">
        <v>10634.780723311986</v>
      </c>
      <c r="AE77" s="77" t="s">
        <v>1580</v>
      </c>
      <c r="AF77" s="77">
        <v>5386.1490228347684</v>
      </c>
      <c r="AG77" s="1003">
        <f>SUM(B77:AF77)</f>
        <v>183104.93089337193</v>
      </c>
    </row>
    <row r="78" spans="1:33" ht="12.95" customHeight="1" thickBot="1" x14ac:dyDescent="0.25">
      <c r="A78" s="1359" t="s">
        <v>3161</v>
      </c>
      <c r="B78" s="78" t="s">
        <v>1580</v>
      </c>
      <c r="C78" s="78">
        <v>-1312.7260014973306</v>
      </c>
      <c r="D78" s="78">
        <v>25779.550417987764</v>
      </c>
      <c r="E78" s="78">
        <v>18216.425570000145</v>
      </c>
      <c r="F78" s="78">
        <v>25465.414328699269</v>
      </c>
      <c r="G78" s="78">
        <v>-99.926847064076753</v>
      </c>
      <c r="H78" s="78">
        <v>320.67726455213398</v>
      </c>
      <c r="I78" s="78">
        <v>44069.069609999817</v>
      </c>
      <c r="J78" s="78">
        <v>-324.95518000000004</v>
      </c>
      <c r="K78" s="78">
        <v>-828.61380999999994</v>
      </c>
      <c r="L78" s="78">
        <v>13044.485020000011</v>
      </c>
      <c r="M78" s="78">
        <v>18070.522299999291</v>
      </c>
      <c r="N78" s="78">
        <v>-277.60035000000022</v>
      </c>
      <c r="O78" s="78">
        <v>1461.5694995797403</v>
      </c>
      <c r="P78" s="78">
        <v>16892.757687196405</v>
      </c>
      <c r="Q78" s="78">
        <v>16025.113199999982</v>
      </c>
      <c r="R78" s="78">
        <v>10943.59870337953</v>
      </c>
      <c r="S78" s="78">
        <v>2336.3248899999994</v>
      </c>
      <c r="T78" s="78">
        <v>-3474.1966400000001</v>
      </c>
      <c r="U78" s="78">
        <v>3887.915782949799</v>
      </c>
      <c r="V78" s="78">
        <v>-1172.0532150279491</v>
      </c>
      <c r="W78" s="78">
        <v>5532.0669856490731</v>
      </c>
      <c r="X78" s="78" t="s">
        <v>1580</v>
      </c>
      <c r="Y78" s="78">
        <v>5627.0399700000071</v>
      </c>
      <c r="Z78" s="78">
        <v>195.97803941734296</v>
      </c>
      <c r="AA78" s="78">
        <v>10028.667779999998</v>
      </c>
      <c r="AB78" s="78" t="s">
        <v>1580</v>
      </c>
      <c r="AC78" s="78" t="s">
        <v>1580</v>
      </c>
      <c r="AD78" s="78">
        <v>13172.074729999993</v>
      </c>
      <c r="AE78" s="78" t="s">
        <v>1580</v>
      </c>
      <c r="AF78" s="78">
        <v>-2698.2990748498592</v>
      </c>
      <c r="AG78" s="78">
        <f>SUM(B78:AF78)</f>
        <v>220880.88066097104</v>
      </c>
    </row>
    <row r="79" spans="1:33" x14ac:dyDescent="0.2">
      <c r="A79" s="79" t="s">
        <v>1003</v>
      </c>
    </row>
  </sheetData>
  <mergeCells count="2">
    <mergeCell ref="O5:AG6"/>
    <mergeCell ref="A5:N6"/>
  </mergeCells>
  <phoneticPr fontId="6" type="noConversion"/>
  <conditionalFormatting sqref="D9:AG9 B8:AC8">
    <cfRule type="expression" dxfId="214" priority="890" stopIfTrue="1">
      <formula>#REF!=1</formula>
    </cfRule>
  </conditionalFormatting>
  <conditionalFormatting sqref="AF8:AG8">
    <cfRule type="expression" dxfId="213" priority="891" stopIfTrue="1">
      <formula>#REF!=1</formula>
    </cfRule>
  </conditionalFormatting>
  <conditionalFormatting sqref="AD8:AE8">
    <cfRule type="expression" dxfId="212" priority="89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4" min="2" max="70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G80"/>
  <sheetViews>
    <sheetView showGridLines="0" zoomScaleNormal="100" zoomScaleSheetLayoutView="70" workbookViewId="0">
      <pane xSplit="1" ySplit="8" topLeftCell="P29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4" width="8.7109375" style="451" customWidth="1"/>
    <col min="5" max="5" width="9.85546875" style="451" customWidth="1"/>
    <col min="6" max="8" width="8.7109375" style="451" customWidth="1"/>
    <col min="9" max="9" width="8.140625" style="451" customWidth="1"/>
    <col min="10" max="32" width="8.7109375" style="451" customWidth="1"/>
    <col min="33" max="33" width="10.5703125" style="451" customWidth="1"/>
    <col min="34" max="16384" width="9.140625" style="451"/>
  </cols>
  <sheetData>
    <row r="1" spans="1:33" x14ac:dyDescent="0.2">
      <c r="A1" s="757" t="s">
        <v>349</v>
      </c>
    </row>
    <row r="2" spans="1:33" x14ac:dyDescent="0.2">
      <c r="A2" s="757" t="s">
        <v>350</v>
      </c>
    </row>
    <row r="3" spans="1:33" s="834" customFormat="1" ht="15" customHeight="1" x14ac:dyDescent="0.2">
      <c r="A3" s="922" t="s">
        <v>977</v>
      </c>
      <c r="AG3" s="923" t="s">
        <v>3185</v>
      </c>
    </row>
    <row r="4" spans="1:33" s="505" customFormat="1" ht="12" customHeight="1" x14ac:dyDescent="0.2">
      <c r="F4" s="456"/>
    </row>
    <row r="5" spans="1:33" s="505" customFormat="1" ht="18" customHeight="1" x14ac:dyDescent="0.2">
      <c r="A5" s="1731" t="s">
        <v>3186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0" t="s">
        <v>3187</v>
      </c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  <c r="AG5" s="1730"/>
    </row>
    <row r="6" spans="1:33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  <c r="AG6" s="1730"/>
    </row>
    <row r="7" spans="1:33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G7" s="1354" t="s">
        <v>2071</v>
      </c>
    </row>
    <row r="8" spans="1:33" s="284" customFormat="1" ht="75" customHeight="1" thickBot="1" x14ac:dyDescent="0.25">
      <c r="A8" s="1105"/>
      <c r="B8" s="1106" t="s">
        <v>1526</v>
      </c>
      <c r="C8" s="1106" t="s">
        <v>2070</v>
      </c>
      <c r="D8" s="1106" t="s">
        <v>1220</v>
      </c>
      <c r="E8" s="1106" t="s">
        <v>800</v>
      </c>
      <c r="F8" s="1106" t="s">
        <v>763</v>
      </c>
      <c r="G8" s="1106" t="s">
        <v>1548</v>
      </c>
      <c r="H8" s="1106" t="s">
        <v>1549</v>
      </c>
      <c r="I8" s="1106" t="s">
        <v>817</v>
      </c>
      <c r="J8" s="1106" t="s">
        <v>854</v>
      </c>
      <c r="K8" s="1106" t="s">
        <v>2132</v>
      </c>
      <c r="L8" s="1106" t="s">
        <v>1557</v>
      </c>
      <c r="M8" s="1107" t="s">
        <v>802</v>
      </c>
      <c r="N8" s="1106" t="s">
        <v>830</v>
      </c>
      <c r="O8" s="1106" t="s">
        <v>1644</v>
      </c>
      <c r="P8" s="1106" t="s">
        <v>1530</v>
      </c>
      <c r="Q8" s="1106" t="s">
        <v>758</v>
      </c>
      <c r="R8" s="1106" t="s">
        <v>1418</v>
      </c>
      <c r="S8" s="1106" t="s">
        <v>803</v>
      </c>
      <c r="T8" s="1106" t="s">
        <v>762</v>
      </c>
      <c r="U8" s="1106" t="s">
        <v>761</v>
      </c>
      <c r="V8" s="1106" t="s">
        <v>829</v>
      </c>
      <c r="W8" s="1106" t="s">
        <v>1581</v>
      </c>
      <c r="X8" s="1106" t="s">
        <v>1527</v>
      </c>
      <c r="Y8" s="1106" t="s">
        <v>828</v>
      </c>
      <c r="Z8" s="1106" t="s">
        <v>799</v>
      </c>
      <c r="AA8" s="1106" t="s">
        <v>1168</v>
      </c>
      <c r="AB8" s="1106" t="s">
        <v>2088</v>
      </c>
      <c r="AC8" s="1106" t="s">
        <v>1535</v>
      </c>
      <c r="AD8" s="1106" t="s">
        <v>759</v>
      </c>
      <c r="AE8" s="1106" t="s">
        <v>1528</v>
      </c>
      <c r="AF8" s="1106" t="s">
        <v>752</v>
      </c>
      <c r="AG8" s="1108" t="s">
        <v>1079</v>
      </c>
    </row>
    <row r="9" spans="1:33" ht="15" customHeight="1" x14ac:dyDescent="0.2">
      <c r="A9" s="806" t="s">
        <v>565</v>
      </c>
      <c r="B9" s="83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5"/>
      <c r="AG9" s="85"/>
    </row>
    <row r="10" spans="1:33" ht="12.95" customHeight="1" x14ac:dyDescent="0.2">
      <c r="A10" s="226" t="s">
        <v>749</v>
      </c>
      <c r="B10" s="28">
        <v>1781.5475099999994</v>
      </c>
      <c r="C10" s="28">
        <v>3116.3908099999999</v>
      </c>
      <c r="D10" s="28">
        <v>49119.832959999971</v>
      </c>
      <c r="E10" s="28">
        <v>9839.7038199999879</v>
      </c>
      <c r="F10" s="28">
        <v>87891.397740000015</v>
      </c>
      <c r="G10" s="28">
        <v>3437.6252400000103</v>
      </c>
      <c r="H10" s="28">
        <v>23016.7114</v>
      </c>
      <c r="I10" s="28">
        <v>53396.641630000086</v>
      </c>
      <c r="J10" s="28">
        <v>62.374669999999995</v>
      </c>
      <c r="K10" s="28">
        <v>477.76616999999987</v>
      </c>
      <c r="L10" s="28">
        <v>5028.0473400000028</v>
      </c>
      <c r="M10" s="28">
        <v>31045.7284</v>
      </c>
      <c r="N10" s="28">
        <v>391.04134999999997</v>
      </c>
      <c r="O10" s="28">
        <v>654.42160999999851</v>
      </c>
      <c r="P10" s="28">
        <v>7786.4728799999903</v>
      </c>
      <c r="Q10" s="28">
        <v>6645.7736200000363</v>
      </c>
      <c r="R10" s="28">
        <v>4587.8756316401132</v>
      </c>
      <c r="S10" s="28">
        <v>4134.7750399999986</v>
      </c>
      <c r="T10" s="28">
        <v>91.893869999999254</v>
      </c>
      <c r="U10" s="28">
        <v>2654.7459199999962</v>
      </c>
      <c r="V10" s="28">
        <v>670.27090000000021</v>
      </c>
      <c r="W10" s="28">
        <v>25602.181149999986</v>
      </c>
      <c r="X10" s="28">
        <v>1377.2950000000008</v>
      </c>
      <c r="Y10" s="28">
        <v>5815.3779813999863</v>
      </c>
      <c r="Z10" s="28">
        <v>3052.1292700000004</v>
      </c>
      <c r="AA10" s="28">
        <v>42381.513809999989</v>
      </c>
      <c r="AB10" s="28">
        <v>1.400000000753039E-4</v>
      </c>
      <c r="AC10" s="28">
        <v>172.3038899999998</v>
      </c>
      <c r="AD10" s="28">
        <v>21365.436130000009</v>
      </c>
      <c r="AE10" s="28">
        <v>2981.4770600000338</v>
      </c>
      <c r="AF10" s="28">
        <v>37517.929439999985</v>
      </c>
      <c r="AG10" s="28">
        <v>436096.6823830402</v>
      </c>
    </row>
    <row r="11" spans="1:33" ht="12.95" customHeight="1" x14ac:dyDescent="0.2">
      <c r="A11" s="226" t="s">
        <v>902</v>
      </c>
      <c r="B11" s="28">
        <v>4202.1886299999996</v>
      </c>
      <c r="C11" s="28">
        <v>13921.21962</v>
      </c>
      <c r="D11" s="28">
        <v>140371.72180999999</v>
      </c>
      <c r="E11" s="28">
        <v>66110.222739999997</v>
      </c>
      <c r="F11" s="28">
        <v>182017.10047000003</v>
      </c>
      <c r="G11" s="28">
        <v>18461.402680000007</v>
      </c>
      <c r="H11" s="28">
        <v>28532.432100000002</v>
      </c>
      <c r="I11" s="28">
        <v>132452.24683000002</v>
      </c>
      <c r="J11" s="28">
        <v>187.30759</v>
      </c>
      <c r="K11" s="28">
        <v>1945.3284899999996</v>
      </c>
      <c r="L11" s="28">
        <v>33995.560750000004</v>
      </c>
      <c r="M11" s="28">
        <v>115133.99506999998</v>
      </c>
      <c r="N11" s="28">
        <v>726.63116000000002</v>
      </c>
      <c r="O11" s="28">
        <v>10039.22868</v>
      </c>
      <c r="P11" s="28">
        <v>146162.19626</v>
      </c>
      <c r="Q11" s="28">
        <v>132400.40801000001</v>
      </c>
      <c r="R11" s="28">
        <v>32807.223715000007</v>
      </c>
      <c r="S11" s="28">
        <v>21055.213739999999</v>
      </c>
      <c r="T11" s="28">
        <v>2197.2712299999994</v>
      </c>
      <c r="U11" s="28">
        <v>12776.02923</v>
      </c>
      <c r="V11" s="28">
        <v>1914.5407500000001</v>
      </c>
      <c r="W11" s="28">
        <v>101167.21565</v>
      </c>
      <c r="X11" s="28">
        <v>4432.9660000000003</v>
      </c>
      <c r="Y11" s="28">
        <v>45863.455049999997</v>
      </c>
      <c r="Z11" s="28">
        <v>12149.531340000001</v>
      </c>
      <c r="AA11" s="28">
        <v>88532.654370000004</v>
      </c>
      <c r="AB11" s="28">
        <v>707.55770000000007</v>
      </c>
      <c r="AC11" s="28">
        <v>1070.9567799999998</v>
      </c>
      <c r="AD11" s="28">
        <v>116329.94959</v>
      </c>
      <c r="AE11" s="28">
        <v>211134.25912999999</v>
      </c>
      <c r="AF11" s="28">
        <v>64976.311429999994</v>
      </c>
      <c r="AG11" s="28">
        <v>1743774.3265949998</v>
      </c>
    </row>
    <row r="12" spans="1:33" ht="12.95" customHeight="1" x14ac:dyDescent="0.2">
      <c r="A12" s="226" t="s">
        <v>996</v>
      </c>
      <c r="B12" s="28">
        <v>476.76366000000002</v>
      </c>
      <c r="C12" s="28">
        <v>13332.645780000001</v>
      </c>
      <c r="D12" s="28">
        <v>125076.15211</v>
      </c>
      <c r="E12" s="28">
        <v>56581.296249999992</v>
      </c>
      <c r="F12" s="28">
        <v>136311.74398000003</v>
      </c>
      <c r="G12" s="28">
        <v>18449.630920000007</v>
      </c>
      <c r="H12" s="28">
        <v>23979.401990000002</v>
      </c>
      <c r="I12" s="28">
        <v>132305.74138000002</v>
      </c>
      <c r="J12" s="28">
        <v>187.30759</v>
      </c>
      <c r="K12" s="28">
        <v>1945.3284899999996</v>
      </c>
      <c r="L12" s="28">
        <v>31942.286920000002</v>
      </c>
      <c r="M12" s="28">
        <v>110517.89206999997</v>
      </c>
      <c r="N12" s="28">
        <v>726.63116000000002</v>
      </c>
      <c r="O12" s="28">
        <v>10039.22868</v>
      </c>
      <c r="P12" s="28">
        <v>146146.83626000001</v>
      </c>
      <c r="Q12" s="28">
        <v>131855.81301000001</v>
      </c>
      <c r="R12" s="28">
        <v>32805.141155000005</v>
      </c>
      <c r="S12" s="28">
        <v>20835.372339999998</v>
      </c>
      <c r="T12" s="28">
        <v>2197.2712299999994</v>
      </c>
      <c r="U12" s="28">
        <v>12776.02923</v>
      </c>
      <c r="V12" s="28">
        <v>1912.93514</v>
      </c>
      <c r="W12" s="28">
        <v>91171.821589999992</v>
      </c>
      <c r="X12" s="28">
        <v>4432.9660000000003</v>
      </c>
      <c r="Y12" s="28">
        <v>45822.82748</v>
      </c>
      <c r="Z12" s="28">
        <v>12148.944460000001</v>
      </c>
      <c r="AA12" s="28">
        <v>88236.259890000001</v>
      </c>
      <c r="AB12" s="28">
        <v>707.55770000000007</v>
      </c>
      <c r="AC12" s="28">
        <v>1070.9567799999998</v>
      </c>
      <c r="AD12" s="28">
        <v>116329.94959</v>
      </c>
      <c r="AE12" s="28">
        <v>211134.25912999999</v>
      </c>
      <c r="AF12" s="28">
        <v>56458.463639999994</v>
      </c>
      <c r="AG12" s="28">
        <v>1637915.4556049998</v>
      </c>
    </row>
    <row r="13" spans="1:33" ht="12.95" customHeight="1" x14ac:dyDescent="0.2">
      <c r="A13" s="226" t="s">
        <v>997</v>
      </c>
      <c r="B13" s="28">
        <v>3725.42497</v>
      </c>
      <c r="C13" s="28">
        <v>588.5738399999999</v>
      </c>
      <c r="D13" s="28">
        <v>15295.5697</v>
      </c>
      <c r="E13" s="28">
        <v>9528.9264899999998</v>
      </c>
      <c r="F13" s="28">
        <v>45705.356490000006</v>
      </c>
      <c r="G13" s="28">
        <v>11.77176</v>
      </c>
      <c r="H13" s="28">
        <v>4553.0301100000006</v>
      </c>
      <c r="I13" s="28">
        <v>146.50545000000002</v>
      </c>
      <c r="J13" s="28">
        <v>0</v>
      </c>
      <c r="K13" s="28">
        <v>0</v>
      </c>
      <c r="L13" s="28">
        <v>2053.2738299999996</v>
      </c>
      <c r="M13" s="28">
        <v>4616.1030000000001</v>
      </c>
      <c r="N13" s="28">
        <v>0</v>
      </c>
      <c r="O13" s="28">
        <v>0</v>
      </c>
      <c r="P13" s="28">
        <v>15.36</v>
      </c>
      <c r="Q13" s="28">
        <v>544.59500000000014</v>
      </c>
      <c r="R13" s="28">
        <v>2.08256</v>
      </c>
      <c r="S13" s="28">
        <v>219.84139999999996</v>
      </c>
      <c r="T13" s="28">
        <v>0</v>
      </c>
      <c r="U13" s="28">
        <v>0</v>
      </c>
      <c r="V13" s="28">
        <v>1.6056100000000002</v>
      </c>
      <c r="W13" s="28">
        <v>9995.3940600000005</v>
      </c>
      <c r="X13" s="28">
        <v>0</v>
      </c>
      <c r="Y13" s="28">
        <v>40.627569999999999</v>
      </c>
      <c r="Z13" s="28">
        <v>0.58687999999999996</v>
      </c>
      <c r="AA13" s="28">
        <v>296.39447999999999</v>
      </c>
      <c r="AB13" s="28">
        <v>0</v>
      </c>
      <c r="AC13" s="28">
        <v>0</v>
      </c>
      <c r="AD13" s="28">
        <v>0</v>
      </c>
      <c r="AE13" s="28">
        <v>0</v>
      </c>
      <c r="AF13" s="28">
        <v>8517.8477900000016</v>
      </c>
      <c r="AG13" s="28">
        <v>105858.87099000002</v>
      </c>
    </row>
    <row r="14" spans="1:33" ht="12.95" customHeight="1" x14ac:dyDescent="0.2">
      <c r="A14" s="226" t="s">
        <v>998</v>
      </c>
      <c r="B14" s="28">
        <v>-2067.0125600000006</v>
      </c>
      <c r="C14" s="28">
        <v>-3362.87959</v>
      </c>
      <c r="D14" s="28">
        <v>-89240.416500000007</v>
      </c>
      <c r="E14" s="28">
        <v>-48274.372669999997</v>
      </c>
      <c r="F14" s="28">
        <v>-91402.753360000002</v>
      </c>
      <c r="G14" s="28">
        <v>-16455.425669999997</v>
      </c>
      <c r="H14" s="28">
        <v>-7212.0115600000008</v>
      </c>
      <c r="I14" s="28">
        <v>-74936.726099999985</v>
      </c>
      <c r="J14" s="28">
        <v>-151.79592</v>
      </c>
      <c r="K14" s="28">
        <v>-1584.8646100000001</v>
      </c>
      <c r="L14" s="28">
        <v>-29794.660360000002</v>
      </c>
      <c r="M14" s="28">
        <v>-80311.102239999993</v>
      </c>
      <c r="N14" s="28">
        <v>-220.64490000000001</v>
      </c>
      <c r="O14" s="28">
        <v>-9537.1335400000025</v>
      </c>
      <c r="P14" s="28">
        <v>-137256.84744000001</v>
      </c>
      <c r="Q14" s="28">
        <v>-124468.75056000001</v>
      </c>
      <c r="R14" s="28">
        <v>-27766.974553359894</v>
      </c>
      <c r="S14" s="28">
        <v>-15650.180840000001</v>
      </c>
      <c r="T14" s="28">
        <v>-2102.8531200000002</v>
      </c>
      <c r="U14" s="28">
        <v>-10340.610880000002</v>
      </c>
      <c r="V14" s="28">
        <v>-1113.7945200000001</v>
      </c>
      <c r="W14" s="28">
        <v>-70019.898760000011</v>
      </c>
      <c r="X14" s="28">
        <v>-2638.9659999999999</v>
      </c>
      <c r="Y14" s="28">
        <v>-38193.693538600004</v>
      </c>
      <c r="Z14" s="28">
        <v>-6736.2418399999997</v>
      </c>
      <c r="AA14" s="28">
        <v>-37313.465530000001</v>
      </c>
      <c r="AB14" s="28">
        <v>-707.55799999999999</v>
      </c>
      <c r="AC14" s="28">
        <v>-886.44664000000012</v>
      </c>
      <c r="AD14" s="28">
        <v>-92061.392559999993</v>
      </c>
      <c r="AE14" s="28">
        <v>-207766.12309999997</v>
      </c>
      <c r="AF14" s="28">
        <v>-28045.092089999998</v>
      </c>
      <c r="AG14" s="28">
        <v>-1257620.68955196</v>
      </c>
    </row>
    <row r="15" spans="1:33" ht="12.95" customHeight="1" x14ac:dyDescent="0.2">
      <c r="A15" s="226" t="s">
        <v>999</v>
      </c>
      <c r="B15" s="28">
        <v>-919.99804000000051</v>
      </c>
      <c r="C15" s="28">
        <v>-2846.93109</v>
      </c>
      <c r="D15" s="28">
        <v>-89240.416500000007</v>
      </c>
      <c r="E15" s="28">
        <v>-47686.09145</v>
      </c>
      <c r="F15" s="28">
        <v>-89752.757320000004</v>
      </c>
      <c r="G15" s="28">
        <v>-16385.455709999998</v>
      </c>
      <c r="H15" s="28">
        <v>-3608.7401600000003</v>
      </c>
      <c r="I15" s="28">
        <v>-69520.405319999991</v>
      </c>
      <c r="J15" s="28">
        <v>-147.37289999999999</v>
      </c>
      <c r="K15" s="28">
        <v>-1269.6599700000002</v>
      </c>
      <c r="L15" s="28">
        <v>-29103.065610000001</v>
      </c>
      <c r="M15" s="28">
        <v>-79555.938591746453</v>
      </c>
      <c r="N15" s="28">
        <v>-220.64490000000001</v>
      </c>
      <c r="O15" s="28">
        <v>-9475.4131500000021</v>
      </c>
      <c r="P15" s="28">
        <v>-137256.84744000001</v>
      </c>
      <c r="Q15" s="28">
        <v>-124427.41656000001</v>
      </c>
      <c r="R15" s="28">
        <v>-27766.974553359894</v>
      </c>
      <c r="S15" s="28">
        <v>-15083.45485</v>
      </c>
      <c r="T15" s="28">
        <v>-2102.7324600000002</v>
      </c>
      <c r="U15" s="28">
        <v>-6640.6681000000008</v>
      </c>
      <c r="V15" s="28">
        <v>-1094.15146</v>
      </c>
      <c r="W15" s="28">
        <v>-70019.898760000011</v>
      </c>
      <c r="X15" s="28">
        <v>-2551.4780000000001</v>
      </c>
      <c r="Y15" s="28">
        <v>-38193.693538600004</v>
      </c>
      <c r="Z15" s="28">
        <v>-6736.2418399999997</v>
      </c>
      <c r="AA15" s="28">
        <v>-36700.014580000003</v>
      </c>
      <c r="AB15" s="28">
        <v>-707.55799999999999</v>
      </c>
      <c r="AC15" s="28">
        <v>-846.55716000000007</v>
      </c>
      <c r="AD15" s="28">
        <v>-92061.392559999993</v>
      </c>
      <c r="AE15" s="28">
        <v>-3066.7974599999998</v>
      </c>
      <c r="AF15" s="28">
        <v>-20337.18245</v>
      </c>
      <c r="AG15" s="28">
        <v>-1025325.9504837062</v>
      </c>
    </row>
    <row r="16" spans="1:33" ht="12.95" customHeight="1" x14ac:dyDescent="0.2">
      <c r="A16" s="226" t="s">
        <v>1570</v>
      </c>
      <c r="B16" s="28">
        <v>-919.99804000000051</v>
      </c>
      <c r="C16" s="28">
        <v>-1329.5489499999999</v>
      </c>
      <c r="D16" s="28">
        <v>-8066.0532499999999</v>
      </c>
      <c r="E16" s="28">
        <v>-13452.57056</v>
      </c>
      <c r="F16" s="28">
        <v>-10682.712969999999</v>
      </c>
      <c r="G16" s="28">
        <v>-193.20642999999998</v>
      </c>
      <c r="H16" s="28">
        <v>0</v>
      </c>
      <c r="I16" s="28">
        <v>-8295.8576999999987</v>
      </c>
      <c r="J16" s="28">
        <v>0</v>
      </c>
      <c r="K16" s="28">
        <v>0.6545700000000001</v>
      </c>
      <c r="L16" s="28">
        <v>-726.24835000000007</v>
      </c>
      <c r="M16" s="28">
        <v>-3625.6418900000008</v>
      </c>
      <c r="N16" s="28">
        <v>0</v>
      </c>
      <c r="O16" s="28">
        <v>0</v>
      </c>
      <c r="P16" s="28">
        <v>29.890669999999997</v>
      </c>
      <c r="Q16" s="28">
        <v>-48234.046510000007</v>
      </c>
      <c r="R16" s="28">
        <v>-2861.4766699999996</v>
      </c>
      <c r="S16" s="28">
        <v>0</v>
      </c>
      <c r="T16" s="28">
        <v>0</v>
      </c>
      <c r="U16" s="28">
        <v>0</v>
      </c>
      <c r="V16" s="28">
        <v>0</v>
      </c>
      <c r="W16" s="28">
        <v>-16120.923129999994</v>
      </c>
      <c r="X16" s="28">
        <v>0</v>
      </c>
      <c r="Y16" s="28">
        <v>137.135527</v>
      </c>
      <c r="Z16" s="28">
        <v>0</v>
      </c>
      <c r="AA16" s="28">
        <v>-17208.700570000001</v>
      </c>
      <c r="AB16" s="28">
        <v>0</v>
      </c>
      <c r="AC16" s="28">
        <v>-545.2963400000001</v>
      </c>
      <c r="AD16" s="28">
        <v>0</v>
      </c>
      <c r="AE16" s="28">
        <v>-363.01979999999992</v>
      </c>
      <c r="AF16" s="28">
        <v>-536.47432000000003</v>
      </c>
      <c r="AG16" s="28">
        <v>-132994.09471300003</v>
      </c>
    </row>
    <row r="17" spans="1:33" ht="12.95" customHeight="1" x14ac:dyDescent="0.2">
      <c r="A17" s="226" t="s">
        <v>732</v>
      </c>
      <c r="B17" s="28">
        <v>0</v>
      </c>
      <c r="C17" s="28">
        <v>-1404.5149700000002</v>
      </c>
      <c r="D17" s="28">
        <v>-30800.01381</v>
      </c>
      <c r="E17" s="28">
        <v>-16020.746779999999</v>
      </c>
      <c r="F17" s="28">
        <v>-44668.397150000004</v>
      </c>
      <c r="G17" s="28">
        <v>-4348.55008</v>
      </c>
      <c r="H17" s="28">
        <v>-3315.3350500000001</v>
      </c>
      <c r="I17" s="28">
        <v>-14427.226200000001</v>
      </c>
      <c r="J17" s="28">
        <v>-123.91444</v>
      </c>
      <c r="K17" s="28">
        <v>-1250.9497900000001</v>
      </c>
      <c r="L17" s="28">
        <v>-15682.445469999999</v>
      </c>
      <c r="M17" s="28">
        <v>-37165.049001746433</v>
      </c>
      <c r="N17" s="28">
        <v>-220.64490000000001</v>
      </c>
      <c r="O17" s="28">
        <v>-3160.1644900000006</v>
      </c>
      <c r="P17" s="28">
        <v>-18983.849289999995</v>
      </c>
      <c r="Q17" s="28">
        <v>-36071.901459999994</v>
      </c>
      <c r="R17" s="28">
        <v>-17186.872266359893</v>
      </c>
      <c r="S17" s="28">
        <v>-10589.275509999999</v>
      </c>
      <c r="T17" s="28">
        <v>-2102.54846</v>
      </c>
      <c r="U17" s="28">
        <v>-3189.7230800000002</v>
      </c>
      <c r="V17" s="28">
        <v>-802.2187100000001</v>
      </c>
      <c r="W17" s="28">
        <v>-30885.278970000021</v>
      </c>
      <c r="X17" s="28">
        <v>-2406.9270000000001</v>
      </c>
      <c r="Y17" s="28">
        <v>-31603.803937000001</v>
      </c>
      <c r="Z17" s="28">
        <v>-3834.3994099999995</v>
      </c>
      <c r="AA17" s="28">
        <v>-17689.441890000002</v>
      </c>
      <c r="AB17" s="28">
        <v>0</v>
      </c>
      <c r="AC17" s="28">
        <v>-63.285340000000012</v>
      </c>
      <c r="AD17" s="28">
        <v>-53628.491289999998</v>
      </c>
      <c r="AE17" s="28">
        <v>-2076.1497899999999</v>
      </c>
      <c r="AF17" s="28">
        <v>-12281.145250000001</v>
      </c>
      <c r="AG17" s="28">
        <v>-415983.26378510636</v>
      </c>
    </row>
    <row r="18" spans="1:33" ht="12.95" customHeight="1" x14ac:dyDescent="0.2">
      <c r="A18" s="226" t="s">
        <v>743</v>
      </c>
      <c r="B18" s="28">
        <v>0</v>
      </c>
      <c r="C18" s="28">
        <v>-112.86717</v>
      </c>
      <c r="D18" s="28">
        <v>-50374.349440000005</v>
      </c>
      <c r="E18" s="28">
        <v>-18212.774109999998</v>
      </c>
      <c r="F18" s="28">
        <v>-34401.647199999999</v>
      </c>
      <c r="G18" s="28">
        <v>-11843.699199999999</v>
      </c>
      <c r="H18" s="28">
        <v>-293.40511000000004</v>
      </c>
      <c r="I18" s="28">
        <v>-46797.321419999993</v>
      </c>
      <c r="J18" s="28">
        <v>-23.458459999999999</v>
      </c>
      <c r="K18" s="28">
        <v>-19.364750000000001</v>
      </c>
      <c r="L18" s="28">
        <v>-12694.371790000001</v>
      </c>
      <c r="M18" s="28">
        <v>-38765.247700000022</v>
      </c>
      <c r="N18" s="28">
        <v>0</v>
      </c>
      <c r="O18" s="28">
        <v>-6315.248660000002</v>
      </c>
      <c r="P18" s="28">
        <v>-118302.88882000001</v>
      </c>
      <c r="Q18" s="28">
        <v>-40121.468590000004</v>
      </c>
      <c r="R18" s="28">
        <v>-7718.6256170000006</v>
      </c>
      <c r="S18" s="28">
        <v>-4494.1793400000006</v>
      </c>
      <c r="T18" s="28">
        <v>-0.184</v>
      </c>
      <c r="U18" s="28">
        <v>-3450.9450200000001</v>
      </c>
      <c r="V18" s="28">
        <v>-291.93275</v>
      </c>
      <c r="W18" s="28">
        <v>-23013.696659999987</v>
      </c>
      <c r="X18" s="28">
        <v>-144.55099999999999</v>
      </c>
      <c r="Y18" s="28">
        <v>-6727.0251286000002</v>
      </c>
      <c r="Z18" s="28">
        <v>-2901.8424300000001</v>
      </c>
      <c r="AA18" s="28">
        <v>-1801.8721200000002</v>
      </c>
      <c r="AB18" s="28">
        <v>-707.55799999999999</v>
      </c>
      <c r="AC18" s="28">
        <v>-237.97548</v>
      </c>
      <c r="AD18" s="28">
        <v>-38432.901269999995</v>
      </c>
      <c r="AE18" s="28">
        <v>-627.62787000000003</v>
      </c>
      <c r="AF18" s="28">
        <v>-7519.5628800000004</v>
      </c>
      <c r="AG18" s="28">
        <v>-476348.59198560007</v>
      </c>
    </row>
    <row r="19" spans="1:33" ht="12.95" customHeight="1" x14ac:dyDescent="0.2">
      <c r="A19" s="226" t="s">
        <v>1000</v>
      </c>
      <c r="B19" s="28">
        <v>-1147.0145199999999</v>
      </c>
      <c r="C19" s="28">
        <v>-515.94850000000008</v>
      </c>
      <c r="D19" s="28">
        <v>0</v>
      </c>
      <c r="E19" s="28">
        <v>-588.28121999999996</v>
      </c>
      <c r="F19" s="28">
        <v>-1649.99604</v>
      </c>
      <c r="G19" s="28">
        <v>-69.969959999999986</v>
      </c>
      <c r="H19" s="28">
        <v>-3603.2714000000005</v>
      </c>
      <c r="I19" s="28">
        <v>-5416.32078</v>
      </c>
      <c r="J19" s="28">
        <v>-4.4230200000000002</v>
      </c>
      <c r="K19" s="28">
        <v>-315.20464000000004</v>
      </c>
      <c r="L19" s="28">
        <v>-691.59474999999998</v>
      </c>
      <c r="M19" s="28">
        <v>-755.16364825353742</v>
      </c>
      <c r="N19" s="28">
        <v>0</v>
      </c>
      <c r="O19" s="28">
        <v>-61.720390000000009</v>
      </c>
      <c r="P19" s="28">
        <v>0</v>
      </c>
      <c r="Q19" s="28">
        <v>-41.334000000000003</v>
      </c>
      <c r="R19" s="28">
        <v>0</v>
      </c>
      <c r="S19" s="28">
        <v>-566.72599000000002</v>
      </c>
      <c r="T19" s="28">
        <v>-0.12066</v>
      </c>
      <c r="U19" s="28">
        <v>-3699.9427800000008</v>
      </c>
      <c r="V19" s="28">
        <v>-19.643059999999995</v>
      </c>
      <c r="W19" s="28">
        <v>0</v>
      </c>
      <c r="X19" s="28">
        <v>-87.488</v>
      </c>
      <c r="Y19" s="28">
        <v>0</v>
      </c>
      <c r="Z19" s="28">
        <v>0</v>
      </c>
      <c r="AA19" s="28">
        <v>-613.45094999999992</v>
      </c>
      <c r="AB19" s="28">
        <v>0</v>
      </c>
      <c r="AC19" s="28">
        <v>-39.889479999999999</v>
      </c>
      <c r="AD19" s="28">
        <v>0</v>
      </c>
      <c r="AE19" s="28">
        <v>-204699.32563999997</v>
      </c>
      <c r="AF19" s="28">
        <v>-7707.9096399999999</v>
      </c>
      <c r="AG19" s="28">
        <v>-232294.73906825352</v>
      </c>
    </row>
    <row r="20" spans="1:33" ht="12.95" customHeight="1" x14ac:dyDescent="0.2">
      <c r="A20" s="226" t="s">
        <v>744</v>
      </c>
      <c r="B20" s="28">
        <v>-1147.0145199999999</v>
      </c>
      <c r="C20" s="28">
        <v>-25.96453</v>
      </c>
      <c r="D20" s="28">
        <v>0</v>
      </c>
      <c r="E20" s="28">
        <v>-588.28121999999996</v>
      </c>
      <c r="F20" s="28">
        <v>-1649.99604</v>
      </c>
      <c r="G20" s="28">
        <v>-69.969959999999986</v>
      </c>
      <c r="H20" s="28">
        <v>-3603.2714000000005</v>
      </c>
      <c r="I20" s="28">
        <v>-5416.32078</v>
      </c>
      <c r="J20" s="28">
        <v>-4.4230200000000002</v>
      </c>
      <c r="K20" s="28">
        <v>-315.20464000000004</v>
      </c>
      <c r="L20" s="28">
        <v>-691.59474999999998</v>
      </c>
      <c r="M20" s="28">
        <v>-755.16364825353742</v>
      </c>
      <c r="N20" s="28">
        <v>0</v>
      </c>
      <c r="O20" s="28">
        <v>-61.720390000000009</v>
      </c>
      <c r="P20" s="28">
        <v>0</v>
      </c>
      <c r="Q20" s="28">
        <v>-41.334000000000003</v>
      </c>
      <c r="R20" s="28">
        <v>0</v>
      </c>
      <c r="S20" s="28">
        <v>-566.72599000000002</v>
      </c>
      <c r="T20" s="28">
        <v>-0.12066</v>
      </c>
      <c r="U20" s="28">
        <v>-328.09441000000004</v>
      </c>
      <c r="V20" s="28">
        <v>-19.643059999999995</v>
      </c>
      <c r="W20" s="28">
        <v>0</v>
      </c>
      <c r="X20" s="28">
        <v>-87.488</v>
      </c>
      <c r="Y20" s="28">
        <v>0</v>
      </c>
      <c r="Z20" s="28">
        <v>0</v>
      </c>
      <c r="AA20" s="28">
        <v>-613.45094999999992</v>
      </c>
      <c r="AB20" s="28">
        <v>0</v>
      </c>
      <c r="AC20" s="28">
        <v>-39.889479999999999</v>
      </c>
      <c r="AD20" s="28">
        <v>0</v>
      </c>
      <c r="AE20" s="28">
        <v>-4.0911500000002237</v>
      </c>
      <c r="AF20" s="28">
        <v>-7707.9096399999999</v>
      </c>
      <c r="AG20" s="28">
        <v>-23737.672238253541</v>
      </c>
    </row>
    <row r="21" spans="1:33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</row>
    <row r="22" spans="1:33" ht="12.95" customHeight="1" x14ac:dyDescent="0.2">
      <c r="A22" s="226" t="s">
        <v>743</v>
      </c>
      <c r="B22" s="28">
        <v>0</v>
      </c>
      <c r="C22" s="28">
        <v>-489.98397000000006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-3371.8483700000006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-204695.23448999997</v>
      </c>
      <c r="AF22" s="28">
        <v>0</v>
      </c>
      <c r="AG22" s="28">
        <v>-208557.06682999997</v>
      </c>
    </row>
    <row r="23" spans="1:33" ht="12.95" customHeight="1" x14ac:dyDescent="0.2">
      <c r="A23" s="62" t="s">
        <v>4146</v>
      </c>
      <c r="B23" s="28">
        <v>-353.62855999999954</v>
      </c>
      <c r="C23" s="28">
        <v>-7441.9492199999995</v>
      </c>
      <c r="D23" s="28">
        <v>-2011.4723500000109</v>
      </c>
      <c r="E23" s="28">
        <v>-7996.1462500000125</v>
      </c>
      <c r="F23" s="28">
        <v>-2722.9493700000094</v>
      </c>
      <c r="G23" s="28">
        <v>1431.6482300000007</v>
      </c>
      <c r="H23" s="28">
        <v>1696.2908600000001</v>
      </c>
      <c r="I23" s="28">
        <v>-4118.8790999999437</v>
      </c>
      <c r="J23" s="28">
        <v>26.862999999999985</v>
      </c>
      <c r="K23" s="28">
        <v>117.30229000000031</v>
      </c>
      <c r="L23" s="28">
        <v>827.14695000000029</v>
      </c>
      <c r="M23" s="28">
        <v>-3777.1644299999825</v>
      </c>
      <c r="N23" s="28">
        <v>-114.94491000000008</v>
      </c>
      <c r="O23" s="28">
        <v>152.32647000000088</v>
      </c>
      <c r="P23" s="28">
        <v>-1118.8759399999944</v>
      </c>
      <c r="Q23" s="28">
        <v>-1285.8838299999625</v>
      </c>
      <c r="R23" s="28">
        <v>-452.37352999999985</v>
      </c>
      <c r="S23" s="28">
        <v>-1270.2578599999993</v>
      </c>
      <c r="T23" s="28">
        <v>-2.5242399999999066</v>
      </c>
      <c r="U23" s="28">
        <v>219.3275699999981</v>
      </c>
      <c r="V23" s="28">
        <v>-130.47532999999976</v>
      </c>
      <c r="W23" s="28">
        <v>-5545.1357400000015</v>
      </c>
      <c r="X23" s="28">
        <v>-416.7049999999997</v>
      </c>
      <c r="Y23" s="28">
        <v>-1854.3835300000064</v>
      </c>
      <c r="Z23" s="28">
        <v>-2361.1602300000013</v>
      </c>
      <c r="AA23" s="28">
        <v>-8837.6750300000094</v>
      </c>
      <c r="AB23" s="28">
        <v>4.3999999999999774E-4</v>
      </c>
      <c r="AC23" s="28">
        <v>-12.206249999999841</v>
      </c>
      <c r="AD23" s="28">
        <v>-2903.1209000000017</v>
      </c>
      <c r="AE23" s="28">
        <v>-386.65896999998949</v>
      </c>
      <c r="AF23" s="28">
        <v>586.71009999998932</v>
      </c>
      <c r="AG23" s="28">
        <v>-50056.95465999993</v>
      </c>
    </row>
    <row r="24" spans="1:33" ht="12.95" customHeight="1" x14ac:dyDescent="0.2">
      <c r="A24" s="62" t="s">
        <v>4128</v>
      </c>
      <c r="B24" s="28">
        <v>-2561.6226699999997</v>
      </c>
      <c r="C24" s="28">
        <v>-20311.442850000003</v>
      </c>
      <c r="D24" s="28">
        <v>-91569.302600000025</v>
      </c>
      <c r="E24" s="28">
        <v>-66275.302199999991</v>
      </c>
      <c r="F24" s="28">
        <v>-84919.836500000019</v>
      </c>
      <c r="G24" s="28">
        <v>-10550.685599999999</v>
      </c>
      <c r="H24" s="28">
        <v>-14479.84139</v>
      </c>
      <c r="I24" s="28">
        <v>-69121.611439999964</v>
      </c>
      <c r="J24" s="28">
        <v>-30.358259999999998</v>
      </c>
      <c r="K24" s="28">
        <v>-1147.6251199999999</v>
      </c>
      <c r="L24" s="28">
        <v>-13321.92592</v>
      </c>
      <c r="M24" s="28">
        <v>-84889.092519999991</v>
      </c>
      <c r="N24" s="28">
        <v>-223.84580000000008</v>
      </c>
      <c r="O24" s="28">
        <v>-7177.3616000000002</v>
      </c>
      <c r="P24" s="28">
        <v>-32137.436799999999</v>
      </c>
      <c r="Q24" s="28">
        <v>-79061.035439999992</v>
      </c>
      <c r="R24" s="28">
        <v>-7153.4303</v>
      </c>
      <c r="S24" s="28">
        <v>-11178.819</v>
      </c>
      <c r="T24" s="28">
        <v>-366.36948999999998</v>
      </c>
      <c r="U24" s="28">
        <v>-5908.1994800000002</v>
      </c>
      <c r="V24" s="28">
        <v>-881.05532999999991</v>
      </c>
      <c r="W24" s="28">
        <v>-53843.026410000006</v>
      </c>
      <c r="X24" s="28">
        <v>-2347.819</v>
      </c>
      <c r="Y24" s="28">
        <v>-41772.537559999982</v>
      </c>
      <c r="Z24" s="28">
        <v>-5652.3844000000008</v>
      </c>
      <c r="AA24" s="28">
        <v>-48496.532549999996</v>
      </c>
      <c r="AB24" s="28">
        <v>0</v>
      </c>
      <c r="AC24" s="28">
        <v>-726.66423999999995</v>
      </c>
      <c r="AD24" s="28">
        <v>-74274.328040000008</v>
      </c>
      <c r="AE24" s="28">
        <v>-69966.604779999994</v>
      </c>
      <c r="AF24" s="28">
        <v>-42995.874480000006</v>
      </c>
      <c r="AG24" s="28">
        <v>-943341.97176999995</v>
      </c>
    </row>
    <row r="25" spans="1:33" ht="12.95" customHeight="1" x14ac:dyDescent="0.2">
      <c r="A25" s="62" t="s">
        <v>4127</v>
      </c>
      <c r="B25" s="28">
        <v>1137.8481000000002</v>
      </c>
      <c r="C25" s="28">
        <v>1542.1784</v>
      </c>
      <c r="D25" s="28">
        <v>63045.636450000005</v>
      </c>
      <c r="E25" s="28">
        <v>36027.18009999999</v>
      </c>
      <c r="F25" s="28">
        <v>45088.659330000002</v>
      </c>
      <c r="G25" s="28">
        <v>8661.0715299999993</v>
      </c>
      <c r="H25" s="28">
        <v>326.95501000000002</v>
      </c>
      <c r="I25" s="28">
        <v>36893.682640000021</v>
      </c>
      <c r="J25" s="28">
        <v>21.488049999999998</v>
      </c>
      <c r="K25" s="28">
        <v>813.39756000000011</v>
      </c>
      <c r="L25" s="28">
        <v>11169.270210000001</v>
      </c>
      <c r="M25" s="28">
        <v>56363.342169999996</v>
      </c>
      <c r="N25" s="28">
        <v>70.308349999999976</v>
      </c>
      <c r="O25" s="28">
        <v>6956.5994600000004</v>
      </c>
      <c r="P25" s="28">
        <v>26427.90869</v>
      </c>
      <c r="Q25" s="28">
        <v>73447.73805</v>
      </c>
      <c r="R25" s="28">
        <v>5187.4223700000002</v>
      </c>
      <c r="S25" s="28">
        <v>7950.6753600000002</v>
      </c>
      <c r="T25" s="28">
        <v>321.09305000000006</v>
      </c>
      <c r="U25" s="28">
        <v>4315.8362799999995</v>
      </c>
      <c r="V25" s="28">
        <v>452.00478000000004</v>
      </c>
      <c r="W25" s="28">
        <v>38954.809340000007</v>
      </c>
      <c r="X25" s="28">
        <v>1424.2470000000001</v>
      </c>
      <c r="Y25" s="28">
        <v>35406.461029999984</v>
      </c>
      <c r="Z25" s="28">
        <v>2905.6259499999992</v>
      </c>
      <c r="AA25" s="28">
        <v>20159.160079999998</v>
      </c>
      <c r="AB25" s="28">
        <v>4.3999999999999774E-4</v>
      </c>
      <c r="AC25" s="28">
        <v>598.02674999999999</v>
      </c>
      <c r="AD25" s="28">
        <v>61780.140020000006</v>
      </c>
      <c r="AE25" s="28">
        <v>68240.471000000005</v>
      </c>
      <c r="AF25" s="283">
        <v>11108.510259999999</v>
      </c>
      <c r="AG25" s="28">
        <v>626797.74781000009</v>
      </c>
    </row>
    <row r="26" spans="1:33" ht="12.95" customHeight="1" x14ac:dyDescent="0.2">
      <c r="A26" s="62" t="s">
        <v>4130</v>
      </c>
      <c r="B26" s="28">
        <v>1158.7835600000001</v>
      </c>
      <c r="C26" s="28">
        <v>14414.652900000003</v>
      </c>
      <c r="D26" s="28">
        <v>71468.929230000009</v>
      </c>
      <c r="E26" s="28">
        <v>58196.094239999984</v>
      </c>
      <c r="F26" s="28">
        <v>75172.263130000007</v>
      </c>
      <c r="G26" s="28">
        <v>10760.97315</v>
      </c>
      <c r="H26" s="28">
        <v>16302.40402</v>
      </c>
      <c r="I26" s="28">
        <v>58543.952629999985</v>
      </c>
      <c r="J26" s="28">
        <v>128.5283</v>
      </c>
      <c r="K26" s="28">
        <v>1338.7435800000001</v>
      </c>
      <c r="L26" s="28">
        <v>14758.384359999998</v>
      </c>
      <c r="M26" s="28">
        <v>71801.648470000015</v>
      </c>
      <c r="N26" s="28">
        <v>137.28345000000002</v>
      </c>
      <c r="O26" s="28">
        <v>5903.21234</v>
      </c>
      <c r="P26" s="28">
        <v>33455.791500000007</v>
      </c>
      <c r="Q26" s="28">
        <v>61806.447340000013</v>
      </c>
      <c r="R26" s="28">
        <v>5631.3985499999999</v>
      </c>
      <c r="S26" s="28">
        <v>4396.7202900000002</v>
      </c>
      <c r="T26" s="28">
        <v>161.327</v>
      </c>
      <c r="U26" s="28">
        <v>5594.2438699999993</v>
      </c>
      <c r="V26" s="28">
        <v>640.18013000000008</v>
      </c>
      <c r="W26" s="28">
        <v>31681.589939999998</v>
      </c>
      <c r="X26" s="28">
        <v>1821.1010000000001</v>
      </c>
      <c r="Y26" s="28">
        <v>30442.863019999997</v>
      </c>
      <c r="Z26" s="28">
        <v>1297.6745000000001</v>
      </c>
      <c r="AA26" s="28">
        <v>35556.600239999992</v>
      </c>
      <c r="AB26" s="28">
        <v>0</v>
      </c>
      <c r="AC26" s="28">
        <v>636.39915000000008</v>
      </c>
      <c r="AD26" s="28">
        <v>60011.130680000002</v>
      </c>
      <c r="AE26" s="28">
        <v>2206.4978099999998</v>
      </c>
      <c r="AF26" s="28">
        <v>42858.036439999996</v>
      </c>
      <c r="AG26" s="28">
        <v>718283.85482000001</v>
      </c>
    </row>
    <row r="27" spans="1:33" ht="12.95" customHeight="1" x14ac:dyDescent="0.2">
      <c r="A27" s="62" t="s">
        <v>4132</v>
      </c>
      <c r="B27" s="28">
        <v>-88.637550000000005</v>
      </c>
      <c r="C27" s="28">
        <v>-3087.3376699999999</v>
      </c>
      <c r="D27" s="28">
        <v>-44956.735430000001</v>
      </c>
      <c r="E27" s="28">
        <v>-35944.118389999996</v>
      </c>
      <c r="F27" s="28">
        <v>-38064.035329999999</v>
      </c>
      <c r="G27" s="28">
        <v>-7439.7108499999995</v>
      </c>
      <c r="H27" s="28">
        <v>-453.22677999999996</v>
      </c>
      <c r="I27" s="28">
        <v>-30434.902929999986</v>
      </c>
      <c r="J27" s="28">
        <v>-92.795090000000016</v>
      </c>
      <c r="K27" s="28">
        <v>-887.21372999999994</v>
      </c>
      <c r="L27" s="28">
        <v>-11778.581699999999</v>
      </c>
      <c r="M27" s="28">
        <v>-47053.062550000002</v>
      </c>
      <c r="N27" s="28">
        <v>-98.690910000000002</v>
      </c>
      <c r="O27" s="28">
        <v>-5530.1237299999993</v>
      </c>
      <c r="P27" s="28">
        <v>-28865.139330000002</v>
      </c>
      <c r="Q27" s="28">
        <v>-57479.033779999983</v>
      </c>
      <c r="R27" s="28">
        <v>-4117.76415</v>
      </c>
      <c r="S27" s="28">
        <v>-2438.8345100000001</v>
      </c>
      <c r="T27" s="28">
        <v>-118.57479999999998</v>
      </c>
      <c r="U27" s="28">
        <v>-3782.5531000000005</v>
      </c>
      <c r="V27" s="28">
        <v>-341.60490999999996</v>
      </c>
      <c r="W27" s="28">
        <v>-22338.508610000001</v>
      </c>
      <c r="X27" s="28">
        <v>-1314.2339999999999</v>
      </c>
      <c r="Y27" s="28">
        <v>-25931.170020000005</v>
      </c>
      <c r="Z27" s="28">
        <v>-912.07627999999988</v>
      </c>
      <c r="AA27" s="28">
        <v>-16056.902800000003</v>
      </c>
      <c r="AB27" s="28">
        <v>0</v>
      </c>
      <c r="AC27" s="28">
        <v>-519.96790999999996</v>
      </c>
      <c r="AD27" s="28">
        <v>-50420.063560000002</v>
      </c>
      <c r="AE27" s="28">
        <v>-867.02300000000014</v>
      </c>
      <c r="AF27" s="28">
        <v>-10383.96212</v>
      </c>
      <c r="AG27" s="28">
        <v>-451796.58551999996</v>
      </c>
    </row>
    <row r="28" spans="1:33" ht="12.95" customHeight="1" x14ac:dyDescent="0.2">
      <c r="A28" s="62" t="s">
        <v>4134</v>
      </c>
      <c r="B28" s="28">
        <v>0</v>
      </c>
      <c r="C28" s="28">
        <v>4.0546199999999999</v>
      </c>
      <c r="D28" s="28">
        <v>2.5934100000000004</v>
      </c>
      <c r="E28" s="28">
        <v>4630.1033100000004</v>
      </c>
      <c r="F28" s="28">
        <v>5365.6821099999961</v>
      </c>
      <c r="G28" s="28">
        <v>0</v>
      </c>
      <c r="H28" s="28">
        <v>4663.3469100000002</v>
      </c>
      <c r="I28" s="28">
        <v>3481.4931900000001</v>
      </c>
      <c r="J28" s="28">
        <v>3.93005</v>
      </c>
      <c r="K28" s="28">
        <v>-198.40361000000013</v>
      </c>
      <c r="L28" s="28">
        <v>307.64300000000003</v>
      </c>
      <c r="M28" s="28">
        <v>0</v>
      </c>
      <c r="N28" s="28">
        <v>0</v>
      </c>
      <c r="O28" s="28">
        <v>-52.554999999999907</v>
      </c>
      <c r="P28" s="28">
        <v>10.302600000000002</v>
      </c>
      <c r="Q28" s="28">
        <v>1.9619800000000001</v>
      </c>
      <c r="R28" s="28">
        <v>269.43794000000025</v>
      </c>
      <c r="S28" s="28">
        <v>557.81169999999975</v>
      </c>
      <c r="T28" s="28">
        <v>0</v>
      </c>
      <c r="U28" s="28">
        <v>0</v>
      </c>
      <c r="V28" s="28">
        <v>0</v>
      </c>
      <c r="W28" s="28">
        <v>576.60799999999972</v>
      </c>
      <c r="X28" s="28">
        <v>0</v>
      </c>
      <c r="Y28" s="28">
        <v>0</v>
      </c>
      <c r="Z28" s="28">
        <v>38.966700000000003</v>
      </c>
      <c r="AA28" s="28">
        <v>863.52300000000014</v>
      </c>
      <c r="AB28" s="28">
        <v>0</v>
      </c>
      <c r="AC28" s="28">
        <v>-2.9010899999999538</v>
      </c>
      <c r="AD28" s="28">
        <v>1380.7676200000001</v>
      </c>
      <c r="AE28" s="28">
        <v>608.35497999999995</v>
      </c>
      <c r="AF28" s="28">
        <v>7176.3037100000001</v>
      </c>
      <c r="AG28" s="28">
        <v>29689.025129999995</v>
      </c>
    </row>
    <row r="29" spans="1:33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-5.9299054555594923E-13</v>
      </c>
      <c r="J29" s="28">
        <v>0</v>
      </c>
      <c r="K29" s="28">
        <v>-841.96669000000009</v>
      </c>
      <c r="L29" s="28">
        <v>0</v>
      </c>
      <c r="M29" s="28">
        <v>0</v>
      </c>
      <c r="N29" s="28">
        <v>0</v>
      </c>
      <c r="O29" s="28">
        <v>-1988.0329999999999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-311.95119</v>
      </c>
      <c r="AD29" s="28">
        <v>0</v>
      </c>
      <c r="AE29" s="28">
        <v>0</v>
      </c>
      <c r="AF29" s="28">
        <v>0</v>
      </c>
      <c r="AG29" s="28">
        <v>-3141.9508800000003</v>
      </c>
    </row>
    <row r="30" spans="1:33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1.9093704395345412E-13</v>
      </c>
      <c r="J30" s="28">
        <v>3.93005</v>
      </c>
      <c r="K30" s="28">
        <v>596.75727999999992</v>
      </c>
      <c r="L30" s="28">
        <v>0</v>
      </c>
      <c r="M30" s="28">
        <v>0</v>
      </c>
      <c r="N30" s="28">
        <v>0</v>
      </c>
      <c r="O30" s="28">
        <v>1926.885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429.07489000000004</v>
      </c>
      <c r="AD30" s="28">
        <v>0</v>
      </c>
      <c r="AE30" s="28">
        <v>0</v>
      </c>
      <c r="AF30" s="28">
        <v>0</v>
      </c>
      <c r="AG30" s="28">
        <v>2956.6472199999998</v>
      </c>
    </row>
    <row r="31" spans="1:33" ht="12.95" customHeight="1" x14ac:dyDescent="0.2">
      <c r="A31" s="62" t="s">
        <v>4137</v>
      </c>
      <c r="B31" s="28">
        <v>0</v>
      </c>
      <c r="C31" s="28">
        <v>4.0546199999999999</v>
      </c>
      <c r="D31" s="28">
        <v>10.37369</v>
      </c>
      <c r="E31" s="28">
        <v>9981.8759100000007</v>
      </c>
      <c r="F31" s="28">
        <v>16132.551039999998</v>
      </c>
      <c r="G31" s="28">
        <v>0</v>
      </c>
      <c r="H31" s="28">
        <v>4664.5596599999999</v>
      </c>
      <c r="I31" s="28">
        <v>4824.26368</v>
      </c>
      <c r="J31" s="28">
        <v>0</v>
      </c>
      <c r="K31" s="28">
        <v>131.62781000000001</v>
      </c>
      <c r="L31" s="28">
        <v>1600.164</v>
      </c>
      <c r="M31" s="28">
        <v>0</v>
      </c>
      <c r="N31" s="28">
        <v>0</v>
      </c>
      <c r="O31" s="28">
        <v>46.57</v>
      </c>
      <c r="P31" s="28">
        <v>34.579920000000001</v>
      </c>
      <c r="Q31" s="28">
        <v>1.9619800000000001</v>
      </c>
      <c r="R31" s="28">
        <v>3846.7932700000001</v>
      </c>
      <c r="S31" s="28">
        <v>2844.7489299999997</v>
      </c>
      <c r="T31" s="28">
        <v>0</v>
      </c>
      <c r="U31" s="28">
        <v>0</v>
      </c>
      <c r="V31" s="28">
        <v>0</v>
      </c>
      <c r="W31" s="28">
        <v>2961.1869999999999</v>
      </c>
      <c r="X31" s="28">
        <v>0</v>
      </c>
      <c r="Y31" s="28">
        <v>0</v>
      </c>
      <c r="Z31" s="28">
        <v>201.00716</v>
      </c>
      <c r="AA31" s="28">
        <v>2974.145</v>
      </c>
      <c r="AB31" s="28">
        <v>0</v>
      </c>
      <c r="AC31" s="28">
        <v>256.72813000000002</v>
      </c>
      <c r="AD31" s="28">
        <v>1380.7676200000001</v>
      </c>
      <c r="AE31" s="28">
        <v>608.35497999999995</v>
      </c>
      <c r="AF31" s="28">
        <v>7176.3037100000001</v>
      </c>
      <c r="AG31" s="28">
        <v>59682.618109999989</v>
      </c>
    </row>
    <row r="32" spans="1:33" ht="12.95" customHeight="1" x14ac:dyDescent="0.2">
      <c r="A32" s="62" t="s">
        <v>4138</v>
      </c>
      <c r="B32" s="28">
        <v>0</v>
      </c>
      <c r="C32" s="28">
        <v>0</v>
      </c>
      <c r="D32" s="28">
        <v>-7.7802799999999994</v>
      </c>
      <c r="E32" s="28">
        <v>-5351.7726000000002</v>
      </c>
      <c r="F32" s="28">
        <v>-10766.868930000002</v>
      </c>
      <c r="G32" s="28">
        <v>0</v>
      </c>
      <c r="H32" s="28">
        <v>-1.21275</v>
      </c>
      <c r="I32" s="28">
        <v>-1342.7704899999999</v>
      </c>
      <c r="J32" s="28">
        <v>0</v>
      </c>
      <c r="K32" s="28">
        <v>-84.822009999999992</v>
      </c>
      <c r="L32" s="28">
        <v>-1292.521</v>
      </c>
      <c r="M32" s="28">
        <v>0</v>
      </c>
      <c r="N32" s="28">
        <v>0</v>
      </c>
      <c r="O32" s="28">
        <v>-37.976999999999997</v>
      </c>
      <c r="P32" s="28">
        <v>-24.27732</v>
      </c>
      <c r="Q32" s="28">
        <v>0</v>
      </c>
      <c r="R32" s="28">
        <v>-3577.3553299999999</v>
      </c>
      <c r="S32" s="28">
        <v>-2286.93723</v>
      </c>
      <c r="T32" s="28">
        <v>0</v>
      </c>
      <c r="U32" s="28">
        <v>0</v>
      </c>
      <c r="V32" s="28">
        <v>0</v>
      </c>
      <c r="W32" s="28">
        <v>-2384.5790000000002</v>
      </c>
      <c r="X32" s="28">
        <v>0</v>
      </c>
      <c r="Y32" s="28">
        <v>0</v>
      </c>
      <c r="Z32" s="28">
        <v>-162.04046</v>
      </c>
      <c r="AA32" s="28">
        <v>-2110.6219999999998</v>
      </c>
      <c r="AB32" s="28">
        <v>0</v>
      </c>
      <c r="AC32" s="28">
        <v>-376.75292000000002</v>
      </c>
      <c r="AD32" s="28">
        <v>0</v>
      </c>
      <c r="AE32" s="28">
        <v>0</v>
      </c>
      <c r="AF32" s="28">
        <v>0</v>
      </c>
      <c r="AG32" s="28">
        <v>-29808.289320000003</v>
      </c>
    </row>
    <row r="33" spans="1:33" ht="12.95" customHeight="1" x14ac:dyDescent="0.2">
      <c r="A33" s="228" t="s">
        <v>1001</v>
      </c>
      <c r="B33" s="28">
        <v>0</v>
      </c>
      <c r="C33" s="28">
        <v>1302.7563696999653</v>
      </c>
      <c r="D33" s="28">
        <v>3832.1816699999999</v>
      </c>
      <c r="E33" s="28">
        <v>1524.7976400000002</v>
      </c>
      <c r="F33" s="28">
        <v>8296.5017599999992</v>
      </c>
      <c r="G33" s="28">
        <v>755.83628162593141</v>
      </c>
      <c r="H33" s="28">
        <v>3825.2746699999998</v>
      </c>
      <c r="I33" s="28">
        <v>3156.9028700000013</v>
      </c>
      <c r="J33" s="28">
        <v>1.4592000000000001</v>
      </c>
      <c r="K33" s="28">
        <v>25.162790000000005</v>
      </c>
      <c r="L33" s="28">
        <v>308.19159999999999</v>
      </c>
      <c r="M33" s="28">
        <v>1444.1476165046447</v>
      </c>
      <c r="N33" s="28">
        <v>0</v>
      </c>
      <c r="O33" s="28">
        <v>4.3418905776680559</v>
      </c>
      <c r="P33" s="28">
        <v>1064.0055310212529</v>
      </c>
      <c r="Q33" s="28">
        <v>551.88030507735016</v>
      </c>
      <c r="R33" s="28">
        <v>204.69269999999997</v>
      </c>
      <c r="S33" s="28">
        <v>725.99666999999999</v>
      </c>
      <c r="T33" s="28">
        <v>2.8001699999999996</v>
      </c>
      <c r="U33" s="28">
        <v>470.01445999999999</v>
      </c>
      <c r="V33" s="28">
        <v>36.045430502476762</v>
      </c>
      <c r="W33" s="28">
        <v>2235.9828027331682</v>
      </c>
      <c r="X33" s="28">
        <v>59.796999999999997</v>
      </c>
      <c r="Y33" s="28">
        <v>603.65413999999998</v>
      </c>
      <c r="Z33" s="28">
        <v>38.510273301679675</v>
      </c>
      <c r="AA33" s="28">
        <v>5045.4388572839998</v>
      </c>
      <c r="AB33" s="28">
        <v>0</v>
      </c>
      <c r="AC33" s="28">
        <v>9.3645700076865257</v>
      </c>
      <c r="AD33" s="28">
        <v>2623.8311200000003</v>
      </c>
      <c r="AE33" s="28">
        <v>298.18420000000003</v>
      </c>
      <c r="AF33" s="28">
        <v>2598.892779659167</v>
      </c>
      <c r="AG33" s="28">
        <v>41046.645367994985</v>
      </c>
    </row>
    <row r="34" spans="1:33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34.988510000000005</v>
      </c>
      <c r="F34" s="28">
        <v>149.82888</v>
      </c>
      <c r="G34" s="28">
        <v>1.5810000000000001E-2</v>
      </c>
      <c r="H34" s="28">
        <v>0</v>
      </c>
      <c r="I34" s="28">
        <v>79.848710000000324</v>
      </c>
      <c r="J34" s="28">
        <v>0</v>
      </c>
      <c r="K34" s="28">
        <v>10.758709999999999</v>
      </c>
      <c r="L34" s="28">
        <v>0</v>
      </c>
      <c r="M34" s="28">
        <v>3.77982</v>
      </c>
      <c r="N34" s="28">
        <v>0</v>
      </c>
      <c r="O34" s="28">
        <v>0</v>
      </c>
      <c r="P34" s="28">
        <v>57.658019999999993</v>
      </c>
      <c r="Q34" s="28">
        <v>141.86699999999999</v>
      </c>
      <c r="R34" s="28">
        <v>1.0390299999999999</v>
      </c>
      <c r="S34" s="28">
        <v>0</v>
      </c>
      <c r="T34" s="28">
        <v>0</v>
      </c>
      <c r="U34" s="28">
        <v>0.74273999999999996</v>
      </c>
      <c r="V34" s="28">
        <v>0</v>
      </c>
      <c r="W34" s="28">
        <v>0</v>
      </c>
      <c r="X34" s="28">
        <v>0</v>
      </c>
      <c r="Y34" s="28">
        <v>584.82548999999995</v>
      </c>
      <c r="Z34" s="28">
        <v>1.4356600000000002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1066.7883800000004</v>
      </c>
    </row>
    <row r="35" spans="1:33" ht="12.95" customHeight="1" x14ac:dyDescent="0.2">
      <c r="A35" s="62" t="s">
        <v>4178</v>
      </c>
      <c r="B35" s="28">
        <v>0</v>
      </c>
      <c r="C35" s="28">
        <v>-0.93184000000000011</v>
      </c>
      <c r="D35" s="28">
        <v>4.4258200000000008</v>
      </c>
      <c r="E35" s="28">
        <v>554.07604000000015</v>
      </c>
      <c r="F35" s="28">
        <v>-136.28864999999999</v>
      </c>
      <c r="G35" s="28">
        <v>-2.8684999999999992</v>
      </c>
      <c r="H35" s="28">
        <v>0.70398000000000005</v>
      </c>
      <c r="I35" s="28">
        <v>1693.9766000000127</v>
      </c>
      <c r="J35" s="28">
        <v>0</v>
      </c>
      <c r="K35" s="28">
        <v>0</v>
      </c>
      <c r="L35" s="28">
        <v>108.23188999999998</v>
      </c>
      <c r="M35" s="28">
        <v>1375</v>
      </c>
      <c r="N35" s="28">
        <v>0</v>
      </c>
      <c r="O35" s="28">
        <v>13.710369999999999</v>
      </c>
      <c r="P35" s="28">
        <v>321.82789999999989</v>
      </c>
      <c r="Q35" s="28">
        <v>0</v>
      </c>
      <c r="R35" s="28">
        <v>-2.9082799999999995</v>
      </c>
      <c r="S35" s="28">
        <v>0.33362999999999987</v>
      </c>
      <c r="T35" s="28">
        <v>0</v>
      </c>
      <c r="U35" s="28">
        <v>23.651400000000002</v>
      </c>
      <c r="V35" s="28">
        <v>0.12601000000000931</v>
      </c>
      <c r="W35" s="28">
        <v>149.49549999999996</v>
      </c>
      <c r="X35" s="28">
        <v>-2.34</v>
      </c>
      <c r="Y35" s="28">
        <v>115.73728000000007</v>
      </c>
      <c r="Z35" s="28">
        <v>2.8371500000000003</v>
      </c>
      <c r="AA35" s="28">
        <v>261.53951000000001</v>
      </c>
      <c r="AB35" s="28">
        <v>0</v>
      </c>
      <c r="AC35" s="28">
        <v>16.041240000000005</v>
      </c>
      <c r="AD35" s="28">
        <v>-11.127580000000012</v>
      </c>
      <c r="AE35" s="28">
        <v>-67.461150000000004</v>
      </c>
      <c r="AF35" s="28">
        <v>-1.0000100000000094</v>
      </c>
      <c r="AG35" s="28">
        <v>4416.7883100000117</v>
      </c>
    </row>
    <row r="36" spans="1:33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</row>
    <row r="37" spans="1:33" ht="15" customHeight="1" x14ac:dyDescent="0.2">
      <c r="A37" s="1115" t="s">
        <v>562</v>
      </c>
      <c r="B37" s="1114">
        <v>1781.5475099999994</v>
      </c>
      <c r="C37" s="1114">
        <v>4422.2699596999646</v>
      </c>
      <c r="D37" s="1114">
        <v>52959.033859999967</v>
      </c>
      <c r="E37" s="1114">
        <v>16583.66931999999</v>
      </c>
      <c r="F37" s="1114">
        <v>101567.12184000001</v>
      </c>
      <c r="G37" s="1114">
        <v>4190.608831625942</v>
      </c>
      <c r="H37" s="1114">
        <v>31506.036959999998</v>
      </c>
      <c r="I37" s="1114">
        <v>61808.863000000099</v>
      </c>
      <c r="J37" s="1114">
        <v>67.763919999999985</v>
      </c>
      <c r="K37" s="1114">
        <v>315.28405999999978</v>
      </c>
      <c r="L37" s="1114">
        <v>5752.113830000003</v>
      </c>
      <c r="M37" s="1114">
        <v>33868.655836504644</v>
      </c>
      <c r="N37" s="1114">
        <v>391.04134999999997</v>
      </c>
      <c r="O37" s="1114">
        <v>619.91887057766667</v>
      </c>
      <c r="P37" s="1114">
        <v>9240.2669310212441</v>
      </c>
      <c r="Q37" s="1114">
        <v>7341.4829050773869</v>
      </c>
      <c r="R37" s="1114">
        <v>5060.1370216401137</v>
      </c>
      <c r="S37" s="1114">
        <v>5418.9170399999994</v>
      </c>
      <c r="T37" s="1114">
        <v>94.694039999999248</v>
      </c>
      <c r="U37" s="1114">
        <v>3149.1545199999964</v>
      </c>
      <c r="V37" s="1114">
        <v>706.44234050247701</v>
      </c>
      <c r="W37" s="1114">
        <v>28564.267452733155</v>
      </c>
      <c r="X37" s="1114">
        <v>1434.7520000000009</v>
      </c>
      <c r="Y37" s="1114">
        <v>7119.5948913999864</v>
      </c>
      <c r="Z37" s="1114">
        <v>3133.87905330168</v>
      </c>
      <c r="AA37" s="1114">
        <v>48552.015177283989</v>
      </c>
      <c r="AB37" s="1114">
        <v>1.400000000753039E-4</v>
      </c>
      <c r="AC37" s="1114">
        <v>194.80861000768638</v>
      </c>
      <c r="AD37" s="1114">
        <v>25358.907290000006</v>
      </c>
      <c r="AE37" s="1114">
        <v>3820.5550900000339</v>
      </c>
      <c r="AF37" s="1114">
        <v>47292.125919659149</v>
      </c>
      <c r="AG37" s="1114">
        <v>512315.92957103503</v>
      </c>
    </row>
    <row r="38" spans="1:33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</row>
    <row r="39" spans="1:33" ht="15" customHeight="1" x14ac:dyDescent="0.2">
      <c r="A39" s="806" t="s">
        <v>568</v>
      </c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</row>
    <row r="40" spans="1:33" ht="12.95" customHeight="1" x14ac:dyDescent="0.2">
      <c r="A40" s="68" t="s">
        <v>419</v>
      </c>
      <c r="B40" s="28">
        <v>-865.34283000000164</v>
      </c>
      <c r="C40" s="28">
        <v>-1297.2424100000001</v>
      </c>
      <c r="D40" s="28">
        <v>-14385.179400000012</v>
      </c>
      <c r="E40" s="28">
        <v>-2883.3164000000033</v>
      </c>
      <c r="F40" s="28">
        <v>-53561.369992101347</v>
      </c>
      <c r="G40" s="28">
        <v>-624.31145999999899</v>
      </c>
      <c r="H40" s="28">
        <v>-17371.066431377003</v>
      </c>
      <c r="I40" s="28">
        <v>-38224.238599999924</v>
      </c>
      <c r="J40" s="28">
        <v>-251.88903939001261</v>
      </c>
      <c r="K40" s="28">
        <v>-910.25289140343909</v>
      </c>
      <c r="L40" s="28">
        <v>-2257.5454499999942</v>
      </c>
      <c r="M40" s="28">
        <v>-20986.946970000026</v>
      </c>
      <c r="N40" s="28">
        <v>-10.771500000005865</v>
      </c>
      <c r="O40" s="28">
        <v>-497.06456999999909</v>
      </c>
      <c r="P40" s="28">
        <v>-4150.5513399999945</v>
      </c>
      <c r="Q40" s="28">
        <v>-3701.0276499999964</v>
      </c>
      <c r="R40" s="28">
        <v>-1309.7509900000041</v>
      </c>
      <c r="S40" s="28">
        <v>430.23112000000174</v>
      </c>
      <c r="T40" s="28">
        <v>1.543679999999906</v>
      </c>
      <c r="U40" s="28">
        <v>-295.3422900000005</v>
      </c>
      <c r="V40" s="28">
        <v>-78.878660000000423</v>
      </c>
      <c r="W40" s="28">
        <v>-15669.605159999999</v>
      </c>
      <c r="X40" s="28">
        <v>-725.05526000000009</v>
      </c>
      <c r="Y40" s="28">
        <v>-3044.7294100000145</v>
      </c>
      <c r="Z40" s="28">
        <v>-159.1823799999994</v>
      </c>
      <c r="AA40" s="28">
        <v>-3989.660170000001</v>
      </c>
      <c r="AB40" s="28">
        <v>0</v>
      </c>
      <c r="AC40" s="28">
        <v>-242.95812000000012</v>
      </c>
      <c r="AD40" s="28">
        <v>-11435.290350324984</v>
      </c>
      <c r="AE40" s="28">
        <v>-1137.4236799999999</v>
      </c>
      <c r="AF40" s="28">
        <v>-20008.446810000001</v>
      </c>
      <c r="AG40" s="28">
        <v>-219642.66541459673</v>
      </c>
    </row>
    <row r="41" spans="1:33" ht="12.95" customHeight="1" x14ac:dyDescent="0.2">
      <c r="A41" s="773" t="s">
        <v>417</v>
      </c>
      <c r="B41" s="28">
        <v>-626.1344600000001</v>
      </c>
      <c r="C41" s="28">
        <v>-2639.3020500000002</v>
      </c>
      <c r="D41" s="28">
        <v>-56276.179600000003</v>
      </c>
      <c r="E41" s="28">
        <v>-35413.943920000005</v>
      </c>
      <c r="F41" s="28">
        <v>-80626.224149999995</v>
      </c>
      <c r="G41" s="28">
        <v>-10170.952730000001</v>
      </c>
      <c r="H41" s="28">
        <v>-11717.416431377</v>
      </c>
      <c r="I41" s="28">
        <v>-80585.463140000036</v>
      </c>
      <c r="J41" s="28">
        <v>-921.00532999999996</v>
      </c>
      <c r="K41" s="28">
        <v>-1675.9243599999993</v>
      </c>
      <c r="L41" s="28">
        <v>-17370.879989999998</v>
      </c>
      <c r="M41" s="28">
        <v>-51226.227500000008</v>
      </c>
      <c r="N41" s="28">
        <v>-51.170300000000005</v>
      </c>
      <c r="O41" s="28">
        <v>-3338.5431799999997</v>
      </c>
      <c r="P41" s="28">
        <v>-17869.455080000003</v>
      </c>
      <c r="Q41" s="28">
        <v>-28845.262559999999</v>
      </c>
      <c r="R41" s="28">
        <v>-11543.808370000001</v>
      </c>
      <c r="S41" s="28">
        <v>-5148.9257099999986</v>
      </c>
      <c r="T41" s="28">
        <v>-36.147369999999995</v>
      </c>
      <c r="U41" s="28">
        <v>-5715.982140000001</v>
      </c>
      <c r="V41" s="28">
        <v>-204.76330999999993</v>
      </c>
      <c r="W41" s="28">
        <v>-46270.82804</v>
      </c>
      <c r="X41" s="28">
        <v>-1221.23</v>
      </c>
      <c r="Y41" s="28">
        <v>-16985.632099999999</v>
      </c>
      <c r="Z41" s="28">
        <v>-886.49771999999996</v>
      </c>
      <c r="AA41" s="28">
        <v>-12138.867010000002</v>
      </c>
      <c r="AB41" s="28">
        <v>0</v>
      </c>
      <c r="AC41" s="28">
        <v>-652.18964000000017</v>
      </c>
      <c r="AD41" s="28">
        <v>-49460.752219999995</v>
      </c>
      <c r="AE41" s="28">
        <v>-2457.7859699999999</v>
      </c>
      <c r="AF41" s="28">
        <v>-23329.282940000005</v>
      </c>
      <c r="AG41" s="28">
        <v>-575406.77732137684</v>
      </c>
    </row>
    <row r="42" spans="1:33" ht="12.95" customHeight="1" x14ac:dyDescent="0.2">
      <c r="A42" s="773" t="s">
        <v>128</v>
      </c>
      <c r="B42" s="28">
        <v>-626.13445999999999</v>
      </c>
      <c r="C42" s="28">
        <v>-2637.1820300000004</v>
      </c>
      <c r="D42" s="28">
        <v>-50025.912949999998</v>
      </c>
      <c r="E42" s="28">
        <v>-25598.103429999999</v>
      </c>
      <c r="F42" s="28">
        <v>-58155.165740000004</v>
      </c>
      <c r="G42" s="28">
        <v>-10152.299450000002</v>
      </c>
      <c r="H42" s="28">
        <v>-11717.416440000001</v>
      </c>
      <c r="I42" s="28">
        <v>-80524.701300000001</v>
      </c>
      <c r="J42" s="28">
        <v>-921.00532999999996</v>
      </c>
      <c r="K42" s="28">
        <v>-1675.9243600000002</v>
      </c>
      <c r="L42" s="28">
        <v>-14943.618390000001</v>
      </c>
      <c r="M42" s="28">
        <v>-50501.452969999998</v>
      </c>
      <c r="N42" s="28">
        <v>-51.170300000000005</v>
      </c>
      <c r="O42" s="28">
        <v>-3338.5431799999997</v>
      </c>
      <c r="P42" s="28">
        <v>-17706.929929999998</v>
      </c>
      <c r="Q42" s="28">
        <v>-27397.205100000006</v>
      </c>
      <c r="R42" s="28">
        <v>-11529.27686</v>
      </c>
      <c r="S42" s="28">
        <v>-5138.8885899999996</v>
      </c>
      <c r="T42" s="28">
        <v>-36.147369999999995</v>
      </c>
      <c r="U42" s="28">
        <v>-5715.982140000001</v>
      </c>
      <c r="V42" s="28">
        <v>-198.85738000000001</v>
      </c>
      <c r="W42" s="28">
        <v>-40333.039170000004</v>
      </c>
      <c r="X42" s="28">
        <v>-1221.23</v>
      </c>
      <c r="Y42" s="28">
        <v>-16881.869320000002</v>
      </c>
      <c r="Z42" s="28">
        <v>-872.46551999999997</v>
      </c>
      <c r="AA42" s="28">
        <v>-12132.632647013999</v>
      </c>
      <c r="AB42" s="28">
        <v>0</v>
      </c>
      <c r="AC42" s="28">
        <v>-652.18983999999966</v>
      </c>
      <c r="AD42" s="28">
        <v>-49460.752220000002</v>
      </c>
      <c r="AE42" s="28">
        <v>-2457.7859700000004</v>
      </c>
      <c r="AF42" s="28">
        <v>-23329.282940000161</v>
      </c>
      <c r="AG42" s="28">
        <v>-525933.16532701417</v>
      </c>
    </row>
    <row r="43" spans="1:33" ht="12.95" customHeight="1" x14ac:dyDescent="0.2">
      <c r="A43" s="773" t="s">
        <v>129</v>
      </c>
      <c r="B43" s="28">
        <v>0</v>
      </c>
      <c r="C43" s="28">
        <v>-2.12</v>
      </c>
      <c r="D43" s="28">
        <v>-6250.2666499999996</v>
      </c>
      <c r="E43" s="28">
        <v>-9815.8404900000005</v>
      </c>
      <c r="F43" s="28">
        <v>-22471.058409999998</v>
      </c>
      <c r="G43" s="28">
        <v>-18.653279999999999</v>
      </c>
      <c r="H43" s="28">
        <v>0</v>
      </c>
      <c r="I43" s="28">
        <v>-60.761839999999999</v>
      </c>
      <c r="J43" s="28">
        <v>0</v>
      </c>
      <c r="K43" s="28">
        <v>0</v>
      </c>
      <c r="L43" s="28">
        <v>-2427.261590000001</v>
      </c>
      <c r="M43" s="28">
        <v>-724.77453000000003</v>
      </c>
      <c r="N43" s="28">
        <v>0</v>
      </c>
      <c r="O43" s="28">
        <v>0</v>
      </c>
      <c r="P43" s="28">
        <v>-162.52514999999997</v>
      </c>
      <c r="Q43" s="28">
        <v>-1448.05746</v>
      </c>
      <c r="R43" s="28">
        <v>-14.531510000000003</v>
      </c>
      <c r="S43" s="28">
        <v>-10.037130000000001</v>
      </c>
      <c r="T43" s="28">
        <v>0</v>
      </c>
      <c r="U43" s="28">
        <v>0</v>
      </c>
      <c r="V43" s="28">
        <v>-5.90625</v>
      </c>
      <c r="W43" s="28">
        <v>-5937.7888700000003</v>
      </c>
      <c r="X43" s="28">
        <v>0</v>
      </c>
      <c r="Y43" s="28">
        <v>-103.76277999999998</v>
      </c>
      <c r="Z43" s="28">
        <v>-14.0322</v>
      </c>
      <c r="AA43" s="28">
        <v>-6.2343629859999998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-49473.612502986005</v>
      </c>
    </row>
    <row r="44" spans="1:33" ht="12.95" customHeight="1" x14ac:dyDescent="0.2">
      <c r="A44" s="773" t="s">
        <v>415</v>
      </c>
      <c r="B44" s="28">
        <v>225.42344</v>
      </c>
      <c r="C44" s="28">
        <v>1383.9842200000001</v>
      </c>
      <c r="D44" s="28">
        <v>40755.243570000006</v>
      </c>
      <c r="E44" s="28">
        <v>29401.826739999997</v>
      </c>
      <c r="F44" s="28">
        <v>27634.299139999999</v>
      </c>
      <c r="G44" s="28">
        <v>8873.5116400000006</v>
      </c>
      <c r="H44" s="28">
        <v>85.569180000000003</v>
      </c>
      <c r="I44" s="28">
        <v>40936.938580000009</v>
      </c>
      <c r="J44" s="28">
        <v>648.23172999999997</v>
      </c>
      <c r="K44" s="28">
        <v>878.76575000000003</v>
      </c>
      <c r="L44" s="28">
        <v>14127.184850000001</v>
      </c>
      <c r="M44" s="28">
        <v>34868.34678</v>
      </c>
      <c r="N44" s="28">
        <v>36.397199999999998</v>
      </c>
      <c r="O44" s="28">
        <v>2862.4231600000003</v>
      </c>
      <c r="P44" s="28">
        <v>12368.01023</v>
      </c>
      <c r="Q44" s="28">
        <v>25033.361580000001</v>
      </c>
      <c r="R44" s="28">
        <v>10083.74683</v>
      </c>
      <c r="S44" s="28">
        <v>3871.0605499999997</v>
      </c>
      <c r="T44" s="28">
        <v>24.02347</v>
      </c>
      <c r="U44" s="28">
        <v>4978.2386499999993</v>
      </c>
      <c r="V44" s="28">
        <v>-38.065559999999991</v>
      </c>
      <c r="W44" s="28">
        <v>29714.632750000001</v>
      </c>
      <c r="X44" s="28">
        <v>484.21300000000002</v>
      </c>
      <c r="Y44" s="28">
        <v>14124.965960000001</v>
      </c>
      <c r="Z44" s="28">
        <v>625.28564000000017</v>
      </c>
      <c r="AA44" s="28">
        <v>8947.0609299999996</v>
      </c>
      <c r="AB44" s="28">
        <v>0</v>
      </c>
      <c r="AC44" s="28">
        <v>509.29192999999992</v>
      </c>
      <c r="AD44" s="28">
        <v>36933.136670000014</v>
      </c>
      <c r="AE44" s="28">
        <v>1267.05285</v>
      </c>
      <c r="AF44" s="28">
        <v>1936.6399700000002</v>
      </c>
      <c r="AG44" s="28">
        <v>353580.80142999999</v>
      </c>
    </row>
    <row r="45" spans="1:33" ht="12.95" customHeight="1" x14ac:dyDescent="0.2">
      <c r="A45" s="62" t="s">
        <v>1288</v>
      </c>
      <c r="B45" s="28">
        <v>225.42344</v>
      </c>
      <c r="C45" s="28">
        <v>1021.30177</v>
      </c>
      <c r="D45" s="28">
        <v>40755.243570000006</v>
      </c>
      <c r="E45" s="28">
        <v>29401.409059999998</v>
      </c>
      <c r="F45" s="28">
        <v>27634.299160000002</v>
      </c>
      <c r="G45" s="28">
        <v>8873.5116400000006</v>
      </c>
      <c r="H45" s="28">
        <v>27.848659999999995</v>
      </c>
      <c r="I45" s="28">
        <v>40936.938580000009</v>
      </c>
      <c r="J45" s="28">
        <v>648.23172999999997</v>
      </c>
      <c r="K45" s="28">
        <v>878.76574999999991</v>
      </c>
      <c r="L45" s="28">
        <v>14127.17943</v>
      </c>
      <c r="M45" s="28">
        <v>34868.346779999993</v>
      </c>
      <c r="N45" s="28">
        <v>36.397199999999998</v>
      </c>
      <c r="O45" s="28">
        <v>2862.4238699999996</v>
      </c>
      <c r="P45" s="28">
        <v>12368.01023</v>
      </c>
      <c r="Q45" s="28">
        <v>25033.361580000001</v>
      </c>
      <c r="R45" s="28">
        <v>10083.74683</v>
      </c>
      <c r="S45" s="28">
        <v>3871.0605499999997</v>
      </c>
      <c r="T45" s="28">
        <v>24.02347</v>
      </c>
      <c r="U45" s="28">
        <v>4219.9787000000015</v>
      </c>
      <c r="V45" s="28">
        <v>-38.065560000000062</v>
      </c>
      <c r="W45" s="28">
        <v>29714.632749999997</v>
      </c>
      <c r="X45" s="28">
        <v>484.21299999999997</v>
      </c>
      <c r="Y45" s="28">
        <v>14124.965846399999</v>
      </c>
      <c r="Z45" s="28">
        <v>625.28552999999988</v>
      </c>
      <c r="AA45" s="28">
        <v>8947.0609300000015</v>
      </c>
      <c r="AB45" s="28">
        <v>0</v>
      </c>
      <c r="AC45" s="28">
        <v>509.29234000000025</v>
      </c>
      <c r="AD45" s="28">
        <v>36933.136670000007</v>
      </c>
      <c r="AE45" s="28">
        <v>1267.0528500000009</v>
      </c>
      <c r="AF45" s="28">
        <v>1937.33470545416</v>
      </c>
      <c r="AG45" s="28">
        <v>352402.4110618541</v>
      </c>
    </row>
    <row r="46" spans="1:33" ht="12.95" customHeight="1" x14ac:dyDescent="0.2">
      <c r="A46" s="62" t="s">
        <v>1570</v>
      </c>
      <c r="B46" s="28">
        <v>225.42344</v>
      </c>
      <c r="C46" s="28">
        <v>886.75409999999999</v>
      </c>
      <c r="D46" s="28">
        <v>3241.6721899999998</v>
      </c>
      <c r="E46" s="28">
        <v>793.86973999999998</v>
      </c>
      <c r="F46" s="28">
        <v>25.093330000000002</v>
      </c>
      <c r="G46" s="28">
        <v>204.40679999999998</v>
      </c>
      <c r="H46" s="28">
        <v>0</v>
      </c>
      <c r="I46" s="28">
        <v>4547.9522100000004</v>
      </c>
      <c r="J46" s="28">
        <v>0</v>
      </c>
      <c r="K46" s="28">
        <v>0</v>
      </c>
      <c r="L46" s="28">
        <v>0</v>
      </c>
      <c r="M46" s="28">
        <v>1.3617699999999999</v>
      </c>
      <c r="N46" s="28">
        <v>0</v>
      </c>
      <c r="O46" s="28">
        <v>0</v>
      </c>
      <c r="P46" s="28">
        <v>474.17680999999993</v>
      </c>
      <c r="Q46" s="28">
        <v>301.81212000000005</v>
      </c>
      <c r="R46" s="28">
        <v>544.05487000000005</v>
      </c>
      <c r="S46" s="28">
        <v>0</v>
      </c>
      <c r="T46" s="28">
        <v>0</v>
      </c>
      <c r="U46" s="28">
        <v>0</v>
      </c>
      <c r="V46" s="28">
        <v>0</v>
      </c>
      <c r="W46" s="28">
        <v>3356.1869599999991</v>
      </c>
      <c r="X46" s="28">
        <v>0</v>
      </c>
      <c r="Y46" s="28">
        <v>1006.7029142</v>
      </c>
      <c r="Z46" s="28">
        <v>0</v>
      </c>
      <c r="AA46" s="28">
        <v>0</v>
      </c>
      <c r="AB46" s="28">
        <v>0</v>
      </c>
      <c r="AC46" s="28">
        <v>357.95292000000029</v>
      </c>
      <c r="AD46" s="28">
        <v>0</v>
      </c>
      <c r="AE46" s="28">
        <v>339.90256000000005</v>
      </c>
      <c r="AF46" s="28">
        <v>0.67259999999999998</v>
      </c>
      <c r="AG46" s="28">
        <v>16307.995334199999</v>
      </c>
    </row>
    <row r="47" spans="1:33" ht="12.95" customHeight="1" x14ac:dyDescent="0.2">
      <c r="A47" s="62" t="s">
        <v>732</v>
      </c>
      <c r="B47" s="28">
        <v>0</v>
      </c>
      <c r="C47" s="28">
        <v>123.73667000000002</v>
      </c>
      <c r="D47" s="28">
        <v>13951.794220000003</v>
      </c>
      <c r="E47" s="28">
        <v>14303.572190000001</v>
      </c>
      <c r="F47" s="28">
        <v>26507.916490000003</v>
      </c>
      <c r="G47" s="28">
        <v>8028.0941299999995</v>
      </c>
      <c r="H47" s="28">
        <v>7.3487600000000004</v>
      </c>
      <c r="I47" s="28">
        <v>29428.785600000003</v>
      </c>
      <c r="J47" s="28">
        <v>93.201160000000016</v>
      </c>
      <c r="K47" s="28">
        <v>877.10065999999995</v>
      </c>
      <c r="L47" s="28">
        <v>10387.00555</v>
      </c>
      <c r="M47" s="28">
        <v>19386.525659999996</v>
      </c>
      <c r="N47" s="28">
        <v>36.397199999999998</v>
      </c>
      <c r="O47" s="28">
        <v>2776.6302199999996</v>
      </c>
      <c r="P47" s="28">
        <v>11739.72279</v>
      </c>
      <c r="Q47" s="28">
        <v>22536.170950000003</v>
      </c>
      <c r="R47" s="28">
        <v>8672.4458500000001</v>
      </c>
      <c r="S47" s="28">
        <v>3817.6856199999997</v>
      </c>
      <c r="T47" s="28">
        <v>24.02347</v>
      </c>
      <c r="U47" s="28">
        <v>4219.9787000000015</v>
      </c>
      <c r="V47" s="28">
        <v>-39.741520000000065</v>
      </c>
      <c r="W47" s="28">
        <v>21466.386399999999</v>
      </c>
      <c r="X47" s="28">
        <v>459.84199999999998</v>
      </c>
      <c r="Y47" s="28">
        <v>11303.2466203</v>
      </c>
      <c r="Z47" s="28">
        <v>394.02406999999994</v>
      </c>
      <c r="AA47" s="28">
        <v>7790.8275900000008</v>
      </c>
      <c r="AB47" s="28">
        <v>0</v>
      </c>
      <c r="AC47" s="28">
        <v>117.66681999999999</v>
      </c>
      <c r="AD47" s="28">
        <v>30026.91018999993</v>
      </c>
      <c r="AE47" s="28">
        <v>884.51944000000094</v>
      </c>
      <c r="AF47" s="28">
        <v>755.40204784716002</v>
      </c>
      <c r="AG47" s="28">
        <v>250077.21954814711</v>
      </c>
    </row>
    <row r="48" spans="1:33" ht="12.95" customHeight="1" x14ac:dyDescent="0.2">
      <c r="A48" s="62" t="s">
        <v>743</v>
      </c>
      <c r="B48" s="28">
        <v>0</v>
      </c>
      <c r="C48" s="28">
        <v>10.811</v>
      </c>
      <c r="D48" s="28">
        <v>23561.777160000001</v>
      </c>
      <c r="E48" s="28">
        <v>14303.967129999997</v>
      </c>
      <c r="F48" s="28">
        <v>1101.28934</v>
      </c>
      <c r="G48" s="28">
        <v>641.01071000000002</v>
      </c>
      <c r="H48" s="28">
        <v>20.499899999999997</v>
      </c>
      <c r="I48" s="28">
        <v>6960.2007700000004</v>
      </c>
      <c r="J48" s="28">
        <v>555.03057000000001</v>
      </c>
      <c r="K48" s="28">
        <v>1.66509</v>
      </c>
      <c r="L48" s="28">
        <v>3740.1738799999998</v>
      </c>
      <c r="M48" s="28">
        <v>15480.459350000001</v>
      </c>
      <c r="N48" s="28">
        <v>0</v>
      </c>
      <c r="O48" s="28">
        <v>85.7936499999999</v>
      </c>
      <c r="P48" s="28">
        <v>154.11063000000001</v>
      </c>
      <c r="Q48" s="28">
        <v>2195.3785099999977</v>
      </c>
      <c r="R48" s="28">
        <v>867.24610999999993</v>
      </c>
      <c r="S48" s="28">
        <v>53.374929999999999</v>
      </c>
      <c r="T48" s="28">
        <v>0</v>
      </c>
      <c r="U48" s="28">
        <v>0</v>
      </c>
      <c r="V48" s="28">
        <v>1.6759600000000006</v>
      </c>
      <c r="W48" s="28">
        <v>4892.0593900000003</v>
      </c>
      <c r="X48" s="28">
        <v>24.370999999999999</v>
      </c>
      <c r="Y48" s="28">
        <v>1815.0163118999994</v>
      </c>
      <c r="Z48" s="28">
        <v>231.26146</v>
      </c>
      <c r="AA48" s="28">
        <v>1156.23334</v>
      </c>
      <c r="AB48" s="28">
        <v>0</v>
      </c>
      <c r="AC48" s="28">
        <v>33.672599999999996</v>
      </c>
      <c r="AD48" s="28">
        <v>6906.2264800000794</v>
      </c>
      <c r="AE48" s="28">
        <v>42.630849999999988</v>
      </c>
      <c r="AF48" s="28">
        <v>1181.2600576069999</v>
      </c>
      <c r="AG48" s="28">
        <v>86017.196179507097</v>
      </c>
    </row>
    <row r="49" spans="1:33" ht="12.95" customHeight="1" x14ac:dyDescent="0.2">
      <c r="A49" s="62" t="s">
        <v>418</v>
      </c>
      <c r="B49" s="28">
        <v>0</v>
      </c>
      <c r="C49" s="28">
        <v>362.68245000000002</v>
      </c>
      <c r="D49" s="28">
        <v>0</v>
      </c>
      <c r="E49" s="28">
        <v>0.41768</v>
      </c>
      <c r="F49" s="28">
        <v>0</v>
      </c>
      <c r="G49" s="28">
        <v>0</v>
      </c>
      <c r="H49" s="28">
        <v>57.720519999999993</v>
      </c>
      <c r="I49" s="28">
        <v>0</v>
      </c>
      <c r="J49" s="28">
        <v>0</v>
      </c>
      <c r="K49" s="28">
        <v>0</v>
      </c>
      <c r="L49" s="28">
        <v>5.4200000000000003E-3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758.25995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-0.69484800000000002</v>
      </c>
      <c r="AG49" s="28">
        <v>1178.3911719999999</v>
      </c>
    </row>
    <row r="50" spans="1:33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0.41768</v>
      </c>
      <c r="F50" s="28">
        <v>0</v>
      </c>
      <c r="G50" s="28">
        <v>0</v>
      </c>
      <c r="H50" s="28">
        <v>57.720519999999993</v>
      </c>
      <c r="I50" s="28">
        <v>0</v>
      </c>
      <c r="J50" s="28">
        <v>0</v>
      </c>
      <c r="K50" s="28">
        <v>0</v>
      </c>
      <c r="L50" s="28">
        <v>5.4200000000000003E-3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-0.69484800000000002</v>
      </c>
      <c r="AG50" s="28">
        <v>57.448771999999991</v>
      </c>
    </row>
    <row r="51" spans="1:33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12.95" customHeight="1" x14ac:dyDescent="0.2">
      <c r="A52" s="62" t="s">
        <v>743</v>
      </c>
      <c r="B52" s="28">
        <v>0</v>
      </c>
      <c r="C52" s="28">
        <v>362.68245000000002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758.25995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1120.9423999999999</v>
      </c>
    </row>
    <row r="53" spans="1:33" ht="12.95" customHeight="1" x14ac:dyDescent="0.2">
      <c r="A53" s="62" t="s">
        <v>4162</v>
      </c>
      <c r="B53" s="28">
        <v>-464.63181000000156</v>
      </c>
      <c r="C53" s="28">
        <v>-41.924579999999878</v>
      </c>
      <c r="D53" s="28">
        <v>1135.7566299999853</v>
      </c>
      <c r="E53" s="28">
        <v>3128.800780000005</v>
      </c>
      <c r="F53" s="28">
        <v>-569.4449821013568</v>
      </c>
      <c r="G53" s="28">
        <v>673.12963000000127</v>
      </c>
      <c r="H53" s="28">
        <v>-5739.2191800000055</v>
      </c>
      <c r="I53" s="28">
        <v>1424.2859600001029</v>
      </c>
      <c r="J53" s="28">
        <v>20.884560609987375</v>
      </c>
      <c r="K53" s="28">
        <v>-113.09428140343982</v>
      </c>
      <c r="L53" s="28">
        <v>986.14969000000201</v>
      </c>
      <c r="M53" s="28">
        <v>-4629.066250000018</v>
      </c>
      <c r="N53" s="28">
        <v>4.0015999999941414</v>
      </c>
      <c r="O53" s="28">
        <v>-20.944549999999708</v>
      </c>
      <c r="P53" s="28">
        <v>1350.893510000009</v>
      </c>
      <c r="Q53" s="28">
        <v>110.87333000000217</v>
      </c>
      <c r="R53" s="28">
        <v>150.31054999999651</v>
      </c>
      <c r="S53" s="28">
        <v>1708.0962800000007</v>
      </c>
      <c r="T53" s="28">
        <v>13.667579999999901</v>
      </c>
      <c r="U53" s="28">
        <v>442.40120000000115</v>
      </c>
      <c r="V53" s="28">
        <v>163.95020999999952</v>
      </c>
      <c r="W53" s="28">
        <v>886.5901300000005</v>
      </c>
      <c r="X53" s="28">
        <v>11.96174000000002</v>
      </c>
      <c r="Y53" s="28">
        <v>-184.06327000001693</v>
      </c>
      <c r="Z53" s="28">
        <v>102.02970000000039</v>
      </c>
      <c r="AA53" s="28">
        <v>-797.85408999999891</v>
      </c>
      <c r="AB53" s="28">
        <v>0</v>
      </c>
      <c r="AC53" s="28">
        <v>-100.06040999999988</v>
      </c>
      <c r="AD53" s="28">
        <v>1092.3251996749968</v>
      </c>
      <c r="AE53" s="28">
        <v>53.309439999999995</v>
      </c>
      <c r="AF53" s="28">
        <v>1384.1961600000013</v>
      </c>
      <c r="AG53" s="28">
        <v>2183.3104767802497</v>
      </c>
    </row>
    <row r="54" spans="1:33" ht="12.95" customHeight="1" x14ac:dyDescent="0.2">
      <c r="A54" s="62" t="s">
        <v>4163</v>
      </c>
      <c r="B54" s="28">
        <v>-4532.2668300000014</v>
      </c>
      <c r="C54" s="28">
        <v>-2104.8300599999998</v>
      </c>
      <c r="D54" s="28">
        <v>-131105.48315000001</v>
      </c>
      <c r="E54" s="28">
        <v>-31936.744930000001</v>
      </c>
      <c r="F54" s="28">
        <v>-57226.368806333194</v>
      </c>
      <c r="G54" s="28">
        <v>-6685.3272700000007</v>
      </c>
      <c r="H54" s="28">
        <v>-36212.08597</v>
      </c>
      <c r="I54" s="28">
        <v>-49188.297609999987</v>
      </c>
      <c r="J54" s="28">
        <v>-389.2698465959686</v>
      </c>
      <c r="K54" s="28">
        <v>-905.97682165199978</v>
      </c>
      <c r="L54" s="28">
        <v>-13664.09346</v>
      </c>
      <c r="M54" s="28">
        <v>-78805.438399999999</v>
      </c>
      <c r="N54" s="28">
        <v>-9765.8762399999996</v>
      </c>
      <c r="O54" s="28">
        <v>-1080.5590199999997</v>
      </c>
      <c r="P54" s="28">
        <v>-23366.161389999997</v>
      </c>
      <c r="Q54" s="28">
        <v>-33207.162200000006</v>
      </c>
      <c r="R54" s="28">
        <v>-14826.571470000001</v>
      </c>
      <c r="S54" s="28">
        <v>-1093.4650099999997</v>
      </c>
      <c r="T54" s="28">
        <v>-196.04396000000003</v>
      </c>
      <c r="U54" s="28">
        <v>-512.48826999999994</v>
      </c>
      <c r="V54" s="28">
        <v>-3556.6892500000004</v>
      </c>
      <c r="W54" s="28">
        <v>-26367.22364</v>
      </c>
      <c r="X54" s="28">
        <v>-418.73899999999998</v>
      </c>
      <c r="Y54" s="28">
        <v>-16707.272169999997</v>
      </c>
      <c r="Z54" s="28">
        <v>-2362.7502500000001</v>
      </c>
      <c r="AA54" s="28">
        <v>-17007.067029999998</v>
      </c>
      <c r="AB54" s="28">
        <v>0</v>
      </c>
      <c r="AC54" s="28">
        <v>-564.37930999999992</v>
      </c>
      <c r="AD54" s="28">
        <v>-38117.709890325001</v>
      </c>
      <c r="AE54" s="28">
        <v>-1126.8011100000001</v>
      </c>
      <c r="AF54" s="28">
        <v>-26482.354209999994</v>
      </c>
      <c r="AG54" s="28">
        <v>-629515.49657490617</v>
      </c>
    </row>
    <row r="55" spans="1:33" ht="12.95" customHeight="1" x14ac:dyDescent="0.2">
      <c r="A55" s="62" t="s">
        <v>4139</v>
      </c>
      <c r="B55" s="28">
        <v>3963.1980199999998</v>
      </c>
      <c r="C55" s="28">
        <v>1875.50711</v>
      </c>
      <c r="D55" s="28">
        <v>126796.95209000001</v>
      </c>
      <c r="E55" s="28">
        <v>26767.241810000003</v>
      </c>
      <c r="F55" s="28">
        <v>33723.74823423184</v>
      </c>
      <c r="G55" s="28">
        <v>4757.0631199999998</v>
      </c>
      <c r="H55" s="28">
        <v>13493.388469999998</v>
      </c>
      <c r="I55" s="28">
        <v>32203.59269000007</v>
      </c>
      <c r="J55" s="28">
        <v>302.12360720595586</v>
      </c>
      <c r="K55" s="28">
        <v>543.28872024856003</v>
      </c>
      <c r="L55" s="28">
        <v>11321.138719999999</v>
      </c>
      <c r="M55" s="28">
        <v>63295.923459999991</v>
      </c>
      <c r="N55" s="28">
        <v>9601.5579899999975</v>
      </c>
      <c r="O55" s="28">
        <v>969.45501999999999</v>
      </c>
      <c r="P55" s="28">
        <v>18054.978520000001</v>
      </c>
      <c r="Q55" s="28">
        <v>31277.034909999998</v>
      </c>
      <c r="R55" s="28">
        <v>12878.856809999999</v>
      </c>
      <c r="S55" s="28">
        <v>833.10711000000003</v>
      </c>
      <c r="T55" s="28">
        <v>143.36954999999998</v>
      </c>
      <c r="U55" s="28">
        <v>438.38130000000007</v>
      </c>
      <c r="V55" s="28">
        <v>2845.9494</v>
      </c>
      <c r="W55" s="28">
        <v>19132.47149</v>
      </c>
      <c r="X55" s="28">
        <v>291.21899999999999</v>
      </c>
      <c r="Y55" s="28">
        <v>14854.661079999985</v>
      </c>
      <c r="Z55" s="28">
        <v>2254.9393000000005</v>
      </c>
      <c r="AA55" s="28">
        <v>13838.65258</v>
      </c>
      <c r="AB55" s="28">
        <v>0</v>
      </c>
      <c r="AC55" s="28">
        <v>378.88979999999998</v>
      </c>
      <c r="AD55" s="28">
        <v>31818.405039999994</v>
      </c>
      <c r="AE55" s="28">
        <v>621.17906000000005</v>
      </c>
      <c r="AF55" s="28">
        <v>9668.0563000000002</v>
      </c>
      <c r="AG55" s="28">
        <v>488944.33031168638</v>
      </c>
    </row>
    <row r="56" spans="1:33" ht="12.95" customHeight="1" x14ac:dyDescent="0.2">
      <c r="A56" s="62" t="s">
        <v>4145</v>
      </c>
      <c r="B56" s="28">
        <v>156.22499999999999</v>
      </c>
      <c r="C56" s="28">
        <v>3284.9163799999997</v>
      </c>
      <c r="D56" s="28">
        <v>23754.361639999996</v>
      </c>
      <c r="E56" s="28">
        <v>53697.169120000006</v>
      </c>
      <c r="F56" s="28">
        <v>38985.339919999999</v>
      </c>
      <c r="G56" s="28">
        <v>12561.690400000003</v>
      </c>
      <c r="H56" s="28">
        <v>26876.144519999998</v>
      </c>
      <c r="I56" s="28">
        <v>51241.720660000014</v>
      </c>
      <c r="J56" s="28">
        <v>1370.5776300000002</v>
      </c>
      <c r="K56" s="28">
        <v>613.83862999999997</v>
      </c>
      <c r="L56" s="28">
        <v>15957.97755</v>
      </c>
      <c r="M56" s="28">
        <v>68444.866379999992</v>
      </c>
      <c r="N56" s="28">
        <v>10384.900629999998</v>
      </c>
      <c r="O56" s="28">
        <v>1668.7432099999999</v>
      </c>
      <c r="P56" s="28">
        <v>24691.243730000006</v>
      </c>
      <c r="Q56" s="28">
        <v>36005.11568000001</v>
      </c>
      <c r="R56" s="28">
        <v>12261.957259999999</v>
      </c>
      <c r="S56" s="28">
        <v>6714.5849600000001</v>
      </c>
      <c r="T56" s="28">
        <v>231.56283999999999</v>
      </c>
      <c r="U56" s="28">
        <v>3217.1198000000004</v>
      </c>
      <c r="V56" s="28">
        <v>3936.7278799999999</v>
      </c>
      <c r="W56" s="28">
        <v>26769.613260000002</v>
      </c>
      <c r="X56" s="28">
        <v>468.68554999999998</v>
      </c>
      <c r="Y56" s="28">
        <v>17668.183199999996</v>
      </c>
      <c r="Z56" s="28">
        <v>529.78793999999994</v>
      </c>
      <c r="AA56" s="28">
        <v>12359.83489</v>
      </c>
      <c r="AB56" s="28">
        <v>0</v>
      </c>
      <c r="AC56" s="28">
        <v>359.57094000000001</v>
      </c>
      <c r="AD56" s="28">
        <v>70654.34719</v>
      </c>
      <c r="AE56" s="28">
        <v>1241.0294000000001</v>
      </c>
      <c r="AF56" s="28">
        <v>31264.531589999995</v>
      </c>
      <c r="AG56" s="28">
        <v>557372.36778000009</v>
      </c>
    </row>
    <row r="57" spans="1:33" ht="12.95" customHeight="1" x14ac:dyDescent="0.2">
      <c r="A57" s="62" t="s">
        <v>4140</v>
      </c>
      <c r="B57" s="28">
        <v>-51.787999999999997</v>
      </c>
      <c r="C57" s="28">
        <v>-3097.5180099999998</v>
      </c>
      <c r="D57" s="28">
        <v>-18310.073950000002</v>
      </c>
      <c r="E57" s="28">
        <v>-45398.865220000007</v>
      </c>
      <c r="F57" s="28">
        <v>-16052.164330000001</v>
      </c>
      <c r="G57" s="28">
        <v>-9960.296620000001</v>
      </c>
      <c r="H57" s="28">
        <v>-9896.6662000000015</v>
      </c>
      <c r="I57" s="28">
        <v>-32832.729779999994</v>
      </c>
      <c r="J57" s="28">
        <v>-1262.54683</v>
      </c>
      <c r="K57" s="28">
        <v>-364.24481000000003</v>
      </c>
      <c r="L57" s="28">
        <v>-12628.873119999997</v>
      </c>
      <c r="M57" s="28">
        <v>-57564.417690000002</v>
      </c>
      <c r="N57" s="28">
        <v>-10216.580780000002</v>
      </c>
      <c r="O57" s="28">
        <v>-1578.58376</v>
      </c>
      <c r="P57" s="28">
        <v>-18029.16735</v>
      </c>
      <c r="Q57" s="28">
        <v>-33964.115059999996</v>
      </c>
      <c r="R57" s="28">
        <v>-10163.932050000001</v>
      </c>
      <c r="S57" s="28">
        <v>-4746.1307799999995</v>
      </c>
      <c r="T57" s="28">
        <v>-165.22085000000004</v>
      </c>
      <c r="U57" s="28">
        <v>-2700.6116299999994</v>
      </c>
      <c r="V57" s="28">
        <v>-3062.03782</v>
      </c>
      <c r="W57" s="28">
        <v>-18648.270980000001</v>
      </c>
      <c r="X57" s="28">
        <v>-329.20380999999998</v>
      </c>
      <c r="Y57" s="28">
        <v>-15999.635380000002</v>
      </c>
      <c r="Z57" s="28">
        <v>-319.94728999999995</v>
      </c>
      <c r="AA57" s="28">
        <v>-9989.2745300000006</v>
      </c>
      <c r="AB57" s="28">
        <v>0</v>
      </c>
      <c r="AC57" s="28">
        <v>-274.14183999999995</v>
      </c>
      <c r="AD57" s="28">
        <v>-63262.717140000001</v>
      </c>
      <c r="AE57" s="28">
        <v>-682.09791000000007</v>
      </c>
      <c r="AF57" s="28">
        <v>-13066.03752</v>
      </c>
      <c r="AG57" s="28">
        <v>-414617.89104000002</v>
      </c>
    </row>
    <row r="58" spans="1:33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</row>
    <row r="59" spans="1:33" ht="12.95" customHeight="1" x14ac:dyDescent="0.2">
      <c r="A59" s="228" t="s">
        <v>1005</v>
      </c>
      <c r="B59" s="28">
        <v>-119.22734</v>
      </c>
      <c r="C59" s="28">
        <v>-0.10199999999999999</v>
      </c>
      <c r="D59" s="28">
        <v>-182.80904999999998</v>
      </c>
      <c r="E59" s="28">
        <v>-214.56298000000018</v>
      </c>
      <c r="F59" s="28">
        <v>-632.20744999999999</v>
      </c>
      <c r="G59" s="28">
        <v>-1.018E-2</v>
      </c>
      <c r="H59" s="28">
        <v>-806.34625000000005</v>
      </c>
      <c r="I59" s="28">
        <v>-458.94020999999958</v>
      </c>
      <c r="J59" s="28">
        <v>-0.79994501506764593</v>
      </c>
      <c r="K59" s="28">
        <v>-1.4543199999999998</v>
      </c>
      <c r="L59" s="28">
        <v>-156.97736079999996</v>
      </c>
      <c r="M59" s="28">
        <v>-384.52000640000091</v>
      </c>
      <c r="N59" s="28">
        <v>0</v>
      </c>
      <c r="O59" s="28">
        <v>-8.6525099999999995</v>
      </c>
      <c r="P59" s="28">
        <v>-340.07201999999995</v>
      </c>
      <c r="Q59" s="28">
        <v>-197.67953999999983</v>
      </c>
      <c r="R59" s="28">
        <v>-7.5</v>
      </c>
      <c r="S59" s="28">
        <v>-111.57447999999999</v>
      </c>
      <c r="T59" s="28">
        <v>-0.11879000000000001</v>
      </c>
      <c r="U59" s="28">
        <v>11.439309999999997</v>
      </c>
      <c r="V59" s="28">
        <v>-4.0580100000000012</v>
      </c>
      <c r="W59" s="28">
        <v>-285.37429000000049</v>
      </c>
      <c r="X59" s="28">
        <v>-48.454000000000001</v>
      </c>
      <c r="Y59" s="28">
        <v>-152.78967</v>
      </c>
      <c r="Z59" s="28">
        <v>-7.65611</v>
      </c>
      <c r="AA59" s="28">
        <v>-193.69666000000001</v>
      </c>
      <c r="AB59" s="28">
        <v>0</v>
      </c>
      <c r="AC59" s="28">
        <v>-3.2616999999999972</v>
      </c>
      <c r="AD59" s="28">
        <v>-511.21998999999988</v>
      </c>
      <c r="AE59" s="28">
        <v>0</v>
      </c>
      <c r="AF59" s="28">
        <v>-1031.0414499999999</v>
      </c>
      <c r="AG59" s="28">
        <v>-5849.6670022150674</v>
      </c>
    </row>
    <row r="60" spans="1:33" ht="12.95" customHeight="1" x14ac:dyDescent="0.2">
      <c r="A60" s="226" t="s">
        <v>1002</v>
      </c>
      <c r="B60" s="28">
        <v>-1101.850583575392</v>
      </c>
      <c r="C60" s="28">
        <v>-4068.4753872395045</v>
      </c>
      <c r="D60" s="28">
        <v>-26555.20174</v>
      </c>
      <c r="E60" s="28">
        <v>-3975.3659200000002</v>
      </c>
      <c r="F60" s="28">
        <v>-26593.171779999997</v>
      </c>
      <c r="G60" s="28">
        <v>-3890.3591380881426</v>
      </c>
      <c r="H60" s="28">
        <v>-8596.7930549668999</v>
      </c>
      <c r="I60" s="28">
        <v>-13999.410140000015</v>
      </c>
      <c r="J60" s="28">
        <v>-38.032265988725854</v>
      </c>
      <c r="K60" s="28">
        <v>-340.14138470000012</v>
      </c>
      <c r="L60" s="28">
        <v>-93.897530000000188</v>
      </c>
      <c r="M60" s="28">
        <v>-4699.3395360661507</v>
      </c>
      <c r="N60" s="28">
        <v>-126.09495349733065</v>
      </c>
      <c r="O60" s="28">
        <v>146.05977476669489</v>
      </c>
      <c r="P60" s="28">
        <v>-323.77251999999498</v>
      </c>
      <c r="Q60" s="28">
        <v>11317.563293918001</v>
      </c>
      <c r="R60" s="28">
        <v>124.42740393769964</v>
      </c>
      <c r="S60" s="28">
        <v>-2145.1149100000002</v>
      </c>
      <c r="T60" s="28">
        <v>-58.215030000000013</v>
      </c>
      <c r="U60" s="28">
        <v>-392.54808999999932</v>
      </c>
      <c r="V60" s="28">
        <v>-839.38367000000017</v>
      </c>
      <c r="W60" s="28">
        <v>-2153.4114749842629</v>
      </c>
      <c r="X60" s="28">
        <v>-140.98599999999993</v>
      </c>
      <c r="Y60" s="28">
        <v>3490.3729000000021</v>
      </c>
      <c r="Z60" s="28">
        <v>89.324885675882001</v>
      </c>
      <c r="AA60" s="28">
        <v>-20982.46412429319</v>
      </c>
      <c r="AB60" s="28">
        <v>-69.780974488997941</v>
      </c>
      <c r="AC60" s="28">
        <v>-200.40697280000001</v>
      </c>
      <c r="AD60" s="28">
        <v>-2016.3261600000005</v>
      </c>
      <c r="AE60" s="28">
        <v>3643.831030000003</v>
      </c>
      <c r="AF60" s="28">
        <v>-12590.412257783712</v>
      </c>
      <c r="AG60" s="28">
        <v>-117179.37631017405</v>
      </c>
    </row>
    <row r="61" spans="1:33" ht="12.95" customHeight="1" x14ac:dyDescent="0.2">
      <c r="A61" s="226" t="s">
        <v>1685</v>
      </c>
      <c r="B61" s="28">
        <v>-510.75799999999998</v>
      </c>
      <c r="C61" s="28">
        <v>-1657.9070499999998</v>
      </c>
      <c r="D61" s="28">
        <v>-31372.13276</v>
      </c>
      <c r="E61" s="28">
        <v>-6671.7211200000002</v>
      </c>
      <c r="F61" s="28">
        <v>-32625.661659999994</v>
      </c>
      <c r="G61" s="28">
        <v>-3344.1914700000002</v>
      </c>
      <c r="H61" s="28">
        <v>-5616.6456149668993</v>
      </c>
      <c r="I61" s="28">
        <v>-23691.409560000018</v>
      </c>
      <c r="J61" s="28">
        <v>-57.079950000000004</v>
      </c>
      <c r="K61" s="28">
        <v>-409.72761470000017</v>
      </c>
      <c r="L61" s="28">
        <v>-5703.1501399999997</v>
      </c>
      <c r="M61" s="28">
        <v>-11693.248220000001</v>
      </c>
      <c r="N61" s="28">
        <v>-206.12226000000024</v>
      </c>
      <c r="O61" s="28">
        <v>-1000.9548699999999</v>
      </c>
      <c r="P61" s="28">
        <v>-18033.773209999996</v>
      </c>
      <c r="Q61" s="28">
        <v>-12563.147030000002</v>
      </c>
      <c r="R61" s="28">
        <v>-4782.784416965761</v>
      </c>
      <c r="S61" s="28">
        <v>-2626.3191499999998</v>
      </c>
      <c r="T61" s="28">
        <v>-269.69380000000001</v>
      </c>
      <c r="U61" s="28">
        <v>-3622.9272999999998</v>
      </c>
      <c r="V61" s="28">
        <v>-309.56437</v>
      </c>
      <c r="W61" s="28">
        <v>-14063.247139999999</v>
      </c>
      <c r="X61" s="28">
        <v>-513.76599999999996</v>
      </c>
      <c r="Y61" s="28">
        <v>-5945.9204400000017</v>
      </c>
      <c r="Z61" s="28">
        <v>-557.56491000000017</v>
      </c>
      <c r="AA61" s="28">
        <v>-19342.389349999998</v>
      </c>
      <c r="AB61" s="28">
        <v>-37.165890000000012</v>
      </c>
      <c r="AC61" s="28">
        <v>-216.53228999999999</v>
      </c>
      <c r="AD61" s="28">
        <v>-14458.838140000003</v>
      </c>
      <c r="AE61" s="28">
        <v>-12777.756579999999</v>
      </c>
      <c r="AF61" s="28">
        <v>-9990.4154899999958</v>
      </c>
      <c r="AG61" s="28">
        <v>-244672.51579663262</v>
      </c>
    </row>
    <row r="62" spans="1:33" ht="12.95" customHeight="1" x14ac:dyDescent="0.2">
      <c r="A62" s="227" t="s">
        <v>1682</v>
      </c>
      <c r="B62" s="28">
        <v>-510.75799999999998</v>
      </c>
      <c r="C62" s="28">
        <v>-1657.9070499999998</v>
      </c>
      <c r="D62" s="28">
        <v>-31372.13276</v>
      </c>
      <c r="E62" s="28">
        <v>-6671.7211200000002</v>
      </c>
      <c r="F62" s="28">
        <v>-32625.661659999994</v>
      </c>
      <c r="G62" s="28">
        <v>-3344.1914700000002</v>
      </c>
      <c r="H62" s="28">
        <v>-5616.6456149668993</v>
      </c>
      <c r="I62" s="28">
        <v>-23691.409560000018</v>
      </c>
      <c r="J62" s="28">
        <v>-57.079950000000004</v>
      </c>
      <c r="K62" s="28">
        <v>-409.72761470000017</v>
      </c>
      <c r="L62" s="28">
        <v>-5703.1501399999997</v>
      </c>
      <c r="M62" s="28">
        <v>-11693.248220000001</v>
      </c>
      <c r="N62" s="28">
        <v>-206.12226000000024</v>
      </c>
      <c r="O62" s="28">
        <v>-957.75050999999996</v>
      </c>
      <c r="P62" s="28">
        <v>-18033.773209999996</v>
      </c>
      <c r="Q62" s="28">
        <v>-12563.147030000002</v>
      </c>
      <c r="R62" s="28">
        <v>-4782.784416965761</v>
      </c>
      <c r="S62" s="28">
        <v>-2626.3191499999998</v>
      </c>
      <c r="T62" s="28">
        <v>-269.69380000000001</v>
      </c>
      <c r="U62" s="28">
        <v>-3622.9272999999998</v>
      </c>
      <c r="V62" s="28">
        <v>-309.56437</v>
      </c>
      <c r="W62" s="28">
        <v>-14063.247139999999</v>
      </c>
      <c r="X62" s="28">
        <v>-513.76599999999996</v>
      </c>
      <c r="Y62" s="28">
        <v>-5945.9204400000017</v>
      </c>
      <c r="Z62" s="28">
        <v>-557.56491000000017</v>
      </c>
      <c r="AA62" s="28">
        <v>-19342.389349999998</v>
      </c>
      <c r="AB62" s="28">
        <v>-37.165890000000012</v>
      </c>
      <c r="AC62" s="28">
        <v>-216.53228999999999</v>
      </c>
      <c r="AD62" s="28">
        <v>-14458.838140000003</v>
      </c>
      <c r="AE62" s="28">
        <v>-12777.756579999999</v>
      </c>
      <c r="AF62" s="28">
        <v>-9990.4154899999958</v>
      </c>
      <c r="AG62" s="28">
        <v>-244629.31143663265</v>
      </c>
    </row>
    <row r="63" spans="1:33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-43.204360000000001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-43.204360000000001</v>
      </c>
    </row>
    <row r="64" spans="1:33" ht="12.95" customHeight="1" x14ac:dyDescent="0.2">
      <c r="A64" s="227" t="s">
        <v>952</v>
      </c>
      <c r="B64" s="28">
        <v>36.556690000000003</v>
      </c>
      <c r="C64" s="28">
        <v>1020.0205100000001</v>
      </c>
      <c r="D64" s="28">
        <v>11620.455040000001</v>
      </c>
      <c r="E64" s="28">
        <v>8149.2826799999993</v>
      </c>
      <c r="F64" s="28">
        <v>14487.849769999999</v>
      </c>
      <c r="G64" s="28">
        <v>2949.5016500000002</v>
      </c>
      <c r="H64" s="28">
        <v>445.23107999999996</v>
      </c>
      <c r="I64" s="28">
        <v>14442.889630000003</v>
      </c>
      <c r="J64" s="28">
        <v>45.304460000000006</v>
      </c>
      <c r="K64" s="28">
        <v>389.26426000000004</v>
      </c>
      <c r="L64" s="28">
        <v>7959.5632100000003</v>
      </c>
      <c r="M64" s="28">
        <v>12430.621950000001</v>
      </c>
      <c r="N64" s="28">
        <v>99.80795999999998</v>
      </c>
      <c r="O64" s="28">
        <v>1837.7507500000002</v>
      </c>
      <c r="P64" s="28">
        <v>24478.185079999999</v>
      </c>
      <c r="Q64" s="28">
        <v>29610.484170000003</v>
      </c>
      <c r="R64" s="28">
        <v>7070.3055496603793</v>
      </c>
      <c r="S64" s="28">
        <v>3203.7233099999994</v>
      </c>
      <c r="T64" s="28">
        <v>325.34212000000002</v>
      </c>
      <c r="U64" s="28">
        <v>3807.9843400000004</v>
      </c>
      <c r="V64" s="28">
        <v>223.52397999999999</v>
      </c>
      <c r="W64" s="28">
        <v>14906.929830000001</v>
      </c>
      <c r="X64" s="28">
        <v>580.06500000000005</v>
      </c>
      <c r="Y64" s="28">
        <v>11698.472460000001</v>
      </c>
      <c r="Z64" s="28">
        <v>1069.1833800000002</v>
      </c>
      <c r="AA64" s="28">
        <v>6281.1022999999986</v>
      </c>
      <c r="AB64" s="28">
        <v>50.95834</v>
      </c>
      <c r="AC64" s="28">
        <v>222.68349000000001</v>
      </c>
      <c r="AD64" s="28">
        <v>16762.924470000002</v>
      </c>
      <c r="AE64" s="28">
        <v>19613.089340000002</v>
      </c>
      <c r="AF64" s="28">
        <v>2837.3151899999998</v>
      </c>
      <c r="AG64" s="28">
        <v>218656.37198966037</v>
      </c>
    </row>
    <row r="65" spans="1:33" ht="12.95" customHeight="1" x14ac:dyDescent="0.2">
      <c r="A65" s="227" t="s">
        <v>738</v>
      </c>
      <c r="B65" s="28">
        <v>-266.24260660937961</v>
      </c>
      <c r="C65" s="28">
        <v>-2131.4287811223985</v>
      </c>
      <c r="D65" s="28">
        <v>-3816.3620699999997</v>
      </c>
      <c r="E65" s="28">
        <v>-3472.29592</v>
      </c>
      <c r="F65" s="28">
        <v>-4596.8604400000004</v>
      </c>
      <c r="G65" s="28">
        <v>-1941.049056650995</v>
      </c>
      <c r="H65" s="28">
        <v>-1810.3115899999996</v>
      </c>
      <c r="I65" s="28">
        <v>-2748.1758799999998</v>
      </c>
      <c r="J65" s="28">
        <v>-16.579731022146795</v>
      </c>
      <c r="K65" s="28">
        <v>-213.92709999999997</v>
      </c>
      <c r="L65" s="28">
        <v>-1139.7513999999999</v>
      </c>
      <c r="M65" s="28">
        <v>-3126.6567115678413</v>
      </c>
      <c r="N65" s="28">
        <v>-7.6009515470891165</v>
      </c>
      <c r="O65" s="28">
        <v>-467.8586725112238</v>
      </c>
      <c r="P65" s="28">
        <v>-3948.8932499999996</v>
      </c>
      <c r="Q65" s="28">
        <v>-3590.9897610739999</v>
      </c>
      <c r="R65" s="28">
        <v>-1230.1479724075473</v>
      </c>
      <c r="S65" s="28">
        <v>-1668.9307999999999</v>
      </c>
      <c r="T65" s="28">
        <v>-58.852640000000001</v>
      </c>
      <c r="U65" s="28">
        <v>-373.38515999999998</v>
      </c>
      <c r="V65" s="28">
        <v>-369.19447000000002</v>
      </c>
      <c r="W65" s="28">
        <v>-1775.8433620764001</v>
      </c>
      <c r="X65" s="28">
        <v>-121.432</v>
      </c>
      <c r="Y65" s="28">
        <v>-1301.0325</v>
      </c>
      <c r="Z65" s="28">
        <v>-170.40242921740168</v>
      </c>
      <c r="AA65" s="28">
        <v>-5076.9810613256595</v>
      </c>
      <c r="AB65" s="28">
        <v>-32.276315788143194</v>
      </c>
      <c r="AC65" s="28">
        <v>-116.5460226</v>
      </c>
      <c r="AD65" s="28">
        <v>-3193.3057399999998</v>
      </c>
      <c r="AE65" s="28">
        <v>-1581.96093</v>
      </c>
      <c r="AF65" s="28">
        <v>-2939.6964500526583</v>
      </c>
      <c r="AG65" s="28">
        <v>-53304.971775572885</v>
      </c>
    </row>
    <row r="66" spans="1:33" ht="12.95" customHeight="1" x14ac:dyDescent="0.2">
      <c r="A66" s="227" t="s">
        <v>739</v>
      </c>
      <c r="B66" s="28">
        <v>-129.54561575661236</v>
      </c>
      <c r="C66" s="28">
        <v>-720.59364880183193</v>
      </c>
      <c r="D66" s="28">
        <v>-2467.3131600000006</v>
      </c>
      <c r="E66" s="28">
        <v>-1081.3120499999998</v>
      </c>
      <c r="F66" s="28">
        <v>-3003.8100700000005</v>
      </c>
      <c r="G66" s="28">
        <v>-1320.772189788667</v>
      </c>
      <c r="H66" s="28">
        <v>-624.04656</v>
      </c>
      <c r="I66" s="28">
        <v>-1038.6761699999997</v>
      </c>
      <c r="J66" s="28">
        <v>-9.2985197213757882</v>
      </c>
      <c r="K66" s="28">
        <v>-78.386839999999992</v>
      </c>
      <c r="L66" s="28">
        <v>-860.10797000000014</v>
      </c>
      <c r="M66" s="28">
        <v>-788.81789173547315</v>
      </c>
      <c r="N66" s="28">
        <v>-6.9811334938237835</v>
      </c>
      <c r="O66" s="28">
        <v>-193.46400170712297</v>
      </c>
      <c r="P66" s="28">
        <v>-2425.1547300000002</v>
      </c>
      <c r="Q66" s="28">
        <v>-777.8057044760003</v>
      </c>
      <c r="R66" s="28">
        <v>-36.515200674429607</v>
      </c>
      <c r="S66" s="28">
        <v>-267.01996000000003</v>
      </c>
      <c r="T66" s="28">
        <v>-37.015700000000002</v>
      </c>
      <c r="U66" s="28">
        <v>-163.36242999999999</v>
      </c>
      <c r="V66" s="28">
        <v>-163.38686000000001</v>
      </c>
      <c r="W66" s="28">
        <v>-656.79944791087007</v>
      </c>
      <c r="X66" s="28">
        <v>-63.057000000000002</v>
      </c>
      <c r="Y66" s="28">
        <v>-378.60746</v>
      </c>
      <c r="Z66" s="28">
        <v>-125.40763291162121</v>
      </c>
      <c r="AA66" s="28">
        <v>-2341.0093288041649</v>
      </c>
      <c r="AB66" s="28">
        <v>-34.850695543509794</v>
      </c>
      <c r="AC66" s="28">
        <v>-83.000751000000008</v>
      </c>
      <c r="AD66" s="28">
        <v>-827.82446000000004</v>
      </c>
      <c r="AE66" s="28">
        <v>-756.57578999999998</v>
      </c>
      <c r="AF66" s="28">
        <v>-653.27967034600522</v>
      </c>
      <c r="AG66" s="28">
        <v>-22113.798642671511</v>
      </c>
    </row>
    <row r="67" spans="1:33" ht="12.95" customHeight="1" x14ac:dyDescent="0.2">
      <c r="A67" s="227" t="s">
        <v>740</v>
      </c>
      <c r="B67" s="28">
        <v>-218.865639068495</v>
      </c>
      <c r="C67" s="28">
        <v>-177.6920285392801</v>
      </c>
      <c r="D67" s="28">
        <v>0</v>
      </c>
      <c r="E67" s="28">
        <v>-760.65394000000003</v>
      </c>
      <c r="F67" s="28">
        <v>-806.33226999999999</v>
      </c>
      <c r="G67" s="28">
        <v>-17.937605512558221</v>
      </c>
      <c r="H67" s="28">
        <v>-268.40782000000007</v>
      </c>
      <c r="I67" s="28">
        <v>-704.66431</v>
      </c>
      <c r="J67" s="28">
        <v>0</v>
      </c>
      <c r="K67" s="28">
        <v>-3.5159700000000007</v>
      </c>
      <c r="L67" s="28">
        <v>-220.03801000000001</v>
      </c>
      <c r="M67" s="28">
        <v>-815.90316544238169</v>
      </c>
      <c r="N67" s="28">
        <v>-1.0626437123089281</v>
      </c>
      <c r="O67" s="28">
        <v>-15.528525571585243</v>
      </c>
      <c r="P67" s="28">
        <v>-91.501039999999975</v>
      </c>
      <c r="Q67" s="28">
        <v>-585.40583795800012</v>
      </c>
      <c r="R67" s="28">
        <v>-51.621020540920121</v>
      </c>
      <c r="S67" s="28">
        <v>-378.87347999999997</v>
      </c>
      <c r="T67" s="28">
        <v>0</v>
      </c>
      <c r="U67" s="28">
        <v>-3.7961399999999998</v>
      </c>
      <c r="V67" s="28">
        <v>-192.31343999999999</v>
      </c>
      <c r="W67" s="28">
        <v>-396.39846500121587</v>
      </c>
      <c r="X67" s="28">
        <v>-11</v>
      </c>
      <c r="Y67" s="28">
        <v>-98.657049999999998</v>
      </c>
      <c r="Z67" s="28">
        <v>-33.328897289823459</v>
      </c>
      <c r="AA67" s="28">
        <v>-503.18668416336641</v>
      </c>
      <c r="AB67" s="28">
        <v>-1.4126390652708101</v>
      </c>
      <c r="AC67" s="28">
        <v>-7.0113992000000005</v>
      </c>
      <c r="AD67" s="28">
        <v>-89.868619999999993</v>
      </c>
      <c r="AE67" s="28">
        <v>-126.47476</v>
      </c>
      <c r="AF67" s="28">
        <v>-264.86408551248502</v>
      </c>
      <c r="AG67" s="28">
        <v>-6846.3154865776914</v>
      </c>
    </row>
    <row r="68" spans="1:33" ht="12.95" customHeight="1" x14ac:dyDescent="0.2">
      <c r="A68" s="227" t="s">
        <v>741</v>
      </c>
      <c r="B68" s="28">
        <v>-12.995412140905112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-19.771286584782988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-32.766698725688101</v>
      </c>
    </row>
    <row r="69" spans="1:33" ht="12.95" customHeight="1" x14ac:dyDescent="0.2">
      <c r="A69" s="69" t="s">
        <v>3229</v>
      </c>
      <c r="B69" s="28">
        <v>0</v>
      </c>
      <c r="C69" s="28">
        <v>-394.73225219796149</v>
      </c>
      <c r="D69" s="28">
        <v>0</v>
      </c>
      <c r="E69" s="28">
        <v>-136.29062999999999</v>
      </c>
      <c r="F69" s="28">
        <v>-48.357110000000006</v>
      </c>
      <c r="G69" s="28">
        <v>-215.91046613592238</v>
      </c>
      <c r="H69" s="28">
        <v>-706.12040000000002</v>
      </c>
      <c r="I69" s="28">
        <v>-4.9893700000000001</v>
      </c>
      <c r="J69" s="28">
        <v>0</v>
      </c>
      <c r="K69" s="28">
        <v>-20.125730000000001</v>
      </c>
      <c r="L69" s="28">
        <v>-130.41322</v>
      </c>
      <c r="M69" s="28">
        <v>-685.56421073567196</v>
      </c>
      <c r="N69" s="28">
        <v>-3.6761623238746406</v>
      </c>
      <c r="O69" s="28">
        <v>-11.967995443373173</v>
      </c>
      <c r="P69" s="28">
        <v>-204.33709999999999</v>
      </c>
      <c r="Q69" s="28">
        <v>-494.78765257399994</v>
      </c>
      <c r="R69" s="28">
        <v>-844.80953513402221</v>
      </c>
      <c r="S69" s="28">
        <v>-367.51441999999986</v>
      </c>
      <c r="T69" s="28">
        <v>0</v>
      </c>
      <c r="U69" s="28">
        <v>-37.061399999999999</v>
      </c>
      <c r="V69" s="28">
        <v>-23.559060000000002</v>
      </c>
      <c r="W69" s="28">
        <v>-105.87657956143359</v>
      </c>
      <c r="X69" s="28">
        <v>-11.795999999999999</v>
      </c>
      <c r="Y69" s="28">
        <v>-454.55070999999998</v>
      </c>
      <c r="Z69" s="28">
        <v>-60.029964905271612</v>
      </c>
      <c r="AA69" s="28">
        <v>0</v>
      </c>
      <c r="AB69" s="28">
        <v>-7.9660240920741217</v>
      </c>
      <c r="AC69" s="28">
        <v>0</v>
      </c>
      <c r="AD69" s="28">
        <v>0</v>
      </c>
      <c r="AE69" s="28">
        <v>-697.91963999999984</v>
      </c>
      <c r="AF69" s="28">
        <v>-1253.775137141947</v>
      </c>
      <c r="AG69" s="28">
        <v>-6922.1307702455506</v>
      </c>
    </row>
    <row r="70" spans="1:33" ht="12.95" customHeight="1" x14ac:dyDescent="0.2">
      <c r="A70" s="227" t="s">
        <v>995</v>
      </c>
      <c r="B70" s="28">
        <v>0</v>
      </c>
      <c r="C70" s="28">
        <v>-6.1421365780328081</v>
      </c>
      <c r="D70" s="28">
        <v>-519.84879000000001</v>
      </c>
      <c r="E70" s="28">
        <v>-2.3749399999999996</v>
      </c>
      <c r="F70" s="28">
        <v>0</v>
      </c>
      <c r="G70" s="28">
        <v>0</v>
      </c>
      <c r="H70" s="28">
        <v>-16.492150000000002</v>
      </c>
      <c r="I70" s="28">
        <v>-254.38448</v>
      </c>
      <c r="J70" s="28">
        <v>-0.37852524520327596</v>
      </c>
      <c r="K70" s="28">
        <v>-3.7223900000000003</v>
      </c>
      <c r="L70" s="28">
        <v>0</v>
      </c>
      <c r="M70" s="28">
        <v>0</v>
      </c>
      <c r="N70" s="28">
        <v>-0.45976242023393649</v>
      </c>
      <c r="O70" s="28">
        <v>-1.9169099999999999</v>
      </c>
      <c r="P70" s="28">
        <v>-98.298269999999988</v>
      </c>
      <c r="Q70" s="28">
        <v>-280.78489000000008</v>
      </c>
      <c r="R70" s="28">
        <v>0</v>
      </c>
      <c r="S70" s="28">
        <v>-40.180410000000002</v>
      </c>
      <c r="T70" s="28">
        <v>-17.995009999999997</v>
      </c>
      <c r="U70" s="28">
        <v>0</v>
      </c>
      <c r="V70" s="28">
        <v>-4.8894500000000001</v>
      </c>
      <c r="W70" s="28">
        <v>-62.176310434345375</v>
      </c>
      <c r="X70" s="28">
        <v>0</v>
      </c>
      <c r="Y70" s="28">
        <v>-29.331400000000002</v>
      </c>
      <c r="Z70" s="28">
        <v>-33.124660000000006</v>
      </c>
      <c r="AA70" s="28">
        <v>0</v>
      </c>
      <c r="AB70" s="28">
        <v>-7.0677500000000002</v>
      </c>
      <c r="AC70" s="28">
        <v>0</v>
      </c>
      <c r="AD70" s="28">
        <v>-209.41367</v>
      </c>
      <c r="AE70" s="28">
        <v>-28.570610000000002</v>
      </c>
      <c r="AF70" s="28">
        <v>-325.69661473062064</v>
      </c>
      <c r="AG70" s="28">
        <v>-1943.2491294084359</v>
      </c>
    </row>
    <row r="71" spans="1:33" ht="12.95" customHeight="1" x14ac:dyDescent="0.2">
      <c r="A71" s="68" t="s">
        <v>372</v>
      </c>
      <c r="B71" s="28">
        <v>0</v>
      </c>
      <c r="C71" s="28">
        <v>-3.6158399999999733</v>
      </c>
      <c r="D71" s="28">
        <v>-38.454710000000198</v>
      </c>
      <c r="E71" s="28">
        <v>-258.69598999999999</v>
      </c>
      <c r="F71" s="28">
        <v>-857.56825000000003</v>
      </c>
      <c r="G71" s="28">
        <v>-409.79199000000006</v>
      </c>
      <c r="H71" s="28">
        <v>0</v>
      </c>
      <c r="I71" s="28">
        <v>0</v>
      </c>
      <c r="J71" s="28">
        <v>0</v>
      </c>
      <c r="K71" s="28">
        <v>0</v>
      </c>
      <c r="L71" s="28">
        <v>-1.85937</v>
      </c>
      <c r="M71" s="28">
        <v>-10.123989999999999</v>
      </c>
      <c r="N71" s="28">
        <v>0</v>
      </c>
      <c r="O71" s="28">
        <v>0</v>
      </c>
      <c r="P71" s="28">
        <v>-199.58634000000001</v>
      </c>
      <c r="Q71" s="28">
        <v>0</v>
      </c>
      <c r="R71" s="28">
        <v>-608.63443999999993</v>
      </c>
      <c r="S71" s="28">
        <v>-6.97</v>
      </c>
      <c r="T71" s="28">
        <v>0</v>
      </c>
      <c r="U71" s="28">
        <v>-128.52375000000001</v>
      </c>
      <c r="V71" s="28">
        <v>0</v>
      </c>
      <c r="W71" s="28">
        <v>-153.25467</v>
      </c>
      <c r="X71" s="28">
        <v>-18.754999999999999</v>
      </c>
      <c r="Y71" s="28">
        <v>-69.988559999999993</v>
      </c>
      <c r="Z71" s="28">
        <v>0</v>
      </c>
      <c r="AA71" s="28">
        <v>-683.71780999999999</v>
      </c>
      <c r="AB71" s="28">
        <v>0</v>
      </c>
      <c r="AC71" s="28">
        <v>0</v>
      </c>
      <c r="AD71" s="28">
        <v>0</v>
      </c>
      <c r="AE71" s="28">
        <v>-203.39759000000001</v>
      </c>
      <c r="AF71" s="28">
        <v>0</v>
      </c>
      <c r="AG71" s="28">
        <v>-3652.9382999999998</v>
      </c>
    </row>
    <row r="72" spans="1:33" ht="15" customHeight="1" x14ac:dyDescent="0.2">
      <c r="A72" s="1115" t="s">
        <v>569</v>
      </c>
      <c r="B72" s="1114">
        <v>-2086.4207535753935</v>
      </c>
      <c r="C72" s="1114">
        <v>-5369.435637239505</v>
      </c>
      <c r="D72" s="1114">
        <v>-41161.644900000007</v>
      </c>
      <c r="E72" s="1114">
        <v>-7331.9412900000043</v>
      </c>
      <c r="F72" s="1114">
        <v>-81644.317472101349</v>
      </c>
      <c r="G72" s="1114">
        <v>-4924.4727680881415</v>
      </c>
      <c r="H72" s="1114">
        <v>-26774.205736343902</v>
      </c>
      <c r="I72" s="1114">
        <v>-52682.588949999939</v>
      </c>
      <c r="J72" s="1114">
        <v>-290.72125039380609</v>
      </c>
      <c r="K72" s="1114">
        <v>-1251.8485961034394</v>
      </c>
      <c r="L72" s="1114">
        <v>-2510.2797107999945</v>
      </c>
      <c r="M72" s="1114">
        <v>-26080.930502466181</v>
      </c>
      <c r="N72" s="1114">
        <v>-136.86645349733652</v>
      </c>
      <c r="O72" s="1114">
        <v>-359.65730523330421</v>
      </c>
      <c r="P72" s="1114">
        <v>-5013.982219999989</v>
      </c>
      <c r="Q72" s="1114">
        <v>7418.8561039180058</v>
      </c>
      <c r="R72" s="1114">
        <v>-1801.4580260623043</v>
      </c>
      <c r="S72" s="1114">
        <v>-1833.4282699999985</v>
      </c>
      <c r="T72" s="1114">
        <v>-56.790140000000108</v>
      </c>
      <c r="U72" s="1114">
        <v>-804.97481999999991</v>
      </c>
      <c r="V72" s="1114">
        <v>-922.32034000000056</v>
      </c>
      <c r="W72" s="1114">
        <v>-18261.64559498426</v>
      </c>
      <c r="X72" s="1114">
        <v>-933.25025999999991</v>
      </c>
      <c r="Y72" s="1114">
        <v>222.86525999998753</v>
      </c>
      <c r="Z72" s="1114">
        <v>-77.513604324117409</v>
      </c>
      <c r="AA72" s="1114">
        <v>-25849.538764293189</v>
      </c>
      <c r="AB72" s="1114">
        <v>-69.780974488997941</v>
      </c>
      <c r="AC72" s="1114">
        <v>-446.62679280000009</v>
      </c>
      <c r="AD72" s="1114">
        <v>-13962.836500324984</v>
      </c>
      <c r="AE72" s="1114">
        <v>2303.0097600000031</v>
      </c>
      <c r="AF72" s="1114">
        <v>-33629.90051778371</v>
      </c>
      <c r="AG72" s="1114">
        <v>-346324.64702698583</v>
      </c>
    </row>
    <row r="73" spans="1:33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</row>
    <row r="74" spans="1:33" ht="15" customHeight="1" thickBot="1" x14ac:dyDescent="0.25">
      <c r="A74" s="1112" t="s">
        <v>570</v>
      </c>
      <c r="B74" s="1103">
        <v>-304.8732435753941</v>
      </c>
      <c r="C74" s="1103">
        <v>-947.16567753954041</v>
      </c>
      <c r="D74" s="1103">
        <v>11797.38895999996</v>
      </c>
      <c r="E74" s="1103">
        <v>9251.7280299999857</v>
      </c>
      <c r="F74" s="1103">
        <v>19922.804367898658</v>
      </c>
      <c r="G74" s="1103">
        <v>-733.86393646219949</v>
      </c>
      <c r="H74" s="1103">
        <v>4731.831223656096</v>
      </c>
      <c r="I74" s="1103">
        <v>9126.2740500001601</v>
      </c>
      <c r="J74" s="1103">
        <v>-222.9573303938061</v>
      </c>
      <c r="K74" s="1103">
        <v>-936.56453610343965</v>
      </c>
      <c r="L74" s="1103">
        <v>3241.8341192000084</v>
      </c>
      <c r="M74" s="1103">
        <v>7787.7253340384632</v>
      </c>
      <c r="N74" s="1103">
        <v>254.17489650266344</v>
      </c>
      <c r="O74" s="1103">
        <v>260.26156534436245</v>
      </c>
      <c r="P74" s="1103">
        <v>4226.2847110212551</v>
      </c>
      <c r="Q74" s="1103">
        <v>14760.339008995394</v>
      </c>
      <c r="R74" s="1103">
        <v>3258.6789955778095</v>
      </c>
      <c r="S74" s="1103">
        <v>3585.4887700000008</v>
      </c>
      <c r="T74" s="1103">
        <v>37.90389999999914</v>
      </c>
      <c r="U74" s="1103">
        <v>2344.1796999999965</v>
      </c>
      <c r="V74" s="1103">
        <v>-215.87799949752355</v>
      </c>
      <c r="W74" s="1103">
        <v>10302.621857748894</v>
      </c>
      <c r="X74" s="1103">
        <v>501.50174000000095</v>
      </c>
      <c r="Y74" s="1103">
        <v>7342.4601513999742</v>
      </c>
      <c r="Z74" s="1103">
        <v>3056.3654489775627</v>
      </c>
      <c r="AA74" s="1103">
        <v>22702.4764129908</v>
      </c>
      <c r="AB74" s="1103">
        <v>-69.780834488997868</v>
      </c>
      <c r="AC74" s="1103">
        <v>-251.81818279231371</v>
      </c>
      <c r="AD74" s="1103">
        <v>11396.070789675023</v>
      </c>
      <c r="AE74" s="1103">
        <v>6123.564850000037</v>
      </c>
      <c r="AF74" s="1103">
        <v>13662.225401875439</v>
      </c>
      <c r="AG74" s="1103">
        <v>165991.28254404935</v>
      </c>
    </row>
    <row r="75" spans="1:33" ht="12.95" customHeight="1" x14ac:dyDescent="0.2">
      <c r="A75" s="1358" t="s">
        <v>3158</v>
      </c>
      <c r="B75" s="1003">
        <v>97.204228480979339</v>
      </c>
      <c r="C75" s="1003">
        <v>337.68727806028357</v>
      </c>
      <c r="D75" s="1003">
        <v>4692.2738900000004</v>
      </c>
      <c r="E75" s="1003">
        <v>-4414.1596223569904</v>
      </c>
      <c r="F75" s="1003">
        <v>-10350.420698939613</v>
      </c>
      <c r="G75" s="1003">
        <v>-248.73855399854494</v>
      </c>
      <c r="H75" s="1003">
        <v>-8383.241962162394</v>
      </c>
      <c r="I75" s="1003">
        <v>-7640.1734504303977</v>
      </c>
      <c r="J75" s="1003">
        <v>-20.103710000000181</v>
      </c>
      <c r="K75" s="1003">
        <v>316.94644999999997</v>
      </c>
      <c r="L75" s="1003">
        <v>1374.7900042645424</v>
      </c>
      <c r="M75" s="1003">
        <v>7957.2689365326132</v>
      </c>
      <c r="N75" s="1003">
        <v>114.24561164219523</v>
      </c>
      <c r="O75" s="1003">
        <v>615.85994833916914</v>
      </c>
      <c r="P75" s="1003">
        <v>2076.9706114700134</v>
      </c>
      <c r="Q75" s="1003">
        <v>15229.466494403632</v>
      </c>
      <c r="R75" s="1003">
        <v>1398.5630142954003</v>
      </c>
      <c r="S75" s="1003">
        <v>-1749.296649999997</v>
      </c>
      <c r="T75" s="1003">
        <v>24.250560000000256</v>
      </c>
      <c r="U75" s="1003">
        <v>1000.090739895295</v>
      </c>
      <c r="V75" s="1003">
        <v>-677.88015575210738</v>
      </c>
      <c r="W75" s="1003">
        <v>9859.4529853919266</v>
      </c>
      <c r="X75" s="1003">
        <v>415.11</v>
      </c>
      <c r="Y75" s="1003">
        <v>6134.6238199999971</v>
      </c>
      <c r="Z75" s="1003">
        <v>337.71082324727683</v>
      </c>
      <c r="AA75" s="1003">
        <v>17561.967367593767</v>
      </c>
      <c r="AB75" s="1003">
        <v>0</v>
      </c>
      <c r="AC75" s="1003">
        <v>226.03075999999996</v>
      </c>
      <c r="AD75" s="1003">
        <v>3479.0071594568417</v>
      </c>
      <c r="AE75" s="1003">
        <v>1729.7337302330525</v>
      </c>
      <c r="AF75" s="1003">
        <v>-17991.191365251882</v>
      </c>
      <c r="AG75" s="1480">
        <f>SUM(B75:AF75)</f>
        <v>23504.048244415058</v>
      </c>
    </row>
    <row r="76" spans="1:33" ht="12.95" customHeight="1" x14ac:dyDescent="0.2">
      <c r="A76" s="1357" t="s">
        <v>3159</v>
      </c>
      <c r="B76" s="1004">
        <v>338.58621879316149</v>
      </c>
      <c r="C76" s="1004">
        <v>89.144706233989382</v>
      </c>
      <c r="D76" s="1004">
        <v>5974.5246400000078</v>
      </c>
      <c r="E76" s="1004">
        <v>673.12423999999703</v>
      </c>
      <c r="F76" s="1004">
        <v>-5160.6931539529514</v>
      </c>
      <c r="G76" s="1004">
        <v>-587.32919755019793</v>
      </c>
      <c r="H76" s="1004">
        <v>4456.5359800000006</v>
      </c>
      <c r="I76" s="1004">
        <v>5579.8484599999992</v>
      </c>
      <c r="J76" s="1004">
        <v>-80.14184999999992</v>
      </c>
      <c r="K76" s="1004">
        <v>-1009.3848399999999</v>
      </c>
      <c r="L76" s="1004">
        <v>1397.9132500000035</v>
      </c>
      <c r="M76" s="1004">
        <v>8072.165000676282</v>
      </c>
      <c r="N76" s="1004">
        <v>10.508217575822011</v>
      </c>
      <c r="O76" s="1004">
        <v>1045.1638501211278</v>
      </c>
      <c r="P76" s="1004">
        <v>-3501.8165616589122</v>
      </c>
      <c r="Q76" s="1004">
        <v>11974.877620000001</v>
      </c>
      <c r="R76" s="1004">
        <v>1839.7580066298508</v>
      </c>
      <c r="S76" s="1004">
        <v>-11.545040000000835</v>
      </c>
      <c r="T76" s="1004">
        <v>-44.94422000000003</v>
      </c>
      <c r="U76" s="1004">
        <v>-754.08708999999919</v>
      </c>
      <c r="V76" s="1004">
        <v>-1288.4177937959037</v>
      </c>
      <c r="W76" s="1004">
        <v>8896.5610349011276</v>
      </c>
      <c r="X76" s="1004">
        <v>-188.17</v>
      </c>
      <c r="Y76" s="1004">
        <v>7567.0913300000029</v>
      </c>
      <c r="Z76" s="1004">
        <v>437.87900779999973</v>
      </c>
      <c r="AA76" s="1004">
        <v>16063.588395567956</v>
      </c>
      <c r="AB76" s="1004" t="s">
        <v>1580</v>
      </c>
      <c r="AC76" s="1004">
        <v>-455.56445000000002</v>
      </c>
      <c r="AD76" s="1004">
        <v>5666.8863258372567</v>
      </c>
      <c r="AE76" s="1004">
        <v>-5713.6230074255873</v>
      </c>
      <c r="AF76" s="1004">
        <v>-5754.5393160555668</v>
      </c>
      <c r="AG76" s="1003">
        <f>SUM(B76:AF76)</f>
        <v>55533.899763697467</v>
      </c>
    </row>
    <row r="77" spans="1:33" ht="12.95" customHeight="1" x14ac:dyDescent="0.2">
      <c r="A77" s="1357" t="s">
        <v>3160</v>
      </c>
      <c r="B77" s="77">
        <v>-545.25868000000003</v>
      </c>
      <c r="C77" s="77">
        <v>18.686586230362707</v>
      </c>
      <c r="D77" s="77">
        <v>5777.9420400660019</v>
      </c>
      <c r="E77" s="77">
        <v>5719.0761000000093</v>
      </c>
      <c r="F77" s="77">
        <v>11837.801430582978</v>
      </c>
      <c r="G77" s="77">
        <v>5853.615611996478</v>
      </c>
      <c r="H77" s="77">
        <v>4758.9814247026225</v>
      </c>
      <c r="I77" s="77">
        <v>2949.0555012814602</v>
      </c>
      <c r="J77" s="77">
        <v>216.94908000000004</v>
      </c>
      <c r="K77" s="77">
        <v>-240.92513000000002</v>
      </c>
      <c r="L77" s="77">
        <v>7188.0472100000025</v>
      </c>
      <c r="M77" s="77">
        <v>9477.5519542721213</v>
      </c>
      <c r="N77" s="77">
        <v>-8.7232999999999574</v>
      </c>
      <c r="O77" s="77">
        <v>-227.04873834167</v>
      </c>
      <c r="P77" s="77">
        <v>-12458.724297302186</v>
      </c>
      <c r="Q77" s="77">
        <v>13940.242440000004</v>
      </c>
      <c r="R77" s="77">
        <v>1237.7978975612853</v>
      </c>
      <c r="S77" s="77">
        <v>-591.52276999999958</v>
      </c>
      <c r="T77" s="77">
        <v>234.84238000000008</v>
      </c>
      <c r="U77" s="77">
        <v>492.82337000000007</v>
      </c>
      <c r="V77" s="77">
        <v>1372.9045008428261</v>
      </c>
      <c r="W77" s="77">
        <v>13718.886320000003</v>
      </c>
      <c r="X77" s="77">
        <v>-9.9794299999999989</v>
      </c>
      <c r="Y77" s="77">
        <v>2832.7972700000032</v>
      </c>
      <c r="Z77" s="77">
        <v>470.90346440000036</v>
      </c>
      <c r="AA77" s="77">
        <v>16749.026778585005</v>
      </c>
      <c r="AB77" s="77" t="s">
        <v>1580</v>
      </c>
      <c r="AC77" s="77">
        <v>236.55814000000018</v>
      </c>
      <c r="AD77" s="77">
        <v>11165.016036559111</v>
      </c>
      <c r="AE77" s="77" t="s">
        <v>1580</v>
      </c>
      <c r="AF77" s="77">
        <v>-3748.6004428597184</v>
      </c>
      <c r="AG77" s="1003">
        <f>SUM(B77:AF77)</f>
        <v>98418.722748576693</v>
      </c>
    </row>
    <row r="78" spans="1:33" ht="12.95" customHeight="1" thickBot="1" x14ac:dyDescent="0.25">
      <c r="A78" s="1359" t="s">
        <v>3161</v>
      </c>
      <c r="B78" s="78" t="s">
        <v>1580</v>
      </c>
      <c r="C78" s="78">
        <v>-303.1777160016876</v>
      </c>
      <c r="D78" s="78">
        <v>3316.9992865382546</v>
      </c>
      <c r="E78" s="78">
        <v>2494.0057099999899</v>
      </c>
      <c r="F78" s="78">
        <v>4512.0928568411027</v>
      </c>
      <c r="G78" s="78">
        <v>4686.2316413810659</v>
      </c>
      <c r="H78" s="78">
        <v>6980.4423110647294</v>
      </c>
      <c r="I78" s="78">
        <v>-1123.6465400008879</v>
      </c>
      <c r="J78" s="78">
        <v>-75.216220000000078</v>
      </c>
      <c r="K78" s="78">
        <v>-494.88069999999993</v>
      </c>
      <c r="L78" s="78">
        <v>853.30961600009221</v>
      </c>
      <c r="M78" s="78">
        <v>11421.580800000002</v>
      </c>
      <c r="N78" s="78">
        <v>-26.651860000000056</v>
      </c>
      <c r="O78" s="78">
        <v>560.02539584671513</v>
      </c>
      <c r="P78" s="78">
        <v>1250.6219072409563</v>
      </c>
      <c r="Q78" s="78">
        <v>11910.014080000003</v>
      </c>
      <c r="R78" s="78">
        <v>1166.5532146944722</v>
      </c>
      <c r="S78" s="78">
        <v>389.81373000000008</v>
      </c>
      <c r="T78" s="78">
        <v>69.179140000000004</v>
      </c>
      <c r="U78" s="78">
        <v>-199.66143999999989</v>
      </c>
      <c r="V78" s="78">
        <v>-1683.535794420972</v>
      </c>
      <c r="W78" s="78">
        <v>8331.9951072394961</v>
      </c>
      <c r="X78" s="78" t="s">
        <v>1580</v>
      </c>
      <c r="Y78" s="78">
        <v>4693.0209899999963</v>
      </c>
      <c r="Z78" s="78">
        <v>329.41073798119703</v>
      </c>
      <c r="AA78" s="78">
        <v>14158.614849999998</v>
      </c>
      <c r="AB78" s="78" t="s">
        <v>1580</v>
      </c>
      <c r="AC78" s="78" t="s">
        <v>1580</v>
      </c>
      <c r="AD78" s="78">
        <v>5923.5315299999975</v>
      </c>
      <c r="AE78" s="78" t="s">
        <v>1580</v>
      </c>
      <c r="AF78" s="78">
        <v>3171.9181524973937</v>
      </c>
      <c r="AG78" s="78">
        <f>SUM(B78:AF78)</f>
        <v>82312.590786901914</v>
      </c>
    </row>
    <row r="79" spans="1:33" x14ac:dyDescent="0.2">
      <c r="A79" s="79" t="s">
        <v>4087</v>
      </c>
    </row>
    <row r="80" spans="1:33" ht="12.95" customHeight="1" x14ac:dyDescent="0.2">
      <c r="B80" s="30"/>
      <c r="C80" s="30"/>
      <c r="D80" s="30"/>
      <c r="E80" s="3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30"/>
    </row>
  </sheetData>
  <mergeCells count="2">
    <mergeCell ref="O5:AG6"/>
    <mergeCell ref="A5:N6"/>
  </mergeCells>
  <phoneticPr fontId="6" type="noConversion"/>
  <conditionalFormatting sqref="D9:AG9 C8:AB8">
    <cfRule type="expression" dxfId="211" priority="884" stopIfTrue="1">
      <formula>#REF!=1</formula>
    </cfRule>
  </conditionalFormatting>
  <conditionalFormatting sqref="AG8">
    <cfRule type="expression" dxfId="210" priority="885" stopIfTrue="1">
      <formula>#REF!=1</formula>
    </cfRule>
  </conditionalFormatting>
  <conditionalFormatting sqref="AC8">
    <cfRule type="expression" dxfId="209" priority="887" stopIfTrue="1">
      <formula>#REF!=1</formula>
    </cfRule>
  </conditionalFormatting>
  <conditionalFormatting sqref="AF8">
    <cfRule type="expression" dxfId="208" priority="888" stopIfTrue="1">
      <formula>#REF!=1</formula>
    </cfRule>
  </conditionalFormatting>
  <conditionalFormatting sqref="AD8:AE8">
    <cfRule type="expression" dxfId="207" priority="889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4" min="2" max="70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80"/>
  <sheetViews>
    <sheetView showGridLines="0" zoomScaleNormal="100" zoomScaleSheetLayoutView="70" workbookViewId="0">
      <pane xSplit="1" ySplit="8" topLeftCell="N16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4" width="8.7109375" style="451" customWidth="1"/>
    <col min="5" max="5" width="9.85546875" style="451" customWidth="1"/>
    <col min="6" max="8" width="8.7109375" style="451" customWidth="1"/>
    <col min="9" max="9" width="7.7109375" style="451" customWidth="1"/>
    <col min="10" max="31" width="8.7109375" style="451" customWidth="1"/>
    <col min="32" max="32" width="10.5703125" style="451" customWidth="1"/>
    <col min="33" max="16384" width="9.140625" style="451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34" customFormat="1" ht="15" customHeight="1" x14ac:dyDescent="0.2">
      <c r="A3" s="922" t="s">
        <v>978</v>
      </c>
      <c r="AF3" s="923" t="s">
        <v>3182</v>
      </c>
    </row>
    <row r="4" spans="1:32" s="505" customFormat="1" ht="12" customHeight="1" x14ac:dyDescent="0.2"/>
    <row r="5" spans="1:32" s="505" customFormat="1" ht="18" customHeight="1" x14ac:dyDescent="0.2">
      <c r="A5" s="1731" t="s">
        <v>3183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0" t="s">
        <v>3184</v>
      </c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F7" s="1354" t="s">
        <v>2071</v>
      </c>
    </row>
    <row r="8" spans="1:32" s="284" customFormat="1" ht="75" customHeight="1" thickBot="1" x14ac:dyDescent="0.25">
      <c r="A8" s="1105"/>
      <c r="B8" s="1106" t="s">
        <v>1526</v>
      </c>
      <c r="C8" s="1106" t="s">
        <v>2070</v>
      </c>
      <c r="D8" s="1106" t="s">
        <v>1220</v>
      </c>
      <c r="E8" s="1106" t="s">
        <v>800</v>
      </c>
      <c r="F8" s="1106" t="s">
        <v>763</v>
      </c>
      <c r="G8" s="1106" t="s">
        <v>1548</v>
      </c>
      <c r="H8" s="1106" t="s">
        <v>1549</v>
      </c>
      <c r="I8" s="1106" t="s">
        <v>817</v>
      </c>
      <c r="J8" s="1106" t="s">
        <v>854</v>
      </c>
      <c r="K8" s="1106" t="s">
        <v>2132</v>
      </c>
      <c r="L8" s="1106" t="s">
        <v>1557</v>
      </c>
      <c r="M8" s="1107" t="s">
        <v>802</v>
      </c>
      <c r="N8" s="1106" t="s">
        <v>830</v>
      </c>
      <c r="O8" s="1106" t="s">
        <v>1644</v>
      </c>
      <c r="P8" s="1106" t="s">
        <v>1530</v>
      </c>
      <c r="Q8" s="1106" t="s">
        <v>758</v>
      </c>
      <c r="R8" s="1106" t="s">
        <v>1418</v>
      </c>
      <c r="S8" s="1106" t="s">
        <v>803</v>
      </c>
      <c r="T8" s="1106" t="s">
        <v>762</v>
      </c>
      <c r="U8" s="1106" t="s">
        <v>761</v>
      </c>
      <c r="V8" s="1106" t="s">
        <v>829</v>
      </c>
      <c r="W8" s="1106" t="s">
        <v>1581</v>
      </c>
      <c r="X8" s="1106" t="s">
        <v>1527</v>
      </c>
      <c r="Y8" s="1106" t="s">
        <v>828</v>
      </c>
      <c r="Z8" s="1106" t="s">
        <v>799</v>
      </c>
      <c r="AA8" s="1106" t="s">
        <v>1168</v>
      </c>
      <c r="AB8" s="1106" t="s">
        <v>1535</v>
      </c>
      <c r="AC8" s="1106" t="s">
        <v>759</v>
      </c>
      <c r="AD8" s="1106" t="s">
        <v>1528</v>
      </c>
      <c r="AE8" s="1106" t="s">
        <v>752</v>
      </c>
      <c r="AF8" s="1108" t="s">
        <v>1079</v>
      </c>
    </row>
    <row r="9" spans="1:32" ht="15" customHeight="1" x14ac:dyDescent="0.2">
      <c r="A9" s="806" t="s">
        <v>565</v>
      </c>
      <c r="B9" s="83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5"/>
      <c r="AF9" s="85"/>
    </row>
    <row r="10" spans="1:32" ht="12.95" customHeight="1" x14ac:dyDescent="0.2">
      <c r="A10" s="226" t="s">
        <v>749</v>
      </c>
      <c r="B10" s="28">
        <v>1523.87671</v>
      </c>
      <c r="C10" s="28">
        <v>1180.6045800000011</v>
      </c>
      <c r="D10" s="28">
        <v>13629.839960000005</v>
      </c>
      <c r="E10" s="28">
        <v>7624.5106700000033</v>
      </c>
      <c r="F10" s="28">
        <v>28275.512129999974</v>
      </c>
      <c r="G10" s="28">
        <v>3260.6099799999993</v>
      </c>
      <c r="H10" s="28">
        <v>19214.98101</v>
      </c>
      <c r="I10" s="28">
        <v>29857.996229999899</v>
      </c>
      <c r="J10" s="28">
        <v>34.332780000000014</v>
      </c>
      <c r="K10" s="28">
        <v>83.930049999999937</v>
      </c>
      <c r="L10" s="28">
        <v>3900.5897900000018</v>
      </c>
      <c r="M10" s="28">
        <v>20045.545759999986</v>
      </c>
      <c r="N10" s="28">
        <v>355.42008999999985</v>
      </c>
      <c r="O10" s="28">
        <v>621.04045999999744</v>
      </c>
      <c r="P10" s="28">
        <v>5973.3912200000032</v>
      </c>
      <c r="Q10" s="28">
        <v>4556.3718600000066</v>
      </c>
      <c r="R10" s="28">
        <v>771.2015066802719</v>
      </c>
      <c r="S10" s="28">
        <v>3741.3191500000025</v>
      </c>
      <c r="T10" s="28">
        <v>13.03628999999999</v>
      </c>
      <c r="U10" s="28">
        <v>2521.7926999999995</v>
      </c>
      <c r="V10" s="28">
        <v>150.34099999999995</v>
      </c>
      <c r="W10" s="28">
        <v>12893.280869999984</v>
      </c>
      <c r="X10" s="28">
        <v>1375.0719999999999</v>
      </c>
      <c r="Y10" s="28">
        <v>5565.6861014999959</v>
      </c>
      <c r="Z10" s="28">
        <v>468.85063999999966</v>
      </c>
      <c r="AA10" s="28">
        <v>7416.4319699999996</v>
      </c>
      <c r="AB10" s="28">
        <v>62.772519999999815</v>
      </c>
      <c r="AC10" s="28">
        <v>14238.494929999993</v>
      </c>
      <c r="AD10" s="28">
        <v>1394.2388999999994</v>
      </c>
      <c r="AE10" s="28">
        <v>31533.705409999995</v>
      </c>
      <c r="AF10" s="28">
        <v>222284.77726818007</v>
      </c>
    </row>
    <row r="11" spans="1:32" ht="12.95" customHeight="1" x14ac:dyDescent="0.2">
      <c r="A11" s="226" t="s">
        <v>902</v>
      </c>
      <c r="B11" s="28">
        <v>3988.27043</v>
      </c>
      <c r="C11" s="28">
        <v>12226.11773</v>
      </c>
      <c r="D11" s="28">
        <v>69782.637870000006</v>
      </c>
      <c r="E11" s="28">
        <v>55452.518209999995</v>
      </c>
      <c r="F11" s="28">
        <v>111835.55752999999</v>
      </c>
      <c r="G11" s="28">
        <v>9646.3951499999985</v>
      </c>
      <c r="H11" s="28">
        <v>22093.650580000001</v>
      </c>
      <c r="I11" s="28">
        <v>86907.118679999883</v>
      </c>
      <c r="J11" s="28">
        <v>143.25331</v>
      </c>
      <c r="K11" s="28">
        <v>1428.2954999999999</v>
      </c>
      <c r="L11" s="28">
        <v>25881.772350000003</v>
      </c>
      <c r="M11" s="28">
        <v>88659.489650000003</v>
      </c>
      <c r="N11" s="28">
        <v>697.7434199999999</v>
      </c>
      <c r="O11" s="28">
        <v>8523.0715799999998</v>
      </c>
      <c r="P11" s="28">
        <v>27037.27967</v>
      </c>
      <c r="Q11" s="28">
        <v>77532.646859999993</v>
      </c>
      <c r="R11" s="28">
        <v>16228.232685000001</v>
      </c>
      <c r="S11" s="28">
        <v>16204.405870000001</v>
      </c>
      <c r="T11" s="28">
        <v>33.539899999999996</v>
      </c>
      <c r="U11" s="28">
        <v>6775.6605999999992</v>
      </c>
      <c r="V11" s="28">
        <v>498.84988999999996</v>
      </c>
      <c r="W11" s="28">
        <v>77750.129709999994</v>
      </c>
      <c r="X11" s="28">
        <v>4395.01</v>
      </c>
      <c r="Y11" s="28">
        <v>43863.59491</v>
      </c>
      <c r="Z11" s="28">
        <v>4083.4092399999995</v>
      </c>
      <c r="AA11" s="28">
        <v>26932.940989999999</v>
      </c>
      <c r="AB11" s="28">
        <v>696.63553999999999</v>
      </c>
      <c r="AC11" s="28">
        <v>93692.783089999997</v>
      </c>
      <c r="AD11" s="28">
        <v>4458.5962099999997</v>
      </c>
      <c r="AE11" s="28">
        <v>44362.356050000002</v>
      </c>
      <c r="AF11" s="28">
        <v>941811.96320499992</v>
      </c>
    </row>
    <row r="12" spans="1:32" ht="12.95" customHeight="1" x14ac:dyDescent="0.2">
      <c r="A12" s="226" t="s">
        <v>996</v>
      </c>
      <c r="B12" s="28">
        <v>476.76366000000002</v>
      </c>
      <c r="C12" s="28">
        <v>11665.71831</v>
      </c>
      <c r="D12" s="28">
        <v>69489.374530000001</v>
      </c>
      <c r="E12" s="28">
        <v>46061.961989999996</v>
      </c>
      <c r="F12" s="28">
        <v>106877.27585999999</v>
      </c>
      <c r="G12" s="28">
        <v>9637.8444999999992</v>
      </c>
      <c r="H12" s="28">
        <v>17613.71931</v>
      </c>
      <c r="I12" s="28">
        <v>86899.231129999884</v>
      </c>
      <c r="J12" s="28">
        <v>143.25331</v>
      </c>
      <c r="K12" s="28">
        <v>1428.2954999999999</v>
      </c>
      <c r="L12" s="28">
        <v>23914.380560000001</v>
      </c>
      <c r="M12" s="28">
        <v>84111.951990000001</v>
      </c>
      <c r="N12" s="28">
        <v>697.7434199999999</v>
      </c>
      <c r="O12" s="28">
        <v>8523.0715799999998</v>
      </c>
      <c r="P12" s="28">
        <v>27021.886449999998</v>
      </c>
      <c r="Q12" s="28">
        <v>77019.74828</v>
      </c>
      <c r="R12" s="28">
        <v>16226.149665000001</v>
      </c>
      <c r="S12" s="28">
        <v>15984.56424</v>
      </c>
      <c r="T12" s="28">
        <v>33.539899999999996</v>
      </c>
      <c r="U12" s="28">
        <v>6775.6605999999992</v>
      </c>
      <c r="V12" s="28">
        <v>497.24427999999995</v>
      </c>
      <c r="W12" s="28">
        <v>77741.949739999996</v>
      </c>
      <c r="X12" s="28">
        <v>4395.01</v>
      </c>
      <c r="Y12" s="28">
        <v>43822.964789999998</v>
      </c>
      <c r="Z12" s="28">
        <v>4082.8223599999997</v>
      </c>
      <c r="AA12" s="28">
        <v>26652.11391</v>
      </c>
      <c r="AB12" s="28">
        <v>696.63553999999999</v>
      </c>
      <c r="AC12" s="28">
        <v>93692.783089999997</v>
      </c>
      <c r="AD12" s="28">
        <v>4458.5962099999997</v>
      </c>
      <c r="AE12" s="28">
        <v>36122.005810000002</v>
      </c>
      <c r="AF12" s="28">
        <v>902764.26051499974</v>
      </c>
    </row>
    <row r="13" spans="1:32" ht="12.95" customHeight="1" x14ac:dyDescent="0.2">
      <c r="A13" s="226" t="s">
        <v>997</v>
      </c>
      <c r="B13" s="28">
        <v>3511.50677</v>
      </c>
      <c r="C13" s="28">
        <v>560.39941999999996</v>
      </c>
      <c r="D13" s="28">
        <v>293.26334000000003</v>
      </c>
      <c r="E13" s="28">
        <v>9390.5562200000004</v>
      </c>
      <c r="F13" s="28">
        <v>4958.2816700000003</v>
      </c>
      <c r="G13" s="28">
        <v>8.5506499999999992</v>
      </c>
      <c r="H13" s="28">
        <v>4479.93127</v>
      </c>
      <c r="I13" s="28">
        <v>7.8875499999999992</v>
      </c>
      <c r="J13" s="28">
        <v>0</v>
      </c>
      <c r="K13" s="28">
        <v>0</v>
      </c>
      <c r="L13" s="28">
        <v>1967.3917900000001</v>
      </c>
      <c r="M13" s="28">
        <v>4547.53766</v>
      </c>
      <c r="N13" s="28">
        <v>0</v>
      </c>
      <c r="O13" s="28">
        <v>0</v>
      </c>
      <c r="P13" s="28">
        <v>15.393219999999999</v>
      </c>
      <c r="Q13" s="28">
        <v>512.89858000000015</v>
      </c>
      <c r="R13" s="28">
        <v>2.0830199999999999</v>
      </c>
      <c r="S13" s="28">
        <v>219.84162999999998</v>
      </c>
      <c r="T13" s="28">
        <v>0</v>
      </c>
      <c r="U13" s="28">
        <v>0</v>
      </c>
      <c r="V13" s="28">
        <v>1.6056100000000002</v>
      </c>
      <c r="W13" s="28">
        <v>8.1799700000000009</v>
      </c>
      <c r="X13" s="28">
        <v>0</v>
      </c>
      <c r="Y13" s="28">
        <v>40.630120000000005</v>
      </c>
      <c r="Z13" s="28">
        <v>0.58687999999999996</v>
      </c>
      <c r="AA13" s="28">
        <v>280.82708000000002</v>
      </c>
      <c r="AB13" s="28">
        <v>0</v>
      </c>
      <c r="AC13" s="28">
        <v>0</v>
      </c>
      <c r="AD13" s="28">
        <v>0</v>
      </c>
      <c r="AE13" s="28">
        <v>8240.3502399999998</v>
      </c>
      <c r="AF13" s="28">
        <v>39047.702690000006</v>
      </c>
    </row>
    <row r="14" spans="1:32" ht="12.95" customHeight="1" x14ac:dyDescent="0.2">
      <c r="A14" s="226" t="s">
        <v>998</v>
      </c>
      <c r="B14" s="28">
        <v>-2067.0125600000006</v>
      </c>
      <c r="C14" s="28">
        <v>-2682.2842599999994</v>
      </c>
      <c r="D14" s="28">
        <v>-55158.74164</v>
      </c>
      <c r="E14" s="28">
        <v>-39500.807940000006</v>
      </c>
      <c r="F14" s="28">
        <v>-79276.941840000014</v>
      </c>
      <c r="G14" s="28">
        <v>-7727.60005</v>
      </c>
      <c r="H14" s="28">
        <v>-4007.8452800000005</v>
      </c>
      <c r="I14" s="28">
        <v>-54677.122830000008</v>
      </c>
      <c r="J14" s="28">
        <v>-124.22199999999999</v>
      </c>
      <c r="K14" s="28">
        <v>-1400.4664000000002</v>
      </c>
      <c r="L14" s="28">
        <v>-22695.728950000001</v>
      </c>
      <c r="M14" s="28">
        <v>-66064.055600000007</v>
      </c>
      <c r="N14" s="28">
        <v>-211.48996</v>
      </c>
      <c r="O14" s="28">
        <v>-8045.1621800000012</v>
      </c>
      <c r="P14" s="28">
        <v>-19900.549609999995</v>
      </c>
      <c r="Q14" s="28">
        <v>-71258.762499999997</v>
      </c>
      <c r="R14" s="28">
        <v>-15417.65811831973</v>
      </c>
      <c r="S14" s="28">
        <v>-11229.039789999999</v>
      </c>
      <c r="T14" s="28">
        <v>-21.699610000000003</v>
      </c>
      <c r="U14" s="28">
        <v>-4470.9310299999997</v>
      </c>
      <c r="V14" s="28">
        <v>-202.35531</v>
      </c>
      <c r="W14" s="28">
        <v>-59725.823250000001</v>
      </c>
      <c r="X14" s="28">
        <v>-2602.9010000000003</v>
      </c>
      <c r="Y14" s="28">
        <v>-36459.5971985</v>
      </c>
      <c r="Z14" s="28">
        <v>-3454.5977499999999</v>
      </c>
      <c r="AA14" s="28">
        <v>-18286.07213</v>
      </c>
      <c r="AB14" s="28">
        <v>-611.51494000000002</v>
      </c>
      <c r="AC14" s="28">
        <v>-77419.721380000003</v>
      </c>
      <c r="AD14" s="28">
        <v>-2637.0508100000002</v>
      </c>
      <c r="AE14" s="28">
        <v>-16597.792110000002</v>
      </c>
      <c r="AF14" s="28">
        <v>-683935.54802681971</v>
      </c>
    </row>
    <row r="15" spans="1:32" ht="12.95" customHeight="1" x14ac:dyDescent="0.2">
      <c r="A15" s="226" t="s">
        <v>999</v>
      </c>
      <c r="B15" s="28">
        <v>-919.99804000000051</v>
      </c>
      <c r="C15" s="28">
        <v>-2233.7983899999995</v>
      </c>
      <c r="D15" s="28">
        <v>-55158.74164</v>
      </c>
      <c r="E15" s="28">
        <v>-38912.650760000004</v>
      </c>
      <c r="F15" s="28">
        <v>-77626.945800000016</v>
      </c>
      <c r="G15" s="28">
        <v>-7657.6300899999997</v>
      </c>
      <c r="H15" s="28">
        <v>-404.57388000000009</v>
      </c>
      <c r="I15" s="28">
        <v>-49540.998900000006</v>
      </c>
      <c r="J15" s="28">
        <v>-119.79898</v>
      </c>
      <c r="K15" s="28">
        <v>-1085.2617600000001</v>
      </c>
      <c r="L15" s="28">
        <v>-22004.1342</v>
      </c>
      <c r="M15" s="28">
        <v>-65308.891951746467</v>
      </c>
      <c r="N15" s="28">
        <v>-211.48996</v>
      </c>
      <c r="O15" s="28">
        <v>-7983.4417900000008</v>
      </c>
      <c r="P15" s="28">
        <v>-19900.549609999995</v>
      </c>
      <c r="Q15" s="28">
        <v>-71217.428499999995</v>
      </c>
      <c r="R15" s="28">
        <v>-15417.65811831973</v>
      </c>
      <c r="S15" s="28">
        <v>-10662.313799999998</v>
      </c>
      <c r="T15" s="28">
        <v>-21.578950000000003</v>
      </c>
      <c r="U15" s="28">
        <v>-3180.5482499999998</v>
      </c>
      <c r="V15" s="28">
        <v>-182.71225000000001</v>
      </c>
      <c r="W15" s="28">
        <v>-59725.823250000001</v>
      </c>
      <c r="X15" s="28">
        <v>-2515.4130000000005</v>
      </c>
      <c r="Y15" s="28">
        <v>-36459.5971985</v>
      </c>
      <c r="Z15" s="28">
        <v>-3454.5977499999999</v>
      </c>
      <c r="AA15" s="28">
        <v>-17672.621180000002</v>
      </c>
      <c r="AB15" s="28">
        <v>-571.62545999999998</v>
      </c>
      <c r="AC15" s="28">
        <v>-77419.721380000003</v>
      </c>
      <c r="AD15" s="28">
        <v>-2636.3551299999999</v>
      </c>
      <c r="AE15" s="28">
        <v>-10347.921450000002</v>
      </c>
      <c r="AF15" s="28">
        <v>-660554.82141856616</v>
      </c>
    </row>
    <row r="16" spans="1:32" ht="12.95" customHeight="1" x14ac:dyDescent="0.2">
      <c r="A16" s="226" t="s">
        <v>1570</v>
      </c>
      <c r="B16" s="28">
        <v>-919.99804000000051</v>
      </c>
      <c r="C16" s="28">
        <v>-836.3751299999999</v>
      </c>
      <c r="D16" s="28">
        <v>-4516.0681100000002</v>
      </c>
      <c r="E16" s="28">
        <v>-5926.1124099999997</v>
      </c>
      <c r="F16" s="28">
        <v>0</v>
      </c>
      <c r="G16" s="28">
        <v>0</v>
      </c>
      <c r="H16" s="28">
        <v>0</v>
      </c>
      <c r="I16" s="28">
        <v>-8291.39761</v>
      </c>
      <c r="J16" s="28">
        <v>0</v>
      </c>
      <c r="K16" s="28">
        <v>0.6545700000000001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-7265.870269999994</v>
      </c>
      <c r="X16" s="28">
        <v>0</v>
      </c>
      <c r="Y16" s="28">
        <v>137.135527</v>
      </c>
      <c r="Z16" s="28">
        <v>0</v>
      </c>
      <c r="AA16" s="28">
        <v>0</v>
      </c>
      <c r="AB16" s="28">
        <v>-291.67821999999995</v>
      </c>
      <c r="AC16" s="28">
        <v>0</v>
      </c>
      <c r="AD16" s="28">
        <v>0</v>
      </c>
      <c r="AE16" s="28">
        <v>0</v>
      </c>
      <c r="AF16" s="28">
        <v>-27909.709692999997</v>
      </c>
    </row>
    <row r="17" spans="1:32" ht="12.95" customHeight="1" x14ac:dyDescent="0.2">
      <c r="A17" s="226" t="s">
        <v>732</v>
      </c>
      <c r="B17" s="28">
        <v>0</v>
      </c>
      <c r="C17" s="28">
        <v>-1284.5560899999998</v>
      </c>
      <c r="D17" s="28">
        <v>-16295.721390000001</v>
      </c>
      <c r="E17" s="28">
        <v>-15556.632180000001</v>
      </c>
      <c r="F17" s="28">
        <v>-43458.180560000008</v>
      </c>
      <c r="G17" s="28">
        <v>-4143.5330999999996</v>
      </c>
      <c r="H17" s="28">
        <v>-113.71836</v>
      </c>
      <c r="I17" s="28">
        <v>-14427.226200000001</v>
      </c>
      <c r="J17" s="28">
        <v>-96.340519999999998</v>
      </c>
      <c r="K17" s="28">
        <v>-1066.90029</v>
      </c>
      <c r="L17" s="28">
        <v>-15234.51316</v>
      </c>
      <c r="M17" s="28">
        <v>-32901.847021746435</v>
      </c>
      <c r="N17" s="28">
        <v>-211.48996</v>
      </c>
      <c r="O17" s="28">
        <v>-3115.2941300000002</v>
      </c>
      <c r="P17" s="28">
        <v>-18983.849289999995</v>
      </c>
      <c r="Q17" s="28">
        <v>-32240.851769999997</v>
      </c>
      <c r="R17" s="28">
        <v>-7983.1111273197303</v>
      </c>
      <c r="S17" s="28">
        <v>-10358.869949999998</v>
      </c>
      <c r="T17" s="28">
        <v>-21.394950000000001</v>
      </c>
      <c r="U17" s="28">
        <v>-3180.5482499999998</v>
      </c>
      <c r="V17" s="28">
        <v>-182.71225000000001</v>
      </c>
      <c r="W17" s="28">
        <v>-30298.886240000018</v>
      </c>
      <c r="X17" s="28">
        <v>-2371.0770000000002</v>
      </c>
      <c r="Y17" s="28">
        <v>-31134.122577399998</v>
      </c>
      <c r="Z17" s="28">
        <v>-3110.2666399999998</v>
      </c>
      <c r="AA17" s="28">
        <v>-16535.099130000002</v>
      </c>
      <c r="AB17" s="28">
        <v>-48.588349999999991</v>
      </c>
      <c r="AC17" s="28">
        <v>-52093.492079999996</v>
      </c>
      <c r="AD17" s="28">
        <v>-2024.6345800000001</v>
      </c>
      <c r="AE17" s="28">
        <v>-2966.4589000000005</v>
      </c>
      <c r="AF17" s="28">
        <v>-361439.91604646615</v>
      </c>
    </row>
    <row r="18" spans="1:32" ht="12.95" customHeight="1" x14ac:dyDescent="0.2">
      <c r="A18" s="226" t="s">
        <v>743</v>
      </c>
      <c r="B18" s="28">
        <v>0</v>
      </c>
      <c r="C18" s="28">
        <v>-112.86717</v>
      </c>
      <c r="D18" s="28">
        <v>-34346.952140000001</v>
      </c>
      <c r="E18" s="28">
        <v>-17429.906170000002</v>
      </c>
      <c r="F18" s="28">
        <v>-34168.765240000001</v>
      </c>
      <c r="G18" s="28">
        <v>-3514.09699</v>
      </c>
      <c r="H18" s="28">
        <v>-290.85552000000007</v>
      </c>
      <c r="I18" s="28">
        <v>-26822.375090000001</v>
      </c>
      <c r="J18" s="28">
        <v>-23.458459999999999</v>
      </c>
      <c r="K18" s="28">
        <v>-19.01604</v>
      </c>
      <c r="L18" s="28">
        <v>-6769.6210400000009</v>
      </c>
      <c r="M18" s="28">
        <v>-32407.044930000029</v>
      </c>
      <c r="N18" s="28">
        <v>0</v>
      </c>
      <c r="O18" s="28">
        <v>-4868.1476600000005</v>
      </c>
      <c r="P18" s="28">
        <v>-916.70031999999992</v>
      </c>
      <c r="Q18" s="28">
        <v>-38976.576729999993</v>
      </c>
      <c r="R18" s="28">
        <v>-7434.5469910000002</v>
      </c>
      <c r="S18" s="28">
        <v>-303.44385</v>
      </c>
      <c r="T18" s="28">
        <v>-0.184</v>
      </c>
      <c r="U18" s="28">
        <v>0</v>
      </c>
      <c r="V18" s="28">
        <v>0</v>
      </c>
      <c r="W18" s="28">
        <v>-22161.066739999984</v>
      </c>
      <c r="X18" s="28">
        <v>-144.33600000000001</v>
      </c>
      <c r="Y18" s="28">
        <v>-5462.6101481000005</v>
      </c>
      <c r="Z18" s="28">
        <v>-344.33110999999997</v>
      </c>
      <c r="AA18" s="28">
        <v>-1137.5220500000003</v>
      </c>
      <c r="AB18" s="28">
        <v>-231.35888999999997</v>
      </c>
      <c r="AC18" s="28">
        <v>-25326.229300000003</v>
      </c>
      <c r="AD18" s="28">
        <v>-611.72055</v>
      </c>
      <c r="AE18" s="28">
        <v>-7381.4625500000011</v>
      </c>
      <c r="AF18" s="28">
        <v>-271205.19567910006</v>
      </c>
    </row>
    <row r="19" spans="1:32" ht="12.95" customHeight="1" x14ac:dyDescent="0.2">
      <c r="A19" s="226" t="s">
        <v>1000</v>
      </c>
      <c r="B19" s="28">
        <v>-1147.0145199999999</v>
      </c>
      <c r="C19" s="28">
        <v>-448.48587000000003</v>
      </c>
      <c r="D19" s="28">
        <v>0</v>
      </c>
      <c r="E19" s="28">
        <v>-588.15717999999993</v>
      </c>
      <c r="F19" s="28">
        <v>-1649.99604</v>
      </c>
      <c r="G19" s="28">
        <v>-69.969959999999986</v>
      </c>
      <c r="H19" s="28">
        <v>-3603.2714000000005</v>
      </c>
      <c r="I19" s="28">
        <v>-5136.1239299999997</v>
      </c>
      <c r="J19" s="28">
        <v>-4.4230200000000002</v>
      </c>
      <c r="K19" s="28">
        <v>-315.20464000000004</v>
      </c>
      <c r="L19" s="28">
        <v>-691.59474999999998</v>
      </c>
      <c r="M19" s="28">
        <v>-755.16364825353742</v>
      </c>
      <c r="N19" s="28">
        <v>0</v>
      </c>
      <c r="O19" s="28">
        <v>-61.720390000000009</v>
      </c>
      <c r="P19" s="28">
        <v>0</v>
      </c>
      <c r="Q19" s="28">
        <v>-41.334000000000003</v>
      </c>
      <c r="R19" s="28">
        <v>0</v>
      </c>
      <c r="S19" s="28">
        <v>-566.72599000000002</v>
      </c>
      <c r="T19" s="28">
        <v>-0.12066</v>
      </c>
      <c r="U19" s="28">
        <v>-1290.3827799999999</v>
      </c>
      <c r="V19" s="28">
        <v>-19.643059999999995</v>
      </c>
      <c r="W19" s="28">
        <v>0</v>
      </c>
      <c r="X19" s="28">
        <v>-87.488</v>
      </c>
      <c r="Y19" s="28">
        <v>0</v>
      </c>
      <c r="Z19" s="28">
        <v>0</v>
      </c>
      <c r="AA19" s="28">
        <v>-613.45094999999992</v>
      </c>
      <c r="AB19" s="28">
        <v>-39.889479999999999</v>
      </c>
      <c r="AC19" s="28">
        <v>0</v>
      </c>
      <c r="AD19" s="28">
        <v>-0.69568000000022356</v>
      </c>
      <c r="AE19" s="28">
        <v>-6249.8706600000005</v>
      </c>
      <c r="AF19" s="28">
        <v>-23380.726608253543</v>
      </c>
    </row>
    <row r="20" spans="1:32" ht="12.95" customHeight="1" x14ac:dyDescent="0.2">
      <c r="A20" s="226" t="s">
        <v>744</v>
      </c>
      <c r="B20" s="28">
        <v>-1147.0145199999999</v>
      </c>
      <c r="C20" s="28">
        <v>-2.7762899999999999</v>
      </c>
      <c r="D20" s="28">
        <v>0</v>
      </c>
      <c r="E20" s="28">
        <v>-588.15717999999993</v>
      </c>
      <c r="F20" s="28">
        <v>-1649.99604</v>
      </c>
      <c r="G20" s="28">
        <v>-69.969959999999986</v>
      </c>
      <c r="H20" s="28">
        <v>-3603.2714000000005</v>
      </c>
      <c r="I20" s="28">
        <v>-5136.1239299999997</v>
      </c>
      <c r="J20" s="28">
        <v>-4.4230200000000002</v>
      </c>
      <c r="K20" s="28">
        <v>-315.20464000000004</v>
      </c>
      <c r="L20" s="28">
        <v>-691.59474999999998</v>
      </c>
      <c r="M20" s="28">
        <v>-755.16364825353742</v>
      </c>
      <c r="N20" s="28">
        <v>0</v>
      </c>
      <c r="O20" s="28">
        <v>-61.720390000000009</v>
      </c>
      <c r="P20" s="28">
        <v>0</v>
      </c>
      <c r="Q20" s="28">
        <v>-41.334000000000003</v>
      </c>
      <c r="R20" s="28">
        <v>0</v>
      </c>
      <c r="S20" s="28">
        <v>-566.72599000000002</v>
      </c>
      <c r="T20" s="28">
        <v>-0.12066</v>
      </c>
      <c r="U20" s="28">
        <v>-328.09441000000004</v>
      </c>
      <c r="V20" s="28">
        <v>-19.643059999999995</v>
      </c>
      <c r="W20" s="28">
        <v>0</v>
      </c>
      <c r="X20" s="28">
        <v>-87.488</v>
      </c>
      <c r="Y20" s="28">
        <v>0</v>
      </c>
      <c r="Z20" s="28">
        <v>0</v>
      </c>
      <c r="AA20" s="28">
        <v>-613.45094999999992</v>
      </c>
      <c r="AB20" s="28">
        <v>-39.889479999999999</v>
      </c>
      <c r="AC20" s="28">
        <v>0</v>
      </c>
      <c r="AD20" s="28">
        <v>-0.69568000000022356</v>
      </c>
      <c r="AE20" s="28">
        <v>-6249.8706600000005</v>
      </c>
      <c r="AF20" s="28">
        <v>-21972.728658253542</v>
      </c>
    </row>
    <row r="21" spans="1:32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</row>
    <row r="22" spans="1:32" ht="12.95" customHeight="1" x14ac:dyDescent="0.2">
      <c r="A22" s="226" t="s">
        <v>743</v>
      </c>
      <c r="B22" s="28">
        <v>0</v>
      </c>
      <c r="C22" s="28">
        <v>-445.70958000000002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-962.28836999999987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-1407.9979499999999</v>
      </c>
    </row>
    <row r="23" spans="1:32" ht="12.95" customHeight="1" x14ac:dyDescent="0.2">
      <c r="A23" s="62" t="s">
        <v>4146</v>
      </c>
      <c r="B23" s="28">
        <v>-397.38115999999957</v>
      </c>
      <c r="C23" s="28">
        <v>-8363.2288900000003</v>
      </c>
      <c r="D23" s="28">
        <v>-994.05627000000095</v>
      </c>
      <c r="E23" s="28">
        <v>-8327.1995999999854</v>
      </c>
      <c r="F23" s="28">
        <v>-4283.1035600000032</v>
      </c>
      <c r="G23" s="28">
        <v>1341.8148800000008</v>
      </c>
      <c r="H23" s="28">
        <v>1129.1757099999995</v>
      </c>
      <c r="I23" s="28">
        <v>-2371.9996199999769</v>
      </c>
      <c r="J23" s="28">
        <v>15.301470000000009</v>
      </c>
      <c r="K23" s="28">
        <v>56.100950000000239</v>
      </c>
      <c r="L23" s="28">
        <v>714.54638999999952</v>
      </c>
      <c r="M23" s="28">
        <v>-2549.8882900000099</v>
      </c>
      <c r="N23" s="28">
        <v>-130.83337000000009</v>
      </c>
      <c r="O23" s="28">
        <v>143.1310599999988</v>
      </c>
      <c r="P23" s="28">
        <v>-1163.3388400000022</v>
      </c>
      <c r="Q23" s="28">
        <v>-1717.5124999999898</v>
      </c>
      <c r="R23" s="28">
        <v>-39.373059999998532</v>
      </c>
      <c r="S23" s="28">
        <v>-1234.0469299999991</v>
      </c>
      <c r="T23" s="28">
        <v>1.1959999999999988</v>
      </c>
      <c r="U23" s="28">
        <v>217.06313</v>
      </c>
      <c r="V23" s="28">
        <v>-146.15357999999998</v>
      </c>
      <c r="W23" s="28">
        <v>-5131.0255900000084</v>
      </c>
      <c r="X23" s="28">
        <v>-417.03700000000003</v>
      </c>
      <c r="Y23" s="28">
        <v>-1838.3116100000043</v>
      </c>
      <c r="Z23" s="28">
        <v>-159.96084999999994</v>
      </c>
      <c r="AA23" s="28">
        <v>-1230.436889999999</v>
      </c>
      <c r="AB23" s="28">
        <v>-22.348080000000152</v>
      </c>
      <c r="AC23" s="28">
        <v>-2034.566780000001</v>
      </c>
      <c r="AD23" s="28">
        <v>-427.30650000000026</v>
      </c>
      <c r="AE23" s="28">
        <v>3769.1414699999932</v>
      </c>
      <c r="AF23" s="28">
        <v>-35591.637909999983</v>
      </c>
    </row>
    <row r="24" spans="1:32" ht="12.95" customHeight="1" x14ac:dyDescent="0.2">
      <c r="A24" s="62" t="s">
        <v>4128</v>
      </c>
      <c r="B24" s="28">
        <v>-2488.8080599999998</v>
      </c>
      <c r="C24" s="28">
        <v>-19586.358700000001</v>
      </c>
      <c r="D24" s="28">
        <v>-61152.363850000002</v>
      </c>
      <c r="E24" s="28">
        <v>-63882.140459999995</v>
      </c>
      <c r="F24" s="28">
        <v>-63020.893109999997</v>
      </c>
      <c r="G24" s="28">
        <v>-8108.5924200000009</v>
      </c>
      <c r="H24" s="28">
        <v>-12620.448710000001</v>
      </c>
      <c r="I24" s="28">
        <v>-48453.102390000015</v>
      </c>
      <c r="J24" s="28">
        <v>-11.42517</v>
      </c>
      <c r="K24" s="28">
        <v>-881.90587999999991</v>
      </c>
      <c r="L24" s="28">
        <v>-11694.208630000001</v>
      </c>
      <c r="M24" s="28">
        <v>-74637.024730000005</v>
      </c>
      <c r="N24" s="28">
        <v>-211.42188000000007</v>
      </c>
      <c r="O24" s="28">
        <v>-6806.0279400000009</v>
      </c>
      <c r="P24" s="28">
        <v>-17647.693370000001</v>
      </c>
      <c r="Q24" s="28">
        <v>-64984.498820000001</v>
      </c>
      <c r="R24" s="28">
        <v>-5038.4870899999996</v>
      </c>
      <c r="S24" s="28">
        <v>-9182.3531700000003</v>
      </c>
      <c r="T24" s="28">
        <v>-8.6788899999999991</v>
      </c>
      <c r="U24" s="28">
        <v>-3690.1060700000003</v>
      </c>
      <c r="V24" s="28">
        <v>-295.87534999999997</v>
      </c>
      <c r="W24" s="28">
        <v>-46230.469170000004</v>
      </c>
      <c r="X24" s="28">
        <v>-2340.308</v>
      </c>
      <c r="Y24" s="28">
        <v>-40324.66169999999</v>
      </c>
      <c r="Z24" s="28">
        <v>-2379.9438700000001</v>
      </c>
      <c r="AA24" s="28">
        <v>-19679.468960000002</v>
      </c>
      <c r="AB24" s="28">
        <v>-548.09609000000012</v>
      </c>
      <c r="AC24" s="28">
        <v>-67624.764639999994</v>
      </c>
      <c r="AD24" s="28">
        <v>-2458.5391600000003</v>
      </c>
      <c r="AE24" s="28">
        <v>-33662.930310000003</v>
      </c>
      <c r="AF24" s="28">
        <v>-689651.59658999986</v>
      </c>
    </row>
    <row r="25" spans="1:32" ht="12.95" customHeight="1" x14ac:dyDescent="0.2">
      <c r="A25" s="62" t="s">
        <v>4127</v>
      </c>
      <c r="B25" s="28">
        <v>1137.8481000000002</v>
      </c>
      <c r="C25" s="28">
        <v>1285.5280600000001</v>
      </c>
      <c r="D25" s="28">
        <v>47810.126270000001</v>
      </c>
      <c r="E25" s="28">
        <v>33933.418210000003</v>
      </c>
      <c r="F25" s="28">
        <v>42874.138980000003</v>
      </c>
      <c r="G25" s="28">
        <v>6375.5434800000003</v>
      </c>
      <c r="H25" s="28">
        <v>131.95821000000001</v>
      </c>
      <c r="I25" s="28">
        <v>29538.798680000025</v>
      </c>
      <c r="J25" s="28">
        <v>8.7488699999999984</v>
      </c>
      <c r="K25" s="28">
        <v>714.86665000000005</v>
      </c>
      <c r="L25" s="28">
        <v>9999.8429199999991</v>
      </c>
      <c r="M25" s="28">
        <v>52468.651659999996</v>
      </c>
      <c r="N25" s="28">
        <v>67.294359999999983</v>
      </c>
      <c r="O25" s="28">
        <v>6597.6705000000002</v>
      </c>
      <c r="P25" s="28">
        <v>12844.943879999999</v>
      </c>
      <c r="Q25" s="28">
        <v>60064.386200000001</v>
      </c>
      <c r="R25" s="28">
        <v>4686.8571600000005</v>
      </c>
      <c r="S25" s="28">
        <v>6181.1037300000007</v>
      </c>
      <c r="T25" s="28">
        <v>5.3297899999999991</v>
      </c>
      <c r="U25" s="28">
        <v>2181.8550399999999</v>
      </c>
      <c r="V25" s="28">
        <v>123.67067999999999</v>
      </c>
      <c r="W25" s="28">
        <v>35251.097219999996</v>
      </c>
      <c r="X25" s="28">
        <v>1417.1130000000001</v>
      </c>
      <c r="Y25" s="28">
        <v>34129.553699999989</v>
      </c>
      <c r="Z25" s="28">
        <v>2058.27547</v>
      </c>
      <c r="AA25" s="28">
        <v>13715.712420000002</v>
      </c>
      <c r="AB25" s="28">
        <v>468.5421</v>
      </c>
      <c r="AC25" s="28">
        <v>59401.476659999993</v>
      </c>
      <c r="AD25" s="28">
        <v>1499.25135</v>
      </c>
      <c r="AE25" s="283">
        <v>7531.1771500000004</v>
      </c>
      <c r="AF25" s="28">
        <v>474504.78049999999</v>
      </c>
    </row>
    <row r="26" spans="1:32" ht="12.95" customHeight="1" x14ac:dyDescent="0.2">
      <c r="A26" s="62" t="s">
        <v>4130</v>
      </c>
      <c r="B26" s="28">
        <v>1042.2163500000001</v>
      </c>
      <c r="C26" s="28">
        <v>12887.80832</v>
      </c>
      <c r="D26" s="28">
        <v>48808.484270000001</v>
      </c>
      <c r="E26" s="28">
        <v>55363.243990000003</v>
      </c>
      <c r="F26" s="28">
        <v>52065.36875999999</v>
      </c>
      <c r="G26" s="28">
        <v>8354.262850000001</v>
      </c>
      <c r="H26" s="28">
        <v>14042.641799999999</v>
      </c>
      <c r="I26" s="28">
        <v>42561.948759999999</v>
      </c>
      <c r="J26" s="28">
        <v>90.274140000000003</v>
      </c>
      <c r="K26" s="28">
        <v>997.23837000000003</v>
      </c>
      <c r="L26" s="28">
        <v>13181.212710000002</v>
      </c>
      <c r="M26" s="28">
        <v>61950.085359999997</v>
      </c>
      <c r="N26" s="28">
        <v>107.96857999999999</v>
      </c>
      <c r="O26" s="28">
        <v>5640.72595</v>
      </c>
      <c r="P26" s="28">
        <v>17547.89631</v>
      </c>
      <c r="Q26" s="28">
        <v>47691.177860000003</v>
      </c>
      <c r="R26" s="28">
        <v>3976.5559900000003</v>
      </c>
      <c r="S26" s="28">
        <v>4016.2936800000007</v>
      </c>
      <c r="T26" s="28">
        <v>11.463799999999999</v>
      </c>
      <c r="U26" s="28">
        <v>3935.5005300000003</v>
      </c>
      <c r="V26" s="28">
        <v>155.77704999999997</v>
      </c>
      <c r="W26" s="28">
        <v>26919.690989999999</v>
      </c>
      <c r="X26" s="28">
        <v>1806.914</v>
      </c>
      <c r="Y26" s="28">
        <v>27510.812709999995</v>
      </c>
      <c r="Z26" s="28">
        <v>949.90247999999997</v>
      </c>
      <c r="AA26" s="28">
        <v>15867.59894</v>
      </c>
      <c r="AB26" s="28">
        <v>421.87210999999996</v>
      </c>
      <c r="AC26" s="28">
        <v>55287.67527</v>
      </c>
      <c r="AD26" s="28">
        <v>1187.38429</v>
      </c>
      <c r="AE26" s="28">
        <v>34945.417849999998</v>
      </c>
      <c r="AF26" s="28">
        <v>559325.41406999982</v>
      </c>
    </row>
    <row r="27" spans="1:32" ht="12.95" customHeight="1" x14ac:dyDescent="0.2">
      <c r="A27" s="62" t="s">
        <v>4132</v>
      </c>
      <c r="B27" s="28">
        <v>-88.637550000000005</v>
      </c>
      <c r="C27" s="28">
        <v>-2950.2065699999998</v>
      </c>
      <c r="D27" s="28">
        <v>-36460.302960000001</v>
      </c>
      <c r="E27" s="28">
        <v>-33741.721339999996</v>
      </c>
      <c r="F27" s="28">
        <v>-36201.71819</v>
      </c>
      <c r="G27" s="28">
        <v>-5279.3990299999996</v>
      </c>
      <c r="H27" s="28">
        <v>-424.97558999999995</v>
      </c>
      <c r="I27" s="28">
        <v>-26019.644669999987</v>
      </c>
      <c r="J27" s="28">
        <v>-72.296369999999996</v>
      </c>
      <c r="K27" s="28">
        <v>-774.09818999999993</v>
      </c>
      <c r="L27" s="28">
        <v>-10772.30061</v>
      </c>
      <c r="M27" s="28">
        <v>-42331.600579999998</v>
      </c>
      <c r="N27" s="28">
        <v>-94.674429999999987</v>
      </c>
      <c r="O27" s="28">
        <v>-5289.2374500000005</v>
      </c>
      <c r="P27" s="28">
        <v>-13908.48566</v>
      </c>
      <c r="Q27" s="28">
        <v>-44488.577739999993</v>
      </c>
      <c r="R27" s="28">
        <v>-3664.2991199999997</v>
      </c>
      <c r="S27" s="28">
        <v>-2249.0911700000001</v>
      </c>
      <c r="T27" s="28">
        <v>-6.9187000000000003</v>
      </c>
      <c r="U27" s="28">
        <v>-2210.1863699999999</v>
      </c>
      <c r="V27" s="28">
        <v>-129.72595999999999</v>
      </c>
      <c r="W27" s="28">
        <v>-21071.34463</v>
      </c>
      <c r="X27" s="28">
        <v>-1300.7560000000001</v>
      </c>
      <c r="Y27" s="28">
        <v>-23154.016319999999</v>
      </c>
      <c r="Z27" s="28">
        <v>-788.19492999999989</v>
      </c>
      <c r="AA27" s="28">
        <v>-11134.279289999999</v>
      </c>
      <c r="AB27" s="28">
        <v>-364.6662</v>
      </c>
      <c r="AC27" s="28">
        <v>-49098.95407</v>
      </c>
      <c r="AD27" s="28">
        <v>-655.40297999999996</v>
      </c>
      <c r="AE27" s="28">
        <v>-5044.5232200000009</v>
      </c>
      <c r="AF27" s="28">
        <v>-379770.23588999989</v>
      </c>
    </row>
    <row r="28" spans="1:32" ht="12.95" customHeight="1" x14ac:dyDescent="0.2">
      <c r="A28" s="62" t="s">
        <v>4134</v>
      </c>
      <c r="B28" s="28">
        <v>0</v>
      </c>
      <c r="C28" s="28">
        <v>4.0546199999999999</v>
      </c>
      <c r="D28" s="28">
        <v>0</v>
      </c>
      <c r="E28" s="28">
        <v>4615.7716</v>
      </c>
      <c r="F28" s="28">
        <v>5362.0070500000002</v>
      </c>
      <c r="G28" s="28">
        <v>0</v>
      </c>
      <c r="H28" s="28">
        <v>4663.3469100000002</v>
      </c>
      <c r="I28" s="28">
        <v>3481.4931900000001</v>
      </c>
      <c r="J28" s="28">
        <v>2.0445000000000002</v>
      </c>
      <c r="K28" s="28">
        <v>-88.531170000000031</v>
      </c>
      <c r="L28" s="28">
        <v>307.64300000000003</v>
      </c>
      <c r="M28" s="28">
        <v>0</v>
      </c>
      <c r="N28" s="28">
        <v>0</v>
      </c>
      <c r="O28" s="28">
        <v>-52.554999999999907</v>
      </c>
      <c r="P28" s="28">
        <v>4.2553099999999997</v>
      </c>
      <c r="Q28" s="28">
        <v>0</v>
      </c>
      <c r="R28" s="28">
        <v>269.43794000000025</v>
      </c>
      <c r="S28" s="28">
        <v>556.8435499999996</v>
      </c>
      <c r="T28" s="28">
        <v>0</v>
      </c>
      <c r="U28" s="28">
        <v>0</v>
      </c>
      <c r="V28" s="28">
        <v>0</v>
      </c>
      <c r="W28" s="28">
        <v>576.60799999999972</v>
      </c>
      <c r="X28" s="28">
        <v>0</v>
      </c>
      <c r="Y28" s="28">
        <v>0</v>
      </c>
      <c r="Z28" s="28">
        <v>38.966700000000003</v>
      </c>
      <c r="AA28" s="28">
        <v>863.52300000000014</v>
      </c>
      <c r="AB28" s="28">
        <v>-2.9010899999999538</v>
      </c>
      <c r="AC28" s="28">
        <v>1380.7676200000001</v>
      </c>
      <c r="AD28" s="28">
        <v>99.041479999999993</v>
      </c>
      <c r="AE28" s="28">
        <v>7062.7754100000002</v>
      </c>
      <c r="AF28" s="28">
        <v>29144.592620000003</v>
      </c>
    </row>
    <row r="29" spans="1:32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-5.9299054555594923E-13</v>
      </c>
      <c r="J29" s="28">
        <v>0</v>
      </c>
      <c r="K29" s="28">
        <v>-647.01909999999998</v>
      </c>
      <c r="L29" s="28">
        <v>0</v>
      </c>
      <c r="M29" s="28">
        <v>0</v>
      </c>
      <c r="N29" s="28">
        <v>0</v>
      </c>
      <c r="O29" s="28">
        <v>-1988.0329999999999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-311.95119</v>
      </c>
      <c r="AC29" s="28">
        <v>0</v>
      </c>
      <c r="AD29" s="28">
        <v>0</v>
      </c>
      <c r="AE29" s="28">
        <v>0</v>
      </c>
      <c r="AF29" s="28">
        <v>-2947.0032900000006</v>
      </c>
    </row>
    <row r="30" spans="1:32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1.9093704395345412E-13</v>
      </c>
      <c r="J30" s="28">
        <v>2.0445000000000002</v>
      </c>
      <c r="K30" s="28">
        <v>524.46908999999994</v>
      </c>
      <c r="L30" s="28">
        <v>0</v>
      </c>
      <c r="M30" s="28">
        <v>0</v>
      </c>
      <c r="N30" s="28">
        <v>0</v>
      </c>
      <c r="O30" s="28">
        <v>1926.885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429.07489000000004</v>
      </c>
      <c r="AC30" s="28">
        <v>0</v>
      </c>
      <c r="AD30" s="28">
        <v>0</v>
      </c>
      <c r="AE30" s="28">
        <v>0</v>
      </c>
      <c r="AF30" s="28">
        <v>2882.4734800000001</v>
      </c>
    </row>
    <row r="31" spans="1:32" ht="12.95" customHeight="1" x14ac:dyDescent="0.2">
      <c r="A31" s="62" t="s">
        <v>4137</v>
      </c>
      <c r="B31" s="28">
        <v>0</v>
      </c>
      <c r="C31" s="28">
        <v>4.0546199999999999</v>
      </c>
      <c r="D31" s="28">
        <v>0</v>
      </c>
      <c r="E31" s="28">
        <v>9965.3785800000005</v>
      </c>
      <c r="F31" s="28">
        <v>16128.87592</v>
      </c>
      <c r="G31" s="28">
        <v>0</v>
      </c>
      <c r="H31" s="28">
        <v>4664.5596599999999</v>
      </c>
      <c r="I31" s="28">
        <v>4824.26368</v>
      </c>
      <c r="J31" s="28">
        <v>0</v>
      </c>
      <c r="K31" s="28">
        <v>107.84775</v>
      </c>
      <c r="L31" s="28">
        <v>1600.164</v>
      </c>
      <c r="M31" s="28">
        <v>0</v>
      </c>
      <c r="N31" s="28">
        <v>0</v>
      </c>
      <c r="O31" s="28">
        <v>46.57</v>
      </c>
      <c r="P31" s="28">
        <v>14.42126</v>
      </c>
      <c r="Q31" s="28">
        <v>0</v>
      </c>
      <c r="R31" s="28">
        <v>3846.7932700000001</v>
      </c>
      <c r="S31" s="28">
        <v>2843.7807799999996</v>
      </c>
      <c r="T31" s="28">
        <v>0</v>
      </c>
      <c r="U31" s="28">
        <v>0</v>
      </c>
      <c r="V31" s="28">
        <v>0</v>
      </c>
      <c r="W31" s="28">
        <v>2961.1869999999999</v>
      </c>
      <c r="X31" s="28">
        <v>0</v>
      </c>
      <c r="Y31" s="28">
        <v>0</v>
      </c>
      <c r="Z31" s="28">
        <v>201.00716</v>
      </c>
      <c r="AA31" s="28">
        <v>2974.145</v>
      </c>
      <c r="AB31" s="28">
        <v>256.72813000000002</v>
      </c>
      <c r="AC31" s="28">
        <v>1380.7676200000001</v>
      </c>
      <c r="AD31" s="28">
        <v>99.041479999999993</v>
      </c>
      <c r="AE31" s="28">
        <v>7062.7754100000002</v>
      </c>
      <c r="AF31" s="28">
        <v>58982.361320000004</v>
      </c>
    </row>
    <row r="32" spans="1:32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-5349.6069800000005</v>
      </c>
      <c r="F32" s="28">
        <v>-10766.86887</v>
      </c>
      <c r="G32" s="28">
        <v>0</v>
      </c>
      <c r="H32" s="28">
        <v>-1.21275</v>
      </c>
      <c r="I32" s="28">
        <v>-1342.7704899999999</v>
      </c>
      <c r="J32" s="28">
        <v>0</v>
      </c>
      <c r="K32" s="28">
        <v>-73.828909999999993</v>
      </c>
      <c r="L32" s="28">
        <v>-1292.521</v>
      </c>
      <c r="M32" s="28">
        <v>0</v>
      </c>
      <c r="N32" s="28">
        <v>0</v>
      </c>
      <c r="O32" s="28">
        <v>-37.976999999999997</v>
      </c>
      <c r="P32" s="28">
        <v>-10.16595</v>
      </c>
      <c r="Q32" s="28">
        <v>0</v>
      </c>
      <c r="R32" s="28">
        <v>-3577.3553299999999</v>
      </c>
      <c r="S32" s="28">
        <v>-2286.93723</v>
      </c>
      <c r="T32" s="28">
        <v>0</v>
      </c>
      <c r="U32" s="28">
        <v>0</v>
      </c>
      <c r="V32" s="28">
        <v>0</v>
      </c>
      <c r="W32" s="28">
        <v>-2384.5790000000002</v>
      </c>
      <c r="X32" s="28">
        <v>0</v>
      </c>
      <c r="Y32" s="28">
        <v>0</v>
      </c>
      <c r="Z32" s="28">
        <v>-162.04046</v>
      </c>
      <c r="AA32" s="28">
        <v>-2110.6219999999998</v>
      </c>
      <c r="AB32" s="28">
        <v>-376.75292000000002</v>
      </c>
      <c r="AC32" s="28">
        <v>0</v>
      </c>
      <c r="AD32" s="28">
        <v>0</v>
      </c>
      <c r="AE32" s="28">
        <v>0</v>
      </c>
      <c r="AF32" s="28">
        <v>-29773.238889999997</v>
      </c>
    </row>
    <row r="33" spans="1:32" ht="12.95" customHeight="1" x14ac:dyDescent="0.2">
      <c r="A33" s="228" t="s">
        <v>1001</v>
      </c>
      <c r="B33" s="28">
        <v>0</v>
      </c>
      <c r="C33" s="28">
        <v>1168.3548171033801</v>
      </c>
      <c r="D33" s="28">
        <v>751.74278000000004</v>
      </c>
      <c r="E33" s="28">
        <v>1368.2056400000001</v>
      </c>
      <c r="F33" s="28">
        <v>1940.1123399999999</v>
      </c>
      <c r="G33" s="28">
        <v>754.28870674011512</v>
      </c>
      <c r="H33" s="28">
        <v>2685.3993100000002</v>
      </c>
      <c r="I33" s="28">
        <v>1025.9934300000002</v>
      </c>
      <c r="J33" s="28">
        <v>1.07741</v>
      </c>
      <c r="K33" s="28">
        <v>0</v>
      </c>
      <c r="L33" s="28">
        <v>132.34748000000002</v>
      </c>
      <c r="M33" s="28">
        <v>758.43269586569306</v>
      </c>
      <c r="N33" s="28">
        <v>0</v>
      </c>
      <c r="O33" s="28">
        <v>3.3232775291294345</v>
      </c>
      <c r="P33" s="28">
        <v>615.2013444019716</v>
      </c>
      <c r="Q33" s="28">
        <v>436.72600662066844</v>
      </c>
      <c r="R33" s="28">
        <v>4.1607900000000004</v>
      </c>
      <c r="S33" s="28">
        <v>660.00823000000003</v>
      </c>
      <c r="T33" s="28">
        <v>0.39284999999999998</v>
      </c>
      <c r="U33" s="28">
        <v>436.77786999999995</v>
      </c>
      <c r="V33" s="28">
        <v>15.130243895147329</v>
      </c>
      <c r="W33" s="28">
        <v>1456.7781456378486</v>
      </c>
      <c r="X33" s="28">
        <v>59.69</v>
      </c>
      <c r="Y33" s="28">
        <v>580.36956000000009</v>
      </c>
      <c r="Z33" s="28">
        <v>27.581618769524308</v>
      </c>
      <c r="AA33" s="28">
        <v>764.8958195109999</v>
      </c>
      <c r="AB33" s="28">
        <v>0</v>
      </c>
      <c r="AC33" s="28">
        <v>1948.8716899999999</v>
      </c>
      <c r="AD33" s="28">
        <v>101.00633999999999</v>
      </c>
      <c r="AE33" s="28">
        <v>1230.9376215204893</v>
      </c>
      <c r="AF33" s="28">
        <v>18927.806017594969</v>
      </c>
    </row>
    <row r="34" spans="1:32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34.988510000000005</v>
      </c>
      <c r="F34" s="28">
        <v>14.97972</v>
      </c>
      <c r="G34" s="28">
        <v>9.9999999999999991E-5</v>
      </c>
      <c r="H34" s="28">
        <v>0</v>
      </c>
      <c r="I34" s="28">
        <v>77.596219999999832</v>
      </c>
      <c r="J34" s="28">
        <v>0</v>
      </c>
      <c r="K34" s="28">
        <v>14.029549999999999</v>
      </c>
      <c r="L34" s="28">
        <v>0</v>
      </c>
      <c r="M34" s="28">
        <v>3.77982</v>
      </c>
      <c r="N34" s="28">
        <v>0</v>
      </c>
      <c r="O34" s="28">
        <v>0</v>
      </c>
      <c r="P34" s="28">
        <v>7.28E-3</v>
      </c>
      <c r="Q34" s="28">
        <v>-24</v>
      </c>
      <c r="R34" s="28">
        <v>1.0390299999999999</v>
      </c>
      <c r="S34" s="28">
        <v>0</v>
      </c>
      <c r="T34" s="28">
        <v>0</v>
      </c>
      <c r="U34" s="28">
        <v>0.74273999999999996</v>
      </c>
      <c r="V34" s="28">
        <v>0</v>
      </c>
      <c r="W34" s="28">
        <v>0</v>
      </c>
      <c r="X34" s="28">
        <v>0</v>
      </c>
      <c r="Y34" s="28">
        <v>537.81183999999996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660.97480999999982</v>
      </c>
    </row>
    <row r="35" spans="1:32" ht="12.95" customHeight="1" x14ac:dyDescent="0.2">
      <c r="A35" s="62" t="s">
        <v>4178</v>
      </c>
      <c r="B35" s="28">
        <v>0</v>
      </c>
      <c r="C35" s="28">
        <v>-0.93184000000000011</v>
      </c>
      <c r="D35" s="28">
        <v>4.6834900000000008</v>
      </c>
      <c r="E35" s="28">
        <v>404.19220999999999</v>
      </c>
      <c r="F35" s="28">
        <v>-35.014470000000003</v>
      </c>
      <c r="G35" s="28">
        <v>4.1286400000000016</v>
      </c>
      <c r="H35" s="28">
        <v>1.6765300000000001</v>
      </c>
      <c r="I35" s="28">
        <v>-187.95142999999914</v>
      </c>
      <c r="J35" s="28">
        <v>0</v>
      </c>
      <c r="K35" s="28">
        <v>0</v>
      </c>
      <c r="L35" s="28">
        <v>0.35722999999998867</v>
      </c>
      <c r="M35" s="28">
        <v>1268.4369999999999</v>
      </c>
      <c r="N35" s="28">
        <v>0</v>
      </c>
      <c r="O35" s="28">
        <v>2.863119999999999</v>
      </c>
      <c r="P35" s="28">
        <v>194.12388999999999</v>
      </c>
      <c r="Q35" s="28">
        <v>0</v>
      </c>
      <c r="R35" s="28">
        <v>-1.3908199999999997</v>
      </c>
      <c r="S35" s="28">
        <v>1.9078499999999998</v>
      </c>
      <c r="T35" s="28">
        <v>0</v>
      </c>
      <c r="U35" s="28">
        <v>23.651400000000002</v>
      </c>
      <c r="V35" s="28">
        <v>1.0000000009313226E-5</v>
      </c>
      <c r="W35" s="28">
        <v>75.835469999999972</v>
      </c>
      <c r="X35" s="28">
        <v>-2.34</v>
      </c>
      <c r="Y35" s="28">
        <v>62.561710000000062</v>
      </c>
      <c r="Z35" s="28">
        <v>2.8371500000000003</v>
      </c>
      <c r="AA35" s="28">
        <v>247.09796</v>
      </c>
      <c r="AB35" s="28">
        <v>16.238330000000005</v>
      </c>
      <c r="AC35" s="28">
        <v>-5.9385800000000124</v>
      </c>
      <c r="AD35" s="28">
        <v>-68.527960000000007</v>
      </c>
      <c r="AE35" s="28">
        <v>-1.0000000009313226E-5</v>
      </c>
      <c r="AF35" s="28">
        <v>2008.4968800000008</v>
      </c>
    </row>
    <row r="36" spans="1:32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</row>
    <row r="37" spans="1:32" ht="15" customHeight="1" x14ac:dyDescent="0.2">
      <c r="A37" s="1115" t="s">
        <v>562</v>
      </c>
      <c r="B37" s="1114">
        <v>1523.87671</v>
      </c>
      <c r="C37" s="1114">
        <v>2352.0821771033807</v>
      </c>
      <c r="D37" s="1114">
        <v>14386.266230000005</v>
      </c>
      <c r="E37" s="1114">
        <v>14047.668630000002</v>
      </c>
      <c r="F37" s="1114">
        <v>35557.596769999975</v>
      </c>
      <c r="G37" s="1114">
        <v>4019.0274267401146</v>
      </c>
      <c r="H37" s="1114">
        <v>26565.403760000001</v>
      </c>
      <c r="I37" s="1114">
        <v>34255.127639999897</v>
      </c>
      <c r="J37" s="1114">
        <v>37.454690000000014</v>
      </c>
      <c r="K37" s="1114">
        <v>9.4284299999999046</v>
      </c>
      <c r="L37" s="1114">
        <v>4340.9375000000018</v>
      </c>
      <c r="M37" s="1114">
        <v>22076.195275865677</v>
      </c>
      <c r="N37" s="1114">
        <v>355.42008999999985</v>
      </c>
      <c r="O37" s="1114">
        <v>574.6718575291269</v>
      </c>
      <c r="P37" s="1114">
        <v>6786.9790444019736</v>
      </c>
      <c r="Q37" s="1114">
        <v>4969.0978666206747</v>
      </c>
      <c r="R37" s="1114">
        <v>1044.4484466802719</v>
      </c>
      <c r="S37" s="1114">
        <v>4960.0787800000026</v>
      </c>
      <c r="T37" s="1114">
        <v>13.42913999999999</v>
      </c>
      <c r="U37" s="1114">
        <v>2982.9647099999997</v>
      </c>
      <c r="V37" s="1114">
        <v>165.47125389514727</v>
      </c>
      <c r="W37" s="1114">
        <v>15002.502485637833</v>
      </c>
      <c r="X37" s="1114">
        <v>1432.422</v>
      </c>
      <c r="Y37" s="1114">
        <v>6746.4292114999962</v>
      </c>
      <c r="Z37" s="1114">
        <v>538.23610876952387</v>
      </c>
      <c r="AA37" s="1114">
        <v>9291.948749510997</v>
      </c>
      <c r="AB37" s="1114">
        <v>76.109759999999866</v>
      </c>
      <c r="AC37" s="1114">
        <v>17562.19565999999</v>
      </c>
      <c r="AD37" s="1114">
        <v>1525.7587599999993</v>
      </c>
      <c r="AE37" s="1114">
        <v>39827.418431520484</v>
      </c>
      <c r="AF37" s="1114">
        <v>273026.64759577502</v>
      </c>
    </row>
    <row r="38" spans="1:32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</row>
    <row r="39" spans="1:32" ht="15" customHeight="1" x14ac:dyDescent="0.2">
      <c r="A39" s="806" t="s">
        <v>568</v>
      </c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</row>
    <row r="40" spans="1:32" ht="12.95" customHeight="1" x14ac:dyDescent="0.2">
      <c r="A40" s="68" t="s">
        <v>419</v>
      </c>
      <c r="B40" s="28">
        <v>-877.30337000000088</v>
      </c>
      <c r="C40" s="28">
        <v>-1294.15174</v>
      </c>
      <c r="D40" s="28">
        <v>-7461.3313499999967</v>
      </c>
      <c r="E40" s="28">
        <v>-2101.4768599999989</v>
      </c>
      <c r="F40" s="28">
        <v>-26831.299854249297</v>
      </c>
      <c r="G40" s="28">
        <v>-437.76260999999795</v>
      </c>
      <c r="H40" s="28">
        <v>-14280.630923826004</v>
      </c>
      <c r="I40" s="28">
        <v>-25361.78601999997</v>
      </c>
      <c r="J40" s="28">
        <v>7.0679106099872087</v>
      </c>
      <c r="K40" s="28">
        <v>-439.38156015943946</v>
      </c>
      <c r="L40" s="28">
        <v>-2146.5648300000012</v>
      </c>
      <c r="M40" s="28">
        <v>-15964.940810000029</v>
      </c>
      <c r="N40" s="28">
        <v>-13.979480000000031</v>
      </c>
      <c r="O40" s="28">
        <v>-513.85750999999982</v>
      </c>
      <c r="P40" s="28">
        <v>-3765.7384999999995</v>
      </c>
      <c r="Q40" s="28">
        <v>-1992.8435199999949</v>
      </c>
      <c r="R40" s="28">
        <v>-889.40635000000293</v>
      </c>
      <c r="S40" s="28">
        <v>491.37041000000045</v>
      </c>
      <c r="T40" s="28">
        <v>8.4824599999999961</v>
      </c>
      <c r="U40" s="28">
        <v>-287.73556000000099</v>
      </c>
      <c r="V40" s="28">
        <v>157.6260400000003</v>
      </c>
      <c r="W40" s="28">
        <v>-8096.8313299999973</v>
      </c>
      <c r="X40" s="28">
        <v>-725.05526000000009</v>
      </c>
      <c r="Y40" s="28">
        <v>-2965.7939300000126</v>
      </c>
      <c r="Z40" s="28">
        <v>-121.79143999999997</v>
      </c>
      <c r="AA40" s="28">
        <v>-2581.3088499999994</v>
      </c>
      <c r="AB40" s="28">
        <v>-128.99732000000012</v>
      </c>
      <c r="AC40" s="28">
        <v>-6539.1461363259732</v>
      </c>
      <c r="AD40" s="28">
        <v>-891.62147999999979</v>
      </c>
      <c r="AE40" s="28">
        <v>-19462.956990000006</v>
      </c>
      <c r="AF40" s="28">
        <v>-145509.14676395073</v>
      </c>
    </row>
    <row r="41" spans="1:32" ht="12.95" customHeight="1" x14ac:dyDescent="0.2">
      <c r="A41" s="773" t="s">
        <v>417</v>
      </c>
      <c r="B41" s="28">
        <v>-623.7631100000001</v>
      </c>
      <c r="C41" s="28">
        <v>-2584.4374299999999</v>
      </c>
      <c r="D41" s="28">
        <v>-45481.247170000002</v>
      </c>
      <c r="E41" s="28">
        <v>-33967.316890000002</v>
      </c>
      <c r="F41" s="28">
        <v>-50998.64372</v>
      </c>
      <c r="G41" s="28">
        <v>-9541.2910199999988</v>
      </c>
      <c r="H41" s="28">
        <v>-10289.261213825999</v>
      </c>
      <c r="I41" s="28">
        <v>-67389.853140000036</v>
      </c>
      <c r="J41" s="28">
        <v>-119.84862000000001</v>
      </c>
      <c r="K41" s="28">
        <v>-1087.9352499999995</v>
      </c>
      <c r="L41" s="28">
        <v>-16985.53399</v>
      </c>
      <c r="M41" s="28">
        <v>-46907.973180000008</v>
      </c>
      <c r="N41" s="28">
        <v>-41.653300000000002</v>
      </c>
      <c r="O41" s="28">
        <v>-3318.7774199999999</v>
      </c>
      <c r="P41" s="28">
        <v>-16967.554640000002</v>
      </c>
      <c r="Q41" s="28">
        <v>-25492.63593</v>
      </c>
      <c r="R41" s="28">
        <v>-10990.056790000001</v>
      </c>
      <c r="S41" s="28">
        <v>-5081.4688799999994</v>
      </c>
      <c r="T41" s="28">
        <v>-1.65717</v>
      </c>
      <c r="U41" s="28">
        <v>-5701.4702200000011</v>
      </c>
      <c r="V41" s="28">
        <v>75.169939999999997</v>
      </c>
      <c r="W41" s="28">
        <v>-37393.019509999998</v>
      </c>
      <c r="X41" s="28">
        <v>-1221.23</v>
      </c>
      <c r="Y41" s="28">
        <v>-16811.042000000001</v>
      </c>
      <c r="Z41" s="28">
        <v>-769.12797</v>
      </c>
      <c r="AA41" s="28">
        <v>-10210.570969999999</v>
      </c>
      <c r="AB41" s="28">
        <v>-472.55697000000004</v>
      </c>
      <c r="AC41" s="28">
        <v>-41499.033899999973</v>
      </c>
      <c r="AD41" s="28">
        <v>-1751.14085</v>
      </c>
      <c r="AE41" s="28">
        <v>-22378.448950000002</v>
      </c>
      <c r="AF41" s="28">
        <v>-486003.38026382605</v>
      </c>
    </row>
    <row r="42" spans="1:32" ht="12.95" customHeight="1" x14ac:dyDescent="0.2">
      <c r="A42" s="773" t="s">
        <v>128</v>
      </c>
      <c r="B42" s="28">
        <v>-623.76310999999998</v>
      </c>
      <c r="C42" s="28">
        <v>-2583.7527500000001</v>
      </c>
      <c r="D42" s="28">
        <v>-45481.247170000002</v>
      </c>
      <c r="E42" s="28">
        <v>-24162.114490000004</v>
      </c>
      <c r="F42" s="28">
        <v>-49457.411070000002</v>
      </c>
      <c r="G42" s="28">
        <v>-9527.1055400000023</v>
      </c>
      <c r="H42" s="28">
        <v>-10289.261199999999</v>
      </c>
      <c r="I42" s="28">
        <v>-67343.651689999999</v>
      </c>
      <c r="J42" s="28">
        <v>-119.84862000000001</v>
      </c>
      <c r="K42" s="28">
        <v>-1087.93525</v>
      </c>
      <c r="L42" s="28">
        <v>-14563.009520000003</v>
      </c>
      <c r="M42" s="28">
        <v>-46244.550290000006</v>
      </c>
      <c r="N42" s="28">
        <v>-41.653300000000002</v>
      </c>
      <c r="O42" s="28">
        <v>-3318.7774199999999</v>
      </c>
      <c r="P42" s="28">
        <v>-16837.93043</v>
      </c>
      <c r="Q42" s="28">
        <v>-25398.073540000001</v>
      </c>
      <c r="R42" s="28">
        <v>-10978.003000000001</v>
      </c>
      <c r="S42" s="28">
        <v>-5072.7280799999999</v>
      </c>
      <c r="T42" s="28">
        <v>-1.65717</v>
      </c>
      <c r="U42" s="28">
        <v>-5701.4702200000011</v>
      </c>
      <c r="V42" s="28">
        <v>77.44428000000002</v>
      </c>
      <c r="W42" s="28">
        <v>-37340.87743</v>
      </c>
      <c r="X42" s="28">
        <v>-1221.23</v>
      </c>
      <c r="Y42" s="28">
        <v>-16717.162920000002</v>
      </c>
      <c r="Z42" s="28">
        <v>-758.35657000000003</v>
      </c>
      <c r="AA42" s="28">
        <v>-10205.660581999999</v>
      </c>
      <c r="AB42" s="28">
        <v>-472.55758999999961</v>
      </c>
      <c r="AC42" s="28">
        <v>-41499.033899999995</v>
      </c>
      <c r="AD42" s="28">
        <v>-1751.14085</v>
      </c>
      <c r="AE42" s="28">
        <v>-22378.44895000018</v>
      </c>
      <c r="AF42" s="28">
        <v>-471100.96837200021</v>
      </c>
    </row>
    <row r="43" spans="1:32" ht="12.95" customHeight="1" x14ac:dyDescent="0.2">
      <c r="A43" s="773" t="s">
        <v>129</v>
      </c>
      <c r="B43" s="28">
        <v>0</v>
      </c>
      <c r="C43" s="28">
        <v>-0.68467999999999996</v>
      </c>
      <c r="D43" s="28">
        <v>0</v>
      </c>
      <c r="E43" s="28">
        <v>-9805.2024000000001</v>
      </c>
      <c r="F43" s="28">
        <v>-1541.2326499999999</v>
      </c>
      <c r="G43" s="28">
        <v>-14.185480000000002</v>
      </c>
      <c r="H43" s="28">
        <v>0</v>
      </c>
      <c r="I43" s="28">
        <v>-46.201449999999994</v>
      </c>
      <c r="J43" s="28">
        <v>0</v>
      </c>
      <c r="K43" s="28">
        <v>0</v>
      </c>
      <c r="L43" s="28">
        <v>-2422.5244600000005</v>
      </c>
      <c r="M43" s="28">
        <v>-663.42289000000005</v>
      </c>
      <c r="N43" s="28">
        <v>0</v>
      </c>
      <c r="O43" s="28">
        <v>0</v>
      </c>
      <c r="P43" s="28">
        <v>-129.62421000000001</v>
      </c>
      <c r="Q43" s="28">
        <v>-94.562390000000008</v>
      </c>
      <c r="R43" s="28">
        <v>-12.053790000000001</v>
      </c>
      <c r="S43" s="28">
        <v>-8.7408099999999997</v>
      </c>
      <c r="T43" s="28">
        <v>0</v>
      </c>
      <c r="U43" s="28">
        <v>0</v>
      </c>
      <c r="V43" s="28">
        <v>-2.27434</v>
      </c>
      <c r="W43" s="28">
        <v>-52.142079999999993</v>
      </c>
      <c r="X43" s="28">
        <v>0</v>
      </c>
      <c r="Y43" s="28">
        <v>-93.879079999999988</v>
      </c>
      <c r="Z43" s="28">
        <v>-10.7714</v>
      </c>
      <c r="AA43" s="28">
        <v>-4.9103880000000002</v>
      </c>
      <c r="AB43" s="28">
        <v>0</v>
      </c>
      <c r="AC43" s="28">
        <v>0</v>
      </c>
      <c r="AD43" s="28">
        <v>0</v>
      </c>
      <c r="AE43" s="28">
        <v>0</v>
      </c>
      <c r="AF43" s="28">
        <v>-14902.412498</v>
      </c>
    </row>
    <row r="44" spans="1:32" ht="12.95" customHeight="1" x14ac:dyDescent="0.2">
      <c r="A44" s="773" t="s">
        <v>415</v>
      </c>
      <c r="B44" s="28">
        <v>225.42344</v>
      </c>
      <c r="C44" s="28">
        <v>1349.8014599999999</v>
      </c>
      <c r="D44" s="28">
        <v>37731.488790000003</v>
      </c>
      <c r="E44" s="28">
        <v>28575.01166</v>
      </c>
      <c r="F44" s="28">
        <v>27237.919760000001</v>
      </c>
      <c r="G44" s="28">
        <v>8606.6859999999997</v>
      </c>
      <c r="H44" s="28">
        <v>85.525970000000001</v>
      </c>
      <c r="I44" s="28">
        <v>40947.66113</v>
      </c>
      <c r="J44" s="28">
        <v>106.43570000000001</v>
      </c>
      <c r="K44" s="28">
        <v>700.85808000000009</v>
      </c>
      <c r="L44" s="28">
        <v>13874.781260000002</v>
      </c>
      <c r="M44" s="28">
        <v>34010.496589999995</v>
      </c>
      <c r="N44" s="28">
        <v>33.355409999999999</v>
      </c>
      <c r="O44" s="28">
        <v>2845.2192300000002</v>
      </c>
      <c r="P44" s="28">
        <v>11928.647279999999</v>
      </c>
      <c r="Q44" s="28">
        <v>23515.013240000004</v>
      </c>
      <c r="R44" s="28">
        <v>9802.2744000000002</v>
      </c>
      <c r="S44" s="28">
        <v>3858.8331099999996</v>
      </c>
      <c r="T44" s="28">
        <v>1.36242</v>
      </c>
      <c r="U44" s="28">
        <v>4974.3660999999993</v>
      </c>
      <c r="V44" s="28">
        <v>-136.98479</v>
      </c>
      <c r="W44" s="28">
        <v>28875.059450000001</v>
      </c>
      <c r="X44" s="28">
        <v>484.21300000000002</v>
      </c>
      <c r="Y44" s="28">
        <v>14030.778199999999</v>
      </c>
      <c r="Z44" s="28">
        <v>546.92020000000002</v>
      </c>
      <c r="AA44" s="28">
        <v>8237.591699999999</v>
      </c>
      <c r="AB44" s="28">
        <v>370.74920999999995</v>
      </c>
      <c r="AC44" s="28">
        <v>33946.651060000011</v>
      </c>
      <c r="AD44" s="28">
        <v>857.62616000000003</v>
      </c>
      <c r="AE44" s="28">
        <v>1973.5646299999999</v>
      </c>
      <c r="AF44" s="28">
        <v>339597.32984999992</v>
      </c>
    </row>
    <row r="45" spans="1:32" ht="12.95" customHeight="1" x14ac:dyDescent="0.2">
      <c r="A45" s="62" t="s">
        <v>1288</v>
      </c>
      <c r="B45" s="28">
        <v>225.42344</v>
      </c>
      <c r="C45" s="28">
        <v>987.11901</v>
      </c>
      <c r="D45" s="28">
        <v>37731.488790000003</v>
      </c>
      <c r="E45" s="28">
        <v>28575.011659999996</v>
      </c>
      <c r="F45" s="28">
        <v>27237.919780000007</v>
      </c>
      <c r="G45" s="28">
        <v>8606.6859999999997</v>
      </c>
      <c r="H45" s="28">
        <v>27.80545</v>
      </c>
      <c r="I45" s="28">
        <v>40947.66113</v>
      </c>
      <c r="J45" s="28">
        <v>106.43570000000001</v>
      </c>
      <c r="K45" s="28">
        <v>700.85807999999997</v>
      </c>
      <c r="L45" s="28">
        <v>13874.77584</v>
      </c>
      <c r="M45" s="28">
        <v>34010.496589999995</v>
      </c>
      <c r="N45" s="28">
        <v>33.355409999999999</v>
      </c>
      <c r="O45" s="28">
        <v>2845.2199900000001</v>
      </c>
      <c r="P45" s="28">
        <v>11928.647279999999</v>
      </c>
      <c r="Q45" s="28">
        <v>23515.01324</v>
      </c>
      <c r="R45" s="28">
        <v>9802.2744000000002</v>
      </c>
      <c r="S45" s="28">
        <v>3858.8331099999996</v>
      </c>
      <c r="T45" s="28">
        <v>1.36242</v>
      </c>
      <c r="U45" s="28">
        <v>4216.6055500000011</v>
      </c>
      <c r="V45" s="28">
        <v>-136.98479000000009</v>
      </c>
      <c r="W45" s="28">
        <v>28875.059450000001</v>
      </c>
      <c r="X45" s="28">
        <v>484.21299999999997</v>
      </c>
      <c r="Y45" s="28">
        <v>14030.7781925</v>
      </c>
      <c r="Z45" s="28">
        <v>546.92011000000002</v>
      </c>
      <c r="AA45" s="28">
        <v>8237.5917000000009</v>
      </c>
      <c r="AB45" s="28">
        <v>370.74937000000023</v>
      </c>
      <c r="AC45" s="28">
        <v>33946.651060000004</v>
      </c>
      <c r="AD45" s="28">
        <v>857.62616000000094</v>
      </c>
      <c r="AE45" s="28">
        <v>1974.2593588531799</v>
      </c>
      <c r="AF45" s="28">
        <v>338419.85648135311</v>
      </c>
    </row>
    <row r="46" spans="1:32" ht="12.95" customHeight="1" x14ac:dyDescent="0.2">
      <c r="A46" s="62" t="s">
        <v>1570</v>
      </c>
      <c r="B46" s="28">
        <v>225.42344</v>
      </c>
      <c r="C46" s="28">
        <v>852.57133999999996</v>
      </c>
      <c r="D46" s="28">
        <v>3091.1427400000002</v>
      </c>
      <c r="E46" s="28">
        <v>791.25392999999997</v>
      </c>
      <c r="F46" s="28">
        <v>20.143819999999998</v>
      </c>
      <c r="G46" s="28">
        <v>2.5000000000000001E-2</v>
      </c>
      <c r="H46" s="28">
        <v>0</v>
      </c>
      <c r="I46" s="28">
        <v>4538.7457100000001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535.0990700000001</v>
      </c>
      <c r="S46" s="28">
        <v>0</v>
      </c>
      <c r="T46" s="28">
        <v>0</v>
      </c>
      <c r="U46" s="28">
        <v>0</v>
      </c>
      <c r="V46" s="28">
        <v>0</v>
      </c>
      <c r="W46" s="28">
        <v>2783.4688999999989</v>
      </c>
      <c r="X46" s="28">
        <v>0</v>
      </c>
      <c r="Y46" s="28">
        <v>1006.7029142</v>
      </c>
      <c r="Z46" s="28">
        <v>0</v>
      </c>
      <c r="AA46" s="28">
        <v>0</v>
      </c>
      <c r="AB46" s="28">
        <v>237.55264000000025</v>
      </c>
      <c r="AC46" s="28">
        <v>0</v>
      </c>
      <c r="AD46" s="28">
        <v>-19.317160000000005</v>
      </c>
      <c r="AE46" s="28">
        <v>0</v>
      </c>
      <c r="AF46" s="28">
        <v>14062.8123442</v>
      </c>
    </row>
    <row r="47" spans="1:32" ht="12.95" customHeight="1" x14ac:dyDescent="0.2">
      <c r="A47" s="62" t="s">
        <v>732</v>
      </c>
      <c r="B47" s="28">
        <v>0</v>
      </c>
      <c r="C47" s="28">
        <v>123.73667000000002</v>
      </c>
      <c r="D47" s="28">
        <v>11459.314060000001</v>
      </c>
      <c r="E47" s="28">
        <v>13482.91338</v>
      </c>
      <c r="F47" s="28">
        <v>26131.489680000006</v>
      </c>
      <c r="G47" s="28">
        <v>8025.87302</v>
      </c>
      <c r="H47" s="28">
        <v>7.3487600000000004</v>
      </c>
      <c r="I47" s="28">
        <v>29469.23056</v>
      </c>
      <c r="J47" s="28">
        <v>75.806280000000015</v>
      </c>
      <c r="K47" s="28">
        <v>700.85807999999997</v>
      </c>
      <c r="L47" s="28">
        <v>10186.56207</v>
      </c>
      <c r="M47" s="28">
        <v>18934.406179999994</v>
      </c>
      <c r="N47" s="28">
        <v>33.355409999999999</v>
      </c>
      <c r="O47" s="28">
        <v>2759.42634</v>
      </c>
      <c r="P47" s="28">
        <v>11775.78961</v>
      </c>
      <c r="Q47" s="28">
        <v>21937.115730000001</v>
      </c>
      <c r="R47" s="28">
        <v>8424.7033200000005</v>
      </c>
      <c r="S47" s="28">
        <v>3805.4581799999996</v>
      </c>
      <c r="T47" s="28">
        <v>1.36242</v>
      </c>
      <c r="U47" s="28">
        <v>4216.6055500000011</v>
      </c>
      <c r="V47" s="28">
        <v>-138.63727000000009</v>
      </c>
      <c r="W47" s="28">
        <v>21295.68435</v>
      </c>
      <c r="X47" s="28">
        <v>459.84199999999998</v>
      </c>
      <c r="Y47" s="28">
        <v>11258.845838700001</v>
      </c>
      <c r="Z47" s="28">
        <v>354.69274000000001</v>
      </c>
      <c r="AA47" s="28">
        <v>7095.5797200000006</v>
      </c>
      <c r="AB47" s="28">
        <v>115.61626</v>
      </c>
      <c r="AC47" s="28">
        <v>28122.37518999993</v>
      </c>
      <c r="AD47" s="28">
        <v>835.33149000000105</v>
      </c>
      <c r="AE47" s="28">
        <v>753.51268414117999</v>
      </c>
      <c r="AF47" s="28">
        <v>241704.19830284113</v>
      </c>
    </row>
    <row r="48" spans="1:32" ht="12.95" customHeight="1" x14ac:dyDescent="0.2">
      <c r="A48" s="62" t="s">
        <v>743</v>
      </c>
      <c r="B48" s="28">
        <v>0</v>
      </c>
      <c r="C48" s="28">
        <v>10.811</v>
      </c>
      <c r="D48" s="28">
        <v>23181.031989999999</v>
      </c>
      <c r="E48" s="28">
        <v>14300.844349999996</v>
      </c>
      <c r="F48" s="28">
        <v>1086.28628</v>
      </c>
      <c r="G48" s="28">
        <v>580.78797999999995</v>
      </c>
      <c r="H48" s="28">
        <v>20.456689999999998</v>
      </c>
      <c r="I48" s="28">
        <v>6939.6848600000003</v>
      </c>
      <c r="J48" s="28">
        <v>30.62942</v>
      </c>
      <c r="K48" s="28">
        <v>0</v>
      </c>
      <c r="L48" s="28">
        <v>3688.2137700000003</v>
      </c>
      <c r="M48" s="28">
        <v>15076.090410000001</v>
      </c>
      <c r="N48" s="28">
        <v>0</v>
      </c>
      <c r="O48" s="28">
        <v>85.7936499999999</v>
      </c>
      <c r="P48" s="28">
        <v>152.85766999999998</v>
      </c>
      <c r="Q48" s="28">
        <v>1577.8975099999977</v>
      </c>
      <c r="R48" s="28">
        <v>842.47200999999995</v>
      </c>
      <c r="S48" s="28">
        <v>53.374929999999999</v>
      </c>
      <c r="T48" s="28">
        <v>0</v>
      </c>
      <c r="U48" s="28">
        <v>0</v>
      </c>
      <c r="V48" s="28">
        <v>1.6524800000000004</v>
      </c>
      <c r="W48" s="28">
        <v>4795.9062000000013</v>
      </c>
      <c r="X48" s="28">
        <v>24.370999999999999</v>
      </c>
      <c r="Y48" s="28">
        <v>1765.2294395999995</v>
      </c>
      <c r="Z48" s="28">
        <v>192.22737000000001</v>
      </c>
      <c r="AA48" s="28">
        <v>1142.01198</v>
      </c>
      <c r="AB48" s="28">
        <v>17.580470000000002</v>
      </c>
      <c r="AC48" s="28">
        <v>5824.2758700000768</v>
      </c>
      <c r="AD48" s="28">
        <v>41.611829999999998</v>
      </c>
      <c r="AE48" s="28">
        <v>1220.746674712</v>
      </c>
      <c r="AF48" s="28">
        <v>82652.845834312058</v>
      </c>
    </row>
    <row r="49" spans="1:32" ht="12.95" customHeight="1" x14ac:dyDescent="0.2">
      <c r="A49" s="62" t="s">
        <v>418</v>
      </c>
      <c r="B49" s="28">
        <v>0</v>
      </c>
      <c r="C49" s="28">
        <v>362.68245000000002</v>
      </c>
      <c r="D49" s="28">
        <v>0</v>
      </c>
      <c r="E49" s="28">
        <v>0</v>
      </c>
      <c r="F49" s="28">
        <v>0</v>
      </c>
      <c r="G49" s="28">
        <v>0</v>
      </c>
      <c r="H49" s="28">
        <v>57.720519999999993</v>
      </c>
      <c r="I49" s="28">
        <v>0</v>
      </c>
      <c r="J49" s="28">
        <v>0</v>
      </c>
      <c r="K49" s="28">
        <v>0</v>
      </c>
      <c r="L49" s="28">
        <v>5.4200000000000003E-3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757.76054999999997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-0.69484800000000002</v>
      </c>
      <c r="AF49" s="28">
        <v>1177.4740919999999</v>
      </c>
    </row>
    <row r="50" spans="1:32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57.720519999999993</v>
      </c>
      <c r="I50" s="28">
        <v>0</v>
      </c>
      <c r="J50" s="28">
        <v>0</v>
      </c>
      <c r="K50" s="28">
        <v>0</v>
      </c>
      <c r="L50" s="28">
        <v>5.4200000000000003E-3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-0.69484800000000002</v>
      </c>
      <c r="AF50" s="28">
        <v>57.031091999999994</v>
      </c>
    </row>
    <row r="51" spans="1:32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</row>
    <row r="52" spans="1:32" ht="12.95" customHeight="1" x14ac:dyDescent="0.2">
      <c r="A52" s="62" t="s">
        <v>743</v>
      </c>
      <c r="B52" s="28">
        <v>0</v>
      </c>
      <c r="C52" s="28">
        <v>362.68245000000002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757.76054999999997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1120.443</v>
      </c>
    </row>
    <row r="53" spans="1:32" ht="12.95" customHeight="1" x14ac:dyDescent="0.2">
      <c r="A53" s="62" t="s">
        <v>4162</v>
      </c>
      <c r="B53" s="28">
        <v>-478.96370000000081</v>
      </c>
      <c r="C53" s="28">
        <v>-59.515769999999975</v>
      </c>
      <c r="D53" s="28">
        <v>288.42703000000256</v>
      </c>
      <c r="E53" s="28">
        <v>3290.8283700000029</v>
      </c>
      <c r="F53" s="28">
        <v>-3070.5758942492976</v>
      </c>
      <c r="G53" s="28">
        <v>496.84241000000111</v>
      </c>
      <c r="H53" s="28">
        <v>-4076.8956800000051</v>
      </c>
      <c r="I53" s="28">
        <v>1080.4059900000648</v>
      </c>
      <c r="J53" s="28">
        <v>20.480830609987208</v>
      </c>
      <c r="K53" s="28">
        <v>-52.304390159440004</v>
      </c>
      <c r="L53" s="28">
        <v>964.18789999999717</v>
      </c>
      <c r="M53" s="28">
        <v>-3067.4642200000162</v>
      </c>
      <c r="N53" s="28">
        <v>-5.6815900000000283</v>
      </c>
      <c r="O53" s="28">
        <v>-40.29932000000008</v>
      </c>
      <c r="P53" s="28">
        <v>1273.1688600000034</v>
      </c>
      <c r="Q53" s="28">
        <v>-15.220829999998386</v>
      </c>
      <c r="R53" s="28">
        <v>298.37603999999737</v>
      </c>
      <c r="S53" s="28">
        <v>1714.0061800000003</v>
      </c>
      <c r="T53" s="28">
        <v>8.7772099999999966</v>
      </c>
      <c r="U53" s="28">
        <v>439.3685600000008</v>
      </c>
      <c r="V53" s="28">
        <v>219.44089000000031</v>
      </c>
      <c r="W53" s="28">
        <v>421.12873000000036</v>
      </c>
      <c r="X53" s="28">
        <v>11.96174000000002</v>
      </c>
      <c r="Y53" s="28">
        <v>-185.5301300000101</v>
      </c>
      <c r="Z53" s="28">
        <v>100.41633000000002</v>
      </c>
      <c r="AA53" s="28">
        <v>-608.32957999999962</v>
      </c>
      <c r="AB53" s="28">
        <v>-27.189560000000029</v>
      </c>
      <c r="AC53" s="28">
        <v>1013.2367036739888</v>
      </c>
      <c r="AD53" s="28">
        <v>1.893210000000181</v>
      </c>
      <c r="AE53" s="28">
        <v>941.9273299999968</v>
      </c>
      <c r="AF53" s="28">
        <v>896.90364987527596</v>
      </c>
    </row>
    <row r="54" spans="1:32" ht="12.95" customHeight="1" x14ac:dyDescent="0.2">
      <c r="A54" s="62" t="s">
        <v>4163</v>
      </c>
      <c r="B54" s="28">
        <v>-4530.6867200000006</v>
      </c>
      <c r="C54" s="28">
        <v>-2091.1553899999999</v>
      </c>
      <c r="D54" s="28">
        <v>-125723.12801</v>
      </c>
      <c r="E54" s="28">
        <v>-24728.952720000001</v>
      </c>
      <c r="F54" s="28">
        <v>-50434.645892214161</v>
      </c>
      <c r="G54" s="28">
        <v>-6134.5519199999999</v>
      </c>
      <c r="H54" s="28">
        <v>-33753.646090000002</v>
      </c>
      <c r="I54" s="28">
        <v>-42659.938030000005</v>
      </c>
      <c r="J54" s="28">
        <v>-380.29755659596862</v>
      </c>
      <c r="K54" s="28">
        <v>-565.3693634</v>
      </c>
      <c r="L54" s="28">
        <v>-12932.266440000001</v>
      </c>
      <c r="M54" s="28">
        <v>-63014.294680000006</v>
      </c>
      <c r="N54" s="28">
        <v>-837.59233999999992</v>
      </c>
      <c r="O54" s="28">
        <v>-1219.4330899999998</v>
      </c>
      <c r="P54" s="28">
        <v>-20402.471519999996</v>
      </c>
      <c r="Q54" s="28">
        <v>-32574.72695</v>
      </c>
      <c r="R54" s="28">
        <v>-8379.1327800000017</v>
      </c>
      <c r="S54" s="28">
        <v>-1007.81022</v>
      </c>
      <c r="T54" s="28">
        <v>-6.5460000000000003</v>
      </c>
      <c r="U54" s="28">
        <v>-514.61748999999998</v>
      </c>
      <c r="V54" s="28">
        <v>-2978.5851300000004</v>
      </c>
      <c r="W54" s="28">
        <v>-24567.086509999997</v>
      </c>
      <c r="X54" s="28">
        <v>-418.73899999999998</v>
      </c>
      <c r="Y54" s="28">
        <v>-16089.184920000002</v>
      </c>
      <c r="Z54" s="28">
        <v>-859.45124999999996</v>
      </c>
      <c r="AA54" s="28">
        <v>-13686.7783</v>
      </c>
      <c r="AB54" s="28">
        <v>-216.73333000000002</v>
      </c>
      <c r="AC54" s="28">
        <v>-31259.757726326003</v>
      </c>
      <c r="AD54" s="28">
        <v>-1100.3643500000001</v>
      </c>
      <c r="AE54" s="28">
        <v>-19582.416280000001</v>
      </c>
      <c r="AF54" s="28">
        <v>-542650.35999853606</v>
      </c>
    </row>
    <row r="55" spans="1:32" ht="12.95" customHeight="1" x14ac:dyDescent="0.2">
      <c r="A55" s="62" t="s">
        <v>4139</v>
      </c>
      <c r="B55" s="28">
        <v>3963.1980199999998</v>
      </c>
      <c r="C55" s="28">
        <v>1870.7388500000002</v>
      </c>
      <c r="D55" s="28">
        <v>122434.6885</v>
      </c>
      <c r="E55" s="28">
        <v>22589.235250000002</v>
      </c>
      <c r="F55" s="28">
        <v>33371.144967964865</v>
      </c>
      <c r="G55" s="28">
        <v>4510.10736</v>
      </c>
      <c r="H55" s="28">
        <v>13149.87961</v>
      </c>
      <c r="I55" s="28">
        <v>31737.459970000069</v>
      </c>
      <c r="J55" s="28">
        <v>296.68276720595583</v>
      </c>
      <c r="K55" s="28">
        <v>428.40094324055997</v>
      </c>
      <c r="L55" s="28">
        <v>11022.080669999999</v>
      </c>
      <c r="M55" s="28">
        <v>51594.963100000001</v>
      </c>
      <c r="N55" s="28">
        <v>687.45011</v>
      </c>
      <c r="O55" s="28">
        <v>1088.3462299999999</v>
      </c>
      <c r="P55" s="28">
        <v>16701.552589999999</v>
      </c>
      <c r="Q55" s="28">
        <v>30990.990970000003</v>
      </c>
      <c r="R55" s="28">
        <v>7395.7564499999989</v>
      </c>
      <c r="S55" s="28">
        <v>812.68954999999994</v>
      </c>
      <c r="T55" s="28">
        <v>4.8823999999999996</v>
      </c>
      <c r="U55" s="28">
        <v>437.86714000000006</v>
      </c>
      <c r="V55" s="28">
        <v>2457.4602799999998</v>
      </c>
      <c r="W55" s="28">
        <v>19241.60945</v>
      </c>
      <c r="X55" s="28">
        <v>291.21899999999999</v>
      </c>
      <c r="Y55" s="28">
        <v>14327.121319999987</v>
      </c>
      <c r="Z55" s="28">
        <v>765.94673</v>
      </c>
      <c r="AA55" s="28">
        <v>11412.238710000001</v>
      </c>
      <c r="AB55" s="28">
        <v>168.42935</v>
      </c>
      <c r="AC55" s="28">
        <v>27291.941649999986</v>
      </c>
      <c r="AD55" s="28">
        <v>608.08980000000008</v>
      </c>
      <c r="AE55" s="28">
        <v>3997.2850400000011</v>
      </c>
      <c r="AF55" s="28">
        <v>435649.4567784114</v>
      </c>
    </row>
    <row r="56" spans="1:32" ht="12.95" customHeight="1" x14ac:dyDescent="0.2">
      <c r="A56" s="62" t="s">
        <v>4145</v>
      </c>
      <c r="B56" s="28">
        <v>140.31299999999999</v>
      </c>
      <c r="C56" s="28">
        <v>3231.2658699999997</v>
      </c>
      <c r="D56" s="28">
        <v>19299.428749999999</v>
      </c>
      <c r="E56" s="28">
        <v>45526.36118</v>
      </c>
      <c r="F56" s="28">
        <v>29773.10038</v>
      </c>
      <c r="G56" s="28">
        <v>11873.994020000002</v>
      </c>
      <c r="H56" s="28">
        <v>26396.84995</v>
      </c>
      <c r="I56" s="28">
        <v>43936.882590000001</v>
      </c>
      <c r="J56" s="28">
        <v>602.66043000000002</v>
      </c>
      <c r="K56" s="28">
        <v>383.91279000000003</v>
      </c>
      <c r="L56" s="28">
        <v>14994.454519999998</v>
      </c>
      <c r="M56" s="28">
        <v>55214.872219999997</v>
      </c>
      <c r="N56" s="28">
        <v>852.41584</v>
      </c>
      <c r="O56" s="28">
        <v>1760.6363199999998</v>
      </c>
      <c r="P56" s="28">
        <v>21330.11075</v>
      </c>
      <c r="Q56" s="28">
        <v>34504.885770000001</v>
      </c>
      <c r="R56" s="28">
        <v>10135.990690000001</v>
      </c>
      <c r="S56" s="28">
        <v>6629.6553899999999</v>
      </c>
      <c r="T56" s="28">
        <v>26.10201</v>
      </c>
      <c r="U56" s="28">
        <v>3214.8842400000003</v>
      </c>
      <c r="V56" s="28">
        <v>3498.7734300000002</v>
      </c>
      <c r="W56" s="28">
        <v>23482.34835</v>
      </c>
      <c r="X56" s="28">
        <v>468.68554999999998</v>
      </c>
      <c r="Y56" s="28">
        <v>12550.794850000002</v>
      </c>
      <c r="Z56" s="28">
        <v>410.03494000000001</v>
      </c>
      <c r="AA56" s="28">
        <v>10090.956040000001</v>
      </c>
      <c r="AB56" s="28">
        <v>173.15639999999999</v>
      </c>
      <c r="AC56" s="28">
        <v>33035.949380000005</v>
      </c>
      <c r="AD56" s="28">
        <v>1126.3449300000002</v>
      </c>
      <c r="AE56" s="28">
        <v>21781.830439999998</v>
      </c>
      <c r="AF56" s="28">
        <v>436447.65101999987</v>
      </c>
    </row>
    <row r="57" spans="1:32" ht="12.95" customHeight="1" x14ac:dyDescent="0.2">
      <c r="A57" s="62" t="s">
        <v>4140</v>
      </c>
      <c r="B57" s="28">
        <v>-51.787999999999997</v>
      </c>
      <c r="C57" s="28">
        <v>-3070.3651</v>
      </c>
      <c r="D57" s="28">
        <v>-15722.56221</v>
      </c>
      <c r="E57" s="28">
        <v>-40095.815340000001</v>
      </c>
      <c r="F57" s="28">
        <v>-15780.175350000001</v>
      </c>
      <c r="G57" s="28">
        <v>-9752.7070500000009</v>
      </c>
      <c r="H57" s="28">
        <v>-9869.9791500000028</v>
      </c>
      <c r="I57" s="28">
        <v>-31933.998540000001</v>
      </c>
      <c r="J57" s="28">
        <v>-498.56481000000002</v>
      </c>
      <c r="K57" s="28">
        <v>-299.24876</v>
      </c>
      <c r="L57" s="28">
        <v>-12120.080849999998</v>
      </c>
      <c r="M57" s="28">
        <v>-46863.004860000008</v>
      </c>
      <c r="N57" s="28">
        <v>-707.9552000000001</v>
      </c>
      <c r="O57" s="28">
        <v>-1669.84878</v>
      </c>
      <c r="P57" s="28">
        <v>-16356.02296</v>
      </c>
      <c r="Q57" s="28">
        <v>-32936.370620000002</v>
      </c>
      <c r="R57" s="28">
        <v>-8854.2383200000004</v>
      </c>
      <c r="S57" s="28">
        <v>-4720.5285399999993</v>
      </c>
      <c r="T57" s="28">
        <v>-15.661200000000001</v>
      </c>
      <c r="U57" s="28">
        <v>-2698.7653299999997</v>
      </c>
      <c r="V57" s="28">
        <v>-2758.2076899999993</v>
      </c>
      <c r="W57" s="28">
        <v>-17735.742560000002</v>
      </c>
      <c r="X57" s="28">
        <v>-329.20380999999998</v>
      </c>
      <c r="Y57" s="28">
        <v>-10974.261379999998</v>
      </c>
      <c r="Z57" s="28">
        <v>-216.11409000000003</v>
      </c>
      <c r="AA57" s="28">
        <v>-8424.7460300000021</v>
      </c>
      <c r="AB57" s="28">
        <v>-152.04198</v>
      </c>
      <c r="AC57" s="28">
        <v>-28054.8966</v>
      </c>
      <c r="AD57" s="28">
        <v>-632.17717000000005</v>
      </c>
      <c r="AE57" s="28">
        <v>-5254.7718700000005</v>
      </c>
      <c r="AF57" s="28">
        <v>-328549.8441499999</v>
      </c>
    </row>
    <row r="58" spans="1:32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</row>
    <row r="59" spans="1:32" ht="12.95" customHeight="1" x14ac:dyDescent="0.2">
      <c r="A59" s="228" t="s">
        <v>1005</v>
      </c>
      <c r="B59" s="28">
        <v>-119.22734</v>
      </c>
      <c r="C59" s="28">
        <v>-0.10199999999999999</v>
      </c>
      <c r="D59" s="28">
        <v>-182.80904999999998</v>
      </c>
      <c r="E59" s="28">
        <v>-214.56298000000018</v>
      </c>
      <c r="F59" s="28">
        <v>-632.20744999999999</v>
      </c>
      <c r="G59" s="28">
        <v>-1.018E-2</v>
      </c>
      <c r="H59" s="28">
        <v>-806.34625000000005</v>
      </c>
      <c r="I59" s="28">
        <v>-458.94020999999958</v>
      </c>
      <c r="J59" s="28">
        <v>-0.79994501506764593</v>
      </c>
      <c r="K59" s="28">
        <v>-1.4543199999999998</v>
      </c>
      <c r="L59" s="28">
        <v>-156.97736079999996</v>
      </c>
      <c r="M59" s="28">
        <v>-384.52000640000091</v>
      </c>
      <c r="N59" s="28">
        <v>0</v>
      </c>
      <c r="O59" s="28">
        <v>-8.6525099999999995</v>
      </c>
      <c r="P59" s="28">
        <v>-340.07201999999995</v>
      </c>
      <c r="Q59" s="28">
        <v>-197.67953999999983</v>
      </c>
      <c r="R59" s="28">
        <v>-7.5</v>
      </c>
      <c r="S59" s="28">
        <v>-111.57447999999999</v>
      </c>
      <c r="T59" s="28">
        <v>-0.11879000000000001</v>
      </c>
      <c r="U59" s="28">
        <v>11.439309999999997</v>
      </c>
      <c r="V59" s="28">
        <v>-4.0580100000000012</v>
      </c>
      <c r="W59" s="28">
        <v>-285.37429000000049</v>
      </c>
      <c r="X59" s="28">
        <v>-48.454000000000001</v>
      </c>
      <c r="Y59" s="28">
        <v>-152.78967</v>
      </c>
      <c r="Z59" s="28">
        <v>-7.65611</v>
      </c>
      <c r="AA59" s="28">
        <v>-193.69666000000001</v>
      </c>
      <c r="AB59" s="28">
        <v>-3.2616999999999972</v>
      </c>
      <c r="AC59" s="28">
        <v>-511.21998999999988</v>
      </c>
      <c r="AD59" s="28">
        <v>0</v>
      </c>
      <c r="AE59" s="28">
        <v>-1031.0414499999999</v>
      </c>
      <c r="AF59" s="28">
        <v>-5849.6670022150674</v>
      </c>
    </row>
    <row r="60" spans="1:32" ht="12.95" customHeight="1" x14ac:dyDescent="0.2">
      <c r="A60" s="226" t="s">
        <v>1002</v>
      </c>
      <c r="B60" s="28">
        <v>-1015.1858828254483</v>
      </c>
      <c r="C60" s="28">
        <v>-2947.5892900938143</v>
      </c>
      <c r="D60" s="28">
        <v>-3692.5592500000007</v>
      </c>
      <c r="E60" s="28">
        <v>-1605.2192099999997</v>
      </c>
      <c r="F60" s="28">
        <v>-3369.7619299999842</v>
      </c>
      <c r="G60" s="28">
        <v>-3777.6648644801171</v>
      </c>
      <c r="H60" s="28">
        <v>-6990.963010002899</v>
      </c>
      <c r="I60" s="28">
        <v>-6889.4450500000039</v>
      </c>
      <c r="J60" s="28">
        <v>-28.426642026945654</v>
      </c>
      <c r="K60" s="28">
        <v>-22.242882500000093</v>
      </c>
      <c r="L60" s="28">
        <v>525.60178999999971</v>
      </c>
      <c r="M60" s="28">
        <v>-1901.7545609315766</v>
      </c>
      <c r="N60" s="28">
        <v>-122.77993477978002</v>
      </c>
      <c r="O60" s="28">
        <v>240.69220288889494</v>
      </c>
      <c r="P60" s="28">
        <v>826.29659999999967</v>
      </c>
      <c r="Q60" s="28">
        <v>6249.0907793500055</v>
      </c>
      <c r="R60" s="28">
        <v>409.5001720617297</v>
      </c>
      <c r="S60" s="28">
        <v>-2017.8554899999997</v>
      </c>
      <c r="T60" s="28">
        <v>-13.356470000000002</v>
      </c>
      <c r="U60" s="28">
        <v>-597.99692999999968</v>
      </c>
      <c r="V60" s="28">
        <v>-496.93038000000001</v>
      </c>
      <c r="W60" s="28">
        <v>2167.9706397785685</v>
      </c>
      <c r="X60" s="28">
        <v>-144.18399999999997</v>
      </c>
      <c r="Y60" s="28">
        <v>3408.9723800000011</v>
      </c>
      <c r="Z60" s="28">
        <v>20.115666852784784</v>
      </c>
      <c r="AA60" s="28">
        <v>-6097.301985173659</v>
      </c>
      <c r="AB60" s="28">
        <v>-174.45855280000001</v>
      </c>
      <c r="AC60" s="28">
        <v>628.77735999999459</v>
      </c>
      <c r="AD60" s="28">
        <v>-216.28644000000003</v>
      </c>
      <c r="AE60" s="28">
        <v>-10586.839240724545</v>
      </c>
      <c r="AF60" s="28">
        <v>-38231.784405406805</v>
      </c>
    </row>
    <row r="61" spans="1:32" ht="12.95" customHeight="1" x14ac:dyDescent="0.2">
      <c r="A61" s="226" t="s">
        <v>1685</v>
      </c>
      <c r="B61" s="28">
        <v>-456.04465000000005</v>
      </c>
      <c r="C61" s="28">
        <v>-663.13778000000013</v>
      </c>
      <c r="D61" s="28">
        <v>-7353.8699000000006</v>
      </c>
      <c r="E61" s="28">
        <v>-5460.3928900000001</v>
      </c>
      <c r="F61" s="28">
        <v>-12139.861999999986</v>
      </c>
      <c r="G61" s="28">
        <v>-2397.3974600000001</v>
      </c>
      <c r="H61" s="28">
        <v>-4336.3379800028988</v>
      </c>
      <c r="I61" s="28">
        <v>-11769.504620000009</v>
      </c>
      <c r="J61" s="28">
        <v>-40.998519999999999</v>
      </c>
      <c r="K61" s="28">
        <v>-234.2505025000001</v>
      </c>
      <c r="L61" s="28">
        <v>-4400.3775900000001</v>
      </c>
      <c r="M61" s="28">
        <v>-8392.8765500000009</v>
      </c>
      <c r="N61" s="28">
        <v>-201.10662000000022</v>
      </c>
      <c r="O61" s="28">
        <v>-974.27818999999988</v>
      </c>
      <c r="P61" s="28">
        <v>-4209.8970399999998</v>
      </c>
      <c r="Q61" s="28">
        <v>-7981.9667899999977</v>
      </c>
      <c r="R61" s="28">
        <v>-2009.7543985849998</v>
      </c>
      <c r="S61" s="28">
        <v>-2089.8797800000002</v>
      </c>
      <c r="T61" s="28">
        <v>-4.8903499999999998</v>
      </c>
      <c r="U61" s="28">
        <v>-1546.8823500000001</v>
      </c>
      <c r="V61" s="28">
        <v>-91.328999999999994</v>
      </c>
      <c r="W61" s="28">
        <v>-9488.1528799999996</v>
      </c>
      <c r="X61" s="28">
        <v>-506.03699999999998</v>
      </c>
      <c r="Y61" s="28">
        <v>-5291.6537500000013</v>
      </c>
      <c r="Z61" s="28">
        <v>-335.61786000000001</v>
      </c>
      <c r="AA61" s="28">
        <v>-5906.8514100000002</v>
      </c>
      <c r="AB61" s="28">
        <v>-97.734580000000008</v>
      </c>
      <c r="AC61" s="28">
        <v>-12623.182470000003</v>
      </c>
      <c r="AD61" s="28">
        <v>-496.31992000000002</v>
      </c>
      <c r="AE61" s="28">
        <v>-6970.7160599999988</v>
      </c>
      <c r="AF61" s="28">
        <v>-118471.30089108789</v>
      </c>
    </row>
    <row r="62" spans="1:32" ht="12.95" customHeight="1" x14ac:dyDescent="0.2">
      <c r="A62" s="227" t="s">
        <v>1682</v>
      </c>
      <c r="B62" s="28">
        <v>-456.04465000000005</v>
      </c>
      <c r="C62" s="28">
        <v>-663.13778000000013</v>
      </c>
      <c r="D62" s="28">
        <v>-7353.8699000000006</v>
      </c>
      <c r="E62" s="28">
        <v>-5460.3928900000001</v>
      </c>
      <c r="F62" s="28">
        <v>-12139.861999999986</v>
      </c>
      <c r="G62" s="28">
        <v>-2397.3974600000001</v>
      </c>
      <c r="H62" s="28">
        <v>-4336.3379800028988</v>
      </c>
      <c r="I62" s="28">
        <v>-11769.504620000009</v>
      </c>
      <c r="J62" s="28">
        <v>-40.998519999999999</v>
      </c>
      <c r="K62" s="28">
        <v>-234.2505025000001</v>
      </c>
      <c r="L62" s="28">
        <v>-4400.3775900000001</v>
      </c>
      <c r="M62" s="28">
        <v>-8392.8765500000009</v>
      </c>
      <c r="N62" s="28">
        <v>-201.10662000000022</v>
      </c>
      <c r="O62" s="28">
        <v>-938.36193999999989</v>
      </c>
      <c r="P62" s="28">
        <v>-4209.8970399999998</v>
      </c>
      <c r="Q62" s="28">
        <v>-7981.9667899999977</v>
      </c>
      <c r="R62" s="28">
        <v>-2009.7543985849998</v>
      </c>
      <c r="S62" s="28">
        <v>-2089.8797800000002</v>
      </c>
      <c r="T62" s="28">
        <v>-4.8903499999999998</v>
      </c>
      <c r="U62" s="28">
        <v>-1546.8823500000001</v>
      </c>
      <c r="V62" s="28">
        <v>-91.328999999999994</v>
      </c>
      <c r="W62" s="28">
        <v>-9488.1528799999996</v>
      </c>
      <c r="X62" s="28">
        <v>-506.03699999999998</v>
      </c>
      <c r="Y62" s="28">
        <v>-5291.6537500000013</v>
      </c>
      <c r="Z62" s="28">
        <v>-335.61786000000001</v>
      </c>
      <c r="AA62" s="28">
        <v>-5906.8514100000002</v>
      </c>
      <c r="AB62" s="28">
        <v>-97.734580000000008</v>
      </c>
      <c r="AC62" s="28">
        <v>-12623.182470000003</v>
      </c>
      <c r="AD62" s="28">
        <v>-496.31992000000002</v>
      </c>
      <c r="AE62" s="28">
        <v>-6970.7160599999988</v>
      </c>
      <c r="AF62" s="28">
        <v>-118435.38464108788</v>
      </c>
    </row>
    <row r="63" spans="1:32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-35.916249999999998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-35.916249999999998</v>
      </c>
    </row>
    <row r="64" spans="1:32" ht="12.95" customHeight="1" x14ac:dyDescent="0.2">
      <c r="A64" s="227" t="s">
        <v>952</v>
      </c>
      <c r="B64" s="28">
        <v>36.556690000000003</v>
      </c>
      <c r="C64" s="28">
        <v>849.62458000000004</v>
      </c>
      <c r="D64" s="28">
        <v>6380.4887799999997</v>
      </c>
      <c r="E64" s="28">
        <v>7727.1387599999998</v>
      </c>
      <c r="F64" s="28">
        <v>12603.788440000002</v>
      </c>
      <c r="G64" s="28">
        <v>1600.6585899999998</v>
      </c>
      <c r="H64" s="28">
        <v>44.276600000000002</v>
      </c>
      <c r="I64" s="28">
        <v>7101.2265300000054</v>
      </c>
      <c r="J64" s="28">
        <v>34.737460000000006</v>
      </c>
      <c r="K64" s="28">
        <v>317.95665000000002</v>
      </c>
      <c r="L64" s="28">
        <v>6710.8357999999998</v>
      </c>
      <c r="M64" s="28">
        <v>10667.89266</v>
      </c>
      <c r="N64" s="28">
        <v>96.760719999999978</v>
      </c>
      <c r="O64" s="28">
        <v>1812.5527100000002</v>
      </c>
      <c r="P64" s="28">
        <v>5893.0342599999994</v>
      </c>
      <c r="Q64" s="28">
        <v>17029.904710000003</v>
      </c>
      <c r="R64" s="28">
        <v>3020.64078738741</v>
      </c>
      <c r="S64" s="28">
        <v>2596.7536600000003</v>
      </c>
      <c r="T64" s="28">
        <v>-2.0229200000000005</v>
      </c>
      <c r="U64" s="28">
        <v>1438.0001100000002</v>
      </c>
      <c r="V64" s="28">
        <v>35.862819999999999</v>
      </c>
      <c r="W64" s="28">
        <v>13918.53667</v>
      </c>
      <c r="X64" s="28">
        <v>565.24199999999996</v>
      </c>
      <c r="Y64" s="28">
        <v>10674.297680000001</v>
      </c>
      <c r="Z64" s="28">
        <v>656.39844999999991</v>
      </c>
      <c r="AA64" s="28">
        <v>3651.1964899999998</v>
      </c>
      <c r="AB64" s="28">
        <v>129.83420000000001</v>
      </c>
      <c r="AC64" s="28">
        <v>16291.66641</v>
      </c>
      <c r="AD64" s="28">
        <v>421.61089000000004</v>
      </c>
      <c r="AE64" s="28">
        <v>931.11013999999989</v>
      </c>
      <c r="AF64" s="28">
        <v>133236.5613273874</v>
      </c>
    </row>
    <row r="65" spans="1:32" ht="12.95" customHeight="1" x14ac:dyDescent="0.2">
      <c r="A65" s="227" t="s">
        <v>738</v>
      </c>
      <c r="B65" s="28">
        <v>-252.68916001667233</v>
      </c>
      <c r="C65" s="28">
        <v>-1927.8743967714838</v>
      </c>
      <c r="D65" s="28">
        <v>-1557.8182899999999</v>
      </c>
      <c r="E65" s="28">
        <v>-2465.1376099999998</v>
      </c>
      <c r="F65" s="28">
        <v>-2084.2318500000001</v>
      </c>
      <c r="G65" s="28">
        <v>-1655.2262422512597</v>
      </c>
      <c r="H65" s="28">
        <v>-1414.6971699999999</v>
      </c>
      <c r="I65" s="28">
        <v>-1229.9888800000001</v>
      </c>
      <c r="J65" s="28">
        <v>-13.996363762020417</v>
      </c>
      <c r="K65" s="28">
        <v>-70.42495000000001</v>
      </c>
      <c r="L65" s="28">
        <v>-845.53531000000009</v>
      </c>
      <c r="M65" s="28">
        <v>-2402.0630501996807</v>
      </c>
      <c r="N65" s="28">
        <v>-7.0834972766380941</v>
      </c>
      <c r="O65" s="28">
        <v>-404.58690547592425</v>
      </c>
      <c r="P65" s="28">
        <v>-496.52610999999996</v>
      </c>
      <c r="Q65" s="28">
        <v>-1820.70463705</v>
      </c>
      <c r="R65" s="28">
        <v>-342.00738753125444</v>
      </c>
      <c r="S65" s="28">
        <v>-1547.6853799999999</v>
      </c>
      <c r="T65" s="28">
        <v>-3.9539500000000007</v>
      </c>
      <c r="U65" s="28">
        <v>-316.11640999999997</v>
      </c>
      <c r="V65" s="28">
        <v>-213.94621000000001</v>
      </c>
      <c r="W65" s="28">
        <v>-1340.5289103140942</v>
      </c>
      <c r="X65" s="28">
        <v>-119.149</v>
      </c>
      <c r="Y65" s="28">
        <v>-1132.9244899999999</v>
      </c>
      <c r="Z65" s="28">
        <v>-122.04470228649937</v>
      </c>
      <c r="AA65" s="28">
        <v>-2462.2564564906297</v>
      </c>
      <c r="AB65" s="28">
        <v>-116.5460226</v>
      </c>
      <c r="AC65" s="28">
        <v>-2264.0514900000003</v>
      </c>
      <c r="AD65" s="28">
        <v>-69.200850000000003</v>
      </c>
      <c r="AE65" s="28">
        <v>-2449.4218364368708</v>
      </c>
      <c r="AF65" s="28">
        <v>-31148.417518463026</v>
      </c>
    </row>
    <row r="66" spans="1:32" ht="12.95" customHeight="1" x14ac:dyDescent="0.2">
      <c r="A66" s="227" t="s">
        <v>739</v>
      </c>
      <c r="B66" s="28">
        <v>-122.95091775978634</v>
      </c>
      <c r="C66" s="28">
        <v>-650.42923477456907</v>
      </c>
      <c r="D66" s="28">
        <v>-1007.14384</v>
      </c>
      <c r="E66" s="28">
        <v>-767.67160999999987</v>
      </c>
      <c r="F66" s="28">
        <v>-1361.9375</v>
      </c>
      <c r="G66" s="28">
        <v>-1126.2862116147649</v>
      </c>
      <c r="H66" s="28">
        <v>-488.54413999999997</v>
      </c>
      <c r="I66" s="28">
        <v>-464.87577999999996</v>
      </c>
      <c r="J66" s="28">
        <v>-7.8496728502320803</v>
      </c>
      <c r="K66" s="28">
        <v>-25.805</v>
      </c>
      <c r="L66" s="28">
        <v>-679.36628000000007</v>
      </c>
      <c r="M66" s="28">
        <v>-606.01162387413547</v>
      </c>
      <c r="N66" s="28">
        <v>-6.5058749269735312</v>
      </c>
      <c r="O66" s="28">
        <v>-167.30052550173912</v>
      </c>
      <c r="P66" s="28">
        <v>-304.93420999999995</v>
      </c>
      <c r="Q66" s="28">
        <v>-394.36326670000017</v>
      </c>
      <c r="R66" s="28">
        <v>-10.152005017249866</v>
      </c>
      <c r="S66" s="28">
        <v>-247.62808999999999</v>
      </c>
      <c r="T66" s="28">
        <v>-2.4892500000000002</v>
      </c>
      <c r="U66" s="28">
        <v>-138.40735000000001</v>
      </c>
      <c r="V66" s="28">
        <v>-94.130839999999992</v>
      </c>
      <c r="W66" s="28">
        <v>-495.79747122143903</v>
      </c>
      <c r="X66" s="28">
        <v>-61.871000000000002</v>
      </c>
      <c r="Y66" s="28">
        <v>-329.68770000000001</v>
      </c>
      <c r="Z66" s="28">
        <v>-89.81877367268433</v>
      </c>
      <c r="AA66" s="28">
        <v>-1135.352932171025</v>
      </c>
      <c r="AB66" s="28">
        <v>-83.000751000000008</v>
      </c>
      <c r="AC66" s="28">
        <v>-586.92696000000001</v>
      </c>
      <c r="AD66" s="28">
        <v>-33.095440000000004</v>
      </c>
      <c r="AE66" s="28">
        <v>-544.32745592393496</v>
      </c>
      <c r="AF66" s="28">
        <v>-12034.661707008532</v>
      </c>
    </row>
    <row r="67" spans="1:32" ht="12.95" customHeight="1" x14ac:dyDescent="0.2">
      <c r="A67" s="227" t="s">
        <v>740</v>
      </c>
      <c r="B67" s="28">
        <v>-207.7239822620555</v>
      </c>
      <c r="C67" s="28">
        <v>-165.58874188225772</v>
      </c>
      <c r="D67" s="28">
        <v>0</v>
      </c>
      <c r="E67" s="28">
        <v>-540.02213000000006</v>
      </c>
      <c r="F67" s="28">
        <v>-365.59373999999997</v>
      </c>
      <c r="G67" s="28">
        <v>-15.296262227789587</v>
      </c>
      <c r="H67" s="28">
        <v>-209.5137</v>
      </c>
      <c r="I67" s="28">
        <v>-315.38348999999999</v>
      </c>
      <c r="J67" s="28">
        <v>0</v>
      </c>
      <c r="K67" s="28">
        <v>-1.1574599999999997</v>
      </c>
      <c r="L67" s="28">
        <v>-163.20520999999999</v>
      </c>
      <c r="M67" s="28">
        <v>-626.81996363692497</v>
      </c>
      <c r="N67" s="28">
        <v>-0.99030151626996488</v>
      </c>
      <c r="O67" s="28">
        <v>-13.428495562323283</v>
      </c>
      <c r="P67" s="28">
        <v>-11.50515</v>
      </c>
      <c r="Q67" s="28">
        <v>-296.81263235000011</v>
      </c>
      <c r="R67" s="28">
        <v>-14.351745296417315</v>
      </c>
      <c r="S67" s="28">
        <v>-351.33497000000006</v>
      </c>
      <c r="T67" s="28">
        <v>0</v>
      </c>
      <c r="U67" s="28">
        <v>-3.2138999999999998</v>
      </c>
      <c r="V67" s="28">
        <v>-119.60258999999999</v>
      </c>
      <c r="W67" s="28">
        <v>-299.22886989139658</v>
      </c>
      <c r="X67" s="28">
        <v>-10.794</v>
      </c>
      <c r="Y67" s="28">
        <v>-85.909600000000012</v>
      </c>
      <c r="Z67" s="28">
        <v>-23.870641785771152</v>
      </c>
      <c r="AA67" s="28">
        <v>-244.03767651200371</v>
      </c>
      <c r="AB67" s="28">
        <v>-7.0113992000000005</v>
      </c>
      <c r="AC67" s="28">
        <v>-63.71678</v>
      </c>
      <c r="AD67" s="28">
        <v>-5.5324799999999996</v>
      </c>
      <c r="AE67" s="28">
        <v>-220.69077054896005</v>
      </c>
      <c r="AF67" s="28">
        <v>-4382.3366826721704</v>
      </c>
    </row>
    <row r="68" spans="1:32" ht="12.95" customHeight="1" x14ac:dyDescent="0.2">
      <c r="A68" s="227" t="s">
        <v>741</v>
      </c>
      <c r="B68" s="28">
        <v>-12.333862786934162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-15.189348029320865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-27.523210816255027</v>
      </c>
    </row>
    <row r="69" spans="1:32" ht="12.95" customHeight="1" x14ac:dyDescent="0.2">
      <c r="A69" s="69" t="s">
        <v>3229</v>
      </c>
      <c r="B69" s="28">
        <v>0</v>
      </c>
      <c r="C69" s="28">
        <v>-384.7424344308447</v>
      </c>
      <c r="D69" s="28">
        <v>0</v>
      </c>
      <c r="E69" s="28">
        <v>-96.758790000000005</v>
      </c>
      <c r="F69" s="28">
        <v>-21.925279999999997</v>
      </c>
      <c r="G69" s="28">
        <v>-184.11727838630227</v>
      </c>
      <c r="H69" s="28">
        <v>-576.01531</v>
      </c>
      <c r="I69" s="28">
        <v>-2.2331100000000004</v>
      </c>
      <c r="J69" s="28">
        <v>0</v>
      </c>
      <c r="K69" s="28">
        <v>-6.6254000000000008</v>
      </c>
      <c r="L69" s="28">
        <v>-96.749619999999993</v>
      </c>
      <c r="M69" s="28">
        <v>-526.68668519151356</v>
      </c>
      <c r="N69" s="28">
        <v>-3.425898145557575</v>
      </c>
      <c r="O69" s="28">
        <v>-10.349480571118734</v>
      </c>
      <c r="P69" s="28">
        <v>-25.69293</v>
      </c>
      <c r="Q69" s="28">
        <v>-250.86737454999999</v>
      </c>
      <c r="R69" s="28">
        <v>-234.87507889575883</v>
      </c>
      <c r="S69" s="28">
        <v>-340.82075999999995</v>
      </c>
      <c r="T69" s="28">
        <v>0</v>
      </c>
      <c r="U69" s="28">
        <v>-31.377029999999998</v>
      </c>
      <c r="V69" s="28">
        <v>-13.41765</v>
      </c>
      <c r="W69" s="28">
        <v>-79.922936255661682</v>
      </c>
      <c r="X69" s="28">
        <v>-11.574999999999999</v>
      </c>
      <c r="Y69" s="28">
        <v>-395.81835999999998</v>
      </c>
      <c r="Z69" s="28">
        <v>-42.994335402260255</v>
      </c>
      <c r="AA69" s="28">
        <v>0</v>
      </c>
      <c r="AB69" s="28">
        <v>0</v>
      </c>
      <c r="AC69" s="28">
        <v>0</v>
      </c>
      <c r="AD69" s="28">
        <v>-30.529599999999999</v>
      </c>
      <c r="AE69" s="28">
        <v>-1044.673914832978</v>
      </c>
      <c r="AF69" s="28">
        <v>-4412.1942566619946</v>
      </c>
    </row>
    <row r="70" spans="1:32" ht="12.95" customHeight="1" x14ac:dyDescent="0.2">
      <c r="A70" s="227" t="s">
        <v>995</v>
      </c>
      <c r="B70" s="28">
        <v>0</v>
      </c>
      <c r="C70" s="28">
        <v>-5.4412822346590026</v>
      </c>
      <c r="D70" s="28">
        <v>-154.21600000000001</v>
      </c>
      <c r="E70" s="28">
        <v>-2.3749399999999996</v>
      </c>
      <c r="F70" s="28">
        <v>0</v>
      </c>
      <c r="G70" s="28">
        <v>0</v>
      </c>
      <c r="H70" s="28">
        <v>-10.131310000000001</v>
      </c>
      <c r="I70" s="28">
        <v>-208.68570000000003</v>
      </c>
      <c r="J70" s="28">
        <v>-0.31954541469316472</v>
      </c>
      <c r="K70" s="28">
        <v>-1.9362199999999998</v>
      </c>
      <c r="L70" s="28">
        <v>0</v>
      </c>
      <c r="M70" s="28">
        <v>0</v>
      </c>
      <c r="N70" s="28">
        <v>-0.42846291434061756</v>
      </c>
      <c r="O70" s="28">
        <v>-1.9169099999999999</v>
      </c>
      <c r="P70" s="28">
        <v>-18.182220000000001</v>
      </c>
      <c r="Q70" s="28">
        <v>-36.099230000000006</v>
      </c>
      <c r="R70" s="28">
        <v>0</v>
      </c>
      <c r="S70" s="28">
        <v>-37.260169999999995</v>
      </c>
      <c r="T70" s="28">
        <v>0</v>
      </c>
      <c r="U70" s="28">
        <v>0</v>
      </c>
      <c r="V70" s="28">
        <v>-0.36690999999999996</v>
      </c>
      <c r="W70" s="28">
        <v>-46.934962538840189</v>
      </c>
      <c r="X70" s="28">
        <v>0</v>
      </c>
      <c r="Y70" s="28">
        <v>-29.331400000000002</v>
      </c>
      <c r="Z70" s="28">
        <v>-21.93647</v>
      </c>
      <c r="AA70" s="28">
        <v>0</v>
      </c>
      <c r="AB70" s="28">
        <v>0</v>
      </c>
      <c r="AC70" s="28">
        <v>-125.01135000000001</v>
      </c>
      <c r="AD70" s="28">
        <v>-3.2190400000000001</v>
      </c>
      <c r="AE70" s="28">
        <v>-288.11934298180159</v>
      </c>
      <c r="AF70" s="28">
        <v>-991.91146608433473</v>
      </c>
    </row>
    <row r="71" spans="1:32" ht="12.95" customHeight="1" x14ac:dyDescent="0.2">
      <c r="A71" s="68" t="s">
        <v>372</v>
      </c>
      <c r="B71" s="28">
        <v>0</v>
      </c>
      <c r="C71" s="28">
        <v>-3.6158399999999764</v>
      </c>
      <c r="D71" s="28">
        <v>-38.454710000000198</v>
      </c>
      <c r="E71" s="28">
        <v>-258.69598999999999</v>
      </c>
      <c r="F71" s="28">
        <v>-456.48520000000002</v>
      </c>
      <c r="G71" s="28">
        <v>-396.74079000000006</v>
      </c>
      <c r="H71" s="28">
        <v>0</v>
      </c>
      <c r="I71" s="28">
        <v>0</v>
      </c>
      <c r="J71" s="28">
        <v>0</v>
      </c>
      <c r="K71" s="28">
        <v>0</v>
      </c>
      <c r="L71" s="28">
        <v>-1.85937</v>
      </c>
      <c r="M71" s="28">
        <v>-6.431</v>
      </c>
      <c r="N71" s="28">
        <v>0</v>
      </c>
      <c r="O71" s="28">
        <v>0</v>
      </c>
      <c r="P71" s="28">
        <v>-199.58634000000001</v>
      </c>
      <c r="Q71" s="28">
        <v>0</v>
      </c>
      <c r="R71" s="28">
        <v>-608.5344399999999</v>
      </c>
      <c r="S71" s="28">
        <v>0</v>
      </c>
      <c r="T71" s="28">
        <v>0</v>
      </c>
      <c r="U71" s="28">
        <v>0</v>
      </c>
      <c r="V71" s="28">
        <v>0</v>
      </c>
      <c r="W71" s="28">
        <v>-118.28146000000001</v>
      </c>
      <c r="X71" s="28">
        <v>-18.754999999999999</v>
      </c>
      <c r="Y71" s="28">
        <v>-61.797260000000001</v>
      </c>
      <c r="Z71" s="28">
        <v>0</v>
      </c>
      <c r="AA71" s="28">
        <v>-32.33849</v>
      </c>
      <c r="AB71" s="28">
        <v>0</v>
      </c>
      <c r="AC71" s="28">
        <v>0</v>
      </c>
      <c r="AD71" s="28">
        <v>0</v>
      </c>
      <c r="AE71" s="28">
        <v>0</v>
      </c>
      <c r="AF71" s="28">
        <v>-2201.5758900000001</v>
      </c>
    </row>
    <row r="72" spans="1:32" ht="15" customHeight="1" x14ac:dyDescent="0.2">
      <c r="A72" s="1115" t="s">
        <v>569</v>
      </c>
      <c r="B72" s="1114">
        <v>-2011.7165928254492</v>
      </c>
      <c r="C72" s="1114">
        <v>-4245.4588700938148</v>
      </c>
      <c r="D72" s="1114">
        <v>-11375.154359999997</v>
      </c>
      <c r="E72" s="1114">
        <v>-4179.9550399999989</v>
      </c>
      <c r="F72" s="1114">
        <v>-31289.75443424928</v>
      </c>
      <c r="G72" s="1114">
        <v>-4612.1784444801151</v>
      </c>
      <c r="H72" s="1114">
        <v>-22077.940183828905</v>
      </c>
      <c r="I72" s="1114">
        <v>-32710.171279999973</v>
      </c>
      <c r="J72" s="1114">
        <v>-22.158676432026091</v>
      </c>
      <c r="K72" s="1114">
        <v>-463.07876265943958</v>
      </c>
      <c r="L72" s="1114">
        <v>-1779.7997708000014</v>
      </c>
      <c r="M72" s="1114">
        <v>-18257.646377331606</v>
      </c>
      <c r="N72" s="1114">
        <v>-136.75941477978006</v>
      </c>
      <c r="O72" s="1114">
        <v>-281.81781711110489</v>
      </c>
      <c r="P72" s="1114">
        <v>-3479.1002599999993</v>
      </c>
      <c r="Q72" s="1114">
        <v>4058.567719350011</v>
      </c>
      <c r="R72" s="1114">
        <v>-1095.9406179382731</v>
      </c>
      <c r="S72" s="1114">
        <v>-1638.0595599999992</v>
      </c>
      <c r="T72" s="1114">
        <v>-4.9928000000000061</v>
      </c>
      <c r="U72" s="1114">
        <v>-874.29318000000069</v>
      </c>
      <c r="V72" s="1114">
        <v>-343.36234999999971</v>
      </c>
      <c r="W72" s="1114">
        <v>-6332.5164402214286</v>
      </c>
      <c r="X72" s="1114">
        <v>-936.44826</v>
      </c>
      <c r="Y72" s="1114">
        <v>228.59151999998841</v>
      </c>
      <c r="Z72" s="1114">
        <v>-109.33188314721519</v>
      </c>
      <c r="AA72" s="1114">
        <v>-8904.6459851736581</v>
      </c>
      <c r="AB72" s="1114">
        <v>-306.71757280000008</v>
      </c>
      <c r="AC72" s="1114">
        <v>-6421.5887663259782</v>
      </c>
      <c r="AD72" s="1114">
        <v>-1107.9079199999999</v>
      </c>
      <c r="AE72" s="1114">
        <v>-31080.837680724551</v>
      </c>
      <c r="AF72" s="1114">
        <v>-191792.17406157259</v>
      </c>
    </row>
    <row r="73" spans="1:32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</row>
    <row r="74" spans="1:32" ht="15" customHeight="1" thickBot="1" x14ac:dyDescent="0.25">
      <c r="A74" s="1112" t="s">
        <v>570</v>
      </c>
      <c r="B74" s="1103">
        <v>-487.83988282544919</v>
      </c>
      <c r="C74" s="1103">
        <v>-1893.3766929904341</v>
      </c>
      <c r="D74" s="1103">
        <v>3011.1118700000079</v>
      </c>
      <c r="E74" s="1103">
        <v>9867.713590000003</v>
      </c>
      <c r="F74" s="1103">
        <v>4267.8423357506945</v>
      </c>
      <c r="G74" s="1103">
        <v>-593.1510177400005</v>
      </c>
      <c r="H74" s="1103">
        <v>4487.4635761710961</v>
      </c>
      <c r="I74" s="1103">
        <v>1544.9563599999237</v>
      </c>
      <c r="J74" s="1103">
        <v>15.296013567973922</v>
      </c>
      <c r="K74" s="1103">
        <v>-453.6503326594397</v>
      </c>
      <c r="L74" s="1103">
        <v>2561.1377292000006</v>
      </c>
      <c r="M74" s="1103">
        <v>3818.5488985340708</v>
      </c>
      <c r="N74" s="1103">
        <v>218.66067522021979</v>
      </c>
      <c r="O74" s="1103">
        <v>292.85404041802201</v>
      </c>
      <c r="P74" s="1103">
        <v>3307.8787844019744</v>
      </c>
      <c r="Q74" s="1103">
        <v>9027.6655859706862</v>
      </c>
      <c r="R74" s="1103">
        <v>-51.492171258001235</v>
      </c>
      <c r="S74" s="1103">
        <v>3322.0192200000033</v>
      </c>
      <c r="T74" s="1103">
        <v>8.4363399999999835</v>
      </c>
      <c r="U74" s="1103">
        <v>2108.6715299999992</v>
      </c>
      <c r="V74" s="1103">
        <v>-177.89109610485244</v>
      </c>
      <c r="W74" s="1103">
        <v>8669.9860454164045</v>
      </c>
      <c r="X74" s="1103">
        <v>495.97374000000002</v>
      </c>
      <c r="Y74" s="1103">
        <v>6975.0207314999843</v>
      </c>
      <c r="Z74" s="1103">
        <v>428.90422562230867</v>
      </c>
      <c r="AA74" s="1103">
        <v>387.30276433733889</v>
      </c>
      <c r="AB74" s="1103">
        <v>-230.6078128000002</v>
      </c>
      <c r="AC74" s="1103">
        <v>11140.606893674012</v>
      </c>
      <c r="AD74" s="1103">
        <v>417.85083999999938</v>
      </c>
      <c r="AE74" s="1103">
        <v>8746.5807507959325</v>
      </c>
      <c r="AF74" s="1103">
        <v>81234.473534202494</v>
      </c>
    </row>
    <row r="75" spans="1:32" ht="12.95" customHeight="1" x14ac:dyDescent="0.2">
      <c r="A75" s="1358" t="s">
        <v>3158</v>
      </c>
      <c r="B75" s="1003">
        <v>57.68316969278618</v>
      </c>
      <c r="C75" s="1003">
        <v>-571.6688695062827</v>
      </c>
      <c r="D75" s="1003">
        <v>2185.4956799999977</v>
      </c>
      <c r="E75" s="1003">
        <v>-2787.8497835620196</v>
      </c>
      <c r="F75" s="1003">
        <v>-11050.200172496188</v>
      </c>
      <c r="G75" s="1003">
        <v>-190.43313927534967</v>
      </c>
      <c r="H75" s="1003">
        <v>-10384.319738874778</v>
      </c>
      <c r="I75" s="1003">
        <v>-13500.260898192733</v>
      </c>
      <c r="J75" s="1003">
        <v>-6.8621800000000146</v>
      </c>
      <c r="K75" s="1003">
        <v>546.35900999999978</v>
      </c>
      <c r="L75" s="1003">
        <v>947.27057010044814</v>
      </c>
      <c r="M75" s="1003">
        <v>3691.7330958103166</v>
      </c>
      <c r="N75" s="1003">
        <v>87.707937775507631</v>
      </c>
      <c r="O75" s="1003">
        <v>661.23527010992461</v>
      </c>
      <c r="P75" s="1003">
        <v>600.56713254292492</v>
      </c>
      <c r="Q75" s="1003">
        <v>9677.9249642108061</v>
      </c>
      <c r="R75" s="1003">
        <v>-669.44457769939038</v>
      </c>
      <c r="S75" s="1003">
        <v>-2058.9919799999989</v>
      </c>
      <c r="T75" s="1003">
        <v>24.00902</v>
      </c>
      <c r="U75" s="1003">
        <v>893.99992127314215</v>
      </c>
      <c r="V75" s="1003">
        <v>-275.30678660733571</v>
      </c>
      <c r="W75" s="1003">
        <v>6524.7380664856792</v>
      </c>
      <c r="X75" s="1003">
        <v>395.85</v>
      </c>
      <c r="Y75" s="1003">
        <v>5555.7919299999976</v>
      </c>
      <c r="Z75" s="1003">
        <v>14.352061341693217</v>
      </c>
      <c r="AA75" s="1003">
        <v>105.97744469858799</v>
      </c>
      <c r="AB75" s="1003">
        <v>-30.052449999999997</v>
      </c>
      <c r="AC75" s="1003">
        <v>1162.4764131578738</v>
      </c>
      <c r="AD75" s="1003">
        <v>-127.78608049452049</v>
      </c>
      <c r="AE75" s="1003">
        <v>-17539.985074853426</v>
      </c>
      <c r="AF75" s="1480">
        <f>SUM(B75:AE75)</f>
        <v>-26059.990044362334</v>
      </c>
    </row>
    <row r="76" spans="1:32" ht="12.95" customHeight="1" x14ac:dyDescent="0.2">
      <c r="A76" s="1357" t="s">
        <v>3159</v>
      </c>
      <c r="B76" s="1003">
        <v>286.96701552666667</v>
      </c>
      <c r="C76" s="1003">
        <v>-295.14150142454639</v>
      </c>
      <c r="D76" s="1003">
        <v>1205.6401200000066</v>
      </c>
      <c r="E76" s="1003">
        <v>2181.0720499999998</v>
      </c>
      <c r="F76" s="1003">
        <v>-12511.779579797074</v>
      </c>
      <c r="G76" s="1003">
        <v>-352.2228333701608</v>
      </c>
      <c r="H76" s="1003">
        <v>3070.2622100000008</v>
      </c>
      <c r="I76" s="1003">
        <v>-3203.7474499999994</v>
      </c>
      <c r="J76" s="1003">
        <v>-67.728759999999937</v>
      </c>
      <c r="K76" s="1003">
        <v>-647.01871000000006</v>
      </c>
      <c r="L76" s="1003">
        <v>1065.6378300000029</v>
      </c>
      <c r="M76" s="1003">
        <v>4049.7309797283037</v>
      </c>
      <c r="N76" s="1003">
        <v>12.146032356823918</v>
      </c>
      <c r="O76" s="1003">
        <v>1021.7447500915583</v>
      </c>
      <c r="P76" s="1003">
        <v>1225.7400671048611</v>
      </c>
      <c r="Q76" s="1003">
        <v>8147.8006400000004</v>
      </c>
      <c r="R76" s="1003">
        <v>275.86146214099529</v>
      </c>
      <c r="S76" s="1003">
        <v>-116.58553000000073</v>
      </c>
      <c r="T76" s="1003">
        <v>-24.180400000000002</v>
      </c>
      <c r="U76" s="1003">
        <v>-784.69414999999992</v>
      </c>
      <c r="V76" s="1003">
        <v>-434.84824142465868</v>
      </c>
      <c r="W76" s="1003">
        <v>8399.5592845395367</v>
      </c>
      <c r="X76" s="1003">
        <v>-186.95</v>
      </c>
      <c r="Y76" s="1003">
        <v>7304.6703000000007</v>
      </c>
      <c r="Z76" s="1003">
        <v>256.10598339999984</v>
      </c>
      <c r="AA76" s="1003">
        <v>479.40731205682363</v>
      </c>
      <c r="AB76" s="1003">
        <v>-95.133559999999989</v>
      </c>
      <c r="AC76" s="1003">
        <v>3541.0227409118784</v>
      </c>
      <c r="AD76" s="1003">
        <v>73.88733942460955</v>
      </c>
      <c r="AE76" s="1003">
        <v>-6202.8354545724396</v>
      </c>
      <c r="AF76" s="1003">
        <f>SUM(B76:AE76)</f>
        <v>17674.389946693191</v>
      </c>
    </row>
    <row r="77" spans="1:32" ht="12.95" customHeight="1" x14ac:dyDescent="0.2">
      <c r="A77" s="1357" t="s">
        <v>3160</v>
      </c>
      <c r="B77" s="77">
        <v>-552.85765000000004</v>
      </c>
      <c r="C77" s="77">
        <v>-171.26088832740578</v>
      </c>
      <c r="D77" s="77">
        <v>2332.7084399770038</v>
      </c>
      <c r="E77" s="77">
        <v>3965.4549100000095</v>
      </c>
      <c r="F77" s="77">
        <v>-1966.5302783224602</v>
      </c>
      <c r="G77" s="77">
        <v>1793.4971092522737</v>
      </c>
      <c r="H77" s="77">
        <v>3065.4239133931669</v>
      </c>
      <c r="I77" s="77">
        <v>-1564.4084600013559</v>
      </c>
      <c r="J77" s="77">
        <v>-19.537839999999953</v>
      </c>
      <c r="K77" s="77">
        <v>-103.25617</v>
      </c>
      <c r="L77" s="77">
        <v>-871.95072999999877</v>
      </c>
      <c r="M77" s="77">
        <v>2517.2291999577956</v>
      </c>
      <c r="N77" s="77">
        <v>-5.4980800000000762</v>
      </c>
      <c r="O77" s="77">
        <v>-260.95042981044031</v>
      </c>
      <c r="P77" s="77">
        <v>-1506.8297924922706</v>
      </c>
      <c r="Q77" s="77">
        <v>6586.1227700000054</v>
      </c>
      <c r="R77" s="77">
        <v>757.93803698316276</v>
      </c>
      <c r="S77" s="77">
        <v>-483.27927999999969</v>
      </c>
      <c r="T77" s="77">
        <v>10.71531999999999</v>
      </c>
      <c r="U77" s="77">
        <v>376.16600000000005</v>
      </c>
      <c r="V77" s="77">
        <v>-639.02090463765319</v>
      </c>
      <c r="W77" s="77">
        <v>9807.0747500000034</v>
      </c>
      <c r="X77" s="77">
        <v>-10.672659999999999</v>
      </c>
      <c r="Y77" s="77">
        <v>2522.874190000005</v>
      </c>
      <c r="Z77" s="77">
        <v>275.2865372000004</v>
      </c>
      <c r="AA77" s="77">
        <v>-618.60909680508405</v>
      </c>
      <c r="AB77" s="77">
        <v>-27.732790000000001</v>
      </c>
      <c r="AC77" s="77">
        <v>4520.51570606724</v>
      </c>
      <c r="AD77" s="77" t="s">
        <v>1580</v>
      </c>
      <c r="AE77" s="77">
        <v>-4007.6133406028366</v>
      </c>
      <c r="AF77" s="1003">
        <f>SUM(B77:AE77)</f>
        <v>25720.998491831167</v>
      </c>
    </row>
    <row r="78" spans="1:32" ht="12.95" customHeight="1" thickBot="1" x14ac:dyDescent="0.25">
      <c r="A78" s="1359" t="s">
        <v>3161</v>
      </c>
      <c r="B78" s="78" t="s">
        <v>1580</v>
      </c>
      <c r="C78" s="78">
        <v>-908.12036619148364</v>
      </c>
      <c r="D78" s="78">
        <v>-11885.452691259183</v>
      </c>
      <c r="E78" s="78">
        <v>18825.572949999947</v>
      </c>
      <c r="F78" s="78">
        <v>-8185.1892677844662</v>
      </c>
      <c r="G78" s="78">
        <v>-7868.1141065584452</v>
      </c>
      <c r="H78" s="78">
        <v>-2072.1453988974226</v>
      </c>
      <c r="I78" s="78">
        <v>-35873.11260000326</v>
      </c>
      <c r="J78" s="78">
        <v>-421.09036000000066</v>
      </c>
      <c r="K78" s="78">
        <v>-78.567080000000004</v>
      </c>
      <c r="L78" s="78">
        <v>-619.53732399962212</v>
      </c>
      <c r="M78" s="78">
        <v>6921.7526799999496</v>
      </c>
      <c r="N78" s="78">
        <v>-740.71126000000072</v>
      </c>
      <c r="O78" s="78">
        <v>2135.1157415980019</v>
      </c>
      <c r="P78" s="78">
        <v>6938.4147535697912</v>
      </c>
      <c r="Q78" s="78">
        <v>38784.411340000006</v>
      </c>
      <c r="R78" s="78">
        <v>975.84548579410773</v>
      </c>
      <c r="S78" s="78">
        <v>2033.6326299999998</v>
      </c>
      <c r="T78" s="78">
        <v>86.468789999999998</v>
      </c>
      <c r="U78" s="78">
        <v>-2264.1300200000055</v>
      </c>
      <c r="V78" s="78">
        <v>-4842.9599448406307</v>
      </c>
      <c r="W78" s="78">
        <v>28189.062109947427</v>
      </c>
      <c r="X78" s="78" t="s">
        <v>1580</v>
      </c>
      <c r="Y78" s="78">
        <v>22150.93356999995</v>
      </c>
      <c r="Z78" s="78">
        <v>565.67591811893351</v>
      </c>
      <c r="AA78" s="78">
        <v>8319.5022200000021</v>
      </c>
      <c r="AB78" s="78" t="s">
        <v>1580</v>
      </c>
      <c r="AC78" s="78">
        <v>18765.188899999954</v>
      </c>
      <c r="AD78" s="78" t="s">
        <v>1580</v>
      </c>
      <c r="AE78" s="78">
        <v>-3769.1446101022771</v>
      </c>
      <c r="AF78" s="78">
        <f>SUM(B78:AE78)</f>
        <v>75163.302059391281</v>
      </c>
    </row>
    <row r="80" spans="1:32" ht="12.95" customHeight="1" x14ac:dyDescent="0.2">
      <c r="A80" s="169"/>
      <c r="B80" s="30"/>
      <c r="C80" s="30"/>
      <c r="D80" s="30"/>
      <c r="E80" s="3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30"/>
    </row>
  </sheetData>
  <mergeCells count="2">
    <mergeCell ref="O5:AF6"/>
    <mergeCell ref="A5:N6"/>
  </mergeCells>
  <phoneticPr fontId="53" type="noConversion"/>
  <conditionalFormatting sqref="C8:AA8 D9:AF9">
    <cfRule type="expression" dxfId="206" priority="878" stopIfTrue="1">
      <formula>#REF!=1</formula>
    </cfRule>
  </conditionalFormatting>
  <conditionalFormatting sqref="AF8">
    <cfRule type="expression" dxfId="205" priority="879" stopIfTrue="1">
      <formula>#REF!=1</formula>
    </cfRule>
  </conditionalFormatting>
  <conditionalFormatting sqref="AB8">
    <cfRule type="expression" dxfId="204" priority="881" stopIfTrue="1">
      <formula>#REF!=1</formula>
    </cfRule>
  </conditionalFormatting>
  <conditionalFormatting sqref="AE8">
    <cfRule type="expression" dxfId="203" priority="882" stopIfTrue="1">
      <formula>#REF!=1</formula>
    </cfRule>
  </conditionalFormatting>
  <conditionalFormatting sqref="AC8:AD8">
    <cfRule type="expression" dxfId="202" priority="88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4" fitToWidth="2" orientation="portrait" r:id="rId1"/>
  <colBreaks count="1" manualBreakCount="1">
    <brk id="14" min="2" max="70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G80"/>
  <sheetViews>
    <sheetView showGridLines="0" zoomScaleNormal="100" zoomScaleSheetLayoutView="70" workbookViewId="0">
      <pane xSplit="1" ySplit="8" topLeftCell="O21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4" width="8.7109375" style="451" customWidth="1"/>
    <col min="5" max="5" width="9.85546875" style="451" customWidth="1"/>
    <col min="6" max="8" width="8.7109375" style="451" customWidth="1"/>
    <col min="9" max="9" width="8.28515625" style="451" customWidth="1"/>
    <col min="10" max="19" width="8.7109375" style="451" customWidth="1"/>
    <col min="20" max="20" width="6.7109375" style="451" customWidth="1"/>
    <col min="21" max="21" width="8.7109375" style="451" customWidth="1"/>
    <col min="22" max="22" width="7.42578125" style="451" customWidth="1"/>
    <col min="23" max="27" width="8.7109375" style="451" customWidth="1"/>
    <col min="28" max="28" width="7.42578125" style="451" customWidth="1"/>
    <col min="29" max="30" width="8.7109375" style="451" customWidth="1"/>
    <col min="31" max="31" width="7.7109375" style="451" customWidth="1"/>
    <col min="32" max="32" width="8.7109375" style="451" customWidth="1"/>
    <col min="33" max="33" width="10.5703125" style="451" customWidth="1"/>
    <col min="34" max="16384" width="9.140625" style="451"/>
  </cols>
  <sheetData>
    <row r="1" spans="1:33" x14ac:dyDescent="0.2">
      <c r="A1" s="757" t="s">
        <v>349</v>
      </c>
    </row>
    <row r="2" spans="1:33" x14ac:dyDescent="0.2">
      <c r="A2" s="757" t="s">
        <v>350</v>
      </c>
    </row>
    <row r="3" spans="1:33" s="834" customFormat="1" ht="15" customHeight="1" x14ac:dyDescent="0.2">
      <c r="A3" s="922" t="s">
        <v>769</v>
      </c>
      <c r="AG3" s="924" t="s">
        <v>3179</v>
      </c>
    </row>
    <row r="4" spans="1:33" s="505" customFormat="1" ht="12" customHeight="1" x14ac:dyDescent="0.2"/>
    <row r="5" spans="1:33" s="505" customFormat="1" ht="18" customHeight="1" x14ac:dyDescent="0.2">
      <c r="A5" s="1731" t="s">
        <v>3180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3" t="s">
        <v>3181</v>
      </c>
      <c r="P5" s="1733"/>
      <c r="Q5" s="1733"/>
      <c r="R5" s="1733"/>
      <c r="S5" s="1733"/>
      <c r="T5" s="1733"/>
      <c r="U5" s="1733"/>
      <c r="V5" s="1733"/>
      <c r="W5" s="1733"/>
      <c r="X5" s="1733"/>
      <c r="Y5" s="1733"/>
      <c r="Z5" s="1733"/>
      <c r="AA5" s="1733"/>
      <c r="AB5" s="1733"/>
      <c r="AC5" s="1733"/>
      <c r="AD5" s="1733"/>
      <c r="AE5" s="1733"/>
      <c r="AF5" s="1733"/>
      <c r="AG5" s="1733"/>
    </row>
    <row r="6" spans="1:33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3"/>
      <c r="P6" s="1733"/>
      <c r="Q6" s="1733"/>
      <c r="R6" s="1733"/>
      <c r="S6" s="1733"/>
      <c r="T6" s="1733"/>
      <c r="U6" s="1733"/>
      <c r="V6" s="1733"/>
      <c r="W6" s="1733"/>
      <c r="X6" s="1733"/>
      <c r="Y6" s="1733"/>
      <c r="Z6" s="1733"/>
      <c r="AA6" s="1733"/>
      <c r="AB6" s="1733"/>
      <c r="AC6" s="1733"/>
      <c r="AD6" s="1733"/>
      <c r="AE6" s="1733"/>
      <c r="AF6" s="1733"/>
      <c r="AG6" s="1733"/>
    </row>
    <row r="7" spans="1:33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G7" s="1354" t="s">
        <v>2071</v>
      </c>
    </row>
    <row r="8" spans="1:33" s="284" customFormat="1" ht="75" customHeight="1" thickBot="1" x14ac:dyDescent="0.25">
      <c r="A8" s="1105"/>
      <c r="B8" s="1106" t="s">
        <v>1526</v>
      </c>
      <c r="C8" s="1106" t="s">
        <v>2070</v>
      </c>
      <c r="D8" s="1106" t="s">
        <v>1220</v>
      </c>
      <c r="E8" s="1106" t="s">
        <v>800</v>
      </c>
      <c r="F8" s="1106" t="s">
        <v>763</v>
      </c>
      <c r="G8" s="1106" t="s">
        <v>1548</v>
      </c>
      <c r="H8" s="1106" t="s">
        <v>1549</v>
      </c>
      <c r="I8" s="1106" t="s">
        <v>817</v>
      </c>
      <c r="J8" s="1106" t="s">
        <v>854</v>
      </c>
      <c r="K8" s="1106" t="s">
        <v>2132</v>
      </c>
      <c r="L8" s="1106" t="s">
        <v>1557</v>
      </c>
      <c r="M8" s="1107" t="s">
        <v>802</v>
      </c>
      <c r="N8" s="1106" t="s">
        <v>830</v>
      </c>
      <c r="O8" s="1106" t="s">
        <v>1644</v>
      </c>
      <c r="P8" s="1106" t="s">
        <v>1530</v>
      </c>
      <c r="Q8" s="1106" t="s">
        <v>758</v>
      </c>
      <c r="R8" s="1106" t="s">
        <v>1418</v>
      </c>
      <c r="S8" s="1106" t="s">
        <v>803</v>
      </c>
      <c r="T8" s="1106" t="s">
        <v>762</v>
      </c>
      <c r="U8" s="1106" t="s">
        <v>761</v>
      </c>
      <c r="V8" s="1106" t="s">
        <v>829</v>
      </c>
      <c r="W8" s="1106" t="s">
        <v>1581</v>
      </c>
      <c r="X8" s="1106" t="s">
        <v>1527</v>
      </c>
      <c r="Y8" s="1106" t="s">
        <v>828</v>
      </c>
      <c r="Z8" s="1106" t="s">
        <v>799</v>
      </c>
      <c r="AA8" s="1106" t="s">
        <v>1168</v>
      </c>
      <c r="AB8" s="1106" t="s">
        <v>2088</v>
      </c>
      <c r="AC8" s="1106" t="s">
        <v>1535</v>
      </c>
      <c r="AD8" s="1106" t="s">
        <v>759</v>
      </c>
      <c r="AE8" s="1106" t="s">
        <v>1528</v>
      </c>
      <c r="AF8" s="1106" t="s">
        <v>752</v>
      </c>
      <c r="AG8" s="1108" t="s">
        <v>1079</v>
      </c>
    </row>
    <row r="9" spans="1:33" ht="15" customHeight="1" x14ac:dyDescent="0.2">
      <c r="A9" s="806" t="s">
        <v>565</v>
      </c>
      <c r="B9" s="83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5"/>
      <c r="AG9" s="85"/>
    </row>
    <row r="10" spans="1:33" ht="12.95" customHeight="1" x14ac:dyDescent="0.2">
      <c r="A10" s="226" t="s">
        <v>749</v>
      </c>
      <c r="B10" s="28">
        <v>2616.8662499999996</v>
      </c>
      <c r="C10" s="28">
        <v>2571.9841700000034</v>
      </c>
      <c r="D10" s="28">
        <v>10577.769090000002</v>
      </c>
      <c r="E10" s="28">
        <v>5013.9085200000009</v>
      </c>
      <c r="F10" s="28">
        <v>50028.113099999995</v>
      </c>
      <c r="G10" s="28">
        <v>1582.2324099999994</v>
      </c>
      <c r="H10" s="28">
        <v>5267.5684799999963</v>
      </c>
      <c r="I10" s="28">
        <v>31776.760150000009</v>
      </c>
      <c r="J10" s="28">
        <v>51.81143999999999</v>
      </c>
      <c r="K10" s="28">
        <v>844.11986999999999</v>
      </c>
      <c r="L10" s="28">
        <v>3651.4876299999987</v>
      </c>
      <c r="M10" s="28">
        <v>9013.1488800000079</v>
      </c>
      <c r="N10" s="28">
        <v>103.68107999999995</v>
      </c>
      <c r="O10" s="28">
        <v>268.32333999999992</v>
      </c>
      <c r="P10" s="28">
        <v>9796.734989999999</v>
      </c>
      <c r="Q10" s="28">
        <v>3099.0720299999966</v>
      </c>
      <c r="R10" s="28">
        <v>528.09164567715004</v>
      </c>
      <c r="S10" s="28">
        <v>1659.512479999999</v>
      </c>
      <c r="T10" s="28">
        <v>53.437569999999994</v>
      </c>
      <c r="U10" s="28">
        <v>1727.6459699999994</v>
      </c>
      <c r="V10" s="28">
        <v>202.9646699999999</v>
      </c>
      <c r="W10" s="28">
        <v>5756.0454299999983</v>
      </c>
      <c r="X10" s="28">
        <v>883.26400000000012</v>
      </c>
      <c r="Y10" s="28">
        <v>2336.7036079000054</v>
      </c>
      <c r="Z10" s="28">
        <v>213.47525999999996</v>
      </c>
      <c r="AA10" s="28">
        <v>1706.7945799999995</v>
      </c>
      <c r="AB10" s="28">
        <v>146.45049999999992</v>
      </c>
      <c r="AC10" s="28">
        <v>102.87341000000001</v>
      </c>
      <c r="AD10" s="28">
        <v>14240.009600000005</v>
      </c>
      <c r="AE10" s="28">
        <v>113.21782999999991</v>
      </c>
      <c r="AF10" s="28">
        <v>8404.0730699999986</v>
      </c>
      <c r="AG10" s="28">
        <v>174338.14105357719</v>
      </c>
    </row>
    <row r="11" spans="1:33" ht="12.95" customHeight="1" x14ac:dyDescent="0.2">
      <c r="A11" s="226" t="s">
        <v>902</v>
      </c>
      <c r="B11" s="28">
        <v>8447.4600399999999</v>
      </c>
      <c r="C11" s="28">
        <v>44538.191999999995</v>
      </c>
      <c r="D11" s="28">
        <v>23474.63753</v>
      </c>
      <c r="E11" s="28">
        <v>28864.580159999998</v>
      </c>
      <c r="F11" s="28">
        <v>69299.410299999989</v>
      </c>
      <c r="G11" s="28">
        <v>4252.3794399999997</v>
      </c>
      <c r="H11" s="28">
        <v>8437.8691799999979</v>
      </c>
      <c r="I11" s="28">
        <v>48293.543689999991</v>
      </c>
      <c r="J11" s="28">
        <v>144.26052000000001</v>
      </c>
      <c r="K11" s="28">
        <v>1649.4248400000001</v>
      </c>
      <c r="L11" s="28">
        <v>19097.461709999996</v>
      </c>
      <c r="M11" s="28">
        <v>14753.951990000001</v>
      </c>
      <c r="N11" s="28">
        <v>314.41215999999997</v>
      </c>
      <c r="O11" s="28">
        <v>2071.6979200000001</v>
      </c>
      <c r="P11" s="28">
        <v>9434.2369899999994</v>
      </c>
      <c r="Q11" s="28">
        <v>18146.461779999998</v>
      </c>
      <c r="R11" s="28">
        <v>2488.1138099999998</v>
      </c>
      <c r="S11" s="28">
        <v>12852.031690000002</v>
      </c>
      <c r="T11" s="28">
        <v>97.558459999999997</v>
      </c>
      <c r="U11" s="28">
        <v>2771.9451699999995</v>
      </c>
      <c r="V11" s="28">
        <v>530.91287999999997</v>
      </c>
      <c r="W11" s="28">
        <v>14453.220659999999</v>
      </c>
      <c r="X11" s="28">
        <v>1725.8869999999999</v>
      </c>
      <c r="Y11" s="28">
        <v>10084.551180000004</v>
      </c>
      <c r="Z11" s="28">
        <v>441.61878000000002</v>
      </c>
      <c r="AA11" s="28">
        <v>6899.74082</v>
      </c>
      <c r="AB11" s="28">
        <v>365.47471999999993</v>
      </c>
      <c r="AC11" s="28">
        <v>581.58627999999999</v>
      </c>
      <c r="AD11" s="28">
        <v>39125.329189999997</v>
      </c>
      <c r="AE11" s="28">
        <v>456.41886999999997</v>
      </c>
      <c r="AF11" s="28">
        <v>26023.400239999999</v>
      </c>
      <c r="AG11" s="28">
        <v>420117.77</v>
      </c>
    </row>
    <row r="12" spans="1:33" ht="12.95" customHeight="1" x14ac:dyDescent="0.2">
      <c r="A12" s="226" t="s">
        <v>996</v>
      </c>
      <c r="B12" s="28">
        <v>5002.4352099999996</v>
      </c>
      <c r="C12" s="28">
        <v>36389.93189</v>
      </c>
      <c r="D12" s="28">
        <v>23452.960569999999</v>
      </c>
      <c r="E12" s="28">
        <v>27565.691149999999</v>
      </c>
      <c r="F12" s="28">
        <v>68086.757569999987</v>
      </c>
      <c r="G12" s="28">
        <v>4252.3288400000001</v>
      </c>
      <c r="H12" s="28">
        <v>8267.4359099999983</v>
      </c>
      <c r="I12" s="28">
        <v>48293.537009999993</v>
      </c>
      <c r="J12" s="28">
        <v>144.26052000000001</v>
      </c>
      <c r="K12" s="28">
        <v>1649.4248400000001</v>
      </c>
      <c r="L12" s="28">
        <v>18984.954979999995</v>
      </c>
      <c r="M12" s="28">
        <v>14393.098190000001</v>
      </c>
      <c r="N12" s="28">
        <v>314.41215999999997</v>
      </c>
      <c r="O12" s="28">
        <v>2071.6979200000001</v>
      </c>
      <c r="P12" s="28">
        <v>9434.2200199999988</v>
      </c>
      <c r="Q12" s="28">
        <v>18146.366279999998</v>
      </c>
      <c r="R12" s="28">
        <v>2488.1116499999998</v>
      </c>
      <c r="S12" s="28">
        <v>12852.031200000001</v>
      </c>
      <c r="T12" s="28">
        <v>97.558459999999997</v>
      </c>
      <c r="U12" s="28">
        <v>2771.9296099999997</v>
      </c>
      <c r="V12" s="28">
        <v>530.91287999999997</v>
      </c>
      <c r="W12" s="28">
        <v>14453.220659999999</v>
      </c>
      <c r="X12" s="28">
        <v>1725.8869999999999</v>
      </c>
      <c r="Y12" s="28">
        <v>10084.529970000003</v>
      </c>
      <c r="Z12" s="28">
        <v>441.61878000000002</v>
      </c>
      <c r="AA12" s="28">
        <v>6896.1131999999998</v>
      </c>
      <c r="AB12" s="28">
        <v>365.47471999999993</v>
      </c>
      <c r="AC12" s="28">
        <v>581.58627999999999</v>
      </c>
      <c r="AD12" s="28">
        <v>39125.329129999998</v>
      </c>
      <c r="AE12" s="28">
        <v>456.41886999999997</v>
      </c>
      <c r="AF12" s="28">
        <v>24868.867409999999</v>
      </c>
      <c r="AG12" s="28">
        <v>404189.10288000002</v>
      </c>
    </row>
    <row r="13" spans="1:33" ht="12.95" customHeight="1" x14ac:dyDescent="0.2">
      <c r="A13" s="226" t="s">
        <v>997</v>
      </c>
      <c r="B13" s="28">
        <v>3445.0248300000003</v>
      </c>
      <c r="C13" s="28">
        <v>8148.2601099999993</v>
      </c>
      <c r="D13" s="28">
        <v>21.676959999999998</v>
      </c>
      <c r="E13" s="28">
        <v>1298.8890100000001</v>
      </c>
      <c r="F13" s="28">
        <v>1212.65273</v>
      </c>
      <c r="G13" s="28">
        <v>5.0599999999999999E-2</v>
      </c>
      <c r="H13" s="28">
        <v>170.43326999999996</v>
      </c>
      <c r="I13" s="28">
        <v>6.6800000000000002E-3</v>
      </c>
      <c r="J13" s="28">
        <v>0</v>
      </c>
      <c r="K13" s="28">
        <v>0</v>
      </c>
      <c r="L13" s="28">
        <v>112.50672999999998</v>
      </c>
      <c r="M13" s="28">
        <v>360.85380000000004</v>
      </c>
      <c r="N13" s="28">
        <v>0</v>
      </c>
      <c r="O13" s="28">
        <v>0</v>
      </c>
      <c r="P13" s="28">
        <v>1.6970000000000002E-2</v>
      </c>
      <c r="Q13" s="28">
        <v>9.5500000000000002E-2</v>
      </c>
      <c r="R13" s="28">
        <v>2.16E-3</v>
      </c>
      <c r="S13" s="28">
        <v>4.8999999999999998E-4</v>
      </c>
      <c r="T13" s="28">
        <v>0</v>
      </c>
      <c r="U13" s="28">
        <v>1.5560000000000001E-2</v>
      </c>
      <c r="V13" s="28">
        <v>0</v>
      </c>
      <c r="W13" s="28">
        <v>0</v>
      </c>
      <c r="X13" s="28">
        <v>0</v>
      </c>
      <c r="Y13" s="28">
        <v>2.121E-2</v>
      </c>
      <c r="Z13" s="28">
        <v>0</v>
      </c>
      <c r="AA13" s="28">
        <v>3.6276199999999998</v>
      </c>
      <c r="AB13" s="28">
        <v>0</v>
      </c>
      <c r="AC13" s="28">
        <v>0</v>
      </c>
      <c r="AD13" s="28">
        <v>5.9999999999999995E-5</v>
      </c>
      <c r="AE13" s="28">
        <v>0</v>
      </c>
      <c r="AF13" s="28">
        <v>1154.5328300000001</v>
      </c>
      <c r="AG13" s="28">
        <v>15928.667120000002</v>
      </c>
    </row>
    <row r="14" spans="1:33" ht="12.95" customHeight="1" x14ac:dyDescent="0.2">
      <c r="A14" s="226" t="s">
        <v>998</v>
      </c>
      <c r="B14" s="28">
        <v>-5078.2877100000014</v>
      </c>
      <c r="C14" s="28">
        <v>-41822.99519999999</v>
      </c>
      <c r="D14" s="28">
        <v>-13190.464309999999</v>
      </c>
      <c r="E14" s="28">
        <v>-24010.814069999997</v>
      </c>
      <c r="F14" s="28">
        <v>-16299.859239999998</v>
      </c>
      <c r="G14" s="28">
        <v>-2805.4114800000002</v>
      </c>
      <c r="H14" s="28">
        <v>-3490.4005400000001</v>
      </c>
      <c r="I14" s="28">
        <v>-16451.633829999999</v>
      </c>
      <c r="J14" s="28">
        <v>-107.19204000000002</v>
      </c>
      <c r="K14" s="28">
        <v>-888.12401999999997</v>
      </c>
      <c r="L14" s="28">
        <v>-16572.665860000001</v>
      </c>
      <c r="M14" s="28">
        <v>-6914.2685099999981</v>
      </c>
      <c r="N14" s="28">
        <v>-179.98475999999999</v>
      </c>
      <c r="O14" s="28">
        <v>-1841.4949399999998</v>
      </c>
      <c r="P14" s="28">
        <v>-1483.2971599999998</v>
      </c>
      <c r="Q14" s="28">
        <v>-14765.291130000001</v>
      </c>
      <c r="R14" s="28">
        <v>-1888.93541432285</v>
      </c>
      <c r="S14" s="28">
        <v>-10456.891670000001</v>
      </c>
      <c r="T14" s="28">
        <v>-46.85642</v>
      </c>
      <c r="U14" s="28">
        <v>-1397.38653</v>
      </c>
      <c r="V14" s="28">
        <v>-274.41450000000003</v>
      </c>
      <c r="W14" s="28">
        <v>-8179.4440699999996</v>
      </c>
      <c r="X14" s="28">
        <v>-827.74599999999998</v>
      </c>
      <c r="Y14" s="28">
        <v>-8108.7379621000018</v>
      </c>
      <c r="Z14" s="28">
        <v>-208.68820000000002</v>
      </c>
      <c r="AA14" s="28">
        <v>-4509.1859899999999</v>
      </c>
      <c r="AB14" s="28">
        <v>-207.66083</v>
      </c>
      <c r="AC14" s="28">
        <v>-378.17157000000003</v>
      </c>
      <c r="AD14" s="28">
        <v>-23579.526109999999</v>
      </c>
      <c r="AE14" s="28">
        <v>-321.36842000000001</v>
      </c>
      <c r="AF14" s="28">
        <v>-15448.751220000002</v>
      </c>
      <c r="AG14" s="28">
        <v>-241735.94970642286</v>
      </c>
    </row>
    <row r="15" spans="1:33" ht="12.95" customHeight="1" x14ac:dyDescent="0.2">
      <c r="A15" s="226" t="s">
        <v>999</v>
      </c>
      <c r="B15" s="28">
        <v>-3222.2126700000017</v>
      </c>
      <c r="C15" s="28">
        <v>-32517.133219999992</v>
      </c>
      <c r="D15" s="28">
        <v>-13190.464309999999</v>
      </c>
      <c r="E15" s="28">
        <v>-24010.738189999996</v>
      </c>
      <c r="F15" s="28">
        <v>-16299.859239999998</v>
      </c>
      <c r="G15" s="28">
        <v>-2805.4114800000002</v>
      </c>
      <c r="H15" s="28">
        <v>-3044.5725000000002</v>
      </c>
      <c r="I15" s="28">
        <v>-15326.7806</v>
      </c>
      <c r="J15" s="28">
        <v>-107.19204000000002</v>
      </c>
      <c r="K15" s="28">
        <v>-888.12401999999997</v>
      </c>
      <c r="L15" s="28">
        <v>-16572.665860000001</v>
      </c>
      <c r="M15" s="28">
        <v>-6914.2685099999981</v>
      </c>
      <c r="N15" s="28">
        <v>-179.98475999999999</v>
      </c>
      <c r="O15" s="28">
        <v>-1828.5336299999999</v>
      </c>
      <c r="P15" s="28">
        <v>0</v>
      </c>
      <c r="Q15" s="28">
        <v>-14765.291130000001</v>
      </c>
      <c r="R15" s="28">
        <v>-1888.93541432285</v>
      </c>
      <c r="S15" s="28">
        <v>-10456.891670000001</v>
      </c>
      <c r="T15" s="28">
        <v>-46.85642</v>
      </c>
      <c r="U15" s="28">
        <v>-1180.2004199999999</v>
      </c>
      <c r="V15" s="28">
        <v>-274.41450000000003</v>
      </c>
      <c r="W15" s="28">
        <v>-8179.4440699999996</v>
      </c>
      <c r="X15" s="28">
        <v>-827.74599999999998</v>
      </c>
      <c r="Y15" s="28">
        <v>-8108.7379621000018</v>
      </c>
      <c r="Z15" s="28">
        <v>-208.68820000000002</v>
      </c>
      <c r="AA15" s="28">
        <v>-4509.1859899999999</v>
      </c>
      <c r="AB15" s="28">
        <v>-207.66083</v>
      </c>
      <c r="AC15" s="28">
        <v>-352.95198000000005</v>
      </c>
      <c r="AD15" s="28">
        <v>-23579.526109999999</v>
      </c>
      <c r="AE15" s="28">
        <v>-321.36842000000001</v>
      </c>
      <c r="AF15" s="28">
        <v>-15235.351460000002</v>
      </c>
      <c r="AG15" s="28">
        <v>-227051.19160642289</v>
      </c>
    </row>
    <row r="16" spans="1:33" ht="12.95" customHeight="1" x14ac:dyDescent="0.2">
      <c r="A16" s="226" t="s">
        <v>1570</v>
      </c>
      <c r="B16" s="28">
        <v>-3222.2126700000017</v>
      </c>
      <c r="C16" s="28">
        <v>-15004.877379999998</v>
      </c>
      <c r="D16" s="28">
        <v>-2697.6104699999996</v>
      </c>
      <c r="E16" s="28">
        <v>-1104.0418200000001</v>
      </c>
      <c r="F16" s="28">
        <v>-1834.96902</v>
      </c>
      <c r="G16" s="28">
        <v>-703.57970999999998</v>
      </c>
      <c r="H16" s="28">
        <v>0</v>
      </c>
      <c r="I16" s="28">
        <v>-6337.2651700000006</v>
      </c>
      <c r="J16" s="28">
        <v>-11.59389</v>
      </c>
      <c r="K16" s="28">
        <v>-31.01727</v>
      </c>
      <c r="L16" s="28">
        <v>-3939.1322700000001</v>
      </c>
      <c r="M16" s="28">
        <v>-216.97615999999999</v>
      </c>
      <c r="N16" s="28">
        <v>0</v>
      </c>
      <c r="O16" s="28">
        <v>-9.7822600000000008</v>
      </c>
      <c r="P16" s="28">
        <v>0</v>
      </c>
      <c r="Q16" s="28">
        <v>-1238.8757800000001</v>
      </c>
      <c r="R16" s="28">
        <v>-582.34428200000002</v>
      </c>
      <c r="S16" s="28">
        <v>-2497.14705</v>
      </c>
      <c r="T16" s="28">
        <v>-31.068999999999999</v>
      </c>
      <c r="U16" s="28">
        <v>-46.23028</v>
      </c>
      <c r="V16" s="28">
        <v>0</v>
      </c>
      <c r="W16" s="28">
        <v>-288.73939000000001</v>
      </c>
      <c r="X16" s="28">
        <v>-211.91800000000001</v>
      </c>
      <c r="Y16" s="28">
        <v>-30.153544999999998</v>
      </c>
      <c r="Z16" s="28">
        <v>-40.861870000000003</v>
      </c>
      <c r="AA16" s="28">
        <v>-759.46979999999996</v>
      </c>
      <c r="AB16" s="28">
        <v>-117.43935</v>
      </c>
      <c r="AC16" s="28">
        <v>-278.85735</v>
      </c>
      <c r="AD16" s="28">
        <v>-2578.5833699999998</v>
      </c>
      <c r="AE16" s="28">
        <v>-175.10484</v>
      </c>
      <c r="AF16" s="28">
        <v>-7028.86481</v>
      </c>
      <c r="AG16" s="28">
        <v>-51018.716807000004</v>
      </c>
    </row>
    <row r="17" spans="1:33" ht="12.95" customHeight="1" x14ac:dyDescent="0.2">
      <c r="A17" s="226" t="s">
        <v>732</v>
      </c>
      <c r="B17" s="28">
        <v>0</v>
      </c>
      <c r="C17" s="28">
        <v>-17512.255839999994</v>
      </c>
      <c r="D17" s="28">
        <v>-3493.4198199999996</v>
      </c>
      <c r="E17" s="28">
        <v>-7381.357930000001</v>
      </c>
      <c r="F17" s="28">
        <v>-6856.4260399999994</v>
      </c>
      <c r="G17" s="28">
        <v>-1443.0728299999998</v>
      </c>
      <c r="H17" s="28">
        <v>0</v>
      </c>
      <c r="I17" s="28">
        <v>0</v>
      </c>
      <c r="J17" s="28">
        <v>-80.807570000000013</v>
      </c>
      <c r="K17" s="28">
        <v>-495.38453999999996</v>
      </c>
      <c r="L17" s="28">
        <v>-8179.5718099999995</v>
      </c>
      <c r="M17" s="28">
        <v>-1911.2040399999992</v>
      </c>
      <c r="N17" s="28">
        <v>-165.39152999999999</v>
      </c>
      <c r="O17" s="28">
        <v>-1048.2932799999999</v>
      </c>
      <c r="P17" s="28">
        <v>0</v>
      </c>
      <c r="Q17" s="28">
        <v>-6664.6680400000005</v>
      </c>
      <c r="R17" s="28">
        <v>-1118.78159832455</v>
      </c>
      <c r="S17" s="28">
        <v>-3859.6010300000003</v>
      </c>
      <c r="T17" s="28">
        <v>-15.787420000000001</v>
      </c>
      <c r="U17" s="28">
        <v>-1133.9701399999999</v>
      </c>
      <c r="V17" s="28">
        <v>-261.00837000000001</v>
      </c>
      <c r="W17" s="28">
        <v>-5551.4200800000008</v>
      </c>
      <c r="X17" s="28">
        <v>-508.50900000000001</v>
      </c>
      <c r="Y17" s="28">
        <v>-4255.5604203000003</v>
      </c>
      <c r="Z17" s="28">
        <v>-164.72408000000001</v>
      </c>
      <c r="AA17" s="28">
        <v>-3163.5174900000002</v>
      </c>
      <c r="AB17" s="28">
        <v>0</v>
      </c>
      <c r="AC17" s="28">
        <v>-22.933979999999998</v>
      </c>
      <c r="AD17" s="28">
        <v>-6667.3803299999918</v>
      </c>
      <c r="AE17" s="28">
        <v>-69.941340000000011</v>
      </c>
      <c r="AF17" s="28">
        <v>0</v>
      </c>
      <c r="AG17" s="28">
        <v>-82024.988548624533</v>
      </c>
    </row>
    <row r="18" spans="1:33" ht="12.95" customHeight="1" x14ac:dyDescent="0.2">
      <c r="A18" s="226" t="s">
        <v>743</v>
      </c>
      <c r="B18" s="28">
        <v>0</v>
      </c>
      <c r="C18" s="28">
        <v>0</v>
      </c>
      <c r="D18" s="28">
        <v>-6999.4340200000015</v>
      </c>
      <c r="E18" s="28">
        <v>-15525.338439999998</v>
      </c>
      <c r="F18" s="28">
        <v>-7608.4641799999999</v>
      </c>
      <c r="G18" s="28">
        <v>-658.75894000000005</v>
      </c>
      <c r="H18" s="28">
        <v>-3044.5725000000002</v>
      </c>
      <c r="I18" s="28">
        <v>-8989.5154299999995</v>
      </c>
      <c r="J18" s="28">
        <v>-14.79058</v>
      </c>
      <c r="K18" s="28">
        <v>-361.72220999999996</v>
      </c>
      <c r="L18" s="28">
        <v>-4453.9617799999996</v>
      </c>
      <c r="M18" s="28">
        <v>-4786.0883099999992</v>
      </c>
      <c r="N18" s="28">
        <v>-14.59323</v>
      </c>
      <c r="O18" s="28">
        <v>-770.45808999999997</v>
      </c>
      <c r="P18" s="28">
        <v>0</v>
      </c>
      <c r="Q18" s="28">
        <v>-6861.7473100000007</v>
      </c>
      <c r="R18" s="28">
        <v>-187.8095339983</v>
      </c>
      <c r="S18" s="28">
        <v>-4100.1435900000006</v>
      </c>
      <c r="T18" s="28">
        <v>0</v>
      </c>
      <c r="U18" s="28">
        <v>0</v>
      </c>
      <c r="V18" s="28">
        <v>-13.406129999999999</v>
      </c>
      <c r="W18" s="28">
        <v>-2339.2845999999995</v>
      </c>
      <c r="X18" s="28">
        <v>-107.319</v>
      </c>
      <c r="Y18" s="28">
        <v>-3823.023996800001</v>
      </c>
      <c r="Z18" s="28">
        <v>-3.1022500000000002</v>
      </c>
      <c r="AA18" s="28">
        <v>-586.19869999999992</v>
      </c>
      <c r="AB18" s="28">
        <v>-90.22148</v>
      </c>
      <c r="AC18" s="28">
        <v>-51.160650000000004</v>
      </c>
      <c r="AD18" s="28">
        <v>-14333.562410000008</v>
      </c>
      <c r="AE18" s="28">
        <v>-76.322240000000008</v>
      </c>
      <c r="AF18" s="28">
        <v>-8206.4866500000007</v>
      </c>
      <c r="AG18" s="28">
        <v>-94007.486250798291</v>
      </c>
    </row>
    <row r="19" spans="1:33" ht="12.95" customHeight="1" x14ac:dyDescent="0.2">
      <c r="A19" s="226" t="s">
        <v>1000</v>
      </c>
      <c r="B19" s="28">
        <v>-1856.0750399999999</v>
      </c>
      <c r="C19" s="28">
        <v>-9305.8619799999997</v>
      </c>
      <c r="D19" s="28">
        <v>0</v>
      </c>
      <c r="E19" s="28">
        <v>-7.5879999999999989E-2</v>
      </c>
      <c r="F19" s="28">
        <v>0</v>
      </c>
      <c r="G19" s="28">
        <v>0</v>
      </c>
      <c r="H19" s="28">
        <v>-445.82804000000004</v>
      </c>
      <c r="I19" s="28">
        <v>-1124.8532299999999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-12.961310000000001</v>
      </c>
      <c r="P19" s="28">
        <v>-1483.2971599999998</v>
      </c>
      <c r="Q19" s="28">
        <v>0</v>
      </c>
      <c r="R19" s="28">
        <v>0</v>
      </c>
      <c r="S19" s="28">
        <v>0</v>
      </c>
      <c r="T19" s="28">
        <v>0</v>
      </c>
      <c r="U19" s="28">
        <v>-217.18611000000001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-25.21959</v>
      </c>
      <c r="AD19" s="28">
        <v>0</v>
      </c>
      <c r="AE19" s="28">
        <v>0</v>
      </c>
      <c r="AF19" s="28">
        <v>-213.39976000000001</v>
      </c>
      <c r="AG19" s="28">
        <v>-14684.758100000003</v>
      </c>
    </row>
    <row r="20" spans="1:33" ht="12.95" customHeight="1" x14ac:dyDescent="0.2">
      <c r="A20" s="226" t="s">
        <v>744</v>
      </c>
      <c r="B20" s="28">
        <v>-1856.0750399999999</v>
      </c>
      <c r="C20" s="28">
        <v>-0.13861999999999999</v>
      </c>
      <c r="D20" s="28">
        <v>0</v>
      </c>
      <c r="E20" s="28">
        <v>-7.5879999999999989E-2</v>
      </c>
      <c r="F20" s="28">
        <v>0</v>
      </c>
      <c r="G20" s="28">
        <v>0</v>
      </c>
      <c r="H20" s="28">
        <v>-445.82804000000004</v>
      </c>
      <c r="I20" s="28">
        <v>-1124.8532299999999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-12.961310000000001</v>
      </c>
      <c r="P20" s="28">
        <v>-1483.2971599999998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-25.21959</v>
      </c>
      <c r="AD20" s="28">
        <v>0</v>
      </c>
      <c r="AE20" s="28">
        <v>0</v>
      </c>
      <c r="AF20" s="28">
        <v>-213.39976000000001</v>
      </c>
      <c r="AG20" s="28">
        <v>-5161.8486299999995</v>
      </c>
    </row>
    <row r="21" spans="1:33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</row>
    <row r="22" spans="1:33" ht="12.95" customHeight="1" x14ac:dyDescent="0.2">
      <c r="A22" s="226" t="s">
        <v>743</v>
      </c>
      <c r="B22" s="28">
        <v>0</v>
      </c>
      <c r="C22" s="28">
        <v>-9305.72336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-217.18611000000001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-9522.9094700000005</v>
      </c>
    </row>
    <row r="23" spans="1:33" ht="12.95" customHeight="1" x14ac:dyDescent="0.2">
      <c r="A23" s="62" t="s">
        <v>4146</v>
      </c>
      <c r="B23" s="28">
        <v>-752.30607999999893</v>
      </c>
      <c r="C23" s="28">
        <v>-143.21263000000181</v>
      </c>
      <c r="D23" s="28">
        <v>293.59587000000192</v>
      </c>
      <c r="E23" s="28">
        <v>160.14242999999988</v>
      </c>
      <c r="F23" s="28">
        <v>-2971.4379599999929</v>
      </c>
      <c r="G23" s="28">
        <v>135.2644499999999</v>
      </c>
      <c r="H23" s="28">
        <v>320.09983999999872</v>
      </c>
      <c r="I23" s="28">
        <v>-65.149709999983315</v>
      </c>
      <c r="J23" s="28">
        <v>14.742959999999997</v>
      </c>
      <c r="K23" s="28">
        <v>82.819049999999777</v>
      </c>
      <c r="L23" s="28">
        <v>1126.6917800000037</v>
      </c>
      <c r="M23" s="28">
        <v>1173.4654000000046</v>
      </c>
      <c r="N23" s="28">
        <v>-30.746320000000029</v>
      </c>
      <c r="O23" s="28">
        <v>38.120359999999664</v>
      </c>
      <c r="P23" s="28">
        <v>1845.795159999999</v>
      </c>
      <c r="Q23" s="28">
        <v>-282.09861999999976</v>
      </c>
      <c r="R23" s="28">
        <v>-71.086749999999824</v>
      </c>
      <c r="S23" s="28">
        <v>-735.62754000000177</v>
      </c>
      <c r="T23" s="28">
        <v>2.7355299999999936</v>
      </c>
      <c r="U23" s="28">
        <v>353.08732999999984</v>
      </c>
      <c r="V23" s="28">
        <v>-53.533710000000035</v>
      </c>
      <c r="W23" s="28">
        <v>-517.73116000000164</v>
      </c>
      <c r="X23" s="28">
        <v>-14.876999999999896</v>
      </c>
      <c r="Y23" s="28">
        <v>360.89039000000321</v>
      </c>
      <c r="Z23" s="28">
        <v>-19.455320000000022</v>
      </c>
      <c r="AA23" s="28">
        <v>-683.7602500000005</v>
      </c>
      <c r="AB23" s="28">
        <v>-11.363390000000011</v>
      </c>
      <c r="AC23" s="28">
        <v>-100.54129999999995</v>
      </c>
      <c r="AD23" s="28">
        <v>-1305.7934799999939</v>
      </c>
      <c r="AE23" s="28">
        <v>-21.832620000000048</v>
      </c>
      <c r="AF23" s="28">
        <v>-2170.5759499999986</v>
      </c>
      <c r="AG23" s="28">
        <v>-4043.6792399999626</v>
      </c>
    </row>
    <row r="24" spans="1:33" ht="12.95" customHeight="1" x14ac:dyDescent="0.2">
      <c r="A24" s="62" t="s">
        <v>4128</v>
      </c>
      <c r="B24" s="28">
        <v>-3980.5225299999997</v>
      </c>
      <c r="C24" s="28">
        <v>-20086.298070000001</v>
      </c>
      <c r="D24" s="28">
        <v>-10426.68808</v>
      </c>
      <c r="E24" s="28">
        <v>-10053.005119999998</v>
      </c>
      <c r="F24" s="28">
        <v>-34062.977239999993</v>
      </c>
      <c r="G24" s="28">
        <v>-1963.0565200000003</v>
      </c>
      <c r="H24" s="28">
        <v>-3572.6327900000006</v>
      </c>
      <c r="I24" s="28">
        <v>-24683.32656999999</v>
      </c>
      <c r="J24" s="28">
        <v>-74.444119999999998</v>
      </c>
      <c r="K24" s="28">
        <v>-799.81182999999999</v>
      </c>
      <c r="L24" s="28">
        <v>-8530.8817799999997</v>
      </c>
      <c r="M24" s="28">
        <v>-11493.324399999998</v>
      </c>
      <c r="N24" s="28">
        <v>-131.09832000000003</v>
      </c>
      <c r="O24" s="28">
        <v>-738.96408999999994</v>
      </c>
      <c r="P24" s="28">
        <v>-4429.4292600000008</v>
      </c>
      <c r="Q24" s="28">
        <v>-7121.0831200000011</v>
      </c>
      <c r="R24" s="28">
        <v>-1230.08583</v>
      </c>
      <c r="S24" s="28">
        <v>-6243.2415600000004</v>
      </c>
      <c r="T24" s="28">
        <v>-47.516420000000004</v>
      </c>
      <c r="U24" s="28">
        <v>-1330.9914699999999</v>
      </c>
      <c r="V24" s="28">
        <v>-299.45644000000004</v>
      </c>
      <c r="W24" s="28">
        <v>-7036.6977800000013</v>
      </c>
      <c r="X24" s="28">
        <v>-888.90599999999995</v>
      </c>
      <c r="Y24" s="28">
        <v>-4226.3483699999988</v>
      </c>
      <c r="Z24" s="28">
        <v>-200.45708000000002</v>
      </c>
      <c r="AA24" s="28">
        <v>-3604.8316299999997</v>
      </c>
      <c r="AB24" s="28">
        <v>-40.63148000000001</v>
      </c>
      <c r="AC24" s="28">
        <v>-314.79495999999995</v>
      </c>
      <c r="AD24" s="28">
        <v>-17116.003149999997</v>
      </c>
      <c r="AE24" s="28">
        <v>-305.49462000000005</v>
      </c>
      <c r="AF24" s="28">
        <v>-12516.698549999999</v>
      </c>
      <c r="AG24" s="28">
        <v>-197549.69917999997</v>
      </c>
    </row>
    <row r="25" spans="1:33" ht="12.95" customHeight="1" x14ac:dyDescent="0.2">
      <c r="A25" s="62" t="s">
        <v>4127</v>
      </c>
      <c r="B25" s="28">
        <v>1320.2921600000002</v>
      </c>
      <c r="C25" s="28">
        <v>18831.155899999998</v>
      </c>
      <c r="D25" s="28">
        <v>5135.3337799999999</v>
      </c>
      <c r="E25" s="28">
        <v>7820.3525199999995</v>
      </c>
      <c r="F25" s="28">
        <v>7310.8352400000003</v>
      </c>
      <c r="G25" s="28">
        <v>1221.6286400000001</v>
      </c>
      <c r="H25" s="28">
        <v>1044.2694199999999</v>
      </c>
      <c r="I25" s="28">
        <v>6845.661280000003</v>
      </c>
      <c r="J25" s="28">
        <v>55.590180000000011</v>
      </c>
      <c r="K25" s="28">
        <v>403.11726999999996</v>
      </c>
      <c r="L25" s="28">
        <v>7293.7982100000008</v>
      </c>
      <c r="M25" s="28">
        <v>7497.5698200000006</v>
      </c>
      <c r="N25" s="28">
        <v>72.427059999999997</v>
      </c>
      <c r="O25" s="28">
        <v>629.83771000000002</v>
      </c>
      <c r="P25" s="28">
        <v>0</v>
      </c>
      <c r="Q25" s="28">
        <v>5350.3243000000002</v>
      </c>
      <c r="R25" s="28">
        <v>938.63774999999998</v>
      </c>
      <c r="S25" s="28">
        <v>4904.4022399999994</v>
      </c>
      <c r="T25" s="28">
        <v>22.005410000000001</v>
      </c>
      <c r="U25" s="28">
        <v>729.69837000000007</v>
      </c>
      <c r="V25" s="28">
        <v>190.00966</v>
      </c>
      <c r="W25" s="28">
        <v>4084.5227799999993</v>
      </c>
      <c r="X25" s="28">
        <v>336.01600000000002</v>
      </c>
      <c r="Y25" s="28">
        <v>3166.4411400000022</v>
      </c>
      <c r="Z25" s="28">
        <v>99.371359999999996</v>
      </c>
      <c r="AA25" s="28">
        <v>2425.0579099999995</v>
      </c>
      <c r="AB25" s="28">
        <v>28.595679999999998</v>
      </c>
      <c r="AC25" s="28">
        <v>169.32446000000002</v>
      </c>
      <c r="AD25" s="28">
        <v>9670.8333200000015</v>
      </c>
      <c r="AE25" s="28">
        <v>215.66262</v>
      </c>
      <c r="AF25" s="283">
        <v>6351.8541699999996</v>
      </c>
      <c r="AG25" s="28">
        <v>104164.62636000001</v>
      </c>
    </row>
    <row r="26" spans="1:33" ht="12.95" customHeight="1" x14ac:dyDescent="0.2">
      <c r="A26" s="62" t="s">
        <v>4130</v>
      </c>
      <c r="B26" s="28">
        <v>3122.7009500000004</v>
      </c>
      <c r="C26" s="28">
        <v>17622.075400000002</v>
      </c>
      <c r="D26" s="28">
        <v>10577.505050000002</v>
      </c>
      <c r="E26" s="28">
        <v>11728.3084</v>
      </c>
      <c r="F26" s="28">
        <v>28752.422119999999</v>
      </c>
      <c r="G26" s="28">
        <v>1933.3616700000002</v>
      </c>
      <c r="H26" s="28">
        <v>3652.6932199999997</v>
      </c>
      <c r="I26" s="28">
        <v>25169.317330000002</v>
      </c>
      <c r="J26" s="28">
        <v>106.70442</v>
      </c>
      <c r="K26" s="28">
        <v>814.96335999999985</v>
      </c>
      <c r="L26" s="28">
        <v>8828.8461800000023</v>
      </c>
      <c r="M26" s="28">
        <v>14462.196890000001</v>
      </c>
      <c r="N26" s="28">
        <v>57.400700000000001</v>
      </c>
      <c r="O26" s="28">
        <v>1281.8526399999998</v>
      </c>
      <c r="P26" s="28">
        <v>6338.9378699999997</v>
      </c>
      <c r="Q26" s="28">
        <v>6039.6840300000003</v>
      </c>
      <c r="R26" s="28">
        <v>907.07285000000013</v>
      </c>
      <c r="S26" s="28">
        <v>3433.2558499999996</v>
      </c>
      <c r="T26" s="28">
        <v>54.075619999999994</v>
      </c>
      <c r="U26" s="28">
        <v>1537.6319499999997</v>
      </c>
      <c r="V26" s="28">
        <v>95.076100000000011</v>
      </c>
      <c r="W26" s="28">
        <v>5952.9531200000001</v>
      </c>
      <c r="X26" s="28">
        <v>826.851</v>
      </c>
      <c r="Y26" s="28">
        <v>3686.9958100000003</v>
      </c>
      <c r="Z26" s="28">
        <v>143.28715</v>
      </c>
      <c r="AA26" s="28">
        <v>1921.60123</v>
      </c>
      <c r="AB26" s="28">
        <v>3.3620900000000002</v>
      </c>
      <c r="AC26" s="28">
        <v>232.35368</v>
      </c>
      <c r="AD26" s="28">
        <v>13092.42591</v>
      </c>
      <c r="AE26" s="28">
        <v>224.01971</v>
      </c>
      <c r="AF26" s="28">
        <v>7659.9407300000003</v>
      </c>
      <c r="AG26" s="28">
        <v>180259.87302999996</v>
      </c>
    </row>
    <row r="27" spans="1:33" ht="12.95" customHeight="1" x14ac:dyDescent="0.2">
      <c r="A27" s="62" t="s">
        <v>4132</v>
      </c>
      <c r="B27" s="28">
        <v>-1214.77666</v>
      </c>
      <c r="C27" s="28">
        <v>-16510.145860000001</v>
      </c>
      <c r="D27" s="28">
        <v>-4992.5548799999997</v>
      </c>
      <c r="E27" s="28">
        <v>-9335.5133700000006</v>
      </c>
      <c r="F27" s="28">
        <v>-4971.7180799999996</v>
      </c>
      <c r="G27" s="28">
        <v>-1056.6693400000001</v>
      </c>
      <c r="H27" s="28">
        <v>-804.23000999999999</v>
      </c>
      <c r="I27" s="28">
        <v>-7396.8017499999987</v>
      </c>
      <c r="J27" s="28">
        <v>-73.107520000000008</v>
      </c>
      <c r="K27" s="28">
        <v>-335.44975000000005</v>
      </c>
      <c r="L27" s="28">
        <v>-6465.0708299999997</v>
      </c>
      <c r="M27" s="28">
        <v>-9292.9769099999994</v>
      </c>
      <c r="N27" s="28">
        <v>-29.475759999999998</v>
      </c>
      <c r="O27" s="28">
        <v>-1134.6059000000002</v>
      </c>
      <c r="P27" s="28">
        <v>-63.713449999999995</v>
      </c>
      <c r="Q27" s="28">
        <v>-4551.0238299999992</v>
      </c>
      <c r="R27" s="28">
        <v>-686.71151999999995</v>
      </c>
      <c r="S27" s="28">
        <v>-2830.0440700000004</v>
      </c>
      <c r="T27" s="28">
        <v>-25.829079999999998</v>
      </c>
      <c r="U27" s="28">
        <v>-583.25152000000003</v>
      </c>
      <c r="V27" s="28">
        <v>-39.163029999999999</v>
      </c>
      <c r="W27" s="28">
        <v>-3518.5092799999998</v>
      </c>
      <c r="X27" s="28">
        <v>-288.83800000000002</v>
      </c>
      <c r="Y27" s="28">
        <v>-2266.1981900000005</v>
      </c>
      <c r="Z27" s="28">
        <v>-61.656749999999995</v>
      </c>
      <c r="AA27" s="28">
        <v>-1425.5877600000003</v>
      </c>
      <c r="AB27" s="28">
        <v>-2.6896799999999996</v>
      </c>
      <c r="AC27" s="28">
        <v>-187.42448000000002</v>
      </c>
      <c r="AD27" s="28">
        <v>-6953.0495599999986</v>
      </c>
      <c r="AE27" s="28">
        <v>-156.02033</v>
      </c>
      <c r="AF27" s="28">
        <v>-3665.6722999999993</v>
      </c>
      <c r="AG27" s="28">
        <v>-90918.479449999984</v>
      </c>
    </row>
    <row r="28" spans="1:33" ht="12.95" customHeight="1" x14ac:dyDescent="0.2">
      <c r="A28" s="62" t="s">
        <v>4134</v>
      </c>
      <c r="B28" s="28">
        <v>0</v>
      </c>
      <c r="C28" s="28">
        <v>743.64859000000001</v>
      </c>
      <c r="D28" s="28">
        <v>1.32626</v>
      </c>
      <c r="E28" s="28">
        <v>-757.50595999999996</v>
      </c>
      <c r="F28" s="28">
        <v>-2806.2634700000003</v>
      </c>
      <c r="G28" s="28">
        <v>-364.51211999999998</v>
      </c>
      <c r="H28" s="28">
        <v>5048.5091400000001</v>
      </c>
      <c r="I28" s="28">
        <v>-49377.305330000003</v>
      </c>
      <c r="J28" s="28">
        <v>0</v>
      </c>
      <c r="K28" s="28">
        <v>-132.71850000000006</v>
      </c>
      <c r="L28" s="28">
        <v>363.59359000000086</v>
      </c>
      <c r="M28" s="28">
        <v>278.47699999999998</v>
      </c>
      <c r="N28" s="28">
        <v>0</v>
      </c>
      <c r="O28" s="28">
        <v>244.97000000000003</v>
      </c>
      <c r="P28" s="28">
        <v>4895.9756100000004</v>
      </c>
      <c r="Q28" s="28">
        <v>1528.6938</v>
      </c>
      <c r="R28" s="28">
        <v>-84.868520000000046</v>
      </c>
      <c r="S28" s="28">
        <v>1683.4231199999986</v>
      </c>
      <c r="T28" s="28">
        <v>5.7579999999999999E-2</v>
      </c>
      <c r="U28" s="28">
        <v>84.001749999999987</v>
      </c>
      <c r="V28" s="28">
        <v>2.9999999999999997E-4</v>
      </c>
      <c r="W28" s="28">
        <v>118.16</v>
      </c>
      <c r="X28" s="28">
        <v>201.94000000000003</v>
      </c>
      <c r="Y28" s="28">
        <v>-23.017000000000053</v>
      </c>
      <c r="Z28" s="28">
        <v>16.684849999999997</v>
      </c>
      <c r="AA28" s="28">
        <v>182.62699999999995</v>
      </c>
      <c r="AB28" s="28">
        <v>0</v>
      </c>
      <c r="AC28" s="28">
        <v>43.729559999999999</v>
      </c>
      <c r="AD28" s="28">
        <v>2647.9924500000002</v>
      </c>
      <c r="AE28" s="28">
        <v>0</v>
      </c>
      <c r="AF28" s="28">
        <v>-6687.1937099999996</v>
      </c>
      <c r="AG28" s="28">
        <v>-42149.574009999997</v>
      </c>
    </row>
    <row r="29" spans="1:33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-3858.6950000000002</v>
      </c>
      <c r="F29" s="28">
        <v>-3707.0959800000005</v>
      </c>
      <c r="G29" s="28">
        <v>-965.10789999999986</v>
      </c>
      <c r="H29" s="28">
        <v>0</v>
      </c>
      <c r="I29" s="28">
        <v>-72313.167010000005</v>
      </c>
      <c r="J29" s="28">
        <v>0</v>
      </c>
      <c r="K29" s="28">
        <v>-461.71605000000005</v>
      </c>
      <c r="L29" s="28">
        <v>-8986.3386599999994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-358.19607000000002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-584.08100000000002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-21105.7654</v>
      </c>
      <c r="AG29" s="28">
        <v>-112340.16307000001</v>
      </c>
    </row>
    <row r="30" spans="1:33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3001.7260000000001</v>
      </c>
      <c r="F30" s="28">
        <v>795.64294999999993</v>
      </c>
      <c r="G30" s="28">
        <v>600.59577999999988</v>
      </c>
      <c r="H30" s="28">
        <v>0</v>
      </c>
      <c r="I30" s="28">
        <v>20055.300000000003</v>
      </c>
      <c r="J30" s="28">
        <v>0</v>
      </c>
      <c r="K30" s="28">
        <v>232.71187999999998</v>
      </c>
      <c r="L30" s="28">
        <v>7683.2082500000006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273.32754999999997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437.60199999999998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10710.551460000001</v>
      </c>
      <c r="AG30" s="28">
        <v>43790.665870000004</v>
      </c>
    </row>
    <row r="31" spans="1:33" ht="12.95" customHeight="1" x14ac:dyDescent="0.2">
      <c r="A31" s="62" t="s">
        <v>4137</v>
      </c>
      <c r="B31" s="28">
        <v>0</v>
      </c>
      <c r="C31" s="28">
        <v>743.64859000000001</v>
      </c>
      <c r="D31" s="28">
        <v>2.65252</v>
      </c>
      <c r="E31" s="28">
        <v>397.85390000000001</v>
      </c>
      <c r="F31" s="28">
        <v>210.42576</v>
      </c>
      <c r="G31" s="28">
        <v>0</v>
      </c>
      <c r="H31" s="28">
        <v>6867.2587700000004</v>
      </c>
      <c r="I31" s="28">
        <v>3215.3696299999997</v>
      </c>
      <c r="J31" s="28">
        <v>0</v>
      </c>
      <c r="K31" s="28">
        <v>186.05497</v>
      </c>
      <c r="L31" s="28">
        <v>5134.4309999999996</v>
      </c>
      <c r="M31" s="28">
        <v>657.10799999999995</v>
      </c>
      <c r="N31" s="28">
        <v>0</v>
      </c>
      <c r="O31" s="28">
        <v>1863.097</v>
      </c>
      <c r="P31" s="28">
        <v>4978.9835000000003</v>
      </c>
      <c r="Q31" s="28">
        <v>1528.6938</v>
      </c>
      <c r="R31" s="28">
        <v>0</v>
      </c>
      <c r="S31" s="28">
        <v>8611.1829499999985</v>
      </c>
      <c r="T31" s="28">
        <v>0.11516</v>
      </c>
      <c r="U31" s="28">
        <v>135.33783</v>
      </c>
      <c r="V31" s="28">
        <v>0</v>
      </c>
      <c r="W31" s="28">
        <v>273.30099999999999</v>
      </c>
      <c r="X31" s="28">
        <v>259.64800000000002</v>
      </c>
      <c r="Y31" s="28">
        <v>619.01400000000001</v>
      </c>
      <c r="Z31" s="28">
        <v>17.298639999999999</v>
      </c>
      <c r="AA31" s="28">
        <v>751.88099999999997</v>
      </c>
      <c r="AB31" s="28">
        <v>0</v>
      </c>
      <c r="AC31" s="28">
        <v>43.729559999999999</v>
      </c>
      <c r="AD31" s="28">
        <v>2647.9924500000002</v>
      </c>
      <c r="AE31" s="28">
        <v>0</v>
      </c>
      <c r="AF31" s="28">
        <v>3708.0202300000001</v>
      </c>
      <c r="AG31" s="28">
        <v>42853.098259999999</v>
      </c>
    </row>
    <row r="32" spans="1:33" ht="12.95" customHeight="1" x14ac:dyDescent="0.2">
      <c r="A32" s="62" t="s">
        <v>4138</v>
      </c>
      <c r="B32" s="28">
        <v>0</v>
      </c>
      <c r="C32" s="28">
        <v>0</v>
      </c>
      <c r="D32" s="28">
        <v>-1.32626</v>
      </c>
      <c r="E32" s="28">
        <v>-298.39085999999998</v>
      </c>
      <c r="F32" s="28">
        <v>-105.2362</v>
      </c>
      <c r="G32" s="28">
        <v>0</v>
      </c>
      <c r="H32" s="28">
        <v>-1818.7496299999998</v>
      </c>
      <c r="I32" s="28">
        <v>-334.80795000000001</v>
      </c>
      <c r="J32" s="28">
        <v>0</v>
      </c>
      <c r="K32" s="28">
        <v>-89.769300000000001</v>
      </c>
      <c r="L32" s="28">
        <v>-3467.7069999999999</v>
      </c>
      <c r="M32" s="28">
        <v>-378.63099999999997</v>
      </c>
      <c r="N32" s="28">
        <v>0</v>
      </c>
      <c r="O32" s="28">
        <v>-1618.127</v>
      </c>
      <c r="P32" s="28">
        <v>-83.007890000000003</v>
      </c>
      <c r="Q32" s="28">
        <v>0</v>
      </c>
      <c r="R32" s="28">
        <v>0</v>
      </c>
      <c r="S32" s="28">
        <v>-6927.75983</v>
      </c>
      <c r="T32" s="28">
        <v>-5.7579999999999999E-2</v>
      </c>
      <c r="U32" s="28">
        <v>-51.336080000000003</v>
      </c>
      <c r="V32" s="28">
        <v>2.9999999999999997E-4</v>
      </c>
      <c r="W32" s="28">
        <v>-155.14099999999999</v>
      </c>
      <c r="X32" s="28">
        <v>-57.707999999999998</v>
      </c>
      <c r="Y32" s="28">
        <v>-495.55200000000002</v>
      </c>
      <c r="Z32" s="28">
        <v>-0.61378999999999995</v>
      </c>
      <c r="AA32" s="28">
        <v>-569.25400000000002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-16453.175070000001</v>
      </c>
    </row>
    <row r="33" spans="1:33" ht="12.95" customHeight="1" x14ac:dyDescent="0.2">
      <c r="A33" s="228" t="s">
        <v>1001</v>
      </c>
      <c r="B33" s="28">
        <v>0</v>
      </c>
      <c r="C33" s="28">
        <v>243.92870404449053</v>
      </c>
      <c r="D33" s="28">
        <v>909.76069999999993</v>
      </c>
      <c r="E33" s="28">
        <v>208.04547999999997</v>
      </c>
      <c r="F33" s="28">
        <v>8579.4859800000013</v>
      </c>
      <c r="G33" s="28">
        <v>590.16625943881297</v>
      </c>
      <c r="H33" s="28">
        <v>979.06497999999999</v>
      </c>
      <c r="I33" s="28">
        <v>2356.4024400000003</v>
      </c>
      <c r="J33" s="28">
        <v>1.5235900000000002</v>
      </c>
      <c r="K33" s="28">
        <v>249.02922999999998</v>
      </c>
      <c r="L33" s="28">
        <v>233.63940999999997</v>
      </c>
      <c r="M33" s="28">
        <v>456.65749972904587</v>
      </c>
      <c r="N33" s="28">
        <v>0</v>
      </c>
      <c r="O33" s="28">
        <v>9.1955020908660394</v>
      </c>
      <c r="P33" s="28">
        <v>1694.1760712287532</v>
      </c>
      <c r="Q33" s="28">
        <v>209.04757928335067</v>
      </c>
      <c r="R33" s="28">
        <v>26.323949999999996</v>
      </c>
      <c r="S33" s="28">
        <v>391.27845999999994</v>
      </c>
      <c r="T33" s="28">
        <v>1.5091799999999997</v>
      </c>
      <c r="U33" s="28">
        <v>268.54772000000003</v>
      </c>
      <c r="V33" s="28">
        <v>13.260057076885627</v>
      </c>
      <c r="W33" s="28">
        <v>670.76138793954692</v>
      </c>
      <c r="X33" s="28">
        <v>44.857999999999997</v>
      </c>
      <c r="Y33" s="28">
        <v>201.07811999999998</v>
      </c>
      <c r="Z33" s="28">
        <v>2.9814070684776017</v>
      </c>
      <c r="AA33" s="28">
        <v>206.38886029999998</v>
      </c>
      <c r="AB33" s="28">
        <v>0</v>
      </c>
      <c r="AC33" s="28">
        <v>28.093710023059575</v>
      </c>
      <c r="AD33" s="28">
        <v>2658.0556300000003</v>
      </c>
      <c r="AE33" s="28">
        <v>27.249059999999997</v>
      </c>
      <c r="AF33" s="28">
        <v>1242.0840010158706</v>
      </c>
      <c r="AG33" s="28">
        <v>22502.592969239158</v>
      </c>
    </row>
    <row r="34" spans="1:33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0</v>
      </c>
      <c r="F34" s="28">
        <v>4.7129200000000004</v>
      </c>
      <c r="G34" s="28">
        <v>2.9250000000000002E-2</v>
      </c>
      <c r="H34" s="28">
        <v>0</v>
      </c>
      <c r="I34" s="28">
        <v>14.468959999999999</v>
      </c>
      <c r="J34" s="28">
        <v>0</v>
      </c>
      <c r="K34" s="28">
        <v>0</v>
      </c>
      <c r="L34" s="28">
        <v>3.8149799999999998</v>
      </c>
      <c r="M34" s="28">
        <v>0</v>
      </c>
      <c r="N34" s="28">
        <v>0</v>
      </c>
      <c r="O34" s="28">
        <v>0</v>
      </c>
      <c r="P34" s="28">
        <v>0.25804000000000005</v>
      </c>
      <c r="Q34" s="28">
        <v>2.7550000000000002E-2</v>
      </c>
      <c r="R34" s="28">
        <v>1.25E-3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3.6139999999999999</v>
      </c>
      <c r="Y34" s="28">
        <v>14.39676</v>
      </c>
      <c r="Z34" s="28">
        <v>0</v>
      </c>
      <c r="AA34" s="28">
        <v>0</v>
      </c>
      <c r="AB34" s="28">
        <v>0</v>
      </c>
      <c r="AC34" s="28">
        <v>0</v>
      </c>
      <c r="AD34" s="28">
        <v>7.62E-3</v>
      </c>
      <c r="AE34" s="28">
        <v>0</v>
      </c>
      <c r="AF34" s="28">
        <v>0</v>
      </c>
      <c r="AG34" s="28">
        <v>41.331330000000008</v>
      </c>
    </row>
    <row r="35" spans="1:33" ht="12.95" customHeight="1" x14ac:dyDescent="0.2">
      <c r="A35" s="62" t="s">
        <v>4178</v>
      </c>
      <c r="B35" s="28">
        <v>0</v>
      </c>
      <c r="C35" s="28">
        <v>-539.09050000000002</v>
      </c>
      <c r="D35" s="28">
        <v>-1.2879100000000001</v>
      </c>
      <c r="E35" s="28">
        <v>-14.741</v>
      </c>
      <c r="F35" s="28">
        <v>501.66116</v>
      </c>
      <c r="G35" s="28">
        <v>0</v>
      </c>
      <c r="H35" s="28">
        <v>1.4197</v>
      </c>
      <c r="I35" s="28">
        <v>183.21247999999997</v>
      </c>
      <c r="J35" s="28">
        <v>0</v>
      </c>
      <c r="K35" s="28">
        <v>-8.3000000000000004E-2</v>
      </c>
      <c r="L35" s="28">
        <v>-65.383979999999994</v>
      </c>
      <c r="M35" s="28">
        <v>3.6040000000000001</v>
      </c>
      <c r="N35" s="28">
        <v>0</v>
      </c>
      <c r="O35" s="28">
        <v>0</v>
      </c>
      <c r="P35" s="28">
        <v>16.889690000000002</v>
      </c>
      <c r="Q35" s="28">
        <v>0</v>
      </c>
      <c r="R35" s="28">
        <v>0</v>
      </c>
      <c r="S35" s="28">
        <v>1.6377000000000002</v>
      </c>
      <c r="T35" s="28">
        <v>0</v>
      </c>
      <c r="U35" s="28">
        <v>0</v>
      </c>
      <c r="V35" s="28">
        <v>0</v>
      </c>
      <c r="W35" s="28">
        <v>43.539590000000004</v>
      </c>
      <c r="X35" s="28">
        <v>0</v>
      </c>
      <c r="Y35" s="28">
        <v>18.188210000000005</v>
      </c>
      <c r="Z35" s="28">
        <v>21.7912</v>
      </c>
      <c r="AA35" s="28">
        <v>-2.5000000000000001E-2</v>
      </c>
      <c r="AB35" s="28">
        <v>0</v>
      </c>
      <c r="AC35" s="28">
        <v>0</v>
      </c>
      <c r="AD35" s="28">
        <v>-1.899</v>
      </c>
      <c r="AE35" s="28">
        <v>0</v>
      </c>
      <c r="AF35" s="28">
        <v>0</v>
      </c>
      <c r="AG35" s="28">
        <v>169.43333999999996</v>
      </c>
    </row>
    <row r="36" spans="1:33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</row>
    <row r="37" spans="1:33" ht="15" customHeight="1" x14ac:dyDescent="0.2">
      <c r="A37" s="1115" t="s">
        <v>562</v>
      </c>
      <c r="B37" s="1114">
        <v>2616.8662499999996</v>
      </c>
      <c r="C37" s="1114">
        <v>3020.4709640444935</v>
      </c>
      <c r="D37" s="1114">
        <v>11487.568140000003</v>
      </c>
      <c r="E37" s="1114">
        <v>4449.7070400000002</v>
      </c>
      <c r="F37" s="1114">
        <v>56307.709689999996</v>
      </c>
      <c r="G37" s="1114">
        <v>1807.9157994388124</v>
      </c>
      <c r="H37" s="1114">
        <v>11296.562299999996</v>
      </c>
      <c r="I37" s="1114">
        <v>-15046.461299999994</v>
      </c>
      <c r="J37" s="1114">
        <v>53.335029999999989</v>
      </c>
      <c r="K37" s="1114">
        <v>960.34759999999994</v>
      </c>
      <c r="L37" s="1114">
        <v>4187.1516300000003</v>
      </c>
      <c r="M37" s="1114">
        <v>9751.8873797290544</v>
      </c>
      <c r="N37" s="1114">
        <v>103.68107999999995</v>
      </c>
      <c r="O37" s="1114">
        <v>522.488842090866</v>
      </c>
      <c r="P37" s="1114">
        <v>16404.034401228753</v>
      </c>
      <c r="Q37" s="1114">
        <v>4836.8409592833468</v>
      </c>
      <c r="R37" s="1114">
        <v>469.54832567715005</v>
      </c>
      <c r="S37" s="1114">
        <v>3735.8517599999977</v>
      </c>
      <c r="T37" s="1114">
        <v>55.004329999999996</v>
      </c>
      <c r="U37" s="1114">
        <v>2080.1954399999995</v>
      </c>
      <c r="V37" s="1114">
        <v>216.22502707688554</v>
      </c>
      <c r="W37" s="1114">
        <v>6588.5064079395452</v>
      </c>
      <c r="X37" s="1114">
        <v>1133.6760000000002</v>
      </c>
      <c r="Y37" s="1114">
        <v>2547.3496979000056</v>
      </c>
      <c r="Z37" s="1114">
        <v>254.93271706847759</v>
      </c>
      <c r="AA37" s="1114">
        <v>2095.7854402999992</v>
      </c>
      <c r="AB37" s="1114">
        <v>146.45049999999992</v>
      </c>
      <c r="AC37" s="1114">
        <v>174.69668002305957</v>
      </c>
      <c r="AD37" s="1114">
        <v>19544.166300000004</v>
      </c>
      <c r="AE37" s="1114">
        <v>140.46688999999989</v>
      </c>
      <c r="AF37" s="1114">
        <v>2958.9633610158699</v>
      </c>
      <c r="AG37" s="1114">
        <v>154901.92468281635</v>
      </c>
    </row>
    <row r="38" spans="1:33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</row>
    <row r="39" spans="1:33" ht="15" customHeight="1" x14ac:dyDescent="0.2">
      <c r="A39" s="806" t="s">
        <v>568</v>
      </c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</row>
    <row r="40" spans="1:33" ht="12.95" customHeight="1" x14ac:dyDescent="0.2">
      <c r="A40" s="68" t="s">
        <v>419</v>
      </c>
      <c r="B40" s="28">
        <v>-791.64518000000066</v>
      </c>
      <c r="C40" s="28">
        <v>59.488980000012816</v>
      </c>
      <c r="D40" s="28">
        <v>-3582.3662899999986</v>
      </c>
      <c r="E40" s="28">
        <v>-6687.7272500000108</v>
      </c>
      <c r="F40" s="28">
        <v>-45040.463712944351</v>
      </c>
      <c r="G40" s="28">
        <v>-2380.6485800000019</v>
      </c>
      <c r="H40" s="28">
        <v>3802.0845018279983</v>
      </c>
      <c r="I40" s="28">
        <v>-134572.61222999985</v>
      </c>
      <c r="J40" s="28">
        <v>193.90907730646438</v>
      </c>
      <c r="K40" s="28">
        <v>-1594.0300411379997</v>
      </c>
      <c r="L40" s="28">
        <v>-8081.2656799999913</v>
      </c>
      <c r="M40" s="28">
        <v>-3676.9337800000067</v>
      </c>
      <c r="N40" s="28">
        <v>43.923300000000019</v>
      </c>
      <c r="O40" s="28">
        <v>-971.61820000000284</v>
      </c>
      <c r="P40" s="28">
        <v>-9293.302950000003</v>
      </c>
      <c r="Q40" s="28">
        <v>-1022.4053499999827</v>
      </c>
      <c r="R40" s="28">
        <v>-647.83098999999891</v>
      </c>
      <c r="S40" s="28">
        <v>-1022.0637999999897</v>
      </c>
      <c r="T40" s="28">
        <v>-6.4975500000000022</v>
      </c>
      <c r="U40" s="28">
        <v>-462.57102999999978</v>
      </c>
      <c r="V40" s="28">
        <v>362.73047000000031</v>
      </c>
      <c r="W40" s="28">
        <v>-4491.9092399999954</v>
      </c>
      <c r="X40" s="28">
        <v>-130.53175999999993</v>
      </c>
      <c r="Y40" s="28">
        <v>-2542.8004899999969</v>
      </c>
      <c r="Z40" s="28">
        <v>88.446679999999986</v>
      </c>
      <c r="AA40" s="28">
        <v>-230.92408999999839</v>
      </c>
      <c r="AB40" s="28">
        <v>-3.7549100000000006</v>
      </c>
      <c r="AC40" s="28">
        <v>-52.701280000000011</v>
      </c>
      <c r="AD40" s="28">
        <v>-9311.1755284190149</v>
      </c>
      <c r="AE40" s="28">
        <v>18.950049999999941</v>
      </c>
      <c r="AF40" s="28">
        <v>-23068.111439999997</v>
      </c>
      <c r="AG40" s="28">
        <v>-255096.35829336676</v>
      </c>
    </row>
    <row r="41" spans="1:33" ht="12.95" customHeight="1" x14ac:dyDescent="0.2">
      <c r="A41" s="773" t="s">
        <v>417</v>
      </c>
      <c r="B41" s="28">
        <v>-612.94468999999992</v>
      </c>
      <c r="C41" s="28">
        <v>-7825.1901600000001</v>
      </c>
      <c r="D41" s="28">
        <v>-5158.6126099999992</v>
      </c>
      <c r="E41" s="28">
        <v>-9363.9222700000009</v>
      </c>
      <c r="F41" s="28">
        <v>-15555.785810000001</v>
      </c>
      <c r="G41" s="28">
        <v>-651.08125999999993</v>
      </c>
      <c r="H41" s="28">
        <v>-4134.1277181720006</v>
      </c>
      <c r="I41" s="28">
        <v>-26648.776390000003</v>
      </c>
      <c r="J41" s="28">
        <v>-97.962850000000003</v>
      </c>
      <c r="K41" s="28">
        <v>-405.71215999999998</v>
      </c>
      <c r="L41" s="28">
        <v>-6529.682859999999</v>
      </c>
      <c r="M41" s="28">
        <v>-4061.1533199999999</v>
      </c>
      <c r="N41" s="28">
        <v>-8.7277999999999984</v>
      </c>
      <c r="O41" s="28">
        <v>-237.84841</v>
      </c>
      <c r="P41" s="28">
        <v>-2972.83464</v>
      </c>
      <c r="Q41" s="28">
        <v>-7482.8377399999999</v>
      </c>
      <c r="R41" s="28">
        <v>-286.24138999999997</v>
      </c>
      <c r="S41" s="28">
        <v>-1118.76711</v>
      </c>
      <c r="T41" s="28">
        <v>-19.354470000000003</v>
      </c>
      <c r="U41" s="28">
        <v>-891.90665999999999</v>
      </c>
      <c r="V41" s="28">
        <v>-117.24693999999997</v>
      </c>
      <c r="W41" s="28">
        <v>-5239.5596000000005</v>
      </c>
      <c r="X41" s="28">
        <v>-284.62900000000002</v>
      </c>
      <c r="Y41" s="28">
        <v>-1193.6376600000001</v>
      </c>
      <c r="Z41" s="28">
        <v>-248.17271999999997</v>
      </c>
      <c r="AA41" s="28">
        <v>-1889.7526200000002</v>
      </c>
      <c r="AB41" s="28">
        <v>-1</v>
      </c>
      <c r="AC41" s="28">
        <v>-85.382869999999997</v>
      </c>
      <c r="AD41" s="28">
        <v>-9114.4185799999996</v>
      </c>
      <c r="AE41" s="28">
        <v>-11.44303</v>
      </c>
      <c r="AF41" s="28">
        <v>-5027.8120399999998</v>
      </c>
      <c r="AG41" s="28">
        <v>-117276.52537817199</v>
      </c>
    </row>
    <row r="42" spans="1:33" ht="12.95" customHeight="1" x14ac:dyDescent="0.2">
      <c r="A42" s="773" t="s">
        <v>128</v>
      </c>
      <c r="B42" s="28">
        <v>-612.94468999999992</v>
      </c>
      <c r="C42" s="28">
        <v>-7822.9709799999991</v>
      </c>
      <c r="D42" s="28">
        <v>-5158.6126099999992</v>
      </c>
      <c r="E42" s="28">
        <v>-7655.7826299999997</v>
      </c>
      <c r="F42" s="28">
        <v>-15330.497810000003</v>
      </c>
      <c r="G42" s="28">
        <v>-631.69697999999994</v>
      </c>
      <c r="H42" s="28">
        <v>-4134.1277200000004</v>
      </c>
      <c r="I42" s="28">
        <v>-26603.031599999998</v>
      </c>
      <c r="J42" s="28">
        <v>-97.962850000000003</v>
      </c>
      <c r="K42" s="28">
        <v>-405.71215999999998</v>
      </c>
      <c r="L42" s="28">
        <v>-6464.6300899999987</v>
      </c>
      <c r="M42" s="28">
        <v>-3852.5194799999999</v>
      </c>
      <c r="N42" s="28">
        <v>-8.7277999999999984</v>
      </c>
      <c r="O42" s="28">
        <v>-237.84841</v>
      </c>
      <c r="P42" s="28">
        <v>-2889.3067700000001</v>
      </c>
      <c r="Q42" s="28">
        <v>-7446.5580399999999</v>
      </c>
      <c r="R42" s="28">
        <v>-279.07963000000001</v>
      </c>
      <c r="S42" s="28">
        <v>-1116.52368</v>
      </c>
      <c r="T42" s="28">
        <v>-19.354470000000003</v>
      </c>
      <c r="U42" s="28">
        <v>-891.90665999999999</v>
      </c>
      <c r="V42" s="28">
        <v>-101.97575999999999</v>
      </c>
      <c r="W42" s="28">
        <v>-5237.9431699999996</v>
      </c>
      <c r="X42" s="28">
        <v>-284.62900000000002</v>
      </c>
      <c r="Y42" s="28">
        <v>-1161.58295</v>
      </c>
      <c r="Z42" s="28">
        <v>-247.06139999999999</v>
      </c>
      <c r="AA42" s="28">
        <v>-1889.7526200000002</v>
      </c>
      <c r="AB42" s="28">
        <v>-1</v>
      </c>
      <c r="AC42" s="28">
        <v>-85.382900000000006</v>
      </c>
      <c r="AD42" s="28">
        <v>-9110.7901600000005</v>
      </c>
      <c r="AE42" s="28">
        <v>-11.44303</v>
      </c>
      <c r="AF42" s="28">
        <v>-5027.8120400091311</v>
      </c>
      <c r="AG42" s="28">
        <v>-114819.1680900091</v>
      </c>
    </row>
    <row r="43" spans="1:33" ht="12.95" customHeight="1" x14ac:dyDescent="0.2">
      <c r="A43" s="773" t="s">
        <v>129</v>
      </c>
      <c r="B43" s="28">
        <v>0</v>
      </c>
      <c r="C43" s="28">
        <v>-2.2191799999999997</v>
      </c>
      <c r="D43" s="28">
        <v>0</v>
      </c>
      <c r="E43" s="28">
        <v>-1708.1396400000003</v>
      </c>
      <c r="F43" s="28">
        <v>-225.28800000000001</v>
      </c>
      <c r="G43" s="28">
        <v>-19.38428</v>
      </c>
      <c r="H43" s="28">
        <v>0</v>
      </c>
      <c r="I43" s="28">
        <v>-45.744790000000002</v>
      </c>
      <c r="J43" s="28">
        <v>0</v>
      </c>
      <c r="K43" s="28">
        <v>0</v>
      </c>
      <c r="L43" s="28">
        <v>-65.052769999999995</v>
      </c>
      <c r="M43" s="28">
        <v>-208.63384000000002</v>
      </c>
      <c r="N43" s="28">
        <v>0</v>
      </c>
      <c r="O43" s="28">
        <v>0</v>
      </c>
      <c r="P43" s="28">
        <v>-83.527869999999993</v>
      </c>
      <c r="Q43" s="28">
        <v>-36.279699999999998</v>
      </c>
      <c r="R43" s="28">
        <v>-7.1617600000000001</v>
      </c>
      <c r="S43" s="28">
        <v>-2.2434400000000001</v>
      </c>
      <c r="T43" s="28">
        <v>0</v>
      </c>
      <c r="U43" s="28">
        <v>0</v>
      </c>
      <c r="V43" s="28">
        <v>-15.271180000000003</v>
      </c>
      <c r="W43" s="28">
        <v>-1.61643</v>
      </c>
      <c r="X43" s="28">
        <v>0</v>
      </c>
      <c r="Y43" s="28">
        <v>-32.05471</v>
      </c>
      <c r="Z43" s="28">
        <v>-1.1113199999999999</v>
      </c>
      <c r="AA43" s="28">
        <v>0</v>
      </c>
      <c r="AB43" s="28">
        <v>0</v>
      </c>
      <c r="AC43" s="28">
        <v>0</v>
      </c>
      <c r="AD43" s="28">
        <v>-3.6284200000000002</v>
      </c>
      <c r="AE43" s="28">
        <v>0</v>
      </c>
      <c r="AF43" s="28">
        <v>0</v>
      </c>
      <c r="AG43" s="28">
        <v>-2457.3573300000003</v>
      </c>
    </row>
    <row r="44" spans="1:33" ht="12.95" customHeight="1" x14ac:dyDescent="0.2">
      <c r="A44" s="773" t="s">
        <v>415</v>
      </c>
      <c r="B44" s="28">
        <v>102.85952999999999</v>
      </c>
      <c r="C44" s="28">
        <v>6913.7104400000007</v>
      </c>
      <c r="D44" s="28">
        <v>3123.8454200000001</v>
      </c>
      <c r="E44" s="28">
        <v>4820.5847300000005</v>
      </c>
      <c r="F44" s="28">
        <v>1438.3223600000001</v>
      </c>
      <c r="G44" s="28">
        <v>282.41777000000002</v>
      </c>
      <c r="H44" s="28">
        <v>762.78231999999991</v>
      </c>
      <c r="I44" s="28">
        <v>4673.3424099999984</v>
      </c>
      <c r="J44" s="28">
        <v>0.97782000000000002</v>
      </c>
      <c r="K44" s="28">
        <v>176.29709000000003</v>
      </c>
      <c r="L44" s="28">
        <v>4765.4347200000011</v>
      </c>
      <c r="M44" s="28">
        <v>2030.4367199999999</v>
      </c>
      <c r="N44" s="28">
        <v>6.3570000000000002</v>
      </c>
      <c r="O44" s="28">
        <v>202.85469999999998</v>
      </c>
      <c r="P44" s="28">
        <v>733.66405999999995</v>
      </c>
      <c r="Q44" s="28">
        <v>5974.6010800000013</v>
      </c>
      <c r="R44" s="28">
        <v>202.40653999999998</v>
      </c>
      <c r="S44" s="28">
        <v>949.57843000000003</v>
      </c>
      <c r="T44" s="28">
        <v>13.005890000000001</v>
      </c>
      <c r="U44" s="28">
        <v>448.93511000000007</v>
      </c>
      <c r="V44" s="28">
        <v>66.420500000000004</v>
      </c>
      <c r="W44" s="28">
        <v>3342.9011900000005</v>
      </c>
      <c r="X44" s="28">
        <v>179.398</v>
      </c>
      <c r="Y44" s="28">
        <v>799.99099000000012</v>
      </c>
      <c r="Z44" s="28">
        <v>39.136199999999995</v>
      </c>
      <c r="AA44" s="28">
        <v>1345.1368500000001</v>
      </c>
      <c r="AB44" s="28">
        <v>0.8</v>
      </c>
      <c r="AC44" s="28">
        <v>59.76802</v>
      </c>
      <c r="AD44" s="28">
        <v>5008.7444800000039</v>
      </c>
      <c r="AE44" s="28">
        <v>0</v>
      </c>
      <c r="AF44" s="28">
        <v>1879.4859800000004</v>
      </c>
      <c r="AG44" s="28">
        <v>50344.196350000013</v>
      </c>
    </row>
    <row r="45" spans="1:33" ht="12.95" customHeight="1" x14ac:dyDescent="0.2">
      <c r="A45" s="62" t="s">
        <v>1288</v>
      </c>
      <c r="B45" s="28">
        <v>102.85952999999999</v>
      </c>
      <c r="C45" s="28">
        <v>5926.4279900000001</v>
      </c>
      <c r="D45" s="28">
        <v>3123.8454199999992</v>
      </c>
      <c r="E45" s="28">
        <v>4820.3291899999995</v>
      </c>
      <c r="F45" s="28">
        <v>1438.3223600000001</v>
      </c>
      <c r="G45" s="28">
        <v>282.41777000000002</v>
      </c>
      <c r="H45" s="28">
        <v>762.78233</v>
      </c>
      <c r="I45" s="28">
        <v>1998.0988</v>
      </c>
      <c r="J45" s="28">
        <v>0.97782000000000002</v>
      </c>
      <c r="K45" s="28">
        <v>176.29709</v>
      </c>
      <c r="L45" s="28">
        <v>4765.4347200000002</v>
      </c>
      <c r="M45" s="28">
        <v>2030.4367200000002</v>
      </c>
      <c r="N45" s="28">
        <v>6.3570000000000002</v>
      </c>
      <c r="O45" s="28">
        <v>202.85399000000001</v>
      </c>
      <c r="P45" s="28">
        <v>733.66406000000018</v>
      </c>
      <c r="Q45" s="28">
        <v>5974.6010800000004</v>
      </c>
      <c r="R45" s="28">
        <v>202.40654000000001</v>
      </c>
      <c r="S45" s="28">
        <v>949.57844000000011</v>
      </c>
      <c r="T45" s="28">
        <v>13.005890000000001</v>
      </c>
      <c r="U45" s="28">
        <v>444.30488000000003</v>
      </c>
      <c r="V45" s="28">
        <v>66.420500000000004</v>
      </c>
      <c r="W45" s="28">
        <v>3342.9011899999987</v>
      </c>
      <c r="X45" s="28">
        <v>179.398</v>
      </c>
      <c r="Y45" s="28">
        <v>799.99083830000006</v>
      </c>
      <c r="Z45" s="28">
        <v>39.135999999999996</v>
      </c>
      <c r="AA45" s="28">
        <v>1345.1368500000001</v>
      </c>
      <c r="AB45" s="28">
        <v>0.8</v>
      </c>
      <c r="AC45" s="28">
        <v>59.768029999999989</v>
      </c>
      <c r="AD45" s="28">
        <v>5008.744480000003</v>
      </c>
      <c r="AE45" s="28">
        <v>0</v>
      </c>
      <c r="AF45" s="28">
        <v>1879.4859431191303</v>
      </c>
      <c r="AG45" s="28">
        <v>46676.783451419135</v>
      </c>
    </row>
    <row r="46" spans="1:33" ht="12.95" customHeight="1" x14ac:dyDescent="0.2">
      <c r="A46" s="62" t="s">
        <v>1570</v>
      </c>
      <c r="B46" s="28">
        <v>102.85952999999999</v>
      </c>
      <c r="C46" s="28">
        <v>3310.3709199999998</v>
      </c>
      <c r="D46" s="28">
        <v>77.802499999999995</v>
      </c>
      <c r="E46" s="28">
        <v>17.213750000000001</v>
      </c>
      <c r="F46" s="28">
        <v>63.5047</v>
      </c>
      <c r="G46" s="28">
        <v>0</v>
      </c>
      <c r="H46" s="28">
        <v>0</v>
      </c>
      <c r="I46" s="28">
        <v>193.38873999999998</v>
      </c>
      <c r="J46" s="28">
        <v>0.97782000000000002</v>
      </c>
      <c r="K46" s="28">
        <v>0</v>
      </c>
      <c r="L46" s="28">
        <v>116.27988000000001</v>
      </c>
      <c r="M46" s="28">
        <v>31.228470000000002</v>
      </c>
      <c r="N46" s="28">
        <v>0</v>
      </c>
      <c r="O46" s="28">
        <v>6.608E-2</v>
      </c>
      <c r="P46" s="28">
        <v>23.32086</v>
      </c>
      <c r="Q46" s="28">
        <v>267.88623000000001</v>
      </c>
      <c r="R46" s="28">
        <v>0.70089999999999997</v>
      </c>
      <c r="S46" s="28">
        <v>14.582279999999999</v>
      </c>
      <c r="T46" s="28">
        <v>0</v>
      </c>
      <c r="U46" s="28">
        <v>0</v>
      </c>
      <c r="V46" s="28">
        <v>0</v>
      </c>
      <c r="W46" s="28">
        <v>504.60921999999999</v>
      </c>
      <c r="X46" s="28">
        <v>89.289000000000001</v>
      </c>
      <c r="Y46" s="28">
        <v>2.4550000000000001</v>
      </c>
      <c r="Z46" s="28">
        <v>16.523499999999999</v>
      </c>
      <c r="AA46" s="28">
        <v>5.9172700000000003</v>
      </c>
      <c r="AB46" s="28">
        <v>0</v>
      </c>
      <c r="AC46" s="28">
        <v>59.768029999999989</v>
      </c>
      <c r="AD46" s="28">
        <v>0</v>
      </c>
      <c r="AE46" s="28">
        <v>0</v>
      </c>
      <c r="AF46" s="28">
        <v>318.93057050000004</v>
      </c>
      <c r="AG46" s="28">
        <v>5217.6752504999986</v>
      </c>
    </row>
    <row r="47" spans="1:33" ht="12.95" customHeight="1" x14ac:dyDescent="0.2">
      <c r="A47" s="62" t="s">
        <v>732</v>
      </c>
      <c r="B47" s="28">
        <v>0</v>
      </c>
      <c r="C47" s="28">
        <v>2579.0314400000002</v>
      </c>
      <c r="D47" s="28">
        <v>2407.7635699999992</v>
      </c>
      <c r="E47" s="28">
        <v>2001.6182300000003</v>
      </c>
      <c r="F47" s="28">
        <v>855.04728000000011</v>
      </c>
      <c r="G47" s="28">
        <v>257.82366999999999</v>
      </c>
      <c r="H47" s="28">
        <v>0</v>
      </c>
      <c r="I47" s="28">
        <v>401.73168000000004</v>
      </c>
      <c r="J47" s="28">
        <v>0</v>
      </c>
      <c r="K47" s="28">
        <v>176.29709</v>
      </c>
      <c r="L47" s="28">
        <v>3427.3540499999999</v>
      </c>
      <c r="M47" s="28">
        <v>1647.0642800000001</v>
      </c>
      <c r="N47" s="28">
        <v>6.3570000000000002</v>
      </c>
      <c r="O47" s="28">
        <v>133.16607999999999</v>
      </c>
      <c r="P47" s="28">
        <v>688.95908000000009</v>
      </c>
      <c r="Q47" s="28">
        <v>5350.4567700000007</v>
      </c>
      <c r="R47" s="28">
        <v>183.36734000000001</v>
      </c>
      <c r="S47" s="28">
        <v>440.03677000000005</v>
      </c>
      <c r="T47" s="28">
        <v>13.005890000000001</v>
      </c>
      <c r="U47" s="28">
        <v>443.73246</v>
      </c>
      <c r="V47" s="28">
        <v>18.512609999999999</v>
      </c>
      <c r="W47" s="28">
        <v>2212.7577399999991</v>
      </c>
      <c r="X47" s="28">
        <v>73.956000000000003</v>
      </c>
      <c r="Y47" s="28">
        <v>705.30116910000004</v>
      </c>
      <c r="Z47" s="28">
        <v>0.17150000000000001</v>
      </c>
      <c r="AA47" s="28">
        <v>1336.3863600000002</v>
      </c>
      <c r="AB47" s="28">
        <v>0.8</v>
      </c>
      <c r="AC47" s="28">
        <v>0</v>
      </c>
      <c r="AD47" s="28">
        <v>1820.6221700000001</v>
      </c>
      <c r="AE47" s="28">
        <v>0</v>
      </c>
      <c r="AF47" s="28">
        <v>869.2373838691301</v>
      </c>
      <c r="AG47" s="28">
        <v>28050.557612969129</v>
      </c>
    </row>
    <row r="48" spans="1:33" ht="12.95" customHeight="1" x14ac:dyDescent="0.2">
      <c r="A48" s="62" t="s">
        <v>743</v>
      </c>
      <c r="B48" s="28">
        <v>0</v>
      </c>
      <c r="C48" s="28">
        <v>37.025630000000007</v>
      </c>
      <c r="D48" s="28">
        <v>638.27935000000014</v>
      </c>
      <c r="E48" s="28">
        <v>2801.4972099999995</v>
      </c>
      <c r="F48" s="28">
        <v>519.77038000000005</v>
      </c>
      <c r="G48" s="28">
        <v>24.594099999999997</v>
      </c>
      <c r="H48" s="28">
        <v>762.78233</v>
      </c>
      <c r="I48" s="28">
        <v>1402.97838</v>
      </c>
      <c r="J48" s="28">
        <v>0</v>
      </c>
      <c r="K48" s="28">
        <v>0</v>
      </c>
      <c r="L48" s="28">
        <v>1221.80079</v>
      </c>
      <c r="M48" s="28">
        <v>352.14396999999997</v>
      </c>
      <c r="N48" s="28">
        <v>0</v>
      </c>
      <c r="O48" s="28">
        <v>69.621830000000003</v>
      </c>
      <c r="P48" s="28">
        <v>21.384119999999999</v>
      </c>
      <c r="Q48" s="28">
        <v>356.25807999999984</v>
      </c>
      <c r="R48" s="28">
        <v>18.338300000000004</v>
      </c>
      <c r="S48" s="28">
        <v>494.95939000000004</v>
      </c>
      <c r="T48" s="28">
        <v>0</v>
      </c>
      <c r="U48" s="28">
        <v>0.57241999999999993</v>
      </c>
      <c r="V48" s="28">
        <v>47.907890000000009</v>
      </c>
      <c r="W48" s="28">
        <v>625.53422999999998</v>
      </c>
      <c r="X48" s="28">
        <v>16.152999999999999</v>
      </c>
      <c r="Y48" s="28">
        <v>92.234669199999971</v>
      </c>
      <c r="Z48" s="28">
        <v>22.440999999999999</v>
      </c>
      <c r="AA48" s="28">
        <v>2.8332199999999998</v>
      </c>
      <c r="AB48" s="28">
        <v>0</v>
      </c>
      <c r="AC48" s="28">
        <v>0</v>
      </c>
      <c r="AD48" s="28">
        <v>3188.1223100000029</v>
      </c>
      <c r="AE48" s="28">
        <v>0</v>
      </c>
      <c r="AF48" s="28">
        <v>691.31798875000004</v>
      </c>
      <c r="AG48" s="28">
        <v>13408.550587950001</v>
      </c>
    </row>
    <row r="49" spans="1:33" ht="12.95" customHeight="1" x14ac:dyDescent="0.2">
      <c r="A49" s="62" t="s">
        <v>418</v>
      </c>
      <c r="B49" s="28">
        <v>0</v>
      </c>
      <c r="C49" s="28">
        <v>987.28245000000004</v>
      </c>
      <c r="D49" s="28">
        <v>0</v>
      </c>
      <c r="E49" s="28">
        <v>0.25553999999999999</v>
      </c>
      <c r="F49" s="28">
        <v>0</v>
      </c>
      <c r="G49" s="28">
        <v>0</v>
      </c>
      <c r="H49" s="28">
        <v>0</v>
      </c>
      <c r="I49" s="28">
        <v>2675.2436100000004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4.6302299999999992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3667.4118300000005</v>
      </c>
    </row>
    <row r="50" spans="1:33" ht="12.95" customHeight="1" x14ac:dyDescent="0.2">
      <c r="A50" s="62" t="s">
        <v>744</v>
      </c>
      <c r="B50" s="28">
        <v>0</v>
      </c>
      <c r="C50" s="28">
        <v>39.438300000000005</v>
      </c>
      <c r="D50" s="28">
        <v>0</v>
      </c>
      <c r="E50" s="28">
        <v>0.25553999999999999</v>
      </c>
      <c r="F50" s="28">
        <v>0</v>
      </c>
      <c r="G50" s="28">
        <v>0</v>
      </c>
      <c r="H50" s="28">
        <v>0</v>
      </c>
      <c r="I50" s="28">
        <v>2675.2436100000004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2714.9374500000004</v>
      </c>
    </row>
    <row r="51" spans="1:33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12.95" customHeight="1" x14ac:dyDescent="0.2">
      <c r="A52" s="62" t="s">
        <v>743</v>
      </c>
      <c r="B52" s="28">
        <v>0</v>
      </c>
      <c r="C52" s="28">
        <v>947.84415000000001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4.6302299999999992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952.47438</v>
      </c>
    </row>
    <row r="53" spans="1:33" ht="12.95" customHeight="1" x14ac:dyDescent="0.2">
      <c r="A53" s="62" t="s">
        <v>4162</v>
      </c>
      <c r="B53" s="28">
        <v>-281.5600200000008</v>
      </c>
      <c r="C53" s="28">
        <v>970.96870000001218</v>
      </c>
      <c r="D53" s="28">
        <v>-1547.5990999999995</v>
      </c>
      <c r="E53" s="28">
        <v>-2144.3897100000104</v>
      </c>
      <c r="F53" s="28">
        <v>-30923.000262944348</v>
      </c>
      <c r="G53" s="28">
        <v>-2011.9850900000019</v>
      </c>
      <c r="H53" s="28">
        <v>7173.4298999999992</v>
      </c>
      <c r="I53" s="28">
        <v>-112597.17824999985</v>
      </c>
      <c r="J53" s="28">
        <v>290.89410730646438</v>
      </c>
      <c r="K53" s="28">
        <v>-1364.6149711379996</v>
      </c>
      <c r="L53" s="28">
        <v>-6317.0175399999935</v>
      </c>
      <c r="M53" s="28">
        <v>-1646.2171800000069</v>
      </c>
      <c r="N53" s="28">
        <v>46.294100000000014</v>
      </c>
      <c r="O53" s="28">
        <v>-936.62449000000288</v>
      </c>
      <c r="P53" s="28">
        <v>-7054.132370000003</v>
      </c>
      <c r="Q53" s="28">
        <v>485.83131000001595</v>
      </c>
      <c r="R53" s="28">
        <v>-563.99613999999895</v>
      </c>
      <c r="S53" s="28">
        <v>-852.87511999998969</v>
      </c>
      <c r="T53" s="28">
        <v>-0.14896999999999982</v>
      </c>
      <c r="U53" s="28">
        <v>-19.599479999999858</v>
      </c>
      <c r="V53" s="28">
        <v>413.55691000000024</v>
      </c>
      <c r="W53" s="28">
        <v>-2595.2508299999954</v>
      </c>
      <c r="X53" s="28">
        <v>-25.300759999999912</v>
      </c>
      <c r="Y53" s="28">
        <v>-2149.1538199999968</v>
      </c>
      <c r="Z53" s="28">
        <v>297.48319999999995</v>
      </c>
      <c r="AA53" s="28">
        <v>313.69168000000172</v>
      </c>
      <c r="AB53" s="28">
        <v>-3.5549100000000005</v>
      </c>
      <c r="AC53" s="28">
        <v>-27.086430000000011</v>
      </c>
      <c r="AD53" s="28">
        <v>-5205.5014284190183</v>
      </c>
      <c r="AE53" s="28">
        <v>30.393079999999941</v>
      </c>
      <c r="AF53" s="28">
        <v>-19919.785379999998</v>
      </c>
      <c r="AG53" s="28">
        <v>-188164.02926519481</v>
      </c>
    </row>
    <row r="54" spans="1:33" ht="12.95" customHeight="1" x14ac:dyDescent="0.2">
      <c r="A54" s="62" t="s">
        <v>4163</v>
      </c>
      <c r="B54" s="28">
        <v>-5328.5831200000002</v>
      </c>
      <c r="C54" s="28">
        <v>-53768.253219999991</v>
      </c>
      <c r="D54" s="28">
        <v>-22404.911969999997</v>
      </c>
      <c r="E54" s="28">
        <v>-109113.05081</v>
      </c>
      <c r="F54" s="28">
        <v>-91606.279414177203</v>
      </c>
      <c r="G54" s="28">
        <v>-16887.232379999998</v>
      </c>
      <c r="H54" s="28">
        <v>-32985.344720000001</v>
      </c>
      <c r="I54" s="28">
        <v>-219711.27886999989</v>
      </c>
      <c r="J54" s="28">
        <v>-709.52905231178511</v>
      </c>
      <c r="K54" s="28">
        <v>-4089.1650411559999</v>
      </c>
      <c r="L54" s="28">
        <v>-82278.41584999999</v>
      </c>
      <c r="M54" s="28">
        <v>-55663.625670000001</v>
      </c>
      <c r="N54" s="28">
        <v>-557.58663999999999</v>
      </c>
      <c r="O54" s="28">
        <v>-14326.223490000004</v>
      </c>
      <c r="P54" s="28">
        <v>-62915.565140000006</v>
      </c>
      <c r="Q54" s="28">
        <v>-53451.716559999993</v>
      </c>
      <c r="R54" s="28">
        <v>-3495.7493699999991</v>
      </c>
      <c r="S54" s="28">
        <v>-26657.62039</v>
      </c>
      <c r="T54" s="28">
        <v>3.5348200000000003</v>
      </c>
      <c r="U54" s="28">
        <v>-11430.62593</v>
      </c>
      <c r="V54" s="28">
        <v>-7225.0696500000004</v>
      </c>
      <c r="W54" s="28">
        <v>-35327.602579999992</v>
      </c>
      <c r="X54" s="28">
        <v>-762.81799999999998</v>
      </c>
      <c r="Y54" s="28">
        <v>-16986.433599999997</v>
      </c>
      <c r="Z54" s="28">
        <v>-351.93501000000003</v>
      </c>
      <c r="AA54" s="28">
        <v>-12286.38161</v>
      </c>
      <c r="AB54" s="28">
        <v>-10.40727</v>
      </c>
      <c r="AC54" s="28">
        <v>-109.33865000000002</v>
      </c>
      <c r="AD54" s="28">
        <v>-63709.816588419017</v>
      </c>
      <c r="AE54" s="28">
        <v>-114.22873999999997</v>
      </c>
      <c r="AF54" s="28">
        <v>-56274.494779999994</v>
      </c>
      <c r="AG54" s="28">
        <v>-1060535.7492960638</v>
      </c>
    </row>
    <row r="55" spans="1:33" ht="12.95" customHeight="1" x14ac:dyDescent="0.2">
      <c r="A55" s="62" t="s">
        <v>4139</v>
      </c>
      <c r="B55" s="28">
        <v>3336.0340999999999</v>
      </c>
      <c r="C55" s="28">
        <v>45721.930399999997</v>
      </c>
      <c r="D55" s="28">
        <v>16748.885249999999</v>
      </c>
      <c r="E55" s="28">
        <v>71752.193790000005</v>
      </c>
      <c r="F55" s="28">
        <v>5652.9304012328512</v>
      </c>
      <c r="G55" s="28">
        <v>13445.921199999997</v>
      </c>
      <c r="H55" s="28">
        <v>14953.45277</v>
      </c>
      <c r="I55" s="28">
        <v>62303.619350000008</v>
      </c>
      <c r="J55" s="28">
        <v>183.86400961824953</v>
      </c>
      <c r="K55" s="28">
        <v>2170.2957200180003</v>
      </c>
      <c r="L55" s="28">
        <v>61417.350049999986</v>
      </c>
      <c r="M55" s="28">
        <v>34308.121549999996</v>
      </c>
      <c r="N55" s="28">
        <v>334.64303000000001</v>
      </c>
      <c r="O55" s="28">
        <v>11904.743470000001</v>
      </c>
      <c r="P55" s="28">
        <v>18988.7444</v>
      </c>
      <c r="Q55" s="28">
        <v>44383.097430000009</v>
      </c>
      <c r="R55" s="28">
        <v>2773.2715000000003</v>
      </c>
      <c r="S55" s="28">
        <v>22092.279670000004</v>
      </c>
      <c r="T55" s="28">
        <v>-2.3856799999999998</v>
      </c>
      <c r="U55" s="28">
        <v>7072.5909199999996</v>
      </c>
      <c r="V55" s="28">
        <v>6693.5421499999993</v>
      </c>
      <c r="W55" s="28">
        <v>26376.19629</v>
      </c>
      <c r="X55" s="28">
        <v>423.78699999999998</v>
      </c>
      <c r="Y55" s="28">
        <v>12750.242900000001</v>
      </c>
      <c r="Z55" s="28">
        <v>106.31779999999999</v>
      </c>
      <c r="AA55" s="28">
        <v>9689.9882200000029</v>
      </c>
      <c r="AB55" s="28">
        <v>6.5103299999999997</v>
      </c>
      <c r="AC55" s="28">
        <v>71.316839999999999</v>
      </c>
      <c r="AD55" s="28">
        <v>37731.945970000001</v>
      </c>
      <c r="AE55" s="28">
        <v>50.126020000000011</v>
      </c>
      <c r="AF55" s="28">
        <v>17482.164799999995</v>
      </c>
      <c r="AG55" s="28">
        <v>550923.72165086912</v>
      </c>
    </row>
    <row r="56" spans="1:33" ht="12.95" customHeight="1" x14ac:dyDescent="0.2">
      <c r="A56" s="62" t="s">
        <v>4145</v>
      </c>
      <c r="B56" s="28">
        <v>3640.0667999999996</v>
      </c>
      <c r="C56" s="28">
        <v>62939.185920000004</v>
      </c>
      <c r="D56" s="28">
        <v>19407.763469999998</v>
      </c>
      <c r="E56" s="28">
        <v>92224.199669999987</v>
      </c>
      <c r="F56" s="28">
        <v>58859.752810000005</v>
      </c>
      <c r="G56" s="28">
        <v>11464.201880000001</v>
      </c>
      <c r="H56" s="28">
        <v>37058.671439999998</v>
      </c>
      <c r="I56" s="28">
        <v>73187.734450000018</v>
      </c>
      <c r="J56" s="28">
        <v>980.20456999999999</v>
      </c>
      <c r="K56" s="28">
        <v>1116.6671799999999</v>
      </c>
      <c r="L56" s="28">
        <v>54087.489900000008</v>
      </c>
      <c r="M56" s="28">
        <v>54795.168109999999</v>
      </c>
      <c r="N56" s="28">
        <v>634.45253000000002</v>
      </c>
      <c r="O56" s="28">
        <v>8558.9182199999996</v>
      </c>
      <c r="P56" s="28">
        <v>59248.783480000006</v>
      </c>
      <c r="Q56" s="28">
        <v>49707.997709999996</v>
      </c>
      <c r="R56" s="28">
        <v>752.22564999999997</v>
      </c>
      <c r="S56" s="28">
        <v>51089.937030000001</v>
      </c>
      <c r="T56" s="28">
        <v>1.1264499999999997</v>
      </c>
      <c r="U56" s="28">
        <v>9606.33367</v>
      </c>
      <c r="V56" s="28">
        <v>8660.5768100000005</v>
      </c>
      <c r="W56" s="28">
        <v>22694.855309999995</v>
      </c>
      <c r="X56" s="28">
        <v>631.84500000000003</v>
      </c>
      <c r="Y56" s="28">
        <v>7412.3382999999994</v>
      </c>
      <c r="Z56" s="28">
        <v>585.47987000000001</v>
      </c>
      <c r="AA56" s="28">
        <v>13758.9424</v>
      </c>
      <c r="AB56" s="28">
        <v>2.1654400000000003</v>
      </c>
      <c r="AC56" s="28">
        <v>36.490370000000006</v>
      </c>
      <c r="AD56" s="28">
        <v>49083.358479999995</v>
      </c>
      <c r="AE56" s="28">
        <v>312.15005999999994</v>
      </c>
      <c r="AF56" s="28">
        <v>29441.656139999999</v>
      </c>
      <c r="AG56" s="28">
        <v>781980.73912000004</v>
      </c>
    </row>
    <row r="57" spans="1:33" ht="12.95" customHeight="1" x14ac:dyDescent="0.2">
      <c r="A57" s="62" t="s">
        <v>4140</v>
      </c>
      <c r="B57" s="28">
        <v>-1929.0778</v>
      </c>
      <c r="C57" s="28">
        <v>-53921.894399999997</v>
      </c>
      <c r="D57" s="28">
        <v>-15299.335849999999</v>
      </c>
      <c r="E57" s="28">
        <v>-57007.732360000002</v>
      </c>
      <c r="F57" s="28">
        <v>-3829.4040600000003</v>
      </c>
      <c r="G57" s="28">
        <v>-10034.875790000002</v>
      </c>
      <c r="H57" s="28">
        <v>-11853.349589999998</v>
      </c>
      <c r="I57" s="28">
        <v>-28377.253179999996</v>
      </c>
      <c r="J57" s="28">
        <v>-163.64542</v>
      </c>
      <c r="K57" s="28">
        <v>-562.41282999999999</v>
      </c>
      <c r="L57" s="28">
        <v>-39543.441639999997</v>
      </c>
      <c r="M57" s="28">
        <v>-35085.881170000001</v>
      </c>
      <c r="N57" s="28">
        <v>-365.21482000000003</v>
      </c>
      <c r="O57" s="28">
        <v>-7074.0626899999997</v>
      </c>
      <c r="P57" s="28">
        <v>-22376.095109999998</v>
      </c>
      <c r="Q57" s="28">
        <v>-40153.547269999995</v>
      </c>
      <c r="R57" s="28">
        <v>-593.74392000000012</v>
      </c>
      <c r="S57" s="28">
        <v>-47377.471429999998</v>
      </c>
      <c r="T57" s="28">
        <v>-2.42456</v>
      </c>
      <c r="U57" s="28">
        <v>-5267.8981399999993</v>
      </c>
      <c r="V57" s="28">
        <v>-7715.4923999999992</v>
      </c>
      <c r="W57" s="28">
        <v>-16338.699849999999</v>
      </c>
      <c r="X57" s="28">
        <v>-318.11475999999993</v>
      </c>
      <c r="Y57" s="28">
        <v>-5325.3014200000007</v>
      </c>
      <c r="Z57" s="28">
        <v>-42.379460000000002</v>
      </c>
      <c r="AA57" s="28">
        <v>-10848.857330000001</v>
      </c>
      <c r="AB57" s="28">
        <v>-1.82341</v>
      </c>
      <c r="AC57" s="28">
        <v>-25.55499</v>
      </c>
      <c r="AD57" s="28">
        <v>-28310.989289999998</v>
      </c>
      <c r="AE57" s="28">
        <v>-217.65426000000002</v>
      </c>
      <c r="AF57" s="28">
        <v>-10569.111540000002</v>
      </c>
      <c r="AG57" s="28">
        <v>-460532.74073999992</v>
      </c>
    </row>
    <row r="58" spans="1:33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</row>
    <row r="59" spans="1:33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4.8866899999999998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4.8866899999999998</v>
      </c>
    </row>
    <row r="60" spans="1:33" ht="12.95" customHeight="1" x14ac:dyDescent="0.2">
      <c r="A60" s="226" t="s">
        <v>1002</v>
      </c>
      <c r="B60" s="28">
        <v>-1731.1423275900768</v>
      </c>
      <c r="C60" s="28">
        <v>369.44159666998894</v>
      </c>
      <c r="D60" s="28">
        <v>-1986.1176199999993</v>
      </c>
      <c r="E60" s="28">
        <v>-4076.3706699999989</v>
      </c>
      <c r="F60" s="28">
        <v>-10276.653259999995</v>
      </c>
      <c r="G60" s="28">
        <v>-320.17760806299481</v>
      </c>
      <c r="H60" s="28">
        <v>-1882.7033893312403</v>
      </c>
      <c r="I60" s="28">
        <v>-7402.7070900000062</v>
      </c>
      <c r="J60" s="28">
        <v>-51.524804874052379</v>
      </c>
      <c r="K60" s="28">
        <v>-164.75970130000005</v>
      </c>
      <c r="L60" s="28">
        <v>450.304720000001</v>
      </c>
      <c r="M60" s="28">
        <v>-3008.5185612596156</v>
      </c>
      <c r="N60" s="28">
        <v>51.954372668742067</v>
      </c>
      <c r="O60" s="28">
        <v>37.030956123048043</v>
      </c>
      <c r="P60" s="28">
        <v>-2381.8127099999997</v>
      </c>
      <c r="Q60" s="28">
        <v>240.97957579000058</v>
      </c>
      <c r="R60" s="28">
        <v>79.089740649397925</v>
      </c>
      <c r="S60" s="28">
        <v>85.313079999999673</v>
      </c>
      <c r="T60" s="28">
        <v>-12.333380000000002</v>
      </c>
      <c r="U60" s="28">
        <v>-718.53351999999984</v>
      </c>
      <c r="V60" s="28">
        <v>-107.94776</v>
      </c>
      <c r="W60" s="28">
        <v>-361.71321337201175</v>
      </c>
      <c r="X60" s="28">
        <v>-488.69300000000004</v>
      </c>
      <c r="Y60" s="28">
        <v>353.59218000000033</v>
      </c>
      <c r="Z60" s="28">
        <v>-33.185409061055005</v>
      </c>
      <c r="AA60" s="28">
        <v>-899.33791896050764</v>
      </c>
      <c r="AB60" s="28">
        <v>16.115600311976429</v>
      </c>
      <c r="AC60" s="28">
        <v>13.966949999999983</v>
      </c>
      <c r="AD60" s="28">
        <v>-2690.1042600000014</v>
      </c>
      <c r="AE60" s="28">
        <v>-8.6438500000000005</v>
      </c>
      <c r="AF60" s="28">
        <v>-2354.8050414198592</v>
      </c>
      <c r="AG60" s="28">
        <v>-39259.996323018269</v>
      </c>
    </row>
    <row r="61" spans="1:33" ht="12.95" customHeight="1" x14ac:dyDescent="0.2">
      <c r="A61" s="226" t="s">
        <v>1685</v>
      </c>
      <c r="B61" s="28">
        <v>-943.94207000000006</v>
      </c>
      <c r="C61" s="28">
        <v>-6578.75137</v>
      </c>
      <c r="D61" s="28">
        <v>-3780.3627199999996</v>
      </c>
      <c r="E61" s="28">
        <v>-4306.8714899999995</v>
      </c>
      <c r="F61" s="28">
        <v>-11068.982319999996</v>
      </c>
      <c r="G61" s="28">
        <v>-611.91624000000002</v>
      </c>
      <c r="H61" s="28">
        <v>-1260.2756093312403</v>
      </c>
      <c r="I61" s="28">
        <v>-8528.8227300000053</v>
      </c>
      <c r="J61" s="28">
        <v>-30.839729999999999</v>
      </c>
      <c r="K61" s="28">
        <v>-295.77312130000001</v>
      </c>
      <c r="L61" s="28">
        <v>-3215.80537</v>
      </c>
      <c r="M61" s="28">
        <v>-3305.5237499999998</v>
      </c>
      <c r="N61" s="28">
        <v>24.055949999999985</v>
      </c>
      <c r="O61" s="28">
        <v>-484.64767999999998</v>
      </c>
      <c r="P61" s="28">
        <v>-1882.5188199999998</v>
      </c>
      <c r="Q61" s="28">
        <v>-1856.6691199999996</v>
      </c>
      <c r="R61" s="28">
        <v>-354.92645287000005</v>
      </c>
      <c r="S61" s="28">
        <v>-1503.07213</v>
      </c>
      <c r="T61" s="28">
        <v>-12.63137</v>
      </c>
      <c r="U61" s="28">
        <v>-878.84275999999988</v>
      </c>
      <c r="V61" s="28">
        <v>-75.956900000000005</v>
      </c>
      <c r="W61" s="28">
        <v>-2311.86285</v>
      </c>
      <c r="X61" s="28">
        <v>-394.24900000000002</v>
      </c>
      <c r="Y61" s="28">
        <v>-1295.9154099999998</v>
      </c>
      <c r="Z61" s="28">
        <v>-54.787219999999998</v>
      </c>
      <c r="AA61" s="28">
        <v>-1163.16464</v>
      </c>
      <c r="AB61" s="28">
        <v>2.2318899999999693</v>
      </c>
      <c r="AC61" s="28">
        <v>-95.511790000000005</v>
      </c>
      <c r="AD61" s="28">
        <v>-4827.2837400000008</v>
      </c>
      <c r="AE61" s="28">
        <v>-48.191840000000006</v>
      </c>
      <c r="AF61" s="28">
        <v>-2869.2128700000003</v>
      </c>
      <c r="AG61" s="28">
        <v>-64011.02327350124</v>
      </c>
    </row>
    <row r="62" spans="1:33" ht="12.95" customHeight="1" x14ac:dyDescent="0.2">
      <c r="A62" s="227" t="s">
        <v>1682</v>
      </c>
      <c r="B62" s="28">
        <v>-943.94207000000006</v>
      </c>
      <c r="C62" s="28">
        <v>-6578.75137</v>
      </c>
      <c r="D62" s="28">
        <v>-3780.3627199999996</v>
      </c>
      <c r="E62" s="28">
        <v>-4306.8714899999995</v>
      </c>
      <c r="F62" s="28">
        <v>-11068.982319999996</v>
      </c>
      <c r="G62" s="28">
        <v>-611.91624000000002</v>
      </c>
      <c r="H62" s="28">
        <v>-1260.2756093312403</v>
      </c>
      <c r="I62" s="28">
        <v>-8528.8227300000053</v>
      </c>
      <c r="J62" s="28">
        <v>-30.839729999999999</v>
      </c>
      <c r="K62" s="28">
        <v>-295.77312130000001</v>
      </c>
      <c r="L62" s="28">
        <v>-3215.80537</v>
      </c>
      <c r="M62" s="28">
        <v>-3305.5237499999998</v>
      </c>
      <c r="N62" s="28">
        <v>24.055949999999985</v>
      </c>
      <c r="O62" s="28">
        <v>-406.81160999999997</v>
      </c>
      <c r="P62" s="28">
        <v>-1882.5188199999998</v>
      </c>
      <c r="Q62" s="28">
        <v>-1856.6691199999996</v>
      </c>
      <c r="R62" s="28">
        <v>-354.92645287000005</v>
      </c>
      <c r="S62" s="28">
        <v>-1503.07213</v>
      </c>
      <c r="T62" s="28">
        <v>-12.63137</v>
      </c>
      <c r="U62" s="28">
        <v>-878.84275999999988</v>
      </c>
      <c r="V62" s="28">
        <v>-75.956900000000005</v>
      </c>
      <c r="W62" s="28">
        <v>-2311.86285</v>
      </c>
      <c r="X62" s="28">
        <v>-394.24900000000002</v>
      </c>
      <c r="Y62" s="28">
        <v>-1295.9154099999998</v>
      </c>
      <c r="Z62" s="28">
        <v>-54.787219999999998</v>
      </c>
      <c r="AA62" s="28">
        <v>-1163.16464</v>
      </c>
      <c r="AB62" s="28">
        <v>2.2318899999999693</v>
      </c>
      <c r="AC62" s="28">
        <v>-95.511790000000005</v>
      </c>
      <c r="AD62" s="28">
        <v>-4827.2837400000008</v>
      </c>
      <c r="AE62" s="28">
        <v>-48.191840000000006</v>
      </c>
      <c r="AF62" s="28">
        <v>-2869.2128700000003</v>
      </c>
      <c r="AG62" s="28">
        <v>-63933.187203501235</v>
      </c>
    </row>
    <row r="63" spans="1:33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-77.836070000000007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-77.836070000000007</v>
      </c>
    </row>
    <row r="64" spans="1:33" ht="12.95" customHeight="1" x14ac:dyDescent="0.2">
      <c r="A64" s="227" t="s">
        <v>952</v>
      </c>
      <c r="B64" s="28">
        <v>474.53323999999998</v>
      </c>
      <c r="C64" s="28">
        <v>10710.82201</v>
      </c>
      <c r="D64" s="28">
        <v>2517.2804100000003</v>
      </c>
      <c r="E64" s="28">
        <v>5496.5456700000004</v>
      </c>
      <c r="F64" s="28">
        <v>3583.1400999999992</v>
      </c>
      <c r="G64" s="28">
        <v>574.97331000000008</v>
      </c>
      <c r="H64" s="28">
        <v>215.13141999999999</v>
      </c>
      <c r="I64" s="28">
        <v>3025.7226999999998</v>
      </c>
      <c r="J64" s="28">
        <v>33.706119999999999</v>
      </c>
      <c r="K64" s="28">
        <v>253.23111999999998</v>
      </c>
      <c r="L64" s="28">
        <v>4621.628380000001</v>
      </c>
      <c r="M64" s="28">
        <v>1437.3522999999998</v>
      </c>
      <c r="N64" s="28">
        <v>41.033529999999978</v>
      </c>
      <c r="O64" s="28">
        <v>745.98878999999988</v>
      </c>
      <c r="P64" s="28">
        <v>10.79752</v>
      </c>
      <c r="Q64" s="28">
        <v>3012.3987599999996</v>
      </c>
      <c r="R64" s="28">
        <v>523.45823018223996</v>
      </c>
      <c r="S64" s="28">
        <v>2071.6578199999999</v>
      </c>
      <c r="T64" s="28">
        <v>15.291099999999998</v>
      </c>
      <c r="U64" s="28">
        <v>319.10829999999999</v>
      </c>
      <c r="V64" s="28">
        <v>53.468180000000004</v>
      </c>
      <c r="W64" s="28">
        <v>2529.2983199999999</v>
      </c>
      <c r="X64" s="28">
        <v>233.02799999999999</v>
      </c>
      <c r="Y64" s="28">
        <v>2119.04306</v>
      </c>
      <c r="Z64" s="28">
        <v>57.469190000000005</v>
      </c>
      <c r="AA64" s="28">
        <v>625.89440999999999</v>
      </c>
      <c r="AB64" s="28">
        <v>53.401179999999997</v>
      </c>
      <c r="AC64" s="28">
        <v>109.47873999999999</v>
      </c>
      <c r="AD64" s="28">
        <v>3544.8378899999998</v>
      </c>
      <c r="AE64" s="28">
        <v>56.067160000000001</v>
      </c>
      <c r="AF64" s="28">
        <v>2482.92544</v>
      </c>
      <c r="AG64" s="28">
        <v>51548.712400182245</v>
      </c>
    </row>
    <row r="65" spans="1:33" ht="12.95" customHeight="1" x14ac:dyDescent="0.2">
      <c r="A65" s="227" t="s">
        <v>738</v>
      </c>
      <c r="B65" s="28">
        <v>-535.21485547358066</v>
      </c>
      <c r="C65" s="28">
        <v>-2552.9074850698289</v>
      </c>
      <c r="D65" s="28">
        <v>-439.13226000000003</v>
      </c>
      <c r="E65" s="28">
        <v>-3313.0830199999996</v>
      </c>
      <c r="F65" s="28">
        <v>-1517.2587699999999</v>
      </c>
      <c r="G65" s="28">
        <v>-157.27242900816117</v>
      </c>
      <c r="H65" s="28">
        <v>-455.70772000000005</v>
      </c>
      <c r="I65" s="28">
        <v>-1018.9866500000003</v>
      </c>
      <c r="J65" s="28">
        <v>-11.468493039043787</v>
      </c>
      <c r="K65" s="28">
        <v>-80.381460000000004</v>
      </c>
      <c r="L65" s="28">
        <v>-497.21216999999996</v>
      </c>
      <c r="M65" s="28">
        <v>-655.81423452864021</v>
      </c>
      <c r="N65" s="28">
        <v>-5.0473213336546543</v>
      </c>
      <c r="O65" s="28">
        <v>-151.37140342098238</v>
      </c>
      <c r="P65" s="28">
        <v>-281.10208</v>
      </c>
      <c r="Q65" s="28">
        <v>-588.22765197000001</v>
      </c>
      <c r="R65" s="28">
        <v>-50.865544375659873</v>
      </c>
      <c r="S65" s="28">
        <v>-296.24394000000001</v>
      </c>
      <c r="T65" s="28">
        <v>-6.6370599999999991</v>
      </c>
      <c r="U65" s="28">
        <v>-102.77069999999999</v>
      </c>
      <c r="V65" s="28">
        <v>-42.39696</v>
      </c>
      <c r="W65" s="28">
        <v>-336.90850446009875</v>
      </c>
      <c r="X65" s="28">
        <v>-191.84</v>
      </c>
      <c r="Y65" s="28">
        <v>-273.59007000000003</v>
      </c>
      <c r="Z65" s="28">
        <v>-13.192298142749264</v>
      </c>
      <c r="AA65" s="28">
        <v>-232.06283391088957</v>
      </c>
      <c r="AB65" s="28">
        <v>-16.671682712665287</v>
      </c>
      <c r="AC65" s="28">
        <v>0</v>
      </c>
      <c r="AD65" s="28">
        <v>-1074.4289200000001</v>
      </c>
      <c r="AE65" s="28">
        <v>-8.2621599999999997</v>
      </c>
      <c r="AF65" s="28">
        <v>-1098.4379563271118</v>
      </c>
      <c r="AG65" s="28">
        <v>-16004.496633773068</v>
      </c>
    </row>
    <row r="66" spans="1:33" ht="12.95" customHeight="1" x14ac:dyDescent="0.2">
      <c r="A66" s="227" t="s">
        <v>739</v>
      </c>
      <c r="B66" s="28">
        <v>-260.41939303928336</v>
      </c>
      <c r="C66" s="28">
        <v>-755.4854689312516</v>
      </c>
      <c r="D66" s="28">
        <v>-283.90305000000006</v>
      </c>
      <c r="E66" s="28">
        <v>-1031.73135</v>
      </c>
      <c r="F66" s="28">
        <v>-991.44995999999992</v>
      </c>
      <c r="G66" s="28">
        <v>-107.0148380550901</v>
      </c>
      <c r="H66" s="28">
        <v>-158.35546000000002</v>
      </c>
      <c r="I66" s="28">
        <v>-385.12723000000005</v>
      </c>
      <c r="J66" s="28">
        <v>-6.4887535060596164</v>
      </c>
      <c r="K66" s="28">
        <v>-29.453260000000004</v>
      </c>
      <c r="L66" s="28">
        <v>-305.42056000000002</v>
      </c>
      <c r="M66" s="28">
        <v>-165.45404551035264</v>
      </c>
      <c r="N66" s="28">
        <v>-4.6357385385467866</v>
      </c>
      <c r="O66" s="28">
        <v>-62.593512037855831</v>
      </c>
      <c r="P66" s="28">
        <v>-172.63469000000001</v>
      </c>
      <c r="Q66" s="28">
        <v>-127.40967078000003</v>
      </c>
      <c r="R66" s="28">
        <v>-1.5098716593063497</v>
      </c>
      <c r="S66" s="28">
        <v>-47.384380000000007</v>
      </c>
      <c r="T66" s="28">
        <v>-8.3560499999999998</v>
      </c>
      <c r="U66" s="28">
        <v>-44.782719999999998</v>
      </c>
      <c r="V66" s="28">
        <v>-18.82948</v>
      </c>
      <c r="W66" s="28">
        <v>-124.60632759138011</v>
      </c>
      <c r="X66" s="28">
        <v>-99.617000000000004</v>
      </c>
      <c r="Y66" s="28">
        <v>-79.614919999999998</v>
      </c>
      <c r="Z66" s="28">
        <v>-9.7088691185020473</v>
      </c>
      <c r="AA66" s="28">
        <v>-107.00478345142223</v>
      </c>
      <c r="AB66" s="28">
        <v>-18.00142687383585</v>
      </c>
      <c r="AC66" s="28">
        <v>0</v>
      </c>
      <c r="AD66" s="28">
        <v>-278.53222</v>
      </c>
      <c r="AE66" s="28">
        <v>-3.9513999999999996</v>
      </c>
      <c r="AF66" s="28">
        <v>-244.10247731260185</v>
      </c>
      <c r="AG66" s="28">
        <v>-5933.5789064054916</v>
      </c>
    </row>
    <row r="67" spans="1:33" ht="12.95" customHeight="1" x14ac:dyDescent="0.2">
      <c r="A67" s="227" t="s">
        <v>740</v>
      </c>
      <c r="B67" s="28">
        <v>-439.97518982392143</v>
      </c>
      <c r="C67" s="28">
        <v>-304.55298065390633</v>
      </c>
      <c r="D67" s="28">
        <v>0</v>
      </c>
      <c r="E67" s="28">
        <v>-725.77617000000009</v>
      </c>
      <c r="F67" s="28">
        <v>-266.14135999999996</v>
      </c>
      <c r="G67" s="28">
        <v>-1.4533845911229084</v>
      </c>
      <c r="H67" s="28">
        <v>-67.138559999999998</v>
      </c>
      <c r="I67" s="28">
        <v>-261.28003999999999</v>
      </c>
      <c r="J67" s="28">
        <v>0</v>
      </c>
      <c r="K67" s="28">
        <v>-1.3210899999999999</v>
      </c>
      <c r="L67" s="28">
        <v>-95.993429999999989</v>
      </c>
      <c r="M67" s="28">
        <v>-171.13516425209889</v>
      </c>
      <c r="N67" s="28">
        <v>-0.70563589913487279</v>
      </c>
      <c r="O67" s="28">
        <v>-5.0241127223586526</v>
      </c>
      <c r="P67" s="28">
        <v>-6.5134600000000011</v>
      </c>
      <c r="Q67" s="28">
        <v>-95.893311990000029</v>
      </c>
      <c r="R67" s="28">
        <v>-2.1344841189325794</v>
      </c>
      <c r="S67" s="28">
        <v>-67.282300000000006</v>
      </c>
      <c r="T67" s="28">
        <v>0</v>
      </c>
      <c r="U67" s="28">
        <v>-1.0448599999999999</v>
      </c>
      <c r="V67" s="28">
        <v>-17.25234</v>
      </c>
      <c r="W67" s="28">
        <v>-75.203712706781431</v>
      </c>
      <c r="X67" s="28">
        <v>-17.379000000000001</v>
      </c>
      <c r="Y67" s="28">
        <v>-20.74596</v>
      </c>
      <c r="Z67" s="28">
        <v>-2.5802727803572756</v>
      </c>
      <c r="AA67" s="28">
        <v>-23.000071598195859</v>
      </c>
      <c r="AB67" s="28">
        <v>-0.72967033902805523</v>
      </c>
      <c r="AC67" s="28">
        <v>0</v>
      </c>
      <c r="AD67" s="28">
        <v>-30.237449999999995</v>
      </c>
      <c r="AE67" s="28">
        <v>-0.66055999999999993</v>
      </c>
      <c r="AF67" s="28">
        <v>-98.968301570582881</v>
      </c>
      <c r="AG67" s="28">
        <v>-2800.1228730464209</v>
      </c>
    </row>
    <row r="68" spans="1:33" ht="12.95" customHeight="1" x14ac:dyDescent="0.2">
      <c r="A68" s="227" t="s">
        <v>741</v>
      </c>
      <c r="B68" s="28">
        <v>-26.124059253291257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-4.1470146464349025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-30.271073899726161</v>
      </c>
    </row>
    <row r="69" spans="1:33" ht="12.95" customHeight="1" x14ac:dyDescent="0.2">
      <c r="A69" s="69" t="s">
        <v>3229</v>
      </c>
      <c r="B69" s="28">
        <v>0</v>
      </c>
      <c r="C69" s="28">
        <v>-143.75416724482639</v>
      </c>
      <c r="D69" s="28">
        <v>0</v>
      </c>
      <c r="E69" s="28">
        <v>-130.04138999999998</v>
      </c>
      <c r="F69" s="28">
        <v>-15.96095</v>
      </c>
      <c r="G69" s="28">
        <v>-17.494026408620719</v>
      </c>
      <c r="H69" s="28">
        <v>-149.86789999999999</v>
      </c>
      <c r="I69" s="28">
        <v>-1.84999</v>
      </c>
      <c r="J69" s="28">
        <v>0</v>
      </c>
      <c r="K69" s="28">
        <v>-7.5620900000000004</v>
      </c>
      <c r="L69" s="28">
        <v>-56.892130000000002</v>
      </c>
      <c r="M69" s="28">
        <v>-143.7966523220887</v>
      </c>
      <c r="N69" s="28">
        <v>-2.4411118013738338</v>
      </c>
      <c r="O69" s="28">
        <v>-3.8721356957551296</v>
      </c>
      <c r="P69" s="28">
        <v>-14.545710000000001</v>
      </c>
      <c r="Q69" s="28">
        <v>-81.049459470000002</v>
      </c>
      <c r="R69" s="28">
        <v>-34.932136508943252</v>
      </c>
      <c r="S69" s="28">
        <v>-65.225489999999994</v>
      </c>
      <c r="T69" s="28">
        <v>0</v>
      </c>
      <c r="U69" s="28">
        <v>-10.20078</v>
      </c>
      <c r="V69" s="28">
        <v>-2.7870299999999997</v>
      </c>
      <c r="W69" s="28">
        <v>-20.086636490104254</v>
      </c>
      <c r="X69" s="28">
        <v>-18.635999999999999</v>
      </c>
      <c r="Y69" s="28">
        <v>-95.584519999999969</v>
      </c>
      <c r="Z69" s="28">
        <v>-4.6474290194464265</v>
      </c>
      <c r="AA69" s="28">
        <v>0</v>
      </c>
      <c r="AB69" s="28">
        <v>-4.1146897624943426</v>
      </c>
      <c r="AC69" s="28">
        <v>0</v>
      </c>
      <c r="AD69" s="28">
        <v>0</v>
      </c>
      <c r="AE69" s="28">
        <v>-3.6450500000000003</v>
      </c>
      <c r="AF69" s="28">
        <v>-468.48177107240951</v>
      </c>
      <c r="AG69" s="28">
        <v>-1497.4692457960628</v>
      </c>
    </row>
    <row r="70" spans="1:33" ht="12.95" customHeight="1" x14ac:dyDescent="0.2">
      <c r="A70" s="227" t="s">
        <v>995</v>
      </c>
      <c r="B70" s="28">
        <v>0</v>
      </c>
      <c r="C70" s="28">
        <v>-5.9289414301982397</v>
      </c>
      <c r="D70" s="28">
        <v>0</v>
      </c>
      <c r="E70" s="28">
        <v>-65.41292</v>
      </c>
      <c r="F70" s="28">
        <v>0</v>
      </c>
      <c r="G70" s="28">
        <v>0</v>
      </c>
      <c r="H70" s="28">
        <v>-6.4895599999999991</v>
      </c>
      <c r="I70" s="28">
        <v>-232.36315000000019</v>
      </c>
      <c r="J70" s="28">
        <v>-36.433948328948972</v>
      </c>
      <c r="K70" s="28">
        <v>-3.4998</v>
      </c>
      <c r="L70" s="28">
        <v>0</v>
      </c>
      <c r="M70" s="28">
        <v>0</v>
      </c>
      <c r="N70" s="28">
        <v>-0.30529975854774866</v>
      </c>
      <c r="O70" s="28">
        <v>-1.44899</v>
      </c>
      <c r="P70" s="28">
        <v>-35.295470000000009</v>
      </c>
      <c r="Q70" s="28">
        <v>-22.169970000000003</v>
      </c>
      <c r="R70" s="28">
        <v>0</v>
      </c>
      <c r="S70" s="28">
        <v>-7.1364999999999998</v>
      </c>
      <c r="T70" s="28">
        <v>0</v>
      </c>
      <c r="U70" s="28">
        <v>0</v>
      </c>
      <c r="V70" s="28">
        <v>-4.1932299999999998</v>
      </c>
      <c r="W70" s="28">
        <v>-22.343502123646907</v>
      </c>
      <c r="X70" s="28">
        <v>0</v>
      </c>
      <c r="Y70" s="28">
        <v>0</v>
      </c>
      <c r="Z70" s="28">
        <v>-5.7385099999999998</v>
      </c>
      <c r="AA70" s="28">
        <v>0</v>
      </c>
      <c r="AB70" s="28">
        <v>0</v>
      </c>
      <c r="AC70" s="28">
        <v>0</v>
      </c>
      <c r="AD70" s="28">
        <v>-24.459820000000001</v>
      </c>
      <c r="AE70" s="28">
        <v>0</v>
      </c>
      <c r="AF70" s="28">
        <v>-58.527105137152667</v>
      </c>
      <c r="AG70" s="28">
        <v>-531.74671677849472</v>
      </c>
    </row>
    <row r="71" spans="1:33" ht="12.95" customHeight="1" x14ac:dyDescent="0.2">
      <c r="A71" s="68" t="s">
        <v>372</v>
      </c>
      <c r="B71" s="28">
        <v>0</v>
      </c>
      <c r="C71" s="28">
        <v>-33.033639999999977</v>
      </c>
      <c r="D71" s="28">
        <v>0</v>
      </c>
      <c r="E71" s="28">
        <v>0</v>
      </c>
      <c r="F71" s="28">
        <v>-99.491219999999984</v>
      </c>
      <c r="G71" s="28">
        <v>-4.2711699999999997</v>
      </c>
      <c r="H71" s="28">
        <v>0</v>
      </c>
      <c r="I71" s="28">
        <v>0</v>
      </c>
      <c r="J71" s="28">
        <v>0</v>
      </c>
      <c r="K71" s="28">
        <v>0</v>
      </c>
      <c r="L71" s="28">
        <v>-25.046610000000005</v>
      </c>
      <c r="M71" s="28">
        <v>-14.11401</v>
      </c>
      <c r="N71" s="28">
        <v>0</v>
      </c>
      <c r="O71" s="28">
        <v>0</v>
      </c>
      <c r="P71" s="28">
        <v>0</v>
      </c>
      <c r="Q71" s="28">
        <v>0</v>
      </c>
      <c r="R71" s="28">
        <v>-4.9022899999999998</v>
      </c>
      <c r="S71" s="28">
        <v>-2.25258</v>
      </c>
      <c r="T71" s="28">
        <v>0</v>
      </c>
      <c r="U71" s="28">
        <v>-2.3792499999999999</v>
      </c>
      <c r="V71" s="28">
        <v>0</v>
      </c>
      <c r="W71" s="28">
        <v>-6.6365600000000002</v>
      </c>
      <c r="X71" s="28">
        <v>-14.635</v>
      </c>
      <c r="Y71" s="28">
        <v>-4.5956399999999995</v>
      </c>
      <c r="Z71" s="28">
        <v>0</v>
      </c>
      <c r="AA71" s="28">
        <v>-20.58353</v>
      </c>
      <c r="AB71" s="28">
        <v>0</v>
      </c>
      <c r="AC71" s="28">
        <v>0</v>
      </c>
      <c r="AD71" s="28">
        <v>0</v>
      </c>
      <c r="AE71" s="28">
        <v>0</v>
      </c>
      <c r="AF71" s="28">
        <v>0</v>
      </c>
      <c r="AG71" s="28">
        <v>-231.94149999999999</v>
      </c>
    </row>
    <row r="72" spans="1:33" ht="15" customHeight="1" x14ac:dyDescent="0.2">
      <c r="A72" s="1115" t="s">
        <v>569</v>
      </c>
      <c r="B72" s="1114">
        <v>-2522.7875075900774</v>
      </c>
      <c r="C72" s="1114">
        <v>395.89693667000176</v>
      </c>
      <c r="D72" s="1114">
        <v>-5568.4839099999981</v>
      </c>
      <c r="E72" s="1114">
        <v>-10764.097920000009</v>
      </c>
      <c r="F72" s="1114">
        <v>-55416.608192944354</v>
      </c>
      <c r="G72" s="1114">
        <v>-2705.0973580629966</v>
      </c>
      <c r="H72" s="1114">
        <v>1919.3811124967581</v>
      </c>
      <c r="I72" s="1114">
        <v>-141975.31931999986</v>
      </c>
      <c r="J72" s="1114">
        <v>142.38427243241199</v>
      </c>
      <c r="K72" s="1114">
        <v>-1758.7897424379996</v>
      </c>
      <c r="L72" s="1114">
        <v>-7656.0075699999907</v>
      </c>
      <c r="M72" s="1114">
        <v>-6699.5663512596229</v>
      </c>
      <c r="N72" s="1114">
        <v>95.877672668742093</v>
      </c>
      <c r="O72" s="1114">
        <v>-929.7005538769547</v>
      </c>
      <c r="P72" s="1114">
        <v>-11675.115660000003</v>
      </c>
      <c r="Q72" s="1114">
        <v>-781.42577420998214</v>
      </c>
      <c r="R72" s="1114">
        <v>-573.64353935060103</v>
      </c>
      <c r="S72" s="1114">
        <v>-939.00329999998996</v>
      </c>
      <c r="T72" s="1114">
        <v>-18.830930000000002</v>
      </c>
      <c r="U72" s="1114">
        <v>-1183.4837999999995</v>
      </c>
      <c r="V72" s="1114">
        <v>254.78271000000029</v>
      </c>
      <c r="W72" s="1114">
        <v>-4860.2590133720068</v>
      </c>
      <c r="X72" s="1114">
        <v>-633.85975999999994</v>
      </c>
      <c r="Y72" s="1114">
        <v>-2193.8039499999963</v>
      </c>
      <c r="Z72" s="1114">
        <v>55.261270938944982</v>
      </c>
      <c r="AA72" s="1114">
        <v>-1150.8455389605062</v>
      </c>
      <c r="AB72" s="1114">
        <v>12.360690311976429</v>
      </c>
      <c r="AC72" s="1114">
        <v>-38.734330000000028</v>
      </c>
      <c r="AD72" s="1114">
        <v>-12001.279788419017</v>
      </c>
      <c r="AE72" s="1114">
        <v>10.30619999999994</v>
      </c>
      <c r="AF72" s="1114">
        <v>-25422.916481419856</v>
      </c>
      <c r="AG72" s="1114">
        <v>-294583.40942638501</v>
      </c>
    </row>
    <row r="73" spans="1:33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</row>
    <row r="74" spans="1:33" ht="15" customHeight="1" thickBot="1" x14ac:dyDescent="0.25">
      <c r="A74" s="1112" t="s">
        <v>570</v>
      </c>
      <c r="B74" s="1103">
        <v>94.078742409922143</v>
      </c>
      <c r="C74" s="1103">
        <v>3416.3679007144951</v>
      </c>
      <c r="D74" s="1103">
        <v>5919.0842300000049</v>
      </c>
      <c r="E74" s="1103">
        <v>-6314.390880000009</v>
      </c>
      <c r="F74" s="1103">
        <v>891.10149705564254</v>
      </c>
      <c r="G74" s="1103">
        <v>-897.18155862418416</v>
      </c>
      <c r="H74" s="1103">
        <v>13215.943412496754</v>
      </c>
      <c r="I74" s="1103">
        <v>-157021.78061999986</v>
      </c>
      <c r="J74" s="1103">
        <v>195.71930243241198</v>
      </c>
      <c r="K74" s="1103">
        <v>-798.44214243799968</v>
      </c>
      <c r="L74" s="1103">
        <v>-3468.8559399999904</v>
      </c>
      <c r="M74" s="1103">
        <v>3052.3210284694314</v>
      </c>
      <c r="N74" s="1103">
        <v>199.55875266874204</v>
      </c>
      <c r="O74" s="1103">
        <v>-407.2117117860887</v>
      </c>
      <c r="P74" s="1103">
        <v>4728.9187412287502</v>
      </c>
      <c r="Q74" s="1103">
        <v>4055.4151850733647</v>
      </c>
      <c r="R74" s="1103">
        <v>-104.09521367345098</v>
      </c>
      <c r="S74" s="1103">
        <v>2796.8484600000079</v>
      </c>
      <c r="T74" s="1103">
        <v>36.173399999999994</v>
      </c>
      <c r="U74" s="1103">
        <v>896.71163999999999</v>
      </c>
      <c r="V74" s="1103">
        <v>471.00773707688586</v>
      </c>
      <c r="W74" s="1103">
        <v>1728.2473945675383</v>
      </c>
      <c r="X74" s="1103">
        <v>499.81624000000022</v>
      </c>
      <c r="Y74" s="1103">
        <v>353.54574790000925</v>
      </c>
      <c r="Z74" s="1103">
        <v>310.19398800742255</v>
      </c>
      <c r="AA74" s="1103">
        <v>944.93990133949296</v>
      </c>
      <c r="AB74" s="1103">
        <v>158.81119031197636</v>
      </c>
      <c r="AC74" s="1103">
        <v>135.96235002305954</v>
      </c>
      <c r="AD74" s="1103">
        <v>7542.8865115809876</v>
      </c>
      <c r="AE74" s="1103">
        <v>150.77308999999983</v>
      </c>
      <c r="AF74" s="1103">
        <v>-22463.953120403985</v>
      </c>
      <c r="AG74" s="1103">
        <v>-139681.4847435687</v>
      </c>
    </row>
    <row r="75" spans="1:33" ht="12.95" customHeight="1" x14ac:dyDescent="0.2">
      <c r="A75" s="1358" t="s">
        <v>3158</v>
      </c>
      <c r="B75" s="1003">
        <v>-457.78404681317789</v>
      </c>
      <c r="C75" s="1003">
        <v>-986.85587614279564</v>
      </c>
      <c r="D75" s="1003">
        <v>3535.6465700000022</v>
      </c>
      <c r="E75" s="1003">
        <v>2996.1465418616017</v>
      </c>
      <c r="F75" s="1003">
        <v>18329.529902105729</v>
      </c>
      <c r="G75" s="1003">
        <v>1021.7094055389675</v>
      </c>
      <c r="H75" s="1003">
        <v>-10984.377033585379</v>
      </c>
      <c r="I75" s="1003">
        <v>25463.08583332253</v>
      </c>
      <c r="J75" s="1003">
        <v>-239.12325000000007</v>
      </c>
      <c r="K75" s="1003">
        <v>181.10167000000027</v>
      </c>
      <c r="L75" s="1003">
        <v>-614.42267616641152</v>
      </c>
      <c r="M75" s="1003">
        <v>7468.3608723266752</v>
      </c>
      <c r="N75" s="1003">
        <v>23.03216225515725</v>
      </c>
      <c r="O75" s="1003">
        <v>-1012.0611784081099</v>
      </c>
      <c r="P75" s="1003">
        <v>-10801.313394979816</v>
      </c>
      <c r="Q75" s="1003">
        <v>-2995.9176538398415</v>
      </c>
      <c r="R75" s="1003">
        <v>728.78580438823906</v>
      </c>
      <c r="S75" s="1003">
        <v>-3278.5429799999924</v>
      </c>
      <c r="T75" s="1003">
        <v>52.729399999999991</v>
      </c>
      <c r="U75" s="1003">
        <v>-537.71213399026658</v>
      </c>
      <c r="V75" s="1003">
        <v>-118.48532247355504</v>
      </c>
      <c r="W75" s="1003">
        <v>3026.8321270477236</v>
      </c>
      <c r="X75" s="1003">
        <v>-235.35400000000001</v>
      </c>
      <c r="Y75" s="1003">
        <v>1667.8710500000002</v>
      </c>
      <c r="Z75" s="1003">
        <v>-383.59316820487351</v>
      </c>
      <c r="AA75" s="1003">
        <v>-210.13076257487597</v>
      </c>
      <c r="AB75" s="1003">
        <v>-2.3283500000000004</v>
      </c>
      <c r="AC75" s="1003">
        <v>64.69007000000002</v>
      </c>
      <c r="AD75" s="1003">
        <v>-6498.3882387071753</v>
      </c>
      <c r="AE75" s="1003">
        <v>72.274769999999961</v>
      </c>
      <c r="AF75" s="1003">
        <v>-3289.4002208749075</v>
      </c>
      <c r="AG75" s="1480">
        <f>SUM(B75:AF75)</f>
        <v>21986.005892085461</v>
      </c>
    </row>
    <row r="76" spans="1:33" ht="12.95" customHeight="1" x14ac:dyDescent="0.2">
      <c r="A76" s="1357" t="s">
        <v>3159</v>
      </c>
      <c r="B76" s="1003">
        <v>-374.09782476256464</v>
      </c>
      <c r="C76" s="1003">
        <v>1924.0261646211109</v>
      </c>
      <c r="D76" s="1003">
        <v>3491.9906899999978</v>
      </c>
      <c r="E76" s="1003">
        <v>-7291.5506400000058</v>
      </c>
      <c r="F76" s="1003">
        <v>18942.324270979454</v>
      </c>
      <c r="G76" s="1003">
        <v>566.08014888066839</v>
      </c>
      <c r="H76" s="1003">
        <v>-6901.9442700000009</v>
      </c>
      <c r="I76" s="1003">
        <v>-14270.97744000001</v>
      </c>
      <c r="J76" s="1003">
        <v>313.03216000000003</v>
      </c>
      <c r="K76" s="1003">
        <v>253.32557000000003</v>
      </c>
      <c r="L76" s="1003">
        <v>-5095.8942500000003</v>
      </c>
      <c r="M76" s="1003">
        <v>-2441.6518164116646</v>
      </c>
      <c r="N76" s="1003">
        <v>145.55827824585143</v>
      </c>
      <c r="O76" s="1003">
        <v>188.30567534021259</v>
      </c>
      <c r="P76" s="1003">
        <v>-2610.5891844927855</v>
      </c>
      <c r="Q76" s="1003">
        <v>-1481.2054200000009</v>
      </c>
      <c r="R76" s="1003">
        <v>182.62801146953288</v>
      </c>
      <c r="S76" s="1003">
        <v>-218.40843000000274</v>
      </c>
      <c r="T76" s="1003">
        <v>48.400470000000006</v>
      </c>
      <c r="U76" s="1003">
        <v>-600.78505999999959</v>
      </c>
      <c r="V76" s="1003">
        <v>-851.75294462222678</v>
      </c>
      <c r="W76" s="1003">
        <v>3709.6530058448516</v>
      </c>
      <c r="X76" s="1003">
        <v>-20.846</v>
      </c>
      <c r="Y76" s="1003">
        <v>794.73119999999949</v>
      </c>
      <c r="Z76" s="1003">
        <v>293.09911540000007</v>
      </c>
      <c r="AA76" s="1003">
        <v>-270.09890550398313</v>
      </c>
      <c r="AB76" s="1003" t="s">
        <v>1580</v>
      </c>
      <c r="AC76" s="1003">
        <v>40.09966</v>
      </c>
      <c r="AD76" s="1003">
        <v>2663.2837867627804</v>
      </c>
      <c r="AE76" s="1003">
        <v>43.139656450480615</v>
      </c>
      <c r="AF76" s="1003">
        <v>-8161.8078977383975</v>
      </c>
      <c r="AG76" s="1003">
        <f>SUM(B76:AF76)</f>
        <v>-16991.932219536699</v>
      </c>
    </row>
    <row r="77" spans="1:33" ht="12.95" customHeight="1" x14ac:dyDescent="0.2">
      <c r="A77" s="1357" t="s">
        <v>3160</v>
      </c>
      <c r="B77" s="77">
        <v>-840.16520000000003</v>
      </c>
      <c r="C77" s="77">
        <v>-1885.0160750179027</v>
      </c>
      <c r="D77" s="77">
        <v>3199.34195004</v>
      </c>
      <c r="E77" s="77">
        <v>5335.7751299999936</v>
      </c>
      <c r="F77" s="77">
        <v>20517.857112758848</v>
      </c>
      <c r="G77" s="77">
        <v>-331.241975923773</v>
      </c>
      <c r="H77" s="77">
        <v>953.04245465899908</v>
      </c>
      <c r="I77" s="77">
        <v>8190.1875999988933</v>
      </c>
      <c r="J77" s="77">
        <v>42.732889999999969</v>
      </c>
      <c r="K77" s="77">
        <v>-64.869120000000024</v>
      </c>
      <c r="L77" s="77">
        <v>1222.9696000000004</v>
      </c>
      <c r="M77" s="77">
        <v>9967.7138832068358</v>
      </c>
      <c r="N77" s="77">
        <v>203.23287999999999</v>
      </c>
      <c r="O77" s="77">
        <v>181.41488593009188</v>
      </c>
      <c r="P77" s="77">
        <v>11387.963341003815</v>
      </c>
      <c r="Q77" s="77">
        <v>1297.374779999999</v>
      </c>
      <c r="R77" s="77">
        <v>460.94987065843679</v>
      </c>
      <c r="S77" s="77">
        <v>230.76143999999871</v>
      </c>
      <c r="T77" s="77">
        <v>57.822920000000011</v>
      </c>
      <c r="U77" s="77">
        <v>13.944880000000305</v>
      </c>
      <c r="V77" s="77">
        <v>487.88558355643437</v>
      </c>
      <c r="W77" s="77">
        <v>3641.8729100000005</v>
      </c>
      <c r="X77" s="77">
        <v>-152.78028</v>
      </c>
      <c r="Y77" s="77">
        <v>498.28246999999863</v>
      </c>
      <c r="Z77" s="77">
        <v>399.53592459999993</v>
      </c>
      <c r="AA77" s="77">
        <v>458.11908712234361</v>
      </c>
      <c r="AB77" s="77" t="s">
        <v>1580</v>
      </c>
      <c r="AC77" s="77">
        <v>-41.424230000000001</v>
      </c>
      <c r="AD77" s="77">
        <v>959.25681538584422</v>
      </c>
      <c r="AE77" s="77" t="s">
        <v>1580</v>
      </c>
      <c r="AF77" s="77">
        <v>3625.6848384031464</v>
      </c>
      <c r="AG77" s="1003">
        <f>SUM(B77:AF77)</f>
        <v>70018.226366382005</v>
      </c>
    </row>
    <row r="78" spans="1:33" ht="12.95" customHeight="1" thickBot="1" x14ac:dyDescent="0.25">
      <c r="A78" s="1359" t="s">
        <v>3161</v>
      </c>
      <c r="B78" s="78" t="s">
        <v>1580</v>
      </c>
      <c r="C78" s="78">
        <v>2992.8609427556444</v>
      </c>
      <c r="D78" s="78">
        <v>925.3161397165394</v>
      </c>
      <c r="E78" s="78">
        <v>-6426.3208099999993</v>
      </c>
      <c r="F78" s="78">
        <v>2175.5460038975589</v>
      </c>
      <c r="G78" s="78">
        <v>76.956187815129908</v>
      </c>
      <c r="H78" s="78">
        <v>-2213.6178285486581</v>
      </c>
      <c r="I78" s="78">
        <v>-4264.7601000003597</v>
      </c>
      <c r="J78" s="78">
        <v>-892.36757</v>
      </c>
      <c r="K78" s="78">
        <v>-161.73496999999998</v>
      </c>
      <c r="L78" s="78">
        <v>1344.1406700000011</v>
      </c>
      <c r="M78" s="78">
        <v>5929.2858100000449</v>
      </c>
      <c r="N78" s="78">
        <v>-380.61599999999999</v>
      </c>
      <c r="O78" s="78">
        <v>160.97822774314864</v>
      </c>
      <c r="P78" s="78">
        <v>-13363.842171002794</v>
      </c>
      <c r="Q78" s="78">
        <v>2049.2780800000005</v>
      </c>
      <c r="R78" s="78">
        <v>353.25190197111607</v>
      </c>
      <c r="S78" s="78">
        <v>345.48221000000382</v>
      </c>
      <c r="T78" s="78">
        <v>12.993219999999999</v>
      </c>
      <c r="U78" s="78">
        <v>394.57472181155202</v>
      </c>
      <c r="V78" s="78">
        <v>105.95513495058171</v>
      </c>
      <c r="W78" s="78">
        <v>1277.6229732870422</v>
      </c>
      <c r="X78" s="78" t="s">
        <v>1580</v>
      </c>
      <c r="Y78" s="78">
        <v>1241.4413500000001</v>
      </c>
      <c r="Z78" s="78">
        <v>90.07046144668152</v>
      </c>
      <c r="AA78" s="78">
        <v>-385.22867999999994</v>
      </c>
      <c r="AB78" s="78" t="s">
        <v>1580</v>
      </c>
      <c r="AC78" s="78" t="s">
        <v>1580</v>
      </c>
      <c r="AD78" s="78">
        <v>880.69154999999785</v>
      </c>
      <c r="AE78" s="78" t="s">
        <v>1580</v>
      </c>
      <c r="AF78" s="78">
        <v>494.53290012655333</v>
      </c>
      <c r="AG78" s="78">
        <f>SUM(B78:AF78)</f>
        <v>-7237.5096440302159</v>
      </c>
    </row>
    <row r="80" spans="1:33" ht="12.95" customHeight="1" x14ac:dyDescent="0.2">
      <c r="A80" s="169"/>
      <c r="B80" s="30"/>
      <c r="C80" s="30"/>
      <c r="D80" s="30"/>
      <c r="E80" s="3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30"/>
    </row>
  </sheetData>
  <mergeCells count="2">
    <mergeCell ref="O5:AG6"/>
    <mergeCell ref="A5:N6"/>
  </mergeCells>
  <phoneticPr fontId="6" type="noConversion"/>
  <conditionalFormatting sqref="D9:AG9 C8:AB8">
    <cfRule type="expression" dxfId="201" priority="872" stopIfTrue="1">
      <formula>#REF!=1</formula>
    </cfRule>
  </conditionalFormatting>
  <conditionalFormatting sqref="AG8">
    <cfRule type="expression" dxfId="200" priority="873" stopIfTrue="1">
      <formula>#REF!=1</formula>
    </cfRule>
  </conditionalFormatting>
  <conditionalFormatting sqref="AC8">
    <cfRule type="expression" dxfId="199" priority="875" stopIfTrue="1">
      <formula>#REF!=1</formula>
    </cfRule>
  </conditionalFormatting>
  <conditionalFormatting sqref="AF8">
    <cfRule type="expression" dxfId="198" priority="876" stopIfTrue="1">
      <formula>#REF!=1</formula>
    </cfRule>
  </conditionalFormatting>
  <conditionalFormatting sqref="AD8:AE8">
    <cfRule type="expression" dxfId="197" priority="87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4" min="2" max="70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Z80"/>
  <sheetViews>
    <sheetView showGridLines="0" zoomScaleNormal="100" zoomScaleSheetLayoutView="70" workbookViewId="0">
      <pane xSplit="1" ySplit="8" topLeftCell="D30" activePane="bottomRight" state="frozen"/>
      <selection activeCell="AK81" sqref="AK81"/>
      <selection pane="topRight" activeCell="AK81" sqref="AK81"/>
      <selection pane="bottomLeft" activeCell="AK81" sqref="AK81"/>
      <selection pane="bottomRight" activeCell="A35" sqref="A35"/>
    </sheetView>
  </sheetViews>
  <sheetFormatPr defaultRowHeight="12.75" x14ac:dyDescent="0.2"/>
  <cols>
    <col min="1" max="1" width="47.140625" style="451" customWidth="1"/>
    <col min="2" max="2" width="8.7109375" style="451" customWidth="1"/>
    <col min="3" max="3" width="9.85546875" style="451" customWidth="1"/>
    <col min="4" max="6" width="8.7109375" style="451" customWidth="1"/>
    <col min="7" max="7" width="8.85546875" style="451" customWidth="1"/>
    <col min="8" max="25" width="8.7109375" style="451" customWidth="1"/>
    <col min="26" max="26" width="10.5703125" style="451" customWidth="1"/>
    <col min="27" max="16384" width="9.140625" style="451"/>
  </cols>
  <sheetData>
    <row r="1" spans="1:26" x14ac:dyDescent="0.2">
      <c r="A1" s="757" t="s">
        <v>349</v>
      </c>
    </row>
    <row r="2" spans="1:26" x14ac:dyDescent="0.2">
      <c r="A2" s="757" t="s">
        <v>350</v>
      </c>
    </row>
    <row r="3" spans="1:26" s="834" customFormat="1" ht="15" customHeight="1" x14ac:dyDescent="0.2">
      <c r="A3" s="922" t="s">
        <v>734</v>
      </c>
      <c r="Z3" s="923" t="s">
        <v>3176</v>
      </c>
    </row>
    <row r="4" spans="1:26" s="505" customFormat="1" ht="12" customHeight="1" x14ac:dyDescent="0.2"/>
    <row r="5" spans="1:26" s="505" customFormat="1" ht="18" customHeight="1" x14ac:dyDescent="0.2">
      <c r="A5" s="1731" t="s">
        <v>3177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0" t="s">
        <v>3178</v>
      </c>
      <c r="L5" s="1730"/>
      <c r="M5" s="1730"/>
      <c r="N5" s="1730"/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</row>
    <row r="6" spans="1:26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0"/>
      <c r="L6" s="1730"/>
      <c r="M6" s="1730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</row>
    <row r="7" spans="1:26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1354" t="s">
        <v>2071</v>
      </c>
    </row>
    <row r="8" spans="1:26" s="284" customFormat="1" ht="75" customHeight="1" thickBot="1" x14ac:dyDescent="0.25">
      <c r="A8" s="1105"/>
      <c r="B8" s="1106" t="s">
        <v>1220</v>
      </c>
      <c r="C8" s="1106" t="s">
        <v>800</v>
      </c>
      <c r="D8" s="1106" t="s">
        <v>763</v>
      </c>
      <c r="E8" s="1106" t="s">
        <v>1548</v>
      </c>
      <c r="F8" s="1106" t="s">
        <v>1549</v>
      </c>
      <c r="G8" s="1106" t="s">
        <v>817</v>
      </c>
      <c r="H8" s="1106" t="s">
        <v>2132</v>
      </c>
      <c r="I8" s="1106" t="s">
        <v>1557</v>
      </c>
      <c r="J8" s="1107" t="s">
        <v>802</v>
      </c>
      <c r="K8" s="1106" t="s">
        <v>1644</v>
      </c>
      <c r="L8" s="1106" t="s">
        <v>1530</v>
      </c>
      <c r="M8" s="1106" t="s">
        <v>758</v>
      </c>
      <c r="N8" s="1106" t="s">
        <v>803</v>
      </c>
      <c r="O8" s="1106" t="s">
        <v>761</v>
      </c>
      <c r="P8" s="1106" t="s">
        <v>829</v>
      </c>
      <c r="Q8" s="1106" t="s">
        <v>1581</v>
      </c>
      <c r="R8" s="1106" t="s">
        <v>1527</v>
      </c>
      <c r="S8" s="1106" t="s">
        <v>828</v>
      </c>
      <c r="T8" s="1106" t="s">
        <v>799</v>
      </c>
      <c r="U8" s="1106" t="s">
        <v>1168</v>
      </c>
      <c r="V8" s="1106" t="s">
        <v>2088</v>
      </c>
      <c r="W8" s="1106" t="s">
        <v>759</v>
      </c>
      <c r="X8" s="1106" t="s">
        <v>1528</v>
      </c>
      <c r="Y8" s="1106" t="s">
        <v>752</v>
      </c>
      <c r="Z8" s="1108" t="s">
        <v>1079</v>
      </c>
    </row>
    <row r="9" spans="1:26" ht="15" customHeight="1" x14ac:dyDescent="0.2">
      <c r="A9" s="806" t="s">
        <v>565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12.95" customHeight="1" x14ac:dyDescent="0.2">
      <c r="A10" s="226" t="s">
        <v>749</v>
      </c>
      <c r="B10" s="28">
        <v>3612.4387500000003</v>
      </c>
      <c r="C10" s="28">
        <v>1619.8000199999999</v>
      </c>
      <c r="D10" s="28">
        <v>7763.7457599999998</v>
      </c>
      <c r="E10" s="28">
        <v>272.26417000000004</v>
      </c>
      <c r="F10" s="28">
        <v>1666.6047200000003</v>
      </c>
      <c r="G10" s="28">
        <v>12059.289940000015</v>
      </c>
      <c r="H10" s="28">
        <v>530.66287</v>
      </c>
      <c r="I10" s="28">
        <v>2584.9938700000002</v>
      </c>
      <c r="J10" s="28">
        <v>1035.9695499999998</v>
      </c>
      <c r="K10" s="28">
        <v>985.26830999999993</v>
      </c>
      <c r="L10" s="28">
        <v>3324.0338900000006</v>
      </c>
      <c r="M10" s="28">
        <v>3708.8261599999987</v>
      </c>
      <c r="N10" s="28">
        <v>2236.6953600000006</v>
      </c>
      <c r="O10" s="28">
        <v>82.482020000000006</v>
      </c>
      <c r="P10" s="28">
        <v>325.82179000000008</v>
      </c>
      <c r="Q10" s="28">
        <v>1309.4087599999998</v>
      </c>
      <c r="R10" s="28">
        <v>482.84699999999998</v>
      </c>
      <c r="S10" s="28">
        <v>946.21029999999996</v>
      </c>
      <c r="T10" s="28">
        <v>-96.613810000000001</v>
      </c>
      <c r="U10" s="28">
        <v>3043.2461900000003</v>
      </c>
      <c r="V10" s="28">
        <v>10.47907</v>
      </c>
      <c r="W10" s="28">
        <v>2595.6928600000001</v>
      </c>
      <c r="X10" s="28">
        <v>928.28605999999991</v>
      </c>
      <c r="Y10" s="28">
        <v>1396.6643100000003</v>
      </c>
      <c r="Z10" s="28">
        <v>52425.117920000012</v>
      </c>
    </row>
    <row r="11" spans="1:26" ht="12.95" customHeight="1" x14ac:dyDescent="0.2">
      <c r="A11" s="226" t="s">
        <v>902</v>
      </c>
      <c r="B11" s="28">
        <v>2980.0771400000003</v>
      </c>
      <c r="C11" s="28">
        <v>2018.0468100000001</v>
      </c>
      <c r="D11" s="28">
        <v>8197.6899200000007</v>
      </c>
      <c r="E11" s="28">
        <v>349.20102000000003</v>
      </c>
      <c r="F11" s="28">
        <v>1365.5904100000002</v>
      </c>
      <c r="G11" s="28">
        <v>11669.35347</v>
      </c>
      <c r="H11" s="28">
        <v>407.64186000000001</v>
      </c>
      <c r="I11" s="28">
        <v>3188.6428400000004</v>
      </c>
      <c r="J11" s="28">
        <v>1101.9584199999999</v>
      </c>
      <c r="K11" s="28">
        <v>532.31074999999998</v>
      </c>
      <c r="L11" s="28">
        <v>3421.7610100000002</v>
      </c>
      <c r="M11" s="28">
        <v>4812.8954699999995</v>
      </c>
      <c r="N11" s="28">
        <v>3587.5924100000002</v>
      </c>
      <c r="O11" s="28">
        <v>96.935130000000001</v>
      </c>
      <c r="P11" s="28">
        <v>844.16743000000008</v>
      </c>
      <c r="Q11" s="28">
        <v>1288.8956799999999</v>
      </c>
      <c r="R11" s="28">
        <v>611.01599999999996</v>
      </c>
      <c r="S11" s="28">
        <v>1077.9928</v>
      </c>
      <c r="T11" s="28">
        <v>80.157240000000002</v>
      </c>
      <c r="U11" s="28">
        <v>3708.96459</v>
      </c>
      <c r="V11" s="28">
        <v>20.29082</v>
      </c>
      <c r="W11" s="28">
        <v>3897.8514500000001</v>
      </c>
      <c r="X11" s="28">
        <v>956.73162000000002</v>
      </c>
      <c r="Y11" s="28">
        <v>1446.0501100000001</v>
      </c>
      <c r="Z11" s="28">
        <v>57661.814400000017</v>
      </c>
    </row>
    <row r="12" spans="1:26" ht="12.95" customHeight="1" x14ac:dyDescent="0.2">
      <c r="A12" s="226" t="s">
        <v>996</v>
      </c>
      <c r="B12" s="28">
        <v>2980.0771400000003</v>
      </c>
      <c r="C12" s="28">
        <v>2018.0468100000001</v>
      </c>
      <c r="D12" s="28">
        <v>8197.7487000000001</v>
      </c>
      <c r="E12" s="28">
        <v>349.20102000000003</v>
      </c>
      <c r="F12" s="28">
        <v>1365.3345700000002</v>
      </c>
      <c r="G12" s="28">
        <v>11669.35347</v>
      </c>
      <c r="H12" s="28">
        <v>407.64186000000001</v>
      </c>
      <c r="I12" s="28">
        <v>3188.6428300000002</v>
      </c>
      <c r="J12" s="28">
        <v>1101.9584199999999</v>
      </c>
      <c r="K12" s="28">
        <v>532.31074999999998</v>
      </c>
      <c r="L12" s="28">
        <v>3421.7610100000002</v>
      </c>
      <c r="M12" s="28">
        <v>4812.8954699999995</v>
      </c>
      <c r="N12" s="28">
        <v>3587.5924100000002</v>
      </c>
      <c r="O12" s="28">
        <v>96.935130000000001</v>
      </c>
      <c r="P12" s="28">
        <v>844.16743000000008</v>
      </c>
      <c r="Q12" s="28">
        <v>1288.8956799999999</v>
      </c>
      <c r="R12" s="28">
        <v>611.01599999999996</v>
      </c>
      <c r="S12" s="28">
        <v>1077.9928</v>
      </c>
      <c r="T12" s="28">
        <v>80.157240000000002</v>
      </c>
      <c r="U12" s="28">
        <v>3708.96324</v>
      </c>
      <c r="V12" s="28">
        <v>20.29082</v>
      </c>
      <c r="W12" s="28">
        <v>3897.8514500000001</v>
      </c>
      <c r="X12" s="28">
        <v>956.73162000000002</v>
      </c>
      <c r="Y12" s="28">
        <v>1446.0501100000001</v>
      </c>
      <c r="Z12" s="28">
        <v>57661.615980000002</v>
      </c>
    </row>
    <row r="13" spans="1:26" ht="12.95" customHeight="1" x14ac:dyDescent="0.2">
      <c r="A13" s="226" t="s">
        <v>997</v>
      </c>
      <c r="B13" s="28">
        <v>0</v>
      </c>
      <c r="C13" s="28">
        <v>0</v>
      </c>
      <c r="D13" s="28">
        <v>-5.8779999999999999E-2</v>
      </c>
      <c r="E13" s="28">
        <v>0</v>
      </c>
      <c r="F13" s="28">
        <v>0.25583999999999996</v>
      </c>
      <c r="G13" s="28">
        <v>0</v>
      </c>
      <c r="H13" s="28">
        <v>0</v>
      </c>
      <c r="I13" s="28">
        <v>1.0000000000000001E-5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1.3500000000000001E-3</v>
      </c>
      <c r="V13" s="28">
        <v>0</v>
      </c>
      <c r="W13" s="28">
        <v>0</v>
      </c>
      <c r="X13" s="28">
        <v>0</v>
      </c>
      <c r="Y13" s="28">
        <v>0</v>
      </c>
      <c r="Z13" s="28">
        <v>0.19841999999999996</v>
      </c>
    </row>
    <row r="14" spans="1:26" ht="12.95" customHeight="1" x14ac:dyDescent="0.2">
      <c r="A14" s="226" t="s">
        <v>998</v>
      </c>
      <c r="B14" s="28">
        <v>0</v>
      </c>
      <c r="C14" s="28">
        <v>-2.6246399999999999</v>
      </c>
      <c r="D14" s="28">
        <v>0</v>
      </c>
      <c r="E14" s="28">
        <v>-104.12296000000001</v>
      </c>
      <c r="F14" s="28">
        <v>-8.5000000000000006E-3</v>
      </c>
      <c r="G14" s="28">
        <v>-4.9263200000000005</v>
      </c>
      <c r="H14" s="28">
        <v>0</v>
      </c>
      <c r="I14" s="28">
        <v>-3.0976500000000002</v>
      </c>
      <c r="J14" s="28">
        <v>-0.87182999999999922</v>
      </c>
      <c r="K14" s="28">
        <v>0</v>
      </c>
      <c r="L14" s="28">
        <v>0</v>
      </c>
      <c r="M14" s="28">
        <v>-169.41308000000001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-2E-3</v>
      </c>
      <c r="T14" s="28">
        <v>0</v>
      </c>
      <c r="U14" s="28">
        <v>0</v>
      </c>
      <c r="V14" s="28">
        <v>0</v>
      </c>
      <c r="W14" s="28">
        <v>0</v>
      </c>
      <c r="X14" s="28">
        <v>-2.5499999999999997E-3</v>
      </c>
      <c r="Y14" s="28">
        <v>-3.8558599999999998</v>
      </c>
      <c r="Z14" s="28">
        <v>-288.92538999999999</v>
      </c>
    </row>
    <row r="15" spans="1:26" ht="12.95" customHeight="1" x14ac:dyDescent="0.2">
      <c r="A15" s="226" t="s">
        <v>999</v>
      </c>
      <c r="B15" s="28">
        <v>0</v>
      </c>
      <c r="C15" s="28">
        <v>-0.25989999999999996</v>
      </c>
      <c r="D15" s="28">
        <v>0</v>
      </c>
      <c r="E15" s="28">
        <v>-104.12296000000001</v>
      </c>
      <c r="F15" s="28">
        <v>-8.5000000000000006E-3</v>
      </c>
      <c r="G15" s="28">
        <v>-4.9263200000000005</v>
      </c>
      <c r="H15" s="28">
        <v>0</v>
      </c>
      <c r="I15" s="28">
        <v>0</v>
      </c>
      <c r="J15" s="28">
        <v>-0.87182999999999922</v>
      </c>
      <c r="K15" s="28">
        <v>0</v>
      </c>
      <c r="L15" s="28">
        <v>0</v>
      </c>
      <c r="M15" s="28">
        <v>-169.41308000000001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-2E-3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-3.8558599999999998</v>
      </c>
      <c r="Z15" s="28">
        <v>-283.46045000000004</v>
      </c>
    </row>
    <row r="16" spans="1:26" ht="12.95" customHeight="1" x14ac:dyDescent="0.2">
      <c r="A16" s="226" t="s">
        <v>1570</v>
      </c>
      <c r="B16" s="28">
        <v>0</v>
      </c>
      <c r="C16" s="28">
        <v>0</v>
      </c>
      <c r="D16" s="28">
        <v>0</v>
      </c>
      <c r="E16" s="28">
        <v>-104.08796000000001</v>
      </c>
      <c r="F16" s="28">
        <v>0</v>
      </c>
      <c r="G16" s="28">
        <v>6.1999999999999998E-3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-169.41308000000001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-273.49484000000001</v>
      </c>
    </row>
    <row r="17" spans="1:26" ht="12.95" customHeight="1" x14ac:dyDescent="0.2">
      <c r="A17" s="226" t="s">
        <v>732</v>
      </c>
      <c r="B17" s="28">
        <v>0</v>
      </c>
      <c r="C17" s="28">
        <v>-0.25989999999999996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-0.72639999999999927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-0.98629999999999929</v>
      </c>
    </row>
    <row r="18" spans="1:26" ht="12.95" customHeight="1" x14ac:dyDescent="0.2">
      <c r="A18" s="226" t="s">
        <v>743</v>
      </c>
      <c r="B18" s="28">
        <v>0</v>
      </c>
      <c r="C18" s="28">
        <v>0</v>
      </c>
      <c r="D18" s="28">
        <v>0</v>
      </c>
      <c r="E18" s="28">
        <v>-3.5000000000000003E-2</v>
      </c>
      <c r="F18" s="28">
        <v>-8.5000000000000006E-3</v>
      </c>
      <c r="G18" s="28">
        <v>-4.9325200000000002</v>
      </c>
      <c r="H18" s="28">
        <v>0</v>
      </c>
      <c r="I18" s="28">
        <v>0</v>
      </c>
      <c r="J18" s="28">
        <v>-0.14542999999999998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-2E-3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-3.8558599999999998</v>
      </c>
      <c r="Z18" s="28">
        <v>-8.9793099999999999</v>
      </c>
    </row>
    <row r="19" spans="1:26" ht="12.95" customHeight="1" x14ac:dyDescent="0.2">
      <c r="A19" s="226" t="s">
        <v>1000</v>
      </c>
      <c r="B19" s="28">
        <v>0</v>
      </c>
      <c r="C19" s="28">
        <v>-2.3647399999999998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-3.0976500000000002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-2.5499999999999997E-3</v>
      </c>
      <c r="Y19" s="28">
        <v>0</v>
      </c>
      <c r="Z19" s="28">
        <v>-5.4649400000000004</v>
      </c>
    </row>
    <row r="20" spans="1:26" ht="12.95" customHeight="1" x14ac:dyDescent="0.2">
      <c r="A20" s="226" t="s">
        <v>744</v>
      </c>
      <c r="B20" s="28">
        <v>0</v>
      </c>
      <c r="C20" s="28">
        <v>-2.3647399999999998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-3.0976500000000002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-2.5499999999999997E-3</v>
      </c>
      <c r="Y20" s="28">
        <v>0</v>
      </c>
      <c r="Z20" s="28">
        <v>-5.4649400000000004</v>
      </c>
    </row>
    <row r="21" spans="1:26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</row>
    <row r="22" spans="1:26" ht="12.95" customHeight="1" x14ac:dyDescent="0.2">
      <c r="A22" s="226" t="s">
        <v>743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</row>
    <row r="23" spans="1:26" ht="12.95" customHeight="1" x14ac:dyDescent="0.2">
      <c r="A23" s="62" t="s">
        <v>4146</v>
      </c>
      <c r="B23" s="28">
        <v>632.3616099999997</v>
      </c>
      <c r="C23" s="28">
        <v>-395.62215000000015</v>
      </c>
      <c r="D23" s="28">
        <v>-433.94416000000047</v>
      </c>
      <c r="E23" s="28">
        <v>27.186109999999985</v>
      </c>
      <c r="F23" s="28">
        <v>301.02280999999988</v>
      </c>
      <c r="G23" s="28">
        <v>394.86279000001582</v>
      </c>
      <c r="H23" s="28">
        <v>123.02101000000002</v>
      </c>
      <c r="I23" s="28">
        <v>-600.55132000000003</v>
      </c>
      <c r="J23" s="28">
        <v>-65.117040000000017</v>
      </c>
      <c r="K23" s="28">
        <v>452.95756</v>
      </c>
      <c r="L23" s="28">
        <v>-97.727119999999786</v>
      </c>
      <c r="M23" s="28">
        <v>-934.65623000000039</v>
      </c>
      <c r="N23" s="28">
        <v>-1350.8970499999998</v>
      </c>
      <c r="O23" s="28">
        <v>-14.453109999999995</v>
      </c>
      <c r="P23" s="28">
        <v>-518.34564</v>
      </c>
      <c r="Q23" s="28">
        <v>20.513079999999945</v>
      </c>
      <c r="R23" s="28">
        <v>-128.16899999999998</v>
      </c>
      <c r="S23" s="28">
        <v>-131.78050000000007</v>
      </c>
      <c r="T23" s="28">
        <v>-176.77105</v>
      </c>
      <c r="U23" s="28">
        <v>-665.71839999999975</v>
      </c>
      <c r="V23" s="28">
        <v>-9.81175</v>
      </c>
      <c r="W23" s="28">
        <v>-1302.1585899999998</v>
      </c>
      <c r="X23" s="28">
        <v>-28.443010000000015</v>
      </c>
      <c r="Y23" s="28">
        <v>-45.529939999999939</v>
      </c>
      <c r="Z23" s="28">
        <v>-4947.7710899999847</v>
      </c>
    </row>
    <row r="24" spans="1:26" ht="12.95" customHeight="1" x14ac:dyDescent="0.2">
      <c r="A24" s="62" t="s">
        <v>4128</v>
      </c>
      <c r="B24" s="28">
        <v>-1488.5842500000001</v>
      </c>
      <c r="C24" s="28">
        <v>-1149.3718700000002</v>
      </c>
      <c r="D24" s="28">
        <v>-4189.9826700000003</v>
      </c>
      <c r="E24" s="28">
        <v>-187.18495000000001</v>
      </c>
      <c r="F24" s="28">
        <v>-698.35688000000005</v>
      </c>
      <c r="G24" s="28">
        <v>-5887.7196899999835</v>
      </c>
      <c r="H24" s="28">
        <v>-198.56789999999998</v>
      </c>
      <c r="I24" s="28">
        <v>-1713.29096</v>
      </c>
      <c r="J24" s="28">
        <v>-644.10903000000008</v>
      </c>
      <c r="K24" s="28">
        <v>-263.77770000000004</v>
      </c>
      <c r="L24" s="28">
        <v>-1841.8036999999999</v>
      </c>
      <c r="M24" s="28">
        <v>-2682.4321400000003</v>
      </c>
      <c r="N24" s="28">
        <v>-3779.3413399999999</v>
      </c>
      <c r="O24" s="28">
        <v>-53.222149999999999</v>
      </c>
      <c r="P24" s="28">
        <v>-518.34564</v>
      </c>
      <c r="Q24" s="28">
        <v>-664.89850000000001</v>
      </c>
      <c r="R24" s="28">
        <v>-332.92599999999999</v>
      </c>
      <c r="S24" s="28">
        <v>-566.18689000000006</v>
      </c>
      <c r="T24" s="28">
        <v>-205.88556</v>
      </c>
      <c r="U24" s="28">
        <v>-2079.9489899999999</v>
      </c>
      <c r="V24" s="28">
        <v>-11.781750000000001</v>
      </c>
      <c r="W24" s="28">
        <v>-2467.4823999999999</v>
      </c>
      <c r="X24" s="28">
        <v>-502.76478000000003</v>
      </c>
      <c r="Y24" s="28">
        <v>-796.44372999999996</v>
      </c>
      <c r="Z24" s="28">
        <v>-32924.409469999984</v>
      </c>
    </row>
    <row r="25" spans="1:26" ht="12.95" customHeight="1" x14ac:dyDescent="0.2">
      <c r="A25" s="62" t="s">
        <v>4127</v>
      </c>
      <c r="B25" s="28">
        <v>3.4500000000000004E-3</v>
      </c>
      <c r="C25" s="28">
        <v>0.15903</v>
      </c>
      <c r="D25" s="28">
        <v>0</v>
      </c>
      <c r="E25" s="28">
        <v>46.795699999999997</v>
      </c>
      <c r="F25" s="28">
        <v>3.2000000000000003E-4</v>
      </c>
      <c r="G25" s="28">
        <v>3.6020000000001627E-2</v>
      </c>
      <c r="H25" s="28">
        <v>0</v>
      </c>
      <c r="I25" s="28">
        <v>0</v>
      </c>
      <c r="J25" s="28">
        <v>0.41264000000000001</v>
      </c>
      <c r="K25" s="28">
        <v>0</v>
      </c>
      <c r="L25" s="28">
        <v>0</v>
      </c>
      <c r="M25" s="28">
        <v>101.97650999999999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1.8500000000000001E-3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3">
        <v>2.2329999999999999E-2</v>
      </c>
      <c r="Z25" s="28">
        <v>149.40785</v>
      </c>
    </row>
    <row r="26" spans="1:26" ht="12.95" customHeight="1" x14ac:dyDescent="0.2">
      <c r="A26" s="62" t="s">
        <v>4130</v>
      </c>
      <c r="B26" s="28">
        <v>2356.4983099999999</v>
      </c>
      <c r="C26" s="28">
        <v>753.59069</v>
      </c>
      <c r="D26" s="28">
        <v>3756.0385099999999</v>
      </c>
      <c r="E26" s="28">
        <v>239.39339999999999</v>
      </c>
      <c r="F26" s="28">
        <v>999.38384999999994</v>
      </c>
      <c r="G26" s="28">
        <v>6282.5532199999998</v>
      </c>
      <c r="H26" s="28">
        <v>321.58891</v>
      </c>
      <c r="I26" s="28">
        <v>1112.73964</v>
      </c>
      <c r="J26" s="28">
        <v>578.96355000000005</v>
      </c>
      <c r="K26" s="28">
        <v>716.73526000000004</v>
      </c>
      <c r="L26" s="28">
        <v>1744.0765800000001</v>
      </c>
      <c r="M26" s="28">
        <v>1965.91749</v>
      </c>
      <c r="N26" s="28">
        <v>2428.6579200000001</v>
      </c>
      <c r="O26" s="28">
        <v>38.769040000000004</v>
      </c>
      <c r="P26" s="28">
        <v>0</v>
      </c>
      <c r="Q26" s="28">
        <v>685.41157999999996</v>
      </c>
      <c r="R26" s="28">
        <v>204.75700000000001</v>
      </c>
      <c r="S26" s="28">
        <v>434.40454</v>
      </c>
      <c r="T26" s="28">
        <v>29.114509999999999</v>
      </c>
      <c r="U26" s="28">
        <v>1414.2305900000001</v>
      </c>
      <c r="V26" s="28">
        <v>1.97</v>
      </c>
      <c r="W26" s="28">
        <v>1165.3238100000001</v>
      </c>
      <c r="X26" s="28">
        <v>474.32177000000001</v>
      </c>
      <c r="Y26" s="28">
        <v>750.91764000000001</v>
      </c>
      <c r="Z26" s="28">
        <v>28455.357810000001</v>
      </c>
    </row>
    <row r="27" spans="1:26" ht="12.95" customHeight="1" x14ac:dyDescent="0.2">
      <c r="A27" s="62" t="s">
        <v>4132</v>
      </c>
      <c r="B27" s="28">
        <v>-235.55590000000001</v>
      </c>
      <c r="C27" s="28">
        <v>0</v>
      </c>
      <c r="D27" s="28">
        <v>0</v>
      </c>
      <c r="E27" s="28">
        <v>-71.818039999999996</v>
      </c>
      <c r="F27" s="28">
        <v>-4.4800000000000005E-3</v>
      </c>
      <c r="G27" s="28">
        <v>-6.7599999999999995E-3</v>
      </c>
      <c r="H27" s="28">
        <v>0</v>
      </c>
      <c r="I27" s="28">
        <v>0</v>
      </c>
      <c r="J27" s="28">
        <v>-0.38419999999999999</v>
      </c>
      <c r="K27" s="28">
        <v>0</v>
      </c>
      <c r="L27" s="28">
        <v>0</v>
      </c>
      <c r="M27" s="28">
        <v>-320.11809000000005</v>
      </c>
      <c r="N27" s="28">
        <v>-0.21362999999999999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-2.6179999999999998E-2</v>
      </c>
      <c r="Z27" s="28">
        <v>-628.12728000000004</v>
      </c>
    </row>
    <row r="28" spans="1:26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</row>
    <row r="29" spans="1:26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</row>
    <row r="30" spans="1:26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</row>
    <row r="31" spans="1:26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</row>
    <row r="32" spans="1:26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</row>
    <row r="33" spans="1:26" ht="12.95" customHeight="1" x14ac:dyDescent="0.2">
      <c r="A33" s="228" t="s">
        <v>1001</v>
      </c>
      <c r="B33" s="28">
        <v>313.61678000000001</v>
      </c>
      <c r="C33" s="28">
        <v>215.69014999999999</v>
      </c>
      <c r="D33" s="28">
        <v>1789.8893700000001</v>
      </c>
      <c r="E33" s="28">
        <v>122.1706652937073</v>
      </c>
      <c r="F33" s="28">
        <v>305.56506000000002</v>
      </c>
      <c r="G33" s="28">
        <v>2051.98677</v>
      </c>
      <c r="H33" s="28">
        <v>190.53896</v>
      </c>
      <c r="I33" s="28">
        <v>619.16601000000003</v>
      </c>
      <c r="J33" s="28">
        <v>86.110923282526258</v>
      </c>
      <c r="K33" s="28">
        <v>24.835298890635404</v>
      </c>
      <c r="L33" s="28">
        <v>981.69623593701328</v>
      </c>
      <c r="M33" s="28">
        <v>471.88352417038567</v>
      </c>
      <c r="N33" s="28">
        <v>632.03800000000024</v>
      </c>
      <c r="O33" s="28">
        <v>26.837229999999995</v>
      </c>
      <c r="P33" s="28">
        <v>54.425063060366192</v>
      </c>
      <c r="Q33" s="28">
        <v>197.13074134001047</v>
      </c>
      <c r="R33" s="28">
        <v>34.313000000000002</v>
      </c>
      <c r="S33" s="28">
        <v>134.49317000000002</v>
      </c>
      <c r="T33" s="28">
        <v>0</v>
      </c>
      <c r="U33" s="28">
        <v>383.708968406</v>
      </c>
      <c r="V33" s="28">
        <v>0</v>
      </c>
      <c r="W33" s="28">
        <v>869.01864000000012</v>
      </c>
      <c r="X33" s="28">
        <v>94.006799999999998</v>
      </c>
      <c r="Y33" s="28">
        <v>239.81700666745613</v>
      </c>
      <c r="Z33" s="28">
        <v>9838.9383670481002</v>
      </c>
    </row>
    <row r="34" spans="1:26" ht="12.95" customHeight="1" x14ac:dyDescent="0.2">
      <c r="A34" s="226" t="s">
        <v>1004</v>
      </c>
      <c r="B34" s="28">
        <v>0</v>
      </c>
      <c r="C34" s="28">
        <v>0</v>
      </c>
      <c r="D34" s="28">
        <v>3.3899999999999998E-3</v>
      </c>
      <c r="E34" s="28">
        <v>6.0738700000000003</v>
      </c>
      <c r="F34" s="28">
        <v>0</v>
      </c>
      <c r="G34" s="28">
        <v>18.587559999999996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24.664819999999995</v>
      </c>
    </row>
    <row r="35" spans="1:26" ht="12.95" customHeight="1" x14ac:dyDescent="0.2">
      <c r="A35" s="62" t="s">
        <v>4178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9.8639999999999423E-2</v>
      </c>
      <c r="H35" s="28">
        <v>0</v>
      </c>
      <c r="I35" s="28">
        <v>0</v>
      </c>
      <c r="J35" s="28">
        <v>0</v>
      </c>
      <c r="K35" s="28">
        <v>0</v>
      </c>
      <c r="L35" s="28">
        <v>0.44936999999999999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0.54800999999999944</v>
      </c>
    </row>
    <row r="36" spans="1:26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" customHeight="1" x14ac:dyDescent="0.2">
      <c r="A37" s="1115" t="s">
        <v>562</v>
      </c>
      <c r="B37" s="1114">
        <v>3926.0555300000001</v>
      </c>
      <c r="C37" s="1114">
        <v>1835.4901699999998</v>
      </c>
      <c r="D37" s="1114">
        <v>9553.6385200000004</v>
      </c>
      <c r="E37" s="1114">
        <v>400.50870529370735</v>
      </c>
      <c r="F37" s="1114">
        <v>1972.1697800000002</v>
      </c>
      <c r="G37" s="1114">
        <v>14129.962910000015</v>
      </c>
      <c r="H37" s="1114">
        <v>721.20182999999997</v>
      </c>
      <c r="I37" s="1114">
        <v>3204.1598800000002</v>
      </c>
      <c r="J37" s="1114">
        <v>1122.0804732825261</v>
      </c>
      <c r="K37" s="1114">
        <v>1010.1036088906353</v>
      </c>
      <c r="L37" s="1114">
        <v>4306.1794959370145</v>
      </c>
      <c r="M37" s="1114">
        <v>4180.7096841703842</v>
      </c>
      <c r="N37" s="1114">
        <v>2868.7333600000011</v>
      </c>
      <c r="O37" s="1114">
        <v>109.31925</v>
      </c>
      <c r="P37" s="1114">
        <v>380.24685306036628</v>
      </c>
      <c r="Q37" s="1114">
        <v>1506.5395013400102</v>
      </c>
      <c r="R37" s="1114">
        <v>517.16</v>
      </c>
      <c r="S37" s="1114">
        <v>1080.7034699999999</v>
      </c>
      <c r="T37" s="1114">
        <v>-96.613810000000001</v>
      </c>
      <c r="U37" s="1114">
        <v>3426.9551584060005</v>
      </c>
      <c r="V37" s="1114">
        <v>10.47907</v>
      </c>
      <c r="W37" s="1114">
        <v>3464.7115000000003</v>
      </c>
      <c r="X37" s="1114">
        <v>1022.2928599999999</v>
      </c>
      <c r="Y37" s="1114">
        <v>1636.4813166674564</v>
      </c>
      <c r="Z37" s="1114">
        <v>62289.269117048119</v>
      </c>
    </row>
    <row r="38" spans="1:26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" customHeight="1" x14ac:dyDescent="0.2">
      <c r="A39" s="806" t="s">
        <v>568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95" customHeight="1" x14ac:dyDescent="0.2">
      <c r="A40" s="68" t="s">
        <v>419</v>
      </c>
      <c r="B40" s="28">
        <v>254.50209000000001</v>
      </c>
      <c r="C40" s="28">
        <v>-203.16198999999995</v>
      </c>
      <c r="D40" s="28">
        <v>-107.58351451367571</v>
      </c>
      <c r="E40" s="28">
        <v>13.214320000000001</v>
      </c>
      <c r="F40" s="28">
        <v>-38.720700000000001</v>
      </c>
      <c r="G40" s="28">
        <v>237.67144999999996</v>
      </c>
      <c r="H40" s="28">
        <v>-22.472742774</v>
      </c>
      <c r="I40" s="28">
        <v>-155.26289</v>
      </c>
      <c r="J40" s="28">
        <v>0</v>
      </c>
      <c r="K40" s="28">
        <v>20.131900000000002</v>
      </c>
      <c r="L40" s="28">
        <v>-152.83409999999998</v>
      </c>
      <c r="M40" s="28">
        <v>-70.645679999999984</v>
      </c>
      <c r="N40" s="28">
        <v>-2.8348899999999992</v>
      </c>
      <c r="O40" s="28">
        <v>0</v>
      </c>
      <c r="P40" s="28">
        <v>0</v>
      </c>
      <c r="Q40" s="28">
        <v>-11</v>
      </c>
      <c r="R40" s="28">
        <v>-13.495999999999999</v>
      </c>
      <c r="S40" s="28">
        <v>-11.512250000000002</v>
      </c>
      <c r="T40" s="28">
        <v>0</v>
      </c>
      <c r="U40" s="28">
        <v>67.01218999999999</v>
      </c>
      <c r="V40" s="28">
        <v>0</v>
      </c>
      <c r="W40" s="28">
        <v>-27.400700000000004</v>
      </c>
      <c r="X40" s="28">
        <v>5.0801699999999999</v>
      </c>
      <c r="Y40" s="28">
        <v>20.551659999999998</v>
      </c>
      <c r="Z40" s="28">
        <v>-198.76264728767569</v>
      </c>
    </row>
    <row r="41" spans="1:26" ht="12.95" customHeight="1" x14ac:dyDescent="0.2">
      <c r="A41" s="773" t="s">
        <v>417</v>
      </c>
      <c r="B41" s="28">
        <v>-112.28105000000001</v>
      </c>
      <c r="C41" s="28">
        <v>-192.29230999999999</v>
      </c>
      <c r="D41" s="28">
        <v>-81.019190000000009</v>
      </c>
      <c r="E41" s="28">
        <v>-0.25674000000000002</v>
      </c>
      <c r="F41" s="28">
        <v>-22.397769999999998</v>
      </c>
      <c r="G41" s="28">
        <v>-30.687440000000002</v>
      </c>
      <c r="H41" s="28">
        <v>-0.68174999999999997</v>
      </c>
      <c r="I41" s="28">
        <v>-73.818240000000003</v>
      </c>
      <c r="J41" s="28">
        <v>0</v>
      </c>
      <c r="K41" s="28">
        <v>-5.0877100000000004</v>
      </c>
      <c r="L41" s="28">
        <v>-61.486599999999996</v>
      </c>
      <c r="M41" s="28">
        <v>-1.4327300000000001</v>
      </c>
      <c r="N41" s="28">
        <v>-6.1543000000000001</v>
      </c>
      <c r="O41" s="28">
        <v>0</v>
      </c>
      <c r="P41" s="28">
        <v>0</v>
      </c>
      <c r="Q41" s="28">
        <v>-2.5</v>
      </c>
      <c r="R41" s="28">
        <v>-4.5</v>
      </c>
      <c r="S41" s="28">
        <v>-6.5000600000000004</v>
      </c>
      <c r="T41" s="28">
        <v>0</v>
      </c>
      <c r="U41" s="28">
        <v>-2.0270000000000001</v>
      </c>
      <c r="V41" s="28">
        <v>0</v>
      </c>
      <c r="W41" s="28">
        <v>-9.2257999999999996</v>
      </c>
      <c r="X41" s="28">
        <v>-4.6100000000000003</v>
      </c>
      <c r="Y41" s="28">
        <v>-8.3471499999999992</v>
      </c>
      <c r="Z41" s="28">
        <v>-625.30583999999999</v>
      </c>
    </row>
    <row r="42" spans="1:26" ht="12.95" customHeight="1" x14ac:dyDescent="0.2">
      <c r="A42" s="773" t="s">
        <v>128</v>
      </c>
      <c r="B42" s="28">
        <v>-112.28105000000001</v>
      </c>
      <c r="C42" s="28">
        <v>-192.29230999999999</v>
      </c>
      <c r="D42" s="28">
        <v>-81.019190000000009</v>
      </c>
      <c r="E42" s="28">
        <v>-0.25</v>
      </c>
      <c r="F42" s="28">
        <v>-22.397770000000001</v>
      </c>
      <c r="G42" s="28">
        <v>-30.687439999999999</v>
      </c>
      <c r="H42" s="28">
        <v>-0.68174999999999997</v>
      </c>
      <c r="I42" s="28">
        <v>-73.818240000000003</v>
      </c>
      <c r="J42" s="28">
        <v>0</v>
      </c>
      <c r="K42" s="28">
        <v>-5.0877100000000004</v>
      </c>
      <c r="L42" s="28">
        <v>-61.486600000000003</v>
      </c>
      <c r="M42" s="28">
        <v>-1.4327300000000001</v>
      </c>
      <c r="N42" s="28">
        <v>-6.1543000000000001</v>
      </c>
      <c r="O42" s="28">
        <v>0</v>
      </c>
      <c r="P42" s="28">
        <v>0</v>
      </c>
      <c r="Q42" s="28">
        <v>-2.5</v>
      </c>
      <c r="R42" s="28">
        <v>-4.5</v>
      </c>
      <c r="S42" s="28">
        <v>-6.5</v>
      </c>
      <c r="T42" s="28">
        <v>0</v>
      </c>
      <c r="U42" s="28">
        <v>-2.0270000000000001</v>
      </c>
      <c r="V42" s="28">
        <v>0</v>
      </c>
      <c r="W42" s="28">
        <v>-9.2257999999999996</v>
      </c>
      <c r="X42" s="28">
        <v>-4.6100000000000003</v>
      </c>
      <c r="Y42" s="28">
        <v>-8.3471499999999992</v>
      </c>
      <c r="Z42" s="28">
        <v>-625.2990400000001</v>
      </c>
    </row>
    <row r="43" spans="1:26" ht="12.95" customHeight="1" x14ac:dyDescent="0.2">
      <c r="A43" s="773" t="s">
        <v>129</v>
      </c>
      <c r="B43" s="28">
        <v>0</v>
      </c>
      <c r="C43" s="28">
        <v>0</v>
      </c>
      <c r="D43" s="28">
        <v>0</v>
      </c>
      <c r="E43" s="28">
        <v>-6.7400000000000003E-3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-5.9999999999999995E-5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-6.8000000000000005E-3</v>
      </c>
    </row>
    <row r="44" spans="1:26" ht="12.95" customHeight="1" x14ac:dyDescent="0.2">
      <c r="A44" s="773" t="s">
        <v>415</v>
      </c>
      <c r="B44" s="28">
        <v>0</v>
      </c>
      <c r="C44" s="28">
        <v>0</v>
      </c>
      <c r="D44" s="28">
        <v>0</v>
      </c>
      <c r="E44" s="28">
        <v>7.4999999999999997E-2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7.0944099999999999</v>
      </c>
      <c r="M44" s="28">
        <v>7.1639999999999995E-2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7.2410500000000004</v>
      </c>
    </row>
    <row r="45" spans="1:26" ht="12.95" customHeight="1" x14ac:dyDescent="0.2">
      <c r="A45" s="62" t="s">
        <v>1288</v>
      </c>
      <c r="B45" s="28">
        <v>0</v>
      </c>
      <c r="C45" s="28">
        <v>0</v>
      </c>
      <c r="D45" s="28">
        <v>0</v>
      </c>
      <c r="E45" s="28">
        <v>7.4999999999999997E-2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7.0944099999999999</v>
      </c>
      <c r="M45" s="28">
        <v>7.1639999999999995E-2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7.2410500000000004</v>
      </c>
    </row>
    <row r="46" spans="1:26" ht="12.95" customHeight="1" x14ac:dyDescent="0.2">
      <c r="A46" s="62" t="s">
        <v>1570</v>
      </c>
      <c r="B46" s="28">
        <v>0</v>
      </c>
      <c r="C46" s="28">
        <v>0</v>
      </c>
      <c r="D46" s="28">
        <v>0</v>
      </c>
      <c r="E46" s="28">
        <v>7.4999999999999997E-2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7.1639999999999995E-2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0.14663999999999999</v>
      </c>
    </row>
    <row r="47" spans="1:26" ht="12.95" customHeight="1" x14ac:dyDescent="0.2">
      <c r="A47" s="62" t="s">
        <v>732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7.0944099999999999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7.0944099999999999</v>
      </c>
    </row>
    <row r="48" spans="1:26" ht="12.95" customHeight="1" x14ac:dyDescent="0.2">
      <c r="A48" s="62" t="s">
        <v>743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</row>
    <row r="49" spans="1:26" ht="12.95" customHeight="1" x14ac:dyDescent="0.2">
      <c r="A49" s="62" t="s">
        <v>418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</row>
    <row r="50" spans="1:26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</row>
    <row r="51" spans="1:26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</row>
    <row r="52" spans="1:26" ht="12.95" customHeight="1" x14ac:dyDescent="0.2">
      <c r="A52" s="62" t="s">
        <v>743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</row>
    <row r="53" spans="1:26" ht="12.95" customHeight="1" x14ac:dyDescent="0.2">
      <c r="A53" s="62" t="s">
        <v>4162</v>
      </c>
      <c r="B53" s="28">
        <v>366.78314</v>
      </c>
      <c r="C53" s="28">
        <v>-10.86967999999996</v>
      </c>
      <c r="D53" s="28">
        <v>-26.5643245136757</v>
      </c>
      <c r="E53" s="28">
        <v>13.39606</v>
      </c>
      <c r="F53" s="28">
        <v>-16.322930000000003</v>
      </c>
      <c r="G53" s="28">
        <v>268.35888999999997</v>
      </c>
      <c r="H53" s="28">
        <v>-21.790992773999999</v>
      </c>
      <c r="I53" s="28">
        <v>-81.444649999999996</v>
      </c>
      <c r="J53" s="28">
        <v>0</v>
      </c>
      <c r="K53" s="28">
        <v>25.219610000000003</v>
      </c>
      <c r="L53" s="28">
        <v>-98.441909999999993</v>
      </c>
      <c r="M53" s="28">
        <v>-69.28458999999998</v>
      </c>
      <c r="N53" s="28">
        <v>3.3194100000000009</v>
      </c>
      <c r="O53" s="28">
        <v>0</v>
      </c>
      <c r="P53" s="28">
        <v>0</v>
      </c>
      <c r="Q53" s="28">
        <v>-8.5</v>
      </c>
      <c r="R53" s="28">
        <v>-8.9959999999999987</v>
      </c>
      <c r="S53" s="28">
        <v>-5.0121900000000004</v>
      </c>
      <c r="T53" s="28">
        <v>0</v>
      </c>
      <c r="U53" s="28">
        <v>69.039189999999991</v>
      </c>
      <c r="V53" s="28">
        <v>0</v>
      </c>
      <c r="W53" s="28">
        <v>-18.174900000000004</v>
      </c>
      <c r="X53" s="28">
        <v>9.6901700000000002</v>
      </c>
      <c r="Y53" s="28">
        <v>28.898809999999997</v>
      </c>
      <c r="Z53" s="28">
        <v>419.30214271232444</v>
      </c>
    </row>
    <row r="54" spans="1:26" ht="12.95" customHeight="1" x14ac:dyDescent="0.2">
      <c r="A54" s="62" t="s">
        <v>4163</v>
      </c>
      <c r="B54" s="28">
        <v>281.91253</v>
      </c>
      <c r="C54" s="28">
        <v>-453.99208999999996</v>
      </c>
      <c r="D54" s="28">
        <v>-158.70987451367569</v>
      </c>
      <c r="E54" s="28">
        <v>5.9880399999999998</v>
      </c>
      <c r="F54" s="28">
        <v>0.37955999999999951</v>
      </c>
      <c r="G54" s="28">
        <v>197.13941999999997</v>
      </c>
      <c r="H54" s="28">
        <v>-24.262142774000001</v>
      </c>
      <c r="I54" s="28">
        <v>-135.30074999999999</v>
      </c>
      <c r="J54" s="28">
        <v>0</v>
      </c>
      <c r="K54" s="28">
        <v>13.456610000000003</v>
      </c>
      <c r="L54" s="28">
        <v>-222.49572000000001</v>
      </c>
      <c r="M54" s="28">
        <v>-80.901359999999983</v>
      </c>
      <c r="N54" s="28">
        <v>3.3170400000000009</v>
      </c>
      <c r="O54" s="28">
        <v>0</v>
      </c>
      <c r="P54" s="28">
        <v>0</v>
      </c>
      <c r="Q54" s="28">
        <v>-8.5</v>
      </c>
      <c r="R54" s="28">
        <v>-12.488</v>
      </c>
      <c r="S54" s="28">
        <v>-14.96541</v>
      </c>
      <c r="T54" s="28">
        <v>0</v>
      </c>
      <c r="U54" s="28">
        <v>-7.2678700000000012</v>
      </c>
      <c r="V54" s="28">
        <v>0</v>
      </c>
      <c r="W54" s="28">
        <v>-43.578050000000005</v>
      </c>
      <c r="X54" s="28">
        <v>-6.0620000000000003</v>
      </c>
      <c r="Y54" s="28">
        <v>-20.290370000000003</v>
      </c>
      <c r="Z54" s="28">
        <v>-686.62619728767572</v>
      </c>
    </row>
    <row r="55" spans="1:26" ht="12.95" customHeight="1" x14ac:dyDescent="0.2">
      <c r="A55" s="62" t="s">
        <v>4139</v>
      </c>
      <c r="B55" s="28">
        <v>0</v>
      </c>
      <c r="C55" s="28">
        <v>-1.0000000000000001E-5</v>
      </c>
      <c r="D55" s="28">
        <v>0</v>
      </c>
      <c r="E55" s="28">
        <v>-1.4999400000000001</v>
      </c>
      <c r="F55" s="28">
        <v>-41.16272</v>
      </c>
      <c r="G55" s="28">
        <v>0</v>
      </c>
      <c r="H55" s="28">
        <v>0</v>
      </c>
      <c r="I55" s="28">
        <v>1.2047399999999999</v>
      </c>
      <c r="J55" s="28">
        <v>0</v>
      </c>
      <c r="K55" s="28">
        <v>0</v>
      </c>
      <c r="L55" s="28">
        <v>13.825419999999999</v>
      </c>
      <c r="M55" s="28">
        <v>10.294640000000001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-17.337869999999995</v>
      </c>
    </row>
    <row r="56" spans="1:26" ht="12.95" customHeight="1" x14ac:dyDescent="0.2">
      <c r="A56" s="62" t="s">
        <v>4145</v>
      </c>
      <c r="B56" s="28">
        <v>94.300690000000003</v>
      </c>
      <c r="C56" s="28">
        <v>443.12241999999998</v>
      </c>
      <c r="D56" s="28">
        <v>132.14554999999999</v>
      </c>
      <c r="E56" s="28">
        <v>11.999969999999999</v>
      </c>
      <c r="F56" s="28">
        <v>24.460229999999999</v>
      </c>
      <c r="G56" s="28">
        <v>71.219459999999998</v>
      </c>
      <c r="H56" s="28">
        <v>2.4711500000000002</v>
      </c>
      <c r="I56" s="28">
        <v>52.651360000000004</v>
      </c>
      <c r="J56" s="28">
        <v>0</v>
      </c>
      <c r="K56" s="28">
        <v>11.763</v>
      </c>
      <c r="L56" s="28">
        <v>118.30193</v>
      </c>
      <c r="M56" s="28">
        <v>1.6522699999999999</v>
      </c>
      <c r="N56" s="28">
        <v>2.3700000000000001E-3</v>
      </c>
      <c r="O56" s="28">
        <v>0</v>
      </c>
      <c r="P56" s="28">
        <v>0</v>
      </c>
      <c r="Q56" s="28">
        <v>0</v>
      </c>
      <c r="R56" s="28">
        <v>3.492</v>
      </c>
      <c r="S56" s="28">
        <v>9.95322</v>
      </c>
      <c r="T56" s="28">
        <v>0</v>
      </c>
      <c r="U56" s="28">
        <v>76.307059999999993</v>
      </c>
      <c r="V56" s="28">
        <v>0</v>
      </c>
      <c r="W56" s="28">
        <v>25.40315</v>
      </c>
      <c r="X56" s="28">
        <v>15.7522</v>
      </c>
      <c r="Y56" s="28">
        <v>49.18918</v>
      </c>
      <c r="Z56" s="28">
        <v>1144.192</v>
      </c>
    </row>
    <row r="57" spans="1:26" ht="12.95" customHeight="1" x14ac:dyDescent="0.2">
      <c r="A57" s="62" t="s">
        <v>4140</v>
      </c>
      <c r="B57" s="28">
        <v>-9.4300800000000002</v>
      </c>
      <c r="C57" s="28">
        <v>0</v>
      </c>
      <c r="D57" s="28">
        <v>0</v>
      </c>
      <c r="E57" s="28">
        <v>-3.0920100000000001</v>
      </c>
      <c r="F57" s="28">
        <v>0</v>
      </c>
      <c r="G57" s="28">
        <v>9.9999999999997874E-6</v>
      </c>
      <c r="H57" s="28">
        <v>0</v>
      </c>
      <c r="I57" s="28">
        <v>0</v>
      </c>
      <c r="J57" s="28">
        <v>0</v>
      </c>
      <c r="K57" s="28">
        <v>0</v>
      </c>
      <c r="L57" s="28">
        <v>-8.0735399999999995</v>
      </c>
      <c r="M57" s="28">
        <v>-0.33013999999999999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-2.9999999999999997E-5</v>
      </c>
      <c r="Y57" s="28">
        <v>0</v>
      </c>
      <c r="Z57" s="28">
        <v>-20.925789999999999</v>
      </c>
    </row>
    <row r="58" spans="1:26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</row>
    <row r="59" spans="1:26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</row>
    <row r="60" spans="1:26" ht="12.95" customHeight="1" x14ac:dyDescent="0.2">
      <c r="A60" s="226" t="s">
        <v>1002</v>
      </c>
      <c r="B60" s="28">
        <v>-650.85943000000009</v>
      </c>
      <c r="C60" s="28">
        <v>-450.19596999999999</v>
      </c>
      <c r="D60" s="28">
        <v>-1372.8297299999997</v>
      </c>
      <c r="E60" s="28">
        <v>-334.81687405999674</v>
      </c>
      <c r="F60" s="28">
        <v>-1202.4797892200004</v>
      </c>
      <c r="G60" s="28">
        <v>-5342.2887499999979</v>
      </c>
      <c r="H60" s="28">
        <v>-378.06645140000006</v>
      </c>
      <c r="I60" s="28">
        <v>-3465.8038799999999</v>
      </c>
      <c r="J60" s="28">
        <v>-164.99748553625335</v>
      </c>
      <c r="K60" s="28">
        <v>-1482.2637737688212</v>
      </c>
      <c r="L60" s="28">
        <v>-598.06185000000005</v>
      </c>
      <c r="M60" s="28">
        <v>-3577.38219278</v>
      </c>
      <c r="N60" s="28">
        <v>-1324.6177300000002</v>
      </c>
      <c r="O60" s="28">
        <v>-44.372849999999993</v>
      </c>
      <c r="P60" s="28">
        <v>-112.17068999999999</v>
      </c>
      <c r="Q60" s="28">
        <v>-236.23369874219438</v>
      </c>
      <c r="R60" s="28">
        <v>-505.69299999999998</v>
      </c>
      <c r="S60" s="28">
        <v>-810.09866999999997</v>
      </c>
      <c r="T60" s="28">
        <v>-11.786350000000001</v>
      </c>
      <c r="U60" s="28">
        <v>-1328.2800182966066</v>
      </c>
      <c r="V60" s="28">
        <v>-3.6352035374724188</v>
      </c>
      <c r="W60" s="28">
        <v>-403.60537999999997</v>
      </c>
      <c r="X60" s="28">
        <v>-165.11311000000001</v>
      </c>
      <c r="Y60" s="28">
        <v>-818.209965756825</v>
      </c>
      <c r="Z60" s="28">
        <v>-24783.862843098166</v>
      </c>
    </row>
    <row r="61" spans="1:26" ht="12.95" customHeight="1" x14ac:dyDescent="0.2">
      <c r="A61" s="226" t="s">
        <v>1685</v>
      </c>
      <c r="B61" s="28">
        <v>-610.72354000000007</v>
      </c>
      <c r="C61" s="28">
        <v>-319.42588999999998</v>
      </c>
      <c r="D61" s="28">
        <v>-1059.3151299999997</v>
      </c>
      <c r="E61" s="28">
        <v>-36.154200000000003</v>
      </c>
      <c r="F61" s="28">
        <v>-269.45118922000017</v>
      </c>
      <c r="G61" s="28">
        <v>-1380.6485899999982</v>
      </c>
      <c r="H61" s="28">
        <v>-60.474241399999997</v>
      </c>
      <c r="I61" s="28">
        <v>-386.23621000000003</v>
      </c>
      <c r="J61" s="28">
        <v>-123.06297000000001</v>
      </c>
      <c r="K61" s="28">
        <v>-410.25125000000003</v>
      </c>
      <c r="L61" s="28">
        <v>-596.24544000000003</v>
      </c>
      <c r="M61" s="28">
        <v>-454.15634999999997</v>
      </c>
      <c r="N61" s="28">
        <v>-568.38834000000008</v>
      </c>
      <c r="O61" s="28">
        <v>-40.976159999999993</v>
      </c>
      <c r="P61" s="28">
        <v>-62.967449999999999</v>
      </c>
      <c r="Q61" s="28">
        <v>-199.16699000000017</v>
      </c>
      <c r="R61" s="28">
        <v>-48.87</v>
      </c>
      <c r="S61" s="28">
        <v>-80.379279999999994</v>
      </c>
      <c r="T61" s="28">
        <v>-11.786350000000001</v>
      </c>
      <c r="U61" s="28">
        <v>-1104.9591699999999</v>
      </c>
      <c r="V61" s="28">
        <v>-1.4412299999999996</v>
      </c>
      <c r="W61" s="28">
        <v>-320.50803999999994</v>
      </c>
      <c r="X61" s="28">
        <v>-148.36967999999999</v>
      </c>
      <c r="Y61" s="28">
        <v>-219.30006</v>
      </c>
      <c r="Z61" s="28">
        <v>-8513.2577506199996</v>
      </c>
    </row>
    <row r="62" spans="1:26" ht="12.95" customHeight="1" x14ac:dyDescent="0.2">
      <c r="A62" s="227" t="s">
        <v>1682</v>
      </c>
      <c r="B62" s="28">
        <v>-610.72354000000007</v>
      </c>
      <c r="C62" s="28">
        <v>-319.42588999999998</v>
      </c>
      <c r="D62" s="28">
        <v>-1059.3151299999997</v>
      </c>
      <c r="E62" s="28">
        <v>-36.154200000000003</v>
      </c>
      <c r="F62" s="28">
        <v>-269.45118922000017</v>
      </c>
      <c r="G62" s="28">
        <v>-1380.6485899999982</v>
      </c>
      <c r="H62" s="28">
        <v>-60.474241399999997</v>
      </c>
      <c r="I62" s="28">
        <v>-386.23621000000003</v>
      </c>
      <c r="J62" s="28">
        <v>-123.06297000000001</v>
      </c>
      <c r="K62" s="28">
        <v>-410.25125000000003</v>
      </c>
      <c r="L62" s="28">
        <v>-596.24544000000003</v>
      </c>
      <c r="M62" s="28">
        <v>-454.15634999999997</v>
      </c>
      <c r="N62" s="28">
        <v>-568.38834000000008</v>
      </c>
      <c r="O62" s="28">
        <v>-40.976159999999993</v>
      </c>
      <c r="P62" s="28">
        <v>-62.967449999999999</v>
      </c>
      <c r="Q62" s="28">
        <v>-199.16699000000017</v>
      </c>
      <c r="R62" s="28">
        <v>-48.87</v>
      </c>
      <c r="S62" s="28">
        <v>-80.379279999999994</v>
      </c>
      <c r="T62" s="28">
        <v>-11.786350000000001</v>
      </c>
      <c r="U62" s="28">
        <v>-1104.9591699999999</v>
      </c>
      <c r="V62" s="28">
        <v>-1.4412299999999996</v>
      </c>
      <c r="W62" s="28">
        <v>-320.50803999999994</v>
      </c>
      <c r="X62" s="28">
        <v>-148.36967999999999</v>
      </c>
      <c r="Y62" s="28">
        <v>-219.30006</v>
      </c>
      <c r="Z62" s="28">
        <v>-8513.2577506199996</v>
      </c>
    </row>
    <row r="63" spans="1:26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</row>
    <row r="64" spans="1:26" ht="12.95" customHeight="1" x14ac:dyDescent="0.2">
      <c r="A64" s="227" t="s">
        <v>952</v>
      </c>
      <c r="B64" s="28">
        <v>70.729550000000003</v>
      </c>
      <c r="C64" s="28">
        <v>3.4290000000000001E-2</v>
      </c>
      <c r="D64" s="28">
        <v>0</v>
      </c>
      <c r="E64" s="28">
        <v>-0.35919000000000001</v>
      </c>
      <c r="F64" s="28">
        <v>2.7000000000000001E-3</v>
      </c>
      <c r="G64" s="28">
        <v>0.85990000000000011</v>
      </c>
      <c r="H64" s="28">
        <v>0</v>
      </c>
      <c r="I64" s="28">
        <v>0</v>
      </c>
      <c r="J64" s="28">
        <v>0.26433999999999996</v>
      </c>
      <c r="K64" s="28">
        <v>0</v>
      </c>
      <c r="L64" s="28">
        <v>0</v>
      </c>
      <c r="M64" s="28">
        <v>194.16228000000001</v>
      </c>
      <c r="N64" s="28">
        <v>2.5579999999999999E-2</v>
      </c>
      <c r="O64" s="28">
        <v>0</v>
      </c>
      <c r="P64" s="28">
        <v>0</v>
      </c>
      <c r="Q64" s="28">
        <v>0</v>
      </c>
      <c r="R64" s="28">
        <v>0</v>
      </c>
      <c r="S64" s="28">
        <v>1.9999999999999961E-5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0.69192999999999993</v>
      </c>
      <c r="Z64" s="28">
        <v>266.41140000000001</v>
      </c>
    </row>
    <row r="65" spans="1:26" ht="12.95" customHeight="1" x14ac:dyDescent="0.2">
      <c r="A65" s="227" t="s">
        <v>738</v>
      </c>
      <c r="B65" s="28">
        <v>-67.333629999999999</v>
      </c>
      <c r="C65" s="28">
        <v>-83.329440000000005</v>
      </c>
      <c r="D65" s="28">
        <v>-170.44607000000002</v>
      </c>
      <c r="E65" s="28">
        <v>-165.63972265175281</v>
      </c>
      <c r="F65" s="28">
        <v>-513.29721000000006</v>
      </c>
      <c r="G65" s="28">
        <v>-2377.6353400000003</v>
      </c>
      <c r="H65" s="28">
        <v>-214.03169</v>
      </c>
      <c r="I65" s="28">
        <v>-1602.68904</v>
      </c>
      <c r="J65" s="28">
        <v>-24.268584423319641</v>
      </c>
      <c r="K65" s="28">
        <v>-728.1306324746231</v>
      </c>
      <c r="L65" s="28">
        <v>0</v>
      </c>
      <c r="M65" s="28">
        <v>-2184.8455644599999</v>
      </c>
      <c r="N65" s="28">
        <v>-463.57715999999999</v>
      </c>
      <c r="O65" s="28">
        <v>-2.1982499999999998</v>
      </c>
      <c r="P65" s="28">
        <v>-25.60971</v>
      </c>
      <c r="Q65" s="28">
        <v>-21.962829677789074</v>
      </c>
      <c r="R65" s="28">
        <v>-267.608</v>
      </c>
      <c r="S65" s="28">
        <v>-425.19465000000002</v>
      </c>
      <c r="T65" s="28">
        <v>0</v>
      </c>
      <c r="U65" s="28">
        <v>-143.13475216714841</v>
      </c>
      <c r="V65" s="28">
        <v>-0.92559647633030007</v>
      </c>
      <c r="W65" s="28">
        <v>-64.54674</v>
      </c>
      <c r="X65" s="28">
        <v>-8.3743400000000001</v>
      </c>
      <c r="Y65" s="28">
        <v>-334.5793866703869</v>
      </c>
      <c r="Z65" s="28">
        <v>-9889.3583390013482</v>
      </c>
    </row>
    <row r="66" spans="1:26" ht="12.95" customHeight="1" x14ac:dyDescent="0.2">
      <c r="A66" s="227" t="s">
        <v>739</v>
      </c>
      <c r="B66" s="28">
        <v>-43.53181</v>
      </c>
      <c r="C66" s="28">
        <v>-25.949729999999999</v>
      </c>
      <c r="D66" s="28">
        <v>-111.37768</v>
      </c>
      <c r="E66" s="28">
        <v>-112.70829990263289</v>
      </c>
      <c r="F66" s="28">
        <v>-171.62786</v>
      </c>
      <c r="G66" s="28">
        <v>-898.62990999999977</v>
      </c>
      <c r="H66" s="28">
        <v>-78.425160000000005</v>
      </c>
      <c r="I66" s="28">
        <v>-984.34325999999999</v>
      </c>
      <c r="J66" s="28">
        <v>-6.1226720315604979</v>
      </c>
      <c r="K66" s="28">
        <v>-301.08892749166603</v>
      </c>
      <c r="L66" s="28">
        <v>0</v>
      </c>
      <c r="M66" s="28">
        <v>-473.23592004000011</v>
      </c>
      <c r="N66" s="28">
        <v>-74.131910000000005</v>
      </c>
      <c r="O66" s="28">
        <v>-0.95789999999999997</v>
      </c>
      <c r="P66" s="28">
        <v>-11.60431</v>
      </c>
      <c r="Q66" s="28">
        <v>-8.1229993111924799</v>
      </c>
      <c r="R66" s="28">
        <v>-138.96199999999999</v>
      </c>
      <c r="S66" s="28">
        <v>-123.73197999999999</v>
      </c>
      <c r="T66" s="28">
        <v>0</v>
      </c>
      <c r="U66" s="28">
        <v>-65.999810921467827</v>
      </c>
      <c r="V66" s="28">
        <v>-0.99942264800193581</v>
      </c>
      <c r="W66" s="28">
        <v>-16.73293</v>
      </c>
      <c r="X66" s="28">
        <v>-4.0050400000000002</v>
      </c>
      <c r="Y66" s="28">
        <v>-74.352544605305667</v>
      </c>
      <c r="Z66" s="28">
        <v>-3726.6420769518281</v>
      </c>
    </row>
    <row r="67" spans="1:26" ht="12.95" customHeight="1" x14ac:dyDescent="0.2">
      <c r="A67" s="227" t="s">
        <v>740</v>
      </c>
      <c r="B67" s="28">
        <v>0</v>
      </c>
      <c r="C67" s="28">
        <v>-18.254450000000002</v>
      </c>
      <c r="D67" s="28">
        <v>-29.897830000000003</v>
      </c>
      <c r="E67" s="28">
        <v>-1.5307083517317417</v>
      </c>
      <c r="F67" s="28">
        <v>-75.623059999999995</v>
      </c>
      <c r="G67" s="28">
        <v>-609.65344000000005</v>
      </c>
      <c r="H67" s="28">
        <v>-3.51769</v>
      </c>
      <c r="I67" s="28">
        <v>-309.14033000000001</v>
      </c>
      <c r="J67" s="28">
        <v>-6.3329033784022872</v>
      </c>
      <c r="K67" s="28">
        <v>-24.167116717421692</v>
      </c>
      <c r="L67" s="28">
        <v>0</v>
      </c>
      <c r="M67" s="28">
        <v>-356.17515882000009</v>
      </c>
      <c r="N67" s="28">
        <v>-105.32221000000001</v>
      </c>
      <c r="O67" s="28">
        <v>-2.2350000000000002E-2</v>
      </c>
      <c r="P67" s="28">
        <v>-9.8594899999999992</v>
      </c>
      <c r="Q67" s="28">
        <v>-4.9024774128610265</v>
      </c>
      <c r="R67" s="28">
        <v>-24.242999999999999</v>
      </c>
      <c r="S67" s="28">
        <v>-32.24192</v>
      </c>
      <c r="T67" s="28">
        <v>0</v>
      </c>
      <c r="U67" s="28">
        <v>-14.186285207990604</v>
      </c>
      <c r="V67" s="28">
        <v>-4.0510625491572291E-2</v>
      </c>
      <c r="W67" s="28">
        <v>-1.81653</v>
      </c>
      <c r="X67" s="28">
        <v>-0.66950999999999994</v>
      </c>
      <c r="Y67" s="28">
        <v>-30.14531084670077</v>
      </c>
      <c r="Z67" s="28">
        <v>-1657.7422813606001</v>
      </c>
    </row>
    <row r="68" spans="1:26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-0.15346140683281148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-0.15346140683281148</v>
      </c>
    </row>
    <row r="69" spans="1:26" ht="12.95" customHeight="1" x14ac:dyDescent="0.2">
      <c r="A69" s="69" t="s">
        <v>3229</v>
      </c>
      <c r="B69" s="28">
        <v>0</v>
      </c>
      <c r="C69" s="28">
        <v>-3.27075</v>
      </c>
      <c r="D69" s="28">
        <v>-1.7930200000000001</v>
      </c>
      <c r="E69" s="28">
        <v>-18.424753153879301</v>
      </c>
      <c r="F69" s="28">
        <v>-168.80721</v>
      </c>
      <c r="G69" s="28">
        <v>-4.3166600000000006</v>
      </c>
      <c r="H69" s="28">
        <v>-20.135580000000001</v>
      </c>
      <c r="I69" s="28">
        <v>-183.39503999999999</v>
      </c>
      <c r="J69" s="28">
        <v>-5.321234296138095</v>
      </c>
      <c r="K69" s="28">
        <v>-18.625847085110216</v>
      </c>
      <c r="L69" s="28">
        <v>0</v>
      </c>
      <c r="M69" s="28">
        <v>-301.04084946</v>
      </c>
      <c r="N69" s="28">
        <v>-102.05338999999999</v>
      </c>
      <c r="O69" s="28">
        <v>-0.21819</v>
      </c>
      <c r="P69" s="28">
        <v>-1.7711700000000001</v>
      </c>
      <c r="Q69" s="28">
        <v>-1.3094337785826682</v>
      </c>
      <c r="R69" s="28">
        <v>-26.01</v>
      </c>
      <c r="S69" s="28">
        <v>-148.55086</v>
      </c>
      <c r="T69" s="28">
        <v>0</v>
      </c>
      <c r="U69" s="28">
        <v>0</v>
      </c>
      <c r="V69" s="28">
        <v>-0.22844378764861076</v>
      </c>
      <c r="W69" s="28">
        <v>0</v>
      </c>
      <c r="X69" s="28">
        <v>-3.6945399999999999</v>
      </c>
      <c r="Y69" s="28">
        <v>-142.69749395384636</v>
      </c>
      <c r="Z69" s="28">
        <v>-1151.6644655152054</v>
      </c>
    </row>
    <row r="70" spans="1:26" ht="12.95" customHeight="1" x14ac:dyDescent="0.2">
      <c r="A70" s="227" t="s">
        <v>995</v>
      </c>
      <c r="B70" s="28">
        <v>0</v>
      </c>
      <c r="C70" s="28">
        <v>0</v>
      </c>
      <c r="D70" s="28">
        <v>0</v>
      </c>
      <c r="E70" s="28">
        <v>0</v>
      </c>
      <c r="F70" s="28">
        <v>-3.6759599999999999</v>
      </c>
      <c r="G70" s="28">
        <v>-72.264710000000008</v>
      </c>
      <c r="H70" s="28">
        <v>-1.4820899999999999</v>
      </c>
      <c r="I70" s="28">
        <v>0</v>
      </c>
      <c r="J70" s="28">
        <v>0</v>
      </c>
      <c r="K70" s="28">
        <v>0</v>
      </c>
      <c r="L70" s="28">
        <v>-1.8164100000000001</v>
      </c>
      <c r="M70" s="28">
        <v>-2.09063</v>
      </c>
      <c r="N70" s="28">
        <v>-11.170299999999999</v>
      </c>
      <c r="O70" s="28">
        <v>0</v>
      </c>
      <c r="P70" s="28">
        <v>-0.35855999999999999</v>
      </c>
      <c r="Q70" s="28">
        <v>-0.7689685617689731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-1.14E-3</v>
      </c>
      <c r="X70" s="28">
        <v>0</v>
      </c>
      <c r="Y70" s="28">
        <v>-17.82709968058527</v>
      </c>
      <c r="Z70" s="28">
        <v>-111.45586824235426</v>
      </c>
    </row>
    <row r="71" spans="1:26" ht="12.95" customHeight="1" x14ac:dyDescent="0.2">
      <c r="A71" s="68" t="s">
        <v>372</v>
      </c>
      <c r="B71" s="28">
        <v>0</v>
      </c>
      <c r="C71" s="28">
        <v>0</v>
      </c>
      <c r="D71" s="28">
        <v>-3.2599999999999999E-3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-4.9695799999999997</v>
      </c>
      <c r="R71" s="28">
        <v>-4.6980000000000004</v>
      </c>
      <c r="S71" s="28">
        <v>0</v>
      </c>
      <c r="T71" s="28">
        <v>0</v>
      </c>
      <c r="U71" s="28">
        <v>-31.525369999999999</v>
      </c>
      <c r="V71" s="28">
        <v>0</v>
      </c>
      <c r="W71" s="28">
        <v>0</v>
      </c>
      <c r="X71" s="28">
        <v>0</v>
      </c>
      <c r="Y71" s="28">
        <v>0</v>
      </c>
      <c r="Z71" s="28">
        <v>-41.196210000000001</v>
      </c>
    </row>
    <row r="72" spans="1:26" ht="15" customHeight="1" x14ac:dyDescent="0.2">
      <c r="A72" s="1115" t="s">
        <v>569</v>
      </c>
      <c r="B72" s="1114">
        <v>-396.35734000000008</v>
      </c>
      <c r="C72" s="1114">
        <v>-653.35795999999993</v>
      </c>
      <c r="D72" s="1114">
        <v>-1480.4165045136754</v>
      </c>
      <c r="E72" s="1114">
        <v>-321.60255405999675</v>
      </c>
      <c r="F72" s="1114">
        <v>-1241.2004892200005</v>
      </c>
      <c r="G72" s="1114">
        <v>-5104.6172999999981</v>
      </c>
      <c r="H72" s="1114">
        <v>-400.53919417400004</v>
      </c>
      <c r="I72" s="1114">
        <v>-3621.0667699999999</v>
      </c>
      <c r="J72" s="1114">
        <v>-164.99748553625335</v>
      </c>
      <c r="K72" s="1114">
        <v>-1462.1318737688212</v>
      </c>
      <c r="L72" s="1114">
        <v>-750.89595000000008</v>
      </c>
      <c r="M72" s="1114">
        <v>-3648.0278727800001</v>
      </c>
      <c r="N72" s="1114">
        <v>-1327.4526200000003</v>
      </c>
      <c r="O72" s="1114">
        <v>-44.372849999999993</v>
      </c>
      <c r="P72" s="1114">
        <v>-112.17068999999999</v>
      </c>
      <c r="Q72" s="1114">
        <v>-252.20327874219439</v>
      </c>
      <c r="R72" s="1114">
        <v>-523.88699999999994</v>
      </c>
      <c r="S72" s="1114">
        <v>-821.61091999999996</v>
      </c>
      <c r="T72" s="1114">
        <v>-11.786350000000001</v>
      </c>
      <c r="U72" s="1114">
        <v>-1292.7931982966068</v>
      </c>
      <c r="V72" s="1114">
        <v>-3.6352035374724188</v>
      </c>
      <c r="W72" s="1114">
        <v>-431.00608</v>
      </c>
      <c r="X72" s="1114">
        <v>-160.03294</v>
      </c>
      <c r="Y72" s="1114">
        <v>-797.65830575682503</v>
      </c>
      <c r="Z72" s="1114">
        <v>-25023.821700385841</v>
      </c>
    </row>
    <row r="73" spans="1:26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5" customHeight="1" thickBot="1" x14ac:dyDescent="0.25">
      <c r="A74" s="1112" t="s">
        <v>570</v>
      </c>
      <c r="B74" s="1103">
        <v>3529.6981900000001</v>
      </c>
      <c r="C74" s="1103">
        <v>1182.1322099999998</v>
      </c>
      <c r="D74" s="1103">
        <v>8073.2220154863253</v>
      </c>
      <c r="E74" s="1103">
        <v>78.906151233710602</v>
      </c>
      <c r="F74" s="1103">
        <v>730.96929077999971</v>
      </c>
      <c r="G74" s="1103">
        <v>9025.3456100000167</v>
      </c>
      <c r="H74" s="1103">
        <v>320.66263582599993</v>
      </c>
      <c r="I74" s="1103">
        <v>-416.90688999999975</v>
      </c>
      <c r="J74" s="1103">
        <v>957.08298774627269</v>
      </c>
      <c r="K74" s="1103">
        <v>-452.02826487818584</v>
      </c>
      <c r="L74" s="1103">
        <v>3555.2835459370144</v>
      </c>
      <c r="M74" s="1103">
        <v>532.68181139038415</v>
      </c>
      <c r="N74" s="1103">
        <v>1541.2807400000008</v>
      </c>
      <c r="O74" s="1103">
        <v>64.946400000000011</v>
      </c>
      <c r="P74" s="1103">
        <v>268.0761630603663</v>
      </c>
      <c r="Q74" s="1103">
        <v>1254.3362225978158</v>
      </c>
      <c r="R74" s="1103">
        <v>-6.7269999999999754</v>
      </c>
      <c r="S74" s="1103">
        <v>259.09254999999996</v>
      </c>
      <c r="T74" s="1103">
        <v>-108.40016</v>
      </c>
      <c r="U74" s="1103">
        <v>2134.1619601093935</v>
      </c>
      <c r="V74" s="1103">
        <v>6.8438664625275809</v>
      </c>
      <c r="W74" s="1103">
        <v>3033.7054200000002</v>
      </c>
      <c r="X74" s="1103">
        <v>862.25991999999997</v>
      </c>
      <c r="Y74" s="1103">
        <v>838.82301091063141</v>
      </c>
      <c r="Z74" s="1103">
        <v>37265.447416662268</v>
      </c>
    </row>
    <row r="75" spans="1:26" ht="12.95" customHeight="1" x14ac:dyDescent="0.2">
      <c r="A75" s="1358" t="s">
        <v>3158</v>
      </c>
      <c r="B75" s="1003">
        <v>2354.2144299999991</v>
      </c>
      <c r="C75" s="1003">
        <v>-83.706989726030031</v>
      </c>
      <c r="D75" s="1003">
        <v>1084.4421186730015</v>
      </c>
      <c r="E75" s="1003">
        <v>188.61446820466278</v>
      </c>
      <c r="F75" s="1003">
        <v>1492.4924968433427</v>
      </c>
      <c r="G75" s="1003">
        <v>5459.8807550000001</v>
      </c>
      <c r="H75" s="1003">
        <v>395.80186000000003</v>
      </c>
      <c r="I75" s="1003">
        <v>-433.25065993893054</v>
      </c>
      <c r="J75" s="1003">
        <v>980.76208699606661</v>
      </c>
      <c r="K75" s="1003">
        <v>-69.410299362931397</v>
      </c>
      <c r="L75" s="1003">
        <v>3323.2799629775004</v>
      </c>
      <c r="M75" s="1003">
        <v>-40.249527246801648</v>
      </c>
      <c r="N75" s="1003">
        <v>1204.3931899999998</v>
      </c>
      <c r="O75" s="1003">
        <v>31.93112000000006</v>
      </c>
      <c r="P75" s="1003">
        <v>0</v>
      </c>
      <c r="Q75" s="1003">
        <v>1302.0682188812455</v>
      </c>
      <c r="R75" s="1003">
        <v>35.648000000000003</v>
      </c>
      <c r="S75" s="1003">
        <v>24.121569999999949</v>
      </c>
      <c r="T75" s="1003">
        <v>48.717040000000004</v>
      </c>
      <c r="U75" s="1003">
        <v>1655.4216861389955</v>
      </c>
      <c r="V75" s="1003">
        <v>-1.1270499999999997</v>
      </c>
      <c r="W75" s="1003">
        <v>1931.3646958793247</v>
      </c>
      <c r="X75" s="1003">
        <v>640.30101000000002</v>
      </c>
      <c r="Y75" s="1003">
        <v>733.71100098874422</v>
      </c>
      <c r="Z75" s="1480">
        <f>SUM(B75:Y75)</f>
        <v>22259.421184308187</v>
      </c>
    </row>
    <row r="76" spans="1:26" ht="12.95" customHeight="1" x14ac:dyDescent="0.2">
      <c r="A76" s="1357" t="s">
        <v>3159</v>
      </c>
      <c r="B76" s="1003">
        <v>7693.64167</v>
      </c>
      <c r="C76" s="1003">
        <v>428.98992000000015</v>
      </c>
      <c r="D76" s="1003">
        <v>532.8253244365128</v>
      </c>
      <c r="E76" s="1003">
        <v>564.13097543272875</v>
      </c>
      <c r="F76" s="1003">
        <v>1311.98261</v>
      </c>
      <c r="G76" s="1003">
        <v>3723.760429999998</v>
      </c>
      <c r="H76" s="1003">
        <v>335.93940000000003</v>
      </c>
      <c r="I76" s="1003">
        <v>-80.925819999999362</v>
      </c>
      <c r="J76" s="1003">
        <v>818.38881371278217</v>
      </c>
      <c r="K76" s="1003">
        <v>-389.95710841492297</v>
      </c>
      <c r="L76" s="1003">
        <v>3168.0775497576519</v>
      </c>
      <c r="M76" s="1003">
        <v>584.63168000000064</v>
      </c>
      <c r="N76" s="1003">
        <v>264.58730000000003</v>
      </c>
      <c r="O76" s="1003">
        <v>44.697239999999994</v>
      </c>
      <c r="P76" s="1003">
        <v>0</v>
      </c>
      <c r="Q76" s="1003">
        <v>674.28213186623623</v>
      </c>
      <c r="R76" s="1003">
        <v>-35.944000000000003</v>
      </c>
      <c r="S76" s="1003">
        <v>357.45616000000001</v>
      </c>
      <c r="T76" s="1003">
        <v>4.2292100000000001</v>
      </c>
      <c r="U76" s="1003">
        <v>1692.1770298943679</v>
      </c>
      <c r="V76" s="1003" t="s">
        <v>1580</v>
      </c>
      <c r="W76" s="1003">
        <v>1654.1020651253748</v>
      </c>
      <c r="X76" s="1003">
        <v>194.13058687003519</v>
      </c>
      <c r="Y76" s="1003">
        <v>512.41220643750989</v>
      </c>
      <c r="Z76" s="1003">
        <f>SUM(B76:Y76)</f>
        <v>24053.615375118283</v>
      </c>
    </row>
    <row r="77" spans="1:26" ht="12.95" customHeight="1" x14ac:dyDescent="0.2">
      <c r="A77" s="1357" t="s">
        <v>3160</v>
      </c>
      <c r="B77" s="77">
        <v>-518.88912004300118</v>
      </c>
      <c r="C77" s="77">
        <v>2471.1507399999996</v>
      </c>
      <c r="D77" s="77">
        <v>3902.7852158727519</v>
      </c>
      <c r="E77" s="77">
        <v>363.08893127939513</v>
      </c>
      <c r="F77" s="77">
        <v>1071.8483566735229</v>
      </c>
      <c r="G77" s="77">
        <v>3715.0638100000715</v>
      </c>
      <c r="H77" s="77">
        <v>-205.46831999999998</v>
      </c>
      <c r="I77" s="77">
        <v>1342.62653</v>
      </c>
      <c r="J77" s="77">
        <v>710.2399778257078</v>
      </c>
      <c r="K77" s="77">
        <v>-204.53688462168071</v>
      </c>
      <c r="L77" s="77">
        <v>2550.5243050616195</v>
      </c>
      <c r="M77" s="77">
        <v>3192.3801099999996</v>
      </c>
      <c r="N77" s="77">
        <v>367.48131000000001</v>
      </c>
      <c r="O77" s="77">
        <v>93.511450000000039</v>
      </c>
      <c r="P77" s="77">
        <v>0</v>
      </c>
      <c r="Q77" s="77">
        <v>0</v>
      </c>
      <c r="R77" s="77">
        <v>7.1829299999999998</v>
      </c>
      <c r="S77" s="77">
        <v>203.07119999999972</v>
      </c>
      <c r="T77" s="77">
        <v>0</v>
      </c>
      <c r="U77" s="77">
        <v>695.33780949785648</v>
      </c>
      <c r="V77" s="77" t="s">
        <v>1580</v>
      </c>
      <c r="W77" s="77">
        <v>895.78283886225063</v>
      </c>
      <c r="X77" s="77" t="s">
        <v>1580</v>
      </c>
      <c r="Y77" s="77">
        <v>340.26206185650665</v>
      </c>
      <c r="Z77" s="1003">
        <f>SUM(B77:Y77)</f>
        <v>20993.443252264999</v>
      </c>
    </row>
    <row r="78" spans="1:26" ht="12.95" customHeight="1" thickBot="1" x14ac:dyDescent="0.25">
      <c r="A78" s="1359" t="s">
        <v>3161</v>
      </c>
      <c r="B78" s="78">
        <v>2262.2645506118401</v>
      </c>
      <c r="C78" s="78">
        <v>1031.0677100000005</v>
      </c>
      <c r="D78" s="78">
        <v>725.13309864881819</v>
      </c>
      <c r="E78" s="78">
        <v>362.72751037646611</v>
      </c>
      <c r="F78" s="78">
        <v>890.66656047081392</v>
      </c>
      <c r="G78" s="78">
        <v>7453.5502399991647</v>
      </c>
      <c r="H78" s="78">
        <v>-342.02568000000008</v>
      </c>
      <c r="I78" s="78">
        <v>1133.7285200000001</v>
      </c>
      <c r="J78" s="78">
        <v>640.39141999999993</v>
      </c>
      <c r="K78" s="78">
        <v>-203.48628069403424</v>
      </c>
      <c r="L78" s="78">
        <v>2361.2497064218114</v>
      </c>
      <c r="M78" s="78">
        <v>2572.7846000000004</v>
      </c>
      <c r="N78" s="78">
        <v>645.56759999999997</v>
      </c>
      <c r="O78" s="78">
        <v>16.296439999999983</v>
      </c>
      <c r="P78" s="78">
        <v>0</v>
      </c>
      <c r="Q78" s="78">
        <v>0</v>
      </c>
      <c r="R78" s="78" t="s">
        <v>1580</v>
      </c>
      <c r="S78" s="78">
        <v>264.0005000000001</v>
      </c>
      <c r="T78" s="78">
        <v>0</v>
      </c>
      <c r="U78" s="78">
        <v>247.43431999999996</v>
      </c>
      <c r="V78" s="78" t="s">
        <v>1580</v>
      </c>
      <c r="W78" s="78">
        <v>747.44637999999998</v>
      </c>
      <c r="X78" s="78" t="s">
        <v>1580</v>
      </c>
      <c r="Y78" s="78">
        <v>506.38046482798296</v>
      </c>
      <c r="Z78" s="78">
        <f>SUM(B78:Y78)</f>
        <v>21315.177660662863</v>
      </c>
    </row>
    <row r="80" spans="1:26" ht="12.95" customHeight="1" x14ac:dyDescent="0.2">
      <c r="A80" s="169"/>
      <c r="B80" s="30"/>
      <c r="C80" s="30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30"/>
    </row>
  </sheetData>
  <mergeCells count="2">
    <mergeCell ref="K5:Z6"/>
    <mergeCell ref="A5:J6"/>
  </mergeCells>
  <phoneticPr fontId="6" type="noConversion"/>
  <conditionalFormatting sqref="B9:Z9 B8:X8">
    <cfRule type="expression" dxfId="196" priority="868" stopIfTrue="1">
      <formula>#REF!=1</formula>
    </cfRule>
  </conditionalFormatting>
  <conditionalFormatting sqref="Y8">
    <cfRule type="expression" dxfId="195" priority="870" stopIfTrue="1">
      <formula>#REF!=1</formula>
    </cfRule>
  </conditionalFormatting>
  <conditionalFormatting sqref="Z8">
    <cfRule type="expression" dxfId="194" priority="87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0" min="2" max="7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"/>
  <sheetViews>
    <sheetView showGridLines="0" workbookViewId="0"/>
  </sheetViews>
  <sheetFormatPr defaultRowHeight="12.75" x14ac:dyDescent="0.2"/>
  <cols>
    <col min="1" max="16384" width="9.140625" style="746"/>
  </cols>
  <sheetData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X80"/>
  <sheetViews>
    <sheetView showGridLines="0" zoomScaleNormal="100" zoomScaleSheetLayoutView="70" workbookViewId="0">
      <pane xSplit="1" ySplit="8" topLeftCell="B30" activePane="bottomRight" state="frozen"/>
      <selection activeCell="F47" sqref="F47"/>
      <selection pane="topRight" activeCell="F47" sqref="F47"/>
      <selection pane="bottomLeft" activeCell="F47" sqref="F47"/>
      <selection pane="bottomRight" activeCell="A35" sqref="A35"/>
    </sheetView>
  </sheetViews>
  <sheetFormatPr defaultRowHeight="12.75" x14ac:dyDescent="0.2"/>
  <cols>
    <col min="1" max="1" width="47.140625" style="451" customWidth="1"/>
    <col min="2" max="3" width="8.7109375" style="451" customWidth="1"/>
    <col min="4" max="4" width="9.85546875" style="451" customWidth="1"/>
    <col min="5" max="7" width="8.7109375" style="451" customWidth="1"/>
    <col min="8" max="8" width="9.5703125" style="451" customWidth="1"/>
    <col min="9" max="23" width="8.7109375" style="451" customWidth="1"/>
    <col min="24" max="24" width="10" style="451" customWidth="1"/>
    <col min="25" max="16384" width="9.140625" style="451"/>
  </cols>
  <sheetData>
    <row r="1" spans="1:24" x14ac:dyDescent="0.2">
      <c r="A1" s="757" t="s">
        <v>349</v>
      </c>
    </row>
    <row r="2" spans="1:24" x14ac:dyDescent="0.2">
      <c r="A2" s="757" t="s">
        <v>350</v>
      </c>
    </row>
    <row r="3" spans="1:24" s="834" customFormat="1" ht="15" customHeight="1" x14ac:dyDescent="0.2">
      <c r="A3" s="922" t="s">
        <v>679</v>
      </c>
      <c r="X3" s="923" t="s">
        <v>3173</v>
      </c>
    </row>
    <row r="4" spans="1:24" s="505" customFormat="1" ht="12" customHeight="1" x14ac:dyDescent="0.2"/>
    <row r="5" spans="1:24" s="505" customFormat="1" ht="18" customHeight="1" x14ac:dyDescent="0.2">
      <c r="A5" s="1731" t="s">
        <v>3174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3" t="s">
        <v>3175</v>
      </c>
      <c r="L5" s="1733"/>
      <c r="M5" s="1733"/>
      <c r="N5" s="1733"/>
      <c r="O5" s="1733"/>
      <c r="P5" s="1733"/>
      <c r="Q5" s="1733"/>
      <c r="R5" s="1733"/>
      <c r="S5" s="1733"/>
      <c r="T5" s="1733"/>
      <c r="U5" s="1733"/>
      <c r="V5" s="1733"/>
      <c r="W5" s="1733"/>
      <c r="X5" s="1733"/>
    </row>
    <row r="6" spans="1:24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3"/>
      <c r="L6" s="1733"/>
      <c r="M6" s="1733"/>
      <c r="N6" s="1733"/>
      <c r="O6" s="1733"/>
      <c r="P6" s="1733"/>
      <c r="Q6" s="1733"/>
      <c r="R6" s="1733"/>
      <c r="S6" s="1733"/>
      <c r="T6" s="1733"/>
      <c r="U6" s="1733"/>
      <c r="V6" s="1733"/>
      <c r="W6" s="1733"/>
      <c r="X6" s="1733"/>
    </row>
    <row r="7" spans="1:24" s="505" customFormat="1" ht="12" customHeight="1" thickBot="1" x14ac:dyDescent="0.25">
      <c r="A7" s="515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1354" t="s">
        <v>2071</v>
      </c>
    </row>
    <row r="8" spans="1:24" s="284" customFormat="1" ht="75" customHeight="1" thickBot="1" x14ac:dyDescent="0.25">
      <c r="A8" s="1105"/>
      <c r="B8" s="1106" t="s">
        <v>2070</v>
      </c>
      <c r="C8" s="1106" t="s">
        <v>1220</v>
      </c>
      <c r="D8" s="1106" t="s">
        <v>800</v>
      </c>
      <c r="E8" s="1106" t="s">
        <v>763</v>
      </c>
      <c r="F8" s="1106" t="s">
        <v>1548</v>
      </c>
      <c r="G8" s="1106" t="s">
        <v>1549</v>
      </c>
      <c r="H8" s="1106" t="s">
        <v>817</v>
      </c>
      <c r="I8" s="1106" t="s">
        <v>102</v>
      </c>
      <c r="J8" s="1106" t="s">
        <v>2132</v>
      </c>
      <c r="K8" s="1106" t="s">
        <v>1557</v>
      </c>
      <c r="L8" s="1107" t="s">
        <v>802</v>
      </c>
      <c r="M8" s="1106" t="s">
        <v>1530</v>
      </c>
      <c r="N8" s="1106" t="s">
        <v>758</v>
      </c>
      <c r="O8" s="1106" t="s">
        <v>1418</v>
      </c>
      <c r="P8" s="1106" t="s">
        <v>762</v>
      </c>
      <c r="Q8" s="1106" t="s">
        <v>761</v>
      </c>
      <c r="R8" s="1106" t="s">
        <v>1581</v>
      </c>
      <c r="S8" s="1106" t="s">
        <v>1527</v>
      </c>
      <c r="T8" s="1106" t="s">
        <v>828</v>
      </c>
      <c r="U8" s="1106" t="s">
        <v>1168</v>
      </c>
      <c r="V8" s="1106" t="s">
        <v>1528</v>
      </c>
      <c r="W8" s="1106" t="s">
        <v>752</v>
      </c>
      <c r="X8" s="1108" t="s">
        <v>1079</v>
      </c>
    </row>
    <row r="9" spans="1:24" ht="15" customHeight="1" x14ac:dyDescent="0.2">
      <c r="A9" s="806" t="s">
        <v>565</v>
      </c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2.95" customHeight="1" x14ac:dyDescent="0.2">
      <c r="A10" s="226" t="s">
        <v>749</v>
      </c>
      <c r="B10" s="28">
        <v>56.802490000002308</v>
      </c>
      <c r="C10" s="28">
        <v>31614.990980000002</v>
      </c>
      <c r="D10" s="28">
        <v>1075.6583499999979</v>
      </c>
      <c r="E10" s="28">
        <v>656.94404999999983</v>
      </c>
      <c r="F10" s="28">
        <v>6.1759200000000067</v>
      </c>
      <c r="G10" s="28">
        <v>3432.80521</v>
      </c>
      <c r="H10" s="28">
        <v>4004.842410000012</v>
      </c>
      <c r="I10" s="28">
        <v>5547.6240399999988</v>
      </c>
      <c r="J10" s="28">
        <v>13.673110000000001</v>
      </c>
      <c r="K10" s="28">
        <v>183.07112999999936</v>
      </c>
      <c r="L10" s="28">
        <v>128.5658499999995</v>
      </c>
      <c r="M10" s="28">
        <v>545.63402000000008</v>
      </c>
      <c r="N10" s="28">
        <v>29.360790000001543</v>
      </c>
      <c r="O10" s="28">
        <v>1317.8313501770001</v>
      </c>
      <c r="P10" s="28">
        <v>18.050460000000008</v>
      </c>
      <c r="Q10" s="28">
        <v>51.971520000000169</v>
      </c>
      <c r="R10" s="28">
        <v>59.334360000000046</v>
      </c>
      <c r="S10" s="28">
        <v>2272.1060000000002</v>
      </c>
      <c r="T10" s="28">
        <v>53.202724100001433</v>
      </c>
      <c r="U10" s="28">
        <v>922.88815999999997</v>
      </c>
      <c r="V10" s="28">
        <v>124.74146999999998</v>
      </c>
      <c r="W10" s="28">
        <v>1146.4656600000008</v>
      </c>
      <c r="X10" s="28">
        <v>53262.756374277022</v>
      </c>
    </row>
    <row r="11" spans="1:24" ht="12.95" customHeight="1" x14ac:dyDescent="0.2">
      <c r="A11" s="226" t="s">
        <v>902</v>
      </c>
      <c r="B11" s="28">
        <v>11244.738880000003</v>
      </c>
      <c r="C11" s="28">
        <v>48841.625720000004</v>
      </c>
      <c r="D11" s="28">
        <v>14530.485729999999</v>
      </c>
      <c r="E11" s="28">
        <v>10058.970080000001</v>
      </c>
      <c r="F11" s="28">
        <v>34.713660000000004</v>
      </c>
      <c r="G11" s="28">
        <v>2994.6757600000001</v>
      </c>
      <c r="H11" s="28">
        <v>10351.54077</v>
      </c>
      <c r="I11" s="28">
        <v>9455.927459999999</v>
      </c>
      <c r="J11" s="28">
        <v>14.30991</v>
      </c>
      <c r="K11" s="28">
        <v>4117.4739899999995</v>
      </c>
      <c r="L11" s="28">
        <v>5826.9244699999999</v>
      </c>
      <c r="M11" s="28">
        <v>602.05975000000001</v>
      </c>
      <c r="N11" s="28">
        <v>2951.2881699999998</v>
      </c>
      <c r="O11" s="28">
        <v>3624.4585099999999</v>
      </c>
      <c r="P11" s="28">
        <v>35.062620000000003</v>
      </c>
      <c r="Q11" s="28">
        <v>1200.31375</v>
      </c>
      <c r="R11" s="28">
        <v>354.99151000000001</v>
      </c>
      <c r="S11" s="28">
        <v>745.53099999999995</v>
      </c>
      <c r="T11" s="28">
        <v>1590.49098</v>
      </c>
      <c r="U11" s="28">
        <v>2177.44229</v>
      </c>
      <c r="V11" s="28">
        <v>154.79602</v>
      </c>
      <c r="W11" s="28">
        <v>4740.7822000000006</v>
      </c>
      <c r="X11" s="28">
        <v>135648.96687</v>
      </c>
    </row>
    <row r="12" spans="1:24" ht="12.95" customHeight="1" x14ac:dyDescent="0.2">
      <c r="A12" s="226" t="s">
        <v>996</v>
      </c>
      <c r="B12" s="28">
        <v>11047.474130000002</v>
      </c>
      <c r="C12" s="28">
        <v>48537.440640000001</v>
      </c>
      <c r="D12" s="28">
        <v>12258.431919999999</v>
      </c>
      <c r="E12" s="28">
        <v>10050.777110000001</v>
      </c>
      <c r="F12" s="28">
        <v>34.713660000000004</v>
      </c>
      <c r="G12" s="28">
        <v>2337.1825700000004</v>
      </c>
      <c r="H12" s="28">
        <v>10351.54077</v>
      </c>
      <c r="I12" s="28">
        <v>9455.927459999999</v>
      </c>
      <c r="J12" s="28">
        <v>14.30991</v>
      </c>
      <c r="K12" s="28">
        <v>4019.7852699999999</v>
      </c>
      <c r="L12" s="28">
        <v>5080.4032200000001</v>
      </c>
      <c r="M12" s="28">
        <v>602.05975000000001</v>
      </c>
      <c r="N12" s="28">
        <v>2951.2881699999998</v>
      </c>
      <c r="O12" s="28">
        <v>3624.4585099999999</v>
      </c>
      <c r="P12" s="28">
        <v>35.062620000000003</v>
      </c>
      <c r="Q12" s="28">
        <v>1200.31375</v>
      </c>
      <c r="R12" s="28">
        <v>354.99151000000001</v>
      </c>
      <c r="S12" s="28">
        <v>745.53099999999995</v>
      </c>
      <c r="T12" s="28">
        <v>1590.49098</v>
      </c>
      <c r="U12" s="28">
        <v>2010.8537699999999</v>
      </c>
      <c r="V12" s="28">
        <v>154.79602</v>
      </c>
      <c r="W12" s="28">
        <v>4516.3329400000002</v>
      </c>
      <c r="X12" s="28">
        <v>130974.52932</v>
      </c>
    </row>
    <row r="13" spans="1:24" ht="12.95" customHeight="1" x14ac:dyDescent="0.2">
      <c r="A13" s="226" t="s">
        <v>997</v>
      </c>
      <c r="B13" s="28">
        <v>197.26474999999999</v>
      </c>
      <c r="C13" s="28">
        <v>304.18508000000003</v>
      </c>
      <c r="D13" s="28">
        <v>2272.0538099999999</v>
      </c>
      <c r="E13" s="28">
        <v>8.192969999999999</v>
      </c>
      <c r="F13" s="28">
        <v>0</v>
      </c>
      <c r="G13" s="28">
        <v>657.4931899999998</v>
      </c>
      <c r="H13" s="28">
        <v>0</v>
      </c>
      <c r="I13" s="28">
        <v>0</v>
      </c>
      <c r="J13" s="28">
        <v>0</v>
      </c>
      <c r="K13" s="28">
        <v>97.688720000000004</v>
      </c>
      <c r="L13" s="28">
        <v>746.52125000000001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166.58851999999999</v>
      </c>
      <c r="V13" s="28">
        <v>0</v>
      </c>
      <c r="W13" s="28">
        <v>224.44925999999998</v>
      </c>
      <c r="X13" s="28">
        <v>4674.4375500000006</v>
      </c>
    </row>
    <row r="14" spans="1:24" ht="12.95" customHeight="1" x14ac:dyDescent="0.2">
      <c r="A14" s="226" t="s">
        <v>998</v>
      </c>
      <c r="B14" s="28">
        <v>-11210.437040000001</v>
      </c>
      <c r="C14" s="28">
        <v>-16089.571750000001</v>
      </c>
      <c r="D14" s="28">
        <v>-13553.46963</v>
      </c>
      <c r="E14" s="28">
        <v>-8922.1725200000001</v>
      </c>
      <c r="F14" s="28">
        <v>-27.485869999999998</v>
      </c>
      <c r="G14" s="28">
        <v>-20.178930000000001</v>
      </c>
      <c r="H14" s="28">
        <v>-7313.2645099999991</v>
      </c>
      <c r="I14" s="28">
        <v>-48.68817</v>
      </c>
      <c r="J14" s="28">
        <v>-3.3888000000000003</v>
      </c>
      <c r="K14" s="28">
        <v>-3972.0910800000001</v>
      </c>
      <c r="L14" s="28">
        <v>-5722.1469999999999</v>
      </c>
      <c r="M14" s="28">
        <v>-8.3080999999999996</v>
      </c>
      <c r="N14" s="28">
        <v>-2908.2341999999999</v>
      </c>
      <c r="O14" s="28">
        <v>-2451.2179998229999</v>
      </c>
      <c r="P14" s="28">
        <v>-13.790639999999998</v>
      </c>
      <c r="Q14" s="28">
        <v>-1159.4237499999999</v>
      </c>
      <c r="R14" s="28">
        <v>-305.76167999999996</v>
      </c>
      <c r="S14" s="28">
        <v>-54.908999999999999</v>
      </c>
      <c r="T14" s="28">
        <v>-1535.9008958999998</v>
      </c>
      <c r="U14" s="28">
        <v>-1434.3556299999998</v>
      </c>
      <c r="V14" s="28">
        <v>-71.41067000000001</v>
      </c>
      <c r="W14" s="28">
        <v>-4067.7367300000001</v>
      </c>
      <c r="X14" s="28">
        <v>-80894.238475723003</v>
      </c>
    </row>
    <row r="15" spans="1:24" ht="12.95" customHeight="1" x14ac:dyDescent="0.2">
      <c r="A15" s="226" t="s">
        <v>999</v>
      </c>
      <c r="B15" s="28">
        <v>-1317.33519</v>
      </c>
      <c r="C15" s="28">
        <v>-16089.571750000001</v>
      </c>
      <c r="D15" s="28">
        <v>-13553.46963</v>
      </c>
      <c r="E15" s="28">
        <v>-8922.1725200000001</v>
      </c>
      <c r="F15" s="28">
        <v>-27.485869999999998</v>
      </c>
      <c r="G15" s="28">
        <v>-20.178930000000001</v>
      </c>
      <c r="H15" s="28">
        <v>-5412.4362699999992</v>
      </c>
      <c r="I15" s="28">
        <v>-48.68817</v>
      </c>
      <c r="J15" s="28">
        <v>0</v>
      </c>
      <c r="K15" s="28">
        <v>-3912.95262</v>
      </c>
      <c r="L15" s="28">
        <v>-5722.1469999999999</v>
      </c>
      <c r="M15" s="28">
        <v>-8.3080999999999996</v>
      </c>
      <c r="N15" s="28">
        <v>-2908.2341999999999</v>
      </c>
      <c r="O15" s="28">
        <v>-2451.2179998229999</v>
      </c>
      <c r="P15" s="28">
        <v>-13.790639999999998</v>
      </c>
      <c r="Q15" s="28">
        <v>0</v>
      </c>
      <c r="R15" s="28">
        <v>-305.76167999999996</v>
      </c>
      <c r="S15" s="28">
        <v>-54.908999999999999</v>
      </c>
      <c r="T15" s="28">
        <v>-1535.9008958999998</v>
      </c>
      <c r="U15" s="28">
        <v>-1429.8385099999998</v>
      </c>
      <c r="V15" s="28">
        <v>-71.059360000000012</v>
      </c>
      <c r="W15" s="28">
        <v>-3648.7724600000001</v>
      </c>
      <c r="X15" s="28">
        <v>-67454.524675722991</v>
      </c>
    </row>
    <row r="16" spans="1:24" ht="12.95" customHeight="1" x14ac:dyDescent="0.2">
      <c r="A16" s="226" t="s">
        <v>1570</v>
      </c>
      <c r="B16" s="28">
        <v>-792.59875999999997</v>
      </c>
      <c r="C16" s="28">
        <v>0.32869000000000004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-48.68817</v>
      </c>
      <c r="J16" s="28">
        <v>0</v>
      </c>
      <c r="K16" s="28">
        <v>-11.789010000000001</v>
      </c>
      <c r="L16" s="28">
        <v>0</v>
      </c>
      <c r="M16" s="28">
        <v>0</v>
      </c>
      <c r="N16" s="28">
        <v>0</v>
      </c>
      <c r="O16" s="28">
        <v>-395.43172999999996</v>
      </c>
      <c r="P16" s="28">
        <v>0</v>
      </c>
      <c r="Q16" s="28">
        <v>0</v>
      </c>
      <c r="R16" s="28">
        <v>-62.934899999999949</v>
      </c>
      <c r="S16" s="28">
        <v>0</v>
      </c>
      <c r="T16" s="28">
        <v>0</v>
      </c>
      <c r="U16" s="28">
        <v>-148.68427000000003</v>
      </c>
      <c r="V16" s="28">
        <v>0</v>
      </c>
      <c r="W16" s="28">
        <v>0</v>
      </c>
      <c r="X16" s="28">
        <v>-1459.7981499999999</v>
      </c>
    </row>
    <row r="17" spans="1:24" ht="12.95" customHeight="1" x14ac:dyDescent="0.2">
      <c r="A17" s="226" t="s">
        <v>732</v>
      </c>
      <c r="B17" s="28">
        <v>-524.73643000000004</v>
      </c>
      <c r="C17" s="28">
        <v>-1125.0548100000001</v>
      </c>
      <c r="D17" s="28">
        <v>-3587.4718399999997</v>
      </c>
      <c r="E17" s="28">
        <v>-3561.1135399999989</v>
      </c>
      <c r="F17" s="28">
        <v>-26.735869999999998</v>
      </c>
      <c r="G17" s="28">
        <v>0</v>
      </c>
      <c r="H17" s="28">
        <v>0</v>
      </c>
      <c r="I17" s="28">
        <v>0</v>
      </c>
      <c r="J17" s="28">
        <v>0</v>
      </c>
      <c r="K17" s="28">
        <v>-846.18169999999998</v>
      </c>
      <c r="L17" s="28">
        <v>-1877.2608400000011</v>
      </c>
      <c r="M17" s="28">
        <v>0</v>
      </c>
      <c r="N17" s="28">
        <v>-373.86884000000009</v>
      </c>
      <c r="O17" s="28">
        <v>-141.21739982300002</v>
      </c>
      <c r="P17" s="28">
        <v>-13.762369999999999</v>
      </c>
      <c r="Q17" s="28">
        <v>0</v>
      </c>
      <c r="R17" s="28">
        <v>-76.672970000000035</v>
      </c>
      <c r="S17" s="28">
        <v>-19.125</v>
      </c>
      <c r="T17" s="28">
        <v>-654.44602509999993</v>
      </c>
      <c r="U17" s="28">
        <v>-599.48057999999992</v>
      </c>
      <c r="V17" s="28">
        <v>1.3431899999999952</v>
      </c>
      <c r="W17" s="28">
        <v>0</v>
      </c>
      <c r="X17" s="28">
        <v>-13426.078904922997</v>
      </c>
    </row>
    <row r="18" spans="1:24" ht="12.95" customHeight="1" x14ac:dyDescent="0.2">
      <c r="A18" s="226" t="s">
        <v>743</v>
      </c>
      <c r="B18" s="28">
        <v>0</v>
      </c>
      <c r="C18" s="28">
        <v>-14964.845630000002</v>
      </c>
      <c r="D18" s="28">
        <v>-9965.9977899999994</v>
      </c>
      <c r="E18" s="28">
        <v>-5361.0589800000007</v>
      </c>
      <c r="F18" s="28">
        <v>-0.75</v>
      </c>
      <c r="G18" s="28">
        <v>-20.178930000000001</v>
      </c>
      <c r="H18" s="28">
        <v>-5412.4362699999992</v>
      </c>
      <c r="I18" s="28">
        <v>0</v>
      </c>
      <c r="J18" s="28">
        <v>0</v>
      </c>
      <c r="K18" s="28">
        <v>-3054.98191</v>
      </c>
      <c r="L18" s="28">
        <v>-3844.8861599999991</v>
      </c>
      <c r="M18" s="28">
        <v>-8.3080999999999996</v>
      </c>
      <c r="N18" s="28">
        <v>-2534.3653599999998</v>
      </c>
      <c r="O18" s="28">
        <v>-1914.5688700000001</v>
      </c>
      <c r="P18" s="28">
        <v>-2.827E-2</v>
      </c>
      <c r="Q18" s="28">
        <v>0</v>
      </c>
      <c r="R18" s="28">
        <v>-166.15380999999999</v>
      </c>
      <c r="S18" s="28">
        <v>-35.783999999999999</v>
      </c>
      <c r="T18" s="28">
        <v>-881.45487079999998</v>
      </c>
      <c r="U18" s="28">
        <v>-681.67365999999993</v>
      </c>
      <c r="V18" s="28">
        <v>-72.402550000000005</v>
      </c>
      <c r="W18" s="28">
        <v>-3648.7724600000001</v>
      </c>
      <c r="X18" s="28">
        <v>-52568.647620800017</v>
      </c>
    </row>
    <row r="19" spans="1:24" ht="12.95" customHeight="1" x14ac:dyDescent="0.2">
      <c r="A19" s="226" t="s">
        <v>1000</v>
      </c>
      <c r="B19" s="28">
        <v>-9893.1018500000009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-1900.8282400000001</v>
      </c>
      <c r="I19" s="28">
        <v>0</v>
      </c>
      <c r="J19" s="28">
        <v>-3.3888000000000003</v>
      </c>
      <c r="K19" s="28">
        <v>-59.138460000000002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-1159.4237499999999</v>
      </c>
      <c r="R19" s="28">
        <v>0</v>
      </c>
      <c r="S19" s="28">
        <v>0</v>
      </c>
      <c r="T19" s="28">
        <v>0</v>
      </c>
      <c r="U19" s="28">
        <v>-4.5171200000000002</v>
      </c>
      <c r="V19" s="28">
        <v>-0.35131000000000001</v>
      </c>
      <c r="W19" s="28">
        <v>-418.96427</v>
      </c>
      <c r="X19" s="28">
        <v>-13439.713800000003</v>
      </c>
    </row>
    <row r="20" spans="1:24" ht="12.95" customHeight="1" x14ac:dyDescent="0.2">
      <c r="A20" s="226" t="s">
        <v>744</v>
      </c>
      <c r="B20" s="28">
        <v>-2.7561399999999998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-1900.8282400000001</v>
      </c>
      <c r="I20" s="28">
        <v>0</v>
      </c>
      <c r="J20" s="28">
        <v>-3.3888000000000003</v>
      </c>
      <c r="K20" s="28">
        <v>-59.138460000000002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-4.5171200000000002</v>
      </c>
      <c r="V20" s="28">
        <v>-0.35131000000000001</v>
      </c>
      <c r="W20" s="28">
        <v>-418.96427</v>
      </c>
      <c r="X20" s="28">
        <v>-2389.94434</v>
      </c>
    </row>
    <row r="21" spans="1:24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</row>
    <row r="22" spans="1:24" ht="12.95" customHeight="1" x14ac:dyDescent="0.2">
      <c r="A22" s="226" t="s">
        <v>743</v>
      </c>
      <c r="B22" s="28">
        <v>-9890.3457100000014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-1159.4237499999999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-11049.769460000001</v>
      </c>
    </row>
    <row r="23" spans="1:24" ht="12.95" customHeight="1" x14ac:dyDescent="0.2">
      <c r="A23" s="62" t="s">
        <v>4146</v>
      </c>
      <c r="B23" s="28">
        <v>22.500650000000405</v>
      </c>
      <c r="C23" s="28">
        <v>-1137.0629899999985</v>
      </c>
      <c r="D23" s="28">
        <v>98.642249999998967</v>
      </c>
      <c r="E23" s="28">
        <v>-479.85351000000105</v>
      </c>
      <c r="F23" s="28">
        <v>-1.0518699999999996</v>
      </c>
      <c r="G23" s="28">
        <v>458.30837999999989</v>
      </c>
      <c r="H23" s="28">
        <v>966.56615000001148</v>
      </c>
      <c r="I23" s="28">
        <v>-3859.6152500000003</v>
      </c>
      <c r="J23" s="28">
        <v>2.7519999999999998</v>
      </c>
      <c r="K23" s="28">
        <v>37.688220000000001</v>
      </c>
      <c r="L23" s="28">
        <v>23.788379999999506</v>
      </c>
      <c r="M23" s="28">
        <v>-48.117629999999998</v>
      </c>
      <c r="N23" s="28">
        <v>-13.693179999998392</v>
      </c>
      <c r="O23" s="28">
        <v>144.59084000000007</v>
      </c>
      <c r="P23" s="28">
        <v>-3.2215199999999982</v>
      </c>
      <c r="Q23" s="28">
        <v>11.081520000000069</v>
      </c>
      <c r="R23" s="28">
        <v>10.104529999999997</v>
      </c>
      <c r="S23" s="28">
        <v>1581.4840000000002</v>
      </c>
      <c r="T23" s="28">
        <v>-1.3873599999988073</v>
      </c>
      <c r="U23" s="28">
        <v>179.80149999999986</v>
      </c>
      <c r="V23" s="28">
        <v>41.35611999999999</v>
      </c>
      <c r="W23" s="28">
        <v>473.42019000000028</v>
      </c>
      <c r="X23" s="28">
        <v>-1491.9720199999872</v>
      </c>
    </row>
    <row r="24" spans="1:24" ht="12.95" customHeight="1" x14ac:dyDescent="0.2">
      <c r="A24" s="62" t="s">
        <v>4128</v>
      </c>
      <c r="B24" s="28">
        <v>-3005.5532599999997</v>
      </c>
      <c r="C24" s="28">
        <v>-12380.892649999998</v>
      </c>
      <c r="D24" s="28">
        <v>-4009.4317000000001</v>
      </c>
      <c r="E24" s="28">
        <v>-4305.6464400000004</v>
      </c>
      <c r="F24" s="28">
        <v>-6.2652799999999997</v>
      </c>
      <c r="G24" s="28">
        <v>-1146.94751</v>
      </c>
      <c r="H24" s="28">
        <v>-5582.3967800000019</v>
      </c>
      <c r="I24" s="28">
        <v>-12652.47142</v>
      </c>
      <c r="J24" s="28">
        <v>-5.37216</v>
      </c>
      <c r="K24" s="28">
        <v>-1048.44688</v>
      </c>
      <c r="L24" s="28">
        <v>-4450.9397800000006</v>
      </c>
      <c r="M24" s="28">
        <v>-226.06326999999999</v>
      </c>
      <c r="N24" s="28">
        <v>-2375.1206099999999</v>
      </c>
      <c r="O24" s="28">
        <v>-2189.3629599999999</v>
      </c>
      <c r="P24" s="28">
        <v>-17.313399999999998</v>
      </c>
      <c r="Q24" s="28">
        <v>-623.80330000000004</v>
      </c>
      <c r="R24" s="28">
        <v>-112.45449000000001</v>
      </c>
      <c r="S24" s="28">
        <v>-571.53700000000003</v>
      </c>
      <c r="T24" s="28">
        <v>-1003.6318</v>
      </c>
      <c r="U24" s="28">
        <v>-888.84257000000002</v>
      </c>
      <c r="V24" s="28">
        <v>-55.225270000000002</v>
      </c>
      <c r="W24" s="28">
        <v>-1560.52728</v>
      </c>
      <c r="X24" s="28">
        <v>-58218.535049999999</v>
      </c>
    </row>
    <row r="25" spans="1:24" ht="12.95" customHeight="1" x14ac:dyDescent="0.2">
      <c r="A25" s="62" t="s">
        <v>4127</v>
      </c>
      <c r="B25" s="28">
        <v>2997.9904300000003</v>
      </c>
      <c r="C25" s="28">
        <v>5149.4272300000002</v>
      </c>
      <c r="D25" s="28">
        <v>3902.5543099999995</v>
      </c>
      <c r="E25" s="28">
        <v>3818.0933599999994</v>
      </c>
      <c r="F25" s="28">
        <v>4.9874700000000001</v>
      </c>
      <c r="G25" s="28">
        <v>1.831E-2</v>
      </c>
      <c r="H25" s="28">
        <v>3603.2426900000123</v>
      </c>
      <c r="I25" s="28">
        <v>19.796889999999998</v>
      </c>
      <c r="J25" s="28">
        <v>0</v>
      </c>
      <c r="K25" s="28">
        <v>956.59468000000004</v>
      </c>
      <c r="L25" s="28">
        <v>4396.9211100000002</v>
      </c>
      <c r="M25" s="28">
        <v>3.9136899999999999</v>
      </c>
      <c r="N25" s="28">
        <v>2343.8145400000003</v>
      </c>
      <c r="O25" s="28">
        <v>1427.1883899999998</v>
      </c>
      <c r="P25" s="28">
        <v>6.7596100000000003</v>
      </c>
      <c r="Q25" s="28">
        <v>605.25792000000001</v>
      </c>
      <c r="R25" s="28">
        <v>95.419179999999997</v>
      </c>
      <c r="S25" s="28">
        <v>9.5440000000000005</v>
      </c>
      <c r="T25" s="28">
        <v>978.20526000000109</v>
      </c>
      <c r="U25" s="28">
        <v>511.41464999999994</v>
      </c>
      <c r="V25" s="28">
        <v>34.582419999999999</v>
      </c>
      <c r="W25" s="283">
        <v>1060.0148899999999</v>
      </c>
      <c r="X25" s="28">
        <v>31925.976830000011</v>
      </c>
    </row>
    <row r="26" spans="1:24" ht="12.95" customHeight="1" x14ac:dyDescent="0.2">
      <c r="A26" s="62" t="s">
        <v>4130</v>
      </c>
      <c r="B26" s="28">
        <v>3682.4399099999996</v>
      </c>
      <c r="C26" s="28">
        <v>8535.3718599999993</v>
      </c>
      <c r="D26" s="28">
        <v>8148.6535300000005</v>
      </c>
      <c r="E26" s="28">
        <v>1575.3713300000002</v>
      </c>
      <c r="F26" s="28">
        <v>0.87085999999999997</v>
      </c>
      <c r="G26" s="28">
        <v>1605.2211299999999</v>
      </c>
      <c r="H26" s="28">
        <v>13106.923410000005</v>
      </c>
      <c r="I26" s="28">
        <v>8782.7532499999998</v>
      </c>
      <c r="J26" s="28">
        <v>8.1241599999999998</v>
      </c>
      <c r="K26" s="28">
        <v>3847.3179100000002</v>
      </c>
      <c r="L26" s="28">
        <v>2786.7837599999998</v>
      </c>
      <c r="M26" s="28">
        <v>182.40585999999999</v>
      </c>
      <c r="N26" s="28">
        <v>3221.4450400000005</v>
      </c>
      <c r="O26" s="28">
        <v>1730.9016000000001</v>
      </c>
      <c r="P26" s="28">
        <v>15.597339999999999</v>
      </c>
      <c r="Q26" s="28">
        <v>643.96510000000001</v>
      </c>
      <c r="R26" s="28">
        <v>133.84878</v>
      </c>
      <c r="S26" s="28">
        <v>2144.866</v>
      </c>
      <c r="T26" s="28">
        <v>824.65650000000005</v>
      </c>
      <c r="U26" s="28">
        <v>929.43522999999993</v>
      </c>
      <c r="V26" s="28">
        <v>153.92064999999999</v>
      </c>
      <c r="W26" s="28">
        <v>2632.1315900000004</v>
      </c>
      <c r="X26" s="28">
        <v>64693.004799999995</v>
      </c>
    </row>
    <row r="27" spans="1:24" ht="12.95" customHeight="1" x14ac:dyDescent="0.2">
      <c r="A27" s="62" t="s">
        <v>4132</v>
      </c>
      <c r="B27" s="28">
        <v>-3652.3764299999998</v>
      </c>
      <c r="C27" s="28">
        <v>-2440.9694300000001</v>
      </c>
      <c r="D27" s="28">
        <v>-7943.133890000001</v>
      </c>
      <c r="E27" s="28">
        <v>-1567.6717600000002</v>
      </c>
      <c r="F27" s="28">
        <v>-0.64491999999999994</v>
      </c>
      <c r="G27" s="28">
        <v>1.6449999999999999E-2</v>
      </c>
      <c r="H27" s="28">
        <v>-10161.203170000004</v>
      </c>
      <c r="I27" s="28">
        <v>-9.6939700000000002</v>
      </c>
      <c r="J27" s="28">
        <v>0</v>
      </c>
      <c r="K27" s="28">
        <v>-3717.7774900000004</v>
      </c>
      <c r="L27" s="28">
        <v>-2708.9767099999999</v>
      </c>
      <c r="M27" s="28">
        <v>-8.3739100000000004</v>
      </c>
      <c r="N27" s="28">
        <v>-3203.8321499999993</v>
      </c>
      <c r="O27" s="28">
        <v>-824.13618999999994</v>
      </c>
      <c r="P27" s="28">
        <v>-8.2650699999999997</v>
      </c>
      <c r="Q27" s="28">
        <v>-614.33819999999992</v>
      </c>
      <c r="R27" s="28">
        <v>-106.70894</v>
      </c>
      <c r="S27" s="28">
        <v>-1.389</v>
      </c>
      <c r="T27" s="28">
        <v>-800.61731999999995</v>
      </c>
      <c r="U27" s="28">
        <v>-372.20580999999999</v>
      </c>
      <c r="V27" s="28">
        <v>-91.921679999999995</v>
      </c>
      <c r="W27" s="28">
        <v>-1658.1990099999998</v>
      </c>
      <c r="X27" s="28">
        <v>-39892.418599999997</v>
      </c>
    </row>
    <row r="28" spans="1:24" ht="12.95" customHeight="1" x14ac:dyDescent="0.2">
      <c r="A28" s="62" t="s">
        <v>4134</v>
      </c>
      <c r="B28" s="28">
        <v>-15.966398987035118</v>
      </c>
      <c r="C28" s="28">
        <v>0</v>
      </c>
      <c r="D28" s="28">
        <v>0</v>
      </c>
      <c r="E28" s="28">
        <v>-610.50019000000066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111.62699999999995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1567.39438</v>
      </c>
      <c r="X28" s="28">
        <v>1052.5547910129642</v>
      </c>
    </row>
    <row r="29" spans="1:24" ht="12.95" customHeight="1" x14ac:dyDescent="0.2">
      <c r="A29" s="62" t="s">
        <v>4135</v>
      </c>
      <c r="B29" s="28">
        <v>-15.966398987035118</v>
      </c>
      <c r="C29" s="28">
        <v>0</v>
      </c>
      <c r="D29" s="28">
        <v>0</v>
      </c>
      <c r="E29" s="28">
        <v>-5391.4088700000002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-5407.3752689870353</v>
      </c>
    </row>
    <row r="30" spans="1:24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4780.9086799999995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4780.9086799999995</v>
      </c>
    </row>
    <row r="31" spans="1:24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3315.2809999999999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1567.39438</v>
      </c>
      <c r="X31" s="28">
        <v>4882.6753799999997</v>
      </c>
    </row>
    <row r="32" spans="1:24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-3203.654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-3203.654</v>
      </c>
    </row>
    <row r="33" spans="1:24" ht="12.95" customHeight="1" x14ac:dyDescent="0.2">
      <c r="A33" s="228" t="s">
        <v>1001</v>
      </c>
      <c r="B33" s="28">
        <v>4.8054324601533853</v>
      </c>
      <c r="C33" s="28">
        <v>2817.1736800000003</v>
      </c>
      <c r="D33" s="28">
        <v>111.20491999999999</v>
      </c>
      <c r="E33" s="28">
        <v>0</v>
      </c>
      <c r="F33" s="28">
        <v>3.605705111874304</v>
      </c>
      <c r="G33" s="28">
        <v>649.60811999999999</v>
      </c>
      <c r="H33" s="28">
        <v>0</v>
      </c>
      <c r="I33" s="28">
        <v>2318.2017500000002</v>
      </c>
      <c r="J33" s="28">
        <v>5.1132700000000009</v>
      </c>
      <c r="K33" s="28">
        <v>13.162840000000001</v>
      </c>
      <c r="L33" s="28">
        <v>6.1632710342526327</v>
      </c>
      <c r="M33" s="28">
        <v>161.78968764744442</v>
      </c>
      <c r="N33" s="28">
        <v>2.7568784782972626</v>
      </c>
      <c r="O33" s="28">
        <v>58.949109999999997</v>
      </c>
      <c r="P33" s="28">
        <v>0.54782999999999993</v>
      </c>
      <c r="Q33" s="28">
        <v>11.320710000000002</v>
      </c>
      <c r="R33" s="28">
        <v>7.54078034654622</v>
      </c>
      <c r="S33" s="28">
        <v>39.070999999999998</v>
      </c>
      <c r="T33" s="28">
        <v>6.8521299999999998</v>
      </c>
      <c r="U33" s="28">
        <v>65.592446037000016</v>
      </c>
      <c r="V33" s="28">
        <v>7.1504200000000004</v>
      </c>
      <c r="W33" s="28">
        <v>98.689600189456513</v>
      </c>
      <c r="X33" s="28">
        <v>6389.3040383970983</v>
      </c>
    </row>
    <row r="34" spans="1:24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5.0000000000000001E-4</v>
      </c>
      <c r="F34" s="28">
        <v>0</v>
      </c>
      <c r="G34" s="28">
        <v>0</v>
      </c>
      <c r="H34" s="28">
        <v>5.9906900000000007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5.9911900000000005</v>
      </c>
    </row>
    <row r="35" spans="1:24" ht="12.95" customHeight="1" x14ac:dyDescent="0.2">
      <c r="A35" s="62" t="s">
        <v>4178</v>
      </c>
      <c r="B35" s="28">
        <v>0</v>
      </c>
      <c r="C35" s="28">
        <v>-8.5000000000000006E-2</v>
      </c>
      <c r="D35" s="28">
        <v>63.739619999999995</v>
      </c>
      <c r="E35" s="28">
        <v>0</v>
      </c>
      <c r="F35" s="28">
        <v>0</v>
      </c>
      <c r="G35" s="28">
        <v>0</v>
      </c>
      <c r="H35" s="28">
        <v>230.08105000000097</v>
      </c>
      <c r="I35" s="28">
        <v>0</v>
      </c>
      <c r="J35" s="28">
        <v>0</v>
      </c>
      <c r="K35" s="28">
        <v>6.4662200000000007</v>
      </c>
      <c r="L35" s="28">
        <v>19.995999999999999</v>
      </c>
      <c r="M35" s="28">
        <v>8.8194300000000005</v>
      </c>
      <c r="N35" s="28">
        <v>0</v>
      </c>
      <c r="O35" s="28">
        <v>0</v>
      </c>
      <c r="P35" s="28">
        <v>0</v>
      </c>
      <c r="Q35" s="28">
        <v>0</v>
      </c>
      <c r="R35" s="28">
        <v>67.818610000000106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396.83593000000104</v>
      </c>
    </row>
    <row r="36" spans="1:24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" customHeight="1" x14ac:dyDescent="0.2">
      <c r="A37" s="1115" t="s">
        <v>562</v>
      </c>
      <c r="B37" s="1114">
        <v>45.641523473120571</v>
      </c>
      <c r="C37" s="1114">
        <v>34432.079660000003</v>
      </c>
      <c r="D37" s="1114">
        <v>1250.6028899999978</v>
      </c>
      <c r="E37" s="1114">
        <v>46.444359999999179</v>
      </c>
      <c r="F37" s="1114">
        <v>9.7816251118743107</v>
      </c>
      <c r="G37" s="1114">
        <v>4082.4133299999999</v>
      </c>
      <c r="H37" s="1114">
        <v>4240.9141500000133</v>
      </c>
      <c r="I37" s="1114">
        <v>7865.825789999999</v>
      </c>
      <c r="J37" s="1114">
        <v>18.786380000000001</v>
      </c>
      <c r="K37" s="1114">
        <v>314.32718999999935</v>
      </c>
      <c r="L37" s="1114">
        <v>154.72512103425214</v>
      </c>
      <c r="M37" s="1114">
        <v>716.24313764744454</v>
      </c>
      <c r="N37" s="1114">
        <v>32.117668478298803</v>
      </c>
      <c r="O37" s="1114">
        <v>1376.7804601770001</v>
      </c>
      <c r="P37" s="1114">
        <v>18.598290000000009</v>
      </c>
      <c r="Q37" s="1114">
        <v>63.292230000000174</v>
      </c>
      <c r="R37" s="1114">
        <v>134.69375034654638</v>
      </c>
      <c r="S37" s="1114">
        <v>2311.1770000000001</v>
      </c>
      <c r="T37" s="1114">
        <v>60.054854100001435</v>
      </c>
      <c r="U37" s="1114">
        <v>988.48060603700003</v>
      </c>
      <c r="V37" s="1114">
        <v>131.89188999999999</v>
      </c>
      <c r="W37" s="1114">
        <v>2812.549640189457</v>
      </c>
      <c r="X37" s="1114">
        <v>61107.442323687072</v>
      </c>
    </row>
    <row r="38" spans="1:24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" customHeight="1" x14ac:dyDescent="0.2">
      <c r="A39" s="806" t="s">
        <v>568</v>
      </c>
      <c r="B39" s="7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2.95" customHeight="1" x14ac:dyDescent="0.2">
      <c r="A40" s="68" t="s">
        <v>419</v>
      </c>
      <c r="B40" s="28">
        <v>-113.10859999999995</v>
      </c>
      <c r="C40" s="28">
        <v>-9647.8577700000005</v>
      </c>
      <c r="D40" s="28">
        <v>458.80707999999731</v>
      </c>
      <c r="E40" s="28">
        <v>-1442.0625550119398</v>
      </c>
      <c r="F40" s="28">
        <v>0</v>
      </c>
      <c r="G40" s="28">
        <v>-349.77508999999998</v>
      </c>
      <c r="H40" s="28">
        <v>-551.79279000001111</v>
      </c>
      <c r="I40" s="28">
        <v>-850.24212999999986</v>
      </c>
      <c r="J40" s="28">
        <v>0</v>
      </c>
      <c r="K40" s="28">
        <v>-137.59487000000024</v>
      </c>
      <c r="L40" s="28">
        <v>68.814590000000862</v>
      </c>
      <c r="M40" s="28">
        <v>-24.201640000000001</v>
      </c>
      <c r="N40" s="28">
        <v>54.259649999999738</v>
      </c>
      <c r="O40" s="28">
        <v>-18.984429999999975</v>
      </c>
      <c r="P40" s="28">
        <v>-4.4496100000000016</v>
      </c>
      <c r="Q40" s="28">
        <v>0</v>
      </c>
      <c r="R40" s="28">
        <v>-22.331469999999989</v>
      </c>
      <c r="S40" s="28">
        <v>44.305</v>
      </c>
      <c r="T40" s="28">
        <v>-3.3070000000000022</v>
      </c>
      <c r="U40" s="28">
        <v>-83.313799999999446</v>
      </c>
      <c r="V40" s="28">
        <v>47.04634000000005</v>
      </c>
      <c r="W40" s="28">
        <v>-22.357070000000022</v>
      </c>
      <c r="X40" s="28">
        <v>-12598.146165011953</v>
      </c>
    </row>
    <row r="41" spans="1:24" ht="12.95" customHeight="1" x14ac:dyDescent="0.2">
      <c r="A41" s="773" t="s">
        <v>417</v>
      </c>
      <c r="B41" s="28">
        <v>-190.60235999999998</v>
      </c>
      <c r="C41" s="28">
        <v>-7066.7335100000009</v>
      </c>
      <c r="D41" s="28">
        <v>-1573.0634499999999</v>
      </c>
      <c r="E41" s="28">
        <v>-4148.7460000000001</v>
      </c>
      <c r="F41" s="28">
        <v>0</v>
      </c>
      <c r="G41" s="28">
        <v>-139.22010999999998</v>
      </c>
      <c r="H41" s="28">
        <v>-1018.8099100000001</v>
      </c>
      <c r="I41" s="28">
        <v>-667.14535999999998</v>
      </c>
      <c r="J41" s="28">
        <v>0</v>
      </c>
      <c r="K41" s="28">
        <v>-1240.5394200000001</v>
      </c>
      <c r="L41" s="28">
        <v>-4455.06837</v>
      </c>
      <c r="M41" s="28">
        <v>-38.788179999999997</v>
      </c>
      <c r="N41" s="28">
        <v>-373.19648999999998</v>
      </c>
      <c r="O41" s="28">
        <v>-205.98632000000001</v>
      </c>
      <c r="P41" s="28">
        <v>-10.881020000000001</v>
      </c>
      <c r="Q41" s="28">
        <v>-116.63652</v>
      </c>
      <c r="R41" s="28">
        <v>-0.53100000000000003</v>
      </c>
      <c r="S41" s="28">
        <v>0</v>
      </c>
      <c r="T41" s="28">
        <v>0</v>
      </c>
      <c r="U41" s="28">
        <v>-2845.68822</v>
      </c>
      <c r="V41" s="28">
        <v>-49.117189999999951</v>
      </c>
      <c r="W41" s="28">
        <v>-88.526760000000039</v>
      </c>
      <c r="X41" s="28">
        <v>-24229.280190000001</v>
      </c>
    </row>
    <row r="42" spans="1:24" ht="12.95" customHeight="1" x14ac:dyDescent="0.2">
      <c r="A42" s="773" t="s">
        <v>128</v>
      </c>
      <c r="B42" s="28">
        <v>-190.60235999999998</v>
      </c>
      <c r="C42" s="28">
        <v>-7066.7335100000009</v>
      </c>
      <c r="D42" s="28">
        <v>-1573.0634499999999</v>
      </c>
      <c r="E42" s="28">
        <v>-4148.7460000000001</v>
      </c>
      <c r="F42" s="28">
        <v>0</v>
      </c>
      <c r="G42" s="28">
        <v>-139.22011000000001</v>
      </c>
      <c r="H42" s="28">
        <v>-1018.8099100000001</v>
      </c>
      <c r="I42" s="28">
        <v>-667.14535999999998</v>
      </c>
      <c r="J42" s="28">
        <v>0</v>
      </c>
      <c r="K42" s="28">
        <v>-1240.5394199999998</v>
      </c>
      <c r="L42" s="28">
        <v>-4445.2005499999996</v>
      </c>
      <c r="M42" s="28">
        <v>-38.78817999999999</v>
      </c>
      <c r="N42" s="28">
        <v>-373.19648999999998</v>
      </c>
      <c r="O42" s="28">
        <v>-205.98632000000001</v>
      </c>
      <c r="P42" s="28">
        <v>-10.881020000000001</v>
      </c>
      <c r="Q42" s="28">
        <v>-116.63652</v>
      </c>
      <c r="R42" s="28">
        <v>-0.53100000000000003</v>
      </c>
      <c r="S42" s="28">
        <v>0</v>
      </c>
      <c r="T42" s="28">
        <v>0</v>
      </c>
      <c r="U42" s="28">
        <v>-2845.68822</v>
      </c>
      <c r="V42" s="28">
        <v>-49.117190000000001</v>
      </c>
      <c r="W42" s="28">
        <v>-88.52676000000001</v>
      </c>
      <c r="X42" s="28">
        <v>-24219.412369999998</v>
      </c>
    </row>
    <row r="43" spans="1:24" ht="12.95" customHeight="1" x14ac:dyDescent="0.2">
      <c r="A43" s="773" t="s">
        <v>129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-9.86782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-9.86782</v>
      </c>
    </row>
    <row r="44" spans="1:24" ht="12.95" customHeight="1" x14ac:dyDescent="0.2">
      <c r="A44" s="773" t="s">
        <v>415</v>
      </c>
      <c r="B44" s="28">
        <v>77.975809999999996</v>
      </c>
      <c r="C44" s="28">
        <v>75.672370000000001</v>
      </c>
      <c r="D44" s="28">
        <v>1536.0106899999998</v>
      </c>
      <c r="E44" s="28">
        <v>2960.2243199999998</v>
      </c>
      <c r="F44" s="28">
        <v>0</v>
      </c>
      <c r="G44" s="28">
        <v>0</v>
      </c>
      <c r="H44" s="28">
        <v>218.19828000000004</v>
      </c>
      <c r="I44" s="28">
        <v>7.2305699999999993</v>
      </c>
      <c r="J44" s="28">
        <v>0</v>
      </c>
      <c r="K44" s="28">
        <v>1161.30864</v>
      </c>
      <c r="L44" s="28">
        <v>4429.0997800000005</v>
      </c>
      <c r="M44" s="28">
        <v>0</v>
      </c>
      <c r="N44" s="28">
        <v>358.27896000000004</v>
      </c>
      <c r="O44" s="28">
        <v>196.07897</v>
      </c>
      <c r="P44" s="28">
        <v>5.7090899999999998</v>
      </c>
      <c r="Q44" s="28">
        <v>116.63652</v>
      </c>
      <c r="R44" s="28">
        <v>0.50926000000000005</v>
      </c>
      <c r="S44" s="28">
        <v>0</v>
      </c>
      <c r="T44" s="28">
        <v>0</v>
      </c>
      <c r="U44" s="28">
        <v>2736.2775300000003</v>
      </c>
      <c r="V44" s="28">
        <v>14.2935</v>
      </c>
      <c r="W44" s="28">
        <v>0</v>
      </c>
      <c r="X44" s="28">
        <v>13893.504290000001</v>
      </c>
    </row>
    <row r="45" spans="1:24" ht="12.95" customHeight="1" x14ac:dyDescent="0.2">
      <c r="A45" s="62" t="s">
        <v>1288</v>
      </c>
      <c r="B45" s="28">
        <v>77.975809999999996</v>
      </c>
      <c r="C45" s="28">
        <v>75.672370000000001</v>
      </c>
      <c r="D45" s="28">
        <v>1536.0106900000001</v>
      </c>
      <c r="E45" s="28">
        <v>2960.2243199999994</v>
      </c>
      <c r="F45" s="28">
        <v>0</v>
      </c>
      <c r="G45" s="28">
        <v>0</v>
      </c>
      <c r="H45" s="28">
        <v>218.19828000000001</v>
      </c>
      <c r="I45" s="28">
        <v>7.2305699999999993</v>
      </c>
      <c r="J45" s="28">
        <v>0</v>
      </c>
      <c r="K45" s="28">
        <v>1161.2993799999999</v>
      </c>
      <c r="L45" s="28">
        <v>4429.0997800000005</v>
      </c>
      <c r="M45" s="28">
        <v>0</v>
      </c>
      <c r="N45" s="28">
        <v>358.27895999999998</v>
      </c>
      <c r="O45" s="28">
        <v>196.07897</v>
      </c>
      <c r="P45" s="28">
        <v>5.7090899999999998</v>
      </c>
      <c r="Q45" s="28">
        <v>0</v>
      </c>
      <c r="R45" s="28">
        <v>0.50926000000000005</v>
      </c>
      <c r="S45" s="28">
        <v>0</v>
      </c>
      <c r="T45" s="28">
        <v>0</v>
      </c>
      <c r="U45" s="28">
        <v>2736.2775299999998</v>
      </c>
      <c r="V45" s="28">
        <v>14.2935</v>
      </c>
      <c r="W45" s="28">
        <v>0</v>
      </c>
      <c r="X45" s="28">
        <v>13776.85851</v>
      </c>
    </row>
    <row r="46" spans="1:24" ht="12.95" customHeight="1" x14ac:dyDescent="0.2">
      <c r="A46" s="62" t="s">
        <v>1570</v>
      </c>
      <c r="B46" s="28">
        <v>77.975809999999996</v>
      </c>
      <c r="C46" s="28">
        <v>66.7072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7.2305699999999993</v>
      </c>
      <c r="J46" s="28">
        <v>0</v>
      </c>
      <c r="K46" s="28">
        <v>11.01947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9.3200000000000002E-3</v>
      </c>
      <c r="S46" s="28">
        <v>0</v>
      </c>
      <c r="T46" s="28">
        <v>0</v>
      </c>
      <c r="U46" s="28">
        <v>0</v>
      </c>
      <c r="V46" s="28">
        <v>14.2935</v>
      </c>
      <c r="W46" s="28">
        <v>0</v>
      </c>
      <c r="X46" s="28">
        <v>177.23587000000001</v>
      </c>
    </row>
    <row r="47" spans="1:24" ht="12.95" customHeight="1" x14ac:dyDescent="0.2">
      <c r="A47" s="62" t="s">
        <v>732</v>
      </c>
      <c r="B47" s="28">
        <v>0</v>
      </c>
      <c r="C47" s="28">
        <v>2.8030500000000003</v>
      </c>
      <c r="D47" s="28">
        <v>1376.9653400000002</v>
      </c>
      <c r="E47" s="28">
        <v>534.16771999999992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934.38485000000003</v>
      </c>
      <c r="L47" s="28">
        <v>455.56324000000001</v>
      </c>
      <c r="M47" s="28">
        <v>0</v>
      </c>
      <c r="N47" s="28">
        <v>332.58756</v>
      </c>
      <c r="O47" s="28">
        <v>196.07897</v>
      </c>
      <c r="P47" s="28">
        <v>5.7090899999999998</v>
      </c>
      <c r="Q47" s="28">
        <v>0</v>
      </c>
      <c r="R47" s="28">
        <v>0.43475000000000003</v>
      </c>
      <c r="S47" s="28">
        <v>0</v>
      </c>
      <c r="T47" s="28">
        <v>0</v>
      </c>
      <c r="U47" s="28">
        <v>629.63538999999992</v>
      </c>
      <c r="V47" s="28">
        <v>0</v>
      </c>
      <c r="W47" s="28">
        <v>0</v>
      </c>
      <c r="X47" s="28">
        <v>4468.3299599999991</v>
      </c>
    </row>
    <row r="48" spans="1:24" ht="12.95" customHeight="1" x14ac:dyDescent="0.2">
      <c r="A48" s="62" t="s">
        <v>743</v>
      </c>
      <c r="B48" s="28">
        <v>0</v>
      </c>
      <c r="C48" s="28">
        <v>6.1621199999999998</v>
      </c>
      <c r="D48" s="28">
        <v>159.04534999999987</v>
      </c>
      <c r="E48" s="28">
        <v>2426.0565999999994</v>
      </c>
      <c r="F48" s="28">
        <v>0</v>
      </c>
      <c r="G48" s="28">
        <v>0</v>
      </c>
      <c r="H48" s="28">
        <v>218.19828000000001</v>
      </c>
      <c r="I48" s="28">
        <v>0</v>
      </c>
      <c r="J48" s="28">
        <v>0</v>
      </c>
      <c r="K48" s="28">
        <v>215.89506</v>
      </c>
      <c r="L48" s="28">
        <v>3973.5365400000001</v>
      </c>
      <c r="M48" s="28">
        <v>0</v>
      </c>
      <c r="N48" s="28">
        <v>25.691400000000002</v>
      </c>
      <c r="O48" s="28">
        <v>0</v>
      </c>
      <c r="P48" s="28">
        <v>0</v>
      </c>
      <c r="Q48" s="28">
        <v>0</v>
      </c>
      <c r="R48" s="28">
        <v>6.5189999999999998E-2</v>
      </c>
      <c r="S48" s="28">
        <v>0</v>
      </c>
      <c r="T48" s="28">
        <v>0</v>
      </c>
      <c r="U48" s="28">
        <v>2106.6421399999999</v>
      </c>
      <c r="V48" s="28">
        <v>0</v>
      </c>
      <c r="W48" s="28">
        <v>0</v>
      </c>
      <c r="X48" s="28">
        <v>9131.2926799999987</v>
      </c>
    </row>
    <row r="49" spans="1:24" ht="12.95" customHeight="1" x14ac:dyDescent="0.2">
      <c r="A49" s="62" t="s">
        <v>418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9.2599999999999991E-3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116.63652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116.64578</v>
      </c>
    </row>
    <row r="50" spans="1:24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9.2599999999999991E-3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9.2599999999999991E-3</v>
      </c>
    </row>
    <row r="51" spans="1:24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</row>
    <row r="52" spans="1:24" ht="12.95" customHeight="1" x14ac:dyDescent="0.2">
      <c r="A52" s="62" t="s">
        <v>743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116.63652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116.63652</v>
      </c>
    </row>
    <row r="53" spans="1:24" ht="12.95" customHeight="1" x14ac:dyDescent="0.2">
      <c r="A53" s="62" t="s">
        <v>4162</v>
      </c>
      <c r="B53" s="28">
        <v>-0.48204999999997256</v>
      </c>
      <c r="C53" s="28">
        <v>-2656.7966299999998</v>
      </c>
      <c r="D53" s="28">
        <v>495.85983999999735</v>
      </c>
      <c r="E53" s="28">
        <v>-253.54087501193953</v>
      </c>
      <c r="F53" s="28">
        <v>0</v>
      </c>
      <c r="G53" s="28">
        <v>-210.55497999999997</v>
      </c>
      <c r="H53" s="28">
        <v>248.81883999998882</v>
      </c>
      <c r="I53" s="28">
        <v>-190.32733999999985</v>
      </c>
      <c r="J53" s="28">
        <v>0</v>
      </c>
      <c r="K53" s="28">
        <v>-58.364090000000147</v>
      </c>
      <c r="L53" s="28">
        <v>94.783180000000357</v>
      </c>
      <c r="M53" s="28">
        <v>14.586539999999996</v>
      </c>
      <c r="N53" s="28">
        <v>69.17717999999968</v>
      </c>
      <c r="O53" s="28">
        <v>-9.0770799999999667</v>
      </c>
      <c r="P53" s="28">
        <v>0.7223200000000003</v>
      </c>
      <c r="Q53" s="28">
        <v>0</v>
      </c>
      <c r="R53" s="28">
        <v>-22.309729999999988</v>
      </c>
      <c r="S53" s="28">
        <v>44.305</v>
      </c>
      <c r="T53" s="28">
        <v>-3.3070000000000022</v>
      </c>
      <c r="U53" s="28">
        <v>26.096890000000258</v>
      </c>
      <c r="V53" s="28">
        <v>81.87003</v>
      </c>
      <c r="W53" s="28">
        <v>66.169690000000017</v>
      </c>
      <c r="X53" s="28">
        <v>-2262.3702650119526</v>
      </c>
    </row>
    <row r="54" spans="1:24" ht="12.95" customHeight="1" x14ac:dyDescent="0.2">
      <c r="A54" s="62" t="s">
        <v>4163</v>
      </c>
      <c r="B54" s="28">
        <v>-395.41847000000001</v>
      </c>
      <c r="C54" s="28">
        <v>-6300.1897600000002</v>
      </c>
      <c r="D54" s="28">
        <v>7321.3178899999984</v>
      </c>
      <c r="E54" s="28">
        <v>-3186.2324096735433</v>
      </c>
      <c r="F54" s="28">
        <v>0</v>
      </c>
      <c r="G54" s="28">
        <v>-238.44248999999999</v>
      </c>
      <c r="H54" s="28">
        <v>-34990.86796000001</v>
      </c>
      <c r="I54" s="28">
        <v>-1163.78667</v>
      </c>
      <c r="J54" s="28">
        <v>0</v>
      </c>
      <c r="K54" s="28">
        <v>1424.9821299999999</v>
      </c>
      <c r="L54" s="28">
        <v>572.46868999999992</v>
      </c>
      <c r="M54" s="28">
        <v>-19.01727</v>
      </c>
      <c r="N54" s="28">
        <v>-230.73471000000001</v>
      </c>
      <c r="O54" s="28">
        <v>-367.86935</v>
      </c>
      <c r="P54" s="28">
        <v>-1.32</v>
      </c>
      <c r="Q54" s="28">
        <v>-52.332000000000001</v>
      </c>
      <c r="R54" s="28">
        <v>-36.903970000000001</v>
      </c>
      <c r="S54" s="28">
        <v>29.373999999999999</v>
      </c>
      <c r="T54" s="28">
        <v>61.393000000000001</v>
      </c>
      <c r="U54" s="28">
        <v>-590.25469999999996</v>
      </c>
      <c r="V54" s="28">
        <v>32.283120000000004</v>
      </c>
      <c r="W54" s="28">
        <v>-19.860839999999996</v>
      </c>
      <c r="X54" s="28">
        <v>-38151.411769673556</v>
      </c>
    </row>
    <row r="55" spans="1:24" ht="12.95" customHeight="1" x14ac:dyDescent="0.2">
      <c r="A55" s="62" t="s">
        <v>4139</v>
      </c>
      <c r="B55" s="28">
        <v>332.55219</v>
      </c>
      <c r="C55" s="28">
        <v>429.83551</v>
      </c>
      <c r="D55" s="28">
        <v>-6842.5963500000007</v>
      </c>
      <c r="E55" s="28">
        <v>2739.7777846616041</v>
      </c>
      <c r="F55" s="28">
        <v>0</v>
      </c>
      <c r="G55" s="28">
        <v>0</v>
      </c>
      <c r="H55" s="28">
        <v>34560.234329999999</v>
      </c>
      <c r="I55" s="28">
        <v>21.538799999999998</v>
      </c>
      <c r="J55" s="28">
        <v>0</v>
      </c>
      <c r="K55" s="28">
        <v>-1361.14696</v>
      </c>
      <c r="L55" s="28">
        <v>-504.07233000000008</v>
      </c>
      <c r="M55" s="28">
        <v>0</v>
      </c>
      <c r="N55" s="28">
        <v>216.36954999999986</v>
      </c>
      <c r="O55" s="28">
        <v>358.79227000000003</v>
      </c>
      <c r="P55" s="28">
        <v>0.82</v>
      </c>
      <c r="Q55" s="28">
        <v>52.332000000000001</v>
      </c>
      <c r="R55" s="28">
        <v>6.2845699999999995</v>
      </c>
      <c r="S55" s="28">
        <v>0</v>
      </c>
      <c r="T55" s="28">
        <v>-64.941000000000003</v>
      </c>
      <c r="U55" s="28">
        <v>579.52400999999998</v>
      </c>
      <c r="V55" s="28">
        <v>-0.62234</v>
      </c>
      <c r="W55" s="28">
        <v>4.4385000000000003</v>
      </c>
      <c r="X55" s="28">
        <v>30529.120534661604</v>
      </c>
    </row>
    <row r="56" spans="1:24" ht="12.95" customHeight="1" x14ac:dyDescent="0.2">
      <c r="A56" s="62" t="s">
        <v>4145</v>
      </c>
      <c r="B56" s="28">
        <v>141.42923000000005</v>
      </c>
      <c r="C56" s="28">
        <v>4251.3797800000002</v>
      </c>
      <c r="D56" s="28">
        <v>4865.5292300000001</v>
      </c>
      <c r="E56" s="28">
        <v>4201.4770899999994</v>
      </c>
      <c r="F56" s="28">
        <v>0</v>
      </c>
      <c r="G56" s="28">
        <v>247.49091000000001</v>
      </c>
      <c r="H56" s="28">
        <v>774.88923</v>
      </c>
      <c r="I56" s="28">
        <v>952.12830000000008</v>
      </c>
      <c r="J56" s="28">
        <v>0</v>
      </c>
      <c r="K56" s="28">
        <v>-258.83999999999997</v>
      </c>
      <c r="L56" s="28">
        <v>7830.2330000000002</v>
      </c>
      <c r="M56" s="28">
        <v>33.603809999999996</v>
      </c>
      <c r="N56" s="28">
        <v>2080.1187</v>
      </c>
      <c r="O56" s="28">
        <v>44.058999999999997</v>
      </c>
      <c r="P56" s="28">
        <v>2.6058000000000003</v>
      </c>
      <c r="Q56" s="28">
        <v>37.987000000000002</v>
      </c>
      <c r="R56" s="28">
        <v>104.35886000000001</v>
      </c>
      <c r="S56" s="28">
        <v>14.930999999999999</v>
      </c>
      <c r="T56" s="28">
        <v>10.952999999999999</v>
      </c>
      <c r="U56" s="28">
        <v>2283.39687</v>
      </c>
      <c r="V56" s="28">
        <v>70.373199999999997</v>
      </c>
      <c r="W56" s="28">
        <v>81.964920000000006</v>
      </c>
      <c r="X56" s="28">
        <v>27770.068930000009</v>
      </c>
    </row>
    <row r="57" spans="1:24" ht="12.95" customHeight="1" x14ac:dyDescent="0.2">
      <c r="A57" s="62" t="s">
        <v>4140</v>
      </c>
      <c r="B57" s="28">
        <v>-79.045000000000002</v>
      </c>
      <c r="C57" s="28">
        <v>-1037.8221599999999</v>
      </c>
      <c r="D57" s="28">
        <v>-4848.3909300000005</v>
      </c>
      <c r="E57" s="28">
        <v>-4008.5633399999997</v>
      </c>
      <c r="F57" s="28">
        <v>0</v>
      </c>
      <c r="G57" s="28">
        <v>-219.60339999999999</v>
      </c>
      <c r="H57" s="28">
        <v>-95.436760000000007</v>
      </c>
      <c r="I57" s="28">
        <v>-0.20777000000000001</v>
      </c>
      <c r="J57" s="28">
        <v>0</v>
      </c>
      <c r="K57" s="28">
        <v>136.64073999999999</v>
      </c>
      <c r="L57" s="28">
        <v>-7803.8461799999995</v>
      </c>
      <c r="M57" s="28">
        <v>0</v>
      </c>
      <c r="N57" s="28">
        <v>-1996.57636</v>
      </c>
      <c r="O57" s="28">
        <v>-44.058999999999997</v>
      </c>
      <c r="P57" s="28">
        <v>-1.38348</v>
      </c>
      <c r="Q57" s="28">
        <v>-37.987000000000002</v>
      </c>
      <c r="R57" s="28">
        <v>-96.049189999999996</v>
      </c>
      <c r="S57" s="28">
        <v>0</v>
      </c>
      <c r="T57" s="28">
        <v>-10.712</v>
      </c>
      <c r="U57" s="28">
        <v>-2246.5692899999999</v>
      </c>
      <c r="V57" s="28">
        <v>-20.163949999999996</v>
      </c>
      <c r="W57" s="28">
        <v>-0.37289</v>
      </c>
      <c r="X57" s="28">
        <v>-22410.147959999998</v>
      </c>
    </row>
    <row r="58" spans="1:24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</row>
    <row r="59" spans="1:24" ht="12.95" customHeight="1" x14ac:dyDescent="0.2">
      <c r="A59" s="228" t="s">
        <v>1005</v>
      </c>
      <c r="B59" s="28">
        <v>0</v>
      </c>
      <c r="C59" s="28">
        <v>-2.4115500000000001</v>
      </c>
      <c r="D59" s="28">
        <v>-9.9268499999999325</v>
      </c>
      <c r="E59" s="28">
        <v>0</v>
      </c>
      <c r="F59" s="28">
        <v>0</v>
      </c>
      <c r="G59" s="28">
        <v>0</v>
      </c>
      <c r="H59" s="28">
        <v>-248.1209799999998</v>
      </c>
      <c r="I59" s="28">
        <v>0</v>
      </c>
      <c r="J59" s="28">
        <v>-1.2734700000000001</v>
      </c>
      <c r="K59" s="28">
        <v>-0.20043799999996553</v>
      </c>
      <c r="L59" s="28">
        <v>0</v>
      </c>
      <c r="M59" s="28">
        <v>-43.29083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-2.8796300000000001</v>
      </c>
      <c r="U59" s="28">
        <v>0</v>
      </c>
      <c r="V59" s="28">
        <v>0</v>
      </c>
      <c r="W59" s="28">
        <v>0</v>
      </c>
      <c r="X59" s="28">
        <v>-308.10374799999965</v>
      </c>
    </row>
    <row r="60" spans="1:24" ht="12.95" customHeight="1" x14ac:dyDescent="0.2">
      <c r="A60" s="226" t="s">
        <v>1002</v>
      </c>
      <c r="B60" s="28">
        <v>-367.59354028241182</v>
      </c>
      <c r="C60" s="28">
        <v>-14787.898940000001</v>
      </c>
      <c r="D60" s="28">
        <v>-94.535689999999931</v>
      </c>
      <c r="E60" s="28">
        <v>313.14690999999993</v>
      </c>
      <c r="F60" s="28">
        <v>0.7489360645071379</v>
      </c>
      <c r="G60" s="28">
        <v>-878.69447555199986</v>
      </c>
      <c r="H60" s="28">
        <v>-574.0350400000018</v>
      </c>
      <c r="I60" s="28">
        <v>-5376.3524499999994</v>
      </c>
      <c r="J60" s="28">
        <v>-2.6452508999999997</v>
      </c>
      <c r="K60" s="28">
        <v>138.77645000000012</v>
      </c>
      <c r="L60" s="28">
        <v>446.03729723187394</v>
      </c>
      <c r="M60" s="28">
        <v>-100.56205999999999</v>
      </c>
      <c r="N60" s="28">
        <v>382.82159999999999</v>
      </c>
      <c r="O60" s="28">
        <v>239.48866341931381</v>
      </c>
      <c r="P60" s="28">
        <v>-3.1428599999999998</v>
      </c>
      <c r="Q60" s="28">
        <v>318.5616499999997</v>
      </c>
      <c r="R60" s="28">
        <v>-0.47098268483770767</v>
      </c>
      <c r="S60" s="28">
        <v>-1043.2070000000001</v>
      </c>
      <c r="T60" s="28">
        <v>128.22559000000007</v>
      </c>
      <c r="U60" s="28">
        <v>-207.85590746844093</v>
      </c>
      <c r="V60" s="28">
        <v>-13.232869999999998</v>
      </c>
      <c r="W60" s="28">
        <v>-656.03353417272046</v>
      </c>
      <c r="X60" s="28">
        <v>-22138.459065199822</v>
      </c>
    </row>
    <row r="61" spans="1:24" ht="12.95" customHeight="1" x14ac:dyDescent="0.2">
      <c r="A61" s="226" t="s">
        <v>1685</v>
      </c>
      <c r="B61" s="28">
        <v>-337.13073999999995</v>
      </c>
      <c r="C61" s="28">
        <v>-12731.161460000001</v>
      </c>
      <c r="D61" s="28">
        <v>-1351.94748</v>
      </c>
      <c r="E61" s="28">
        <v>-706.7204700000002</v>
      </c>
      <c r="F61" s="28">
        <v>-4.9795700000000007</v>
      </c>
      <c r="G61" s="28">
        <v>-696.25274555199985</v>
      </c>
      <c r="H61" s="28">
        <v>-1747.0778500000019</v>
      </c>
      <c r="I61" s="28">
        <v>-3800.0480899999998</v>
      </c>
      <c r="J61" s="28">
        <v>-1.6126409000000002</v>
      </c>
      <c r="K61" s="28">
        <v>-310.95447999999999</v>
      </c>
      <c r="L61" s="28">
        <v>-215.38660000000002</v>
      </c>
      <c r="M61" s="28">
        <v>-87.587239999999994</v>
      </c>
      <c r="N61" s="28">
        <v>10.682660000000009</v>
      </c>
      <c r="O61" s="28">
        <v>-294.66279321600001</v>
      </c>
      <c r="P61" s="28">
        <v>-7.6096199999999996</v>
      </c>
      <c r="Q61" s="28">
        <v>-321.32885000000005</v>
      </c>
      <c r="R61" s="28">
        <v>-56.452649999999998</v>
      </c>
      <c r="S61" s="28">
        <v>-1005.114</v>
      </c>
      <c r="T61" s="28">
        <v>-158.36718999999999</v>
      </c>
      <c r="U61" s="28">
        <v>-361.60397999999998</v>
      </c>
      <c r="V61" s="28">
        <v>-23.963529999999999</v>
      </c>
      <c r="W61" s="28">
        <v>-359.38066000000003</v>
      </c>
      <c r="X61" s="28">
        <v>-24568.68011966801</v>
      </c>
    </row>
    <row r="62" spans="1:24" ht="12.95" customHeight="1" x14ac:dyDescent="0.2">
      <c r="A62" s="227" t="s">
        <v>1682</v>
      </c>
      <c r="B62" s="28">
        <v>-337.13073999999995</v>
      </c>
      <c r="C62" s="28">
        <v>-12731.161460000001</v>
      </c>
      <c r="D62" s="28">
        <v>-1351.94748</v>
      </c>
      <c r="E62" s="28">
        <v>-706.7204700000002</v>
      </c>
      <c r="F62" s="28">
        <v>-4.9795700000000007</v>
      </c>
      <c r="G62" s="28">
        <v>-696.25274555199985</v>
      </c>
      <c r="H62" s="28">
        <v>-1747.0778500000019</v>
      </c>
      <c r="I62" s="28">
        <v>-3800.0480899999998</v>
      </c>
      <c r="J62" s="28">
        <v>-1.6126409000000002</v>
      </c>
      <c r="K62" s="28">
        <v>-310.95447999999999</v>
      </c>
      <c r="L62" s="28">
        <v>-215.38660000000002</v>
      </c>
      <c r="M62" s="28">
        <v>-87.587239999999994</v>
      </c>
      <c r="N62" s="28">
        <v>10.682660000000009</v>
      </c>
      <c r="O62" s="28">
        <v>-294.66279321600001</v>
      </c>
      <c r="P62" s="28">
        <v>-7.6096199999999996</v>
      </c>
      <c r="Q62" s="28">
        <v>-321.32885000000005</v>
      </c>
      <c r="R62" s="28">
        <v>-56.452649999999998</v>
      </c>
      <c r="S62" s="28">
        <v>-1005.114</v>
      </c>
      <c r="T62" s="28">
        <v>-158.36718999999999</v>
      </c>
      <c r="U62" s="28">
        <v>-361.60397999999998</v>
      </c>
      <c r="V62" s="28">
        <v>-23.963529999999999</v>
      </c>
      <c r="W62" s="28">
        <v>-359.38066000000003</v>
      </c>
      <c r="X62" s="28">
        <v>-24568.68011966801</v>
      </c>
    </row>
    <row r="63" spans="1:24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</row>
    <row r="64" spans="1:24" ht="12.95" customHeight="1" x14ac:dyDescent="0.2">
      <c r="A64" s="227" t="s">
        <v>952</v>
      </c>
      <c r="B64" s="28">
        <v>657.53759000000002</v>
      </c>
      <c r="C64" s="28">
        <v>1146.3874599999999</v>
      </c>
      <c r="D64" s="28">
        <v>3351.7155299999999</v>
      </c>
      <c r="E64" s="28">
        <v>1222.0803000000001</v>
      </c>
      <c r="F64" s="28">
        <v>7.4253599999999995</v>
      </c>
      <c r="G64" s="28">
        <v>0.20974000000000001</v>
      </c>
      <c r="H64" s="28">
        <v>1173.0428100000001</v>
      </c>
      <c r="I64" s="28">
        <v>1.9990200000000002</v>
      </c>
      <c r="J64" s="28">
        <v>0</v>
      </c>
      <c r="K64" s="28">
        <v>583.84791000000007</v>
      </c>
      <c r="L64" s="28">
        <v>880.93888000000004</v>
      </c>
      <c r="M64" s="28">
        <v>1.7196300000000002</v>
      </c>
      <c r="N64" s="28">
        <v>372.13893999999999</v>
      </c>
      <c r="O64" s="28">
        <v>617.68029823929976</v>
      </c>
      <c r="P64" s="28">
        <v>5.5019999999999998</v>
      </c>
      <c r="Q64" s="28">
        <v>750.49471999999992</v>
      </c>
      <c r="R64" s="28">
        <v>85.343149999999994</v>
      </c>
      <c r="S64" s="28">
        <v>15.273</v>
      </c>
      <c r="T64" s="28">
        <v>330.55506000000003</v>
      </c>
      <c r="U64" s="28">
        <v>337.61329000000001</v>
      </c>
      <c r="V64" s="28">
        <v>19.938140000000001</v>
      </c>
      <c r="W64" s="28">
        <v>209.61043000000001</v>
      </c>
      <c r="X64" s="28">
        <v>11771.072838239301</v>
      </c>
    </row>
    <row r="65" spans="1:24" ht="12.95" customHeight="1" x14ac:dyDescent="0.2">
      <c r="A65" s="227" t="s">
        <v>738</v>
      </c>
      <c r="B65" s="28">
        <v>-480.22259994431363</v>
      </c>
      <c r="C65" s="28">
        <v>-1945.40362</v>
      </c>
      <c r="D65" s="28">
        <v>-1334.1844199999998</v>
      </c>
      <c r="E65" s="28">
        <v>-109.93553999999999</v>
      </c>
      <c r="F65" s="28">
        <v>-0.94221633428539819</v>
      </c>
      <c r="G65" s="28">
        <v>-92.772559999999999</v>
      </c>
      <c r="H65" s="28">
        <v>0</v>
      </c>
      <c r="I65" s="28">
        <v>-692.87072999999998</v>
      </c>
      <c r="J65" s="28">
        <v>-0.68447999999999998</v>
      </c>
      <c r="K65" s="28">
        <v>-69.764289999999988</v>
      </c>
      <c r="L65" s="28">
        <v>-126.24318417628857</v>
      </c>
      <c r="M65" s="28">
        <v>-8.5381400000000003</v>
      </c>
      <c r="N65" s="28">
        <v>0</v>
      </c>
      <c r="O65" s="28">
        <v>-47.50271972530026</v>
      </c>
      <c r="P65" s="28">
        <v>-0.64132</v>
      </c>
      <c r="Q65" s="28">
        <v>-71.580219999999997</v>
      </c>
      <c r="R65" s="28">
        <v>-17.397315952154592</v>
      </c>
      <c r="S65" s="28">
        <v>-31.263000000000002</v>
      </c>
      <c r="T65" s="28">
        <v>-25.616049999999998</v>
      </c>
      <c r="U65" s="28">
        <v>-117.84615066279063</v>
      </c>
      <c r="V65" s="28">
        <v>-4.6051800000000007</v>
      </c>
      <c r="W65" s="28">
        <v>-282.4962428442737</v>
      </c>
      <c r="X65" s="28">
        <v>-5460.513137408374</v>
      </c>
    </row>
    <row r="66" spans="1:24" ht="12.95" customHeight="1" x14ac:dyDescent="0.2">
      <c r="A66" s="227" t="s">
        <v>739</v>
      </c>
      <c r="B66" s="28">
        <v>-153.94324389145152</v>
      </c>
      <c r="C66" s="28">
        <v>-1257.7213200000001</v>
      </c>
      <c r="D66" s="28">
        <v>-415.48005999999998</v>
      </c>
      <c r="E66" s="28">
        <v>-71.837179999999989</v>
      </c>
      <c r="F66" s="28">
        <v>-0.64112399778082019</v>
      </c>
      <c r="G66" s="28">
        <v>-40.257680000000001</v>
      </c>
      <c r="H66" s="28">
        <v>0</v>
      </c>
      <c r="I66" s="28">
        <v>-191.47050999999999</v>
      </c>
      <c r="J66" s="28">
        <v>-0.25080999999999998</v>
      </c>
      <c r="K66" s="28">
        <v>-42.869709999999998</v>
      </c>
      <c r="L66" s="28">
        <v>-31.849637352089673</v>
      </c>
      <c r="M66" s="28">
        <v>-5.2435700000000001</v>
      </c>
      <c r="N66" s="28">
        <v>0</v>
      </c>
      <c r="O66" s="28">
        <v>-1.4100509713118177</v>
      </c>
      <c r="P66" s="28">
        <v>-0.39391999999999999</v>
      </c>
      <c r="Q66" s="28">
        <v>-31.19135</v>
      </c>
      <c r="R66" s="28">
        <v>-6.4344343406198004</v>
      </c>
      <c r="S66" s="28">
        <v>-16.234000000000002</v>
      </c>
      <c r="T66" s="28">
        <v>-7.4542900000000003</v>
      </c>
      <c r="U66" s="28">
        <v>-54.33917021412303</v>
      </c>
      <c r="V66" s="28">
        <v>-2.2024300000000001</v>
      </c>
      <c r="W66" s="28">
        <v>-62.778268278681089</v>
      </c>
      <c r="X66" s="28">
        <v>-2394.0045300384209</v>
      </c>
    </row>
    <row r="67" spans="1:24" ht="12.95" customHeight="1" x14ac:dyDescent="0.2">
      <c r="A67" s="227" t="s">
        <v>740</v>
      </c>
      <c r="B67" s="28">
        <v>-26.529919019684989</v>
      </c>
      <c r="C67" s="28">
        <v>0</v>
      </c>
      <c r="D67" s="28">
        <v>-292.27135999999996</v>
      </c>
      <c r="E67" s="28">
        <v>-19.283720000000002</v>
      </c>
      <c r="F67" s="28">
        <v>-8.7072013218772622E-3</v>
      </c>
      <c r="G67" s="28">
        <v>-15.124600000000001</v>
      </c>
      <c r="H67" s="28">
        <v>0</v>
      </c>
      <c r="I67" s="28">
        <v>-52.670840000000005</v>
      </c>
      <c r="J67" s="28">
        <v>-1.125E-2</v>
      </c>
      <c r="K67" s="28">
        <v>-13.501760000000001</v>
      </c>
      <c r="L67" s="28">
        <v>-32.943243562325605</v>
      </c>
      <c r="M67" s="28">
        <v>-0.19784000000000002</v>
      </c>
      <c r="N67" s="28">
        <v>0</v>
      </c>
      <c r="O67" s="28">
        <v>-1.9933690301420945</v>
      </c>
      <c r="P67" s="28">
        <v>0</v>
      </c>
      <c r="Q67" s="28">
        <v>-0.72775000000000001</v>
      </c>
      <c r="R67" s="28">
        <v>-3.8833770398036696</v>
      </c>
      <c r="S67" s="28">
        <v>-2.8319999999999999</v>
      </c>
      <c r="T67" s="28">
        <v>-1.9424300000000001</v>
      </c>
      <c r="U67" s="28">
        <v>-11.679896591527282</v>
      </c>
      <c r="V67" s="28">
        <v>-0.36818000000000001</v>
      </c>
      <c r="W67" s="28">
        <v>-25.452665026118993</v>
      </c>
      <c r="X67" s="28">
        <v>-501.42290747092454</v>
      </c>
    </row>
    <row r="68" spans="1:24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-0.79829364205235831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-0.79829364205235831</v>
      </c>
    </row>
    <row r="69" spans="1:24" ht="12.95" customHeight="1" x14ac:dyDescent="0.2">
      <c r="A69" s="69" t="s">
        <v>3229</v>
      </c>
      <c r="B69" s="28">
        <v>-25.853457320211241</v>
      </c>
      <c r="C69" s="28">
        <v>0</v>
      </c>
      <c r="D69" s="28">
        <v>-52.367899999999999</v>
      </c>
      <c r="E69" s="28">
        <v>-1.15648</v>
      </c>
      <c r="F69" s="28">
        <v>-0.10480640210476574</v>
      </c>
      <c r="G69" s="28">
        <v>-33.76144</v>
      </c>
      <c r="H69" s="28">
        <v>0</v>
      </c>
      <c r="I69" s="28">
        <v>-445.89105000000006</v>
      </c>
      <c r="J69" s="28">
        <v>-6.4390000000000003E-2</v>
      </c>
      <c r="K69" s="28">
        <v>-7.9812200000000004</v>
      </c>
      <c r="L69" s="28">
        <v>-27.680624035369878</v>
      </c>
      <c r="M69" s="28">
        <v>-0.44180999999999998</v>
      </c>
      <c r="N69" s="28">
        <v>0</v>
      </c>
      <c r="O69" s="28">
        <v>-32.622701877231862</v>
      </c>
      <c r="P69" s="28">
        <v>0</v>
      </c>
      <c r="Q69" s="28">
        <v>-7.1048999999999998</v>
      </c>
      <c r="R69" s="28">
        <v>-1.0372357978746374</v>
      </c>
      <c r="S69" s="28">
        <v>-3.0369999999999999</v>
      </c>
      <c r="T69" s="28">
        <v>-8.9495100000000001</v>
      </c>
      <c r="U69" s="28">
        <v>0</v>
      </c>
      <c r="V69" s="28">
        <v>-2.0316900000000002</v>
      </c>
      <c r="W69" s="28">
        <v>-120.48412876364141</v>
      </c>
      <c r="X69" s="28">
        <v>-770.57034419643401</v>
      </c>
    </row>
    <row r="70" spans="1:24" ht="12.95" customHeight="1" x14ac:dyDescent="0.2">
      <c r="A70" s="227" t="s">
        <v>995</v>
      </c>
      <c r="B70" s="28">
        <v>-1.4511701067505443</v>
      </c>
      <c r="C70" s="28">
        <v>0</v>
      </c>
      <c r="D70" s="28">
        <v>0</v>
      </c>
      <c r="E70" s="28">
        <v>0</v>
      </c>
      <c r="F70" s="28">
        <v>0</v>
      </c>
      <c r="G70" s="28">
        <v>-0.73519000000000001</v>
      </c>
      <c r="H70" s="28">
        <v>0</v>
      </c>
      <c r="I70" s="28">
        <v>-195.40025</v>
      </c>
      <c r="J70" s="28">
        <v>-2.1680000000000001E-2</v>
      </c>
      <c r="K70" s="28">
        <v>0</v>
      </c>
      <c r="L70" s="28">
        <v>0</v>
      </c>
      <c r="M70" s="28">
        <v>-0.27309</v>
      </c>
      <c r="N70" s="28">
        <v>0</v>
      </c>
      <c r="O70" s="28">
        <v>0</v>
      </c>
      <c r="P70" s="28">
        <v>0</v>
      </c>
      <c r="Q70" s="28">
        <v>0</v>
      </c>
      <c r="R70" s="28">
        <v>-0.60911955438500909</v>
      </c>
      <c r="S70" s="28">
        <v>0</v>
      </c>
      <c r="T70" s="28">
        <v>0</v>
      </c>
      <c r="U70" s="28">
        <v>0</v>
      </c>
      <c r="V70" s="28">
        <v>0</v>
      </c>
      <c r="W70" s="28">
        <v>-15.051999260005301</v>
      </c>
      <c r="X70" s="28">
        <v>-213.54257101490833</v>
      </c>
    </row>
    <row r="71" spans="1:24" ht="12.95" customHeight="1" x14ac:dyDescent="0.2">
      <c r="A71" s="68" t="s">
        <v>372</v>
      </c>
      <c r="B71" s="28">
        <v>-0.12549999999999376</v>
      </c>
      <c r="C71" s="28">
        <v>0</v>
      </c>
      <c r="D71" s="28">
        <v>0</v>
      </c>
      <c r="E71" s="28">
        <v>-0.39139999999999997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-5.74261</v>
      </c>
      <c r="M71" s="28">
        <v>0</v>
      </c>
      <c r="N71" s="28">
        <v>0</v>
      </c>
      <c r="O71" s="28">
        <v>0</v>
      </c>
      <c r="P71" s="28">
        <v>0</v>
      </c>
      <c r="Q71" s="28">
        <v>-34.103940000000001</v>
      </c>
      <c r="R71" s="28">
        <v>0</v>
      </c>
      <c r="S71" s="28">
        <v>-0.64300000000000002</v>
      </c>
      <c r="T71" s="28">
        <v>0</v>
      </c>
      <c r="U71" s="28">
        <v>-4.6033299999999997</v>
      </c>
      <c r="V71" s="28">
        <v>0</v>
      </c>
      <c r="W71" s="28">
        <v>0</v>
      </c>
      <c r="X71" s="28">
        <v>-45.609779999999994</v>
      </c>
    </row>
    <row r="72" spans="1:24" ht="15" customHeight="1" x14ac:dyDescent="0.2">
      <c r="A72" s="1115" t="s">
        <v>569</v>
      </c>
      <c r="B72" s="1114">
        <v>-480.82764028241178</v>
      </c>
      <c r="C72" s="1114">
        <v>-24438.168260000002</v>
      </c>
      <c r="D72" s="1114">
        <v>354.34453999999744</v>
      </c>
      <c r="E72" s="1114">
        <v>-1129.3070450119399</v>
      </c>
      <c r="F72" s="1114">
        <v>0.7489360645071379</v>
      </c>
      <c r="G72" s="1114">
        <v>-1228.4695655519999</v>
      </c>
      <c r="H72" s="1114">
        <v>-1373.9488100000126</v>
      </c>
      <c r="I72" s="1114">
        <v>-6226.594579999999</v>
      </c>
      <c r="J72" s="1114">
        <v>-3.9187208999999998</v>
      </c>
      <c r="K72" s="1114">
        <v>0.98114199999992024</v>
      </c>
      <c r="L72" s="1114">
        <v>509.10927723187478</v>
      </c>
      <c r="M72" s="1114">
        <v>-168.05453</v>
      </c>
      <c r="N72" s="1114">
        <v>437.08124999999973</v>
      </c>
      <c r="O72" s="1114">
        <v>220.50423341931383</v>
      </c>
      <c r="P72" s="1114">
        <v>-7.5924700000000014</v>
      </c>
      <c r="Q72" s="1114">
        <v>284.45770999999968</v>
      </c>
      <c r="R72" s="1114">
        <v>-22.802452684837696</v>
      </c>
      <c r="S72" s="1114">
        <v>-999.54500000000019</v>
      </c>
      <c r="T72" s="1114">
        <v>122.03896000000006</v>
      </c>
      <c r="U72" s="1114">
        <v>-295.77303746844041</v>
      </c>
      <c r="V72" s="1114">
        <v>33.813470000000052</v>
      </c>
      <c r="W72" s="1114">
        <v>-678.39060417272049</v>
      </c>
      <c r="X72" s="1114">
        <v>-35090.318758211768</v>
      </c>
    </row>
    <row r="73" spans="1:24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</row>
    <row r="74" spans="1:24" ht="15" customHeight="1" thickBot="1" x14ac:dyDescent="0.25">
      <c r="A74" s="1112" t="s">
        <v>570</v>
      </c>
      <c r="B74" s="1103">
        <v>-435.18611680929121</v>
      </c>
      <c r="C74" s="1103">
        <v>9993.9114000000009</v>
      </c>
      <c r="D74" s="1103">
        <v>1604.9474299999952</v>
      </c>
      <c r="E74" s="1103">
        <v>-1082.8626850119406</v>
      </c>
      <c r="F74" s="1103">
        <v>10.530561176381449</v>
      </c>
      <c r="G74" s="1103">
        <v>2853.9437644479999</v>
      </c>
      <c r="H74" s="1103">
        <v>2866.9653400000007</v>
      </c>
      <c r="I74" s="1103">
        <v>1639.2312099999999</v>
      </c>
      <c r="J74" s="1103">
        <v>14.867659100000001</v>
      </c>
      <c r="K74" s="1103">
        <v>315.30833199999927</v>
      </c>
      <c r="L74" s="1103">
        <v>663.83439826612698</v>
      </c>
      <c r="M74" s="1103">
        <v>548.18860764744454</v>
      </c>
      <c r="N74" s="1103">
        <v>469.19891847829854</v>
      </c>
      <c r="O74" s="1103">
        <v>1597.2846935963139</v>
      </c>
      <c r="P74" s="1103">
        <v>11.005820000000007</v>
      </c>
      <c r="Q74" s="1103">
        <v>347.74993999999987</v>
      </c>
      <c r="R74" s="1103">
        <v>111.89129766170868</v>
      </c>
      <c r="S74" s="1103">
        <v>1311.6320000000001</v>
      </c>
      <c r="T74" s="1103">
        <v>182.09381410000151</v>
      </c>
      <c r="U74" s="1103">
        <v>692.70756856855962</v>
      </c>
      <c r="V74" s="1103">
        <v>165.70536000000004</v>
      </c>
      <c r="W74" s="1103">
        <v>2134.1590360167365</v>
      </c>
      <c r="X74" s="1103">
        <v>26017.123565475311</v>
      </c>
    </row>
    <row r="75" spans="1:24" ht="12.95" customHeight="1" x14ac:dyDescent="0.2">
      <c r="A75" s="1358" t="s">
        <v>3158</v>
      </c>
      <c r="B75" s="1003">
        <v>-377.80003413469916</v>
      </c>
      <c r="C75" s="1003">
        <v>5961.0443000000005</v>
      </c>
      <c r="D75" s="1003">
        <v>1548.0668990465301</v>
      </c>
      <c r="E75" s="1003">
        <v>600.598977266887</v>
      </c>
      <c r="F75" s="1003">
        <v>34.795419558442617</v>
      </c>
      <c r="G75" s="1003">
        <v>2505.569757097107</v>
      </c>
      <c r="H75" s="1003">
        <v>3166.3039099999983</v>
      </c>
      <c r="I75" s="1003">
        <v>22.276270000000483</v>
      </c>
      <c r="J75" s="1003">
        <v>-4.3655399999999975</v>
      </c>
      <c r="K75" s="1003">
        <v>11.62610023211484</v>
      </c>
      <c r="L75" s="1003">
        <v>977.61092362042007</v>
      </c>
      <c r="M75" s="1003">
        <v>435.47015013860107</v>
      </c>
      <c r="N75" s="1003">
        <v>-351.89498228424759</v>
      </c>
      <c r="O75" s="1003">
        <v>328.54339435593027</v>
      </c>
      <c r="P75" s="1003">
        <v>6.7919600000000022</v>
      </c>
      <c r="Q75" s="1003">
        <v>282.74643107286062</v>
      </c>
      <c r="R75" s="1003">
        <v>14.294123783187329</v>
      </c>
      <c r="S75" s="1003">
        <v>665.476</v>
      </c>
      <c r="T75" s="1003">
        <v>50.458749999999974</v>
      </c>
      <c r="U75" s="1003">
        <v>993.46895328381902</v>
      </c>
      <c r="V75" s="1003">
        <v>11.730359999999971</v>
      </c>
      <c r="W75" s="1003">
        <v>-2360.2190205297284</v>
      </c>
      <c r="X75" s="1480">
        <f>SUM(B75:W75)</f>
        <v>14522.593102507226</v>
      </c>
    </row>
    <row r="76" spans="1:24" ht="12.95" customHeight="1" x14ac:dyDescent="0.2">
      <c r="A76" s="1357" t="s">
        <v>3159</v>
      </c>
      <c r="B76" s="1003">
        <v>-1236.9107477669882</v>
      </c>
      <c r="C76" s="1003">
        <v>3094.7737200000006</v>
      </c>
      <c r="D76" s="1003">
        <v>1811.7968799999974</v>
      </c>
      <c r="E76" s="1003">
        <v>534.69917525305459</v>
      </c>
      <c r="F76" s="1003">
        <v>-1.1050877359401847</v>
      </c>
      <c r="G76" s="1003">
        <v>2758.9402300000006</v>
      </c>
      <c r="H76" s="1003">
        <v>0</v>
      </c>
      <c r="I76" s="1003">
        <v>93.929139999999663</v>
      </c>
      <c r="J76" s="1003">
        <v>-46.463660000000004</v>
      </c>
      <c r="K76" s="1003">
        <v>313.3004699999999</v>
      </c>
      <c r="L76" s="1003">
        <v>3491.3349896178365</v>
      </c>
      <c r="M76" s="1003">
        <v>618.62151739163778</v>
      </c>
      <c r="N76" s="1003">
        <v>-56.206049999999998</v>
      </c>
      <c r="O76" s="1003">
        <v>-2.1747852721959673E-6</v>
      </c>
      <c r="P76" s="1003">
        <v>1.7769299999999999</v>
      </c>
      <c r="Q76" s="1003">
        <v>18.217220000000008</v>
      </c>
      <c r="R76" s="1003">
        <v>150.07901000000004</v>
      </c>
      <c r="S76" s="1003">
        <v>0.215</v>
      </c>
      <c r="T76" s="1003">
        <v>107.96482999999992</v>
      </c>
      <c r="U76" s="1003">
        <v>737.82116176895681</v>
      </c>
      <c r="V76" s="1003">
        <v>7.5649231135279882</v>
      </c>
      <c r="W76" s="1003">
        <v>1658.7608396105775</v>
      </c>
      <c r="X76" s="1003">
        <f>SUM(B76:W76)</f>
        <v>14059.110489077875</v>
      </c>
    </row>
    <row r="77" spans="1:24" ht="12.95" customHeight="1" x14ac:dyDescent="0.2">
      <c r="A77" s="1357" t="s">
        <v>3160</v>
      </c>
      <c r="B77" s="77">
        <v>-107.24963976666425</v>
      </c>
      <c r="C77" s="77">
        <v>764.57035000000008</v>
      </c>
      <c r="D77" s="77">
        <v>1623.6018599999998</v>
      </c>
      <c r="E77" s="77">
        <v>853.71061415309032</v>
      </c>
      <c r="F77" s="77">
        <v>0</v>
      </c>
      <c r="G77" s="77">
        <v>3253.5579041436717</v>
      </c>
      <c r="H77" s="77">
        <v>8.9999999999999971E-41</v>
      </c>
      <c r="I77" s="77">
        <v>-972.8184499999993</v>
      </c>
      <c r="J77" s="77">
        <v>0.16426000000000091</v>
      </c>
      <c r="K77" s="77">
        <v>206.6730399999997</v>
      </c>
      <c r="L77" s="77">
        <v>-2846.2417218468468</v>
      </c>
      <c r="M77" s="77">
        <v>416.4735012107451</v>
      </c>
      <c r="N77" s="77">
        <v>70.090516592709591</v>
      </c>
      <c r="O77" s="77">
        <v>-1.0111988552467257</v>
      </c>
      <c r="P77" s="77">
        <v>8.7837000000000014</v>
      </c>
      <c r="Q77" s="77">
        <v>0.2157199999999998</v>
      </c>
      <c r="R77" s="77">
        <v>-188.07870999999997</v>
      </c>
      <c r="S77" s="77">
        <v>0</v>
      </c>
      <c r="T77" s="77">
        <v>77.803339999999935</v>
      </c>
      <c r="U77" s="77">
        <v>106.73070563382961</v>
      </c>
      <c r="V77" s="77" t="s">
        <v>1580</v>
      </c>
      <c r="W77" s="77">
        <v>1024.9788713745459</v>
      </c>
      <c r="X77" s="1003">
        <f>SUM(B77:W77)</f>
        <v>4291.9546626398342</v>
      </c>
    </row>
    <row r="78" spans="1:24" ht="12.95" customHeight="1" thickBot="1" x14ac:dyDescent="0.25">
      <c r="A78" s="1359" t="s">
        <v>3161</v>
      </c>
      <c r="B78" s="78">
        <v>-68.697531764397041</v>
      </c>
      <c r="C78" s="78">
        <v>734.99299997064213</v>
      </c>
      <c r="D78" s="78">
        <v>1437.8424000000036</v>
      </c>
      <c r="E78" s="78">
        <v>1174.7449087854586</v>
      </c>
      <c r="F78" s="78">
        <v>0</v>
      </c>
      <c r="G78" s="78">
        <v>1857.2819076784601</v>
      </c>
      <c r="H78" s="78">
        <v>9.0000000000000008E-14</v>
      </c>
      <c r="I78" s="78">
        <v>-3433.2434399999993</v>
      </c>
      <c r="J78" s="78">
        <v>0</v>
      </c>
      <c r="K78" s="78">
        <v>238.8550400000002</v>
      </c>
      <c r="L78" s="78">
        <v>17.96377999999968</v>
      </c>
      <c r="M78" s="78">
        <v>356.14444288652612</v>
      </c>
      <c r="N78" s="78">
        <v>0</v>
      </c>
      <c r="O78" s="78">
        <v>-1.3499905357413298</v>
      </c>
      <c r="P78" s="78">
        <v>0</v>
      </c>
      <c r="Q78" s="78">
        <v>0</v>
      </c>
      <c r="R78" s="78">
        <v>-1571.1064799999999</v>
      </c>
      <c r="S78" s="78" t="s">
        <v>1580</v>
      </c>
      <c r="T78" s="78">
        <v>-2.1113199999999779</v>
      </c>
      <c r="U78" s="78">
        <v>26.06258000000004</v>
      </c>
      <c r="V78" s="78" t="s">
        <v>1580</v>
      </c>
      <c r="W78" s="78">
        <v>99.657778560138013</v>
      </c>
      <c r="X78" s="78">
        <f>SUM(B78:W78)</f>
        <v>867.03707558109022</v>
      </c>
    </row>
    <row r="80" spans="1:24" ht="12.95" customHeight="1" x14ac:dyDescent="0.2">
      <c r="A80" s="169"/>
      <c r="B80" s="30"/>
      <c r="C80" s="30"/>
      <c r="D80" s="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30"/>
    </row>
  </sheetData>
  <mergeCells count="2">
    <mergeCell ref="A5:J6"/>
    <mergeCell ref="K5:X6"/>
  </mergeCells>
  <phoneticPr fontId="6" type="noConversion"/>
  <conditionalFormatting sqref="C9:X9 B8:V8">
    <cfRule type="expression" dxfId="193" priority="863" stopIfTrue="1">
      <formula>#REF!=1</formula>
    </cfRule>
  </conditionalFormatting>
  <conditionalFormatting sqref="W8">
    <cfRule type="expression" dxfId="192" priority="865" stopIfTrue="1">
      <formula>#REF!=1</formula>
    </cfRule>
  </conditionalFormatting>
  <conditionalFormatting sqref="X8">
    <cfRule type="expression" dxfId="191" priority="866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U80"/>
  <sheetViews>
    <sheetView showGridLines="0" zoomScaleNormal="100" zoomScaleSheetLayoutView="70" workbookViewId="0">
      <pane xSplit="1" ySplit="8" topLeftCell="B30" activePane="bottomRight" state="frozen"/>
      <selection activeCell="K5" sqref="K5:X6"/>
      <selection pane="topRight" activeCell="K5" sqref="K5:X6"/>
      <selection pane="bottomLeft" activeCell="K5" sqref="K5:X6"/>
      <selection pane="bottomRight" activeCell="A35" sqref="A35"/>
    </sheetView>
  </sheetViews>
  <sheetFormatPr defaultRowHeight="12.75" x14ac:dyDescent="0.2"/>
  <cols>
    <col min="1" max="1" width="47.140625" style="451" customWidth="1"/>
    <col min="2" max="5" width="6.7109375" style="451" customWidth="1"/>
    <col min="6" max="6" width="5.42578125" style="451" customWidth="1"/>
    <col min="7" max="7" width="6.7109375" style="451" customWidth="1"/>
    <col min="8" max="8" width="7.7109375" style="451" customWidth="1"/>
    <col min="9" max="9" width="8" style="451" customWidth="1"/>
    <col min="10" max="10" width="6.7109375" style="451" customWidth="1"/>
    <col min="11" max="11" width="5.42578125" style="451" customWidth="1"/>
    <col min="12" max="12" width="5.28515625" style="451" customWidth="1"/>
    <col min="13" max="13" width="8" style="451" customWidth="1"/>
    <col min="14" max="14" width="2.140625" style="451" customWidth="1"/>
    <col min="15" max="15" width="6.140625" style="451" customWidth="1"/>
    <col min="16" max="16" width="7.140625" style="451" customWidth="1"/>
    <col min="17" max="17" width="6.7109375" style="451" customWidth="1"/>
    <col min="18" max="18" width="1.7109375" style="451" customWidth="1"/>
    <col min="19" max="19" width="6.140625" style="451" customWidth="1"/>
    <col min="20" max="20" width="5.85546875" style="451" customWidth="1"/>
    <col min="21" max="21" width="7.28515625" style="451" customWidth="1"/>
    <col min="22" max="16384" width="9.140625" style="451"/>
  </cols>
  <sheetData>
    <row r="1" spans="1:21" x14ac:dyDescent="0.2">
      <c r="A1" s="757" t="s">
        <v>349</v>
      </c>
    </row>
    <row r="2" spans="1:21" x14ac:dyDescent="0.2">
      <c r="A2" s="757" t="s">
        <v>350</v>
      </c>
    </row>
    <row r="3" spans="1:21" s="834" customFormat="1" ht="15" customHeight="1" x14ac:dyDescent="0.2">
      <c r="A3" s="922" t="s">
        <v>778</v>
      </c>
      <c r="M3" s="923"/>
      <c r="Q3" s="1058"/>
      <c r="U3" s="1058" t="s">
        <v>3170</v>
      </c>
    </row>
    <row r="4" spans="1:21" s="505" customFormat="1" ht="12" customHeight="1" x14ac:dyDescent="0.2"/>
    <row r="5" spans="1:21" s="505" customFormat="1" ht="18" customHeight="1" x14ac:dyDescent="0.2">
      <c r="A5" s="1731" t="s">
        <v>3171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O5" s="1737" t="s">
        <v>3901</v>
      </c>
      <c r="P5" s="1738"/>
      <c r="Q5" s="1738"/>
      <c r="S5" s="1740" t="s">
        <v>3905</v>
      </c>
      <c r="T5" s="1740"/>
      <c r="U5" s="1740"/>
    </row>
    <row r="6" spans="1:21" s="505" customFormat="1" ht="18" customHeight="1" x14ac:dyDescent="0.2">
      <c r="A6" s="1736" t="s">
        <v>3172</v>
      </c>
      <c r="B6" s="1736"/>
      <c r="C6" s="1736"/>
      <c r="D6" s="1736"/>
      <c r="E6" s="1736"/>
      <c r="F6" s="1736"/>
      <c r="G6" s="1736"/>
      <c r="H6" s="1736"/>
      <c r="I6" s="1736"/>
      <c r="J6" s="1736"/>
      <c r="K6" s="1736"/>
      <c r="L6" s="1736"/>
      <c r="M6" s="1736"/>
      <c r="O6" s="1739" t="s">
        <v>3902</v>
      </c>
      <c r="P6" s="1739"/>
      <c r="Q6" s="1739"/>
      <c r="S6" s="1741" t="s">
        <v>3906</v>
      </c>
      <c r="T6" s="1741"/>
      <c r="U6" s="1741"/>
    </row>
    <row r="7" spans="1:21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1354"/>
      <c r="O7" s="447"/>
      <c r="P7" s="447"/>
      <c r="Q7" s="1354"/>
      <c r="S7" s="447"/>
      <c r="T7" s="447"/>
      <c r="U7" s="1354" t="s">
        <v>2071</v>
      </c>
    </row>
    <row r="8" spans="1:21" s="284" customFormat="1" ht="75" customHeight="1" thickBot="1" x14ac:dyDescent="0.25">
      <c r="A8" s="1105"/>
      <c r="B8" s="1106" t="s">
        <v>2070</v>
      </c>
      <c r="C8" s="1106" t="s">
        <v>1220</v>
      </c>
      <c r="D8" s="1106" t="s">
        <v>800</v>
      </c>
      <c r="E8" s="1106" t="s">
        <v>763</v>
      </c>
      <c r="F8" s="1106" t="s">
        <v>1548</v>
      </c>
      <c r="G8" s="1106" t="s">
        <v>1550</v>
      </c>
      <c r="H8" s="1106" t="s">
        <v>1551</v>
      </c>
      <c r="I8" s="1106" t="s">
        <v>1423</v>
      </c>
      <c r="J8" s="1107" t="s">
        <v>802</v>
      </c>
      <c r="K8" s="1106" t="s">
        <v>1168</v>
      </c>
      <c r="L8" s="1106" t="s">
        <v>752</v>
      </c>
      <c r="M8" s="1108" t="s">
        <v>1079</v>
      </c>
      <c r="O8" s="1106" t="s">
        <v>1644</v>
      </c>
      <c r="P8" s="1106" t="s">
        <v>828</v>
      </c>
      <c r="Q8" s="1108" t="s">
        <v>1079</v>
      </c>
      <c r="S8" s="1108" t="s">
        <v>1220</v>
      </c>
      <c r="T8" s="1106" t="s">
        <v>1528</v>
      </c>
      <c r="U8" s="1108" t="s">
        <v>1079</v>
      </c>
    </row>
    <row r="9" spans="1:21" ht="15" customHeight="1" x14ac:dyDescent="0.2">
      <c r="A9" s="806" t="s">
        <v>565</v>
      </c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O9" s="84"/>
      <c r="P9" s="84"/>
      <c r="Q9" s="84"/>
      <c r="S9" s="84"/>
      <c r="T9" s="84"/>
      <c r="U9" s="86"/>
    </row>
    <row r="10" spans="1:21" ht="12.95" customHeight="1" x14ac:dyDescent="0.2">
      <c r="A10" s="226" t="s">
        <v>749</v>
      </c>
      <c r="B10" s="28">
        <v>0</v>
      </c>
      <c r="C10" s="28">
        <v>31.495619999999832</v>
      </c>
      <c r="D10" s="28">
        <v>-0.64092000000002258</v>
      </c>
      <c r="E10" s="28">
        <v>2878.7814899999998</v>
      </c>
      <c r="F10" s="28">
        <v>19.562209999999936</v>
      </c>
      <c r="G10" s="28">
        <v>1740.852969999999</v>
      </c>
      <c r="H10" s="28">
        <v>28565.68378000001</v>
      </c>
      <c r="I10" s="28">
        <v>3540.4042199999985</v>
      </c>
      <c r="J10" s="28">
        <v>83.403979999999819</v>
      </c>
      <c r="K10" s="28">
        <v>-7.443000000000001E-2</v>
      </c>
      <c r="L10" s="28">
        <v>0</v>
      </c>
      <c r="M10" s="28">
        <v>36859.468920000007</v>
      </c>
      <c r="O10" s="28">
        <v>2.9112899999999997</v>
      </c>
      <c r="P10" s="28">
        <v>771.81177000000002</v>
      </c>
      <c r="Q10" s="28">
        <v>774.72306000000003</v>
      </c>
      <c r="S10" s="28">
        <v>219.50107999999977</v>
      </c>
      <c r="T10" s="28">
        <v>19.207619999999999</v>
      </c>
      <c r="U10" s="28">
        <v>238.70869999999977</v>
      </c>
    </row>
    <row r="11" spans="1:21" ht="12.95" customHeight="1" x14ac:dyDescent="0.2">
      <c r="A11" s="226" t="s">
        <v>902</v>
      </c>
      <c r="B11" s="28">
        <v>222.53424999999999</v>
      </c>
      <c r="C11" s="28">
        <v>3346.9548799999998</v>
      </c>
      <c r="D11" s="28">
        <v>215.45593</v>
      </c>
      <c r="E11" s="28">
        <v>2211.7548099999999</v>
      </c>
      <c r="F11" s="28">
        <v>519.98471999999992</v>
      </c>
      <c r="G11" s="28">
        <v>8920.36139</v>
      </c>
      <c r="H11" s="28">
        <v>32084.633880000009</v>
      </c>
      <c r="I11" s="28">
        <v>25159.946979999997</v>
      </c>
      <c r="J11" s="28">
        <v>1390.80242</v>
      </c>
      <c r="K11" s="28">
        <v>-7.443000000000001E-2</v>
      </c>
      <c r="L11" s="28">
        <v>0</v>
      </c>
      <c r="M11" s="28">
        <v>74072.354830000011</v>
      </c>
      <c r="O11" s="28">
        <v>5.2859999999999996</v>
      </c>
      <c r="P11" s="28">
        <v>251.65557000000001</v>
      </c>
      <c r="Q11" s="28">
        <v>256.94157000000001</v>
      </c>
      <c r="S11" s="28">
        <v>3720.0436500000001</v>
      </c>
      <c r="T11" s="28">
        <v>19.207619999999999</v>
      </c>
      <c r="U11" s="28">
        <v>3739.2512700000002</v>
      </c>
    </row>
    <row r="12" spans="1:21" ht="12.95" customHeight="1" x14ac:dyDescent="0.2">
      <c r="A12" s="226" t="s">
        <v>996</v>
      </c>
      <c r="B12" s="28">
        <v>222.53424999999999</v>
      </c>
      <c r="C12" s="28">
        <v>3346.9548799999998</v>
      </c>
      <c r="D12" s="28">
        <v>215.45593</v>
      </c>
      <c r="E12" s="28">
        <v>2211.7548099999999</v>
      </c>
      <c r="F12" s="28">
        <v>519.98471999999992</v>
      </c>
      <c r="G12" s="28">
        <v>8920.36139</v>
      </c>
      <c r="H12" s="28">
        <v>27873.512020000009</v>
      </c>
      <c r="I12" s="28">
        <v>25159.946979999997</v>
      </c>
      <c r="J12" s="28">
        <v>1390.80242</v>
      </c>
      <c r="K12" s="28">
        <v>-7.443000000000001E-2</v>
      </c>
      <c r="L12" s="28">
        <v>0</v>
      </c>
      <c r="M12" s="28">
        <v>69861.232970000026</v>
      </c>
      <c r="O12" s="28">
        <v>5.2859999999999996</v>
      </c>
      <c r="P12" s="28">
        <v>251.65557000000001</v>
      </c>
      <c r="Q12" s="28">
        <v>256.94157000000001</v>
      </c>
      <c r="S12" s="28">
        <v>3720.0436500000001</v>
      </c>
      <c r="T12" s="28">
        <v>19.207619999999999</v>
      </c>
      <c r="U12" s="28">
        <v>3739.2512700000002</v>
      </c>
    </row>
    <row r="13" spans="1:21" ht="12.95" customHeight="1" x14ac:dyDescent="0.2">
      <c r="A13" s="226" t="s">
        <v>997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4211.1218600000002</v>
      </c>
      <c r="I13" s="28">
        <v>0</v>
      </c>
      <c r="J13" s="28">
        <v>0</v>
      </c>
      <c r="K13" s="28">
        <v>0</v>
      </c>
      <c r="L13" s="28">
        <v>0</v>
      </c>
      <c r="M13" s="28">
        <v>4211.1218600000002</v>
      </c>
      <c r="O13" s="28">
        <v>0</v>
      </c>
      <c r="P13" s="28">
        <v>0</v>
      </c>
      <c r="Q13" s="28">
        <v>0</v>
      </c>
      <c r="S13" s="28">
        <v>0</v>
      </c>
      <c r="T13" s="28">
        <v>0</v>
      </c>
      <c r="U13" s="28">
        <v>0</v>
      </c>
    </row>
    <row r="14" spans="1:21" ht="12.95" customHeight="1" x14ac:dyDescent="0.2">
      <c r="A14" s="226" t="s">
        <v>998</v>
      </c>
      <c r="B14" s="28">
        <v>-222.53424999999999</v>
      </c>
      <c r="C14" s="28">
        <v>-3291.6977999999999</v>
      </c>
      <c r="D14" s="28">
        <v>-216.09685000000002</v>
      </c>
      <c r="E14" s="28">
        <v>-325.77605</v>
      </c>
      <c r="F14" s="28">
        <v>0</v>
      </c>
      <c r="G14" s="28">
        <v>-7052.5592100000022</v>
      </c>
      <c r="H14" s="28">
        <v>-1710.5005100000001</v>
      </c>
      <c r="I14" s="28">
        <v>-15137.312159999999</v>
      </c>
      <c r="J14" s="28">
        <v>-1321.2623100000001</v>
      </c>
      <c r="K14" s="28">
        <v>0</v>
      </c>
      <c r="L14" s="28">
        <v>0</v>
      </c>
      <c r="M14" s="28">
        <v>-29277.739139999998</v>
      </c>
      <c r="O14" s="28">
        <v>-2.3786999999999998</v>
      </c>
      <c r="P14" s="28">
        <v>0</v>
      </c>
      <c r="Q14" s="28">
        <v>-2.3786999999999998</v>
      </c>
      <c r="S14" s="28">
        <v>-3486.6022000000003</v>
      </c>
      <c r="T14" s="28">
        <v>0</v>
      </c>
      <c r="U14" s="28">
        <v>-3486.6022000000003</v>
      </c>
    </row>
    <row r="15" spans="1:21" ht="12.95" customHeight="1" x14ac:dyDescent="0.2">
      <c r="A15" s="226" t="s">
        <v>999</v>
      </c>
      <c r="B15" s="28">
        <v>-222.53424999999999</v>
      </c>
      <c r="C15" s="28">
        <v>-3291.6977999999999</v>
      </c>
      <c r="D15" s="28">
        <v>-216.09685000000002</v>
      </c>
      <c r="E15" s="28">
        <v>-325.77605</v>
      </c>
      <c r="F15" s="28">
        <v>0</v>
      </c>
      <c r="G15" s="28">
        <v>-7052.5592100000022</v>
      </c>
      <c r="H15" s="28">
        <v>-1710.5005100000001</v>
      </c>
      <c r="I15" s="28">
        <v>-15137.312159999999</v>
      </c>
      <c r="J15" s="28">
        <v>-1321.2623100000001</v>
      </c>
      <c r="K15" s="28">
        <v>0</v>
      </c>
      <c r="L15" s="28">
        <v>0</v>
      </c>
      <c r="M15" s="28">
        <v>-29277.739139999998</v>
      </c>
      <c r="O15" s="28">
        <v>-2.3786999999999998</v>
      </c>
      <c r="P15" s="28">
        <v>0</v>
      </c>
      <c r="Q15" s="28">
        <v>-2.3786999999999998</v>
      </c>
      <c r="S15" s="28">
        <v>-3486.6022000000003</v>
      </c>
      <c r="T15" s="28">
        <v>0</v>
      </c>
      <c r="U15" s="28">
        <v>-3486.6022000000003</v>
      </c>
    </row>
    <row r="16" spans="1:21" ht="12.95" customHeight="1" x14ac:dyDescent="0.2">
      <c r="A16" s="226" t="s">
        <v>1570</v>
      </c>
      <c r="B16" s="28">
        <v>-222.53424999999999</v>
      </c>
      <c r="C16" s="28">
        <v>-1017.4271199999999</v>
      </c>
      <c r="D16" s="28">
        <v>0</v>
      </c>
      <c r="E16" s="28">
        <v>-325.77605</v>
      </c>
      <c r="F16" s="28">
        <v>0</v>
      </c>
      <c r="G16" s="28">
        <v>-7052.5592100000022</v>
      </c>
      <c r="H16" s="28">
        <v>-1710.5005100000001</v>
      </c>
      <c r="I16" s="28">
        <v>-15137.312159999999</v>
      </c>
      <c r="J16" s="28">
        <v>0</v>
      </c>
      <c r="K16" s="28">
        <v>0</v>
      </c>
      <c r="L16" s="28">
        <v>0</v>
      </c>
      <c r="M16" s="28">
        <v>-25466.109300000004</v>
      </c>
      <c r="O16" s="28">
        <v>-2.3786999999999998</v>
      </c>
      <c r="P16" s="28">
        <v>0</v>
      </c>
      <c r="Q16" s="28">
        <v>-2.3786999999999998</v>
      </c>
      <c r="S16" s="28">
        <v>-3486.6022000000003</v>
      </c>
      <c r="T16" s="28">
        <v>0</v>
      </c>
      <c r="U16" s="28">
        <v>-3486.6022000000003</v>
      </c>
    </row>
    <row r="17" spans="1:21" ht="12.95" customHeight="1" x14ac:dyDescent="0.2">
      <c r="A17" s="226" t="s">
        <v>732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-1321.2623100000001</v>
      </c>
      <c r="K17" s="28">
        <v>0</v>
      </c>
      <c r="L17" s="28">
        <v>0</v>
      </c>
      <c r="M17" s="28">
        <v>-1321.2623100000001</v>
      </c>
      <c r="O17" s="28">
        <v>0</v>
      </c>
      <c r="P17" s="28">
        <v>0</v>
      </c>
      <c r="Q17" s="28">
        <v>0</v>
      </c>
      <c r="S17" s="28">
        <v>0</v>
      </c>
      <c r="T17" s="28">
        <v>0</v>
      </c>
      <c r="U17" s="28">
        <v>0</v>
      </c>
    </row>
    <row r="18" spans="1:21" ht="12.95" customHeight="1" x14ac:dyDescent="0.2">
      <c r="A18" s="226" t="s">
        <v>743</v>
      </c>
      <c r="B18" s="28">
        <v>0</v>
      </c>
      <c r="C18" s="28">
        <v>-2274.2706800000001</v>
      </c>
      <c r="D18" s="28">
        <v>-216.09685000000002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-2490.36753</v>
      </c>
      <c r="O18" s="28">
        <v>0</v>
      </c>
      <c r="P18" s="28">
        <v>0</v>
      </c>
      <c r="Q18" s="28">
        <v>0</v>
      </c>
      <c r="S18" s="28">
        <v>0</v>
      </c>
      <c r="T18" s="28">
        <v>0</v>
      </c>
      <c r="U18" s="28">
        <v>0</v>
      </c>
    </row>
    <row r="19" spans="1:21" ht="12.95" customHeight="1" x14ac:dyDescent="0.2">
      <c r="A19" s="226" t="s">
        <v>1000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O19" s="28">
        <v>0</v>
      </c>
      <c r="P19" s="28">
        <v>0</v>
      </c>
      <c r="Q19" s="28">
        <v>0</v>
      </c>
      <c r="S19" s="28">
        <v>0</v>
      </c>
      <c r="T19" s="28">
        <v>0</v>
      </c>
      <c r="U19" s="28">
        <v>0</v>
      </c>
    </row>
    <row r="20" spans="1:21" ht="12.95" customHeight="1" x14ac:dyDescent="0.2">
      <c r="A20" s="226" t="s">
        <v>744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O20" s="28">
        <v>0</v>
      </c>
      <c r="P20" s="28">
        <v>0</v>
      </c>
      <c r="Q20" s="28">
        <v>0</v>
      </c>
      <c r="S20" s="28">
        <v>0</v>
      </c>
      <c r="T20" s="28">
        <v>0</v>
      </c>
      <c r="U20" s="28">
        <v>0</v>
      </c>
    </row>
    <row r="21" spans="1:21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O21" s="28">
        <v>0</v>
      </c>
      <c r="P21" s="28">
        <v>0</v>
      </c>
      <c r="Q21" s="28">
        <v>0</v>
      </c>
      <c r="S21" s="28">
        <v>0</v>
      </c>
      <c r="T21" s="28">
        <v>0</v>
      </c>
      <c r="U21" s="28">
        <v>0</v>
      </c>
    </row>
    <row r="22" spans="1:21" ht="12.95" customHeight="1" x14ac:dyDescent="0.2">
      <c r="A22" s="226" t="s">
        <v>743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O22" s="28">
        <v>0</v>
      </c>
      <c r="P22" s="28">
        <v>0</v>
      </c>
      <c r="Q22" s="28">
        <v>0</v>
      </c>
      <c r="S22" s="28">
        <v>0</v>
      </c>
      <c r="T22" s="28">
        <v>0</v>
      </c>
      <c r="U22" s="28">
        <v>0</v>
      </c>
    </row>
    <row r="23" spans="1:21" ht="12.95" customHeight="1" x14ac:dyDescent="0.2">
      <c r="A23" s="62" t="s">
        <v>4146</v>
      </c>
      <c r="B23" s="28">
        <v>0</v>
      </c>
      <c r="C23" s="28">
        <v>-23.761460000000028</v>
      </c>
      <c r="D23" s="28">
        <v>0</v>
      </c>
      <c r="E23" s="28">
        <v>992.80272999999977</v>
      </c>
      <c r="F23" s="28">
        <v>-500.42250999999999</v>
      </c>
      <c r="G23" s="28">
        <v>-126.94920999999886</v>
      </c>
      <c r="H23" s="28">
        <v>-1808.4495899999979</v>
      </c>
      <c r="I23" s="28">
        <v>-6482.230599999999</v>
      </c>
      <c r="J23" s="28">
        <v>13.863869999999906</v>
      </c>
      <c r="K23" s="28">
        <v>0</v>
      </c>
      <c r="L23" s="28">
        <v>0</v>
      </c>
      <c r="M23" s="28">
        <v>-7935.1467699999957</v>
      </c>
      <c r="O23" s="28">
        <v>3.9900000000000005E-3</v>
      </c>
      <c r="P23" s="28">
        <v>520.15620000000001</v>
      </c>
      <c r="Q23" s="28">
        <v>520.16019000000006</v>
      </c>
      <c r="S23" s="28">
        <v>-13.94037000000003</v>
      </c>
      <c r="T23" s="28">
        <v>0</v>
      </c>
      <c r="U23" s="28">
        <v>-13.94037000000003</v>
      </c>
    </row>
    <row r="24" spans="1:21" ht="12.95" customHeight="1" x14ac:dyDescent="0.2">
      <c r="A24" s="62" t="s">
        <v>4128</v>
      </c>
      <c r="B24" s="28">
        <v>-127.66434</v>
      </c>
      <c r="C24" s="28">
        <v>-821.43799999999999</v>
      </c>
      <c r="D24" s="28">
        <v>0</v>
      </c>
      <c r="E24" s="28">
        <v>-821.92860000000007</v>
      </c>
      <c r="F24" s="28">
        <v>-500.42250999999999</v>
      </c>
      <c r="G24" s="28">
        <v>-4866.7641100000001</v>
      </c>
      <c r="H24" s="28">
        <v>-9328.7949699999972</v>
      </c>
      <c r="I24" s="28">
        <v>-7268.1043300000001</v>
      </c>
      <c r="J24" s="28">
        <v>-578.11306000000002</v>
      </c>
      <c r="K24" s="28">
        <v>0</v>
      </c>
      <c r="L24" s="28">
        <v>0</v>
      </c>
      <c r="M24" s="28">
        <v>-24313.229919999994</v>
      </c>
      <c r="O24" s="28">
        <v>7.26E-3</v>
      </c>
      <c r="P24" s="28">
        <v>-67.675060000000002</v>
      </c>
      <c r="Q24" s="28">
        <v>-67.6678</v>
      </c>
      <c r="S24" s="28">
        <v>-1052.44848</v>
      </c>
      <c r="T24" s="28">
        <v>0</v>
      </c>
      <c r="U24" s="28">
        <v>-1052.44848</v>
      </c>
    </row>
    <row r="25" spans="1:21" ht="12.95" customHeight="1" x14ac:dyDescent="0.2">
      <c r="A25" s="62" t="s">
        <v>4127</v>
      </c>
      <c r="B25" s="28">
        <v>127.66434</v>
      </c>
      <c r="C25" s="28">
        <v>791.64018999999996</v>
      </c>
      <c r="D25" s="28">
        <v>0</v>
      </c>
      <c r="E25" s="28">
        <v>50.221589999999999</v>
      </c>
      <c r="F25" s="28">
        <v>0</v>
      </c>
      <c r="G25" s="28">
        <v>3832.0635600000005</v>
      </c>
      <c r="H25" s="28">
        <v>319.90569000000039</v>
      </c>
      <c r="I25" s="28">
        <v>108.47</v>
      </c>
      <c r="J25" s="28">
        <v>549.20740000000001</v>
      </c>
      <c r="K25" s="28">
        <v>0</v>
      </c>
      <c r="L25" s="283">
        <v>0</v>
      </c>
      <c r="M25" s="28">
        <v>5779.1727700000019</v>
      </c>
      <c r="O25" s="28">
        <v>-3.2699999999999999E-3</v>
      </c>
      <c r="P25" s="28">
        <v>0</v>
      </c>
      <c r="Q25" s="28">
        <v>-3.2699999999999999E-3</v>
      </c>
      <c r="S25" s="28">
        <v>993.19564000000003</v>
      </c>
      <c r="T25" s="28">
        <v>0</v>
      </c>
      <c r="U25" s="28">
        <v>993.19564000000003</v>
      </c>
    </row>
    <row r="26" spans="1:21" ht="12.95" customHeight="1" x14ac:dyDescent="0.2">
      <c r="A26" s="62" t="s">
        <v>4130</v>
      </c>
      <c r="B26" s="28">
        <v>126.68279</v>
      </c>
      <c r="C26" s="28">
        <v>122.03466</v>
      </c>
      <c r="D26" s="28">
        <v>24.553810000000002</v>
      </c>
      <c r="E26" s="28">
        <v>1886.3093299999998</v>
      </c>
      <c r="F26" s="28">
        <v>0</v>
      </c>
      <c r="G26" s="28">
        <v>4297.9194100000004</v>
      </c>
      <c r="H26" s="28">
        <v>7211.4179299999996</v>
      </c>
      <c r="I26" s="28">
        <v>4634.3766500000002</v>
      </c>
      <c r="J26" s="28">
        <v>855.38995999999997</v>
      </c>
      <c r="K26" s="28">
        <v>0</v>
      </c>
      <c r="L26" s="28">
        <v>0</v>
      </c>
      <c r="M26" s="28">
        <v>19158.684540000002</v>
      </c>
      <c r="O26" s="28">
        <v>0</v>
      </c>
      <c r="P26" s="28">
        <v>587.83126000000004</v>
      </c>
      <c r="Q26" s="28">
        <v>587.83126000000004</v>
      </c>
      <c r="S26" s="28">
        <v>846.93743999999992</v>
      </c>
      <c r="T26" s="28">
        <v>0</v>
      </c>
      <c r="U26" s="28">
        <v>846.93743999999992</v>
      </c>
    </row>
    <row r="27" spans="1:21" ht="12.95" customHeight="1" x14ac:dyDescent="0.2">
      <c r="A27" s="62" t="s">
        <v>4132</v>
      </c>
      <c r="B27" s="28">
        <v>-126.68279</v>
      </c>
      <c r="C27" s="28">
        <v>-115.99831</v>
      </c>
      <c r="D27" s="28">
        <v>-24.553810000000002</v>
      </c>
      <c r="E27" s="28">
        <v>-121.79958999999999</v>
      </c>
      <c r="F27" s="28">
        <v>0</v>
      </c>
      <c r="G27" s="28">
        <v>-3390.1680699999997</v>
      </c>
      <c r="H27" s="28">
        <v>-10.97824</v>
      </c>
      <c r="I27" s="28">
        <v>-3956.9729199999997</v>
      </c>
      <c r="J27" s="28">
        <v>-812.62043000000006</v>
      </c>
      <c r="K27" s="28">
        <v>0</v>
      </c>
      <c r="L27" s="28">
        <v>0</v>
      </c>
      <c r="M27" s="28">
        <v>-8559.774159999999</v>
      </c>
      <c r="O27" s="28">
        <v>0</v>
      </c>
      <c r="P27" s="28">
        <v>0</v>
      </c>
      <c r="Q27" s="28">
        <v>0</v>
      </c>
      <c r="S27" s="28">
        <v>-801.62496999999996</v>
      </c>
      <c r="T27" s="28">
        <v>0</v>
      </c>
      <c r="U27" s="28">
        <v>-801.62496999999996</v>
      </c>
    </row>
    <row r="28" spans="1:21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-563.48408999999992</v>
      </c>
      <c r="F28" s="28">
        <v>0</v>
      </c>
      <c r="G28" s="28">
        <v>0</v>
      </c>
      <c r="H28" s="28">
        <v>0</v>
      </c>
      <c r="I28" s="28">
        <v>0</v>
      </c>
      <c r="J28" s="28">
        <v>-2.2449999999999974</v>
      </c>
      <c r="K28" s="28">
        <v>0</v>
      </c>
      <c r="L28" s="28">
        <v>0</v>
      </c>
      <c r="M28" s="28">
        <v>-565.72908999999993</v>
      </c>
      <c r="O28" s="28">
        <v>0</v>
      </c>
      <c r="P28" s="28">
        <v>0</v>
      </c>
      <c r="Q28" s="28">
        <v>0</v>
      </c>
      <c r="S28" s="28">
        <v>0</v>
      </c>
      <c r="T28" s="28">
        <v>0</v>
      </c>
      <c r="U28" s="28">
        <v>0</v>
      </c>
    </row>
    <row r="29" spans="1:21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-600.15482999999995</v>
      </c>
      <c r="F29" s="28">
        <v>0</v>
      </c>
      <c r="G29" s="28">
        <v>0</v>
      </c>
      <c r="H29" s="28">
        <v>0</v>
      </c>
      <c r="I29" s="28">
        <v>0</v>
      </c>
      <c r="J29" s="28">
        <v>-44.893000000000001</v>
      </c>
      <c r="K29" s="28">
        <v>0</v>
      </c>
      <c r="L29" s="28">
        <v>0</v>
      </c>
      <c r="M29" s="28">
        <v>-645.04782999999998</v>
      </c>
      <c r="O29" s="28">
        <v>0</v>
      </c>
      <c r="P29" s="28">
        <v>0</v>
      </c>
      <c r="Q29" s="28">
        <v>0</v>
      </c>
      <c r="S29" s="28">
        <v>0</v>
      </c>
      <c r="T29" s="28">
        <v>0</v>
      </c>
      <c r="U29" s="28">
        <v>0</v>
      </c>
    </row>
    <row r="30" spans="1:21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36.670739999999995</v>
      </c>
      <c r="F30" s="28">
        <v>0</v>
      </c>
      <c r="G30" s="28">
        <v>0</v>
      </c>
      <c r="H30" s="28">
        <v>0</v>
      </c>
      <c r="I30" s="28">
        <v>0</v>
      </c>
      <c r="J30" s="28">
        <v>42.648000000000003</v>
      </c>
      <c r="K30" s="28">
        <v>0</v>
      </c>
      <c r="L30" s="28">
        <v>0</v>
      </c>
      <c r="M30" s="28">
        <v>79.318739999999991</v>
      </c>
      <c r="O30" s="28">
        <v>0</v>
      </c>
      <c r="P30" s="28">
        <v>0</v>
      </c>
      <c r="Q30" s="28">
        <v>0</v>
      </c>
      <c r="S30" s="28">
        <v>0</v>
      </c>
      <c r="T30" s="28">
        <v>0</v>
      </c>
      <c r="U30" s="28">
        <v>0</v>
      </c>
    </row>
    <row r="31" spans="1:21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O31" s="28">
        <v>0</v>
      </c>
      <c r="P31" s="28">
        <v>0</v>
      </c>
      <c r="Q31" s="28">
        <v>0</v>
      </c>
      <c r="S31" s="28">
        <v>0</v>
      </c>
      <c r="T31" s="28">
        <v>0</v>
      </c>
      <c r="U31" s="28">
        <v>0</v>
      </c>
    </row>
    <row r="32" spans="1:21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O32" s="28">
        <v>0</v>
      </c>
      <c r="P32" s="28">
        <v>0</v>
      </c>
      <c r="Q32" s="28">
        <v>0</v>
      </c>
      <c r="S32" s="28">
        <v>0</v>
      </c>
      <c r="T32" s="28">
        <v>0</v>
      </c>
      <c r="U32" s="28">
        <v>0</v>
      </c>
    </row>
    <row r="33" spans="1:21" ht="12.95" customHeight="1" x14ac:dyDescent="0.2">
      <c r="A33" s="228" t="s">
        <v>1001</v>
      </c>
      <c r="B33" s="28">
        <v>0</v>
      </c>
      <c r="C33" s="28">
        <v>4.9366000000000003</v>
      </c>
      <c r="D33" s="28">
        <v>0</v>
      </c>
      <c r="E33" s="28">
        <v>3.0151500000000007</v>
      </c>
      <c r="F33" s="28">
        <v>259.40315961041028</v>
      </c>
      <c r="G33" s="28">
        <v>183.04386000000002</v>
      </c>
      <c r="H33" s="28">
        <v>568.15200000000004</v>
      </c>
      <c r="I33" s="28">
        <v>336.95271000000002</v>
      </c>
      <c r="J33" s="28">
        <v>2.7381026323028275</v>
      </c>
      <c r="K33" s="28">
        <v>0</v>
      </c>
      <c r="L33" s="28">
        <v>0</v>
      </c>
      <c r="M33" s="28">
        <v>1358.2415822427133</v>
      </c>
      <c r="O33" s="28">
        <v>0.13695088982595358</v>
      </c>
      <c r="P33" s="28">
        <v>0</v>
      </c>
      <c r="Q33" s="28">
        <v>0.3026908898259536</v>
      </c>
      <c r="S33" s="28">
        <v>25.52872</v>
      </c>
      <c r="T33" s="28">
        <v>4.7533799999999999</v>
      </c>
      <c r="U33" s="28">
        <v>30.2821</v>
      </c>
    </row>
    <row r="34" spans="1:21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0.22600000000000001</v>
      </c>
      <c r="H34" s="28">
        <v>3144.9375099999997</v>
      </c>
      <c r="I34" s="28">
        <v>9.8582400000000003</v>
      </c>
      <c r="J34" s="28">
        <v>0</v>
      </c>
      <c r="K34" s="28">
        <v>0</v>
      </c>
      <c r="L34" s="28">
        <v>0</v>
      </c>
      <c r="M34" s="28">
        <v>3155.0217499999999</v>
      </c>
      <c r="O34" s="28">
        <v>0</v>
      </c>
      <c r="P34" s="28">
        <v>-6.7630799999999995</v>
      </c>
      <c r="Q34" s="28">
        <v>-6.7630799999999995</v>
      </c>
      <c r="S34" s="28">
        <v>0</v>
      </c>
      <c r="T34" s="28">
        <v>0</v>
      </c>
      <c r="U34" s="28">
        <v>0</v>
      </c>
    </row>
    <row r="35" spans="1:21" ht="12.95" customHeight="1" x14ac:dyDescent="0.2">
      <c r="A35" s="62" t="s">
        <v>4178</v>
      </c>
      <c r="B35" s="28">
        <v>0</v>
      </c>
      <c r="C35" s="28">
        <v>0</v>
      </c>
      <c r="D35" s="28">
        <v>0</v>
      </c>
      <c r="E35" s="28">
        <v>1181.366</v>
      </c>
      <c r="F35" s="28">
        <v>0</v>
      </c>
      <c r="G35" s="28">
        <v>0</v>
      </c>
      <c r="H35" s="28">
        <v>-1023.675</v>
      </c>
      <c r="I35" s="28">
        <v>93.712999999999994</v>
      </c>
      <c r="J35" s="28">
        <v>0</v>
      </c>
      <c r="K35" s="28">
        <v>0</v>
      </c>
      <c r="L35" s="28">
        <v>0</v>
      </c>
      <c r="M35" s="28">
        <v>251.40400000000002</v>
      </c>
      <c r="O35" s="28">
        <v>0</v>
      </c>
      <c r="P35" s="28">
        <v>-2.9962799999999996</v>
      </c>
      <c r="Q35" s="28">
        <v>-2.9962799999999996</v>
      </c>
      <c r="S35" s="28">
        <v>0</v>
      </c>
      <c r="T35" s="28">
        <v>0</v>
      </c>
      <c r="U35" s="28">
        <v>0</v>
      </c>
    </row>
    <row r="36" spans="1:21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O36" s="28"/>
      <c r="P36" s="28"/>
      <c r="Q36" s="28"/>
      <c r="S36" s="28"/>
      <c r="T36" s="28"/>
      <c r="U36" s="28"/>
    </row>
    <row r="37" spans="1:21" ht="15" customHeight="1" x14ac:dyDescent="0.2">
      <c r="A37" s="1115" t="s">
        <v>562</v>
      </c>
      <c r="B37" s="1114">
        <v>0</v>
      </c>
      <c r="C37" s="1114">
        <v>36.43221999999983</v>
      </c>
      <c r="D37" s="1114">
        <v>-0.64092000000002258</v>
      </c>
      <c r="E37" s="1114">
        <v>3499.6785500000001</v>
      </c>
      <c r="F37" s="1114">
        <v>278.96536961041022</v>
      </c>
      <c r="G37" s="1114">
        <v>1924.1228299999991</v>
      </c>
      <c r="H37" s="1114">
        <v>31255.098290000009</v>
      </c>
      <c r="I37" s="1114">
        <v>3980.9281699999988</v>
      </c>
      <c r="J37" s="1114">
        <v>83.897082632302642</v>
      </c>
      <c r="K37" s="1114">
        <v>-7.443000000000001E-2</v>
      </c>
      <c r="L37" s="1114">
        <v>0</v>
      </c>
      <c r="M37" s="1114">
        <v>41058.407162242722</v>
      </c>
      <c r="O37" s="1114">
        <v>3.0482408898259532</v>
      </c>
      <c r="P37" s="1114">
        <v>762.05241000000012</v>
      </c>
      <c r="Q37" s="1114">
        <v>765.26639088982608</v>
      </c>
      <c r="S37" s="1114">
        <v>245.02979999999977</v>
      </c>
      <c r="T37" s="1114">
        <v>23.960999999999999</v>
      </c>
      <c r="U37" s="1114">
        <v>268.99079999999975</v>
      </c>
    </row>
    <row r="38" spans="1:21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O38" s="28"/>
      <c r="P38" s="28"/>
      <c r="Q38" s="28"/>
      <c r="S38" s="28"/>
      <c r="T38" s="28"/>
      <c r="U38" s="28"/>
    </row>
    <row r="39" spans="1:21" ht="15" customHeight="1" x14ac:dyDescent="0.2">
      <c r="A39" s="806" t="s">
        <v>568</v>
      </c>
      <c r="B39" s="72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O39" s="28"/>
      <c r="P39" s="28"/>
      <c r="Q39" s="28"/>
      <c r="S39" s="28"/>
      <c r="T39" s="28"/>
      <c r="U39" s="28"/>
    </row>
    <row r="40" spans="1:21" ht="12.95" customHeight="1" x14ac:dyDescent="0.2">
      <c r="A40" s="68" t="s">
        <v>419</v>
      </c>
      <c r="B40" s="28">
        <v>0</v>
      </c>
      <c r="C40" s="28">
        <v>-29.696920000000034</v>
      </c>
      <c r="D40" s="28">
        <v>-0.67102000000005546</v>
      </c>
      <c r="E40" s="28">
        <v>-5086.4697167885206</v>
      </c>
      <c r="F40" s="28">
        <v>-8.7279999999999998</v>
      </c>
      <c r="G40" s="28">
        <v>-1010.5427099999993</v>
      </c>
      <c r="H40" s="28">
        <v>-19575.460993633737</v>
      </c>
      <c r="I40" s="28">
        <v>-1805.3198700000012</v>
      </c>
      <c r="J40" s="28">
        <v>-75.420620000000099</v>
      </c>
      <c r="K40" s="28">
        <v>-3.7884599999999997</v>
      </c>
      <c r="L40" s="28">
        <v>0.25943000000000049</v>
      </c>
      <c r="M40" s="28">
        <v>-27595.838880422256</v>
      </c>
      <c r="O40" s="28">
        <v>-4.4210000000000003</v>
      </c>
      <c r="P40" s="28">
        <v>-122.48290999999972</v>
      </c>
      <c r="Q40" s="28">
        <v>-126.90390999999973</v>
      </c>
      <c r="S40" s="28">
        <v>0</v>
      </c>
      <c r="T40" s="28">
        <v>0</v>
      </c>
      <c r="U40" s="28">
        <v>0</v>
      </c>
    </row>
    <row r="41" spans="1:21" ht="12.95" customHeight="1" x14ac:dyDescent="0.2">
      <c r="A41" s="773" t="s">
        <v>417</v>
      </c>
      <c r="B41" s="28">
        <v>0</v>
      </c>
      <c r="C41" s="28">
        <v>-370.04329999999999</v>
      </c>
      <c r="D41" s="28">
        <v>-137.45212999999998</v>
      </c>
      <c r="E41" s="28">
        <v>-4337.5203199999996</v>
      </c>
      <c r="F41" s="28">
        <v>0</v>
      </c>
      <c r="G41" s="28">
        <v>-918.97108000000003</v>
      </c>
      <c r="H41" s="28">
        <v>-17183.105633633735</v>
      </c>
      <c r="I41" s="28">
        <v>-4774.3704200000002</v>
      </c>
      <c r="J41" s="28">
        <v>-717.86186999999995</v>
      </c>
      <c r="K41" s="28">
        <v>-4.694</v>
      </c>
      <c r="L41" s="28">
        <v>-0.375</v>
      </c>
      <c r="M41" s="28">
        <v>-28444.393753633736</v>
      </c>
      <c r="O41" s="28">
        <v>0</v>
      </c>
      <c r="P41" s="28">
        <v>-1782.2073500000001</v>
      </c>
      <c r="Q41" s="28">
        <v>-1782.2073500000001</v>
      </c>
      <c r="S41" s="28">
        <v>0</v>
      </c>
      <c r="T41" s="28">
        <v>0</v>
      </c>
      <c r="U41" s="28">
        <v>0</v>
      </c>
    </row>
    <row r="42" spans="1:21" ht="12.95" customHeight="1" x14ac:dyDescent="0.2">
      <c r="A42" s="773" t="s">
        <v>128</v>
      </c>
      <c r="B42" s="28">
        <v>0</v>
      </c>
      <c r="C42" s="28">
        <v>-370.04329999999999</v>
      </c>
      <c r="D42" s="28">
        <v>-137.45212999999998</v>
      </c>
      <c r="E42" s="28">
        <v>-4337.5203199999996</v>
      </c>
      <c r="F42" s="28">
        <v>0</v>
      </c>
      <c r="G42" s="28">
        <v>-918.97108000000003</v>
      </c>
      <c r="H42" s="28">
        <v>-15773.63621521494</v>
      </c>
      <c r="I42" s="28">
        <v>-4774.3704200000002</v>
      </c>
      <c r="J42" s="28">
        <v>-717.86186999999995</v>
      </c>
      <c r="K42" s="28">
        <v>-4.694</v>
      </c>
      <c r="L42" s="28">
        <v>-0.375</v>
      </c>
      <c r="M42" s="28">
        <v>-27034.924335214939</v>
      </c>
      <c r="O42" s="28">
        <v>0</v>
      </c>
      <c r="P42" s="28">
        <v>-1782.2073500000001</v>
      </c>
      <c r="Q42" s="28">
        <v>-1782.2073500000001</v>
      </c>
      <c r="S42" s="28">
        <v>0</v>
      </c>
      <c r="T42" s="28">
        <v>0</v>
      </c>
      <c r="U42" s="28">
        <v>0</v>
      </c>
    </row>
    <row r="43" spans="1:21" ht="12.95" customHeight="1" x14ac:dyDescent="0.2">
      <c r="A43" s="773" t="s">
        <v>129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-1409.4691877585624</v>
      </c>
      <c r="I43" s="28">
        <v>0</v>
      </c>
      <c r="J43" s="28">
        <v>0</v>
      </c>
      <c r="K43" s="28">
        <v>0</v>
      </c>
      <c r="L43" s="28">
        <v>0</v>
      </c>
      <c r="M43" s="28">
        <v>-1409.4691877585624</v>
      </c>
      <c r="O43" s="28">
        <v>0</v>
      </c>
      <c r="P43" s="28">
        <v>0</v>
      </c>
      <c r="Q43" s="28">
        <v>0</v>
      </c>
      <c r="S43" s="28">
        <v>0</v>
      </c>
      <c r="T43" s="28">
        <v>0</v>
      </c>
      <c r="U43" s="28">
        <v>0</v>
      </c>
    </row>
    <row r="44" spans="1:21" ht="12.95" customHeight="1" x14ac:dyDescent="0.2">
      <c r="A44" s="773" t="s">
        <v>415</v>
      </c>
      <c r="B44" s="28">
        <v>0</v>
      </c>
      <c r="C44" s="28">
        <v>359.92778999999996</v>
      </c>
      <c r="D44" s="28">
        <v>137.50677999999996</v>
      </c>
      <c r="E44" s="28">
        <v>95.111170000000001</v>
      </c>
      <c r="F44" s="28">
        <v>0</v>
      </c>
      <c r="G44" s="28">
        <v>712.20260999999994</v>
      </c>
      <c r="H44" s="28">
        <v>0</v>
      </c>
      <c r="I44" s="28">
        <v>4064.3303000000001</v>
      </c>
      <c r="J44" s="28">
        <v>683.33344</v>
      </c>
      <c r="K44" s="28">
        <v>0</v>
      </c>
      <c r="L44" s="28">
        <v>0.28125</v>
      </c>
      <c r="M44" s="28">
        <v>6052.6933399999998</v>
      </c>
      <c r="O44" s="28">
        <v>0</v>
      </c>
      <c r="P44" s="28">
        <v>1327.14327</v>
      </c>
      <c r="Q44" s="28">
        <v>1327.14327</v>
      </c>
      <c r="S44" s="28">
        <v>0</v>
      </c>
      <c r="T44" s="28">
        <v>0</v>
      </c>
      <c r="U44" s="28">
        <v>0</v>
      </c>
    </row>
    <row r="45" spans="1:21" ht="12.95" customHeight="1" x14ac:dyDescent="0.2">
      <c r="A45" s="62" t="s">
        <v>1288</v>
      </c>
      <c r="B45" s="28">
        <v>0</v>
      </c>
      <c r="C45" s="28">
        <v>359.92778999999996</v>
      </c>
      <c r="D45" s="28">
        <v>137.50677999999996</v>
      </c>
      <c r="E45" s="28">
        <v>95.111170000000001</v>
      </c>
      <c r="F45" s="28">
        <v>0</v>
      </c>
      <c r="G45" s="28">
        <v>712.20260999999994</v>
      </c>
      <c r="H45" s="28">
        <v>0</v>
      </c>
      <c r="I45" s="28">
        <v>4064.3303000000001</v>
      </c>
      <c r="J45" s="28">
        <v>683.33344</v>
      </c>
      <c r="K45" s="28">
        <v>0</v>
      </c>
      <c r="L45" s="28">
        <v>0.28125</v>
      </c>
      <c r="M45" s="28">
        <v>6052.6933399999998</v>
      </c>
      <c r="O45" s="28">
        <v>0</v>
      </c>
      <c r="P45" s="28">
        <v>1327.1432645</v>
      </c>
      <c r="Q45" s="28">
        <v>1327.1432645</v>
      </c>
      <c r="S45" s="28">
        <v>0</v>
      </c>
      <c r="T45" s="28">
        <v>0</v>
      </c>
      <c r="U45" s="28">
        <v>0</v>
      </c>
    </row>
    <row r="46" spans="1:21" ht="12.95" customHeight="1" x14ac:dyDescent="0.2">
      <c r="A46" s="62" t="s">
        <v>1570</v>
      </c>
      <c r="B46" s="28">
        <v>0</v>
      </c>
      <c r="C46" s="28">
        <v>190.01595999999998</v>
      </c>
      <c r="D46" s="28">
        <v>0</v>
      </c>
      <c r="E46" s="28">
        <v>95.111170000000001</v>
      </c>
      <c r="F46" s="28">
        <v>0</v>
      </c>
      <c r="G46" s="28">
        <v>712.20260999999994</v>
      </c>
      <c r="H46" s="28">
        <v>0</v>
      </c>
      <c r="I46" s="28">
        <v>4064.3303000000001</v>
      </c>
      <c r="J46" s="28">
        <v>0</v>
      </c>
      <c r="K46" s="28">
        <v>0</v>
      </c>
      <c r="L46" s="28">
        <v>0.28125</v>
      </c>
      <c r="M46" s="28">
        <v>5061.9412899999998</v>
      </c>
      <c r="O46" s="28">
        <v>0</v>
      </c>
      <c r="P46" s="28">
        <v>0</v>
      </c>
      <c r="Q46" s="28">
        <v>0</v>
      </c>
      <c r="S46" s="28">
        <v>0</v>
      </c>
      <c r="T46" s="28">
        <v>0</v>
      </c>
      <c r="U46" s="28">
        <v>0</v>
      </c>
    </row>
    <row r="47" spans="1:21" ht="12.95" customHeight="1" x14ac:dyDescent="0.2">
      <c r="A47" s="62" t="s">
        <v>732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683.33344</v>
      </c>
      <c r="K47" s="28">
        <v>0</v>
      </c>
      <c r="L47" s="28">
        <v>0</v>
      </c>
      <c r="M47" s="28">
        <v>683.33344</v>
      </c>
      <c r="O47" s="28">
        <v>0</v>
      </c>
      <c r="P47" s="28">
        <v>0</v>
      </c>
      <c r="Q47" s="28">
        <v>0</v>
      </c>
      <c r="S47" s="28">
        <v>0</v>
      </c>
      <c r="T47" s="28">
        <v>0</v>
      </c>
      <c r="U47" s="28">
        <v>0</v>
      </c>
    </row>
    <row r="48" spans="1:21" ht="12.95" customHeight="1" x14ac:dyDescent="0.2">
      <c r="A48" s="62" t="s">
        <v>743</v>
      </c>
      <c r="B48" s="28">
        <v>0</v>
      </c>
      <c r="C48" s="28">
        <v>169.91182999999998</v>
      </c>
      <c r="D48" s="28">
        <v>137.50677999999996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307.41860999999994</v>
      </c>
      <c r="O48" s="28">
        <v>0</v>
      </c>
      <c r="P48" s="28">
        <v>1327.1432645</v>
      </c>
      <c r="Q48" s="28">
        <v>1327.1432645</v>
      </c>
      <c r="S48" s="28">
        <v>0</v>
      </c>
      <c r="T48" s="28">
        <v>0</v>
      </c>
      <c r="U48" s="28">
        <v>0</v>
      </c>
    </row>
    <row r="49" spans="1:21" ht="12.95" customHeight="1" x14ac:dyDescent="0.2">
      <c r="A49" s="62" t="s">
        <v>418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O49" s="28">
        <v>0</v>
      </c>
      <c r="P49" s="28">
        <v>0</v>
      </c>
      <c r="Q49" s="28">
        <v>0</v>
      </c>
      <c r="S49" s="28">
        <v>0</v>
      </c>
      <c r="T49" s="28">
        <v>0</v>
      </c>
      <c r="U49" s="28">
        <v>0</v>
      </c>
    </row>
    <row r="50" spans="1:21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O50" s="28">
        <v>0</v>
      </c>
      <c r="P50" s="28">
        <v>0</v>
      </c>
      <c r="Q50" s="28">
        <v>0</v>
      </c>
      <c r="S50" s="28">
        <v>0</v>
      </c>
      <c r="T50" s="28">
        <v>0</v>
      </c>
      <c r="U50" s="28">
        <v>0</v>
      </c>
    </row>
    <row r="51" spans="1:21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O51" s="28">
        <v>0</v>
      </c>
      <c r="P51" s="28">
        <v>0</v>
      </c>
      <c r="Q51" s="28">
        <v>0</v>
      </c>
      <c r="S51" s="28">
        <v>0</v>
      </c>
      <c r="T51" s="28">
        <v>0</v>
      </c>
      <c r="U51" s="28">
        <v>0</v>
      </c>
    </row>
    <row r="52" spans="1:21" ht="12.95" customHeight="1" x14ac:dyDescent="0.2">
      <c r="A52" s="62" t="s">
        <v>743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O52" s="28">
        <v>0</v>
      </c>
      <c r="P52" s="28">
        <v>0</v>
      </c>
      <c r="Q52" s="28">
        <v>0</v>
      </c>
      <c r="S52" s="28">
        <v>0</v>
      </c>
      <c r="T52" s="28">
        <v>0</v>
      </c>
      <c r="U52" s="28">
        <v>0</v>
      </c>
    </row>
    <row r="53" spans="1:21" ht="12.95" customHeight="1" x14ac:dyDescent="0.2">
      <c r="A53" s="62" t="s">
        <v>4162</v>
      </c>
      <c r="B53" s="28">
        <v>0</v>
      </c>
      <c r="C53" s="28">
        <v>-19.581410000000005</v>
      </c>
      <c r="D53" s="28">
        <v>-0.72567000000003645</v>
      </c>
      <c r="E53" s="28">
        <v>-844.06056678852144</v>
      </c>
      <c r="F53" s="28">
        <v>-8.7279999999999998</v>
      </c>
      <c r="G53" s="28">
        <v>-803.77423999999917</v>
      </c>
      <c r="H53" s="28">
        <v>-2392.35536</v>
      </c>
      <c r="I53" s="28">
        <v>-1095.2797500000011</v>
      </c>
      <c r="J53" s="28">
        <v>-40.892190000000141</v>
      </c>
      <c r="K53" s="28">
        <v>0.90554000000000023</v>
      </c>
      <c r="L53" s="28">
        <v>0.35318000000000049</v>
      </c>
      <c r="M53" s="28">
        <v>-5204.1384667885222</v>
      </c>
      <c r="O53" s="28">
        <v>-4.4210000000000003</v>
      </c>
      <c r="P53" s="28">
        <v>332.58117000000038</v>
      </c>
      <c r="Q53" s="28">
        <v>328.16017000000039</v>
      </c>
      <c r="S53" s="28">
        <v>0</v>
      </c>
      <c r="T53" s="28">
        <v>0</v>
      </c>
      <c r="U53" s="28">
        <v>0</v>
      </c>
    </row>
    <row r="54" spans="1:21" ht="12.95" customHeight="1" x14ac:dyDescent="0.2">
      <c r="A54" s="62" t="s">
        <v>4163</v>
      </c>
      <c r="B54" s="28">
        <v>0</v>
      </c>
      <c r="C54" s="28">
        <v>-736.60066000000006</v>
      </c>
      <c r="D54" s="28">
        <v>-1398.37204</v>
      </c>
      <c r="E54" s="28">
        <v>-1243.6335667885214</v>
      </c>
      <c r="F54" s="28">
        <v>-8.7279999999999998</v>
      </c>
      <c r="G54" s="28">
        <v>-4655.4848299999994</v>
      </c>
      <c r="H54" s="28">
        <v>-16165.92316</v>
      </c>
      <c r="I54" s="28">
        <v>-13439.280480000001</v>
      </c>
      <c r="J54" s="28">
        <v>-1159.9407699999999</v>
      </c>
      <c r="K54" s="28">
        <v>-2.1642899999999998</v>
      </c>
      <c r="L54" s="28">
        <v>-1.6990699999999996</v>
      </c>
      <c r="M54" s="28">
        <v>-38811.826866788528</v>
      </c>
      <c r="O54" s="28">
        <v>-8.0380000000000003</v>
      </c>
      <c r="P54" s="28">
        <v>-305.0659</v>
      </c>
      <c r="Q54" s="28">
        <v>-313.10390000000001</v>
      </c>
      <c r="S54" s="28">
        <v>0</v>
      </c>
      <c r="T54" s="28">
        <v>0</v>
      </c>
      <c r="U54" s="28">
        <v>0</v>
      </c>
    </row>
    <row r="55" spans="1:21" ht="12.95" customHeight="1" x14ac:dyDescent="0.2">
      <c r="A55" s="62" t="s">
        <v>4139</v>
      </c>
      <c r="B55" s="28">
        <v>0</v>
      </c>
      <c r="C55" s="28">
        <v>717.01925000000006</v>
      </c>
      <c r="D55" s="28">
        <v>1382.79555</v>
      </c>
      <c r="E55" s="28">
        <v>92.518969999999996</v>
      </c>
      <c r="F55" s="28">
        <v>0</v>
      </c>
      <c r="G55" s="28">
        <v>3608.0007500000002</v>
      </c>
      <c r="H55" s="28">
        <v>117.80500000000001</v>
      </c>
      <c r="I55" s="28">
        <v>11750.36347</v>
      </c>
      <c r="J55" s="28">
        <v>1108.9008399999998</v>
      </c>
      <c r="K55" s="28">
        <v>0</v>
      </c>
      <c r="L55" s="28">
        <v>1.4529099999999999</v>
      </c>
      <c r="M55" s="28">
        <v>18778.856739999999</v>
      </c>
      <c r="O55" s="28">
        <v>3.617</v>
      </c>
      <c r="P55" s="28">
        <v>166.084</v>
      </c>
      <c r="Q55" s="28">
        <v>169.70099999999999</v>
      </c>
      <c r="S55" s="28">
        <v>0</v>
      </c>
      <c r="T55" s="28">
        <v>0</v>
      </c>
      <c r="U55" s="28">
        <v>0</v>
      </c>
    </row>
    <row r="56" spans="1:21" ht="12.95" customHeight="1" x14ac:dyDescent="0.2">
      <c r="A56" s="62" t="s">
        <v>4145</v>
      </c>
      <c r="B56" s="28">
        <v>0</v>
      </c>
      <c r="C56" s="28">
        <v>847.19590000000005</v>
      </c>
      <c r="D56" s="28">
        <v>1307.3696499999999</v>
      </c>
      <c r="E56" s="28">
        <v>310.76659999999998</v>
      </c>
      <c r="F56" s="28">
        <v>0</v>
      </c>
      <c r="G56" s="28">
        <v>1083.1549099999997</v>
      </c>
      <c r="H56" s="28">
        <v>13823.2958</v>
      </c>
      <c r="I56" s="28">
        <v>4239.9255899999998</v>
      </c>
      <c r="J56" s="28">
        <v>112.44782000000001</v>
      </c>
      <c r="K56" s="28">
        <v>3.0698300000000001</v>
      </c>
      <c r="L56" s="28">
        <v>4.4331100000000001</v>
      </c>
      <c r="M56" s="28">
        <v>21731.659210000002</v>
      </c>
      <c r="O56" s="28">
        <v>0</v>
      </c>
      <c r="P56" s="28">
        <v>2510.9025700000002</v>
      </c>
      <c r="Q56" s="28">
        <v>2510.9025700000002</v>
      </c>
      <c r="S56" s="28">
        <v>0</v>
      </c>
      <c r="T56" s="28">
        <v>0</v>
      </c>
      <c r="U56" s="28">
        <v>0</v>
      </c>
    </row>
    <row r="57" spans="1:21" ht="12.95" customHeight="1" x14ac:dyDescent="0.2">
      <c r="A57" s="62" t="s">
        <v>4140</v>
      </c>
      <c r="B57" s="28">
        <v>0</v>
      </c>
      <c r="C57" s="28">
        <v>-847.19590000000005</v>
      </c>
      <c r="D57" s="28">
        <v>-1292.51883</v>
      </c>
      <c r="E57" s="28">
        <v>-3.7125700000000004</v>
      </c>
      <c r="F57" s="28">
        <v>0</v>
      </c>
      <c r="G57" s="28">
        <v>-839.44506999999965</v>
      </c>
      <c r="H57" s="28">
        <v>-167.53299999999999</v>
      </c>
      <c r="I57" s="28">
        <v>-3646.2883299999999</v>
      </c>
      <c r="J57" s="28">
        <v>-102.30008000000001</v>
      </c>
      <c r="K57" s="28">
        <v>0</v>
      </c>
      <c r="L57" s="28">
        <v>-3.8337699999999999</v>
      </c>
      <c r="M57" s="28">
        <v>-6902.82755</v>
      </c>
      <c r="O57" s="28">
        <v>0</v>
      </c>
      <c r="P57" s="28">
        <v>-2039.3395</v>
      </c>
      <c r="Q57" s="28">
        <v>-2039.3395</v>
      </c>
      <c r="S57" s="28">
        <v>0</v>
      </c>
      <c r="T57" s="28">
        <v>0</v>
      </c>
      <c r="U57" s="28">
        <v>0</v>
      </c>
    </row>
    <row r="58" spans="1:21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-163.85354999999998</v>
      </c>
      <c r="H58" s="28">
        <v>101.64000000019092</v>
      </c>
      <c r="I58" s="28">
        <v>-19.089210000000023</v>
      </c>
      <c r="J58" s="28">
        <v>0</v>
      </c>
      <c r="K58" s="28">
        <v>0</v>
      </c>
      <c r="L58" s="28">
        <v>0</v>
      </c>
      <c r="M58" s="28">
        <v>-81.302759999809084</v>
      </c>
      <c r="O58" s="28">
        <v>0</v>
      </c>
      <c r="P58" s="28">
        <v>0</v>
      </c>
      <c r="Q58" s="28">
        <v>0</v>
      </c>
      <c r="S58" s="28">
        <v>0</v>
      </c>
      <c r="T58" s="28">
        <v>0</v>
      </c>
      <c r="U58" s="28">
        <v>0</v>
      </c>
    </row>
    <row r="59" spans="1:21" ht="12.95" customHeight="1" x14ac:dyDescent="0.2">
      <c r="A59" s="228" t="s">
        <v>1005</v>
      </c>
      <c r="B59" s="28">
        <v>0</v>
      </c>
      <c r="C59" s="28">
        <v>0</v>
      </c>
      <c r="D59" s="28">
        <v>7.6910000000149012E-2</v>
      </c>
      <c r="E59" s="28">
        <v>-226.31744999999998</v>
      </c>
      <c r="F59" s="28">
        <v>-62.39817</v>
      </c>
      <c r="G59" s="28">
        <v>-224.13626000000002</v>
      </c>
      <c r="H59" s="28">
        <v>-3447.5619999999999</v>
      </c>
      <c r="I59" s="28">
        <v>-647.36005999999998</v>
      </c>
      <c r="J59" s="28">
        <v>-8.344809600000124</v>
      </c>
      <c r="K59" s="28">
        <v>8.9300000000000004E-3</v>
      </c>
      <c r="L59" s="28">
        <v>0</v>
      </c>
      <c r="M59" s="28">
        <v>-4616.0329095999996</v>
      </c>
      <c r="O59" s="28">
        <v>0</v>
      </c>
      <c r="P59" s="28">
        <v>0</v>
      </c>
      <c r="Q59" s="28">
        <v>0</v>
      </c>
      <c r="S59" s="28">
        <v>0</v>
      </c>
      <c r="T59" s="28">
        <v>0</v>
      </c>
      <c r="U59" s="28">
        <v>0</v>
      </c>
    </row>
    <row r="60" spans="1:21" ht="12.95" customHeight="1" x14ac:dyDescent="0.2">
      <c r="A60" s="226" t="s">
        <v>1002</v>
      </c>
      <c r="B60" s="28">
        <v>19.873585080430956</v>
      </c>
      <c r="C60" s="28">
        <v>48.312639999999988</v>
      </c>
      <c r="D60" s="28">
        <v>-166.28585000000001</v>
      </c>
      <c r="E60" s="28">
        <v>-501.8279100000002</v>
      </c>
      <c r="F60" s="28">
        <v>-10.882022103257114</v>
      </c>
      <c r="G60" s="28">
        <v>-1855.5097600000004</v>
      </c>
      <c r="H60" s="28">
        <v>-13935.651000000194</v>
      </c>
      <c r="I60" s="28">
        <v>-2546.8033600000003</v>
      </c>
      <c r="J60" s="28">
        <v>-7.2851424031212701</v>
      </c>
      <c r="K60" s="28">
        <v>-27.555420187926586</v>
      </c>
      <c r="L60" s="28">
        <v>-153.8645056620353</v>
      </c>
      <c r="M60" s="28">
        <v>-19137.751435276106</v>
      </c>
      <c r="O60" s="28">
        <v>-0.47865805696844665</v>
      </c>
      <c r="P60" s="28">
        <v>-123.33375000000001</v>
      </c>
      <c r="Q60" s="28">
        <v>-123.81240805696845</v>
      </c>
      <c r="S60" s="28">
        <v>-48.916259999999994</v>
      </c>
      <c r="T60" s="28">
        <v>-1.5631700000000002</v>
      </c>
      <c r="U60" s="28">
        <v>-50.479429999999994</v>
      </c>
    </row>
    <row r="61" spans="1:21" ht="12.95" customHeight="1" x14ac:dyDescent="0.2">
      <c r="A61" s="226" t="s">
        <v>1685</v>
      </c>
      <c r="B61" s="28">
        <v>-29.63541</v>
      </c>
      <c r="C61" s="28">
        <v>-321.92300999999998</v>
      </c>
      <c r="D61" s="28">
        <v>7.6910200000000009</v>
      </c>
      <c r="E61" s="28">
        <v>-520.68891000000019</v>
      </c>
      <c r="F61" s="28">
        <v>0</v>
      </c>
      <c r="G61" s="28">
        <v>-994.02461000000005</v>
      </c>
      <c r="H61" s="28">
        <v>-2712.1876197795382</v>
      </c>
      <c r="I61" s="28">
        <v>-2263.6110800000001</v>
      </c>
      <c r="J61" s="28">
        <v>-129.77573999999998</v>
      </c>
      <c r="K61" s="28">
        <v>1.8609999999999998E-2</v>
      </c>
      <c r="L61" s="28">
        <v>0</v>
      </c>
      <c r="M61" s="28">
        <v>-6964.1367497795381</v>
      </c>
      <c r="O61" s="28">
        <v>-0.7939899999999992</v>
      </c>
      <c r="P61" s="28">
        <v>-97.888040000000004</v>
      </c>
      <c r="Q61" s="28">
        <v>-98.682029999999997</v>
      </c>
      <c r="S61" s="28">
        <v>0</v>
      </c>
      <c r="T61" s="28">
        <v>0</v>
      </c>
      <c r="U61" s="28">
        <v>0</v>
      </c>
    </row>
    <row r="62" spans="1:21" ht="12.95" customHeight="1" x14ac:dyDescent="0.2">
      <c r="A62" s="227" t="s">
        <v>1682</v>
      </c>
      <c r="B62" s="28">
        <v>-29.63541</v>
      </c>
      <c r="C62" s="28">
        <v>-321.92300999999998</v>
      </c>
      <c r="D62" s="28">
        <v>7.6910200000000009</v>
      </c>
      <c r="E62" s="28">
        <v>-520.68891000000019</v>
      </c>
      <c r="F62" s="28">
        <v>0</v>
      </c>
      <c r="G62" s="28">
        <v>-994.02461000000005</v>
      </c>
      <c r="H62" s="28">
        <v>-2712.1876197795382</v>
      </c>
      <c r="I62" s="28">
        <v>-2263.6110800000001</v>
      </c>
      <c r="J62" s="28">
        <v>-129.77573999999998</v>
      </c>
      <c r="K62" s="28">
        <v>1.8609999999999998E-2</v>
      </c>
      <c r="L62" s="28">
        <v>0</v>
      </c>
      <c r="M62" s="28">
        <v>-6964.1367497795381</v>
      </c>
      <c r="O62" s="28">
        <v>-0.7939899999999992</v>
      </c>
      <c r="P62" s="28">
        <v>-97.888040000000004</v>
      </c>
      <c r="Q62" s="28">
        <v>-98.682029999999997</v>
      </c>
      <c r="S62" s="28">
        <v>0</v>
      </c>
      <c r="T62" s="28">
        <v>0</v>
      </c>
      <c r="U62" s="28">
        <v>0</v>
      </c>
    </row>
    <row r="63" spans="1:21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O63" s="28">
        <v>0</v>
      </c>
      <c r="P63" s="28">
        <v>0</v>
      </c>
      <c r="Q63" s="28">
        <v>0</v>
      </c>
      <c r="S63" s="28">
        <v>0</v>
      </c>
      <c r="T63" s="28">
        <v>0</v>
      </c>
      <c r="U63" s="28">
        <v>0</v>
      </c>
    </row>
    <row r="64" spans="1:21" ht="12.95" customHeight="1" x14ac:dyDescent="0.2">
      <c r="A64" s="227" t="s">
        <v>952</v>
      </c>
      <c r="B64" s="28">
        <v>56.017440000000001</v>
      </c>
      <c r="C64" s="28">
        <v>423.09424999999999</v>
      </c>
      <c r="D64" s="28">
        <v>8.8483999999999998</v>
      </c>
      <c r="E64" s="28">
        <v>63.672249999999998</v>
      </c>
      <c r="F64" s="28">
        <v>0</v>
      </c>
      <c r="G64" s="28">
        <v>2472.4514100000001</v>
      </c>
      <c r="H64" s="28">
        <v>-1647.4332186288232</v>
      </c>
      <c r="I64" s="28">
        <v>5414.1319199999998</v>
      </c>
      <c r="J64" s="28">
        <v>176.55776</v>
      </c>
      <c r="K64" s="28">
        <v>0</v>
      </c>
      <c r="L64" s="28">
        <v>-0.97638999999999998</v>
      </c>
      <c r="M64" s="28">
        <v>6966.3638213711765</v>
      </c>
      <c r="O64" s="28">
        <v>0.53594000000000008</v>
      </c>
      <c r="P64" s="28">
        <v>0</v>
      </c>
      <c r="Q64" s="28">
        <v>0.53594000000000008</v>
      </c>
      <c r="S64" s="28">
        <v>0</v>
      </c>
      <c r="T64" s="28">
        <v>0</v>
      </c>
      <c r="U64" s="28">
        <v>0</v>
      </c>
    </row>
    <row r="65" spans="1:21" ht="12.95" customHeight="1" x14ac:dyDescent="0.2">
      <c r="A65" s="227" t="s">
        <v>738</v>
      </c>
      <c r="B65" s="28">
        <v>-4.4680118030596878</v>
      </c>
      <c r="C65" s="28">
        <v>-32.103430000000003</v>
      </c>
      <c r="D65" s="28">
        <v>-116.46956</v>
      </c>
      <c r="E65" s="28">
        <v>-24.362179999999999</v>
      </c>
      <c r="F65" s="28">
        <v>-6.0424876657197286</v>
      </c>
      <c r="G65" s="28">
        <v>-1027.33133</v>
      </c>
      <c r="H65" s="28">
        <v>-5144.3731533554355</v>
      </c>
      <c r="I65" s="28">
        <v>-2697.5858800000001</v>
      </c>
      <c r="J65" s="28">
        <v>-31.094054059883678</v>
      </c>
      <c r="K65" s="28">
        <v>-17.673235648632041</v>
      </c>
      <c r="L65" s="28">
        <v>-85.311966903551451</v>
      </c>
      <c r="M65" s="28">
        <v>-9186.8152894362829</v>
      </c>
      <c r="O65" s="28">
        <v>-0.13287417608652397</v>
      </c>
      <c r="P65" s="28">
        <v>-14.82677</v>
      </c>
      <c r="Q65" s="28">
        <v>-14.959644176086524</v>
      </c>
      <c r="S65" s="28">
        <v>-29.709070000000001</v>
      </c>
      <c r="T65" s="28">
        <v>-0.66535</v>
      </c>
      <c r="U65" s="28">
        <v>-30.374420000000001</v>
      </c>
    </row>
    <row r="66" spans="1:21" ht="12.95" customHeight="1" x14ac:dyDescent="0.2">
      <c r="A66" s="227" t="s">
        <v>739</v>
      </c>
      <c r="B66" s="28">
        <v>-1.5401064979673</v>
      </c>
      <c r="C66" s="28">
        <v>-20.75517</v>
      </c>
      <c r="D66" s="28">
        <v>-36.269930000000002</v>
      </c>
      <c r="E66" s="28">
        <v>-15.91943</v>
      </c>
      <c r="F66" s="28">
        <v>-4.1115651552842811</v>
      </c>
      <c r="G66" s="28">
        <v>-618.89801999999997</v>
      </c>
      <c r="H66" s="28">
        <v>-1098.1055071907228</v>
      </c>
      <c r="I66" s="28">
        <v>0</v>
      </c>
      <c r="J66" s="28">
        <v>-7.8446559477669986</v>
      </c>
      <c r="K66" s="28">
        <v>-8.1491754694075826</v>
      </c>
      <c r="L66" s="28">
        <v>-18.958615136716947</v>
      </c>
      <c r="M66" s="28">
        <v>-1830.5521753978658</v>
      </c>
      <c r="O66" s="28">
        <v>-5.4944732970871962E-2</v>
      </c>
      <c r="P66" s="28">
        <v>-4.3146000000000004</v>
      </c>
      <c r="Q66" s="28">
        <v>-4.3695447329708728</v>
      </c>
      <c r="S66" s="28">
        <v>-19.207189999999997</v>
      </c>
      <c r="T66" s="28">
        <v>-0.31820999999999999</v>
      </c>
      <c r="U66" s="28">
        <v>-19.525399999999998</v>
      </c>
    </row>
    <row r="67" spans="1:21" ht="12.95" customHeight="1" x14ac:dyDescent="0.2">
      <c r="A67" s="227" t="s">
        <v>740</v>
      </c>
      <c r="B67" s="28">
        <v>-0.26566672986106959</v>
      </c>
      <c r="C67" s="28">
        <v>0</v>
      </c>
      <c r="D67" s="28">
        <v>-25.514250000000001</v>
      </c>
      <c r="E67" s="28">
        <v>-4.2733599999999994</v>
      </c>
      <c r="F67" s="28">
        <v>-5.5839784002773729E-2</v>
      </c>
      <c r="G67" s="28">
        <v>-105.92845</v>
      </c>
      <c r="H67" s="28">
        <v>-841.91744904273924</v>
      </c>
      <c r="I67" s="28">
        <v>-37.56024</v>
      </c>
      <c r="J67" s="28">
        <v>-8.114014256836704</v>
      </c>
      <c r="K67" s="28">
        <v>-1.7516190698869596</v>
      </c>
      <c r="L67" s="28">
        <v>-7.6865337905128897</v>
      </c>
      <c r="M67" s="28">
        <v>-1033.0674226738397</v>
      </c>
      <c r="O67" s="28">
        <v>-4.4101780353626085E-3</v>
      </c>
      <c r="P67" s="28">
        <v>-1.12429</v>
      </c>
      <c r="Q67" s="28">
        <v>-1.1287001780353627</v>
      </c>
      <c r="S67" s="28">
        <v>0</v>
      </c>
      <c r="T67" s="28">
        <v>-5.3190000000000001E-2</v>
      </c>
      <c r="U67" s="28">
        <v>-5.3190000000000001E-2</v>
      </c>
    </row>
    <row r="68" spans="1:21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-0.19662198655394539</v>
      </c>
      <c r="K68" s="28">
        <v>0</v>
      </c>
      <c r="L68" s="28">
        <v>0</v>
      </c>
      <c r="M68" s="28">
        <v>-0.19662198655394539</v>
      </c>
      <c r="O68" s="28">
        <v>0</v>
      </c>
      <c r="P68" s="28">
        <v>0</v>
      </c>
      <c r="Q68" s="28">
        <v>0</v>
      </c>
      <c r="S68" s="28">
        <v>0</v>
      </c>
      <c r="T68" s="28">
        <v>0</v>
      </c>
      <c r="U68" s="28">
        <v>0</v>
      </c>
    </row>
    <row r="69" spans="1:21" ht="12.95" customHeight="1" x14ac:dyDescent="0.2">
      <c r="A69" s="69" t="s">
        <v>3229</v>
      </c>
      <c r="B69" s="28">
        <v>-0.2192761597163439</v>
      </c>
      <c r="C69" s="28">
        <v>0</v>
      </c>
      <c r="D69" s="28">
        <v>-4.5715300000000001</v>
      </c>
      <c r="E69" s="28">
        <v>-0.25628000000000001</v>
      </c>
      <c r="F69" s="28">
        <v>-0.6721294982503293</v>
      </c>
      <c r="G69" s="28">
        <v>-857.58568000000037</v>
      </c>
      <c r="H69" s="28">
        <v>-2491.6340520029344</v>
      </c>
      <c r="I69" s="28">
        <v>-1065.2743700000001</v>
      </c>
      <c r="J69" s="28">
        <v>-6.8178161520799687</v>
      </c>
      <c r="K69" s="28">
        <v>0</v>
      </c>
      <c r="L69" s="28">
        <v>-36.385397207399926</v>
      </c>
      <c r="M69" s="28">
        <v>-4463.4165310203816</v>
      </c>
      <c r="O69" s="28">
        <v>-3.3989698756889744E-3</v>
      </c>
      <c r="P69" s="28">
        <v>-5.1800500000000005</v>
      </c>
      <c r="Q69" s="28">
        <v>-5.1834489698756894</v>
      </c>
      <c r="S69" s="28">
        <v>0</v>
      </c>
      <c r="T69" s="28">
        <v>-0.29354000000000002</v>
      </c>
      <c r="U69" s="28">
        <v>-0.29354000000000002</v>
      </c>
    </row>
    <row r="70" spans="1:21" ht="12.95" customHeight="1" x14ac:dyDescent="0.2">
      <c r="A70" s="227" t="s">
        <v>995</v>
      </c>
      <c r="B70" s="28">
        <v>-1.5383728964645769E-2</v>
      </c>
      <c r="C70" s="28">
        <v>0</v>
      </c>
      <c r="D70" s="28">
        <v>0</v>
      </c>
      <c r="E70" s="28">
        <v>0</v>
      </c>
      <c r="F70" s="28">
        <v>0</v>
      </c>
      <c r="G70" s="28">
        <v>-724.19308000000001</v>
      </c>
      <c r="H70" s="28">
        <v>0</v>
      </c>
      <c r="I70" s="28">
        <v>-1896.90371</v>
      </c>
      <c r="J70" s="28">
        <v>0</v>
      </c>
      <c r="K70" s="28">
        <v>0</v>
      </c>
      <c r="L70" s="28">
        <v>-4.5456026238540916</v>
      </c>
      <c r="M70" s="28">
        <v>-2625.9304663528183</v>
      </c>
      <c r="O70" s="28">
        <v>-2.4979999999999999E-2</v>
      </c>
      <c r="P70" s="28">
        <v>0</v>
      </c>
      <c r="Q70" s="28">
        <v>-2.4979999999999999E-2</v>
      </c>
      <c r="S70" s="28">
        <v>0</v>
      </c>
      <c r="T70" s="28">
        <v>-0.23288</v>
      </c>
      <c r="U70" s="28">
        <v>-0.23288</v>
      </c>
    </row>
    <row r="71" spans="1:21" ht="12.95" customHeight="1" x14ac:dyDescent="0.2">
      <c r="A71" s="68" t="s">
        <v>372</v>
      </c>
      <c r="B71" s="28">
        <v>6.6299209393813021E-17</v>
      </c>
      <c r="C71" s="28">
        <v>0</v>
      </c>
      <c r="D71" s="28">
        <v>0</v>
      </c>
      <c r="E71" s="28">
        <v>-0.21540000000000001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7.0000000000000007E-5</v>
      </c>
      <c r="L71" s="28">
        <v>0</v>
      </c>
      <c r="M71" s="28">
        <v>-0.21532999999999997</v>
      </c>
      <c r="O71" s="28">
        <v>0</v>
      </c>
      <c r="P71" s="28">
        <v>0</v>
      </c>
      <c r="Q71" s="28">
        <v>0</v>
      </c>
      <c r="S71" s="28">
        <v>0</v>
      </c>
      <c r="T71" s="28">
        <v>0</v>
      </c>
      <c r="U71" s="28">
        <v>0</v>
      </c>
    </row>
    <row r="72" spans="1:21" ht="15" customHeight="1" x14ac:dyDescent="0.2">
      <c r="A72" s="1115" t="s">
        <v>569</v>
      </c>
      <c r="B72" s="1114">
        <v>19.873585080430956</v>
      </c>
      <c r="C72" s="1114">
        <v>18.615719999999953</v>
      </c>
      <c r="D72" s="1114">
        <v>-166.87995999999993</v>
      </c>
      <c r="E72" s="1114">
        <v>-5814.8304767885202</v>
      </c>
      <c r="F72" s="1114">
        <v>-82.008192103257116</v>
      </c>
      <c r="G72" s="1114">
        <v>-3254.0422799999997</v>
      </c>
      <c r="H72" s="1114">
        <v>-36857.03399363374</v>
      </c>
      <c r="I72" s="1114">
        <v>-5018.572500000002</v>
      </c>
      <c r="J72" s="1114">
        <v>-91.050572003121488</v>
      </c>
      <c r="K72" s="1114">
        <v>-31.334880187926586</v>
      </c>
      <c r="L72" s="1114">
        <v>-153.60507566203529</v>
      </c>
      <c r="M72" s="1114">
        <v>-51431.14131529817</v>
      </c>
      <c r="O72" s="1114">
        <v>-4.8996580569684465</v>
      </c>
      <c r="P72" s="1114">
        <v>-245.81665999999973</v>
      </c>
      <c r="Q72" s="1114">
        <v>-250.71631805696816</v>
      </c>
      <c r="S72" s="1114">
        <v>-48.916259999999994</v>
      </c>
      <c r="T72" s="1114">
        <v>-1.5631700000000002</v>
      </c>
      <c r="U72" s="1114">
        <v>-50.479429999999994</v>
      </c>
    </row>
    <row r="73" spans="1:21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O73" s="28"/>
      <c r="P73" s="28"/>
      <c r="Q73" s="28"/>
      <c r="S73" s="28"/>
      <c r="T73" s="28"/>
      <c r="U73" s="28"/>
    </row>
    <row r="74" spans="1:21" ht="15" customHeight="1" thickBot="1" x14ac:dyDescent="0.25">
      <c r="A74" s="1112" t="s">
        <v>570</v>
      </c>
      <c r="B74" s="1103">
        <v>19.873585080430956</v>
      </c>
      <c r="C74" s="1103">
        <v>55.047939999999784</v>
      </c>
      <c r="D74" s="1103">
        <v>-167.52087999999995</v>
      </c>
      <c r="E74" s="1103">
        <v>-2315.1519267885201</v>
      </c>
      <c r="F74" s="1103">
        <v>196.95717750715312</v>
      </c>
      <c r="G74" s="1103">
        <v>-1329.9194500000006</v>
      </c>
      <c r="H74" s="1103">
        <v>-5601.9357036337315</v>
      </c>
      <c r="I74" s="1103">
        <v>-1037.6443300000033</v>
      </c>
      <c r="J74" s="1103">
        <v>-7.1534893708188463</v>
      </c>
      <c r="K74" s="1103">
        <v>-31.409310187926586</v>
      </c>
      <c r="L74" s="1103">
        <v>-153.60507566203529</v>
      </c>
      <c r="M74" s="1103">
        <v>-10372.734153055451</v>
      </c>
      <c r="O74" s="1103">
        <v>-1.8514171671424933</v>
      </c>
      <c r="P74" s="1103">
        <v>516.23575000000039</v>
      </c>
      <c r="Q74" s="1103">
        <v>514.55007283285795</v>
      </c>
      <c r="S74" s="1103">
        <v>196.11353999999977</v>
      </c>
      <c r="T74" s="1103">
        <v>22.397829999999999</v>
      </c>
      <c r="U74" s="1103">
        <v>218.51136999999977</v>
      </c>
    </row>
    <row r="75" spans="1:21" ht="12.95" customHeight="1" x14ac:dyDescent="0.2">
      <c r="A75" s="1358" t="s">
        <v>3158</v>
      </c>
      <c r="B75" s="1003">
        <v>6.1575521723426574</v>
      </c>
      <c r="C75" s="1003">
        <v>41.722450000000045</v>
      </c>
      <c r="D75" s="1003">
        <v>168.66346999999959</v>
      </c>
      <c r="E75" s="1003">
        <v>1295.771834454712</v>
      </c>
      <c r="F75" s="1003">
        <v>0</v>
      </c>
      <c r="G75" s="1003">
        <v>-1248.1749700000003</v>
      </c>
      <c r="H75" s="1003">
        <v>-1577.2459860166871</v>
      </c>
      <c r="I75" s="1003">
        <v>-2587.1117700000004</v>
      </c>
      <c r="J75" s="1003">
        <v>29.331324446689266</v>
      </c>
      <c r="K75" s="1003">
        <v>-160.04330058472661</v>
      </c>
      <c r="L75" s="1003">
        <v>-115.29731706247846</v>
      </c>
      <c r="M75" s="1480">
        <f>SUM(B75:L75)</f>
        <v>-4146.226712590149</v>
      </c>
      <c r="O75" s="1003">
        <v>3.2161875400896962</v>
      </c>
      <c r="P75" s="1003">
        <v>921.31751999999994</v>
      </c>
      <c r="Q75" s="1480">
        <f>SUM(O75:P75)</f>
        <v>924.53370754008961</v>
      </c>
      <c r="S75" s="1003">
        <v>105.53183000000018</v>
      </c>
      <c r="T75" s="1003">
        <v>85.350580000000008</v>
      </c>
      <c r="U75" s="1003">
        <f>SUM(S75:T75)</f>
        <v>190.88241000000019</v>
      </c>
    </row>
    <row r="76" spans="1:21" ht="12.95" customHeight="1" x14ac:dyDescent="0.2">
      <c r="A76" s="1357" t="s">
        <v>3159</v>
      </c>
      <c r="B76" s="1003">
        <v>0</v>
      </c>
      <c r="C76" s="1003">
        <v>31.705309999999923</v>
      </c>
      <c r="D76" s="1003">
        <v>338.6239000000005</v>
      </c>
      <c r="E76" s="1003">
        <v>190.40097532533639</v>
      </c>
      <c r="F76" s="1003">
        <v>0</v>
      </c>
      <c r="G76" s="1003">
        <v>-191.9208100000003</v>
      </c>
      <c r="H76" s="1003">
        <v>4624.3038855156692</v>
      </c>
      <c r="I76" s="1003">
        <v>-1051.5402799999997</v>
      </c>
      <c r="J76" s="1003">
        <v>45.992400949300816</v>
      </c>
      <c r="K76" s="1003">
        <v>440.79550612203428</v>
      </c>
      <c r="L76" s="1003">
        <v>73.53134</v>
      </c>
      <c r="M76" s="1003">
        <f>SUM(B76:L76)</f>
        <v>4501.8922279123417</v>
      </c>
      <c r="O76" s="1003">
        <v>2.8302363291873385</v>
      </c>
      <c r="P76" s="1003">
        <v>-578.21707999999967</v>
      </c>
      <c r="Q76" s="1003">
        <f>SUM(O76:P76)</f>
        <v>-575.38684367081237</v>
      </c>
      <c r="S76" s="1003">
        <v>1.2041200000000098</v>
      </c>
      <c r="T76" s="1003">
        <v>54.465263598429004</v>
      </c>
      <c r="U76" s="1003">
        <f>SUM(S76:T76)</f>
        <v>55.669383598429015</v>
      </c>
    </row>
    <row r="77" spans="1:21" ht="12.95" customHeight="1" x14ac:dyDescent="0.2">
      <c r="A77" s="1357" t="s">
        <v>3160</v>
      </c>
      <c r="B77" s="77">
        <v>4.8999999999999998E-4</v>
      </c>
      <c r="C77" s="77">
        <v>10.36842</v>
      </c>
      <c r="D77" s="77">
        <v>207.94787999999909</v>
      </c>
      <c r="E77" s="77">
        <v>4.7722110894546184</v>
      </c>
      <c r="F77" s="77">
        <v>0</v>
      </c>
      <c r="G77" s="77">
        <v>-2327.7176399999998</v>
      </c>
      <c r="H77" s="77">
        <v>-780.09999687268999</v>
      </c>
      <c r="I77" s="77" t="s">
        <v>1580</v>
      </c>
      <c r="J77" s="77">
        <v>-31.588046091297613</v>
      </c>
      <c r="K77" s="77">
        <v>593.43280151947556</v>
      </c>
      <c r="L77" s="77">
        <v>428.5792151936389</v>
      </c>
      <c r="M77" s="1003">
        <f>SUM(B77:L77)</f>
        <v>-1894.3046651614195</v>
      </c>
      <c r="O77" s="77">
        <v>0.51541900878923474</v>
      </c>
      <c r="P77" s="77">
        <v>82.467609999999837</v>
      </c>
      <c r="Q77" s="1003">
        <f>SUM(O77:P77)</f>
        <v>82.983029008789075</v>
      </c>
      <c r="S77" s="77"/>
      <c r="T77" s="77"/>
      <c r="U77" s="77">
        <f>SUM(S77:T77)</f>
        <v>0</v>
      </c>
    </row>
    <row r="78" spans="1:21" ht="12.95" customHeight="1" thickBot="1" x14ac:dyDescent="0.25">
      <c r="A78" s="1359" t="s">
        <v>3161</v>
      </c>
      <c r="B78" s="78">
        <v>5.5218468740902613E-4</v>
      </c>
      <c r="C78" s="78">
        <v>8.8585358614887735</v>
      </c>
      <c r="D78" s="78">
        <v>-340.50278000000003</v>
      </c>
      <c r="E78" s="78">
        <v>-7.3083657671471958</v>
      </c>
      <c r="F78" s="78">
        <v>0</v>
      </c>
      <c r="G78" s="78">
        <v>-2861.3833799999998</v>
      </c>
      <c r="H78" s="78">
        <v>-13333.041000000003</v>
      </c>
      <c r="I78" s="78" t="s">
        <v>1580</v>
      </c>
      <c r="J78" s="78">
        <v>350.83389999999946</v>
      </c>
      <c r="K78" s="78">
        <v>113.75326999999996</v>
      </c>
      <c r="L78" s="78">
        <v>220.59898482701195</v>
      </c>
      <c r="M78" s="78">
        <f>SUM(B78:L78)</f>
        <v>-15848.190282893962</v>
      </c>
      <c r="O78" s="78" t="s">
        <v>1580</v>
      </c>
      <c r="P78" s="78" t="s">
        <v>1580</v>
      </c>
      <c r="Q78" s="78">
        <f>SUM(O78:P78)</f>
        <v>0</v>
      </c>
      <c r="S78" s="78"/>
      <c r="T78" s="78"/>
      <c r="U78" s="78">
        <f>SUM(S78:T78)</f>
        <v>0</v>
      </c>
    </row>
    <row r="79" spans="1:21" x14ac:dyDescent="0.2">
      <c r="S79" s="30"/>
      <c r="T79" s="30"/>
      <c r="U79" s="30"/>
    </row>
    <row r="80" spans="1:21" ht="12.95" customHeight="1" x14ac:dyDescent="0.2">
      <c r="A80" s="169"/>
      <c r="B80" s="30"/>
      <c r="C80" s="30"/>
      <c r="D80" s="30"/>
      <c r="E80" s="61"/>
      <c r="F80" s="61"/>
      <c r="G80" s="61"/>
      <c r="H80" s="61"/>
      <c r="I80" s="61"/>
      <c r="J80" s="61"/>
      <c r="K80" s="61"/>
      <c r="L80" s="61"/>
      <c r="M80" s="30"/>
      <c r="O80" s="61"/>
      <c r="P80" s="61"/>
      <c r="Q80" s="30"/>
      <c r="S80" s="30"/>
      <c r="T80" s="30"/>
      <c r="U80" s="30"/>
    </row>
  </sheetData>
  <mergeCells count="6">
    <mergeCell ref="A5:M5"/>
    <mergeCell ref="A6:M6"/>
    <mergeCell ref="O5:Q5"/>
    <mergeCell ref="O6:Q6"/>
    <mergeCell ref="S5:U5"/>
    <mergeCell ref="S6:U6"/>
  </mergeCells>
  <phoneticPr fontId="6" type="noConversion"/>
  <conditionalFormatting sqref="C9:M9 B8:L8 U8">
    <cfRule type="expression" dxfId="190" priority="867" stopIfTrue="1">
      <formula>#REF!=1</formula>
    </cfRule>
  </conditionalFormatting>
  <conditionalFormatting sqref="M8">
    <cfRule type="expression" dxfId="189" priority="869" stopIfTrue="1">
      <formula>#REF!=1</formula>
    </cfRule>
  </conditionalFormatting>
  <conditionalFormatting sqref="O8:P8 O9:Q9">
    <cfRule type="expression" dxfId="188" priority="6" stopIfTrue="1">
      <formula>#REF!=1</formula>
    </cfRule>
  </conditionalFormatting>
  <conditionalFormatting sqref="Q8">
    <cfRule type="expression" dxfId="187" priority="7" stopIfTrue="1">
      <formula>#REF!=1</formula>
    </cfRule>
  </conditionalFormatting>
  <conditionalFormatting sqref="S9">
    <cfRule type="expression" dxfId="186" priority="4" stopIfTrue="1">
      <formula>#REF!=1</formula>
    </cfRule>
  </conditionalFormatting>
  <conditionalFormatting sqref="S8">
    <cfRule type="expression" dxfId="185" priority="5" stopIfTrue="1">
      <formula>#REF!=1</formula>
    </cfRule>
  </conditionalFormatting>
  <conditionalFormatting sqref="T9">
    <cfRule type="expression" dxfId="184" priority="1" stopIfTrue="1">
      <formula>#REF!=1</formula>
    </cfRule>
  </conditionalFormatting>
  <conditionalFormatting sqref="T8">
    <cfRule type="expression" dxfId="183" priority="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4" fitToWidth="2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V80"/>
  <sheetViews>
    <sheetView showGridLines="0" zoomScaleNormal="100" zoomScaleSheetLayoutView="70" workbookViewId="0">
      <pane xSplit="1" ySplit="8" topLeftCell="B27" activePane="bottomRight" state="frozen"/>
      <selection activeCell="K5" sqref="K5:X6"/>
      <selection pane="topRight" activeCell="K5" sqref="K5:X6"/>
      <selection pane="bottomLeft" activeCell="K5" sqref="K5:X6"/>
      <selection pane="bottomRight" activeCell="A35" sqref="A35"/>
    </sheetView>
  </sheetViews>
  <sheetFormatPr defaultRowHeight="12.75" x14ac:dyDescent="0.2"/>
  <cols>
    <col min="1" max="1" width="47.140625" style="451" customWidth="1"/>
    <col min="2" max="2" width="6.140625" style="451" customWidth="1"/>
    <col min="3" max="21" width="6.7109375" style="451" customWidth="1"/>
    <col min="22" max="22" width="8.5703125" style="451" customWidth="1"/>
    <col min="23" max="16384" width="9.140625" style="451"/>
  </cols>
  <sheetData>
    <row r="1" spans="1:22" x14ac:dyDescent="0.2">
      <c r="A1" s="757" t="s">
        <v>349</v>
      </c>
    </row>
    <row r="2" spans="1:22" x14ac:dyDescent="0.2">
      <c r="A2" s="757" t="s">
        <v>350</v>
      </c>
    </row>
    <row r="3" spans="1:22" s="834" customFormat="1" ht="15" customHeight="1" x14ac:dyDescent="0.2">
      <c r="A3" s="922" t="s">
        <v>779</v>
      </c>
      <c r="V3" s="923" t="s">
        <v>3167</v>
      </c>
    </row>
    <row r="4" spans="1:22" s="505" customFormat="1" ht="12" customHeight="1" x14ac:dyDescent="0.2"/>
    <row r="5" spans="1:22" s="505" customFormat="1" ht="18" customHeight="1" x14ac:dyDescent="0.2">
      <c r="A5" s="1731" t="s">
        <v>3168</v>
      </c>
      <c r="B5" s="1731"/>
      <c r="C5" s="1731"/>
      <c r="D5" s="1731"/>
      <c r="E5" s="1731"/>
      <c r="F5" s="1731"/>
      <c r="G5" s="1731"/>
      <c r="H5" s="1731"/>
      <c r="I5" s="1731"/>
      <c r="J5" s="1733" t="s">
        <v>3169</v>
      </c>
      <c r="K5" s="1733"/>
      <c r="L5" s="1733"/>
      <c r="M5" s="1733"/>
      <c r="N5" s="1733"/>
      <c r="O5" s="1733"/>
      <c r="P5" s="1733"/>
      <c r="Q5" s="1733"/>
      <c r="R5" s="1733"/>
      <c r="S5" s="1733"/>
      <c r="T5" s="1733"/>
      <c r="U5" s="1733"/>
      <c r="V5" s="1733"/>
    </row>
    <row r="6" spans="1:22" s="505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3"/>
      <c r="K6" s="1733"/>
      <c r="L6" s="1733"/>
      <c r="M6" s="1733"/>
      <c r="N6" s="1733"/>
      <c r="O6" s="1733"/>
      <c r="P6" s="1733"/>
      <c r="Q6" s="1733"/>
      <c r="R6" s="1733"/>
      <c r="S6" s="1733"/>
      <c r="T6" s="1733"/>
      <c r="U6" s="1733"/>
      <c r="V6" s="1733"/>
    </row>
    <row r="7" spans="1:22" s="505" customFormat="1" ht="12" customHeight="1" thickBo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1354" t="s">
        <v>2071</v>
      </c>
    </row>
    <row r="8" spans="1:22" s="285" customFormat="1" ht="75" customHeight="1" thickBot="1" x14ac:dyDescent="0.25">
      <c r="A8" s="1108"/>
      <c r="B8" s="1108" t="s">
        <v>1526</v>
      </c>
      <c r="C8" s="1108" t="s">
        <v>2070</v>
      </c>
      <c r="D8" s="1108" t="s">
        <v>1220</v>
      </c>
      <c r="E8" s="1108" t="s">
        <v>1548</v>
      </c>
      <c r="F8" s="1108" t="s">
        <v>1549</v>
      </c>
      <c r="G8" s="1108" t="s">
        <v>854</v>
      </c>
      <c r="H8" s="1108" t="s">
        <v>2132</v>
      </c>
      <c r="I8" s="1108" t="s">
        <v>1557</v>
      </c>
      <c r="J8" s="1110" t="s">
        <v>1644</v>
      </c>
      <c r="K8" s="1108" t="s">
        <v>758</v>
      </c>
      <c r="L8" s="1108" t="s">
        <v>1418</v>
      </c>
      <c r="M8" s="1108" t="s">
        <v>762</v>
      </c>
      <c r="N8" s="1108" t="s">
        <v>761</v>
      </c>
      <c r="O8" s="1108" t="s">
        <v>829</v>
      </c>
      <c r="P8" s="1108" t="s">
        <v>1581</v>
      </c>
      <c r="Q8" s="1108" t="s">
        <v>1527</v>
      </c>
      <c r="R8" s="1108" t="s">
        <v>828</v>
      </c>
      <c r="S8" s="1108" t="s">
        <v>1168</v>
      </c>
      <c r="T8" s="1108" t="s">
        <v>1535</v>
      </c>
      <c r="U8" s="1106" t="s">
        <v>1528</v>
      </c>
      <c r="V8" s="1108" t="s">
        <v>1079</v>
      </c>
    </row>
    <row r="9" spans="1:22" ht="15" customHeight="1" x14ac:dyDescent="0.2">
      <c r="A9" s="806" t="s">
        <v>565</v>
      </c>
      <c r="B9" s="83"/>
      <c r="C9" s="83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6"/>
    </row>
    <row r="10" spans="1:22" ht="12.95" customHeight="1" x14ac:dyDescent="0.2">
      <c r="A10" s="226" t="s">
        <v>749</v>
      </c>
      <c r="B10" s="28">
        <v>-97.876999999999995</v>
      </c>
      <c r="C10" s="28">
        <v>33.099210000000767</v>
      </c>
      <c r="D10" s="28">
        <v>201.83169000000044</v>
      </c>
      <c r="E10" s="28">
        <v>34.175489999999996</v>
      </c>
      <c r="F10" s="28">
        <v>364.74186999999984</v>
      </c>
      <c r="G10" s="28">
        <v>0.53176000000000001</v>
      </c>
      <c r="H10" s="28">
        <v>37.636600000000001</v>
      </c>
      <c r="I10" s="28">
        <v>190.62927999999997</v>
      </c>
      <c r="J10" s="28">
        <v>17.638790000000014</v>
      </c>
      <c r="K10" s="28">
        <v>150.70677999999998</v>
      </c>
      <c r="L10" s="28">
        <v>27.604253611010002</v>
      </c>
      <c r="M10" s="28">
        <v>0.40260999999999947</v>
      </c>
      <c r="N10" s="28">
        <v>21.949289999999905</v>
      </c>
      <c r="O10" s="28">
        <v>4.1603200000000022</v>
      </c>
      <c r="P10" s="28">
        <v>301.35376999999994</v>
      </c>
      <c r="Q10" s="28">
        <v>24.177999999999997</v>
      </c>
      <c r="R10" s="28">
        <v>65.00625100000002</v>
      </c>
      <c r="S10" s="28">
        <v>70.860420000000431</v>
      </c>
      <c r="T10" s="28">
        <v>0.3793599999999997</v>
      </c>
      <c r="U10" s="28">
        <v>12.601929999999999</v>
      </c>
      <c r="V10" s="28">
        <v>1461.6106746110113</v>
      </c>
    </row>
    <row r="11" spans="1:22" ht="12.95" customHeight="1" x14ac:dyDescent="0.2">
      <c r="A11" s="226" t="s">
        <v>902</v>
      </c>
      <c r="B11" s="28">
        <v>0</v>
      </c>
      <c r="C11" s="28">
        <v>6385.6078200000002</v>
      </c>
      <c r="D11" s="28">
        <v>3118.6084300000002</v>
      </c>
      <c r="E11" s="28">
        <v>65.989829999999998</v>
      </c>
      <c r="F11" s="28">
        <v>371.16395999999992</v>
      </c>
      <c r="G11" s="28">
        <v>1.1964399999999999</v>
      </c>
      <c r="H11" s="28">
        <v>54.520530000000001</v>
      </c>
      <c r="I11" s="28">
        <v>696.28631999999993</v>
      </c>
      <c r="J11" s="28">
        <v>91.711960000000005</v>
      </c>
      <c r="K11" s="28">
        <v>1796.43011</v>
      </c>
      <c r="L11" s="28">
        <v>48.830100000000002</v>
      </c>
      <c r="M11" s="28">
        <v>3.0449999999999999</v>
      </c>
      <c r="N11" s="28">
        <v>784.41551000000004</v>
      </c>
      <c r="O11" s="28">
        <v>20.14</v>
      </c>
      <c r="P11" s="28">
        <v>565.47931999999992</v>
      </c>
      <c r="Q11" s="28">
        <v>659.26199999999994</v>
      </c>
      <c r="R11" s="28">
        <v>420.16841999999997</v>
      </c>
      <c r="S11" s="28">
        <v>2848.86895</v>
      </c>
      <c r="T11" s="28">
        <v>7.30532</v>
      </c>
      <c r="U11" s="28">
        <v>90.626419999999996</v>
      </c>
      <c r="V11" s="28">
        <v>18029.656439999999</v>
      </c>
    </row>
    <row r="12" spans="1:22" ht="12.95" customHeight="1" x14ac:dyDescent="0.2">
      <c r="A12" s="226" t="s">
        <v>996</v>
      </c>
      <c r="B12" s="28">
        <v>0</v>
      </c>
      <c r="C12" s="28">
        <v>3992.3700600000002</v>
      </c>
      <c r="D12" s="28">
        <v>3118.6084300000002</v>
      </c>
      <c r="E12" s="28">
        <v>65.989829999999998</v>
      </c>
      <c r="F12" s="28">
        <v>363.13799999999992</v>
      </c>
      <c r="G12" s="28">
        <v>1.1964399999999999</v>
      </c>
      <c r="H12" s="28">
        <v>54.520530000000001</v>
      </c>
      <c r="I12" s="28">
        <v>696.28631999999993</v>
      </c>
      <c r="J12" s="28">
        <v>91.711960000000005</v>
      </c>
      <c r="K12" s="28">
        <v>1796.43011</v>
      </c>
      <c r="L12" s="28">
        <v>48.830100000000002</v>
      </c>
      <c r="M12" s="28">
        <v>3.0449999999999999</v>
      </c>
      <c r="N12" s="28">
        <v>784.41551000000004</v>
      </c>
      <c r="O12" s="28">
        <v>20.14</v>
      </c>
      <c r="P12" s="28">
        <v>565.47931999999992</v>
      </c>
      <c r="Q12" s="28">
        <v>659.26199999999994</v>
      </c>
      <c r="R12" s="28">
        <v>420.16841999999997</v>
      </c>
      <c r="S12" s="28">
        <v>2848.7952799999998</v>
      </c>
      <c r="T12" s="28">
        <v>7.30532</v>
      </c>
      <c r="U12" s="28">
        <v>90.626419999999996</v>
      </c>
      <c r="V12" s="28">
        <v>15628.31905</v>
      </c>
    </row>
    <row r="13" spans="1:22" ht="12.95" customHeight="1" x14ac:dyDescent="0.2">
      <c r="A13" s="226" t="s">
        <v>997</v>
      </c>
      <c r="B13" s="28">
        <v>0</v>
      </c>
      <c r="C13" s="28">
        <v>2393.23776</v>
      </c>
      <c r="D13" s="28">
        <v>0</v>
      </c>
      <c r="E13" s="28">
        <v>0</v>
      </c>
      <c r="F13" s="28">
        <v>8.0259599999999995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7.3669999999999999E-2</v>
      </c>
      <c r="T13" s="28">
        <v>0</v>
      </c>
      <c r="U13" s="28">
        <v>0</v>
      </c>
      <c r="V13" s="28">
        <v>2401.3373900000001</v>
      </c>
    </row>
    <row r="14" spans="1:22" ht="12.95" customHeight="1" x14ac:dyDescent="0.2">
      <c r="A14" s="226" t="s">
        <v>998</v>
      </c>
      <c r="B14" s="28">
        <v>-97.876999999999995</v>
      </c>
      <c r="C14" s="28">
        <v>-6347.4926699999996</v>
      </c>
      <c r="D14" s="28">
        <v>-2869.7889499999997</v>
      </c>
      <c r="E14" s="28">
        <v>-15.700520000000001</v>
      </c>
      <c r="F14" s="28">
        <v>-3.5000000000000003E-2</v>
      </c>
      <c r="G14" s="28">
        <v>-1.9493699999999998</v>
      </c>
      <c r="H14" s="28">
        <v>-32.539029999999997</v>
      </c>
      <c r="I14" s="28">
        <v>-665.37608</v>
      </c>
      <c r="J14" s="28">
        <v>-76.213759999999994</v>
      </c>
      <c r="K14" s="28">
        <v>-1613.2868700000001</v>
      </c>
      <c r="L14" s="28">
        <v>-14.65603638899</v>
      </c>
      <c r="M14" s="28">
        <v>-2.5704000000000002</v>
      </c>
      <c r="N14" s="28">
        <v>-753.93994000000009</v>
      </c>
      <c r="O14" s="28">
        <v>-7.08758</v>
      </c>
      <c r="P14" s="28">
        <v>-219.14337999999998</v>
      </c>
      <c r="Q14" s="28">
        <v>-634.26199999999994</v>
      </c>
      <c r="R14" s="28">
        <v>-328.49034899999992</v>
      </c>
      <c r="S14" s="28">
        <v>-2764.6906999999997</v>
      </c>
      <c r="T14" s="28">
        <v>-6.8319100000000006</v>
      </c>
      <c r="U14" s="28">
        <v>-78.179559999999995</v>
      </c>
      <c r="V14" s="28">
        <v>-16530.111105388991</v>
      </c>
    </row>
    <row r="15" spans="1:22" ht="12.95" customHeight="1" x14ac:dyDescent="0.2">
      <c r="A15" s="226" t="s">
        <v>999</v>
      </c>
      <c r="B15" s="28">
        <v>0</v>
      </c>
      <c r="C15" s="28">
        <v>-2746.5090300000002</v>
      </c>
      <c r="D15" s="28">
        <v>-2869.7889499999997</v>
      </c>
      <c r="E15" s="28">
        <v>-15.700520000000001</v>
      </c>
      <c r="F15" s="28">
        <v>-3.5000000000000003E-2</v>
      </c>
      <c r="G15" s="28">
        <v>-1.9493699999999998</v>
      </c>
      <c r="H15" s="28">
        <v>-32.539029999999997</v>
      </c>
      <c r="I15" s="28">
        <v>-665.37608</v>
      </c>
      <c r="J15" s="28">
        <v>-76.213759999999994</v>
      </c>
      <c r="K15" s="28">
        <v>-1613.2868700000001</v>
      </c>
      <c r="L15" s="28">
        <v>-14.65603638899</v>
      </c>
      <c r="M15" s="28">
        <v>-2.5704000000000002</v>
      </c>
      <c r="N15" s="28">
        <v>-4.4292600000000002</v>
      </c>
      <c r="O15" s="28">
        <v>-7.08758</v>
      </c>
      <c r="P15" s="28">
        <v>-219.14337999999998</v>
      </c>
      <c r="Q15" s="28">
        <v>-634.26199999999994</v>
      </c>
      <c r="R15" s="28">
        <v>-328.49034899999992</v>
      </c>
      <c r="S15" s="28">
        <v>-2764.6906999999997</v>
      </c>
      <c r="T15" s="28">
        <v>-5.8186300000000006</v>
      </c>
      <c r="U15" s="28">
        <v>-78.178299999999993</v>
      </c>
      <c r="V15" s="28">
        <v>-12080.725245388989</v>
      </c>
    </row>
    <row r="16" spans="1:22" ht="12.95" customHeight="1" x14ac:dyDescent="0.2">
      <c r="A16" s="226" t="s">
        <v>1570</v>
      </c>
      <c r="B16" s="28">
        <v>0</v>
      </c>
      <c r="C16" s="28">
        <v>-2746.5090300000002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-3.46915</v>
      </c>
      <c r="U16" s="28">
        <v>0</v>
      </c>
      <c r="V16" s="28">
        <v>-2749.9781800000001</v>
      </c>
    </row>
    <row r="17" spans="1:22" ht="12.95" customHeight="1" x14ac:dyDescent="0.2">
      <c r="A17" s="226" t="s">
        <v>732</v>
      </c>
      <c r="B17" s="28">
        <v>0</v>
      </c>
      <c r="C17" s="28">
        <v>0</v>
      </c>
      <c r="D17" s="28">
        <v>-276.30284999999998</v>
      </c>
      <c r="E17" s="28">
        <v>-15.700520000000001</v>
      </c>
      <c r="F17" s="28">
        <v>0</v>
      </c>
      <c r="G17" s="28">
        <v>-1.9493699999999998</v>
      </c>
      <c r="H17" s="28">
        <v>-32.539029999999997</v>
      </c>
      <c r="I17" s="28">
        <v>-527.66382999999996</v>
      </c>
      <c r="J17" s="28">
        <v>-27.718489999999999</v>
      </c>
      <c r="K17" s="28">
        <v>-1612.1368500000001</v>
      </c>
      <c r="L17" s="28">
        <v>-14.65603638899</v>
      </c>
      <c r="M17" s="28">
        <v>-2.5704000000000002</v>
      </c>
      <c r="N17" s="28">
        <v>-4.4292600000000002</v>
      </c>
      <c r="O17" s="28">
        <v>-7.08758</v>
      </c>
      <c r="P17" s="28">
        <v>-155.12172999999999</v>
      </c>
      <c r="Q17" s="28">
        <v>-6.8000000000000005E-2</v>
      </c>
      <c r="R17" s="28">
        <v>-285.64405749999997</v>
      </c>
      <c r="S17" s="28">
        <v>-148.05510999999998</v>
      </c>
      <c r="T17" s="28">
        <v>-2.3494800000000002</v>
      </c>
      <c r="U17" s="28">
        <v>-5.0109599999999999</v>
      </c>
      <c r="V17" s="28">
        <v>-3119.0035538889897</v>
      </c>
    </row>
    <row r="18" spans="1:22" ht="12.95" customHeight="1" x14ac:dyDescent="0.2">
      <c r="A18" s="226" t="s">
        <v>743</v>
      </c>
      <c r="B18" s="28">
        <v>0</v>
      </c>
      <c r="C18" s="28">
        <v>0</v>
      </c>
      <c r="D18" s="28">
        <v>-2593.4860999999996</v>
      </c>
      <c r="E18" s="28">
        <v>0</v>
      </c>
      <c r="F18" s="28">
        <v>-3.5000000000000003E-2</v>
      </c>
      <c r="G18" s="28">
        <v>0</v>
      </c>
      <c r="H18" s="28">
        <v>0</v>
      </c>
      <c r="I18" s="28">
        <v>-137.71225000000001</v>
      </c>
      <c r="J18" s="28">
        <v>-48.495269999999991</v>
      </c>
      <c r="K18" s="28">
        <v>-1.1500200000000187</v>
      </c>
      <c r="L18" s="28">
        <v>0</v>
      </c>
      <c r="M18" s="28">
        <v>0</v>
      </c>
      <c r="N18" s="28">
        <v>0</v>
      </c>
      <c r="O18" s="28">
        <v>0</v>
      </c>
      <c r="P18" s="28">
        <v>-64.021650000000008</v>
      </c>
      <c r="Q18" s="28">
        <v>-634.19399999999996</v>
      </c>
      <c r="R18" s="28">
        <v>-42.846291499999978</v>
      </c>
      <c r="S18" s="28">
        <v>-2616.6355899999999</v>
      </c>
      <c r="T18" s="28">
        <v>0</v>
      </c>
      <c r="U18" s="28">
        <v>-73.167339999999996</v>
      </c>
      <c r="V18" s="28">
        <v>-6211.7435114999989</v>
      </c>
    </row>
    <row r="19" spans="1:22" ht="12.95" customHeight="1" x14ac:dyDescent="0.2">
      <c r="A19" s="226" t="s">
        <v>1000</v>
      </c>
      <c r="B19" s="28">
        <v>-97.876999999999995</v>
      </c>
      <c r="C19" s="28">
        <v>-3600.9836399999999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-749.51068000000009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-1.01328</v>
      </c>
      <c r="U19" s="28">
        <v>-1.2600000000000001E-3</v>
      </c>
      <c r="V19" s="28">
        <v>-4449.3858600000003</v>
      </c>
    </row>
    <row r="20" spans="1:22" ht="12.95" customHeight="1" x14ac:dyDescent="0.2">
      <c r="A20" s="226" t="s">
        <v>744</v>
      </c>
      <c r="B20" s="28">
        <v>-97.876999999999995</v>
      </c>
      <c r="C20" s="28">
        <v>-1.7089700000000001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-1.01328</v>
      </c>
      <c r="U20" s="28">
        <v>-1.2600000000000001E-3</v>
      </c>
      <c r="V20" s="28">
        <v>-100.60050999999999</v>
      </c>
    </row>
    <row r="21" spans="1:22" ht="12.95" customHeight="1" x14ac:dyDescent="0.2">
      <c r="A21" s="226" t="s">
        <v>745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2.95" customHeight="1" x14ac:dyDescent="0.2">
      <c r="A22" s="226" t="s">
        <v>743</v>
      </c>
      <c r="B22" s="28">
        <v>0</v>
      </c>
      <c r="C22" s="28">
        <v>-3599.2746699999998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-749.51068000000009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-4348.7853500000001</v>
      </c>
    </row>
    <row r="23" spans="1:22" ht="12.95" customHeight="1" x14ac:dyDescent="0.2">
      <c r="A23" s="62" t="s">
        <v>4146</v>
      </c>
      <c r="B23" s="28">
        <v>0</v>
      </c>
      <c r="C23" s="28">
        <v>-5.0159399999997731</v>
      </c>
      <c r="D23" s="28">
        <v>-46.987790000000132</v>
      </c>
      <c r="E23" s="28">
        <v>-16.11382</v>
      </c>
      <c r="F23" s="28">
        <v>-6.3870900000000441</v>
      </c>
      <c r="G23" s="28">
        <v>1.2846899999999999</v>
      </c>
      <c r="H23" s="28">
        <v>15.655099999999994</v>
      </c>
      <c r="I23" s="28">
        <v>159.71904000000004</v>
      </c>
      <c r="J23" s="28">
        <v>2.1405900000000031</v>
      </c>
      <c r="K23" s="28">
        <v>-32.436459999999897</v>
      </c>
      <c r="L23" s="28">
        <v>-6.5698099999999968</v>
      </c>
      <c r="M23" s="28">
        <v>-7.199000000000022E-2</v>
      </c>
      <c r="N23" s="28">
        <v>-8.5262800000000425</v>
      </c>
      <c r="O23" s="28">
        <v>-8.8920999999999992</v>
      </c>
      <c r="P23" s="28">
        <v>-44.982169999999975</v>
      </c>
      <c r="Q23" s="28">
        <v>-0.82200000000000273</v>
      </c>
      <c r="R23" s="28">
        <v>-26.671820000000025</v>
      </c>
      <c r="S23" s="28">
        <v>-13.317829999999958</v>
      </c>
      <c r="T23" s="28">
        <v>-9.4049999999999745E-2</v>
      </c>
      <c r="U23" s="28">
        <v>0.15506999999999849</v>
      </c>
      <c r="V23" s="28">
        <v>-37.934659999999838</v>
      </c>
    </row>
    <row r="24" spans="1:22" ht="12.95" customHeight="1" x14ac:dyDescent="0.2">
      <c r="A24" s="62" t="s">
        <v>4128</v>
      </c>
      <c r="B24" s="28">
        <v>0</v>
      </c>
      <c r="C24" s="28">
        <v>-834.31247999999994</v>
      </c>
      <c r="D24" s="28">
        <v>-1637.96946</v>
      </c>
      <c r="E24" s="28">
        <v>-28.86636</v>
      </c>
      <c r="F24" s="28">
        <v>-147.09532000000002</v>
      </c>
      <c r="G24" s="28">
        <v>-0.44514999999999999</v>
      </c>
      <c r="H24" s="28">
        <v>-36.893160000000002</v>
      </c>
      <c r="I24" s="28">
        <v>-327.38713999999999</v>
      </c>
      <c r="J24" s="28">
        <v>-23.68196</v>
      </c>
      <c r="K24" s="28">
        <v>-1650.1643900000001</v>
      </c>
      <c r="L24" s="28">
        <v>-21.833389999999998</v>
      </c>
      <c r="M24" s="28">
        <v>-1.82755</v>
      </c>
      <c r="N24" s="28">
        <v>-782.20167000000004</v>
      </c>
      <c r="O24" s="28">
        <v>-13.517959999999999</v>
      </c>
      <c r="P24" s="28">
        <v>-265.16674999999998</v>
      </c>
      <c r="Q24" s="28">
        <v>-130.09200000000001</v>
      </c>
      <c r="R24" s="28">
        <v>-218.85060000000001</v>
      </c>
      <c r="S24" s="28">
        <v>-889.90983999999992</v>
      </c>
      <c r="T24" s="28">
        <v>-4.2096899999999993</v>
      </c>
      <c r="U24" s="28">
        <v>-39.77731</v>
      </c>
      <c r="V24" s="28">
        <v>-7054.2021800000002</v>
      </c>
    </row>
    <row r="25" spans="1:22" ht="12.95" customHeight="1" x14ac:dyDescent="0.2">
      <c r="A25" s="62" t="s">
        <v>4127</v>
      </c>
      <c r="B25" s="28">
        <v>0</v>
      </c>
      <c r="C25" s="28">
        <v>819.89131000000009</v>
      </c>
      <c r="D25" s="28">
        <v>1526.8041699999999</v>
      </c>
      <c r="E25" s="28">
        <v>1.23441</v>
      </c>
      <c r="F25" s="28">
        <v>2.9199999999999999E-3</v>
      </c>
      <c r="G25" s="28">
        <v>0.27557999999999999</v>
      </c>
      <c r="H25" s="28">
        <v>23.58569</v>
      </c>
      <c r="I25" s="28">
        <v>314.16169000000002</v>
      </c>
      <c r="J25" s="28">
        <v>16.45684</v>
      </c>
      <c r="K25" s="28">
        <v>1516.5770400000001</v>
      </c>
      <c r="L25" s="28">
        <v>4.2111299999999998</v>
      </c>
      <c r="M25" s="28">
        <v>1.5697399999999999</v>
      </c>
      <c r="N25" s="28">
        <v>764.57051000000001</v>
      </c>
      <c r="O25" s="28">
        <v>4.6258599999999994</v>
      </c>
      <c r="P25" s="28">
        <v>103.64775999999999</v>
      </c>
      <c r="Q25" s="28">
        <v>116.179</v>
      </c>
      <c r="R25" s="28">
        <v>165.24198999999999</v>
      </c>
      <c r="S25" s="28">
        <v>853.36569999999995</v>
      </c>
      <c r="T25" s="28">
        <v>3.3906199999999997</v>
      </c>
      <c r="U25" s="28">
        <v>33.510419999999996</v>
      </c>
      <c r="V25" s="28">
        <v>6269.3023800000001</v>
      </c>
    </row>
    <row r="26" spans="1:22" ht="12.95" customHeight="1" x14ac:dyDescent="0.2">
      <c r="A26" s="62" t="s">
        <v>4130</v>
      </c>
      <c r="B26" s="28">
        <v>0</v>
      </c>
      <c r="C26" s="28">
        <v>596.74506000000008</v>
      </c>
      <c r="D26" s="28">
        <v>1210.3183899999999</v>
      </c>
      <c r="E26" s="28">
        <v>13.03589</v>
      </c>
      <c r="F26" s="28">
        <v>140.70561999999998</v>
      </c>
      <c r="G26" s="28">
        <v>1.93984</v>
      </c>
      <c r="H26" s="28">
        <v>58.122839999999997</v>
      </c>
      <c r="I26" s="28">
        <v>287.15179000000001</v>
      </c>
      <c r="J26" s="28">
        <v>42.489470000000004</v>
      </c>
      <c r="K26" s="28">
        <v>1775.4592399999999</v>
      </c>
      <c r="L26" s="28">
        <v>17.91573</v>
      </c>
      <c r="M26" s="28">
        <v>1.8234699999999999</v>
      </c>
      <c r="N26" s="28">
        <v>791.70256000000006</v>
      </c>
      <c r="O26" s="28">
        <v>0</v>
      </c>
      <c r="P26" s="28">
        <v>174.77954</v>
      </c>
      <c r="Q26" s="28">
        <v>104.587</v>
      </c>
      <c r="R26" s="28">
        <v>94.943380000000005</v>
      </c>
      <c r="S26" s="28">
        <v>408.49765000000002</v>
      </c>
      <c r="T26" s="28">
        <v>2.8747399999999996</v>
      </c>
      <c r="U26" s="28">
        <v>33.574730000000002</v>
      </c>
      <c r="V26" s="28">
        <v>5756.666940000001</v>
      </c>
    </row>
    <row r="27" spans="1:22" ht="12.95" customHeight="1" x14ac:dyDescent="0.2">
      <c r="A27" s="62" t="s">
        <v>4132</v>
      </c>
      <c r="B27" s="28">
        <v>0</v>
      </c>
      <c r="C27" s="28">
        <v>-587.33983000000001</v>
      </c>
      <c r="D27" s="28">
        <v>-1146.1408899999999</v>
      </c>
      <c r="E27" s="28">
        <v>-1.51776</v>
      </c>
      <c r="F27" s="28">
        <v>-3.1E-4</v>
      </c>
      <c r="G27" s="28">
        <v>-0.48558000000000001</v>
      </c>
      <c r="H27" s="28">
        <v>-29.160270000000001</v>
      </c>
      <c r="I27" s="28">
        <v>-114.2073</v>
      </c>
      <c r="J27" s="28">
        <v>-33.123760000000004</v>
      </c>
      <c r="K27" s="28">
        <v>-1674.3083499999998</v>
      </c>
      <c r="L27" s="28">
        <v>-6.8632799999999996</v>
      </c>
      <c r="M27" s="28">
        <v>-1.6376500000000001</v>
      </c>
      <c r="N27" s="28">
        <v>-782.59768000000008</v>
      </c>
      <c r="O27" s="28">
        <v>0</v>
      </c>
      <c r="P27" s="28">
        <v>-58.242719999999998</v>
      </c>
      <c r="Q27" s="28">
        <v>-91.495999999999995</v>
      </c>
      <c r="R27" s="28">
        <v>-68.006590000000003</v>
      </c>
      <c r="S27" s="28">
        <v>-385.27134000000001</v>
      </c>
      <c r="T27" s="28">
        <v>-2.1497199999999999</v>
      </c>
      <c r="U27" s="28">
        <v>-27.15277</v>
      </c>
      <c r="V27" s="28">
        <v>-5009.7018000000007</v>
      </c>
    </row>
    <row r="28" spans="1:22" ht="12.95" customHeight="1" x14ac:dyDescent="0.2">
      <c r="A28" s="62" t="s">
        <v>4134</v>
      </c>
      <c r="B28" s="28">
        <v>0</v>
      </c>
      <c r="C28" s="28">
        <v>0</v>
      </c>
      <c r="D28" s="28">
        <v>-0.78706000000000031</v>
      </c>
      <c r="E28" s="28">
        <v>-1.12083</v>
      </c>
      <c r="F28" s="28">
        <v>-28.512820000000001</v>
      </c>
      <c r="G28" s="28">
        <v>0</v>
      </c>
      <c r="H28" s="28">
        <v>0</v>
      </c>
      <c r="I28" s="28">
        <v>1390.9146500000002</v>
      </c>
      <c r="J28" s="28">
        <v>0</v>
      </c>
      <c r="K28" s="28">
        <v>0</v>
      </c>
      <c r="L28" s="28">
        <v>0</v>
      </c>
      <c r="M28" s="28">
        <v>0</v>
      </c>
      <c r="N28" s="28">
        <v>-2.945999999999998</v>
      </c>
      <c r="O28" s="28">
        <v>0</v>
      </c>
      <c r="P28" s="28">
        <v>-24.599890000000002</v>
      </c>
      <c r="Q28" s="28">
        <v>222.10399999999998</v>
      </c>
      <c r="R28" s="28">
        <v>-54.03299999999998</v>
      </c>
      <c r="S28" s="28">
        <v>4.5160000000000053</v>
      </c>
      <c r="T28" s="28">
        <v>-54.293279999999996</v>
      </c>
      <c r="U28" s="28">
        <v>0</v>
      </c>
      <c r="V28" s="28">
        <v>1451.2417700000003</v>
      </c>
    </row>
    <row r="29" spans="1:22" ht="12.95" customHeight="1" x14ac:dyDescent="0.2">
      <c r="A29" s="62" t="s">
        <v>4135</v>
      </c>
      <c r="B29" s="28">
        <v>0</v>
      </c>
      <c r="C29" s="28">
        <v>0</v>
      </c>
      <c r="D29" s="28">
        <v>-11.59694</v>
      </c>
      <c r="E29" s="28">
        <v>-1.1709000000000001</v>
      </c>
      <c r="F29" s="28">
        <v>-28.513390000000001</v>
      </c>
      <c r="G29" s="28">
        <v>0</v>
      </c>
      <c r="H29" s="28">
        <v>0</v>
      </c>
      <c r="I29" s="28">
        <v>-296.04573999999997</v>
      </c>
      <c r="J29" s="28">
        <v>0</v>
      </c>
      <c r="K29" s="28">
        <v>0</v>
      </c>
      <c r="L29" s="28">
        <v>0</v>
      </c>
      <c r="M29" s="28">
        <v>0</v>
      </c>
      <c r="N29" s="28">
        <v>-130.69863000000001</v>
      </c>
      <c r="O29" s="28">
        <v>0</v>
      </c>
      <c r="P29" s="28">
        <v>-40.385800000000003</v>
      </c>
      <c r="Q29" s="28">
        <v>0</v>
      </c>
      <c r="R29" s="28">
        <v>-316.17399999999998</v>
      </c>
      <c r="S29" s="28">
        <v>0</v>
      </c>
      <c r="T29" s="28">
        <v>-54.293279999999996</v>
      </c>
      <c r="U29" s="28">
        <v>0</v>
      </c>
      <c r="V29" s="28">
        <v>-878.87867999999992</v>
      </c>
    </row>
    <row r="30" spans="1:22" ht="12.95" customHeight="1" x14ac:dyDescent="0.2">
      <c r="A30" s="62" t="s">
        <v>4136</v>
      </c>
      <c r="B30" s="28">
        <v>0</v>
      </c>
      <c r="C30" s="28">
        <v>0</v>
      </c>
      <c r="D30" s="28">
        <v>10.80988</v>
      </c>
      <c r="E30" s="28">
        <v>5.0070000000000003E-2</v>
      </c>
      <c r="F30" s="28">
        <v>5.7000000000000009E-4</v>
      </c>
      <c r="G30" s="28">
        <v>0</v>
      </c>
      <c r="H30" s="28">
        <v>0</v>
      </c>
      <c r="I30" s="28">
        <v>284.08638999999999</v>
      </c>
      <c r="J30" s="28">
        <v>0</v>
      </c>
      <c r="K30" s="28">
        <v>0</v>
      </c>
      <c r="L30" s="28">
        <v>0</v>
      </c>
      <c r="M30" s="28">
        <v>0</v>
      </c>
      <c r="N30" s="28">
        <v>127.75263000000001</v>
      </c>
      <c r="O30" s="28">
        <v>0</v>
      </c>
      <c r="P30" s="28">
        <v>15.785909999999999</v>
      </c>
      <c r="Q30" s="28">
        <v>0</v>
      </c>
      <c r="R30" s="28">
        <v>238.72499999999999</v>
      </c>
      <c r="S30" s="28">
        <v>0</v>
      </c>
      <c r="T30" s="28">
        <v>0</v>
      </c>
      <c r="U30" s="28">
        <v>0</v>
      </c>
      <c r="V30" s="28">
        <v>677.21045000000004</v>
      </c>
    </row>
    <row r="31" spans="1:22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2329.2890000000002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435.67099999999999</v>
      </c>
      <c r="R31" s="28">
        <v>82.533000000000001</v>
      </c>
      <c r="S31" s="28">
        <v>79.426000000000002</v>
      </c>
      <c r="T31" s="28">
        <v>0</v>
      </c>
      <c r="U31" s="28">
        <v>0</v>
      </c>
      <c r="V31" s="28">
        <v>2926.9189999999999</v>
      </c>
    </row>
    <row r="32" spans="1:22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-926.41499999999996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-213.56700000000001</v>
      </c>
      <c r="R32" s="28">
        <v>-59.116999999999997</v>
      </c>
      <c r="S32" s="28">
        <v>-74.91</v>
      </c>
      <c r="T32" s="28">
        <v>0</v>
      </c>
      <c r="U32" s="28">
        <v>0</v>
      </c>
      <c r="V32" s="28">
        <v>-1274.009</v>
      </c>
    </row>
    <row r="33" spans="1:22" ht="12.95" customHeight="1" x14ac:dyDescent="0.2">
      <c r="A33" s="228" t="s">
        <v>1001</v>
      </c>
      <c r="B33" s="28">
        <v>0</v>
      </c>
      <c r="C33" s="28">
        <v>4.5816333405807104</v>
      </c>
      <c r="D33" s="28">
        <v>18.772259999999999</v>
      </c>
      <c r="E33" s="28">
        <v>23.365832563757014</v>
      </c>
      <c r="F33" s="28">
        <v>0</v>
      </c>
      <c r="G33" s="28">
        <v>0</v>
      </c>
      <c r="H33" s="28">
        <v>10.25174</v>
      </c>
      <c r="I33" s="28">
        <v>0</v>
      </c>
      <c r="J33" s="28">
        <v>0.72975468476101846</v>
      </c>
      <c r="K33" s="28">
        <v>16.696483150475341</v>
      </c>
      <c r="L33" s="28">
        <v>1.73169</v>
      </c>
      <c r="M33" s="28">
        <v>1.6149999999999998E-2</v>
      </c>
      <c r="N33" s="28">
        <v>3.7779900000000004</v>
      </c>
      <c r="O33" s="28">
        <v>0.83559749936494843</v>
      </c>
      <c r="P33" s="28">
        <v>49.871198582374667</v>
      </c>
      <c r="Q33" s="28">
        <v>1.4139999999999999</v>
      </c>
      <c r="R33" s="28">
        <v>7.07003</v>
      </c>
      <c r="S33" s="28">
        <v>6.2462259280000021</v>
      </c>
      <c r="T33" s="28">
        <v>0</v>
      </c>
      <c r="U33" s="28">
        <v>1.5055200000000002</v>
      </c>
      <c r="V33" s="28">
        <v>146.86610574931368</v>
      </c>
    </row>
    <row r="34" spans="1:22" ht="12.95" customHeight="1" x14ac:dyDescent="0.2">
      <c r="A34" s="226" t="s">
        <v>1004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-6.1279500000000002</v>
      </c>
      <c r="S34" s="28">
        <v>0</v>
      </c>
      <c r="T34" s="28">
        <v>0</v>
      </c>
      <c r="U34" s="28">
        <v>0</v>
      </c>
      <c r="V34" s="28">
        <v>-6.1279500000000002</v>
      </c>
    </row>
    <row r="35" spans="1:22" ht="12.95" customHeight="1" x14ac:dyDescent="0.2">
      <c r="A35" s="62" t="s">
        <v>4178</v>
      </c>
      <c r="B35" s="28">
        <v>0</v>
      </c>
      <c r="C35" s="28">
        <v>0</v>
      </c>
      <c r="D35" s="28">
        <v>10.515090000000001</v>
      </c>
      <c r="E35" s="28">
        <v>0</v>
      </c>
      <c r="F35" s="28">
        <v>18.164720000000003</v>
      </c>
      <c r="G35" s="28">
        <v>0</v>
      </c>
      <c r="H35" s="28">
        <v>0</v>
      </c>
      <c r="I35" s="28">
        <v>269.85685999999998</v>
      </c>
      <c r="J35" s="28">
        <v>0.30313000000000012</v>
      </c>
      <c r="K35" s="28">
        <v>0</v>
      </c>
      <c r="L35" s="28">
        <v>0</v>
      </c>
      <c r="M35" s="28">
        <v>0</v>
      </c>
      <c r="N35" s="28">
        <v>0</v>
      </c>
      <c r="O35" s="28">
        <v>9.9999999947613104E-6</v>
      </c>
      <c r="P35" s="28">
        <v>6.0901399999999999</v>
      </c>
      <c r="Q35" s="28">
        <v>0</v>
      </c>
      <c r="R35" s="28">
        <v>0</v>
      </c>
      <c r="S35" s="28">
        <v>20.794330000000002</v>
      </c>
      <c r="T35" s="28">
        <v>0</v>
      </c>
      <c r="U35" s="28">
        <v>0</v>
      </c>
      <c r="V35" s="28">
        <v>325.72427999999996</v>
      </c>
    </row>
    <row r="36" spans="1:22" ht="12.95" customHeight="1" x14ac:dyDescent="0.2">
      <c r="A36" s="2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ht="15" customHeight="1" x14ac:dyDescent="0.2">
      <c r="A37" s="1115" t="s">
        <v>562</v>
      </c>
      <c r="B37" s="1114">
        <v>-97.876999999999995</v>
      </c>
      <c r="C37" s="1114">
        <v>37.680843340581475</v>
      </c>
      <c r="D37" s="1114">
        <v>230.33198000000044</v>
      </c>
      <c r="E37" s="1114">
        <v>56.420492563757008</v>
      </c>
      <c r="F37" s="1114">
        <v>354.39376999999985</v>
      </c>
      <c r="G37" s="1114">
        <v>0.53176000000000001</v>
      </c>
      <c r="H37" s="1114">
        <v>47.888339999999999</v>
      </c>
      <c r="I37" s="1114">
        <v>1851.4007900000001</v>
      </c>
      <c r="J37" s="1114">
        <v>18.671674684761033</v>
      </c>
      <c r="K37" s="1114">
        <v>167.40326315047531</v>
      </c>
      <c r="L37" s="1114">
        <v>29.335943611010002</v>
      </c>
      <c r="M37" s="1114">
        <v>0.41875999999999947</v>
      </c>
      <c r="N37" s="1114">
        <v>22.781279999999906</v>
      </c>
      <c r="O37" s="1114">
        <v>4.9959274993649458</v>
      </c>
      <c r="P37" s="1114">
        <v>332.71521858237463</v>
      </c>
      <c r="Q37" s="1114">
        <v>247.69599999999997</v>
      </c>
      <c r="R37" s="1114">
        <v>11.915331000000039</v>
      </c>
      <c r="S37" s="1114">
        <v>102.41697592800044</v>
      </c>
      <c r="T37" s="1114">
        <v>-53.913919999999997</v>
      </c>
      <c r="U37" s="1114">
        <v>14.10745</v>
      </c>
      <c r="V37" s="1114">
        <v>3379.3148803603244</v>
      </c>
    </row>
    <row r="38" spans="1:22" ht="12.95" customHeight="1" x14ac:dyDescent="0.2">
      <c r="A38" s="229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ht="15" customHeight="1" x14ac:dyDescent="0.2">
      <c r="A39" s="806" t="s">
        <v>568</v>
      </c>
      <c r="B39" s="72"/>
      <c r="C39" s="7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ht="12.95" customHeight="1" x14ac:dyDescent="0.2">
      <c r="A40" s="68" t="s">
        <v>419</v>
      </c>
      <c r="B40" s="28">
        <v>0</v>
      </c>
      <c r="C40" s="28">
        <v>72.718399999999292</v>
      </c>
      <c r="D40" s="28">
        <v>20.078470000000124</v>
      </c>
      <c r="E40" s="28">
        <v>-33.852969999999999</v>
      </c>
      <c r="F40" s="28">
        <v>-417.20743697000006</v>
      </c>
      <c r="G40" s="28">
        <v>0</v>
      </c>
      <c r="H40" s="28">
        <v>2.5702085500000003</v>
      </c>
      <c r="I40" s="28">
        <v>1402.2257600000003</v>
      </c>
      <c r="J40" s="28">
        <v>-6.4667799999999867</v>
      </c>
      <c r="K40" s="28">
        <v>114.99894999999958</v>
      </c>
      <c r="L40" s="28">
        <v>-0.50550000000000006</v>
      </c>
      <c r="M40" s="28">
        <v>0</v>
      </c>
      <c r="N40" s="28">
        <v>-24.519349999999999</v>
      </c>
      <c r="O40" s="28">
        <v>-1.5097699999999998</v>
      </c>
      <c r="P40" s="28">
        <v>-316.85002000000009</v>
      </c>
      <c r="Q40" s="28">
        <v>240.59399999999999</v>
      </c>
      <c r="R40" s="28">
        <v>-155.67057000000221</v>
      </c>
      <c r="S40" s="28">
        <v>-48.026229999999551</v>
      </c>
      <c r="T40" s="28">
        <v>-5.2530799999999971</v>
      </c>
      <c r="U40" s="28">
        <v>0.53065000000000007</v>
      </c>
      <c r="V40" s="28">
        <v>843.85473157999763</v>
      </c>
    </row>
    <row r="41" spans="1:22" ht="12.95" customHeight="1" x14ac:dyDescent="0.2">
      <c r="A41" s="773" t="s">
        <v>417</v>
      </c>
      <c r="B41" s="28">
        <v>0</v>
      </c>
      <c r="C41" s="28">
        <v>-2281.88294</v>
      </c>
      <c r="D41" s="28">
        <v>-266.76802999999995</v>
      </c>
      <c r="E41" s="28">
        <v>-3.4514999999999998</v>
      </c>
      <c r="F41" s="28">
        <v>-473.22775697000003</v>
      </c>
      <c r="G41" s="28">
        <v>0</v>
      </c>
      <c r="H41" s="28">
        <v>-0.11656</v>
      </c>
      <c r="I41" s="28">
        <v>-235.62076000000002</v>
      </c>
      <c r="J41" s="28">
        <v>-2.2579999999999999E-2</v>
      </c>
      <c r="K41" s="28">
        <v>-150.20061999999999</v>
      </c>
      <c r="L41" s="28">
        <v>0</v>
      </c>
      <c r="M41" s="28">
        <v>0</v>
      </c>
      <c r="N41" s="28">
        <v>-26.881499999999999</v>
      </c>
      <c r="O41" s="28">
        <v>-1.8238399999999999</v>
      </c>
      <c r="P41" s="28">
        <v>-33.655230000000003</v>
      </c>
      <c r="Q41" s="28">
        <v>0</v>
      </c>
      <c r="R41" s="28">
        <v>-176.98324000000002</v>
      </c>
      <c r="S41" s="28">
        <v>-72.646749999999997</v>
      </c>
      <c r="T41" s="28">
        <v>0</v>
      </c>
      <c r="U41" s="28">
        <v>0</v>
      </c>
      <c r="V41" s="28">
        <v>-3723.2813069699996</v>
      </c>
    </row>
    <row r="42" spans="1:22" ht="12.95" customHeight="1" x14ac:dyDescent="0.2">
      <c r="A42" s="773" t="s">
        <v>128</v>
      </c>
      <c r="B42" s="28">
        <v>0</v>
      </c>
      <c r="C42" s="28">
        <v>-2281.88294</v>
      </c>
      <c r="D42" s="28">
        <v>-266.76802999999995</v>
      </c>
      <c r="E42" s="28">
        <v>-3.4514999999999998</v>
      </c>
      <c r="F42" s="28">
        <v>-473.22775999999999</v>
      </c>
      <c r="G42" s="28">
        <v>0</v>
      </c>
      <c r="H42" s="28">
        <v>-0.11656</v>
      </c>
      <c r="I42" s="28">
        <v>-235.61591000000001</v>
      </c>
      <c r="J42" s="28">
        <v>-2.2579999999999999E-2</v>
      </c>
      <c r="K42" s="28">
        <v>-150.20061999999999</v>
      </c>
      <c r="L42" s="28">
        <v>0</v>
      </c>
      <c r="M42" s="28">
        <v>0</v>
      </c>
      <c r="N42" s="28">
        <v>-26.881499999999999</v>
      </c>
      <c r="O42" s="28">
        <v>-1.8238399999999999</v>
      </c>
      <c r="P42" s="28">
        <v>-33.655230000000003</v>
      </c>
      <c r="Q42" s="28">
        <v>0</v>
      </c>
      <c r="R42" s="28">
        <v>-176.98304000000002</v>
      </c>
      <c r="S42" s="28">
        <v>-72.646749999999997</v>
      </c>
      <c r="T42" s="28">
        <v>0</v>
      </c>
      <c r="U42" s="28">
        <v>0</v>
      </c>
      <c r="V42" s="28">
        <v>-3723.2762599999992</v>
      </c>
    </row>
    <row r="43" spans="1:22" ht="12.95" customHeight="1" x14ac:dyDescent="0.2">
      <c r="A43" s="773" t="s">
        <v>129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-4.8499999999999993E-3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-2.0000000000000001E-4</v>
      </c>
      <c r="S43" s="28">
        <v>0</v>
      </c>
      <c r="T43" s="28">
        <v>0</v>
      </c>
      <c r="U43" s="28">
        <v>0</v>
      </c>
      <c r="V43" s="28">
        <v>-5.0499999999999989E-3</v>
      </c>
    </row>
    <row r="44" spans="1:22" ht="12.95" customHeight="1" x14ac:dyDescent="0.2">
      <c r="A44" s="773" t="s">
        <v>415</v>
      </c>
      <c r="B44" s="28">
        <v>0</v>
      </c>
      <c r="C44" s="28">
        <v>2277.64642</v>
      </c>
      <c r="D44" s="28">
        <v>189.60711000000001</v>
      </c>
      <c r="E44" s="28">
        <v>0</v>
      </c>
      <c r="F44" s="28">
        <v>15.532110000000001</v>
      </c>
      <c r="G44" s="28">
        <v>0</v>
      </c>
      <c r="H44" s="28">
        <v>3.1120000000000002E-2</v>
      </c>
      <c r="I44" s="28">
        <v>64.566600000000008</v>
      </c>
      <c r="J44" s="28">
        <v>1.618E-2</v>
      </c>
      <c r="K44" s="28">
        <v>131.30787000000001</v>
      </c>
      <c r="L44" s="28">
        <v>0</v>
      </c>
      <c r="M44" s="28">
        <v>0</v>
      </c>
      <c r="N44" s="28">
        <v>10.051909999999999</v>
      </c>
      <c r="O44" s="28">
        <v>1.73207</v>
      </c>
      <c r="P44" s="28">
        <v>12.758610000000001</v>
      </c>
      <c r="Q44" s="28">
        <v>0</v>
      </c>
      <c r="R44" s="28">
        <v>141.63123999999999</v>
      </c>
      <c r="S44" s="28">
        <v>48.812249999999999</v>
      </c>
      <c r="T44" s="28">
        <v>0</v>
      </c>
      <c r="U44" s="28">
        <v>0</v>
      </c>
      <c r="V44" s="28">
        <v>2893.6934900000006</v>
      </c>
    </row>
    <row r="45" spans="1:22" ht="12.95" customHeight="1" x14ac:dyDescent="0.2">
      <c r="A45" s="62" t="s">
        <v>1288</v>
      </c>
      <c r="B45" s="28">
        <v>0</v>
      </c>
      <c r="C45" s="28">
        <v>43.021840000000005</v>
      </c>
      <c r="D45" s="28">
        <v>189.60711000000001</v>
      </c>
      <c r="E45" s="28">
        <v>0</v>
      </c>
      <c r="F45" s="28">
        <v>15.532109999999999</v>
      </c>
      <c r="G45" s="28">
        <v>0</v>
      </c>
      <c r="H45" s="28">
        <v>3.1120000000000002E-2</v>
      </c>
      <c r="I45" s="28">
        <v>64.566599999999994</v>
      </c>
      <c r="J45" s="28">
        <v>1.617E-2</v>
      </c>
      <c r="K45" s="28">
        <v>131.30787000000001</v>
      </c>
      <c r="L45" s="28">
        <v>0</v>
      </c>
      <c r="M45" s="28">
        <v>0</v>
      </c>
      <c r="N45" s="28">
        <v>0.96191000000000004</v>
      </c>
      <c r="O45" s="28">
        <v>1.73207</v>
      </c>
      <c r="P45" s="28">
        <v>12.758610000000001</v>
      </c>
      <c r="Q45" s="28">
        <v>0</v>
      </c>
      <c r="R45" s="28">
        <v>141.63114999999999</v>
      </c>
      <c r="S45" s="28">
        <v>48.812249999999999</v>
      </c>
      <c r="T45" s="28">
        <v>0</v>
      </c>
      <c r="U45" s="28">
        <v>0</v>
      </c>
      <c r="V45" s="28">
        <v>649.97880999999984</v>
      </c>
    </row>
    <row r="46" spans="1:22" ht="12.95" customHeight="1" x14ac:dyDescent="0.2">
      <c r="A46" s="62" t="s">
        <v>1570</v>
      </c>
      <c r="B46" s="28">
        <v>0</v>
      </c>
      <c r="C46" s="28">
        <v>43.012140000000002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43.012140000000002</v>
      </c>
    </row>
    <row r="47" spans="1:22" ht="12.95" customHeight="1" x14ac:dyDescent="0.2">
      <c r="A47" s="62" t="s">
        <v>732</v>
      </c>
      <c r="B47" s="28">
        <v>0</v>
      </c>
      <c r="C47" s="28">
        <v>9.6999999999999986E-3</v>
      </c>
      <c r="D47" s="28">
        <v>164.50901000000002</v>
      </c>
      <c r="E47" s="28">
        <v>0</v>
      </c>
      <c r="F47" s="28">
        <v>0</v>
      </c>
      <c r="G47" s="28">
        <v>0</v>
      </c>
      <c r="H47" s="28">
        <v>3.1120000000000002E-2</v>
      </c>
      <c r="I47" s="28">
        <v>45.232639999999996</v>
      </c>
      <c r="J47" s="28">
        <v>1.617E-2</v>
      </c>
      <c r="K47" s="28">
        <v>126.58787000000001</v>
      </c>
      <c r="L47" s="28">
        <v>0</v>
      </c>
      <c r="M47" s="28">
        <v>0</v>
      </c>
      <c r="N47" s="28">
        <v>0.96191000000000004</v>
      </c>
      <c r="O47" s="28">
        <v>0.29823</v>
      </c>
      <c r="P47" s="28">
        <v>11.094900000000001</v>
      </c>
      <c r="Q47" s="28">
        <v>0</v>
      </c>
      <c r="R47" s="28">
        <v>123.15752640000001</v>
      </c>
      <c r="S47" s="28">
        <v>48.812249999999999</v>
      </c>
      <c r="T47" s="28">
        <v>0</v>
      </c>
      <c r="U47" s="28">
        <v>0</v>
      </c>
      <c r="V47" s="28">
        <v>520.71132639999996</v>
      </c>
    </row>
    <row r="48" spans="1:22" ht="12.95" customHeight="1" x14ac:dyDescent="0.2">
      <c r="A48" s="62" t="s">
        <v>743</v>
      </c>
      <c r="B48" s="28">
        <v>0</v>
      </c>
      <c r="C48" s="28">
        <v>0</v>
      </c>
      <c r="D48" s="28">
        <v>25.098099999999999</v>
      </c>
      <c r="E48" s="28">
        <v>0</v>
      </c>
      <c r="F48" s="28">
        <v>15.532109999999999</v>
      </c>
      <c r="G48" s="28">
        <v>0</v>
      </c>
      <c r="H48" s="28">
        <v>0</v>
      </c>
      <c r="I48" s="28">
        <v>19.333959999999998</v>
      </c>
      <c r="J48" s="28">
        <v>0</v>
      </c>
      <c r="K48" s="28">
        <v>4.7199999999999855</v>
      </c>
      <c r="L48" s="28">
        <v>0</v>
      </c>
      <c r="M48" s="28">
        <v>0</v>
      </c>
      <c r="N48" s="28">
        <v>0</v>
      </c>
      <c r="O48" s="28">
        <v>1.43384</v>
      </c>
      <c r="P48" s="28">
        <v>1.6637100000000002</v>
      </c>
      <c r="Q48" s="28">
        <v>0</v>
      </c>
      <c r="R48" s="28">
        <v>18.473623599999993</v>
      </c>
      <c r="S48" s="28">
        <v>0</v>
      </c>
      <c r="T48" s="28">
        <v>0</v>
      </c>
      <c r="U48" s="28">
        <v>0</v>
      </c>
      <c r="V48" s="28">
        <v>86.255343599999975</v>
      </c>
    </row>
    <row r="49" spans="1:22" ht="12.95" customHeight="1" x14ac:dyDescent="0.2">
      <c r="A49" s="62" t="s">
        <v>418</v>
      </c>
      <c r="B49" s="28">
        <v>0</v>
      </c>
      <c r="C49" s="28">
        <v>2234.6245800000002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9.09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2243.7145800000003</v>
      </c>
    </row>
    <row r="50" spans="1:22" ht="12.95" customHeight="1" x14ac:dyDescent="0.2">
      <c r="A50" s="62" t="s">
        <v>744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12.95" customHeight="1" x14ac:dyDescent="0.2">
      <c r="A51" s="62" t="s">
        <v>745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12.95" customHeight="1" x14ac:dyDescent="0.2">
      <c r="A52" s="62" t="s">
        <v>743</v>
      </c>
      <c r="B52" s="28">
        <v>0</v>
      </c>
      <c r="C52" s="28">
        <v>2234.6245800000002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9.09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2243.7145800000003</v>
      </c>
    </row>
    <row r="53" spans="1:22" ht="12.95" customHeight="1" x14ac:dyDescent="0.2">
      <c r="A53" s="62" t="s">
        <v>4162</v>
      </c>
      <c r="B53" s="28">
        <v>0</v>
      </c>
      <c r="C53" s="28">
        <v>76.95491999999922</v>
      </c>
      <c r="D53" s="28">
        <v>97.239390000000071</v>
      </c>
      <c r="E53" s="28">
        <v>-30.40147</v>
      </c>
      <c r="F53" s="28">
        <v>40.488209999999967</v>
      </c>
      <c r="G53" s="28">
        <v>0</v>
      </c>
      <c r="H53" s="28">
        <v>2.6556485500000004</v>
      </c>
      <c r="I53" s="28">
        <v>1573.2799200000002</v>
      </c>
      <c r="J53" s="28">
        <v>-6.4603799999999865</v>
      </c>
      <c r="K53" s="28">
        <v>133.89169999999956</v>
      </c>
      <c r="L53" s="28">
        <v>-0.50550000000000006</v>
      </c>
      <c r="M53" s="28">
        <v>0</v>
      </c>
      <c r="N53" s="28">
        <v>-7.6897600000000006</v>
      </c>
      <c r="O53" s="28">
        <v>-1.4179999999999999</v>
      </c>
      <c r="P53" s="28">
        <v>-295.9534000000001</v>
      </c>
      <c r="Q53" s="28">
        <v>240.59399999999999</v>
      </c>
      <c r="R53" s="28">
        <v>-120.31857000000218</v>
      </c>
      <c r="S53" s="28">
        <v>-24.191729999999552</v>
      </c>
      <c r="T53" s="28">
        <v>-5.2530799999999971</v>
      </c>
      <c r="U53" s="28">
        <v>0.53065000000000007</v>
      </c>
      <c r="V53" s="28">
        <v>1673.4425485499971</v>
      </c>
    </row>
    <row r="54" spans="1:22" ht="12.95" customHeight="1" x14ac:dyDescent="0.2">
      <c r="A54" s="62" t="s">
        <v>4163</v>
      </c>
      <c r="B54" s="28">
        <v>0</v>
      </c>
      <c r="C54" s="28">
        <v>-7783.1858000000002</v>
      </c>
      <c r="D54" s="28">
        <v>-337.27666000000005</v>
      </c>
      <c r="E54" s="28">
        <v>-30.40147</v>
      </c>
      <c r="F54" s="28">
        <v>-904.22763999999995</v>
      </c>
      <c r="G54" s="28">
        <v>0</v>
      </c>
      <c r="H54" s="28">
        <v>5.3610458510000001</v>
      </c>
      <c r="I54" s="28">
        <v>-3358.2686400000002</v>
      </c>
      <c r="J54" s="28">
        <v>-261.64368999999999</v>
      </c>
      <c r="K54" s="28">
        <v>1685.8713799999994</v>
      </c>
      <c r="L54" s="28">
        <v>-3.37</v>
      </c>
      <c r="M54" s="28">
        <v>0</v>
      </c>
      <c r="N54" s="28">
        <v>-7.6897600000000006</v>
      </c>
      <c r="O54" s="28">
        <v>-1.4179999999999999</v>
      </c>
      <c r="P54" s="28">
        <v>-688.32037000000014</v>
      </c>
      <c r="Q54" s="28">
        <v>23.024999999999999</v>
      </c>
      <c r="R54" s="28">
        <v>-1378.3395400000011</v>
      </c>
      <c r="S54" s="28">
        <v>-5308.15182</v>
      </c>
      <c r="T54" s="28">
        <v>-70</v>
      </c>
      <c r="U54" s="28">
        <v>0</v>
      </c>
      <c r="V54" s="28">
        <v>-18418.035964149003</v>
      </c>
    </row>
    <row r="55" spans="1:22" ht="12.95" customHeight="1" x14ac:dyDescent="0.2">
      <c r="A55" s="62" t="s">
        <v>4139</v>
      </c>
      <c r="B55" s="28">
        <v>0</v>
      </c>
      <c r="C55" s="28">
        <v>7797.5418899999995</v>
      </c>
      <c r="D55" s="28">
        <v>244.76987</v>
      </c>
      <c r="E55" s="28">
        <v>0</v>
      </c>
      <c r="F55" s="28">
        <v>0.26293</v>
      </c>
      <c r="G55" s="28">
        <v>0</v>
      </c>
      <c r="H55" s="28">
        <v>-3.553877301</v>
      </c>
      <c r="I55" s="28">
        <v>1728.1161300000001</v>
      </c>
      <c r="J55" s="28">
        <v>233.63579999999999</v>
      </c>
      <c r="K55" s="28">
        <v>-1566.0989899999997</v>
      </c>
      <c r="L55" s="28">
        <v>2.8645</v>
      </c>
      <c r="M55" s="28">
        <v>0</v>
      </c>
      <c r="N55" s="28">
        <v>0</v>
      </c>
      <c r="O55" s="28">
        <v>0</v>
      </c>
      <c r="P55" s="28">
        <v>377.03370000000001</v>
      </c>
      <c r="Q55" s="28">
        <v>0</v>
      </c>
      <c r="R55" s="28">
        <v>1137.531109999999</v>
      </c>
      <c r="S55" s="28">
        <v>5230.1162400000003</v>
      </c>
      <c r="T55" s="28">
        <v>64.746920000000003</v>
      </c>
      <c r="U55" s="28">
        <v>0</v>
      </c>
      <c r="V55" s="28">
        <v>15246.966222698995</v>
      </c>
    </row>
    <row r="56" spans="1:22" ht="12.95" customHeight="1" x14ac:dyDescent="0.2">
      <c r="A56" s="62" t="s">
        <v>4145</v>
      </c>
      <c r="B56" s="28">
        <v>0</v>
      </c>
      <c r="C56" s="28">
        <v>4798.5853899999993</v>
      </c>
      <c r="D56" s="28">
        <v>689.36503000000005</v>
      </c>
      <c r="E56" s="28">
        <v>0</v>
      </c>
      <c r="F56" s="28">
        <v>958.19508999999994</v>
      </c>
      <c r="G56" s="28">
        <v>0</v>
      </c>
      <c r="H56" s="28">
        <v>1.1313299999999999</v>
      </c>
      <c r="I56" s="28">
        <v>4294.3805400000001</v>
      </c>
      <c r="J56" s="28">
        <v>118.40624000000001</v>
      </c>
      <c r="K56" s="28">
        <v>50.169839999999965</v>
      </c>
      <c r="L56" s="28">
        <v>0</v>
      </c>
      <c r="M56" s="28">
        <v>0</v>
      </c>
      <c r="N56" s="28">
        <v>0</v>
      </c>
      <c r="O56" s="28">
        <v>0</v>
      </c>
      <c r="P56" s="28">
        <v>32.341000000000001</v>
      </c>
      <c r="Q56" s="28">
        <v>217.56899999999999</v>
      </c>
      <c r="R56" s="28">
        <v>640.05432999999994</v>
      </c>
      <c r="S56" s="28">
        <v>3571.7574</v>
      </c>
      <c r="T56" s="28">
        <v>0</v>
      </c>
      <c r="U56" s="28">
        <v>2.9186000000000001</v>
      </c>
      <c r="V56" s="28">
        <v>15374.873790000003</v>
      </c>
    </row>
    <row r="57" spans="1:22" ht="12.95" customHeight="1" x14ac:dyDescent="0.2">
      <c r="A57" s="62" t="s">
        <v>4140</v>
      </c>
      <c r="B57" s="28">
        <v>0</v>
      </c>
      <c r="C57" s="28">
        <v>-4735.9865599999994</v>
      </c>
      <c r="D57" s="28">
        <v>-499.61884999999995</v>
      </c>
      <c r="E57" s="28">
        <v>0</v>
      </c>
      <c r="F57" s="28">
        <v>-13.74217</v>
      </c>
      <c r="G57" s="28">
        <v>0</v>
      </c>
      <c r="H57" s="28">
        <v>-0.28285000000000005</v>
      </c>
      <c r="I57" s="28">
        <v>-1090.94811</v>
      </c>
      <c r="J57" s="28">
        <v>-96.858729999999994</v>
      </c>
      <c r="K57" s="28">
        <v>-36.05053000000003</v>
      </c>
      <c r="L57" s="28">
        <v>0</v>
      </c>
      <c r="M57" s="28">
        <v>0</v>
      </c>
      <c r="N57" s="28">
        <v>0</v>
      </c>
      <c r="O57" s="28">
        <v>0</v>
      </c>
      <c r="P57" s="28">
        <v>-17.007729999999999</v>
      </c>
      <c r="Q57" s="28">
        <v>0</v>
      </c>
      <c r="R57" s="28">
        <v>-519.56447000000003</v>
      </c>
      <c r="S57" s="28">
        <v>-3517.9135499999998</v>
      </c>
      <c r="T57" s="28">
        <v>0</v>
      </c>
      <c r="U57" s="28">
        <v>-2.38795</v>
      </c>
      <c r="V57" s="28">
        <v>-10530.361500000001</v>
      </c>
    </row>
    <row r="58" spans="1:22" ht="12.95" customHeight="1" x14ac:dyDescent="0.2">
      <c r="A58" s="226" t="s">
        <v>948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</row>
    <row r="59" spans="1:22" ht="12.95" customHeight="1" x14ac:dyDescent="0.2">
      <c r="A59" s="228" t="s">
        <v>1005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</row>
    <row r="60" spans="1:22" ht="12.95" customHeight="1" x14ac:dyDescent="0.2">
      <c r="A60" s="226" t="s">
        <v>1002</v>
      </c>
      <c r="B60" s="28">
        <v>0</v>
      </c>
      <c r="C60" s="28">
        <v>-81.807428703062612</v>
      </c>
      <c r="D60" s="28">
        <v>125.15647999999997</v>
      </c>
      <c r="E60" s="28">
        <v>-8.8229346951437027</v>
      </c>
      <c r="F60" s="28">
        <v>-98.106535396999988</v>
      </c>
      <c r="G60" s="28">
        <v>-3.1742536565750545E-2</v>
      </c>
      <c r="H60" s="28">
        <v>-16.733376800000002</v>
      </c>
      <c r="I60" s="28">
        <v>-16.814550000000025</v>
      </c>
      <c r="J60" s="28">
        <v>2.5617177206045625</v>
      </c>
      <c r="K60" s="28">
        <v>530.11834038599989</v>
      </c>
      <c r="L60" s="28">
        <v>-1.4676348376215529</v>
      </c>
      <c r="M60" s="28">
        <v>0.31523999999999996</v>
      </c>
      <c r="N60" s="28">
        <v>40.587499999999991</v>
      </c>
      <c r="O60" s="28">
        <v>-4.8823999999999996</v>
      </c>
      <c r="P60" s="28">
        <v>-47.830922680682299</v>
      </c>
      <c r="Q60" s="28">
        <v>-15.524999999999999</v>
      </c>
      <c r="R60" s="28">
        <v>19.478449999999995</v>
      </c>
      <c r="S60" s="28">
        <v>30.946637726733265</v>
      </c>
      <c r="T60" s="28">
        <v>0.10462999999999978</v>
      </c>
      <c r="U60" s="28">
        <v>-1.4461899999999999</v>
      </c>
      <c r="V60" s="28">
        <v>455.80028018326175</v>
      </c>
    </row>
    <row r="61" spans="1:22" ht="12.95" customHeight="1" x14ac:dyDescent="0.2">
      <c r="A61" s="226" t="s">
        <v>1685</v>
      </c>
      <c r="B61" s="28">
        <v>0</v>
      </c>
      <c r="C61" s="28">
        <v>-355.70716999999996</v>
      </c>
      <c r="D61" s="28">
        <v>-98.50094</v>
      </c>
      <c r="E61" s="28">
        <v>-9.7011200000000031</v>
      </c>
      <c r="F61" s="28">
        <v>-75.396505396999984</v>
      </c>
      <c r="G61" s="28">
        <v>-0.47155000000000002</v>
      </c>
      <c r="H61" s="28">
        <v>-19.8602068</v>
      </c>
      <c r="I61" s="28">
        <v>-149.55217000000002</v>
      </c>
      <c r="J61" s="28">
        <v>-14.302490000000006</v>
      </c>
      <c r="K61" s="28">
        <v>-53.140430000000002</v>
      </c>
      <c r="L61" s="28">
        <v>-7.2470000000000008</v>
      </c>
      <c r="M61" s="28">
        <v>-0.60817999999999994</v>
      </c>
      <c r="N61" s="28">
        <v>-6.7082600000000001</v>
      </c>
      <c r="O61" s="28">
        <v>-1.6593800000000001</v>
      </c>
      <c r="P61" s="28">
        <v>-98.27915999999999</v>
      </c>
      <c r="Q61" s="28">
        <v>-9.4209999999999994</v>
      </c>
      <c r="R61" s="28">
        <v>-64.29504</v>
      </c>
      <c r="S61" s="28">
        <v>-40.364139999999999</v>
      </c>
      <c r="T61" s="28">
        <v>-1.46126</v>
      </c>
      <c r="U61" s="28">
        <v>-1.04033</v>
      </c>
      <c r="V61" s="28">
        <v>-1007.716332197</v>
      </c>
    </row>
    <row r="62" spans="1:22" ht="12.95" customHeight="1" x14ac:dyDescent="0.2">
      <c r="A62" s="227" t="s">
        <v>1682</v>
      </c>
      <c r="B62" s="28">
        <v>0</v>
      </c>
      <c r="C62" s="28">
        <v>-355.70716999999996</v>
      </c>
      <c r="D62" s="28">
        <v>-98.50094</v>
      </c>
      <c r="E62" s="28">
        <v>-9.7011200000000031</v>
      </c>
      <c r="F62" s="28">
        <v>-75.396505396999984</v>
      </c>
      <c r="G62" s="28">
        <v>-0.47155000000000002</v>
      </c>
      <c r="H62" s="28">
        <v>-19.8602068</v>
      </c>
      <c r="I62" s="28">
        <v>-149.55217000000002</v>
      </c>
      <c r="J62" s="28">
        <v>-14.302490000000006</v>
      </c>
      <c r="K62" s="28">
        <v>-53.140430000000002</v>
      </c>
      <c r="L62" s="28">
        <v>-7.2470000000000008</v>
      </c>
      <c r="M62" s="28">
        <v>-0.60817999999999994</v>
      </c>
      <c r="N62" s="28">
        <v>-6.7082600000000001</v>
      </c>
      <c r="O62" s="28">
        <v>-1.6593800000000001</v>
      </c>
      <c r="P62" s="28">
        <v>-98.27915999999999</v>
      </c>
      <c r="Q62" s="28">
        <v>-9.4209999999999994</v>
      </c>
      <c r="R62" s="28">
        <v>-64.29504</v>
      </c>
      <c r="S62" s="28">
        <v>-40.364139999999999</v>
      </c>
      <c r="T62" s="28">
        <v>-1.46126</v>
      </c>
      <c r="U62" s="28">
        <v>-1.04033</v>
      </c>
      <c r="V62" s="28">
        <v>-1007.716332197</v>
      </c>
    </row>
    <row r="63" spans="1:22" ht="12.95" customHeight="1" x14ac:dyDescent="0.2">
      <c r="A63" s="227" t="s">
        <v>1686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</row>
    <row r="64" spans="1:22" ht="12.95" customHeight="1" x14ac:dyDescent="0.2">
      <c r="A64" s="227" t="s">
        <v>952</v>
      </c>
      <c r="B64" s="28">
        <v>0</v>
      </c>
      <c r="C64" s="28">
        <v>731.94763999999998</v>
      </c>
      <c r="D64" s="28">
        <v>223.65741999999997</v>
      </c>
      <c r="E64" s="28">
        <v>6.3935200000000005</v>
      </c>
      <c r="F64" s="28">
        <v>4.2199999999999998E-3</v>
      </c>
      <c r="G64" s="28">
        <v>0.65910999999999997</v>
      </c>
      <c r="H64" s="28">
        <v>13.51487</v>
      </c>
      <c r="I64" s="28">
        <v>164.52343999999999</v>
      </c>
      <c r="J64" s="28">
        <v>22.305430000000001</v>
      </c>
      <c r="K64" s="28">
        <v>642.76410999999996</v>
      </c>
      <c r="L64" s="28">
        <v>6.9232745556000008</v>
      </c>
      <c r="M64" s="28">
        <v>0.92341999999999991</v>
      </c>
      <c r="N64" s="28">
        <v>89.118049999999997</v>
      </c>
      <c r="O64" s="28">
        <v>0.92303000000000002</v>
      </c>
      <c r="P64" s="28">
        <v>60.674949999999995</v>
      </c>
      <c r="Q64" s="28">
        <v>16.585000000000001</v>
      </c>
      <c r="R64" s="28">
        <v>101.75268</v>
      </c>
      <c r="S64" s="28">
        <v>131.34</v>
      </c>
      <c r="T64" s="28">
        <v>1.5658899999999998</v>
      </c>
      <c r="U64" s="28">
        <v>1.6125000000000003</v>
      </c>
      <c r="V64" s="28">
        <v>2217.1885545556006</v>
      </c>
    </row>
    <row r="65" spans="1:22" ht="12.95" customHeight="1" x14ac:dyDescent="0.2">
      <c r="A65" s="227" t="s">
        <v>738</v>
      </c>
      <c r="B65" s="28">
        <v>0</v>
      </c>
      <c r="C65" s="28">
        <v>-303.35546612695958</v>
      </c>
      <c r="D65" s="28">
        <v>0</v>
      </c>
      <c r="E65" s="28">
        <v>-3.0625137085272907</v>
      </c>
      <c r="F65" s="28">
        <v>-12.51943</v>
      </c>
      <c r="G65" s="28">
        <v>-0.1384776665001016</v>
      </c>
      <c r="H65" s="28">
        <v>-6.9347500000000002</v>
      </c>
      <c r="I65" s="28">
        <v>-16.49757</v>
      </c>
      <c r="J65" s="28">
        <v>-3.695778297255782</v>
      </c>
      <c r="K65" s="28">
        <v>-39.215176798000009</v>
      </c>
      <c r="L65" s="28">
        <v>-0.65053945743632324</v>
      </c>
      <c r="M65" s="28">
        <v>0</v>
      </c>
      <c r="N65" s="28">
        <v>-27.066320000000001</v>
      </c>
      <c r="O65" s="28">
        <v>-2.0984499999999997</v>
      </c>
      <c r="P65" s="28">
        <v>-6.0595492934562403</v>
      </c>
      <c r="Q65" s="28">
        <v>-13.292</v>
      </c>
      <c r="R65" s="28">
        <v>-10.47616</v>
      </c>
      <c r="S65" s="28">
        <v>-38.474992005487785</v>
      </c>
      <c r="T65" s="28">
        <v>0</v>
      </c>
      <c r="U65" s="28">
        <v>-1.0095000000000001</v>
      </c>
      <c r="V65" s="28">
        <v>-484.54667335362308</v>
      </c>
    </row>
    <row r="66" spans="1:22" ht="12.95" customHeight="1" x14ac:dyDescent="0.2">
      <c r="A66" s="227" t="s">
        <v>739</v>
      </c>
      <c r="B66" s="28">
        <v>0</v>
      </c>
      <c r="C66" s="28">
        <v>-104.09448988165633</v>
      </c>
      <c r="D66" s="28">
        <v>0</v>
      </c>
      <c r="E66" s="28">
        <v>-2.0838643532524999</v>
      </c>
      <c r="F66" s="28">
        <v>-4.1434400000000009</v>
      </c>
      <c r="G66" s="28">
        <v>-7.7663341534389196E-2</v>
      </c>
      <c r="H66" s="28">
        <v>-2.5410200000000001</v>
      </c>
      <c r="I66" s="28">
        <v>-10.161149999999999</v>
      </c>
      <c r="J66" s="28">
        <v>-1.5282394039458311</v>
      </c>
      <c r="K66" s="28">
        <v>-8.4939780520000046</v>
      </c>
      <c r="L66" s="28">
        <v>-1.9310342631733438E-2</v>
      </c>
      <c r="M66" s="28">
        <v>0</v>
      </c>
      <c r="N66" s="28">
        <v>-11.79425</v>
      </c>
      <c r="O66" s="28">
        <v>-0.93980999999999992</v>
      </c>
      <c r="P66" s="28">
        <v>-2.2411372058610306</v>
      </c>
      <c r="Q66" s="28">
        <v>-6.9020000000000001</v>
      </c>
      <c r="R66" s="28">
        <v>-3.0485700000000002</v>
      </c>
      <c r="S66" s="28">
        <v>-17.740920070912015</v>
      </c>
      <c r="T66" s="28">
        <v>0</v>
      </c>
      <c r="U66" s="28">
        <v>-0.48279</v>
      </c>
      <c r="V66" s="28">
        <v>-176.29263265179384</v>
      </c>
    </row>
    <row r="67" spans="1:22" ht="12.95" customHeight="1" x14ac:dyDescent="0.2">
      <c r="A67" s="227" t="s">
        <v>740</v>
      </c>
      <c r="B67" s="28">
        <v>0</v>
      </c>
      <c r="C67" s="28">
        <v>-34.247145819600838</v>
      </c>
      <c r="D67" s="28">
        <v>0</v>
      </c>
      <c r="E67" s="28">
        <v>-2.8301274814324047E-2</v>
      </c>
      <c r="F67" s="28">
        <v>-1.84446</v>
      </c>
      <c r="G67" s="28">
        <v>0</v>
      </c>
      <c r="H67" s="28">
        <v>-0.11398</v>
      </c>
      <c r="I67" s="28">
        <v>-3.2417600000000002</v>
      </c>
      <c r="J67" s="28">
        <v>-0.1226652217170761</v>
      </c>
      <c r="K67" s="28">
        <v>-6.392887466000003</v>
      </c>
      <c r="L67" s="28">
        <v>-2.7298757099340196E-2</v>
      </c>
      <c r="M67" s="28">
        <v>0</v>
      </c>
      <c r="N67" s="28">
        <v>-0.27517999999999998</v>
      </c>
      <c r="O67" s="28">
        <v>-0.96060000000000001</v>
      </c>
      <c r="P67" s="28">
        <v>-1.3525945417374694</v>
      </c>
      <c r="Q67" s="28">
        <v>-1.204</v>
      </c>
      <c r="R67" s="28">
        <v>-0.79439000000000004</v>
      </c>
      <c r="S67" s="28">
        <v>-3.8133101968669316</v>
      </c>
      <c r="T67" s="28">
        <v>0</v>
      </c>
      <c r="U67" s="28">
        <v>-8.070999999999999E-2</v>
      </c>
      <c r="V67" s="28">
        <v>-54.499283277835978</v>
      </c>
    </row>
    <row r="68" spans="1:22" ht="12.95" customHeight="1" x14ac:dyDescent="0.2">
      <c r="A68" s="227" t="s">
        <v>741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</row>
    <row r="69" spans="1:22" ht="12.95" customHeight="1" x14ac:dyDescent="0.2">
      <c r="A69" s="69" t="s">
        <v>3229</v>
      </c>
      <c r="B69" s="28">
        <v>0</v>
      </c>
      <c r="C69" s="28">
        <v>-15.462245689607775</v>
      </c>
      <c r="D69" s="28">
        <v>0</v>
      </c>
      <c r="E69" s="28">
        <v>-0.34065535854958567</v>
      </c>
      <c r="F69" s="28">
        <v>-4.1172599999999999</v>
      </c>
      <c r="G69" s="28">
        <v>0</v>
      </c>
      <c r="H69" s="28">
        <v>-0.65239999999999998</v>
      </c>
      <c r="I69" s="28">
        <v>-1.88534</v>
      </c>
      <c r="J69" s="28">
        <v>-9.453935647674365E-2</v>
      </c>
      <c r="K69" s="28">
        <v>-5.403297298</v>
      </c>
      <c r="L69" s="28">
        <v>-0.4467608360541549</v>
      </c>
      <c r="M69" s="28">
        <v>0</v>
      </c>
      <c r="N69" s="28">
        <v>-2.6865399999999999</v>
      </c>
      <c r="O69" s="28">
        <v>-0.13903000000000001</v>
      </c>
      <c r="P69" s="28">
        <v>-0.36127305289183886</v>
      </c>
      <c r="Q69" s="28">
        <v>-1.2909999999999999</v>
      </c>
      <c r="R69" s="28">
        <v>-3.6600700000000002</v>
      </c>
      <c r="S69" s="28">
        <v>0</v>
      </c>
      <c r="T69" s="28">
        <v>0</v>
      </c>
      <c r="U69" s="28">
        <v>-0.44536000000000003</v>
      </c>
      <c r="V69" s="28">
        <v>-36.985771591580097</v>
      </c>
    </row>
    <row r="70" spans="1:22" ht="12.95" customHeight="1" x14ac:dyDescent="0.2">
      <c r="A70" s="227" t="s">
        <v>995</v>
      </c>
      <c r="B70" s="28">
        <v>0</v>
      </c>
      <c r="C70" s="28">
        <v>-0.88855118523809651</v>
      </c>
      <c r="D70" s="28">
        <v>0</v>
      </c>
      <c r="E70" s="28">
        <v>0</v>
      </c>
      <c r="F70" s="28">
        <v>-8.965999999999999E-2</v>
      </c>
      <c r="G70" s="28">
        <v>-3.1615285312596875E-3</v>
      </c>
      <c r="H70" s="28">
        <v>-0.14588999999999999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-8.1600000000000006E-3</v>
      </c>
      <c r="P70" s="28">
        <v>-0.21215858673572835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-1.3475813005050845</v>
      </c>
    </row>
    <row r="71" spans="1:22" ht="12.95" customHeight="1" x14ac:dyDescent="0.2">
      <c r="A71" s="68" t="s">
        <v>372</v>
      </c>
      <c r="B71" s="28">
        <v>0</v>
      </c>
      <c r="C71" s="28">
        <v>-5.4169999999996173E-2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-1.829</v>
      </c>
      <c r="M71" s="28">
        <v>0</v>
      </c>
      <c r="N71" s="28">
        <v>0</v>
      </c>
      <c r="O71" s="28">
        <v>0</v>
      </c>
      <c r="P71" s="28">
        <v>-1.6299999999999999E-3</v>
      </c>
      <c r="Q71" s="28">
        <v>-4.6980000000000004</v>
      </c>
      <c r="R71" s="28">
        <v>-0.69529999999999992</v>
      </c>
      <c r="S71" s="28">
        <v>-2.9210400000000001</v>
      </c>
      <c r="T71" s="28">
        <v>0</v>
      </c>
      <c r="U71" s="28">
        <v>0</v>
      </c>
      <c r="V71" s="28">
        <v>-10.199139999999996</v>
      </c>
    </row>
    <row r="72" spans="1:22" ht="15" customHeight="1" x14ac:dyDescent="0.2">
      <c r="A72" s="1115" t="s">
        <v>569</v>
      </c>
      <c r="B72" s="1114">
        <v>0</v>
      </c>
      <c r="C72" s="1114">
        <v>-9.1431987030633159</v>
      </c>
      <c r="D72" s="1114">
        <v>145.23495000000008</v>
      </c>
      <c r="E72" s="1114">
        <v>-42.6759046951437</v>
      </c>
      <c r="F72" s="1114">
        <v>-515.31397236700002</v>
      </c>
      <c r="G72" s="1114">
        <v>-3.1742536565750545E-2</v>
      </c>
      <c r="H72" s="1114">
        <v>-14.163168250000002</v>
      </c>
      <c r="I72" s="1114">
        <v>1385.4112100000002</v>
      </c>
      <c r="J72" s="1114">
        <v>-3.9050622793954242</v>
      </c>
      <c r="K72" s="1114">
        <v>645.11729038599947</v>
      </c>
      <c r="L72" s="1114">
        <v>-3.8021348376215531</v>
      </c>
      <c r="M72" s="1114">
        <v>0.31523999999999996</v>
      </c>
      <c r="N72" s="1114">
        <v>16.068149999999992</v>
      </c>
      <c r="O72" s="1114">
        <v>-6.3921699999999992</v>
      </c>
      <c r="P72" s="1114">
        <v>-364.68257268068237</v>
      </c>
      <c r="Q72" s="1114">
        <v>220.37099999999998</v>
      </c>
      <c r="R72" s="1114">
        <v>-136.88742000000221</v>
      </c>
      <c r="S72" s="1114">
        <v>-20.000632273266287</v>
      </c>
      <c r="T72" s="1114">
        <v>-5.1484499999999969</v>
      </c>
      <c r="U72" s="1114">
        <v>-0.9155399999999998</v>
      </c>
      <c r="V72" s="1114">
        <v>1289.455871763259</v>
      </c>
    </row>
    <row r="73" spans="1:22" ht="12.95" customHeight="1" x14ac:dyDescent="0.2">
      <c r="A73" s="230" t="s">
        <v>850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</row>
    <row r="74" spans="1:22" ht="15" customHeight="1" thickBot="1" x14ac:dyDescent="0.25">
      <c r="A74" s="1112" t="s">
        <v>570</v>
      </c>
      <c r="B74" s="1103">
        <v>-97.876999999999995</v>
      </c>
      <c r="C74" s="1103">
        <v>28.537644637518159</v>
      </c>
      <c r="D74" s="1103">
        <v>375.56693000000053</v>
      </c>
      <c r="E74" s="1103">
        <v>13.744587868613309</v>
      </c>
      <c r="F74" s="1103">
        <v>-160.92020236700017</v>
      </c>
      <c r="G74" s="1103">
        <v>0.50001746343424947</v>
      </c>
      <c r="H74" s="1103">
        <v>33.725171750000001</v>
      </c>
      <c r="I74" s="1103">
        <v>3236.8120000000004</v>
      </c>
      <c r="J74" s="1103">
        <v>14.76661240536561</v>
      </c>
      <c r="K74" s="1103">
        <v>812.52055353647484</v>
      </c>
      <c r="L74" s="1103">
        <v>25.533808773388451</v>
      </c>
      <c r="M74" s="1103">
        <v>0.73399999999999943</v>
      </c>
      <c r="N74" s="1103">
        <v>38.849429999999899</v>
      </c>
      <c r="O74" s="1103">
        <v>-1.3962425006350534</v>
      </c>
      <c r="P74" s="1103">
        <v>-31.967354098307737</v>
      </c>
      <c r="Q74" s="1103">
        <v>468.06699999999995</v>
      </c>
      <c r="R74" s="1103">
        <v>-124.97208900000217</v>
      </c>
      <c r="S74" s="1103">
        <v>82.416343654734149</v>
      </c>
      <c r="T74" s="1103">
        <v>-59.062369999999994</v>
      </c>
      <c r="U74" s="1103">
        <v>13.19191</v>
      </c>
      <c r="V74" s="1103">
        <v>4668.7707521235843</v>
      </c>
    </row>
    <row r="75" spans="1:22" ht="12.95" customHeight="1" x14ac:dyDescent="0.2">
      <c r="A75" s="1358" t="s">
        <v>3158</v>
      </c>
      <c r="B75" s="1003">
        <v>-40.592195989711094</v>
      </c>
      <c r="C75" s="1003">
        <v>293.23515567175974</v>
      </c>
      <c r="D75" s="1003">
        <v>66.351989999999489</v>
      </c>
      <c r="E75" s="1003">
        <v>27.188817597096065</v>
      </c>
      <c r="F75" s="1003">
        <v>-237.71183525858319</v>
      </c>
      <c r="G75" s="1003">
        <v>0.8856200000000003</v>
      </c>
      <c r="H75" s="1003">
        <v>52.82303000000001</v>
      </c>
      <c r="I75" s="1003">
        <v>-3907.0472536891252</v>
      </c>
      <c r="J75" s="1003">
        <v>9.749629070389533</v>
      </c>
      <c r="K75" s="1003">
        <v>802.87056131071961</v>
      </c>
      <c r="L75" s="1003">
        <v>16.18973441590585</v>
      </c>
      <c r="M75" s="1003">
        <v>0.88336000000000037</v>
      </c>
      <c r="N75" s="1003">
        <v>60.745502428958005</v>
      </c>
      <c r="O75" s="1003">
        <v>0</v>
      </c>
      <c r="P75" s="1003">
        <v>136.16385021529425</v>
      </c>
      <c r="Q75" s="1003">
        <v>-414.78899999999999</v>
      </c>
      <c r="R75" s="1003">
        <v>-40.159329999999947</v>
      </c>
      <c r="S75" s="1003">
        <v>94.627806232099601</v>
      </c>
      <c r="T75" s="1003">
        <v>1.3855700000000002</v>
      </c>
      <c r="U75" s="1003">
        <v>12.190590000000004</v>
      </c>
      <c r="V75" s="1480">
        <f>SUM(B75:U75)</f>
        <v>-3065.0083979951983</v>
      </c>
    </row>
    <row r="76" spans="1:22" ht="12.95" customHeight="1" x14ac:dyDescent="0.2">
      <c r="A76" s="1357" t="s">
        <v>3159</v>
      </c>
      <c r="B76" s="1003">
        <v>0</v>
      </c>
      <c r="C76" s="1003">
        <v>1798.3687457335461</v>
      </c>
      <c r="D76" s="1003">
        <v>250.41967999999994</v>
      </c>
      <c r="E76" s="1003">
        <v>-37.394903573426468</v>
      </c>
      <c r="F76" s="1003">
        <v>0</v>
      </c>
      <c r="G76" s="1003">
        <v>1.2119300000000002</v>
      </c>
      <c r="H76" s="1003">
        <v>21.207829999999994</v>
      </c>
      <c r="I76" s="1003">
        <v>2066.4250299999994</v>
      </c>
      <c r="J76" s="1003">
        <v>14.793080020239444</v>
      </c>
      <c r="K76" s="1003">
        <v>483.30146999999982</v>
      </c>
      <c r="L76" s="1003">
        <v>14.709360059389372</v>
      </c>
      <c r="M76" s="1003">
        <v>0.32999999999999979</v>
      </c>
      <c r="N76" s="1003">
        <v>90.786999999999949</v>
      </c>
      <c r="O76" s="1003">
        <v>0</v>
      </c>
      <c r="P76" s="1003">
        <v>0</v>
      </c>
      <c r="Q76" s="1003">
        <v>2.2869999999999999</v>
      </c>
      <c r="R76" s="1003">
        <v>184.98403999999994</v>
      </c>
      <c r="S76" s="1003">
        <v>-41.839600312234296</v>
      </c>
      <c r="T76" s="1003">
        <v>0.56747000000000003</v>
      </c>
      <c r="U76" s="1003">
        <v>5.4127999999999927</v>
      </c>
      <c r="V76" s="1003">
        <f>SUM(B76:U76)</f>
        <v>4855.5709319275129</v>
      </c>
    </row>
    <row r="77" spans="1:22" ht="12.95" customHeight="1" x14ac:dyDescent="0.2">
      <c r="A77" s="1357" t="s">
        <v>3160</v>
      </c>
      <c r="B77" s="77">
        <v>0</v>
      </c>
      <c r="C77" s="77">
        <v>2251.2496012744932</v>
      </c>
      <c r="D77" s="77">
        <v>-46.659099999999874</v>
      </c>
      <c r="E77" s="77">
        <v>0</v>
      </c>
      <c r="F77" s="77">
        <v>0</v>
      </c>
      <c r="G77" s="77">
        <v>1.3678200000000003</v>
      </c>
      <c r="H77" s="77">
        <v>13.751830000000005</v>
      </c>
      <c r="I77" s="77">
        <v>-1600.1153999999999</v>
      </c>
      <c r="J77" s="77">
        <v>4.5284849560344718</v>
      </c>
      <c r="K77" s="77">
        <v>67.89809000000011</v>
      </c>
      <c r="L77" s="77">
        <v>-6.3890402682950302</v>
      </c>
      <c r="M77" s="77">
        <v>1.36721</v>
      </c>
      <c r="N77" s="77">
        <v>-13.625420000000064</v>
      </c>
      <c r="O77" s="77">
        <v>0</v>
      </c>
      <c r="P77" s="77">
        <v>0</v>
      </c>
      <c r="Q77" s="77">
        <v>0</v>
      </c>
      <c r="R77" s="77">
        <v>-79.50772000000002</v>
      </c>
      <c r="S77" s="77">
        <v>13.680613155069191</v>
      </c>
      <c r="T77" s="77">
        <v>2.5639999999999864E-2</v>
      </c>
      <c r="U77" s="77" t="s">
        <v>1580</v>
      </c>
      <c r="V77" s="1003">
        <f>SUM(B77:U77)</f>
        <v>607.57260911730214</v>
      </c>
    </row>
    <row r="78" spans="1:22" ht="12.95" customHeight="1" thickBot="1" x14ac:dyDescent="0.25">
      <c r="A78" s="1359" t="s">
        <v>3161</v>
      </c>
      <c r="B78" s="78" t="s">
        <v>1580</v>
      </c>
      <c r="C78" s="78">
        <v>0</v>
      </c>
      <c r="D78" s="78">
        <v>0</v>
      </c>
      <c r="E78" s="78">
        <v>0</v>
      </c>
      <c r="F78" s="78">
        <v>0</v>
      </c>
      <c r="G78" s="78">
        <v>-0.59228000000000014</v>
      </c>
      <c r="H78" s="78">
        <v>0</v>
      </c>
      <c r="I78" s="78">
        <v>-174.52347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0</v>
      </c>
      <c r="P78" s="78">
        <v>0</v>
      </c>
      <c r="Q78" s="78" t="s">
        <v>1580</v>
      </c>
      <c r="R78" s="78">
        <v>-40.699730000000031</v>
      </c>
      <c r="S78" s="78">
        <v>-5.5735500000000027</v>
      </c>
      <c r="T78" s="78" t="s">
        <v>1580</v>
      </c>
      <c r="U78" s="78" t="s">
        <v>1580</v>
      </c>
      <c r="V78" s="78">
        <f>SUM(B78:U78)</f>
        <v>-221.38903000000005</v>
      </c>
    </row>
    <row r="80" spans="1:22" ht="12.95" customHeight="1" x14ac:dyDescent="0.2">
      <c r="A80" s="169"/>
      <c r="B80" s="30"/>
      <c r="C80" s="30"/>
      <c r="D80" s="3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30"/>
    </row>
  </sheetData>
  <mergeCells count="2">
    <mergeCell ref="J5:V6"/>
    <mergeCell ref="A5:I6"/>
  </mergeCells>
  <phoneticPr fontId="21" type="noConversion"/>
  <conditionalFormatting sqref="V8 U8:U9 B8:T8 D9:T9">
    <cfRule type="expression" dxfId="182" priority="850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3" fitToWidth="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E88"/>
  <sheetViews>
    <sheetView showGridLines="0" zoomScaleNormal="100" zoomScaleSheetLayoutView="70" workbookViewId="0">
      <pane xSplit="1" ySplit="8" topLeftCell="F30" activePane="bottomRight" state="frozen"/>
      <selection activeCell="K5" sqref="K5:X6"/>
      <selection pane="topRight" activeCell="K5" sqref="K5:X6"/>
      <selection pane="bottomLeft" activeCell="K5" sqref="K5:X6"/>
      <selection pane="bottomRight" activeCell="A37" sqref="A37"/>
    </sheetView>
  </sheetViews>
  <sheetFormatPr defaultRowHeight="12.75" x14ac:dyDescent="0.2"/>
  <cols>
    <col min="1" max="1" width="55.85546875" style="357" customWidth="1"/>
    <col min="2" max="4" width="8.7109375" style="357" customWidth="1"/>
    <col min="5" max="5" width="9.85546875" style="357" customWidth="1"/>
    <col min="6" max="8" width="8.7109375" style="357" customWidth="1"/>
    <col min="9" max="9" width="9.85546875" style="357" customWidth="1"/>
    <col min="10" max="10" width="9.7109375" style="357" customWidth="1"/>
    <col min="11" max="12" width="8.7109375" style="357" customWidth="1"/>
    <col min="13" max="13" width="9.7109375" style="357" customWidth="1"/>
    <col min="14" max="23" width="8.7109375" style="357" customWidth="1"/>
    <col min="24" max="24" width="10.85546875" style="357" customWidth="1"/>
    <col min="25" max="34" width="8.7109375" style="357" customWidth="1"/>
    <col min="35" max="35" width="10.85546875" style="357" customWidth="1"/>
    <col min="36" max="16384" width="9.140625" style="357"/>
  </cols>
  <sheetData>
    <row r="1" spans="1:31" x14ac:dyDescent="0.2">
      <c r="A1" s="757" t="s">
        <v>349</v>
      </c>
    </row>
    <row r="2" spans="1:31" x14ac:dyDescent="0.2">
      <c r="A2" s="757" t="s">
        <v>350</v>
      </c>
    </row>
    <row r="3" spans="1:31" s="819" customFormat="1" ht="15" customHeight="1" x14ac:dyDescent="0.2">
      <c r="A3" s="922" t="s">
        <v>780</v>
      </c>
      <c r="X3" s="923" t="s">
        <v>979</v>
      </c>
    </row>
    <row r="4" spans="1:31" s="447" customFormat="1" ht="12" customHeight="1" x14ac:dyDescent="0.2">
      <c r="Y4" s="448"/>
    </row>
    <row r="5" spans="1:31" s="447" customFormat="1" ht="18" customHeight="1" x14ac:dyDescent="0.2">
      <c r="A5" s="1725" t="s">
        <v>3166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30" t="s">
        <v>2031</v>
      </c>
      <c r="L5" s="1730"/>
      <c r="M5" s="1730"/>
      <c r="N5" s="1730"/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97"/>
      <c r="Z5" s="196"/>
      <c r="AA5" s="196"/>
      <c r="AB5" s="196"/>
    </row>
    <row r="6" spans="1:31" s="447" customFormat="1" ht="18" customHeight="1" x14ac:dyDescent="0.2">
      <c r="A6" s="1725"/>
      <c r="B6" s="1725"/>
      <c r="C6" s="1725"/>
      <c r="D6" s="1725"/>
      <c r="E6" s="1725"/>
      <c r="F6" s="1725"/>
      <c r="G6" s="1725"/>
      <c r="H6" s="1725"/>
      <c r="I6" s="1725"/>
      <c r="J6" s="1725"/>
      <c r="K6" s="1730"/>
      <c r="L6" s="1730"/>
      <c r="M6" s="1730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97"/>
      <c r="Z6" s="196"/>
      <c r="AA6" s="196"/>
      <c r="AB6" s="196"/>
    </row>
    <row r="7" spans="1:31" s="447" customFormat="1" ht="12" customHeight="1" thickBot="1" x14ac:dyDescent="0.25">
      <c r="T7" s="457"/>
      <c r="U7" s="457"/>
      <c r="X7" s="1354" t="s">
        <v>2071</v>
      </c>
    </row>
    <row r="8" spans="1:31" s="183" customFormat="1" ht="75" customHeight="1" thickBot="1" x14ac:dyDescent="0.25">
      <c r="A8" s="1136"/>
      <c r="B8" s="1137" t="s">
        <v>1529</v>
      </c>
      <c r="C8" s="1137" t="s">
        <v>103</v>
      </c>
      <c r="D8" s="1137" t="s">
        <v>0</v>
      </c>
      <c r="E8" s="1137" t="s">
        <v>832</v>
      </c>
      <c r="F8" s="1137" t="s">
        <v>1531</v>
      </c>
      <c r="G8" s="1137" t="s">
        <v>1534</v>
      </c>
      <c r="H8" s="1137" t="s">
        <v>1420</v>
      </c>
      <c r="I8" s="1137" t="s">
        <v>798</v>
      </c>
      <c r="J8" s="1137" t="s">
        <v>831</v>
      </c>
      <c r="K8" s="1137" t="s">
        <v>1542</v>
      </c>
      <c r="L8" s="1137" t="s">
        <v>1566</v>
      </c>
      <c r="M8" s="1137" t="s">
        <v>104</v>
      </c>
      <c r="N8" s="1137" t="s">
        <v>1421</v>
      </c>
      <c r="O8" s="1137" t="s">
        <v>1567</v>
      </c>
      <c r="P8" s="1137" t="s">
        <v>1532</v>
      </c>
      <c r="Q8" s="1137" t="s">
        <v>958</v>
      </c>
      <c r="R8" s="1137" t="s">
        <v>1419</v>
      </c>
      <c r="S8" s="1137" t="s">
        <v>1533</v>
      </c>
      <c r="T8" s="1137" t="s">
        <v>1927</v>
      </c>
      <c r="U8" s="1137" t="s">
        <v>1536</v>
      </c>
      <c r="V8" s="1138" t="s">
        <v>1537</v>
      </c>
      <c r="W8" s="1137" t="s">
        <v>1422</v>
      </c>
      <c r="X8" s="1139" t="s">
        <v>1025</v>
      </c>
      <c r="Y8" s="235"/>
    </row>
    <row r="9" spans="1:31" ht="15" customHeight="1" x14ac:dyDescent="0.2">
      <c r="A9" s="1458" t="s">
        <v>2101</v>
      </c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512"/>
    </row>
    <row r="10" spans="1:31" ht="12.95" customHeight="1" x14ac:dyDescent="0.2">
      <c r="A10" s="231" t="s">
        <v>1291</v>
      </c>
      <c r="B10" s="513">
        <v>205753.37235999989</v>
      </c>
      <c r="C10" s="513">
        <v>56614.272539999998</v>
      </c>
      <c r="D10" s="513">
        <v>400.66125999999997</v>
      </c>
      <c r="E10" s="513">
        <v>29708.712283647925</v>
      </c>
      <c r="F10" s="513">
        <v>42695.919800000011</v>
      </c>
      <c r="G10" s="513">
        <v>27088.677111156176</v>
      </c>
      <c r="H10" s="513">
        <v>54350.463510000001</v>
      </c>
      <c r="I10" s="513">
        <v>82072.104938249249</v>
      </c>
      <c r="J10" s="513">
        <v>347486.5280466032</v>
      </c>
      <c r="K10" s="513">
        <v>178107.4865125526</v>
      </c>
      <c r="L10" s="513">
        <v>62241.184430000001</v>
      </c>
      <c r="M10" s="513">
        <v>29038.747362907328</v>
      </c>
      <c r="N10" s="513">
        <v>20191.861360000003</v>
      </c>
      <c r="O10" s="513">
        <v>143495.46405000001</v>
      </c>
      <c r="P10" s="513">
        <v>197131.07426266497</v>
      </c>
      <c r="Q10" s="513">
        <v>83547.224629999997</v>
      </c>
      <c r="R10" s="513">
        <v>175326.14638000002</v>
      </c>
      <c r="S10" s="513">
        <v>49673.408719999999</v>
      </c>
      <c r="T10" s="513">
        <v>150173.04920000001</v>
      </c>
      <c r="U10" s="513">
        <v>171690.93862</v>
      </c>
      <c r="V10" s="513">
        <v>189494.23632413201</v>
      </c>
      <c r="W10" s="513">
        <v>592791.14406999992</v>
      </c>
      <c r="X10" s="513">
        <v>2889072.6777719134</v>
      </c>
    </row>
    <row r="11" spans="1:31" ht="12.95" customHeight="1" x14ac:dyDescent="0.2">
      <c r="A11" s="231" t="s">
        <v>750</v>
      </c>
      <c r="B11" s="513">
        <v>237215.50598000002</v>
      </c>
      <c r="C11" s="513">
        <v>40878.081399999995</v>
      </c>
      <c r="D11" s="513">
        <v>265.09285999999997</v>
      </c>
      <c r="E11" s="513">
        <v>38809.327740000001</v>
      </c>
      <c r="F11" s="513">
        <v>59016.494590000002</v>
      </c>
      <c r="G11" s="513">
        <v>10736.429409999999</v>
      </c>
      <c r="H11" s="513">
        <v>55547.510439999998</v>
      </c>
      <c r="I11" s="513">
        <v>91039.619979999989</v>
      </c>
      <c r="J11" s="513">
        <v>367968.37400000001</v>
      </c>
      <c r="K11" s="513">
        <v>197543.66336000001</v>
      </c>
      <c r="L11" s="513">
        <v>62628.582309999998</v>
      </c>
      <c r="M11" s="513">
        <v>53567.811000000002</v>
      </c>
      <c r="N11" s="513">
        <v>21990.687310000001</v>
      </c>
      <c r="O11" s="513">
        <v>161118.62786000001</v>
      </c>
      <c r="P11" s="513">
        <v>262855.06946999999</v>
      </c>
      <c r="Q11" s="513">
        <v>93808.952929999999</v>
      </c>
      <c r="R11" s="513">
        <v>181573.40413000001</v>
      </c>
      <c r="S11" s="513">
        <v>53503.010699999999</v>
      </c>
      <c r="T11" s="513">
        <v>170990.23071</v>
      </c>
      <c r="U11" s="513">
        <v>173245.74214000002</v>
      </c>
      <c r="V11" s="513">
        <v>212476.18300000002</v>
      </c>
      <c r="W11" s="513">
        <v>590372.21475999989</v>
      </c>
      <c r="X11" s="513">
        <v>3137150.6160800001</v>
      </c>
    </row>
    <row r="12" spans="1:31" ht="12.95" customHeight="1" x14ac:dyDescent="0.2">
      <c r="A12" s="226" t="s">
        <v>996</v>
      </c>
      <c r="B12" s="513">
        <v>224221.84544</v>
      </c>
      <c r="C12" s="513">
        <v>8289.5036999999993</v>
      </c>
      <c r="D12" s="513">
        <v>265.09285999999997</v>
      </c>
      <c r="E12" s="513">
        <v>38809.327740000001</v>
      </c>
      <c r="F12" s="513">
        <v>54804.698649999998</v>
      </c>
      <c r="G12" s="513">
        <v>10736.429409999999</v>
      </c>
      <c r="H12" s="513">
        <v>55547.510439999998</v>
      </c>
      <c r="I12" s="513">
        <v>91039.619979999989</v>
      </c>
      <c r="J12" s="513">
        <v>367963.61900000001</v>
      </c>
      <c r="K12" s="513">
        <v>197543.66336000001</v>
      </c>
      <c r="L12" s="513">
        <v>62628.582309999998</v>
      </c>
      <c r="M12" s="513">
        <v>53567.811000000002</v>
      </c>
      <c r="N12" s="513">
        <v>21990.687310000001</v>
      </c>
      <c r="O12" s="513">
        <v>161118.62786000001</v>
      </c>
      <c r="P12" s="513">
        <v>262855.06946999999</v>
      </c>
      <c r="Q12" s="513">
        <v>93808.952929999999</v>
      </c>
      <c r="R12" s="513">
        <v>181573.40413000001</v>
      </c>
      <c r="S12" s="513">
        <v>53503.010699999999</v>
      </c>
      <c r="T12" s="513">
        <v>170990.23071</v>
      </c>
      <c r="U12" s="513">
        <v>173245.74214000002</v>
      </c>
      <c r="V12" s="513">
        <v>212476.18300000002</v>
      </c>
      <c r="W12" s="513">
        <v>589760.41401999991</v>
      </c>
      <c r="X12" s="513">
        <v>3086740.0261599999</v>
      </c>
    </row>
    <row r="13" spans="1:31" ht="12.95" customHeight="1" x14ac:dyDescent="0.2">
      <c r="A13" s="226" t="s">
        <v>997</v>
      </c>
      <c r="B13" s="513">
        <v>12993.660540000001</v>
      </c>
      <c r="C13" s="513">
        <v>32588.577699999998</v>
      </c>
      <c r="D13" s="513">
        <v>0</v>
      </c>
      <c r="E13" s="513">
        <v>0</v>
      </c>
      <c r="F13" s="513">
        <v>4211.79594</v>
      </c>
      <c r="G13" s="513">
        <v>0</v>
      </c>
      <c r="H13" s="513">
        <v>0</v>
      </c>
      <c r="I13" s="513">
        <v>0</v>
      </c>
      <c r="J13" s="513">
        <v>4.7549999999999999</v>
      </c>
      <c r="K13" s="513">
        <v>0</v>
      </c>
      <c r="L13" s="513">
        <v>0</v>
      </c>
      <c r="M13" s="513">
        <v>0</v>
      </c>
      <c r="N13" s="513">
        <v>0</v>
      </c>
      <c r="O13" s="513">
        <v>0</v>
      </c>
      <c r="P13" s="513">
        <v>0</v>
      </c>
      <c r="Q13" s="513">
        <v>0</v>
      </c>
      <c r="R13" s="513">
        <v>0</v>
      </c>
      <c r="S13" s="513">
        <v>0</v>
      </c>
      <c r="T13" s="513">
        <v>0</v>
      </c>
      <c r="U13" s="513">
        <v>0</v>
      </c>
      <c r="V13" s="513">
        <v>0</v>
      </c>
      <c r="W13" s="513">
        <v>611.80074000000002</v>
      </c>
      <c r="X13" s="513">
        <v>50410.589919999999</v>
      </c>
    </row>
    <row r="14" spans="1:31" ht="12.95" customHeight="1" x14ac:dyDescent="0.2">
      <c r="A14" s="231" t="s">
        <v>1007</v>
      </c>
      <c r="B14" s="29">
        <v>-2012.4206500000028</v>
      </c>
      <c r="C14" s="29">
        <v>-874.40044</v>
      </c>
      <c r="D14" s="29">
        <v>-10.633280000000001</v>
      </c>
      <c r="E14" s="29">
        <v>-8685.5529463520761</v>
      </c>
      <c r="F14" s="29">
        <v>-15435.891229999997</v>
      </c>
      <c r="G14" s="29">
        <v>-1260.0637988438207</v>
      </c>
      <c r="H14" s="29">
        <v>-1962.5151700000001</v>
      </c>
      <c r="I14" s="29">
        <v>-8865.2864117507361</v>
      </c>
      <c r="J14" s="29">
        <v>-11782.290953396803</v>
      </c>
      <c r="K14" s="29">
        <v>-9265.0685274473999</v>
      </c>
      <c r="L14" s="29">
        <v>-779.45344</v>
      </c>
      <c r="M14" s="29">
        <v>-1015.1641570926763</v>
      </c>
      <c r="N14" s="29">
        <v>-1045.97803</v>
      </c>
      <c r="O14" s="29">
        <v>-6453.15978</v>
      </c>
      <c r="P14" s="29">
        <v>-29797.678787335037</v>
      </c>
      <c r="Q14" s="29">
        <v>-2309.9312999999997</v>
      </c>
      <c r="R14" s="29">
        <v>-3731.7357299999999</v>
      </c>
      <c r="S14" s="29">
        <v>-1524.1684100000002</v>
      </c>
      <c r="T14" s="513">
        <v>-15749.531669999998</v>
      </c>
      <c r="U14" s="513">
        <v>-2551.2360199999994</v>
      </c>
      <c r="V14" s="513">
        <v>-21036.372675868017</v>
      </c>
      <c r="W14" s="513">
        <v>-6389.21</v>
      </c>
      <c r="X14" s="513">
        <v>-152537.74340808654</v>
      </c>
      <c r="Y14" s="58"/>
      <c r="Z14" s="58"/>
      <c r="AA14" s="58"/>
      <c r="AB14" s="58"/>
      <c r="AC14" s="58"/>
      <c r="AD14" s="58"/>
      <c r="AE14" s="58"/>
    </row>
    <row r="15" spans="1:31" ht="12.95" customHeight="1" x14ac:dyDescent="0.2">
      <c r="A15" s="231" t="s">
        <v>1288</v>
      </c>
      <c r="B15" s="29">
        <v>-1907.4206500000028</v>
      </c>
      <c r="C15" s="29">
        <v>-874.40044</v>
      </c>
      <c r="D15" s="29">
        <v>0</v>
      </c>
      <c r="E15" s="29">
        <v>-8634.8925818005173</v>
      </c>
      <c r="F15" s="29">
        <v>-15430.224529999998</v>
      </c>
      <c r="G15" s="29">
        <v>-1241.7275588438206</v>
      </c>
      <c r="H15" s="29">
        <v>-1856.56717</v>
      </c>
      <c r="I15" s="29">
        <v>-8696.3808361659994</v>
      </c>
      <c r="J15" s="29">
        <v>-11239.227018396803</v>
      </c>
      <c r="K15" s="29">
        <v>-8583.6525274474006</v>
      </c>
      <c r="L15" s="29">
        <v>-779.45344</v>
      </c>
      <c r="M15" s="29">
        <v>-954.03895709267636</v>
      </c>
      <c r="N15" s="29">
        <v>-1045.97803</v>
      </c>
      <c r="O15" s="29">
        <v>-6329.7261799999997</v>
      </c>
      <c r="P15" s="29">
        <v>-29133.889943335038</v>
      </c>
      <c r="Q15" s="29">
        <v>-2309.9312999999997</v>
      </c>
      <c r="R15" s="29">
        <v>-3463.2357299999999</v>
      </c>
      <c r="S15" s="29">
        <v>-1353.6434100000001</v>
      </c>
      <c r="T15" s="513">
        <v>-15749.531669999998</v>
      </c>
      <c r="U15" s="513">
        <v>-2551.2360199999994</v>
      </c>
      <c r="V15" s="513">
        <v>-20394.031675868016</v>
      </c>
      <c r="W15" s="513">
        <v>0</v>
      </c>
      <c r="X15" s="513">
        <v>-142529.18966895025</v>
      </c>
      <c r="Y15" s="58"/>
      <c r="Z15" s="58"/>
      <c r="AA15" s="58"/>
      <c r="AB15" s="58"/>
      <c r="AC15" s="58"/>
      <c r="AD15" s="58"/>
      <c r="AE15" s="58"/>
    </row>
    <row r="16" spans="1:31" ht="12.95" customHeight="1" x14ac:dyDescent="0.2">
      <c r="A16" s="231" t="s">
        <v>1570</v>
      </c>
      <c r="B16" s="29">
        <v>-924.03634000000284</v>
      </c>
      <c r="C16" s="29">
        <v>-874.40044</v>
      </c>
      <c r="D16" s="29">
        <v>0</v>
      </c>
      <c r="E16" s="29">
        <v>-8634.8925818005173</v>
      </c>
      <c r="F16" s="29">
        <v>-15368.670809999998</v>
      </c>
      <c r="G16" s="29">
        <v>-260.83878145942077</v>
      </c>
      <c r="H16" s="29">
        <v>0</v>
      </c>
      <c r="I16" s="29">
        <v>-6762.0579588479986</v>
      </c>
      <c r="J16" s="29">
        <v>-9905.836257895</v>
      </c>
      <c r="K16" s="29">
        <v>-2394.6165096363998</v>
      </c>
      <c r="L16" s="29">
        <v>-2.2778</v>
      </c>
      <c r="M16" s="29">
        <v>-199.74694246598301</v>
      </c>
      <c r="N16" s="29">
        <v>0</v>
      </c>
      <c r="O16" s="29">
        <v>-4346.2222099999999</v>
      </c>
      <c r="P16" s="29">
        <v>-28598.053141851859</v>
      </c>
      <c r="Q16" s="29">
        <v>0</v>
      </c>
      <c r="R16" s="29">
        <v>0</v>
      </c>
      <c r="S16" s="29">
        <v>-1141.0937200000001</v>
      </c>
      <c r="T16" s="513">
        <v>-15749.531669999998</v>
      </c>
      <c r="U16" s="513">
        <v>0</v>
      </c>
      <c r="V16" s="513">
        <v>-18630.898999999998</v>
      </c>
      <c r="W16" s="513">
        <v>0</v>
      </c>
      <c r="X16" s="513">
        <v>-113793.17416395718</v>
      </c>
      <c r="Y16" s="58"/>
      <c r="Z16" s="58"/>
      <c r="AA16" s="58"/>
      <c r="AB16" s="58"/>
      <c r="AC16" s="58"/>
      <c r="AD16" s="58"/>
      <c r="AE16" s="58"/>
    </row>
    <row r="17" spans="1:31" ht="12.95" customHeight="1" x14ac:dyDescent="0.2">
      <c r="A17" s="231" t="s">
        <v>732</v>
      </c>
      <c r="B17" s="29">
        <v>-983.38431000000003</v>
      </c>
      <c r="C17" s="29">
        <v>0</v>
      </c>
      <c r="D17" s="29">
        <v>0</v>
      </c>
      <c r="E17" s="29">
        <v>0</v>
      </c>
      <c r="F17" s="29">
        <v>-61.553719999999998</v>
      </c>
      <c r="G17" s="29">
        <v>-980.88877738439987</v>
      </c>
      <c r="H17" s="29">
        <v>-1856.56717</v>
      </c>
      <c r="I17" s="29">
        <v>-1934.3228773180003</v>
      </c>
      <c r="J17" s="29">
        <v>-1333.3907605018023</v>
      </c>
      <c r="K17" s="29">
        <v>-6189.0360178110004</v>
      </c>
      <c r="L17" s="29">
        <v>-635.40075999999999</v>
      </c>
      <c r="M17" s="29">
        <v>-754.29201462669334</v>
      </c>
      <c r="N17" s="29">
        <v>-1045.97803</v>
      </c>
      <c r="O17" s="29">
        <v>-1983.50397</v>
      </c>
      <c r="P17" s="29">
        <v>-535.83680148317922</v>
      </c>
      <c r="Q17" s="29">
        <v>-2309.9312999999997</v>
      </c>
      <c r="R17" s="29">
        <v>-3463.2357299999999</v>
      </c>
      <c r="S17" s="29">
        <v>-212.54969</v>
      </c>
      <c r="T17" s="513">
        <v>0</v>
      </c>
      <c r="U17" s="513">
        <v>-2551.2360199999994</v>
      </c>
      <c r="V17" s="513">
        <v>-1763.1326758680195</v>
      </c>
      <c r="W17" s="513">
        <v>0</v>
      </c>
      <c r="X17" s="513">
        <v>-28594.240624993097</v>
      </c>
      <c r="Y17" s="58"/>
      <c r="Z17" s="58"/>
      <c r="AA17" s="58"/>
      <c r="AB17" s="58"/>
      <c r="AC17" s="58"/>
      <c r="AD17" s="58"/>
      <c r="AE17" s="58"/>
    </row>
    <row r="18" spans="1:31" ht="12.95" customHeight="1" x14ac:dyDescent="0.2">
      <c r="A18" s="231" t="s">
        <v>743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-141.77488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513">
        <v>0</v>
      </c>
      <c r="U18" s="513">
        <v>0</v>
      </c>
      <c r="V18" s="513">
        <v>0</v>
      </c>
      <c r="W18" s="513">
        <v>0</v>
      </c>
      <c r="X18" s="513">
        <v>-141.77488</v>
      </c>
      <c r="Y18" s="58"/>
      <c r="Z18" s="58"/>
      <c r="AA18" s="58"/>
      <c r="AB18" s="58"/>
      <c r="AC18" s="58"/>
      <c r="AD18" s="58"/>
      <c r="AE18" s="58"/>
    </row>
    <row r="19" spans="1:31" ht="12.95" customHeight="1" x14ac:dyDescent="0.2">
      <c r="A19" s="231" t="s">
        <v>1008</v>
      </c>
      <c r="B19" s="29">
        <v>-105</v>
      </c>
      <c r="C19" s="29">
        <v>0</v>
      </c>
      <c r="D19" s="29">
        <v>-10.633280000000001</v>
      </c>
      <c r="E19" s="29">
        <v>-50.660364551559127</v>
      </c>
      <c r="F19" s="29">
        <v>-5.6666999999999996</v>
      </c>
      <c r="G19" s="29">
        <v>-18.33624</v>
      </c>
      <c r="H19" s="29">
        <v>-105.94799999999999</v>
      </c>
      <c r="I19" s="29">
        <v>-168.90557558473603</v>
      </c>
      <c r="J19" s="29">
        <v>-543.06393500000001</v>
      </c>
      <c r="K19" s="29">
        <v>-681.41600000000005</v>
      </c>
      <c r="L19" s="29">
        <v>0</v>
      </c>
      <c r="M19" s="29">
        <v>-61.1252</v>
      </c>
      <c r="N19" s="29">
        <v>0</v>
      </c>
      <c r="O19" s="29">
        <v>-123.43360000000001</v>
      </c>
      <c r="P19" s="29">
        <v>-663.78884400000004</v>
      </c>
      <c r="Q19" s="29">
        <v>0</v>
      </c>
      <c r="R19" s="29">
        <v>-268.5</v>
      </c>
      <c r="S19" s="29">
        <v>-170.52500000000001</v>
      </c>
      <c r="T19" s="513">
        <v>0</v>
      </c>
      <c r="U19" s="513">
        <v>0</v>
      </c>
      <c r="V19" s="513">
        <v>-642.34100000000001</v>
      </c>
      <c r="W19" s="513">
        <v>-6389.21</v>
      </c>
      <c r="X19" s="513">
        <v>-10008.553739136296</v>
      </c>
      <c r="Y19" s="58"/>
      <c r="Z19" s="58"/>
      <c r="AA19" s="58"/>
      <c r="AB19" s="58"/>
      <c r="AC19" s="58"/>
      <c r="AD19" s="58"/>
      <c r="AE19" s="58"/>
    </row>
    <row r="20" spans="1:31" ht="12.95" customHeight="1" x14ac:dyDescent="0.2">
      <c r="A20" s="231" t="s">
        <v>744</v>
      </c>
      <c r="B20" s="29">
        <v>-105</v>
      </c>
      <c r="C20" s="29">
        <v>0</v>
      </c>
      <c r="D20" s="29">
        <v>-10.633280000000001</v>
      </c>
      <c r="E20" s="29">
        <v>-50.660364551559127</v>
      </c>
      <c r="F20" s="29">
        <v>-5.6666999999999996</v>
      </c>
      <c r="G20" s="29">
        <v>-18.33624</v>
      </c>
      <c r="H20" s="29">
        <v>-105.94799999999999</v>
      </c>
      <c r="I20" s="29">
        <v>-168.90557558473603</v>
      </c>
      <c r="J20" s="29">
        <v>-543.06393500000001</v>
      </c>
      <c r="K20" s="29">
        <v>-681.41600000000005</v>
      </c>
      <c r="L20" s="29">
        <v>0</v>
      </c>
      <c r="M20" s="29">
        <v>-61.1252</v>
      </c>
      <c r="N20" s="29">
        <v>0</v>
      </c>
      <c r="O20" s="29">
        <v>-123.43360000000001</v>
      </c>
      <c r="P20" s="29">
        <v>-663.78884400000004</v>
      </c>
      <c r="Q20" s="29">
        <v>0</v>
      </c>
      <c r="R20" s="29">
        <v>-268.5</v>
      </c>
      <c r="S20" s="29">
        <v>-170.52500000000001</v>
      </c>
      <c r="T20" s="513">
        <v>0</v>
      </c>
      <c r="U20" s="513">
        <v>0</v>
      </c>
      <c r="V20" s="513">
        <v>-642.34100000000001</v>
      </c>
      <c r="W20" s="513">
        <v>-5750</v>
      </c>
      <c r="X20" s="513">
        <v>-9369.343739136295</v>
      </c>
      <c r="Y20" s="58"/>
      <c r="Z20" s="58"/>
      <c r="AA20" s="58"/>
      <c r="AB20" s="58"/>
      <c r="AC20" s="58"/>
      <c r="AD20" s="58"/>
      <c r="AE20" s="58"/>
    </row>
    <row r="21" spans="1:31" ht="12.95" customHeight="1" x14ac:dyDescent="0.2">
      <c r="A21" s="231" t="s">
        <v>745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513">
        <v>0</v>
      </c>
      <c r="U21" s="513">
        <v>0</v>
      </c>
      <c r="V21" s="513">
        <v>0</v>
      </c>
      <c r="W21" s="513">
        <v>0</v>
      </c>
      <c r="X21" s="513">
        <v>0</v>
      </c>
      <c r="Y21" s="58"/>
      <c r="Z21" s="58"/>
      <c r="AA21" s="58"/>
      <c r="AB21" s="58"/>
      <c r="AC21" s="58"/>
      <c r="AD21" s="58"/>
      <c r="AE21" s="58"/>
    </row>
    <row r="22" spans="1:31" ht="12.95" customHeight="1" x14ac:dyDescent="0.2">
      <c r="A22" s="231" t="s">
        <v>743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513">
        <v>0</v>
      </c>
      <c r="U22" s="513">
        <v>0</v>
      </c>
      <c r="V22" s="513">
        <v>0</v>
      </c>
      <c r="W22" s="513">
        <v>-639.21</v>
      </c>
      <c r="X22" s="513">
        <v>-639.21</v>
      </c>
      <c r="Y22" s="58"/>
      <c r="Z22" s="58"/>
      <c r="AA22" s="58"/>
      <c r="AB22" s="58"/>
      <c r="AC22" s="58"/>
      <c r="AD22" s="58"/>
      <c r="AE22" s="58"/>
    </row>
    <row r="23" spans="1:31" ht="12.95" customHeight="1" x14ac:dyDescent="0.2">
      <c r="A23" s="62" t="s">
        <v>4146</v>
      </c>
      <c r="B23" s="29">
        <v>-29449.712970000121</v>
      </c>
      <c r="C23" s="29">
        <v>16610.59158</v>
      </c>
      <c r="D23" s="29">
        <v>146.20168000000001</v>
      </c>
      <c r="E23" s="29">
        <v>-415.0625100000002</v>
      </c>
      <c r="F23" s="29">
        <v>-884.68355999999767</v>
      </c>
      <c r="G23" s="29">
        <v>17612.3115</v>
      </c>
      <c r="H23" s="29">
        <v>765.46824000000015</v>
      </c>
      <c r="I23" s="29">
        <v>-102.22863000000007</v>
      </c>
      <c r="J23" s="29">
        <v>-8699.5549999999985</v>
      </c>
      <c r="K23" s="29">
        <v>-10171.108320000007</v>
      </c>
      <c r="L23" s="29">
        <v>392.05556000000047</v>
      </c>
      <c r="M23" s="29">
        <v>-23513.89948</v>
      </c>
      <c r="N23" s="29">
        <v>-752.8479199999997</v>
      </c>
      <c r="O23" s="29">
        <v>-11170.00403</v>
      </c>
      <c r="P23" s="29">
        <v>-35926.316419999988</v>
      </c>
      <c r="Q23" s="29">
        <v>-7951.7969999999996</v>
      </c>
      <c r="R23" s="29">
        <v>-2515.5220199999985</v>
      </c>
      <c r="S23" s="29">
        <v>-2305.4335699999997</v>
      </c>
      <c r="T23" s="29">
        <v>-5067.6498400000055</v>
      </c>
      <c r="U23" s="29">
        <v>996.43250000000103</v>
      </c>
      <c r="V23" s="29">
        <v>-1945.5739999999976</v>
      </c>
      <c r="W23" s="29">
        <v>8808.1393100000059</v>
      </c>
      <c r="X23" s="513">
        <v>-95540.194900000119</v>
      </c>
      <c r="Y23" s="58"/>
      <c r="Z23" s="58"/>
      <c r="AA23" s="58"/>
      <c r="AB23" s="58"/>
      <c r="AC23" s="58"/>
      <c r="AD23" s="58"/>
      <c r="AE23" s="58"/>
    </row>
    <row r="24" spans="1:31" ht="12.95" customHeight="1" x14ac:dyDescent="0.2">
      <c r="A24" s="62" t="s">
        <v>4128</v>
      </c>
      <c r="B24" s="29">
        <v>-66785.545840000123</v>
      </c>
      <c r="C24" s="29">
        <v>-9256.9980699999996</v>
      </c>
      <c r="D24" s="29">
        <v>-29.637770000000003</v>
      </c>
      <c r="E24" s="29">
        <v>-3088.1596500000001</v>
      </c>
      <c r="F24" s="29">
        <v>-21927.779849999999</v>
      </c>
      <c r="G24" s="29">
        <v>-2501.4976500000002</v>
      </c>
      <c r="H24" s="29">
        <v>-921.92971999999997</v>
      </c>
      <c r="I24" s="29">
        <v>-5093.1980100000001</v>
      </c>
      <c r="J24" s="29">
        <v>-24195.38</v>
      </c>
      <c r="K24" s="29">
        <v>-42506.691420000003</v>
      </c>
      <c r="L24" s="29">
        <v>-2257.0969299999997</v>
      </c>
      <c r="M24" s="29">
        <v>-27504.4437</v>
      </c>
      <c r="N24" s="29">
        <v>-2265.4539899999995</v>
      </c>
      <c r="O24" s="29">
        <v>-49138.717519999998</v>
      </c>
      <c r="P24" s="29">
        <v>-113368.13943</v>
      </c>
      <c r="Q24" s="29">
        <v>-39475.749000000003</v>
      </c>
      <c r="R24" s="29">
        <v>-13320.95593</v>
      </c>
      <c r="S24" s="29">
        <v>-7361.8443200000002</v>
      </c>
      <c r="T24" s="513">
        <v>-41893.469760000007</v>
      </c>
      <c r="U24" s="513">
        <v>-26946.696540000001</v>
      </c>
      <c r="V24" s="513">
        <v>-16403.547999999999</v>
      </c>
      <c r="W24" s="513">
        <v>-43864.248239999994</v>
      </c>
      <c r="X24" s="513">
        <v>-560107.18134000013</v>
      </c>
      <c r="Y24" s="58"/>
      <c r="Z24" s="58"/>
      <c r="AA24" s="58"/>
      <c r="AB24" s="58"/>
      <c r="AC24" s="58"/>
      <c r="AD24" s="58"/>
      <c r="AE24" s="58"/>
    </row>
    <row r="25" spans="1:31" ht="12.95" customHeight="1" x14ac:dyDescent="0.2">
      <c r="A25" s="62" t="s">
        <v>4127</v>
      </c>
      <c r="B25" s="29">
        <v>601.80192999999986</v>
      </c>
      <c r="C25" s="29">
        <v>70.885989999999993</v>
      </c>
      <c r="D25" s="29">
        <v>0</v>
      </c>
      <c r="E25" s="29">
        <v>1398.1532199999999</v>
      </c>
      <c r="F25" s="29">
        <v>5899.8613599999999</v>
      </c>
      <c r="G25" s="29">
        <v>220.70665</v>
      </c>
      <c r="H25" s="29">
        <v>30.217980000000001</v>
      </c>
      <c r="I25" s="29">
        <v>842.62280999999996</v>
      </c>
      <c r="J25" s="29">
        <v>1662.615</v>
      </c>
      <c r="K25" s="29">
        <v>2665.37842</v>
      </c>
      <c r="L25" s="29">
        <v>345.21902999999998</v>
      </c>
      <c r="M25" s="29">
        <v>328.423</v>
      </c>
      <c r="N25" s="29">
        <v>41.631950000000003</v>
      </c>
      <c r="O25" s="29">
        <v>4053.7635800000003</v>
      </c>
      <c r="P25" s="29">
        <v>19841.397239999998</v>
      </c>
      <c r="Q25" s="29">
        <v>308.07100000000003</v>
      </c>
      <c r="R25" s="29">
        <v>606.93344000000013</v>
      </c>
      <c r="S25" s="29">
        <v>731.05475000000001</v>
      </c>
      <c r="T25" s="513">
        <v>2273.0762599999998</v>
      </c>
      <c r="U25" s="513">
        <v>134.53867000000002</v>
      </c>
      <c r="V25" s="513">
        <v>879.93899999999996</v>
      </c>
      <c r="W25" s="513">
        <v>0</v>
      </c>
      <c r="X25" s="513">
        <v>42936.291280000005</v>
      </c>
      <c r="Y25" s="58"/>
      <c r="Z25" s="58"/>
      <c r="AA25" s="58"/>
      <c r="AB25" s="58"/>
      <c r="AC25" s="58"/>
      <c r="AD25" s="58"/>
      <c r="AE25" s="58"/>
    </row>
    <row r="26" spans="1:31" ht="12.95" customHeight="1" x14ac:dyDescent="0.2">
      <c r="A26" s="62" t="s">
        <v>4130</v>
      </c>
      <c r="B26" s="29">
        <v>53623.390650000001</v>
      </c>
      <c r="C26" s="29">
        <v>26016.92742</v>
      </c>
      <c r="D26" s="29">
        <v>175.83945</v>
      </c>
      <c r="E26" s="29">
        <v>2488.0288700000001</v>
      </c>
      <c r="F26" s="29">
        <v>20916.658450000003</v>
      </c>
      <c r="G26" s="29">
        <v>26660.70335</v>
      </c>
      <c r="H26" s="29">
        <v>1711.9657500000001</v>
      </c>
      <c r="I26" s="29">
        <v>5022.3627200000001</v>
      </c>
      <c r="J26" s="29">
        <v>15390.486000000001</v>
      </c>
      <c r="K26" s="29">
        <v>31107.672849999995</v>
      </c>
      <c r="L26" s="29">
        <v>2687.7384000000002</v>
      </c>
      <c r="M26" s="29">
        <v>3957.3202200000005</v>
      </c>
      <c r="N26" s="29">
        <v>1519.8597299999999</v>
      </c>
      <c r="O26" s="29">
        <v>38566.866249999999</v>
      </c>
      <c r="P26" s="29">
        <v>105990.10644</v>
      </c>
      <c r="Q26" s="29">
        <v>31546.521000000001</v>
      </c>
      <c r="R26" s="29">
        <v>10510.256950000001</v>
      </c>
      <c r="S26" s="29">
        <v>4724.5910000000003</v>
      </c>
      <c r="T26" s="513">
        <v>36845.44296</v>
      </c>
      <c r="U26" s="513">
        <v>27899.11837</v>
      </c>
      <c r="V26" s="513">
        <v>14164.264000000001</v>
      </c>
      <c r="W26" s="513">
        <v>52672.387549999999</v>
      </c>
      <c r="X26" s="513">
        <v>514198.50838000001</v>
      </c>
      <c r="Y26" s="58"/>
      <c r="Z26" s="58"/>
      <c r="AA26" s="58"/>
      <c r="AB26" s="58"/>
      <c r="AC26" s="58"/>
      <c r="AD26" s="58"/>
      <c r="AE26" s="58"/>
    </row>
    <row r="27" spans="1:31" ht="12.95" customHeight="1" x14ac:dyDescent="0.2">
      <c r="A27" s="62" t="s">
        <v>4132</v>
      </c>
      <c r="B27" s="29">
        <v>-16889.359710000001</v>
      </c>
      <c r="C27" s="29">
        <v>-220.22376</v>
      </c>
      <c r="D27" s="29">
        <v>0</v>
      </c>
      <c r="E27" s="29">
        <v>-1213.0849500000002</v>
      </c>
      <c r="F27" s="29">
        <v>-5773.4235200000003</v>
      </c>
      <c r="G27" s="29">
        <v>-6767.6008499999998</v>
      </c>
      <c r="H27" s="29">
        <v>-54.785769999999992</v>
      </c>
      <c r="I27" s="29">
        <v>-874.01614999999993</v>
      </c>
      <c r="J27" s="29">
        <v>-1557.2760000000001</v>
      </c>
      <c r="K27" s="29">
        <v>-1437.4681700000001</v>
      </c>
      <c r="L27" s="29">
        <v>-383.80493999999999</v>
      </c>
      <c r="M27" s="29">
        <v>-295.19900000000001</v>
      </c>
      <c r="N27" s="29">
        <v>-48.88561</v>
      </c>
      <c r="O27" s="29">
        <v>-4651.9163399999998</v>
      </c>
      <c r="P27" s="29">
        <v>-48389.680670000002</v>
      </c>
      <c r="Q27" s="29">
        <v>-330.64</v>
      </c>
      <c r="R27" s="29">
        <v>-311.75648000000007</v>
      </c>
      <c r="S27" s="29">
        <v>-399.23500000000001</v>
      </c>
      <c r="T27" s="513">
        <v>-2292.6993000000002</v>
      </c>
      <c r="U27" s="513">
        <v>-90.527999999999992</v>
      </c>
      <c r="V27" s="513">
        <v>-586.22900000000004</v>
      </c>
      <c r="W27" s="513">
        <v>0</v>
      </c>
      <c r="X27" s="513">
        <v>-92567.813220000011</v>
      </c>
      <c r="Y27" s="58"/>
      <c r="Z27" s="58"/>
      <c r="AA27" s="58"/>
      <c r="AB27" s="58"/>
      <c r="AC27" s="58"/>
      <c r="AD27" s="58"/>
      <c r="AE27" s="58"/>
    </row>
    <row r="28" spans="1:31" ht="12.95" customHeight="1" x14ac:dyDescent="0.2">
      <c r="A28" s="62" t="s">
        <v>4134</v>
      </c>
      <c r="B28" s="29">
        <v>620.10253000000012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246.43900000000002</v>
      </c>
      <c r="M28" s="29">
        <v>-62.113</v>
      </c>
      <c r="N28" s="29">
        <v>0</v>
      </c>
      <c r="O28" s="29">
        <v>-66.289180000000016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513">
        <v>738.13935000000015</v>
      </c>
      <c r="Y28" s="58"/>
      <c r="Z28" s="58"/>
      <c r="AA28" s="58"/>
      <c r="AB28" s="58"/>
      <c r="AC28" s="58"/>
      <c r="AD28" s="58"/>
      <c r="AE28" s="58"/>
    </row>
    <row r="29" spans="1:31" ht="12.95" customHeight="1" x14ac:dyDescent="0.2">
      <c r="A29" s="62" t="s">
        <v>4135</v>
      </c>
      <c r="B29" s="29">
        <v>0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-73.180999999999997</v>
      </c>
      <c r="N29" s="29">
        <v>0</v>
      </c>
      <c r="O29" s="29">
        <v>-101.54421000000001</v>
      </c>
      <c r="P29" s="29">
        <v>0</v>
      </c>
      <c r="Q29" s="29">
        <v>0</v>
      </c>
      <c r="R29" s="29">
        <v>0</v>
      </c>
      <c r="S29" s="29">
        <v>0</v>
      </c>
      <c r="T29" s="513">
        <v>0</v>
      </c>
      <c r="U29" s="513">
        <v>0</v>
      </c>
      <c r="V29" s="513">
        <v>0</v>
      </c>
      <c r="W29" s="513">
        <v>0</v>
      </c>
      <c r="X29" s="513">
        <v>-174.72521</v>
      </c>
      <c r="Y29" s="58"/>
      <c r="Z29" s="58"/>
      <c r="AA29" s="58"/>
      <c r="AB29" s="58"/>
      <c r="AC29" s="58"/>
      <c r="AD29" s="58"/>
      <c r="AE29" s="58"/>
    </row>
    <row r="30" spans="1:31" ht="12.95" customHeight="1" x14ac:dyDescent="0.2">
      <c r="A30" s="62" t="s">
        <v>4136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11.068</v>
      </c>
      <c r="N30" s="29">
        <v>0</v>
      </c>
      <c r="O30" s="29">
        <v>35.255029999999998</v>
      </c>
      <c r="P30" s="29">
        <v>0</v>
      </c>
      <c r="Q30" s="29">
        <v>0</v>
      </c>
      <c r="R30" s="29">
        <v>0</v>
      </c>
      <c r="S30" s="29">
        <v>0</v>
      </c>
      <c r="T30" s="513">
        <v>0</v>
      </c>
      <c r="U30" s="513">
        <v>0</v>
      </c>
      <c r="V30" s="513">
        <v>0</v>
      </c>
      <c r="W30" s="513">
        <v>0</v>
      </c>
      <c r="X30" s="513">
        <v>46.323029999999996</v>
      </c>
      <c r="Y30" s="58"/>
      <c r="Z30" s="58"/>
      <c r="AA30" s="58"/>
      <c r="AB30" s="58"/>
      <c r="AC30" s="58"/>
      <c r="AD30" s="58"/>
      <c r="AE30" s="58"/>
    </row>
    <row r="31" spans="1:31" ht="12.95" customHeight="1" x14ac:dyDescent="0.2">
      <c r="A31" s="62" t="s">
        <v>4137</v>
      </c>
      <c r="B31" s="29">
        <v>898.20417000000009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299.83100000000002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513">
        <v>0</v>
      </c>
      <c r="U31" s="513">
        <v>0</v>
      </c>
      <c r="V31" s="513">
        <v>0</v>
      </c>
      <c r="W31" s="513">
        <v>0</v>
      </c>
      <c r="X31" s="513">
        <v>1198.0351700000001</v>
      </c>
      <c r="Y31" s="58"/>
      <c r="Z31" s="58"/>
      <c r="AA31" s="58"/>
      <c r="AB31" s="58"/>
      <c r="AC31" s="58"/>
      <c r="AD31" s="58"/>
      <c r="AE31" s="58"/>
    </row>
    <row r="32" spans="1:31" ht="12.95" customHeight="1" x14ac:dyDescent="0.2">
      <c r="A32" s="62" t="s">
        <v>4138</v>
      </c>
      <c r="B32" s="29">
        <v>-278.10164000000003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-53.392000000000003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513">
        <v>0</v>
      </c>
      <c r="U32" s="513">
        <v>0</v>
      </c>
      <c r="V32" s="513">
        <v>0</v>
      </c>
      <c r="W32" s="513">
        <v>0</v>
      </c>
      <c r="X32" s="513">
        <v>-331.49364000000003</v>
      </c>
      <c r="Y32" s="58"/>
      <c r="Z32" s="58"/>
      <c r="AA32" s="58"/>
      <c r="AB32" s="58"/>
      <c r="AC32" s="58"/>
      <c r="AD32" s="58"/>
      <c r="AE32" s="58"/>
    </row>
    <row r="33" spans="1:24" ht="12.95" customHeight="1" x14ac:dyDescent="0.2">
      <c r="A33" s="231" t="s">
        <v>1009</v>
      </c>
      <c r="B33" s="513">
        <v>2449.3507900000068</v>
      </c>
      <c r="C33" s="513">
        <v>0</v>
      </c>
      <c r="D33" s="513">
        <v>0</v>
      </c>
      <c r="E33" s="513">
        <v>2642.2555499999999</v>
      </c>
      <c r="F33" s="513">
        <v>2443.3499100000004</v>
      </c>
      <c r="G33" s="513">
        <v>1854.7258300000001</v>
      </c>
      <c r="H33" s="513">
        <v>6017.4003700000003</v>
      </c>
      <c r="I33" s="513">
        <v>46098.85843</v>
      </c>
      <c r="J33" s="513">
        <v>149640.101</v>
      </c>
      <c r="K33" s="513">
        <v>44852.671190000001</v>
      </c>
      <c r="L33" s="513">
        <v>25625.141330000002</v>
      </c>
      <c r="M33" s="513">
        <v>1550.7190000000001</v>
      </c>
      <c r="N33" s="513">
        <v>7626.4695899999997</v>
      </c>
      <c r="O33" s="513">
        <v>0</v>
      </c>
      <c r="P33" s="513">
        <v>10319.079530000001</v>
      </c>
      <c r="Q33" s="513">
        <v>12335.737490000001</v>
      </c>
      <c r="R33" s="513">
        <v>22133.85109</v>
      </c>
      <c r="S33" s="513">
        <v>-2.0946700000000003</v>
      </c>
      <c r="T33" s="513">
        <v>7874.3272500000003</v>
      </c>
      <c r="U33" s="513">
        <v>50468.860139999997</v>
      </c>
      <c r="V33" s="513">
        <v>16005.235000000001</v>
      </c>
      <c r="W33" s="513">
        <v>0</v>
      </c>
      <c r="X33" s="513">
        <v>409936.03881999996</v>
      </c>
    </row>
    <row r="34" spans="1:24" ht="12.95" customHeight="1" x14ac:dyDescent="0.2">
      <c r="A34" s="231" t="s">
        <v>729</v>
      </c>
      <c r="B34" s="513">
        <v>0</v>
      </c>
      <c r="C34" s="513">
        <v>0</v>
      </c>
      <c r="D34" s="513">
        <v>0</v>
      </c>
      <c r="E34" s="513">
        <v>0</v>
      </c>
      <c r="F34" s="513">
        <v>0</v>
      </c>
      <c r="G34" s="513">
        <v>4.4060000000000002E-2</v>
      </c>
      <c r="H34" s="513">
        <v>0</v>
      </c>
      <c r="I34" s="513">
        <v>0</v>
      </c>
      <c r="J34" s="513">
        <v>0</v>
      </c>
      <c r="K34" s="513">
        <v>0</v>
      </c>
      <c r="L34" s="513">
        <v>0</v>
      </c>
      <c r="M34" s="513">
        <v>0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0</v>
      </c>
      <c r="T34" s="513">
        <v>0</v>
      </c>
      <c r="U34" s="513">
        <v>0</v>
      </c>
      <c r="V34" s="513">
        <v>0</v>
      </c>
      <c r="W34" s="513">
        <v>0</v>
      </c>
      <c r="X34" s="513">
        <v>4.4060000000000002E-2</v>
      </c>
    </row>
    <row r="35" spans="1:24" ht="12.95" customHeight="1" x14ac:dyDescent="0.2">
      <c r="A35" s="231" t="s">
        <v>1006</v>
      </c>
      <c r="B35" s="513">
        <v>2597.1723599999991</v>
      </c>
      <c r="C35" s="513">
        <v>24.285900000000002</v>
      </c>
      <c r="D35" s="513">
        <v>136.07135270434108</v>
      </c>
      <c r="E35" s="513">
        <v>0</v>
      </c>
      <c r="F35" s="513">
        <v>518.39454000000001</v>
      </c>
      <c r="G35" s="513">
        <v>0</v>
      </c>
      <c r="H35" s="513">
        <v>30.78811</v>
      </c>
      <c r="I35" s="513">
        <v>15.453160000000002</v>
      </c>
      <c r="J35" s="513">
        <v>0</v>
      </c>
      <c r="K35" s="513">
        <v>0</v>
      </c>
      <c r="L35" s="513">
        <v>0</v>
      </c>
      <c r="M35" s="513">
        <v>32.537999999999997</v>
      </c>
      <c r="N35" s="513">
        <v>26.585399999999996</v>
      </c>
      <c r="O35" s="513">
        <v>30.237579999999998</v>
      </c>
      <c r="P35" s="513">
        <v>0</v>
      </c>
      <c r="Q35" s="513">
        <v>38.289459999999998</v>
      </c>
      <c r="R35" s="513">
        <v>37.28763</v>
      </c>
      <c r="S35" s="513">
        <v>0</v>
      </c>
      <c r="T35" s="513">
        <v>1933.68615</v>
      </c>
      <c r="U35" s="513">
        <v>1979.20156</v>
      </c>
      <c r="V35" s="513">
        <v>0</v>
      </c>
      <c r="W35" s="513">
        <v>29.535430000000002</v>
      </c>
      <c r="X35" s="513">
        <v>7429.5266327043391</v>
      </c>
    </row>
    <row r="36" spans="1:24" ht="12.95" customHeight="1" x14ac:dyDescent="0.2">
      <c r="A36" s="231" t="s">
        <v>1026</v>
      </c>
      <c r="B36" s="513">
        <v>700.58368999999936</v>
      </c>
      <c r="C36" s="513">
        <v>0</v>
      </c>
      <c r="D36" s="513">
        <v>0</v>
      </c>
      <c r="E36" s="513">
        <v>0</v>
      </c>
      <c r="F36" s="513">
        <v>-147.08138999999997</v>
      </c>
      <c r="G36" s="513">
        <v>34.415059999999997</v>
      </c>
      <c r="H36" s="513">
        <v>0</v>
      </c>
      <c r="I36" s="513">
        <v>3762.9543099999996</v>
      </c>
      <c r="J36" s="513">
        <v>6232.4769999999999</v>
      </c>
      <c r="K36" s="513">
        <v>7049.0010999999995</v>
      </c>
      <c r="L36" s="513">
        <v>303.99552</v>
      </c>
      <c r="M36" s="513">
        <v>0</v>
      </c>
      <c r="N36" s="513">
        <v>36.599849999999996</v>
      </c>
      <c r="O36" s="513">
        <v>0</v>
      </c>
      <c r="P36" s="513">
        <v>120.96972</v>
      </c>
      <c r="Q36" s="513">
        <v>250.79469</v>
      </c>
      <c r="R36" s="513">
        <v>0</v>
      </c>
      <c r="S36" s="513">
        <v>0</v>
      </c>
      <c r="T36" s="513">
        <v>674.79085000000009</v>
      </c>
      <c r="U36" s="513">
        <v>912.65742</v>
      </c>
      <c r="V36" s="513">
        <v>-166.84800000000001</v>
      </c>
      <c r="W36" s="513">
        <v>0</v>
      </c>
      <c r="X36" s="513">
        <v>19765.309819999999</v>
      </c>
    </row>
    <row r="37" spans="1:24" ht="12.95" customHeight="1" x14ac:dyDescent="0.2">
      <c r="A37" s="62" t="s">
        <v>4179</v>
      </c>
      <c r="B37" s="513">
        <v>24.869499999999999</v>
      </c>
      <c r="C37" s="513">
        <v>0</v>
      </c>
      <c r="D37" s="513">
        <v>0</v>
      </c>
      <c r="E37" s="513">
        <v>0</v>
      </c>
      <c r="F37" s="513">
        <v>0</v>
      </c>
      <c r="G37" s="513">
        <v>199.74736999999999</v>
      </c>
      <c r="H37" s="513">
        <v>0</v>
      </c>
      <c r="I37" s="513">
        <v>0</v>
      </c>
      <c r="J37" s="513">
        <v>0</v>
      </c>
      <c r="K37" s="513">
        <v>-581.28681000000006</v>
      </c>
      <c r="L37" s="513">
        <v>-17.713180000000001</v>
      </c>
      <c r="M37" s="513">
        <v>0</v>
      </c>
      <c r="N37" s="513">
        <v>0</v>
      </c>
      <c r="O37" s="513">
        <v>0</v>
      </c>
      <c r="P37" s="513">
        <v>0</v>
      </c>
      <c r="Q37" s="513">
        <v>0</v>
      </c>
      <c r="R37" s="513">
        <v>0</v>
      </c>
      <c r="S37" s="513">
        <v>0</v>
      </c>
      <c r="T37" s="513">
        <v>0</v>
      </c>
      <c r="U37" s="513">
        <v>0</v>
      </c>
      <c r="V37" s="513">
        <v>0</v>
      </c>
      <c r="W37" s="513">
        <v>0</v>
      </c>
      <c r="X37" s="513">
        <v>-374.38312000000013</v>
      </c>
    </row>
    <row r="38" spans="1:24" ht="12.95" customHeight="1" x14ac:dyDescent="0.2">
      <c r="A38" s="231"/>
      <c r="B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S38" s="513"/>
      <c r="T38" s="513"/>
      <c r="U38" s="513"/>
      <c r="V38" s="513"/>
      <c r="W38" s="513"/>
      <c r="X38" s="513"/>
    </row>
    <row r="39" spans="1:24" s="58" customFormat="1" ht="15" customHeight="1" x14ac:dyDescent="0.2">
      <c r="A39" s="1141" t="s">
        <v>562</v>
      </c>
      <c r="B39" s="1143">
        <v>212145.45122999989</v>
      </c>
      <c r="C39" s="1143">
        <v>56638.558440000001</v>
      </c>
      <c r="D39" s="1143">
        <v>536.73261270434102</v>
      </c>
      <c r="E39" s="1143">
        <v>32350.967833647926</v>
      </c>
      <c r="F39" s="1143">
        <v>45510.58286000001</v>
      </c>
      <c r="G39" s="1143">
        <v>29177.609431156176</v>
      </c>
      <c r="H39" s="1143">
        <v>60398.651990000006</v>
      </c>
      <c r="I39" s="1143">
        <v>131949.37083824925</v>
      </c>
      <c r="J39" s="1143">
        <v>503359.10604660324</v>
      </c>
      <c r="K39" s="1143">
        <v>229427.87199255259</v>
      </c>
      <c r="L39" s="1143">
        <v>88399.047099999996</v>
      </c>
      <c r="M39" s="1143">
        <v>30559.891362907329</v>
      </c>
      <c r="N39" s="1143">
        <v>27881.516200000002</v>
      </c>
      <c r="O39" s="1143">
        <v>143459.41245</v>
      </c>
      <c r="P39" s="1143">
        <v>207571.12351266496</v>
      </c>
      <c r="Q39" s="1143">
        <v>96172.046269999992</v>
      </c>
      <c r="R39" s="1143">
        <v>197497.28510000004</v>
      </c>
      <c r="S39" s="1143">
        <v>49671.314050000001</v>
      </c>
      <c r="T39" s="1143">
        <v>160655.85345</v>
      </c>
      <c r="U39" s="1143">
        <v>225051.65774</v>
      </c>
      <c r="V39" s="1143">
        <v>205332.623324132</v>
      </c>
      <c r="W39" s="1143">
        <v>592820.67949999997</v>
      </c>
      <c r="X39" s="1143">
        <v>3326567.3533346183</v>
      </c>
    </row>
    <row r="40" spans="1:24" ht="12.95" customHeight="1" x14ac:dyDescent="0.2">
      <c r="A40" s="233"/>
      <c r="B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S40" s="513"/>
      <c r="T40" s="513"/>
      <c r="U40" s="513"/>
      <c r="V40" s="513"/>
      <c r="W40" s="513"/>
      <c r="X40" s="513"/>
    </row>
    <row r="41" spans="1:24" ht="15" customHeight="1" x14ac:dyDescent="0.2">
      <c r="A41" s="1459" t="s">
        <v>2102</v>
      </c>
      <c r="B41" s="513"/>
      <c r="C41" s="513"/>
      <c r="D41" s="513"/>
      <c r="E41" s="513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V41" s="513"/>
      <c r="W41" s="513"/>
      <c r="X41" s="513"/>
    </row>
    <row r="42" spans="1:24" ht="12.95" customHeight="1" x14ac:dyDescent="0.2">
      <c r="A42" s="68" t="s">
        <v>419</v>
      </c>
      <c r="B42" s="513">
        <v>-155772.48291000002</v>
      </c>
      <c r="C42" s="513">
        <v>-25617.276630000004</v>
      </c>
      <c r="D42" s="513">
        <v>-45.153060000000004</v>
      </c>
      <c r="E42" s="513">
        <v>-3865.3156099999997</v>
      </c>
      <c r="F42" s="513">
        <v>-35202.189530000003</v>
      </c>
      <c r="G42" s="513">
        <v>-20977.539069999999</v>
      </c>
      <c r="H42" s="513">
        <v>-6833.2514299999993</v>
      </c>
      <c r="I42" s="513">
        <v>-109730.32612350101</v>
      </c>
      <c r="J42" s="513">
        <v>-455086.90800599998</v>
      </c>
      <c r="K42" s="513">
        <v>-138923.14246999999</v>
      </c>
      <c r="L42" s="513">
        <v>-85721.181630000006</v>
      </c>
      <c r="M42" s="513">
        <v>-12573.005686000002</v>
      </c>
      <c r="N42" s="513">
        <v>-24659.456480000001</v>
      </c>
      <c r="O42" s="513">
        <v>-24418.819140000003</v>
      </c>
      <c r="P42" s="513">
        <v>-59184.323702500013</v>
      </c>
      <c r="Q42" s="513">
        <v>-59324.4427</v>
      </c>
      <c r="R42" s="513">
        <v>-66559.288119999997</v>
      </c>
      <c r="S42" s="513">
        <v>-8774.9086199999983</v>
      </c>
      <c r="T42" s="513">
        <v>-90049.993770000001</v>
      </c>
      <c r="U42" s="513">
        <v>-98398.281839999996</v>
      </c>
      <c r="V42" s="513">
        <v>-129489.44499501897</v>
      </c>
      <c r="W42" s="513">
        <v>-423985.71141000005</v>
      </c>
      <c r="X42" s="513">
        <v>-2035192.4429330199</v>
      </c>
    </row>
    <row r="43" spans="1:24" ht="12.95" customHeight="1" x14ac:dyDescent="0.2">
      <c r="A43" s="773" t="s">
        <v>417</v>
      </c>
      <c r="B43" s="513">
        <v>-171891.69062000001</v>
      </c>
      <c r="C43" s="513">
        <v>-19644.547880000002</v>
      </c>
      <c r="D43" s="513">
        <v>-31.947220000000002</v>
      </c>
      <c r="E43" s="513">
        <v>-4365.7631799999999</v>
      </c>
      <c r="F43" s="513">
        <v>-50428.126779999999</v>
      </c>
      <c r="G43" s="513">
        <v>-29820.560859999998</v>
      </c>
      <c r="H43" s="513">
        <v>-7570.8438599999999</v>
      </c>
      <c r="I43" s="513">
        <v>-113265.09729457997</v>
      </c>
      <c r="J43" s="513">
        <v>-445794.935</v>
      </c>
      <c r="K43" s="513">
        <v>-134599.92654000001</v>
      </c>
      <c r="L43" s="513">
        <v>-84695.373919999998</v>
      </c>
      <c r="M43" s="513">
        <v>-11101.312620000001</v>
      </c>
      <c r="N43" s="513">
        <v>-24488.188000000002</v>
      </c>
      <c r="O43" s="513">
        <v>-25377.465270000001</v>
      </c>
      <c r="P43" s="513">
        <v>-55463.242460000001</v>
      </c>
      <c r="Q43" s="513">
        <v>-63157.534189999998</v>
      </c>
      <c r="R43" s="513">
        <v>-60304.89026</v>
      </c>
      <c r="S43" s="513">
        <v>-6664.701</v>
      </c>
      <c r="T43" s="513">
        <v>-92597.636379999996</v>
      </c>
      <c r="U43" s="513">
        <v>-96839.735369999995</v>
      </c>
      <c r="V43" s="513">
        <v>-135483.21102999998</v>
      </c>
      <c r="W43" s="513">
        <v>-403082.59441000002</v>
      </c>
      <c r="X43" s="513">
        <v>-2036669.3241445799</v>
      </c>
    </row>
    <row r="44" spans="1:24" ht="12.95" customHeight="1" x14ac:dyDescent="0.2">
      <c r="A44" s="773" t="s">
        <v>128</v>
      </c>
      <c r="B44" s="513">
        <v>-161232.39749</v>
      </c>
      <c r="C44" s="513">
        <v>-3638.48263</v>
      </c>
      <c r="D44" s="513">
        <v>-31.947220000000002</v>
      </c>
      <c r="E44" s="513">
        <v>-4365.7631799999999</v>
      </c>
      <c r="F44" s="513">
        <v>-46852.451679999998</v>
      </c>
      <c r="G44" s="513">
        <v>-29820.560859999998</v>
      </c>
      <c r="H44" s="513">
        <v>-7570.8438599999999</v>
      </c>
      <c r="I44" s="513">
        <v>-113265.09729457997</v>
      </c>
      <c r="J44" s="513">
        <v>-445794.935</v>
      </c>
      <c r="K44" s="513">
        <v>-134599.92654000001</v>
      </c>
      <c r="L44" s="513">
        <v>-84695.373919999998</v>
      </c>
      <c r="M44" s="513">
        <v>-11101.312620000001</v>
      </c>
      <c r="N44" s="513">
        <v>-24488.188000000002</v>
      </c>
      <c r="O44" s="513">
        <v>-25377.465270000001</v>
      </c>
      <c r="P44" s="513">
        <v>-55463.242460000001</v>
      </c>
      <c r="Q44" s="513">
        <v>-63157.534189999998</v>
      </c>
      <c r="R44" s="513">
        <v>-60304.89026</v>
      </c>
      <c r="S44" s="513">
        <v>-6664.701</v>
      </c>
      <c r="T44" s="513">
        <v>-92597.636379999996</v>
      </c>
      <c r="U44" s="513">
        <v>-96839.735369999995</v>
      </c>
      <c r="V44" s="513">
        <v>-135483.21102999998</v>
      </c>
      <c r="W44" s="513">
        <v>-402832.59441000002</v>
      </c>
      <c r="X44" s="513">
        <v>-2006178.2906645802</v>
      </c>
    </row>
    <row r="45" spans="1:24" ht="12.95" customHeight="1" x14ac:dyDescent="0.2">
      <c r="A45" s="773" t="s">
        <v>129</v>
      </c>
      <c r="B45" s="513">
        <v>-10659.29313</v>
      </c>
      <c r="C45" s="513">
        <v>-16006.065250000001</v>
      </c>
      <c r="D45" s="513">
        <v>0</v>
      </c>
      <c r="E45" s="513">
        <v>0</v>
      </c>
      <c r="F45" s="513">
        <v>-3575.6750999999999</v>
      </c>
      <c r="G45" s="513">
        <v>0</v>
      </c>
      <c r="H45" s="513">
        <v>0</v>
      </c>
      <c r="I45" s="513">
        <v>0</v>
      </c>
      <c r="J45" s="513">
        <v>0</v>
      </c>
      <c r="K45" s="513">
        <v>0</v>
      </c>
      <c r="L45" s="513">
        <v>0</v>
      </c>
      <c r="M45" s="513">
        <v>0</v>
      </c>
      <c r="N45" s="513">
        <v>0</v>
      </c>
      <c r="O45" s="513">
        <v>0</v>
      </c>
      <c r="P45" s="513">
        <v>0</v>
      </c>
      <c r="Q45" s="513">
        <v>0</v>
      </c>
      <c r="R45" s="513">
        <v>0</v>
      </c>
      <c r="S45" s="513">
        <v>0</v>
      </c>
      <c r="T45" s="513">
        <v>0</v>
      </c>
      <c r="U45" s="513">
        <v>0</v>
      </c>
      <c r="V45" s="513">
        <v>0</v>
      </c>
      <c r="W45" s="513">
        <v>-250</v>
      </c>
      <c r="X45" s="513">
        <v>-30491.033480000002</v>
      </c>
    </row>
    <row r="46" spans="1:24" ht="12.95" customHeight="1" x14ac:dyDescent="0.2">
      <c r="A46" s="773" t="s">
        <v>415</v>
      </c>
      <c r="B46" s="513">
        <v>18926.038059999995</v>
      </c>
      <c r="C46" s="513">
        <v>230.62996000000001</v>
      </c>
      <c r="D46" s="513">
        <v>0</v>
      </c>
      <c r="E46" s="513">
        <v>1153.4506200000001</v>
      </c>
      <c r="F46" s="513">
        <v>15692.211800000001</v>
      </c>
      <c r="G46" s="513">
        <v>6992.751870000001</v>
      </c>
      <c r="H46" s="513">
        <v>437.25896</v>
      </c>
      <c r="I46" s="513">
        <v>2463.5488410789608</v>
      </c>
      <c r="J46" s="513">
        <v>3438.8908139999994</v>
      </c>
      <c r="K46" s="513">
        <v>1833.5162800000001</v>
      </c>
      <c r="L46" s="513">
        <v>351.82005000000004</v>
      </c>
      <c r="M46" s="513">
        <v>369.537104</v>
      </c>
      <c r="N46" s="513">
        <v>0</v>
      </c>
      <c r="O46" s="513">
        <v>3400.0346399999999</v>
      </c>
      <c r="P46" s="513">
        <v>21711.151117499991</v>
      </c>
      <c r="Q46" s="513">
        <v>1019.55508</v>
      </c>
      <c r="R46" s="513">
        <v>988.31942000000004</v>
      </c>
      <c r="S46" s="513">
        <v>413.62473999999997</v>
      </c>
      <c r="T46" s="513">
        <v>4859.93019</v>
      </c>
      <c r="U46" s="513">
        <v>740.66789999999992</v>
      </c>
      <c r="V46" s="513">
        <v>8582.9130349810075</v>
      </c>
      <c r="W46" s="513">
        <v>3618.7116600000004</v>
      </c>
      <c r="X46" s="513">
        <v>97224.56214155996</v>
      </c>
    </row>
    <row r="47" spans="1:24" ht="12.95" customHeight="1" x14ac:dyDescent="0.2">
      <c r="A47" s="62" t="s">
        <v>1288</v>
      </c>
      <c r="B47" s="513">
        <v>18729.666869999994</v>
      </c>
      <c r="C47" s="513">
        <v>230.62996000000001</v>
      </c>
      <c r="D47" s="513">
        <v>0</v>
      </c>
      <c r="E47" s="513">
        <v>1153.4506200000001</v>
      </c>
      <c r="F47" s="513">
        <v>15692.211800000001</v>
      </c>
      <c r="G47" s="513">
        <v>6992.751870000001</v>
      </c>
      <c r="H47" s="513">
        <v>437.25896</v>
      </c>
      <c r="I47" s="513">
        <v>2463.5488410789608</v>
      </c>
      <c r="J47" s="513">
        <v>3438.8908139999994</v>
      </c>
      <c r="K47" s="513">
        <v>1833.5162800000001</v>
      </c>
      <c r="L47" s="513">
        <v>351.82005000000004</v>
      </c>
      <c r="M47" s="513">
        <v>369.537104</v>
      </c>
      <c r="N47" s="513">
        <v>0</v>
      </c>
      <c r="O47" s="513">
        <v>3400.0346399999999</v>
      </c>
      <c r="P47" s="513">
        <v>21711.151117499991</v>
      </c>
      <c r="Q47" s="513">
        <v>206.36919</v>
      </c>
      <c r="R47" s="513">
        <v>988.31942000000004</v>
      </c>
      <c r="S47" s="513">
        <v>413.62473999999997</v>
      </c>
      <c r="T47" s="513">
        <v>4859.93019</v>
      </c>
      <c r="U47" s="513">
        <v>740.66789999999992</v>
      </c>
      <c r="V47" s="513">
        <v>8582.9130349810075</v>
      </c>
      <c r="W47" s="513">
        <v>0</v>
      </c>
      <c r="X47" s="513">
        <v>92596.29340155996</v>
      </c>
    </row>
    <row r="48" spans="1:24" ht="12.95" customHeight="1" x14ac:dyDescent="0.2">
      <c r="A48" s="62" t="s">
        <v>1570</v>
      </c>
      <c r="B48" s="513">
        <v>18640.924369999993</v>
      </c>
      <c r="C48" s="513">
        <v>230.62996000000001</v>
      </c>
      <c r="D48" s="513">
        <v>0</v>
      </c>
      <c r="E48" s="513">
        <v>1153.4506200000001</v>
      </c>
      <c r="F48" s="513">
        <v>15687.711800000001</v>
      </c>
      <c r="G48" s="513">
        <v>6992.751870000001</v>
      </c>
      <c r="H48" s="513">
        <v>0</v>
      </c>
      <c r="I48" s="513">
        <v>614.34465999999998</v>
      </c>
      <c r="J48" s="513">
        <v>3259.3960239999992</v>
      </c>
      <c r="K48" s="513">
        <v>813.47939850000012</v>
      </c>
      <c r="L48" s="513">
        <v>51.045269999999995</v>
      </c>
      <c r="M48" s="513">
        <v>221.419104</v>
      </c>
      <c r="N48" s="513">
        <v>0</v>
      </c>
      <c r="O48" s="513">
        <v>1131.3846599999999</v>
      </c>
      <c r="P48" s="513">
        <v>20779.302524999992</v>
      </c>
      <c r="Q48" s="513">
        <v>206.36919</v>
      </c>
      <c r="R48" s="513">
        <v>0</v>
      </c>
      <c r="S48" s="513">
        <v>413.62473999999997</v>
      </c>
      <c r="T48" s="513">
        <v>4859.93019</v>
      </c>
      <c r="U48" s="513">
        <v>0</v>
      </c>
      <c r="V48" s="513">
        <v>7591.8845495660053</v>
      </c>
      <c r="W48" s="513">
        <v>0</v>
      </c>
      <c r="X48" s="513">
        <v>82647.648931065996</v>
      </c>
    </row>
    <row r="49" spans="1:24" ht="12.95" customHeight="1" x14ac:dyDescent="0.2">
      <c r="A49" s="62" t="s">
        <v>732</v>
      </c>
      <c r="B49" s="513">
        <v>88.742500000000007</v>
      </c>
      <c r="C49" s="513">
        <v>0</v>
      </c>
      <c r="D49" s="513">
        <v>0</v>
      </c>
      <c r="E49" s="513">
        <v>0</v>
      </c>
      <c r="F49" s="513">
        <v>4.5</v>
      </c>
      <c r="G49" s="513">
        <v>0</v>
      </c>
      <c r="H49" s="513">
        <v>437.25896</v>
      </c>
      <c r="I49" s="513">
        <v>1849.2041810789608</v>
      </c>
      <c r="J49" s="513">
        <v>179.49478999999999</v>
      </c>
      <c r="K49" s="513">
        <v>1020.0368814999999</v>
      </c>
      <c r="L49" s="513">
        <v>300.77478000000002</v>
      </c>
      <c r="M49" s="513">
        <v>148.11799999999999</v>
      </c>
      <c r="N49" s="513">
        <v>0</v>
      </c>
      <c r="O49" s="513">
        <v>2268.6499800000001</v>
      </c>
      <c r="P49" s="513">
        <v>931.8485925</v>
      </c>
      <c r="Q49" s="513">
        <v>0</v>
      </c>
      <c r="R49" s="513">
        <v>988.31942000000004</v>
      </c>
      <c r="S49" s="513">
        <v>0</v>
      </c>
      <c r="T49" s="513">
        <v>0</v>
      </c>
      <c r="U49" s="513">
        <v>740.66789999999992</v>
      </c>
      <c r="V49" s="513">
        <v>991.02848541500146</v>
      </c>
      <c r="W49" s="513">
        <v>0</v>
      </c>
      <c r="X49" s="513">
        <v>9948.6444704939622</v>
      </c>
    </row>
    <row r="50" spans="1:24" ht="12.95" customHeight="1" x14ac:dyDescent="0.2">
      <c r="A50" s="62" t="s">
        <v>743</v>
      </c>
      <c r="B50" s="513">
        <v>0</v>
      </c>
      <c r="C50" s="513">
        <v>0</v>
      </c>
      <c r="D50" s="513">
        <v>0</v>
      </c>
      <c r="E50" s="513">
        <v>0</v>
      </c>
      <c r="F50" s="513">
        <v>0</v>
      </c>
      <c r="G50" s="513">
        <v>0</v>
      </c>
      <c r="H50" s="513">
        <v>0</v>
      </c>
      <c r="I50" s="513">
        <v>0</v>
      </c>
      <c r="J50" s="513">
        <v>0</v>
      </c>
      <c r="K50" s="513">
        <v>0</v>
      </c>
      <c r="L50" s="513">
        <v>0</v>
      </c>
      <c r="M50" s="513">
        <v>0</v>
      </c>
      <c r="N50" s="513">
        <v>0</v>
      </c>
      <c r="O50" s="513">
        <v>0</v>
      </c>
      <c r="P50" s="513">
        <v>0</v>
      </c>
      <c r="Q50" s="513">
        <v>0</v>
      </c>
      <c r="R50" s="513">
        <v>0</v>
      </c>
      <c r="S50" s="513">
        <v>0</v>
      </c>
      <c r="T50" s="513">
        <v>0</v>
      </c>
      <c r="U50" s="513">
        <v>0</v>
      </c>
      <c r="V50" s="513">
        <v>0</v>
      </c>
      <c r="W50" s="513">
        <v>0</v>
      </c>
      <c r="X50" s="513">
        <v>0</v>
      </c>
    </row>
    <row r="51" spans="1:24" ht="12.95" customHeight="1" x14ac:dyDescent="0.2">
      <c r="A51" s="62" t="s">
        <v>418</v>
      </c>
      <c r="B51" s="513">
        <v>196.37119000000001</v>
      </c>
      <c r="C51" s="513">
        <v>0</v>
      </c>
      <c r="D51" s="513">
        <v>0</v>
      </c>
      <c r="E51" s="513">
        <v>0</v>
      </c>
      <c r="F51" s="513">
        <v>0</v>
      </c>
      <c r="G51" s="513">
        <v>0</v>
      </c>
      <c r="H51" s="513">
        <v>0</v>
      </c>
      <c r="I51" s="513">
        <v>0</v>
      </c>
      <c r="J51" s="513">
        <v>0</v>
      </c>
      <c r="K51" s="513">
        <v>0</v>
      </c>
      <c r="L51" s="513">
        <v>0</v>
      </c>
      <c r="M51" s="513">
        <v>0</v>
      </c>
      <c r="N51" s="513">
        <v>0</v>
      </c>
      <c r="O51" s="513">
        <v>0</v>
      </c>
      <c r="P51" s="513">
        <v>0</v>
      </c>
      <c r="Q51" s="513">
        <v>813.18588999999997</v>
      </c>
      <c r="R51" s="513">
        <v>0</v>
      </c>
      <c r="S51" s="513">
        <v>0</v>
      </c>
      <c r="T51" s="513">
        <v>0</v>
      </c>
      <c r="U51" s="513">
        <v>0</v>
      </c>
      <c r="V51" s="513">
        <v>0</v>
      </c>
      <c r="W51" s="513">
        <v>3618.7116600000004</v>
      </c>
      <c r="X51" s="513">
        <v>4628.2687400000004</v>
      </c>
    </row>
    <row r="52" spans="1:24" ht="12.95" customHeight="1" x14ac:dyDescent="0.2">
      <c r="A52" s="62" t="s">
        <v>744</v>
      </c>
      <c r="B52" s="513">
        <v>196.37119000000001</v>
      </c>
      <c r="C52" s="513">
        <v>0</v>
      </c>
      <c r="D52" s="513">
        <v>0</v>
      </c>
      <c r="E52" s="513">
        <v>0</v>
      </c>
      <c r="F52" s="513">
        <v>0</v>
      </c>
      <c r="G52" s="513">
        <v>0</v>
      </c>
      <c r="H52" s="513">
        <v>0</v>
      </c>
      <c r="I52" s="513">
        <v>0</v>
      </c>
      <c r="J52" s="513">
        <v>0</v>
      </c>
      <c r="K52" s="513">
        <v>0</v>
      </c>
      <c r="L52" s="513">
        <v>0</v>
      </c>
      <c r="M52" s="513">
        <v>0</v>
      </c>
      <c r="N52" s="513">
        <v>0</v>
      </c>
      <c r="O52" s="513">
        <v>0</v>
      </c>
      <c r="P52" s="513">
        <v>0</v>
      </c>
      <c r="Q52" s="513">
        <v>813.18588999999997</v>
      </c>
      <c r="R52" s="513">
        <v>0</v>
      </c>
      <c r="S52" s="513">
        <v>0</v>
      </c>
      <c r="T52" s="513">
        <v>0</v>
      </c>
      <c r="U52" s="513">
        <v>0</v>
      </c>
      <c r="V52" s="513">
        <v>0</v>
      </c>
      <c r="W52" s="513">
        <v>3258.0177400000002</v>
      </c>
      <c r="X52" s="513">
        <v>4267.5748199999998</v>
      </c>
    </row>
    <row r="53" spans="1:24" ht="12.95" customHeight="1" x14ac:dyDescent="0.2">
      <c r="A53" s="62" t="s">
        <v>745</v>
      </c>
      <c r="B53" s="513">
        <v>0</v>
      </c>
      <c r="C53" s="513">
        <v>0</v>
      </c>
      <c r="D53" s="513">
        <v>0</v>
      </c>
      <c r="E53" s="513">
        <v>0</v>
      </c>
      <c r="F53" s="513">
        <v>0</v>
      </c>
      <c r="G53" s="513">
        <v>0</v>
      </c>
      <c r="H53" s="513">
        <v>0</v>
      </c>
      <c r="I53" s="513">
        <v>0</v>
      </c>
      <c r="J53" s="513">
        <v>0</v>
      </c>
      <c r="K53" s="513">
        <v>0</v>
      </c>
      <c r="L53" s="513">
        <v>0</v>
      </c>
      <c r="M53" s="513">
        <v>0</v>
      </c>
      <c r="N53" s="513">
        <v>0</v>
      </c>
      <c r="O53" s="513">
        <v>0</v>
      </c>
      <c r="P53" s="513">
        <v>0</v>
      </c>
      <c r="Q53" s="513">
        <v>0</v>
      </c>
      <c r="R53" s="513">
        <v>0</v>
      </c>
      <c r="S53" s="513">
        <v>0</v>
      </c>
      <c r="T53" s="513">
        <v>0</v>
      </c>
      <c r="U53" s="513">
        <v>0</v>
      </c>
      <c r="V53" s="513">
        <v>0</v>
      </c>
      <c r="W53" s="513">
        <v>0</v>
      </c>
      <c r="X53" s="513">
        <v>0</v>
      </c>
    </row>
    <row r="54" spans="1:24" ht="12.95" customHeight="1" x14ac:dyDescent="0.2">
      <c r="A54" s="62" t="s">
        <v>743</v>
      </c>
      <c r="B54" s="513">
        <v>0</v>
      </c>
      <c r="C54" s="513">
        <v>0</v>
      </c>
      <c r="D54" s="513">
        <v>0</v>
      </c>
      <c r="E54" s="513">
        <v>0</v>
      </c>
      <c r="F54" s="513">
        <v>0</v>
      </c>
      <c r="G54" s="513">
        <v>0</v>
      </c>
      <c r="H54" s="513">
        <v>0</v>
      </c>
      <c r="I54" s="513">
        <v>0</v>
      </c>
      <c r="J54" s="513">
        <v>0</v>
      </c>
      <c r="K54" s="513">
        <v>0</v>
      </c>
      <c r="L54" s="513">
        <v>0</v>
      </c>
      <c r="M54" s="513">
        <v>0</v>
      </c>
      <c r="N54" s="513">
        <v>0</v>
      </c>
      <c r="O54" s="513">
        <v>0</v>
      </c>
      <c r="P54" s="513">
        <v>0</v>
      </c>
      <c r="Q54" s="513">
        <v>0</v>
      </c>
      <c r="R54" s="513">
        <v>0</v>
      </c>
      <c r="S54" s="513">
        <v>0</v>
      </c>
      <c r="T54" s="513">
        <v>0</v>
      </c>
      <c r="U54" s="513">
        <v>0</v>
      </c>
      <c r="V54" s="513">
        <v>0</v>
      </c>
      <c r="W54" s="513">
        <v>360.69392000000005</v>
      </c>
      <c r="X54" s="513">
        <v>360.69392000000005</v>
      </c>
    </row>
    <row r="55" spans="1:24" ht="12.95" customHeight="1" x14ac:dyDescent="0.2">
      <c r="A55" s="62" t="s">
        <v>4162</v>
      </c>
      <c r="B55" s="513">
        <v>-2806.8303500000052</v>
      </c>
      <c r="C55" s="513">
        <v>-6203.3587100000013</v>
      </c>
      <c r="D55" s="513">
        <v>-13.20584</v>
      </c>
      <c r="E55" s="513">
        <v>-653.0030499999998</v>
      </c>
      <c r="F55" s="513">
        <v>-466.27454999999969</v>
      </c>
      <c r="G55" s="513">
        <v>1850.2699200000002</v>
      </c>
      <c r="H55" s="513">
        <v>300.33347000000009</v>
      </c>
      <c r="I55" s="513">
        <v>1071.2223300000012</v>
      </c>
      <c r="J55" s="513">
        <v>-12730.863819999997</v>
      </c>
      <c r="K55" s="513">
        <v>-6156.7322100000001</v>
      </c>
      <c r="L55" s="513">
        <v>-1377.627760000001</v>
      </c>
      <c r="M55" s="513">
        <v>-1841.2301700000005</v>
      </c>
      <c r="N55" s="513">
        <v>-171.2684800000003</v>
      </c>
      <c r="O55" s="513">
        <v>-2441.3885100000007</v>
      </c>
      <c r="P55" s="513">
        <v>-25432.232360000002</v>
      </c>
      <c r="Q55" s="513">
        <v>2813.5364099999983</v>
      </c>
      <c r="R55" s="513">
        <v>-7242.7172800000017</v>
      </c>
      <c r="S55" s="513">
        <v>-2523.8323599999994</v>
      </c>
      <c r="T55" s="513">
        <v>-2312.2875800000002</v>
      </c>
      <c r="U55" s="513">
        <v>-2299.2143699999992</v>
      </c>
      <c r="V55" s="513">
        <v>-2589.146999999999</v>
      </c>
      <c r="W55" s="513">
        <v>-24521.828659999996</v>
      </c>
      <c r="X55" s="513">
        <v>-95747.680930000002</v>
      </c>
    </row>
    <row r="56" spans="1:24" ht="12.95" customHeight="1" x14ac:dyDescent="0.2">
      <c r="A56" s="62" t="s">
        <v>4163</v>
      </c>
      <c r="B56" s="513">
        <v>-14202.265650000003</v>
      </c>
      <c r="C56" s="513">
        <v>-15667.90393</v>
      </c>
      <c r="D56" s="513">
        <v>-24.82967</v>
      </c>
      <c r="E56" s="513">
        <v>-4487.5641999999998</v>
      </c>
      <c r="F56" s="513">
        <v>-3017.1842799999995</v>
      </c>
      <c r="G56" s="513">
        <v>-3008.8186099999998</v>
      </c>
      <c r="H56" s="513">
        <v>-3463.3374599999997</v>
      </c>
      <c r="I56" s="513">
        <v>-13064.878439999997</v>
      </c>
      <c r="J56" s="513">
        <v>-56336.968999999997</v>
      </c>
      <c r="K56" s="513">
        <v>-29414.059450000001</v>
      </c>
      <c r="L56" s="513">
        <v>-12489.820299999999</v>
      </c>
      <c r="M56" s="513">
        <v>-4971.482</v>
      </c>
      <c r="N56" s="513">
        <v>-4024.50101</v>
      </c>
      <c r="O56" s="513">
        <v>-11601.50036</v>
      </c>
      <c r="P56" s="513">
        <v>-55367.634420000002</v>
      </c>
      <c r="Q56" s="513">
        <v>-15655.00765</v>
      </c>
      <c r="R56" s="513">
        <v>-26942.231070000002</v>
      </c>
      <c r="S56" s="513">
        <v>-4011.57719</v>
      </c>
      <c r="T56" s="513">
        <v>-24433.12918</v>
      </c>
      <c r="U56" s="513">
        <v>-32661.980879999999</v>
      </c>
      <c r="V56" s="513">
        <v>-19932.502</v>
      </c>
      <c r="W56" s="513">
        <v>-69176.186029999983</v>
      </c>
      <c r="X56" s="513">
        <v>-423955.36277999991</v>
      </c>
    </row>
    <row r="57" spans="1:24" ht="12.95" customHeight="1" x14ac:dyDescent="0.2">
      <c r="A57" s="62" t="s">
        <v>4139</v>
      </c>
      <c r="B57" s="513">
        <v>3554.9874699999978</v>
      </c>
      <c r="C57" s="513">
        <v>161.37325000000001</v>
      </c>
      <c r="D57" s="513">
        <v>0</v>
      </c>
      <c r="E57" s="513">
        <v>2062.9211599999999</v>
      </c>
      <c r="F57" s="513">
        <v>746.84056999999996</v>
      </c>
      <c r="G57" s="513">
        <v>305.92257999999998</v>
      </c>
      <c r="H57" s="513">
        <v>479.14518999999996</v>
      </c>
      <c r="I57" s="513">
        <v>374.78941000000003</v>
      </c>
      <c r="J57" s="513">
        <v>605.351</v>
      </c>
      <c r="K57" s="513">
        <v>2446.8341799999998</v>
      </c>
      <c r="L57" s="513">
        <v>792.08023000000003</v>
      </c>
      <c r="M57" s="513">
        <v>1174.146</v>
      </c>
      <c r="N57" s="513">
        <v>1959.9505999999999</v>
      </c>
      <c r="O57" s="513">
        <v>1384.3076900000001</v>
      </c>
      <c r="P57" s="513">
        <v>13165.652209999998</v>
      </c>
      <c r="Q57" s="513">
        <v>-105.95515999999998</v>
      </c>
      <c r="R57" s="513">
        <v>829.06630999999993</v>
      </c>
      <c r="S57" s="513">
        <v>28.342829999999999</v>
      </c>
      <c r="T57" s="513">
        <v>11036.57137</v>
      </c>
      <c r="U57" s="513">
        <v>429.13794000000001</v>
      </c>
      <c r="V57" s="513">
        <v>3986.4690000000001</v>
      </c>
      <c r="W57" s="513">
        <v>846.05022999999994</v>
      </c>
      <c r="X57" s="513">
        <v>46263.984059999995</v>
      </c>
    </row>
    <row r="58" spans="1:24" ht="12.95" customHeight="1" x14ac:dyDescent="0.2">
      <c r="A58" s="62" t="s">
        <v>4145</v>
      </c>
      <c r="B58" s="513">
        <v>12374.950229999999</v>
      </c>
      <c r="C58" s="513">
        <v>9411.3403500000004</v>
      </c>
      <c r="D58" s="513">
        <v>11.62383</v>
      </c>
      <c r="E58" s="513">
        <v>3093.9813100000001</v>
      </c>
      <c r="F58" s="513">
        <v>2277.2570099999998</v>
      </c>
      <c r="G58" s="513">
        <v>6005.8764100000008</v>
      </c>
      <c r="H58" s="513">
        <v>4236.8176399999993</v>
      </c>
      <c r="I58" s="513">
        <v>14331.815429999999</v>
      </c>
      <c r="J58" s="513">
        <v>43990.411379999998</v>
      </c>
      <c r="K58" s="513">
        <v>22031.523880000001</v>
      </c>
      <c r="L58" s="513">
        <v>10764.18557</v>
      </c>
      <c r="M58" s="513">
        <v>1980.7269999999999</v>
      </c>
      <c r="N58" s="513">
        <v>3826.1916700000002</v>
      </c>
      <c r="O58" s="513">
        <v>8855.8915899999993</v>
      </c>
      <c r="P58" s="513">
        <v>25178.69988</v>
      </c>
      <c r="Q58" s="513">
        <v>18574.499219999998</v>
      </c>
      <c r="R58" s="513">
        <v>19164.938140000002</v>
      </c>
      <c r="S58" s="513">
        <v>1491.193</v>
      </c>
      <c r="T58" s="513">
        <v>12783.0368</v>
      </c>
      <c r="U58" s="513">
        <v>30459.957729999998</v>
      </c>
      <c r="V58" s="513">
        <v>18669.022000000001</v>
      </c>
      <c r="W58" s="513">
        <v>43808.307139999997</v>
      </c>
      <c r="X58" s="513">
        <v>313322.24721</v>
      </c>
    </row>
    <row r="59" spans="1:24" ht="12.95" customHeight="1" x14ac:dyDescent="0.2">
      <c r="A59" s="62" t="s">
        <v>4140</v>
      </c>
      <c r="B59" s="513">
        <v>-4534.5024000000003</v>
      </c>
      <c r="C59" s="513">
        <v>-108.16837999999998</v>
      </c>
      <c r="D59" s="513">
        <v>0</v>
      </c>
      <c r="E59" s="513">
        <v>-1322.34132</v>
      </c>
      <c r="F59" s="513">
        <v>-473.18784999999997</v>
      </c>
      <c r="G59" s="513">
        <v>-1452.71046</v>
      </c>
      <c r="H59" s="513">
        <v>-952.29189999999994</v>
      </c>
      <c r="I59" s="513">
        <v>-570.50407000000007</v>
      </c>
      <c r="J59" s="513">
        <v>-989.65719999999999</v>
      </c>
      <c r="K59" s="513">
        <v>-1221.0308200000002</v>
      </c>
      <c r="L59" s="513">
        <v>-444.07326</v>
      </c>
      <c r="M59" s="513">
        <v>-24.621170000000003</v>
      </c>
      <c r="N59" s="513">
        <v>-1932.9097400000001</v>
      </c>
      <c r="O59" s="513">
        <v>-1080.08743</v>
      </c>
      <c r="P59" s="513">
        <v>-8408.95003</v>
      </c>
      <c r="Q59" s="513">
        <v>0</v>
      </c>
      <c r="R59" s="513">
        <v>-294.49065999999999</v>
      </c>
      <c r="S59" s="513">
        <v>-31.791</v>
      </c>
      <c r="T59" s="513">
        <v>-1698.7665699999998</v>
      </c>
      <c r="U59" s="513">
        <v>-526.32916</v>
      </c>
      <c r="V59" s="513">
        <v>-5312.1360000000004</v>
      </c>
      <c r="W59" s="513">
        <v>0</v>
      </c>
      <c r="X59" s="513">
        <v>-31378.549420000003</v>
      </c>
    </row>
    <row r="60" spans="1:24" ht="12.95" customHeight="1" x14ac:dyDescent="0.2">
      <c r="A60" s="231" t="s">
        <v>1010</v>
      </c>
      <c r="B60" s="513">
        <v>0</v>
      </c>
      <c r="C60" s="513">
        <v>0</v>
      </c>
      <c r="D60" s="513">
        <v>0</v>
      </c>
      <c r="E60" s="513">
        <v>0</v>
      </c>
      <c r="F60" s="513">
        <v>0</v>
      </c>
      <c r="G60" s="513">
        <v>0</v>
      </c>
      <c r="H60" s="513">
        <v>0</v>
      </c>
      <c r="I60" s="513">
        <v>60.001359999999998</v>
      </c>
      <c r="J60" s="513">
        <v>-256.613</v>
      </c>
      <c r="K60" s="513">
        <v>0</v>
      </c>
      <c r="L60" s="513">
        <v>1661.9338299999999</v>
      </c>
      <c r="M60" s="513">
        <v>0</v>
      </c>
      <c r="N60" s="513">
        <v>0</v>
      </c>
      <c r="O60" s="513">
        <v>0</v>
      </c>
      <c r="P60" s="513">
        <v>80.562919999999991</v>
      </c>
      <c r="Q60" s="513">
        <v>0</v>
      </c>
      <c r="R60" s="513">
        <v>-31.996700000000004</v>
      </c>
      <c r="S60" s="513">
        <v>0</v>
      </c>
      <c r="T60" s="513">
        <v>-368.81110999999999</v>
      </c>
      <c r="U60" s="513">
        <v>0</v>
      </c>
      <c r="V60" s="513">
        <v>-183.59800000000001</v>
      </c>
      <c r="W60" s="513">
        <v>-36.296399999999998</v>
      </c>
      <c r="X60" s="513">
        <v>925.18290000000002</v>
      </c>
    </row>
    <row r="61" spans="1:24" ht="12.95" customHeight="1" x14ac:dyDescent="0.2">
      <c r="A61" s="231" t="s">
        <v>1011</v>
      </c>
      <c r="B61" s="513">
        <v>2836.8842199999635</v>
      </c>
      <c r="C61" s="513">
        <v>-2285.6770699999993</v>
      </c>
      <c r="D61" s="513">
        <v>3.01627</v>
      </c>
      <c r="E61" s="513">
        <v>-13157.371940000005</v>
      </c>
      <c r="F61" s="513">
        <v>1910.2446299999974</v>
      </c>
      <c r="G61" s="513">
        <v>3133.2328299999958</v>
      </c>
      <c r="H61" s="513">
        <v>-39357.472850000006</v>
      </c>
      <c r="I61" s="513">
        <v>24220.590409999942</v>
      </c>
      <c r="J61" s="513">
        <v>59536.680999999953</v>
      </c>
      <c r="K61" s="513">
        <v>47394.464619999984</v>
      </c>
      <c r="L61" s="513">
        <v>44468.497720000043</v>
      </c>
      <c r="M61" s="513">
        <v>7040.8176799999992</v>
      </c>
      <c r="N61" s="513">
        <v>7365.6542199999967</v>
      </c>
      <c r="O61" s="513">
        <v>-11531.158470000002</v>
      </c>
      <c r="P61" s="513">
        <v>-2838.1379699999961</v>
      </c>
      <c r="Q61" s="513">
        <v>12285.217999999993</v>
      </c>
      <c r="R61" s="513">
        <v>-31779.472699999995</v>
      </c>
      <c r="S61" s="513">
        <v>-8024.3257900000026</v>
      </c>
      <c r="T61" s="513">
        <v>15512.328650000025</v>
      </c>
      <c r="U61" s="513">
        <v>-30924.870240000018</v>
      </c>
      <c r="V61" s="513">
        <v>40425.350999999966</v>
      </c>
      <c r="W61" s="513">
        <v>-56219.894689999986</v>
      </c>
      <c r="X61" s="513">
        <v>70014.599529999832</v>
      </c>
    </row>
    <row r="62" spans="1:24" ht="12.95" customHeight="1" x14ac:dyDescent="0.2">
      <c r="A62" s="231" t="s">
        <v>1012</v>
      </c>
      <c r="B62" s="513">
        <v>-29284.425120000029</v>
      </c>
      <c r="C62" s="513">
        <v>-7941.5977999999996</v>
      </c>
      <c r="D62" s="513">
        <v>0</v>
      </c>
      <c r="E62" s="513">
        <v>-37436.435450000004</v>
      </c>
      <c r="F62" s="513">
        <v>-31464.733380000001</v>
      </c>
      <c r="G62" s="513">
        <v>-19952.743549999999</v>
      </c>
      <c r="H62" s="513">
        <v>-78912.896990000008</v>
      </c>
      <c r="I62" s="513">
        <v>-441431.33786000003</v>
      </c>
      <c r="J62" s="513">
        <v>-1966089.8019999999</v>
      </c>
      <c r="K62" s="513">
        <v>-525311.47053000005</v>
      </c>
      <c r="L62" s="513">
        <v>-218213.01488000003</v>
      </c>
      <c r="M62" s="513">
        <v>-25302.950489999999</v>
      </c>
      <c r="N62" s="513">
        <v>-72112.138829999996</v>
      </c>
      <c r="O62" s="513">
        <v>-45821.65</v>
      </c>
      <c r="P62" s="513">
        <v>-81383.209959999993</v>
      </c>
      <c r="Q62" s="513">
        <v>-95241.055000000008</v>
      </c>
      <c r="R62" s="513">
        <v>-188670.64460999999</v>
      </c>
      <c r="S62" s="513">
        <v>-30610.45</v>
      </c>
      <c r="T62" s="513">
        <v>-255054.14496999999</v>
      </c>
      <c r="U62" s="513">
        <v>-317497.77515</v>
      </c>
      <c r="V62" s="513">
        <v>-510457.73500000004</v>
      </c>
      <c r="W62" s="513">
        <v>-668689.25485999999</v>
      </c>
      <c r="X62" s="513">
        <v>-5646879.46643</v>
      </c>
    </row>
    <row r="63" spans="1:24" ht="12.95" customHeight="1" x14ac:dyDescent="0.2">
      <c r="A63" s="231" t="s">
        <v>1013</v>
      </c>
      <c r="B63" s="513">
        <v>0</v>
      </c>
      <c r="C63" s="513">
        <v>725.48404000000005</v>
      </c>
      <c r="D63" s="513">
        <v>0</v>
      </c>
      <c r="E63" s="513">
        <v>0</v>
      </c>
      <c r="F63" s="513">
        <v>0</v>
      </c>
      <c r="G63" s="513">
        <v>38.625790000000002</v>
      </c>
      <c r="H63" s="513">
        <v>0</v>
      </c>
      <c r="I63" s="513">
        <v>6873.4424500000005</v>
      </c>
      <c r="J63" s="513">
        <v>5468.4160000000002</v>
      </c>
      <c r="K63" s="513">
        <v>0</v>
      </c>
      <c r="L63" s="513">
        <v>0</v>
      </c>
      <c r="M63" s="513">
        <v>26.45966</v>
      </c>
      <c r="N63" s="513">
        <v>0</v>
      </c>
      <c r="O63" s="513">
        <v>0</v>
      </c>
      <c r="P63" s="513">
        <v>0</v>
      </c>
      <c r="Q63" s="513">
        <v>0</v>
      </c>
      <c r="R63" s="513">
        <v>929.22610999999995</v>
      </c>
      <c r="S63" s="513">
        <v>-29.01022</v>
      </c>
      <c r="T63" s="513">
        <v>3720.9281700000001</v>
      </c>
      <c r="U63" s="513">
        <v>0</v>
      </c>
      <c r="V63" s="513">
        <v>0</v>
      </c>
      <c r="W63" s="513">
        <v>0</v>
      </c>
      <c r="X63" s="513">
        <v>17753.572</v>
      </c>
    </row>
    <row r="64" spans="1:24" ht="12.95" customHeight="1" x14ac:dyDescent="0.2">
      <c r="A64" s="231" t="s">
        <v>1014</v>
      </c>
      <c r="B64" s="513">
        <v>32121.309339999993</v>
      </c>
      <c r="C64" s="513">
        <v>5436.9043000000001</v>
      </c>
      <c r="D64" s="513">
        <v>3.01627</v>
      </c>
      <c r="E64" s="513">
        <v>24279.06351</v>
      </c>
      <c r="F64" s="513">
        <v>33374.978009999999</v>
      </c>
      <c r="G64" s="513">
        <v>23311.936329999997</v>
      </c>
      <c r="H64" s="513">
        <v>39555.424140000003</v>
      </c>
      <c r="I64" s="513">
        <v>462858.85913</v>
      </c>
      <c r="J64" s="513">
        <v>2025413.5589999999</v>
      </c>
      <c r="K64" s="513">
        <v>572705.93515000003</v>
      </c>
      <c r="L64" s="513">
        <v>262681.51260000007</v>
      </c>
      <c r="M64" s="513">
        <v>32366.687579999998</v>
      </c>
      <c r="N64" s="513">
        <v>79477.793049999993</v>
      </c>
      <c r="O64" s="513">
        <v>34290.491529999999</v>
      </c>
      <c r="P64" s="513">
        <v>78545.071989999997</v>
      </c>
      <c r="Q64" s="513">
        <v>107526.273</v>
      </c>
      <c r="R64" s="513">
        <v>157321.4664</v>
      </c>
      <c r="S64" s="513">
        <v>22615.134429999998</v>
      </c>
      <c r="T64" s="513">
        <v>269532.40334000002</v>
      </c>
      <c r="U64" s="513">
        <v>286572.90490999998</v>
      </c>
      <c r="V64" s="513">
        <v>550883.08600000001</v>
      </c>
      <c r="W64" s="513">
        <v>612469.36017</v>
      </c>
      <c r="X64" s="513">
        <v>5713343.1701800004</v>
      </c>
    </row>
    <row r="65" spans="1:24" ht="12.95" customHeight="1" x14ac:dyDescent="0.2">
      <c r="A65" s="231" t="s">
        <v>1015</v>
      </c>
      <c r="B65" s="513">
        <v>0</v>
      </c>
      <c r="C65" s="513">
        <v>-506.46760999999998</v>
      </c>
      <c r="D65" s="513">
        <v>0</v>
      </c>
      <c r="E65" s="513">
        <v>0</v>
      </c>
      <c r="F65" s="513">
        <v>0</v>
      </c>
      <c r="G65" s="513">
        <v>-264.58573999999999</v>
      </c>
      <c r="H65" s="513">
        <v>0</v>
      </c>
      <c r="I65" s="513">
        <v>-4080.3733099999999</v>
      </c>
      <c r="J65" s="513">
        <v>-5255.4920000000002</v>
      </c>
      <c r="K65" s="513">
        <v>0</v>
      </c>
      <c r="L65" s="513">
        <v>0</v>
      </c>
      <c r="M65" s="513">
        <v>-49.379069999999999</v>
      </c>
      <c r="N65" s="513">
        <v>0</v>
      </c>
      <c r="O65" s="513">
        <v>0</v>
      </c>
      <c r="P65" s="513">
        <v>0</v>
      </c>
      <c r="Q65" s="513">
        <v>0</v>
      </c>
      <c r="R65" s="513">
        <v>-1359.5206000000001</v>
      </c>
      <c r="S65" s="513">
        <v>0</v>
      </c>
      <c r="T65" s="513">
        <v>-2686.8578900000002</v>
      </c>
      <c r="U65" s="513">
        <v>0</v>
      </c>
      <c r="V65" s="513">
        <v>0</v>
      </c>
      <c r="W65" s="513">
        <v>0</v>
      </c>
      <c r="X65" s="513">
        <v>-14202.676220000001</v>
      </c>
    </row>
    <row r="66" spans="1:24" ht="12.95" customHeight="1" x14ac:dyDescent="0.2">
      <c r="A66" s="231" t="s">
        <v>2105</v>
      </c>
      <c r="B66" s="513">
        <v>-23.815140124423081</v>
      </c>
      <c r="C66" s="513">
        <v>-88.29222</v>
      </c>
      <c r="D66" s="513">
        <v>-2.3670600000000004</v>
      </c>
      <c r="E66" s="513">
        <v>-201.17890999999997</v>
      </c>
      <c r="F66" s="513">
        <v>-20.004760000000001</v>
      </c>
      <c r="G66" s="513">
        <v>-79.936069999999972</v>
      </c>
      <c r="H66" s="513">
        <v>-82.318809999999985</v>
      </c>
      <c r="I66" s="513">
        <v>-183.06630999999993</v>
      </c>
      <c r="J66" s="513">
        <v>-1720.79369</v>
      </c>
      <c r="K66" s="513">
        <v>-2107.6673900000001</v>
      </c>
      <c r="L66" s="513">
        <v>-502.52699999999999</v>
      </c>
      <c r="M66" s="513">
        <v>-343.36173999999994</v>
      </c>
      <c r="N66" s="513">
        <v>-34.437040000000003</v>
      </c>
      <c r="O66" s="513">
        <v>-1713.40544</v>
      </c>
      <c r="P66" s="513">
        <v>-1783.4877900000001</v>
      </c>
      <c r="Q66" s="513">
        <v>-598.178</v>
      </c>
      <c r="R66" s="513">
        <v>-2175.7122100000001</v>
      </c>
      <c r="S66" s="513">
        <v>-644.21046000000001</v>
      </c>
      <c r="T66" s="513">
        <v>-1103.8464999999999</v>
      </c>
      <c r="U66" s="513">
        <v>-1874.2920099999994</v>
      </c>
      <c r="V66" s="513">
        <v>-2568.8230000000003</v>
      </c>
      <c r="W66" s="513">
        <v>-7096.8236000000015</v>
      </c>
      <c r="X66" s="513">
        <v>-24948.545150124424</v>
      </c>
    </row>
    <row r="67" spans="1:24" ht="12.95" customHeight="1" x14ac:dyDescent="0.2">
      <c r="A67" s="231" t="s">
        <v>2106</v>
      </c>
      <c r="B67" s="513">
        <v>-31767.413059999999</v>
      </c>
      <c r="C67" s="513">
        <v>-28830.890919999998</v>
      </c>
      <c r="D67" s="513">
        <v>-18555.672850000003</v>
      </c>
      <c r="E67" s="513">
        <v>-14474.822749999999</v>
      </c>
      <c r="F67" s="513">
        <v>-10725.124380000001</v>
      </c>
      <c r="G67" s="513">
        <v>-8878.3381200000003</v>
      </c>
      <c r="H67" s="513">
        <v>-41317.606790000005</v>
      </c>
      <c r="I67" s="513">
        <v>-28133.563380000007</v>
      </c>
      <c r="J67" s="513">
        <v>-72397.946240000005</v>
      </c>
      <c r="K67" s="513">
        <v>-94416.525309999997</v>
      </c>
      <c r="L67" s="513">
        <v>-29293.77577</v>
      </c>
      <c r="M67" s="513">
        <v>-22484.985959999998</v>
      </c>
      <c r="N67" s="513">
        <v>-15682.578160000001</v>
      </c>
      <c r="O67" s="513">
        <v>-79101.056864723039</v>
      </c>
      <c r="P67" s="513">
        <v>-64309.342734186721</v>
      </c>
      <c r="Q67" s="513">
        <v>-32008.071339999995</v>
      </c>
      <c r="R67" s="513">
        <v>-44792.783470000002</v>
      </c>
      <c r="S67" s="513">
        <v>-39263.337169999999</v>
      </c>
      <c r="T67" s="513">
        <v>-64298.451399999998</v>
      </c>
      <c r="U67" s="513">
        <v>-56362.243049999997</v>
      </c>
      <c r="V67" s="513">
        <v>-74608.78</v>
      </c>
      <c r="W67" s="513">
        <v>-106729.60819</v>
      </c>
      <c r="X67" s="513">
        <v>-978432.91790890996</v>
      </c>
    </row>
    <row r="68" spans="1:24" ht="12.95" customHeight="1" x14ac:dyDescent="0.2">
      <c r="A68" s="226" t="s">
        <v>1685</v>
      </c>
      <c r="B68" s="513">
        <v>-15088.030459999998</v>
      </c>
      <c r="C68" s="513">
        <v>-14356.87307</v>
      </c>
      <c r="D68" s="513">
        <v>0</v>
      </c>
      <c r="E68" s="513">
        <v>-13188.887149999999</v>
      </c>
      <c r="F68" s="513">
        <v>-2724.8948100000002</v>
      </c>
      <c r="G68" s="513">
        <v>-3372.7294099999999</v>
      </c>
      <c r="H68" s="513">
        <v>-16924.356960000001</v>
      </c>
      <c r="I68" s="513">
        <v>-18056.224690000003</v>
      </c>
      <c r="J68" s="513">
        <v>-35771.969240000006</v>
      </c>
      <c r="K68" s="513">
        <v>-37115.346089999999</v>
      </c>
      <c r="L68" s="513">
        <v>-15809.172269999997</v>
      </c>
      <c r="M68" s="513">
        <v>-10719.96588</v>
      </c>
      <c r="N68" s="513">
        <v>-2575.9102300000004</v>
      </c>
      <c r="O68" s="513">
        <v>-54023.716520000002</v>
      </c>
      <c r="P68" s="513">
        <v>-46021.833159999995</v>
      </c>
      <c r="Q68" s="513">
        <v>-18113.913679999998</v>
      </c>
      <c r="R68" s="513">
        <v>-34684.904600000002</v>
      </c>
      <c r="S68" s="513">
        <v>-21297.372439999999</v>
      </c>
      <c r="T68" s="513">
        <v>-32236.192949999997</v>
      </c>
      <c r="U68" s="513">
        <v>-33890.18823</v>
      </c>
      <c r="V68" s="513">
        <v>-39912.362999999998</v>
      </c>
      <c r="W68" s="513">
        <v>-86566.922940000004</v>
      </c>
      <c r="X68" s="513">
        <v>-552451.76777999999</v>
      </c>
    </row>
    <row r="69" spans="1:24" ht="12.95" customHeight="1" x14ac:dyDescent="0.2">
      <c r="A69" s="227" t="s">
        <v>1682</v>
      </c>
      <c r="B69" s="513">
        <v>-15088.030459999998</v>
      </c>
      <c r="C69" s="513">
        <v>-14356.87307</v>
      </c>
      <c r="D69" s="513">
        <v>0</v>
      </c>
      <c r="E69" s="513">
        <v>-13188.887149999999</v>
      </c>
      <c r="F69" s="513">
        <v>-2724.8948100000002</v>
      </c>
      <c r="G69" s="513">
        <v>-3372.7294099999999</v>
      </c>
      <c r="H69" s="513">
        <v>-16924.356960000001</v>
      </c>
      <c r="I69" s="513">
        <v>-18056.224690000003</v>
      </c>
      <c r="J69" s="513">
        <v>-35771.969240000006</v>
      </c>
      <c r="K69" s="513">
        <v>-37115.346089999999</v>
      </c>
      <c r="L69" s="513">
        <v>-15809.172269999997</v>
      </c>
      <c r="M69" s="513">
        <v>-10719.96588</v>
      </c>
      <c r="N69" s="513">
        <v>-2575.9102300000004</v>
      </c>
      <c r="O69" s="513">
        <v>-54023.716520000002</v>
      </c>
      <c r="P69" s="513">
        <v>-47979.543669999992</v>
      </c>
      <c r="Q69" s="513">
        <v>-18113.913679999998</v>
      </c>
      <c r="R69" s="513">
        <v>-34684.904600000002</v>
      </c>
      <c r="S69" s="513">
        <v>-21297.372439999999</v>
      </c>
      <c r="T69" s="513">
        <v>-32236.192949999997</v>
      </c>
      <c r="U69" s="513">
        <v>-33868.458859999999</v>
      </c>
      <c r="V69" s="513">
        <v>-39912.362999999998</v>
      </c>
      <c r="W69" s="513">
        <v>-86566.922940000004</v>
      </c>
      <c r="X69" s="513">
        <v>-554387.74892000004</v>
      </c>
    </row>
    <row r="70" spans="1:24" ht="12.95" customHeight="1" x14ac:dyDescent="0.2">
      <c r="A70" s="227" t="s">
        <v>1686</v>
      </c>
      <c r="B70" s="513">
        <v>0</v>
      </c>
      <c r="C70" s="513">
        <v>0</v>
      </c>
      <c r="D70" s="513">
        <v>0</v>
      </c>
      <c r="E70" s="513">
        <v>0</v>
      </c>
      <c r="F70" s="513">
        <v>0</v>
      </c>
      <c r="G70" s="513">
        <v>0</v>
      </c>
      <c r="H70" s="513">
        <v>0</v>
      </c>
      <c r="I70" s="513">
        <v>0</v>
      </c>
      <c r="J70" s="513">
        <v>0</v>
      </c>
      <c r="K70" s="513">
        <v>0</v>
      </c>
      <c r="L70" s="513">
        <v>0</v>
      </c>
      <c r="M70" s="513">
        <v>0</v>
      </c>
      <c r="N70" s="513">
        <v>0</v>
      </c>
      <c r="O70" s="513">
        <v>0</v>
      </c>
      <c r="P70" s="513">
        <v>1957.7105100000001</v>
      </c>
      <c r="Q70" s="513">
        <v>0</v>
      </c>
      <c r="R70" s="513">
        <v>0</v>
      </c>
      <c r="S70" s="513">
        <v>0</v>
      </c>
      <c r="T70" s="513">
        <v>0</v>
      </c>
      <c r="U70" s="513">
        <v>-21.729370000000017</v>
      </c>
      <c r="V70" s="513">
        <v>0</v>
      </c>
      <c r="W70" s="513">
        <v>0</v>
      </c>
      <c r="X70" s="513">
        <v>1935.9811400000001</v>
      </c>
    </row>
    <row r="71" spans="1:24" ht="12.95" customHeight="1" x14ac:dyDescent="0.2">
      <c r="A71" s="233" t="s">
        <v>1507</v>
      </c>
      <c r="B71" s="513">
        <v>77.206359999999677</v>
      </c>
      <c r="C71" s="513">
        <v>-5449.3046599999998</v>
      </c>
      <c r="D71" s="513">
        <v>0</v>
      </c>
      <c r="E71" s="513">
        <v>5913.6512499999999</v>
      </c>
      <c r="F71" s="513">
        <v>11.125529999999999</v>
      </c>
      <c r="G71" s="513">
        <v>933.32172999999989</v>
      </c>
      <c r="H71" s="513">
        <v>1076.3509099999999</v>
      </c>
      <c r="I71" s="513">
        <v>3039.1815899999997</v>
      </c>
      <c r="J71" s="513">
        <v>2808.7020000000002</v>
      </c>
      <c r="K71" s="513">
        <v>2039.7950199999998</v>
      </c>
      <c r="L71" s="513">
        <v>385.96948000000003</v>
      </c>
      <c r="M71" s="513">
        <v>218.09174000000002</v>
      </c>
      <c r="N71" s="513">
        <v>387.51985999999999</v>
      </c>
      <c r="O71" s="513">
        <v>3415.8241600000001</v>
      </c>
      <c r="P71" s="513">
        <v>31056.950479999996</v>
      </c>
      <c r="Q71" s="513">
        <v>470.35131999999999</v>
      </c>
      <c r="R71" s="513">
        <v>1023.37586</v>
      </c>
      <c r="S71" s="513">
        <v>143.32073000000003</v>
      </c>
      <c r="T71" s="513">
        <v>5246.4533900000006</v>
      </c>
      <c r="U71" s="513">
        <v>1518.8714400000001</v>
      </c>
      <c r="V71" s="513">
        <v>7387.5519999999997</v>
      </c>
      <c r="W71" s="513">
        <v>-52.125440000000005</v>
      </c>
      <c r="X71" s="513">
        <v>61652.18475</v>
      </c>
    </row>
    <row r="72" spans="1:24" ht="12.95" customHeight="1" x14ac:dyDescent="0.2">
      <c r="A72" s="233" t="s">
        <v>1017</v>
      </c>
      <c r="B72" s="513">
        <v>-11097.28334</v>
      </c>
      <c r="C72" s="513">
        <v>-5612.5380000000005</v>
      </c>
      <c r="D72" s="513">
        <v>-9279.5043999999998</v>
      </c>
      <c r="E72" s="513">
        <v>-4177.5827399999998</v>
      </c>
      <c r="F72" s="513">
        <v>-5573.6290700000009</v>
      </c>
      <c r="G72" s="513">
        <v>-3445.50218</v>
      </c>
      <c r="H72" s="513">
        <v>-15981.01454</v>
      </c>
      <c r="I72" s="513">
        <v>-5966.3749600000046</v>
      </c>
      <c r="J72" s="513">
        <v>-20495.526999999998</v>
      </c>
      <c r="K72" s="513">
        <v>-33378.247459999999</v>
      </c>
      <c r="L72" s="513">
        <v>-8029.9862899999998</v>
      </c>
      <c r="M72" s="513">
        <v>-6056.3509999999997</v>
      </c>
      <c r="N72" s="513">
        <v>-6741.494639999999</v>
      </c>
      <c r="O72" s="513">
        <v>-16210.943943570017</v>
      </c>
      <c r="P72" s="513">
        <v>-29187.173282871576</v>
      </c>
      <c r="Q72" s="513">
        <v>-5817.770379999999</v>
      </c>
      <c r="R72" s="513">
        <v>-7015.6037999999999</v>
      </c>
      <c r="S72" s="513">
        <v>-9467.9759099999992</v>
      </c>
      <c r="T72" s="513">
        <v>-18543.72337</v>
      </c>
      <c r="U72" s="513">
        <v>-13340.77233</v>
      </c>
      <c r="V72" s="513">
        <v>-28803.476999999999</v>
      </c>
      <c r="W72" s="513">
        <v>-9263.5213800000001</v>
      </c>
      <c r="X72" s="513">
        <v>-273485.9970164416</v>
      </c>
    </row>
    <row r="73" spans="1:24" ht="12.95" customHeight="1" x14ac:dyDescent="0.2">
      <c r="A73" s="233" t="s">
        <v>1018</v>
      </c>
      <c r="B73" s="513">
        <v>-3278.9160099999995</v>
      </c>
      <c r="C73" s="513">
        <v>-1372.3143299999999</v>
      </c>
      <c r="D73" s="513">
        <v>-6156.01127</v>
      </c>
      <c r="E73" s="513">
        <v>-2177.9467500000001</v>
      </c>
      <c r="F73" s="513">
        <v>-1770.53061</v>
      </c>
      <c r="G73" s="513">
        <v>-755.03050999999994</v>
      </c>
      <c r="H73" s="513">
        <v>-8070.04828</v>
      </c>
      <c r="I73" s="513">
        <v>-2016.6021700000003</v>
      </c>
      <c r="J73" s="513">
        <v>-12318.237999999999</v>
      </c>
      <c r="K73" s="513">
        <v>-13356.909409999998</v>
      </c>
      <c r="L73" s="513">
        <v>-3066.14482</v>
      </c>
      <c r="M73" s="513">
        <v>-1916.62355</v>
      </c>
      <c r="N73" s="513">
        <v>-3701.2060500000002</v>
      </c>
      <c r="O73" s="513">
        <v>-5677.7994989945928</v>
      </c>
      <c r="P73" s="513">
        <v>0</v>
      </c>
      <c r="Q73" s="513">
        <v>-8142.1672399999998</v>
      </c>
      <c r="R73" s="513">
        <v>-3600.9261299999998</v>
      </c>
      <c r="S73" s="513">
        <v>-5104.0815999999995</v>
      </c>
      <c r="T73" s="513">
        <v>-9318.5756900000015</v>
      </c>
      <c r="U73" s="513">
        <v>-4831.4881800000003</v>
      </c>
      <c r="V73" s="513">
        <v>-4513.1329999999998</v>
      </c>
      <c r="W73" s="513">
        <v>-6280.6304600000003</v>
      </c>
      <c r="X73" s="513">
        <v>-107425.3235589946</v>
      </c>
    </row>
    <row r="74" spans="1:24" ht="12.95" customHeight="1" x14ac:dyDescent="0.2">
      <c r="A74" s="233" t="s">
        <v>1019</v>
      </c>
      <c r="B74" s="513">
        <v>-639.98157999999933</v>
      </c>
      <c r="C74" s="513">
        <v>-452.40111999999999</v>
      </c>
      <c r="D74" s="513">
        <v>-2809.7907300000002</v>
      </c>
      <c r="E74" s="513">
        <v>-461.19105999999999</v>
      </c>
      <c r="F74" s="513">
        <v>-0.25</v>
      </c>
      <c r="G74" s="513">
        <v>-82.846429999999998</v>
      </c>
      <c r="H74" s="513">
        <v>0</v>
      </c>
      <c r="I74" s="513">
        <v>-1446.2578699999992</v>
      </c>
      <c r="J74" s="513">
        <v>-3841.4079999999999</v>
      </c>
      <c r="K74" s="513">
        <v>-4644.9804700000004</v>
      </c>
      <c r="L74" s="513">
        <v>-3.0152799999999997</v>
      </c>
      <c r="M74" s="513">
        <v>-948.35070999999994</v>
      </c>
      <c r="N74" s="513">
        <v>-97.600350000000006</v>
      </c>
      <c r="O74" s="513">
        <v>-4753.6151875448804</v>
      </c>
      <c r="P74" s="513">
        <v>0</v>
      </c>
      <c r="Q74" s="513">
        <v>0</v>
      </c>
      <c r="R74" s="513">
        <v>-334.82218999999998</v>
      </c>
      <c r="S74" s="513">
        <v>-1736.5850600000001</v>
      </c>
      <c r="T74" s="513">
        <v>-5566.7024899999997</v>
      </c>
      <c r="U74" s="513">
        <v>-1378.0921499999999</v>
      </c>
      <c r="V74" s="513">
        <v>-985.26499999999999</v>
      </c>
      <c r="W74" s="513">
        <v>0</v>
      </c>
      <c r="X74" s="513">
        <v>-30183.155677544881</v>
      </c>
    </row>
    <row r="75" spans="1:24" ht="12.95" customHeight="1" x14ac:dyDescent="0.2">
      <c r="A75" s="233" t="s">
        <v>1020</v>
      </c>
      <c r="B75" s="513">
        <v>0</v>
      </c>
      <c r="C75" s="513">
        <v>0</v>
      </c>
      <c r="D75" s="513">
        <v>0</v>
      </c>
      <c r="E75" s="513">
        <v>0</v>
      </c>
      <c r="F75" s="513">
        <v>0</v>
      </c>
      <c r="G75" s="513">
        <v>0</v>
      </c>
      <c r="H75" s="513">
        <v>0</v>
      </c>
      <c r="I75" s="513">
        <v>0</v>
      </c>
      <c r="J75" s="513">
        <v>0</v>
      </c>
      <c r="K75" s="513">
        <v>0</v>
      </c>
      <c r="L75" s="513">
        <v>0</v>
      </c>
      <c r="M75" s="513">
        <v>-89.852440000000001</v>
      </c>
      <c r="N75" s="513">
        <v>0</v>
      </c>
      <c r="O75" s="513">
        <v>0</v>
      </c>
      <c r="P75" s="513">
        <v>-718.34236957453402</v>
      </c>
      <c r="Q75" s="513">
        <v>0</v>
      </c>
      <c r="R75" s="513">
        <v>0</v>
      </c>
      <c r="S75" s="513">
        <v>0</v>
      </c>
      <c r="T75" s="513">
        <v>0</v>
      </c>
      <c r="U75" s="513">
        <v>0</v>
      </c>
      <c r="V75" s="513">
        <v>0</v>
      </c>
      <c r="W75" s="513">
        <v>0</v>
      </c>
      <c r="X75" s="513">
        <v>-808.19480957453402</v>
      </c>
    </row>
    <row r="76" spans="1:24" ht="12.95" customHeight="1" x14ac:dyDescent="0.2">
      <c r="A76" s="69" t="s">
        <v>3229</v>
      </c>
      <c r="B76" s="513">
        <v>-827.07254000000046</v>
      </c>
      <c r="C76" s="513">
        <v>-1289.6850200000001</v>
      </c>
      <c r="D76" s="513">
        <v>-310.36645000000004</v>
      </c>
      <c r="E76" s="513">
        <v>-134.47164000000001</v>
      </c>
      <c r="F76" s="513">
        <v>-629.93131000000005</v>
      </c>
      <c r="G76" s="513">
        <v>-705.47718000000009</v>
      </c>
      <c r="H76" s="513">
        <v>-1128.5479399999999</v>
      </c>
      <c r="I76" s="513">
        <v>-112.93520000000001</v>
      </c>
      <c r="J76" s="513">
        <v>-1643.152</v>
      </c>
      <c r="K76" s="513">
        <v>-7377.2197999999999</v>
      </c>
      <c r="L76" s="513">
        <v>0</v>
      </c>
      <c r="M76" s="513">
        <v>-2938.1088199999999</v>
      </c>
      <c r="N76" s="513">
        <v>-2944.1948100000004</v>
      </c>
      <c r="O76" s="513">
        <v>-874.27911350037971</v>
      </c>
      <c r="P76" s="513">
        <v>-15614.976431740615</v>
      </c>
      <c r="Q76" s="513">
        <v>0</v>
      </c>
      <c r="R76" s="513">
        <v>-212.28605999999996</v>
      </c>
      <c r="S76" s="513">
        <v>-1661.4097400000001</v>
      </c>
      <c r="T76" s="513">
        <v>-2741.2085400000001</v>
      </c>
      <c r="U76" s="513">
        <v>-2332.2213400000001</v>
      </c>
      <c r="V76" s="513">
        <v>-7585.0729999999994</v>
      </c>
      <c r="W76" s="513">
        <v>-3083.64075</v>
      </c>
      <c r="X76" s="513">
        <v>-54146.257685240998</v>
      </c>
    </row>
    <row r="77" spans="1:24" ht="12.95" customHeight="1" x14ac:dyDescent="0.2">
      <c r="A77" s="233" t="s">
        <v>1021</v>
      </c>
      <c r="B77" s="513">
        <v>-913.33548999999994</v>
      </c>
      <c r="C77" s="513">
        <v>-297.77472</v>
      </c>
      <c r="D77" s="513">
        <v>0</v>
      </c>
      <c r="E77" s="513">
        <v>-248.39465999999999</v>
      </c>
      <c r="F77" s="513">
        <v>-37.014110000000002</v>
      </c>
      <c r="G77" s="513">
        <v>-1450.0741400000002</v>
      </c>
      <c r="H77" s="513">
        <v>-289.98997999999995</v>
      </c>
      <c r="I77" s="513">
        <v>-3574.3500800000002</v>
      </c>
      <c r="J77" s="513">
        <v>-1136.3539999999998</v>
      </c>
      <c r="K77" s="513">
        <v>-583.61709999999994</v>
      </c>
      <c r="L77" s="513">
        <v>-2771.42659</v>
      </c>
      <c r="M77" s="513">
        <v>-33.825300000000006</v>
      </c>
      <c r="N77" s="513">
        <v>-9.6919400000000007</v>
      </c>
      <c r="O77" s="513">
        <v>-976.52676111317408</v>
      </c>
      <c r="P77" s="513">
        <v>-3823.9679700000002</v>
      </c>
      <c r="Q77" s="513">
        <v>-404.57135999999997</v>
      </c>
      <c r="R77" s="513">
        <v>32.383450000000003</v>
      </c>
      <c r="S77" s="513">
        <v>-139.23315000000002</v>
      </c>
      <c r="T77" s="513">
        <v>-1138.5017500000001</v>
      </c>
      <c r="U77" s="513">
        <v>-2108.3522600000006</v>
      </c>
      <c r="V77" s="513">
        <v>-197.02099999999999</v>
      </c>
      <c r="W77" s="513">
        <v>-1482.76722</v>
      </c>
      <c r="X77" s="513">
        <v>-21584.406131113174</v>
      </c>
    </row>
    <row r="78" spans="1:24" ht="12.95" customHeight="1" x14ac:dyDescent="0.2">
      <c r="A78" s="231" t="s">
        <v>1022</v>
      </c>
      <c r="B78" s="513">
        <v>-1225.9530099999995</v>
      </c>
      <c r="C78" s="513">
        <v>0</v>
      </c>
      <c r="D78" s="513">
        <v>0</v>
      </c>
      <c r="E78" s="513">
        <v>-59.192</v>
      </c>
      <c r="F78" s="513">
        <v>-1008.8111</v>
      </c>
      <c r="G78" s="513">
        <v>-615.37095999999997</v>
      </c>
      <c r="H78" s="513">
        <v>-1598.7905000000001</v>
      </c>
      <c r="I78" s="513">
        <v>-7307.14329</v>
      </c>
      <c r="J78" s="513">
        <v>0</v>
      </c>
      <c r="K78" s="513">
        <v>-26703.582870000002</v>
      </c>
      <c r="L78" s="513">
        <v>-17211.714370000002</v>
      </c>
      <c r="M78" s="513">
        <v>-1886.577</v>
      </c>
      <c r="N78" s="513">
        <v>-3887.3861200000001</v>
      </c>
      <c r="O78" s="513">
        <v>0</v>
      </c>
      <c r="P78" s="513">
        <v>0</v>
      </c>
      <c r="Q78" s="513">
        <v>0</v>
      </c>
      <c r="R78" s="513">
        <v>-3.2074499999999997</v>
      </c>
      <c r="S78" s="513">
        <v>0</v>
      </c>
      <c r="T78" s="513">
        <v>0</v>
      </c>
      <c r="U78" s="513">
        <v>-13066.844879999999</v>
      </c>
      <c r="V78" s="513">
        <v>0</v>
      </c>
      <c r="W78" s="513">
        <v>0</v>
      </c>
      <c r="X78" s="513">
        <v>-74574.573550000001</v>
      </c>
    </row>
    <row r="79" spans="1:24" ht="12.95" customHeight="1" x14ac:dyDescent="0.2">
      <c r="A79" s="65" t="s">
        <v>1023</v>
      </c>
      <c r="B79" s="513">
        <v>0</v>
      </c>
      <c r="C79" s="513">
        <v>0</v>
      </c>
      <c r="D79" s="513">
        <v>0</v>
      </c>
      <c r="E79" s="513">
        <v>0</v>
      </c>
      <c r="F79" s="513">
        <v>0</v>
      </c>
      <c r="G79" s="513">
        <v>-64.524540000000002</v>
      </c>
      <c r="H79" s="513">
        <v>0</v>
      </c>
      <c r="I79" s="513">
        <v>0</v>
      </c>
      <c r="J79" s="513">
        <v>0</v>
      </c>
      <c r="K79" s="513">
        <v>0</v>
      </c>
      <c r="L79" s="513">
        <v>0</v>
      </c>
      <c r="M79" s="513">
        <v>0</v>
      </c>
      <c r="N79" s="513">
        <v>0</v>
      </c>
      <c r="O79" s="513">
        <v>0</v>
      </c>
      <c r="P79" s="513">
        <v>0</v>
      </c>
      <c r="Q79" s="513">
        <v>0</v>
      </c>
      <c r="R79" s="513">
        <v>0</v>
      </c>
      <c r="S79" s="513">
        <v>0</v>
      </c>
      <c r="T79" s="513">
        <v>0</v>
      </c>
      <c r="U79" s="513">
        <v>0</v>
      </c>
      <c r="V79" s="513">
        <v>0</v>
      </c>
      <c r="W79" s="513">
        <v>0</v>
      </c>
      <c r="X79" s="513">
        <v>-64.524540000000002</v>
      </c>
    </row>
    <row r="80" spans="1:24" ht="12.95" customHeight="1" x14ac:dyDescent="0.2">
      <c r="A80" s="234" t="s">
        <v>1024</v>
      </c>
      <c r="B80" s="513">
        <v>-320.53857999999997</v>
      </c>
      <c r="C80" s="513">
        <v>0</v>
      </c>
      <c r="D80" s="513">
        <v>0</v>
      </c>
      <c r="E80" s="513">
        <v>0</v>
      </c>
      <c r="F80" s="513">
        <v>0</v>
      </c>
      <c r="G80" s="513">
        <v>0</v>
      </c>
      <c r="H80" s="513">
        <v>0</v>
      </c>
      <c r="I80" s="513">
        <v>0</v>
      </c>
      <c r="J80" s="513">
        <v>0</v>
      </c>
      <c r="K80" s="513">
        <v>-1418.6719499999999</v>
      </c>
      <c r="L80" s="513">
        <v>0</v>
      </c>
      <c r="M80" s="513">
        <v>-122.73399999999999</v>
      </c>
      <c r="N80" s="513">
        <v>0</v>
      </c>
      <c r="O80" s="513">
        <v>0</v>
      </c>
      <c r="P80" s="513">
        <v>-347.2902899999998</v>
      </c>
      <c r="Q80" s="513">
        <v>0</v>
      </c>
      <c r="R80" s="513">
        <v>0</v>
      </c>
      <c r="S80" s="513">
        <v>0</v>
      </c>
      <c r="T80" s="513">
        <v>0</v>
      </c>
      <c r="U80" s="513">
        <v>-9176.5515199999991</v>
      </c>
      <c r="V80" s="513">
        <v>0</v>
      </c>
      <c r="W80" s="513">
        <v>0</v>
      </c>
      <c r="X80" s="513">
        <v>-11385.786339999999</v>
      </c>
    </row>
    <row r="81" spans="1:29" ht="12.95" customHeight="1" x14ac:dyDescent="0.2">
      <c r="A81" s="234" t="s">
        <v>1791</v>
      </c>
      <c r="B81" s="513">
        <v>-4625.6652499999991</v>
      </c>
      <c r="C81" s="513">
        <v>0</v>
      </c>
      <c r="D81" s="513">
        <v>0</v>
      </c>
      <c r="E81" s="513">
        <v>0</v>
      </c>
      <c r="F81" s="513">
        <v>0</v>
      </c>
      <c r="G81" s="513">
        <v>0</v>
      </c>
      <c r="H81" s="513">
        <v>0</v>
      </c>
      <c r="I81" s="513">
        <v>0</v>
      </c>
      <c r="J81" s="513">
        <v>0</v>
      </c>
      <c r="K81" s="513">
        <v>-11.460459999999999</v>
      </c>
      <c r="L81" s="513">
        <v>0</v>
      </c>
      <c r="M81" s="513">
        <v>0</v>
      </c>
      <c r="N81" s="513">
        <v>0</v>
      </c>
      <c r="O81" s="513">
        <v>0</v>
      </c>
      <c r="P81" s="513">
        <v>0</v>
      </c>
      <c r="Q81" s="513">
        <v>0</v>
      </c>
      <c r="R81" s="513">
        <v>0</v>
      </c>
      <c r="S81" s="513">
        <v>0</v>
      </c>
      <c r="T81" s="513">
        <v>0</v>
      </c>
      <c r="U81" s="513">
        <v>0</v>
      </c>
      <c r="V81" s="513">
        <v>0</v>
      </c>
      <c r="W81" s="513">
        <v>0</v>
      </c>
      <c r="X81" s="513">
        <v>-4637.1257099999993</v>
      </c>
    </row>
    <row r="82" spans="1:29" s="819" customFormat="1" ht="15" customHeight="1" x14ac:dyDescent="0.2">
      <c r="A82" s="1141" t="s">
        <v>27</v>
      </c>
      <c r="B82" s="1142">
        <v>-190898.98373012446</v>
      </c>
      <c r="C82" s="1142">
        <v>-56822.136839999999</v>
      </c>
      <c r="D82" s="1142">
        <v>-18600.176700000004</v>
      </c>
      <c r="E82" s="1142">
        <v>-31757.88121</v>
      </c>
      <c r="F82" s="1142">
        <v>-45045.885140000006</v>
      </c>
      <c r="G82" s="1142">
        <v>-27482.475930000001</v>
      </c>
      <c r="H82" s="1142">
        <v>-89189.440380000015</v>
      </c>
      <c r="I82" s="1142">
        <v>-121073.50733350107</v>
      </c>
      <c r="J82" s="1142">
        <v>-469925.57993600005</v>
      </c>
      <c r="K82" s="1142">
        <v>-216186.58583</v>
      </c>
      <c r="L82" s="1142">
        <v>-86598.76721999998</v>
      </c>
      <c r="M82" s="1142">
        <v>-30369.846706000004</v>
      </c>
      <c r="N82" s="1142">
        <v>-36898.203580000009</v>
      </c>
      <c r="O82" s="1142">
        <v>-116764.43991472304</v>
      </c>
      <c r="P82" s="1142">
        <v>-128382.01956668674</v>
      </c>
      <c r="Q82" s="1142">
        <v>-79645.474040000001</v>
      </c>
      <c r="R82" s="1142">
        <v>-145342.46064999999</v>
      </c>
      <c r="S82" s="1142">
        <v>-56706.782039999998</v>
      </c>
      <c r="T82" s="1142">
        <v>-140308.77412999998</v>
      </c>
      <c r="U82" s="1142">
        <v>-209803.08353999999</v>
      </c>
      <c r="V82" s="1142">
        <v>-166425.29499501901</v>
      </c>
      <c r="W82" s="1142">
        <v>-594068.33429000003</v>
      </c>
      <c r="X82" s="1142">
        <v>-3058296.1337020546</v>
      </c>
    </row>
    <row r="83" spans="1:29" ht="12.95" customHeight="1" x14ac:dyDescent="0.2">
      <c r="A83" s="66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S83" s="513"/>
      <c r="T83" s="513"/>
      <c r="U83" s="513"/>
      <c r="V83" s="513"/>
      <c r="W83" s="513"/>
      <c r="X83" s="513"/>
    </row>
    <row r="84" spans="1:29" s="819" customFormat="1" ht="15" customHeight="1" thickBot="1" x14ac:dyDescent="0.25">
      <c r="A84" s="1111" t="s">
        <v>28</v>
      </c>
      <c r="B84" s="1140">
        <v>21246.467499875434</v>
      </c>
      <c r="C84" s="1140">
        <v>-183.57839999999851</v>
      </c>
      <c r="D84" s="1140">
        <v>-18063.444087295662</v>
      </c>
      <c r="E84" s="1140">
        <v>593.0866236479269</v>
      </c>
      <c r="F84" s="1140">
        <v>464.69772000000376</v>
      </c>
      <c r="G84" s="1140">
        <v>1695.133501156175</v>
      </c>
      <c r="H84" s="1140">
        <v>-28790.788390000009</v>
      </c>
      <c r="I84" s="1140">
        <v>10875.86350474818</v>
      </c>
      <c r="J84" s="1140">
        <v>33433.526110603183</v>
      </c>
      <c r="K84" s="1140">
        <v>13241.286162552598</v>
      </c>
      <c r="L84" s="1140">
        <v>1800.2798800000164</v>
      </c>
      <c r="M84" s="1140">
        <v>190.04465690732468</v>
      </c>
      <c r="N84" s="1140">
        <v>-9016.6873800000067</v>
      </c>
      <c r="O84" s="1140">
        <v>26694.97253527696</v>
      </c>
      <c r="P84" s="1140">
        <v>79189.103945978219</v>
      </c>
      <c r="Q84" s="1140">
        <v>16526.572229999991</v>
      </c>
      <c r="R84" s="1140">
        <v>52154.824450000044</v>
      </c>
      <c r="S84" s="1140">
        <v>-7035.4679899999974</v>
      </c>
      <c r="T84" s="1140">
        <v>20347.079320000019</v>
      </c>
      <c r="U84" s="1140">
        <v>15248.574200000003</v>
      </c>
      <c r="V84" s="1140">
        <v>38907.328329112992</v>
      </c>
      <c r="W84" s="1140">
        <v>-1247.6547900000587</v>
      </c>
      <c r="X84" s="1140">
        <v>268271.2196325633</v>
      </c>
    </row>
    <row r="85" spans="1:29" s="451" customFormat="1" ht="12.95" customHeight="1" x14ac:dyDescent="0.2">
      <c r="A85" s="1358" t="s">
        <v>3158</v>
      </c>
      <c r="B85" s="1003">
        <v>1838.8260800000385</v>
      </c>
      <c r="C85" s="1003">
        <v>2404.4318287999909</v>
      </c>
      <c r="D85" s="1003">
        <v>-12516.645999999999</v>
      </c>
      <c r="E85" s="1003">
        <v>-1133.1132330442676</v>
      </c>
      <c r="F85" s="1003">
        <v>-946.40975600000411</v>
      </c>
      <c r="G85" s="1003">
        <v>7580.8473300000105</v>
      </c>
      <c r="H85" s="1003">
        <v>-22940.899995168002</v>
      </c>
      <c r="I85" s="1003">
        <v>9030.8797989042923</v>
      </c>
      <c r="J85" s="1003">
        <v>34439.719464185022</v>
      </c>
      <c r="K85" s="1003">
        <v>5539.6139117749117</v>
      </c>
      <c r="L85" s="1003">
        <v>7088.3452603199275</v>
      </c>
      <c r="M85" s="1003">
        <v>-3647.9728465610287</v>
      </c>
      <c r="N85" s="1003">
        <v>-6391.7867899999965</v>
      </c>
      <c r="O85" s="1003">
        <v>11092.594272084685</v>
      </c>
      <c r="P85" s="1003">
        <v>81936.44843758567</v>
      </c>
      <c r="Q85" s="1003">
        <v>-5491.215813234985</v>
      </c>
      <c r="R85" s="1003">
        <v>37089.438729999929</v>
      </c>
      <c r="S85" s="1003">
        <v>-2487.2795299999948</v>
      </c>
      <c r="T85" s="1003">
        <v>33241.943900000006</v>
      </c>
      <c r="U85" s="1003">
        <v>7453.3533499999676</v>
      </c>
      <c r="V85" s="1003">
        <v>15604.611279999379</v>
      </c>
      <c r="W85" s="1003">
        <v>525.82198000002541</v>
      </c>
      <c r="X85" s="1003">
        <f>SUM(B85:W85)</f>
        <v>199311.55165964557</v>
      </c>
      <c r="Y85" s="61"/>
      <c r="Z85" s="30"/>
      <c r="AA85" s="30"/>
      <c r="AB85" s="30"/>
      <c r="AC85" s="30"/>
    </row>
    <row r="86" spans="1:29" ht="12.95" customHeight="1" x14ac:dyDescent="0.2">
      <c r="A86" s="1357" t="s">
        <v>3159</v>
      </c>
      <c r="B86" s="1005">
        <v>-768.55939999999578</v>
      </c>
      <c r="C86" s="1005">
        <v>-3729.1152100000031</v>
      </c>
      <c r="D86" s="124" t="s">
        <v>1580</v>
      </c>
      <c r="E86" s="1005">
        <v>-3623.5442100000046</v>
      </c>
      <c r="F86" s="1005">
        <v>-2149.8593599999963</v>
      </c>
      <c r="G86" s="1005">
        <v>-2241.432360000033</v>
      </c>
      <c r="H86" s="1005">
        <v>-11231.908600000006</v>
      </c>
      <c r="I86" s="1005">
        <v>9017.5327299999462</v>
      </c>
      <c r="J86" s="1005">
        <v>13719.608</v>
      </c>
      <c r="K86" s="1005">
        <v>-30193.121479999976</v>
      </c>
      <c r="L86" s="1005">
        <v>13899.055659999995</v>
      </c>
      <c r="M86" s="1005">
        <v>1249.0399299999999</v>
      </c>
      <c r="N86" s="1005">
        <v>-9577.6406600000118</v>
      </c>
      <c r="O86" s="1005">
        <v>6980.5225903287683</v>
      </c>
      <c r="P86" s="1005">
        <v>77501.532000000007</v>
      </c>
      <c r="Q86" s="1005">
        <v>-4008.2860000000001</v>
      </c>
      <c r="R86" s="1005">
        <v>29694.513430000028</v>
      </c>
      <c r="S86" s="1005">
        <v>-1552.826740000002</v>
      </c>
      <c r="T86" s="1005">
        <v>24828.926975946793</v>
      </c>
      <c r="U86" s="1005">
        <v>-11430.632429999998</v>
      </c>
      <c r="V86" s="1005">
        <v>6012.6219399997326</v>
      </c>
      <c r="W86" s="1005">
        <v>38287.963350000035</v>
      </c>
      <c r="X86" s="1005">
        <f>SUM(B86:W86)</f>
        <v>140684.3901562753</v>
      </c>
    </row>
    <row r="87" spans="1:29" s="451" customFormat="1" ht="12.95" customHeight="1" x14ac:dyDescent="0.2">
      <c r="A87" s="1357" t="s">
        <v>3160</v>
      </c>
      <c r="B87" s="77">
        <v>-5318</v>
      </c>
      <c r="C87" s="77">
        <v>-1588</v>
      </c>
      <c r="D87" s="77" t="s">
        <v>1580</v>
      </c>
      <c r="E87" s="77">
        <v>-3928</v>
      </c>
      <c r="F87" s="77">
        <v>-5535</v>
      </c>
      <c r="G87" s="77">
        <v>-2322</v>
      </c>
      <c r="H87" s="77">
        <v>-6877</v>
      </c>
      <c r="I87" s="77">
        <v>8171</v>
      </c>
      <c r="J87" s="77">
        <v>7306</v>
      </c>
      <c r="K87" s="77">
        <v>-46143</v>
      </c>
      <c r="L87" s="77">
        <v>23050</v>
      </c>
      <c r="M87" s="77">
        <v>3448</v>
      </c>
      <c r="N87" s="77">
        <v>-1799</v>
      </c>
      <c r="O87" s="77">
        <v>4551</v>
      </c>
      <c r="P87" s="77">
        <v>55318</v>
      </c>
      <c r="Q87" s="77">
        <v>11914</v>
      </c>
      <c r="R87" s="77">
        <v>16735</v>
      </c>
      <c r="S87" s="77">
        <v>0</v>
      </c>
      <c r="T87" s="77">
        <v>20102</v>
      </c>
      <c r="U87" s="77">
        <v>4495</v>
      </c>
      <c r="V87" s="77">
        <v>4882</v>
      </c>
      <c r="W87" s="77">
        <v>0</v>
      </c>
      <c r="X87" s="77">
        <f>SUM(B87:W87)</f>
        <v>86462</v>
      </c>
      <c r="Y87" s="61"/>
      <c r="Z87" s="30"/>
      <c r="AA87" s="30"/>
      <c r="AB87" s="30"/>
      <c r="AC87" s="30"/>
    </row>
    <row r="88" spans="1:29" s="451" customFormat="1" ht="12.95" customHeight="1" thickBot="1" x14ac:dyDescent="0.25">
      <c r="A88" s="1359" t="s">
        <v>3161</v>
      </c>
      <c r="B88" s="78">
        <v>-11729.344709999999</v>
      </c>
      <c r="C88" s="78">
        <v>-2474</v>
      </c>
      <c r="D88" s="78" t="s">
        <v>1580</v>
      </c>
      <c r="E88" s="78">
        <v>-5405</v>
      </c>
      <c r="F88" s="78">
        <v>-1136.4444499999986</v>
      </c>
      <c r="G88" s="78">
        <v>-5975.341660000001</v>
      </c>
      <c r="H88" s="78">
        <v>-3108</v>
      </c>
      <c r="I88" s="78">
        <v>8620</v>
      </c>
      <c r="J88" s="78">
        <v>11383</v>
      </c>
      <c r="K88" s="78">
        <v>-65151</v>
      </c>
      <c r="L88" s="78">
        <v>30812</v>
      </c>
      <c r="M88" s="78">
        <v>377</v>
      </c>
      <c r="N88" s="78">
        <v>1551</v>
      </c>
      <c r="O88" s="78">
        <v>740</v>
      </c>
      <c r="P88" s="78">
        <v>39032</v>
      </c>
      <c r="Q88" s="78">
        <v>16033</v>
      </c>
      <c r="R88" s="78">
        <v>17732</v>
      </c>
      <c r="S88" s="78">
        <v>0</v>
      </c>
      <c r="T88" s="78">
        <v>9439</v>
      </c>
      <c r="U88" s="78">
        <v>5534</v>
      </c>
      <c r="V88" s="78">
        <v>6892</v>
      </c>
      <c r="W88" s="78">
        <v>0</v>
      </c>
      <c r="X88" s="78">
        <f>SUM(B88:W88)</f>
        <v>53165.869180000009</v>
      </c>
      <c r="Y88" s="61"/>
      <c r="Z88" s="30"/>
      <c r="AA88" s="30"/>
      <c r="AB88" s="30"/>
      <c r="AC88" s="30"/>
    </row>
  </sheetData>
  <mergeCells count="2">
    <mergeCell ref="A5:J6"/>
    <mergeCell ref="K5:X6"/>
  </mergeCells>
  <phoneticPr fontId="164" type="noConversion"/>
  <conditionalFormatting sqref="S8:X8">
    <cfRule type="expression" dxfId="181" priority="49" stopIfTrue="1">
      <formula>#REF!=1</formula>
    </cfRule>
  </conditionalFormatting>
  <conditionalFormatting sqref="X8 B8:R8">
    <cfRule type="expression" dxfId="180" priority="842" stopIfTrue="1">
      <formula>#REF!=1</formula>
    </cfRule>
  </conditionalFormatting>
  <conditionalFormatting sqref="Y8:AH8">
    <cfRule type="expression" dxfId="179" priority="84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61" fitToWidth="2" orientation="portrait" r:id="rId1"/>
  <colBreaks count="1" manualBreakCount="1">
    <brk id="10" min="2" max="8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E87"/>
  <sheetViews>
    <sheetView showGridLines="0" zoomScaleNormal="100" zoomScaleSheetLayoutView="70" workbookViewId="0">
      <pane xSplit="1" ySplit="8" topLeftCell="F23" activePane="bottomRight" state="frozen"/>
      <selection activeCell="K5" sqref="K5:X6"/>
      <selection pane="topRight" activeCell="K5" sqref="K5:X6"/>
      <selection pane="bottomLeft" activeCell="K5" sqref="K5:X6"/>
      <selection pane="bottomRight" activeCell="A36" sqref="A36"/>
    </sheetView>
  </sheetViews>
  <sheetFormatPr defaultRowHeight="12.75" x14ac:dyDescent="0.2"/>
  <cols>
    <col min="1" max="1" width="47.140625" style="357" customWidth="1"/>
    <col min="2" max="23" width="9.7109375" style="357" customWidth="1"/>
    <col min="24" max="24" width="10.5703125" style="357" customWidth="1"/>
    <col min="25" max="16384" width="9.140625" style="357"/>
  </cols>
  <sheetData>
    <row r="1" spans="1:31" x14ac:dyDescent="0.2">
      <c r="A1" s="757" t="s">
        <v>349</v>
      </c>
    </row>
    <row r="2" spans="1:31" x14ac:dyDescent="0.2">
      <c r="A2" s="757" t="s">
        <v>350</v>
      </c>
    </row>
    <row r="3" spans="1:31" s="819" customFormat="1" ht="15" customHeight="1" x14ac:dyDescent="0.2">
      <c r="A3" s="922" t="s">
        <v>781</v>
      </c>
      <c r="X3" s="923" t="s">
        <v>159</v>
      </c>
    </row>
    <row r="4" spans="1:31" s="447" customFormat="1" ht="12" customHeight="1" x14ac:dyDescent="0.2">
      <c r="Y4" s="448"/>
    </row>
    <row r="5" spans="1:31" s="447" customFormat="1" ht="18" customHeight="1" x14ac:dyDescent="0.2">
      <c r="A5" s="1725" t="s">
        <v>3164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30" t="s">
        <v>3165</v>
      </c>
      <c r="L5" s="1730"/>
      <c r="M5" s="1730"/>
      <c r="N5" s="1730"/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97"/>
      <c r="Z5" s="196"/>
      <c r="AA5" s="196"/>
      <c r="AB5" s="196"/>
    </row>
    <row r="6" spans="1:31" s="447" customFormat="1" ht="18" customHeight="1" x14ac:dyDescent="0.2">
      <c r="A6" s="1725"/>
      <c r="B6" s="1725"/>
      <c r="C6" s="1725"/>
      <c r="D6" s="1725"/>
      <c r="E6" s="1725"/>
      <c r="F6" s="1725"/>
      <c r="G6" s="1725"/>
      <c r="H6" s="1725"/>
      <c r="I6" s="1725"/>
      <c r="J6" s="1725"/>
      <c r="K6" s="1730"/>
      <c r="L6" s="1730"/>
      <c r="M6" s="1730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97"/>
      <c r="Z6" s="196"/>
      <c r="AA6" s="196"/>
      <c r="AB6" s="196"/>
    </row>
    <row r="7" spans="1:31" s="447" customFormat="1" ht="12" customHeight="1" thickBot="1" x14ac:dyDescent="0.25">
      <c r="T7" s="457"/>
      <c r="U7" s="457"/>
      <c r="X7" s="1354" t="s">
        <v>2071</v>
      </c>
    </row>
    <row r="8" spans="1:31" s="183" customFormat="1" ht="75" customHeight="1" thickBot="1" x14ac:dyDescent="0.25">
      <c r="A8" s="1136"/>
      <c r="B8" s="1137" t="s">
        <v>1529</v>
      </c>
      <c r="C8" s="1137" t="s">
        <v>103</v>
      </c>
      <c r="D8" s="1137" t="s">
        <v>0</v>
      </c>
      <c r="E8" s="1137" t="s">
        <v>832</v>
      </c>
      <c r="F8" s="1137" t="s">
        <v>1531</v>
      </c>
      <c r="G8" s="1137" t="s">
        <v>1534</v>
      </c>
      <c r="H8" s="1137" t="s">
        <v>1420</v>
      </c>
      <c r="I8" s="1137" t="s">
        <v>798</v>
      </c>
      <c r="J8" s="1137" t="s">
        <v>831</v>
      </c>
      <c r="K8" s="1137" t="s">
        <v>1542</v>
      </c>
      <c r="L8" s="1137" t="s">
        <v>1566</v>
      </c>
      <c r="M8" s="1137" t="s">
        <v>104</v>
      </c>
      <c r="N8" s="1137" t="s">
        <v>1421</v>
      </c>
      <c r="O8" s="1137" t="s">
        <v>1567</v>
      </c>
      <c r="P8" s="1137" t="s">
        <v>1532</v>
      </c>
      <c r="Q8" s="1137" t="s">
        <v>958</v>
      </c>
      <c r="R8" s="1137" t="s">
        <v>1419</v>
      </c>
      <c r="S8" s="1137" t="s">
        <v>1533</v>
      </c>
      <c r="T8" s="1137" t="s">
        <v>1927</v>
      </c>
      <c r="U8" s="1137" t="s">
        <v>1536</v>
      </c>
      <c r="V8" s="1138" t="s">
        <v>1537</v>
      </c>
      <c r="W8" s="1137" t="s">
        <v>1422</v>
      </c>
      <c r="X8" s="1139" t="s">
        <v>1166</v>
      </c>
      <c r="Y8" s="235"/>
    </row>
    <row r="9" spans="1:31" ht="15" customHeight="1" x14ac:dyDescent="0.2">
      <c r="A9" s="1458" t="s">
        <v>2104</v>
      </c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512"/>
    </row>
    <row r="10" spans="1:31" ht="12.95" customHeight="1" x14ac:dyDescent="0.2">
      <c r="A10" s="231" t="s">
        <v>1291</v>
      </c>
      <c r="B10" s="513">
        <v>3967.1832700000004</v>
      </c>
      <c r="C10" s="513">
        <v>55684.395479999999</v>
      </c>
      <c r="D10" s="513">
        <v>46.87359</v>
      </c>
      <c r="E10" s="513">
        <v>27370.454273347306</v>
      </c>
      <c r="F10" s="513">
        <v>4644.8122199999998</v>
      </c>
      <c r="G10" s="513">
        <v>8867.6322518854704</v>
      </c>
      <c r="H10" s="513">
        <v>54294.519619999999</v>
      </c>
      <c r="I10" s="513">
        <v>81511.447928249254</v>
      </c>
      <c r="J10" s="513">
        <v>346805.25206500001</v>
      </c>
      <c r="K10" s="513">
        <v>148556.5830525526</v>
      </c>
      <c r="L10" s="513">
        <v>61952.612679999998</v>
      </c>
      <c r="M10" s="513">
        <v>28913.125516322973</v>
      </c>
      <c r="N10" s="513">
        <v>19991.173059999997</v>
      </c>
      <c r="O10" s="513">
        <v>143458.1134</v>
      </c>
      <c r="P10" s="513">
        <v>197127.41044266499</v>
      </c>
      <c r="Q10" s="513">
        <v>64836.384890000001</v>
      </c>
      <c r="R10" s="513">
        <v>174973.37820000001</v>
      </c>
      <c r="S10" s="513">
        <v>46810.096859999998</v>
      </c>
      <c r="T10" s="513">
        <v>114812.80982000001</v>
      </c>
      <c r="U10" s="513">
        <v>155043.95926999999</v>
      </c>
      <c r="V10" s="513">
        <v>184973.54432413197</v>
      </c>
      <c r="W10" s="513">
        <v>590827.59447000001</v>
      </c>
      <c r="X10" s="513">
        <v>2515469.3566841544</v>
      </c>
    </row>
    <row r="11" spans="1:31" ht="12.95" customHeight="1" x14ac:dyDescent="0.2">
      <c r="A11" s="231" t="s">
        <v>750</v>
      </c>
      <c r="B11" s="513">
        <v>4675.3699000000006</v>
      </c>
      <c r="C11" s="513">
        <v>40113.656589999999</v>
      </c>
      <c r="D11" s="513">
        <v>29.96856</v>
      </c>
      <c r="E11" s="513">
        <v>33481.3269</v>
      </c>
      <c r="F11" s="513">
        <v>4683.6967699999996</v>
      </c>
      <c r="G11" s="513">
        <v>9765.4567599999991</v>
      </c>
      <c r="H11" s="513">
        <v>55545.014210000001</v>
      </c>
      <c r="I11" s="513">
        <v>90374.659739999988</v>
      </c>
      <c r="J11" s="513">
        <v>367057.43900000001</v>
      </c>
      <c r="K11" s="513">
        <v>165202.46478000001</v>
      </c>
      <c r="L11" s="513">
        <v>62339.977119999996</v>
      </c>
      <c r="M11" s="513">
        <v>53335.911</v>
      </c>
      <c r="N11" s="513">
        <v>21701.8868</v>
      </c>
      <c r="O11" s="513">
        <v>161040.97074000002</v>
      </c>
      <c r="P11" s="513">
        <v>262853.84552999999</v>
      </c>
      <c r="Q11" s="513">
        <v>73029.086190000002</v>
      </c>
      <c r="R11" s="513">
        <v>180681.96559000001</v>
      </c>
      <c r="S11" s="513">
        <v>48193.512969999996</v>
      </c>
      <c r="T11" s="513">
        <v>124423.82998000001</v>
      </c>
      <c r="U11" s="513">
        <v>154007.77113000001</v>
      </c>
      <c r="V11" s="513">
        <v>208058.80600000001</v>
      </c>
      <c r="W11" s="513">
        <v>589640.32230999996</v>
      </c>
      <c r="X11" s="513">
        <v>2710236.9385700002</v>
      </c>
    </row>
    <row r="12" spans="1:31" ht="12.95" customHeight="1" x14ac:dyDescent="0.2">
      <c r="A12" s="226" t="s">
        <v>996</v>
      </c>
      <c r="B12" s="513">
        <v>4675.3699000000006</v>
      </c>
      <c r="C12" s="513">
        <v>8289.3702499999999</v>
      </c>
      <c r="D12" s="513">
        <v>29.96856</v>
      </c>
      <c r="E12" s="513">
        <v>33481.3269</v>
      </c>
      <c r="F12" s="513">
        <v>4683.6967699999996</v>
      </c>
      <c r="G12" s="513">
        <v>9765.4567599999991</v>
      </c>
      <c r="H12" s="513">
        <v>55545.014210000001</v>
      </c>
      <c r="I12" s="513">
        <v>90374.659739999988</v>
      </c>
      <c r="J12" s="513">
        <v>367057.43900000001</v>
      </c>
      <c r="K12" s="513">
        <v>165202.46478000001</v>
      </c>
      <c r="L12" s="513">
        <v>62339.977119999996</v>
      </c>
      <c r="M12" s="513">
        <v>53335.911</v>
      </c>
      <c r="N12" s="513">
        <v>21701.8868</v>
      </c>
      <c r="O12" s="513">
        <v>161040.97074000002</v>
      </c>
      <c r="P12" s="513">
        <v>262853.84552999999</v>
      </c>
      <c r="Q12" s="513">
        <v>73029.086190000002</v>
      </c>
      <c r="R12" s="513">
        <v>180681.96559000001</v>
      </c>
      <c r="S12" s="513">
        <v>48193.512969999996</v>
      </c>
      <c r="T12" s="513">
        <v>124423.82998000001</v>
      </c>
      <c r="U12" s="513">
        <v>154007.77113000001</v>
      </c>
      <c r="V12" s="513">
        <v>208058.80600000001</v>
      </c>
      <c r="W12" s="513">
        <v>589640.32230999996</v>
      </c>
      <c r="X12" s="513">
        <v>2678412.6522300001</v>
      </c>
    </row>
    <row r="13" spans="1:31" ht="12.95" customHeight="1" x14ac:dyDescent="0.2">
      <c r="A13" s="226" t="s">
        <v>997</v>
      </c>
      <c r="B13" s="513">
        <v>0</v>
      </c>
      <c r="C13" s="513">
        <v>31824.286339999999</v>
      </c>
      <c r="D13" s="513">
        <v>0</v>
      </c>
      <c r="E13" s="513">
        <v>0</v>
      </c>
      <c r="F13" s="513">
        <v>0</v>
      </c>
      <c r="G13" s="513">
        <v>0</v>
      </c>
      <c r="H13" s="513">
        <v>0</v>
      </c>
      <c r="I13" s="513">
        <v>0</v>
      </c>
      <c r="J13" s="513">
        <v>0</v>
      </c>
      <c r="K13" s="513">
        <v>0</v>
      </c>
      <c r="L13" s="513">
        <v>0</v>
      </c>
      <c r="M13" s="513">
        <v>0</v>
      </c>
      <c r="N13" s="513">
        <v>0</v>
      </c>
      <c r="O13" s="513">
        <v>0</v>
      </c>
      <c r="P13" s="513">
        <v>0</v>
      </c>
      <c r="Q13" s="513">
        <v>0</v>
      </c>
      <c r="R13" s="513">
        <v>0</v>
      </c>
      <c r="S13" s="513">
        <v>0</v>
      </c>
      <c r="T13" s="513">
        <v>0</v>
      </c>
      <c r="U13" s="513">
        <v>0</v>
      </c>
      <c r="V13" s="513">
        <v>0</v>
      </c>
      <c r="W13" s="513">
        <v>0</v>
      </c>
      <c r="X13" s="513">
        <v>31824.286339999999</v>
      </c>
    </row>
    <row r="14" spans="1:31" ht="12.95" customHeight="1" x14ac:dyDescent="0.2">
      <c r="A14" s="231" t="s">
        <v>1007</v>
      </c>
      <c r="B14" s="29">
        <v>-446.29669000000007</v>
      </c>
      <c r="C14" s="29">
        <v>-721.54217000000006</v>
      </c>
      <c r="D14" s="29">
        <v>0</v>
      </c>
      <c r="E14" s="29">
        <v>-6118.1546166526923</v>
      </c>
      <c r="F14" s="29">
        <v>-41.366299999999995</v>
      </c>
      <c r="G14" s="29">
        <v>-922.86959811452903</v>
      </c>
      <c r="H14" s="29">
        <v>-1881.95216</v>
      </c>
      <c r="I14" s="29">
        <v>-8759.9793617507348</v>
      </c>
      <c r="J14" s="29">
        <v>-11460.127934999999</v>
      </c>
      <c r="K14" s="29">
        <v>-9208.5356374473995</v>
      </c>
      <c r="L14" s="29">
        <v>-713.3687799999999</v>
      </c>
      <c r="M14" s="29">
        <v>-978.70400367702894</v>
      </c>
      <c r="N14" s="29">
        <v>-1026.49388</v>
      </c>
      <c r="O14" s="29">
        <v>-6428.8602700000001</v>
      </c>
      <c r="P14" s="29">
        <v>-29797.678787335037</v>
      </c>
      <c r="Q14" s="29">
        <v>-2309.9312999999997</v>
      </c>
      <c r="R14" s="29">
        <v>-3647.5415699999999</v>
      </c>
      <c r="S14" s="29">
        <v>-367.09779000000003</v>
      </c>
      <c r="T14" s="513">
        <v>-8298.5112599999993</v>
      </c>
      <c r="U14" s="513">
        <v>-2405.5100499999994</v>
      </c>
      <c r="V14" s="513">
        <v>-20998.164675868018</v>
      </c>
      <c r="W14" s="513">
        <v>-6389.21</v>
      </c>
      <c r="X14" s="513">
        <v>-122921.89683584543</v>
      </c>
      <c r="Y14" s="58"/>
      <c r="Z14" s="58"/>
      <c r="AA14" s="58"/>
      <c r="AB14" s="58"/>
      <c r="AC14" s="58"/>
      <c r="AD14" s="58"/>
      <c r="AE14" s="58"/>
    </row>
    <row r="15" spans="1:31" ht="12.95" customHeight="1" x14ac:dyDescent="0.2">
      <c r="A15" s="231" t="s">
        <v>1288</v>
      </c>
      <c r="B15" s="29">
        <v>-446.29669000000007</v>
      </c>
      <c r="C15" s="29">
        <v>-721.54217000000006</v>
      </c>
      <c r="D15" s="29">
        <v>0</v>
      </c>
      <c r="E15" s="29">
        <v>-6108.691164943386</v>
      </c>
      <c r="F15" s="29">
        <v>-35.699599999999997</v>
      </c>
      <c r="G15" s="29">
        <v>-904.53335811452905</v>
      </c>
      <c r="H15" s="29">
        <v>-1776.00416</v>
      </c>
      <c r="I15" s="29">
        <v>-8591.0737861659982</v>
      </c>
      <c r="J15" s="29">
        <v>-10917.063999999998</v>
      </c>
      <c r="K15" s="29">
        <v>-8527.1196374474002</v>
      </c>
      <c r="L15" s="29">
        <v>-713.3687799999999</v>
      </c>
      <c r="M15" s="29">
        <v>-917.57880367702899</v>
      </c>
      <c r="N15" s="29">
        <v>-1026.49388</v>
      </c>
      <c r="O15" s="29">
        <v>-6305.4266699999998</v>
      </c>
      <c r="P15" s="29">
        <v>-29133.889943335038</v>
      </c>
      <c r="Q15" s="29">
        <v>-2309.9312999999997</v>
      </c>
      <c r="R15" s="29">
        <v>-3379.0415699999999</v>
      </c>
      <c r="S15" s="29">
        <v>-196.57279</v>
      </c>
      <c r="T15" s="513">
        <v>-8298.5112599999993</v>
      </c>
      <c r="U15" s="513">
        <v>-2405.5100499999994</v>
      </c>
      <c r="V15" s="513">
        <v>-20355.823675868018</v>
      </c>
      <c r="W15" s="513">
        <v>0</v>
      </c>
      <c r="X15" s="513">
        <v>-113070.1732895514</v>
      </c>
      <c r="Y15" s="58"/>
      <c r="Z15" s="58"/>
      <c r="AA15" s="58"/>
      <c r="AB15" s="58"/>
      <c r="AC15" s="58"/>
      <c r="AD15" s="58"/>
      <c r="AE15" s="58"/>
    </row>
    <row r="16" spans="1:31" ht="12.95" customHeight="1" x14ac:dyDescent="0.2">
      <c r="A16" s="231" t="s">
        <v>1570</v>
      </c>
      <c r="B16" s="29">
        <v>0</v>
      </c>
      <c r="C16" s="29">
        <v>-721.54217000000006</v>
      </c>
      <c r="D16" s="29">
        <v>0</v>
      </c>
      <c r="E16" s="29">
        <v>-6108.691164943386</v>
      </c>
      <c r="F16" s="29">
        <v>0</v>
      </c>
      <c r="G16" s="29">
        <v>-16.888849718000007</v>
      </c>
      <c r="H16" s="29">
        <v>0</v>
      </c>
      <c r="I16" s="29">
        <v>-6762.0579588479986</v>
      </c>
      <c r="J16" s="29">
        <v>-9740.6299999999992</v>
      </c>
      <c r="K16" s="29">
        <v>-2394.6165096363998</v>
      </c>
      <c r="L16" s="29">
        <v>-2.2778</v>
      </c>
      <c r="M16" s="29">
        <v>-199.74694246598301</v>
      </c>
      <c r="N16" s="29">
        <v>0</v>
      </c>
      <c r="O16" s="29">
        <v>-4346.2222099999999</v>
      </c>
      <c r="P16" s="29">
        <v>-28598.053141851859</v>
      </c>
      <c r="Q16" s="29">
        <v>0</v>
      </c>
      <c r="R16" s="29">
        <v>0</v>
      </c>
      <c r="S16" s="29">
        <v>-84.753129999999999</v>
      </c>
      <c r="T16" s="513">
        <v>-8298.5112599999993</v>
      </c>
      <c r="U16" s="513">
        <v>0</v>
      </c>
      <c r="V16" s="513">
        <v>-18592.690999999999</v>
      </c>
      <c r="W16" s="513">
        <v>0</v>
      </c>
      <c r="X16" s="513">
        <v>-85866.68213746362</v>
      </c>
      <c r="Y16" s="58"/>
      <c r="Z16" s="58"/>
      <c r="AA16" s="58"/>
      <c r="AB16" s="58"/>
      <c r="AC16" s="58"/>
      <c r="AD16" s="58"/>
      <c r="AE16" s="58"/>
    </row>
    <row r="17" spans="1:31" ht="12.95" customHeight="1" x14ac:dyDescent="0.2">
      <c r="A17" s="231" t="s">
        <v>732</v>
      </c>
      <c r="B17" s="29">
        <v>-446.29669000000007</v>
      </c>
      <c r="C17" s="29">
        <v>0</v>
      </c>
      <c r="D17" s="29">
        <v>0</v>
      </c>
      <c r="E17" s="29">
        <v>0</v>
      </c>
      <c r="F17" s="29">
        <v>-35.699599999999997</v>
      </c>
      <c r="G17" s="29">
        <v>-887.64450839652909</v>
      </c>
      <c r="H17" s="29">
        <v>-1776.00416</v>
      </c>
      <c r="I17" s="29">
        <v>-1829.0158273180004</v>
      </c>
      <c r="J17" s="29">
        <v>-1176.434</v>
      </c>
      <c r="K17" s="29">
        <v>-6132.503127811</v>
      </c>
      <c r="L17" s="29">
        <v>-569.75983999999994</v>
      </c>
      <c r="M17" s="29">
        <v>-717.83186121104598</v>
      </c>
      <c r="N17" s="29">
        <v>-1026.49388</v>
      </c>
      <c r="O17" s="29">
        <v>-1959.2044599999999</v>
      </c>
      <c r="P17" s="29">
        <v>-535.83680148317922</v>
      </c>
      <c r="Q17" s="29">
        <v>-2309.9312999999997</v>
      </c>
      <c r="R17" s="29">
        <v>-3379.0415699999999</v>
      </c>
      <c r="S17" s="29">
        <v>-111.81966</v>
      </c>
      <c r="T17" s="513">
        <v>0</v>
      </c>
      <c r="U17" s="513">
        <v>-2405.5100499999994</v>
      </c>
      <c r="V17" s="513">
        <v>-1763.1326758680195</v>
      </c>
      <c r="W17" s="513">
        <v>0</v>
      </c>
      <c r="X17" s="513">
        <v>-27062.160012087777</v>
      </c>
      <c r="Y17" s="58"/>
      <c r="Z17" s="58"/>
      <c r="AA17" s="58"/>
      <c r="AB17" s="58"/>
      <c r="AC17" s="58"/>
      <c r="AD17" s="58"/>
      <c r="AE17" s="58"/>
    </row>
    <row r="18" spans="1:31" ht="12.95" customHeight="1" x14ac:dyDescent="0.2">
      <c r="A18" s="231" t="s">
        <v>743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-141.33114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513">
        <v>0</v>
      </c>
      <c r="U18" s="513">
        <v>0</v>
      </c>
      <c r="V18" s="513">
        <v>0</v>
      </c>
      <c r="W18" s="513">
        <v>0</v>
      </c>
      <c r="X18" s="513">
        <v>-141.33114</v>
      </c>
      <c r="Y18" s="58"/>
      <c r="Z18" s="58"/>
      <c r="AA18" s="58"/>
      <c r="AB18" s="58"/>
      <c r="AC18" s="58"/>
      <c r="AD18" s="58"/>
      <c r="AE18" s="58"/>
    </row>
    <row r="19" spans="1:31" ht="12.95" customHeight="1" x14ac:dyDescent="0.2">
      <c r="A19" s="231" t="s">
        <v>1008</v>
      </c>
      <c r="B19" s="29">
        <v>0</v>
      </c>
      <c r="C19" s="29">
        <v>0</v>
      </c>
      <c r="D19" s="29">
        <v>0</v>
      </c>
      <c r="E19" s="29">
        <v>-9.4634517093064847</v>
      </c>
      <c r="F19" s="29">
        <v>-5.6666999999999996</v>
      </c>
      <c r="G19" s="29">
        <v>-18.33624</v>
      </c>
      <c r="H19" s="29">
        <v>-105.94799999999999</v>
      </c>
      <c r="I19" s="29">
        <v>-168.90557558473603</v>
      </c>
      <c r="J19" s="29">
        <v>-543.06393500000001</v>
      </c>
      <c r="K19" s="29">
        <v>-681.41600000000005</v>
      </c>
      <c r="L19" s="29">
        <v>0</v>
      </c>
      <c r="M19" s="29">
        <v>-61.1252</v>
      </c>
      <c r="N19" s="29">
        <v>0</v>
      </c>
      <c r="O19" s="29">
        <v>-123.43360000000001</v>
      </c>
      <c r="P19" s="29">
        <v>-663.78884400000004</v>
      </c>
      <c r="Q19" s="29">
        <v>0</v>
      </c>
      <c r="R19" s="29">
        <v>-268.5</v>
      </c>
      <c r="S19" s="29">
        <v>-170.52500000000001</v>
      </c>
      <c r="T19" s="513">
        <v>0</v>
      </c>
      <c r="U19" s="513">
        <v>0</v>
      </c>
      <c r="V19" s="513">
        <v>-642.34100000000001</v>
      </c>
      <c r="W19" s="513">
        <v>-6389.21</v>
      </c>
      <c r="X19" s="513">
        <v>-9851.7235462940425</v>
      </c>
      <c r="Y19" s="58"/>
      <c r="Z19" s="58"/>
      <c r="AA19" s="58"/>
      <c r="AB19" s="58"/>
      <c r="AC19" s="58"/>
      <c r="AD19" s="58"/>
      <c r="AE19" s="58"/>
    </row>
    <row r="20" spans="1:31" ht="12.95" customHeight="1" x14ac:dyDescent="0.2">
      <c r="A20" s="231" t="s">
        <v>744</v>
      </c>
      <c r="B20" s="29">
        <v>0</v>
      </c>
      <c r="C20" s="29">
        <v>0</v>
      </c>
      <c r="D20" s="29">
        <v>0</v>
      </c>
      <c r="E20" s="29">
        <v>-9.4634517093064847</v>
      </c>
      <c r="F20" s="29">
        <v>-5.6666999999999996</v>
      </c>
      <c r="G20" s="29">
        <v>-18.33624</v>
      </c>
      <c r="H20" s="29">
        <v>-105.94799999999999</v>
      </c>
      <c r="I20" s="29">
        <v>-168.90557558473603</v>
      </c>
      <c r="J20" s="29">
        <v>-543.06393500000001</v>
      </c>
      <c r="K20" s="29">
        <v>-681.41600000000005</v>
      </c>
      <c r="L20" s="29">
        <v>0</v>
      </c>
      <c r="M20" s="29">
        <v>-61.1252</v>
      </c>
      <c r="N20" s="29">
        <v>0</v>
      </c>
      <c r="O20" s="29">
        <v>-123.43360000000001</v>
      </c>
      <c r="P20" s="29">
        <v>-663.78884400000004</v>
      </c>
      <c r="Q20" s="29">
        <v>0</v>
      </c>
      <c r="R20" s="29">
        <v>-268.5</v>
      </c>
      <c r="S20" s="29">
        <v>-170.52500000000001</v>
      </c>
      <c r="T20" s="513">
        <v>0</v>
      </c>
      <c r="U20" s="513">
        <v>0</v>
      </c>
      <c r="V20" s="513">
        <v>-642.34100000000001</v>
      </c>
      <c r="W20" s="513">
        <v>-5750</v>
      </c>
      <c r="X20" s="513">
        <v>-9212.5135462940416</v>
      </c>
      <c r="Y20" s="58"/>
      <c r="Z20" s="58"/>
      <c r="AA20" s="58"/>
      <c r="AB20" s="58"/>
      <c r="AC20" s="58"/>
      <c r="AD20" s="58"/>
      <c r="AE20" s="58"/>
    </row>
    <row r="21" spans="1:31" ht="12.95" customHeight="1" x14ac:dyDescent="0.2">
      <c r="A21" s="231" t="s">
        <v>745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513">
        <v>0</v>
      </c>
      <c r="U21" s="513">
        <v>0</v>
      </c>
      <c r="V21" s="513">
        <v>0</v>
      </c>
      <c r="W21" s="513">
        <v>0</v>
      </c>
      <c r="X21" s="513">
        <v>0</v>
      </c>
      <c r="Y21" s="58"/>
      <c r="Z21" s="58"/>
      <c r="AA21" s="58"/>
      <c r="AB21" s="58"/>
      <c r="AC21" s="58"/>
      <c r="AD21" s="58"/>
      <c r="AE21" s="58"/>
    </row>
    <row r="22" spans="1:31" ht="12.95" customHeight="1" x14ac:dyDescent="0.2">
      <c r="A22" s="231" t="s">
        <v>743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513">
        <v>0</v>
      </c>
      <c r="U22" s="513">
        <v>0</v>
      </c>
      <c r="V22" s="513">
        <v>0</v>
      </c>
      <c r="W22" s="513">
        <v>-639.21</v>
      </c>
      <c r="X22" s="513">
        <v>-639.21</v>
      </c>
      <c r="Y22" s="58"/>
      <c r="Z22" s="58"/>
      <c r="AA22" s="58"/>
      <c r="AB22" s="58"/>
      <c r="AC22" s="58"/>
      <c r="AD22" s="58"/>
      <c r="AE22" s="58"/>
    </row>
    <row r="23" spans="1:31" ht="12.95" customHeight="1" x14ac:dyDescent="0.2">
      <c r="A23" s="62" t="s">
        <v>4146</v>
      </c>
      <c r="B23" s="29">
        <v>-261.88994000000014</v>
      </c>
      <c r="C23" s="29">
        <v>16292.281060000001</v>
      </c>
      <c r="D23" s="29">
        <v>16.90503</v>
      </c>
      <c r="E23" s="29">
        <v>7.2819900000000111</v>
      </c>
      <c r="F23" s="29">
        <v>2.4817500000000017</v>
      </c>
      <c r="G23" s="29">
        <v>25.045090000000243</v>
      </c>
      <c r="H23" s="29">
        <v>631.45757000000015</v>
      </c>
      <c r="I23" s="29">
        <v>-103.23244999999952</v>
      </c>
      <c r="J23" s="29">
        <v>-8792.0589999999993</v>
      </c>
      <c r="K23" s="29">
        <v>-7437.3460900000018</v>
      </c>
      <c r="L23" s="29">
        <v>326.00434000000035</v>
      </c>
      <c r="M23" s="29">
        <v>-23444.081480000001</v>
      </c>
      <c r="N23" s="29">
        <v>-684.2198599999997</v>
      </c>
      <c r="O23" s="29">
        <v>-11153.997070000001</v>
      </c>
      <c r="P23" s="29">
        <v>-35928.756299999994</v>
      </c>
      <c r="Q23" s="29">
        <v>-5882.7700000000013</v>
      </c>
      <c r="R23" s="29">
        <v>-2061.0458199999998</v>
      </c>
      <c r="S23" s="29">
        <v>-1016.31832</v>
      </c>
      <c r="T23" s="29">
        <v>-1312.508900000003</v>
      </c>
      <c r="U23" s="29">
        <v>3441.6981900000014</v>
      </c>
      <c r="V23" s="29">
        <v>-2087.0969999999988</v>
      </c>
      <c r="W23" s="29">
        <v>7576.4821600000068</v>
      </c>
      <c r="X23" s="513">
        <v>-71845.68505</v>
      </c>
      <c r="Y23" s="58"/>
      <c r="Z23" s="58"/>
      <c r="AA23" s="58"/>
      <c r="AB23" s="58"/>
      <c r="AC23" s="58"/>
      <c r="AD23" s="58"/>
      <c r="AE23" s="58"/>
    </row>
    <row r="24" spans="1:31" ht="12.95" customHeight="1" x14ac:dyDescent="0.2">
      <c r="A24" s="62" t="s">
        <v>4128</v>
      </c>
      <c r="B24" s="29">
        <v>-867.61245999999994</v>
      </c>
      <c r="C24" s="29">
        <v>-8915.5277399999995</v>
      </c>
      <c r="D24" s="29">
        <v>-0.9105700000000001</v>
      </c>
      <c r="E24" s="29">
        <v>-95.518500000000003</v>
      </c>
      <c r="F24" s="29">
        <v>-37.6952</v>
      </c>
      <c r="G24" s="29">
        <v>-2336.9576000000002</v>
      </c>
      <c r="H24" s="29">
        <v>-920.87716</v>
      </c>
      <c r="I24" s="29">
        <v>-4894.6428299999998</v>
      </c>
      <c r="J24" s="29">
        <v>-23813.554</v>
      </c>
      <c r="K24" s="29">
        <v>-26232.13751</v>
      </c>
      <c r="L24" s="29">
        <v>-2187.0432299999998</v>
      </c>
      <c r="M24" s="29">
        <v>-27337.876700000001</v>
      </c>
      <c r="N24" s="29">
        <v>-2148.4217999999996</v>
      </c>
      <c r="O24" s="29">
        <v>-49094.443619999998</v>
      </c>
      <c r="P24" s="29">
        <v>-113367.53109999999</v>
      </c>
      <c r="Q24" s="29">
        <v>-27936.65</v>
      </c>
      <c r="R24" s="29">
        <v>-12750.322169999999</v>
      </c>
      <c r="S24" s="29">
        <v>-3967.0703199999998</v>
      </c>
      <c r="T24" s="513">
        <v>-18458.606250000001</v>
      </c>
      <c r="U24" s="513">
        <v>-17085.68346</v>
      </c>
      <c r="V24" s="513">
        <v>-16184.64</v>
      </c>
      <c r="W24" s="513">
        <v>-43494.120969999996</v>
      </c>
      <c r="X24" s="513">
        <v>-402127.84318999999</v>
      </c>
      <c r="Y24" s="58"/>
      <c r="Z24" s="58"/>
      <c r="AA24" s="58"/>
      <c r="AB24" s="58"/>
      <c r="AC24" s="58"/>
      <c r="AD24" s="58"/>
      <c r="AE24" s="58"/>
    </row>
    <row r="25" spans="1:31" ht="12.95" customHeight="1" x14ac:dyDescent="0.2">
      <c r="A25" s="62" t="s">
        <v>4127</v>
      </c>
      <c r="B25" s="29">
        <v>305.35423999999978</v>
      </c>
      <c r="C25" s="29">
        <v>2.59626</v>
      </c>
      <c r="D25" s="29">
        <v>0</v>
      </c>
      <c r="E25" s="29">
        <v>21.150939999999999</v>
      </c>
      <c r="F25" s="29">
        <v>7.0774600000000003</v>
      </c>
      <c r="G25" s="29">
        <v>184.92318</v>
      </c>
      <c r="H25" s="29">
        <v>30.217980000000001</v>
      </c>
      <c r="I25" s="29">
        <v>793.43389999999999</v>
      </c>
      <c r="J25" s="29">
        <v>1589.5029999999999</v>
      </c>
      <c r="K25" s="29">
        <v>2638.7812300000001</v>
      </c>
      <c r="L25" s="29">
        <v>317.30528999999996</v>
      </c>
      <c r="M25" s="29">
        <v>303.23200000000003</v>
      </c>
      <c r="N25" s="29">
        <v>40.341230000000003</v>
      </c>
      <c r="O25" s="29">
        <v>4038.3921700000001</v>
      </c>
      <c r="P25" s="29">
        <v>19841.397239999998</v>
      </c>
      <c r="Q25" s="29">
        <v>308.07100000000003</v>
      </c>
      <c r="R25" s="29">
        <v>553.39230000000009</v>
      </c>
      <c r="S25" s="29">
        <v>59.261000000000003</v>
      </c>
      <c r="T25" s="513">
        <v>158.03960999999998</v>
      </c>
      <c r="U25" s="513">
        <v>129.22605000000001</v>
      </c>
      <c r="V25" s="513">
        <v>879.93899999999996</v>
      </c>
      <c r="W25" s="513">
        <v>0</v>
      </c>
      <c r="X25" s="513">
        <v>32201.635079999996</v>
      </c>
      <c r="Y25" s="58"/>
      <c r="Z25" s="58"/>
      <c r="AA25" s="58"/>
      <c r="AB25" s="58"/>
      <c r="AC25" s="58"/>
      <c r="AD25" s="58"/>
      <c r="AE25" s="58"/>
    </row>
    <row r="26" spans="1:31" ht="12.95" customHeight="1" x14ac:dyDescent="0.2">
      <c r="A26" s="62" t="s">
        <v>4130</v>
      </c>
      <c r="B26" s="29">
        <v>818.44047</v>
      </c>
      <c r="C26" s="29">
        <v>25277.56352</v>
      </c>
      <c r="D26" s="29">
        <v>17.8156</v>
      </c>
      <c r="E26" s="29">
        <v>101.44013000000001</v>
      </c>
      <c r="F26" s="29">
        <v>39.13129</v>
      </c>
      <c r="G26" s="29">
        <v>2651.1078900000002</v>
      </c>
      <c r="H26" s="29">
        <v>1576.7675200000001</v>
      </c>
      <c r="I26" s="29">
        <v>4820.1978600000002</v>
      </c>
      <c r="J26" s="29">
        <v>14889.654</v>
      </c>
      <c r="K26" s="29">
        <v>17571.294989999999</v>
      </c>
      <c r="L26" s="29">
        <v>2556.1071200000001</v>
      </c>
      <c r="M26" s="29">
        <v>3881.9402200000004</v>
      </c>
      <c r="N26" s="29">
        <v>1449.6881699999999</v>
      </c>
      <c r="O26" s="29">
        <v>38549.056649999999</v>
      </c>
      <c r="P26" s="29">
        <v>105987.05823000001</v>
      </c>
      <c r="Q26" s="29">
        <v>22076.449000000001</v>
      </c>
      <c r="R26" s="29">
        <v>10422.91301</v>
      </c>
      <c r="S26" s="29">
        <v>3164.2269999999999</v>
      </c>
      <c r="T26" s="513">
        <v>17268.813449999998</v>
      </c>
      <c r="U26" s="513">
        <v>20482.551100000001</v>
      </c>
      <c r="V26" s="513">
        <v>13803.833000000001</v>
      </c>
      <c r="W26" s="513">
        <v>51070.603130000003</v>
      </c>
      <c r="X26" s="513">
        <v>358476.65334999998</v>
      </c>
      <c r="Y26" s="58"/>
      <c r="Z26" s="58"/>
      <c r="AA26" s="58"/>
      <c r="AB26" s="58"/>
      <c r="AC26" s="58"/>
      <c r="AD26" s="58"/>
      <c r="AE26" s="58"/>
    </row>
    <row r="27" spans="1:31" ht="12.95" customHeight="1" x14ac:dyDescent="0.2">
      <c r="A27" s="62" t="s">
        <v>4132</v>
      </c>
      <c r="B27" s="29">
        <v>-518.07218999999998</v>
      </c>
      <c r="C27" s="29">
        <v>-72.350979999999993</v>
      </c>
      <c r="D27" s="29">
        <v>0</v>
      </c>
      <c r="E27" s="29">
        <v>-19.790580000000002</v>
      </c>
      <c r="F27" s="29">
        <v>-6.0318000000000005</v>
      </c>
      <c r="G27" s="29">
        <v>-474.02838000000003</v>
      </c>
      <c r="H27" s="29">
        <v>-54.650769999999994</v>
      </c>
      <c r="I27" s="29">
        <v>-822.22137999999995</v>
      </c>
      <c r="J27" s="29">
        <v>-1457.662</v>
      </c>
      <c r="K27" s="29">
        <v>-1415.2848000000001</v>
      </c>
      <c r="L27" s="29">
        <v>-360.36484000000002</v>
      </c>
      <c r="M27" s="29">
        <v>-291.37700000000001</v>
      </c>
      <c r="N27" s="29">
        <v>-25.827459999999999</v>
      </c>
      <c r="O27" s="29">
        <v>-4647.00227</v>
      </c>
      <c r="P27" s="29">
        <v>-48389.680670000002</v>
      </c>
      <c r="Q27" s="29">
        <v>-330.64</v>
      </c>
      <c r="R27" s="29">
        <v>-287.02896000000004</v>
      </c>
      <c r="S27" s="29">
        <v>-272.73599999999999</v>
      </c>
      <c r="T27" s="513">
        <v>-280.75571000000002</v>
      </c>
      <c r="U27" s="513">
        <v>-84.395499999999998</v>
      </c>
      <c r="V27" s="513">
        <v>-586.22900000000004</v>
      </c>
      <c r="W27" s="513">
        <v>0</v>
      </c>
      <c r="X27" s="513">
        <v>-60396.130289999994</v>
      </c>
      <c r="Y27" s="58"/>
      <c r="Z27" s="58"/>
      <c r="AA27" s="58"/>
      <c r="AB27" s="58"/>
      <c r="AC27" s="58"/>
      <c r="AD27" s="58"/>
      <c r="AE27" s="58"/>
    </row>
    <row r="28" spans="1:31" ht="12.95" customHeight="1" x14ac:dyDescent="0.2">
      <c r="A28" s="62" t="s">
        <v>4134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513">
        <v>0</v>
      </c>
      <c r="Y28" s="58"/>
      <c r="Z28" s="58"/>
      <c r="AA28" s="58"/>
      <c r="AB28" s="58"/>
      <c r="AC28" s="58"/>
      <c r="AD28" s="58"/>
      <c r="AE28" s="58"/>
    </row>
    <row r="29" spans="1:31" ht="12.95" customHeight="1" x14ac:dyDescent="0.2">
      <c r="A29" s="62" t="s">
        <v>4135</v>
      </c>
      <c r="B29" s="29">
        <v>0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513">
        <v>0</v>
      </c>
      <c r="U29" s="513">
        <v>0</v>
      </c>
      <c r="V29" s="513">
        <v>0</v>
      </c>
      <c r="W29" s="513">
        <v>0</v>
      </c>
      <c r="X29" s="513">
        <v>0</v>
      </c>
      <c r="Y29" s="58"/>
      <c r="Z29" s="58"/>
      <c r="AA29" s="58"/>
      <c r="AB29" s="58"/>
      <c r="AC29" s="58"/>
      <c r="AD29" s="58"/>
      <c r="AE29" s="58"/>
    </row>
    <row r="30" spans="1:31" ht="12.95" customHeight="1" x14ac:dyDescent="0.2">
      <c r="A30" s="62" t="s">
        <v>4136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513">
        <v>0</v>
      </c>
      <c r="U30" s="513">
        <v>0</v>
      </c>
      <c r="V30" s="513">
        <v>0</v>
      </c>
      <c r="W30" s="513">
        <v>0</v>
      </c>
      <c r="X30" s="513">
        <v>0</v>
      </c>
      <c r="Y30" s="58"/>
      <c r="Z30" s="58"/>
      <c r="AA30" s="58"/>
      <c r="AB30" s="58"/>
      <c r="AC30" s="58"/>
      <c r="AD30" s="58"/>
      <c r="AE30" s="58"/>
    </row>
    <row r="31" spans="1:31" ht="12.95" customHeight="1" x14ac:dyDescent="0.2">
      <c r="A31" s="62" t="s">
        <v>4137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513">
        <v>0</v>
      </c>
      <c r="U31" s="513">
        <v>0</v>
      </c>
      <c r="V31" s="513">
        <v>0</v>
      </c>
      <c r="W31" s="513">
        <v>0</v>
      </c>
      <c r="X31" s="513">
        <v>0</v>
      </c>
      <c r="Y31" s="58"/>
      <c r="Z31" s="58"/>
      <c r="AA31" s="58"/>
      <c r="AB31" s="58"/>
      <c r="AC31" s="58"/>
      <c r="AD31" s="58"/>
      <c r="AE31" s="58"/>
    </row>
    <row r="32" spans="1:31" ht="12.95" customHeight="1" x14ac:dyDescent="0.2">
      <c r="A32" s="62" t="s">
        <v>4138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513">
        <v>0</v>
      </c>
      <c r="U32" s="513">
        <v>0</v>
      </c>
      <c r="V32" s="513">
        <v>0</v>
      </c>
      <c r="W32" s="513">
        <v>0</v>
      </c>
      <c r="X32" s="513">
        <v>0</v>
      </c>
      <c r="Y32" s="58"/>
      <c r="Z32" s="58"/>
      <c r="AA32" s="58"/>
      <c r="AB32" s="58"/>
      <c r="AC32" s="58"/>
      <c r="AD32" s="58"/>
      <c r="AE32" s="58"/>
    </row>
    <row r="33" spans="1:24" ht="12.95" customHeight="1" x14ac:dyDescent="0.2">
      <c r="A33" s="231" t="s">
        <v>1009</v>
      </c>
      <c r="B33" s="513">
        <v>2449.3507900000068</v>
      </c>
      <c r="C33" s="513">
        <v>0</v>
      </c>
      <c r="D33" s="513">
        <v>0</v>
      </c>
      <c r="E33" s="513">
        <v>2642.2555499999999</v>
      </c>
      <c r="F33" s="513">
        <v>2443.3499100000004</v>
      </c>
      <c r="G33" s="513">
        <v>1854.7258300000001</v>
      </c>
      <c r="H33" s="513">
        <v>6017.4003700000003</v>
      </c>
      <c r="I33" s="513">
        <v>46098.85843</v>
      </c>
      <c r="J33" s="513">
        <v>149640.101</v>
      </c>
      <c r="K33" s="513">
        <v>44852.671190000001</v>
      </c>
      <c r="L33" s="513">
        <v>25625.141330000002</v>
      </c>
      <c r="M33" s="513">
        <v>1550.7190000000001</v>
      </c>
      <c r="N33" s="513">
        <v>7626.4695899999997</v>
      </c>
      <c r="O33" s="513">
        <v>0</v>
      </c>
      <c r="P33" s="513">
        <v>10319.079530000001</v>
      </c>
      <c r="Q33" s="513">
        <v>12335.737490000001</v>
      </c>
      <c r="R33" s="513">
        <v>22133.85109</v>
      </c>
      <c r="S33" s="513">
        <v>-2.0946700000000003</v>
      </c>
      <c r="T33" s="513">
        <v>7874.3272500000003</v>
      </c>
      <c r="U33" s="513">
        <v>50468.860139999997</v>
      </c>
      <c r="V33" s="513">
        <v>16005.235000000001</v>
      </c>
      <c r="W33" s="513">
        <v>0</v>
      </c>
      <c r="X33" s="513">
        <v>409936.03881999996</v>
      </c>
    </row>
    <row r="34" spans="1:24" ht="12.95" customHeight="1" x14ac:dyDescent="0.2">
      <c r="A34" s="231" t="s">
        <v>729</v>
      </c>
      <c r="B34" s="513">
        <v>0</v>
      </c>
      <c r="C34" s="513">
        <v>0</v>
      </c>
      <c r="D34" s="513">
        <v>0</v>
      </c>
      <c r="E34" s="513">
        <v>0</v>
      </c>
      <c r="F34" s="513">
        <v>0</v>
      </c>
      <c r="G34" s="513">
        <v>4.4060000000000002E-2</v>
      </c>
      <c r="H34" s="513">
        <v>0</v>
      </c>
      <c r="I34" s="513">
        <v>0</v>
      </c>
      <c r="J34" s="513">
        <v>0</v>
      </c>
      <c r="K34" s="513">
        <v>0</v>
      </c>
      <c r="L34" s="513">
        <v>0</v>
      </c>
      <c r="M34" s="513">
        <v>0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0</v>
      </c>
      <c r="T34" s="513">
        <v>0</v>
      </c>
      <c r="U34" s="513">
        <v>0</v>
      </c>
      <c r="V34" s="513">
        <v>0</v>
      </c>
      <c r="W34" s="513">
        <v>0</v>
      </c>
      <c r="X34" s="513">
        <v>4.4060000000000002E-2</v>
      </c>
    </row>
    <row r="35" spans="1:24" ht="12.95" customHeight="1" x14ac:dyDescent="0.2">
      <c r="A35" s="231" t="s">
        <v>1027</v>
      </c>
      <c r="B35" s="513">
        <v>27.324619999999999</v>
      </c>
      <c r="C35" s="513">
        <v>0</v>
      </c>
      <c r="D35" s="513">
        <v>0</v>
      </c>
      <c r="E35" s="513">
        <v>0</v>
      </c>
      <c r="F35" s="513">
        <v>9.1057200000000016</v>
      </c>
      <c r="G35" s="513">
        <v>34.388349999999996</v>
      </c>
      <c r="H35" s="513">
        <v>0</v>
      </c>
      <c r="I35" s="513">
        <v>3762.9543099999996</v>
      </c>
      <c r="J35" s="513">
        <v>6232.4769999999999</v>
      </c>
      <c r="K35" s="513">
        <v>7049.0010999999995</v>
      </c>
      <c r="L35" s="513">
        <v>303.87329</v>
      </c>
      <c r="M35" s="513">
        <v>0</v>
      </c>
      <c r="N35" s="513">
        <v>36.599849999999996</v>
      </c>
      <c r="O35" s="513">
        <v>0</v>
      </c>
      <c r="P35" s="513">
        <v>120.96972</v>
      </c>
      <c r="Q35" s="513">
        <v>250.79469</v>
      </c>
      <c r="R35" s="513">
        <v>0</v>
      </c>
      <c r="S35" s="513">
        <v>0</v>
      </c>
      <c r="T35" s="513">
        <v>674.79085000000009</v>
      </c>
      <c r="U35" s="513">
        <v>911.74221999999997</v>
      </c>
      <c r="V35" s="513">
        <v>-195.03100000000001</v>
      </c>
      <c r="W35" s="513">
        <v>0</v>
      </c>
      <c r="X35" s="513">
        <v>19218.990720000002</v>
      </c>
    </row>
    <row r="36" spans="1:24" ht="12.95" customHeight="1" x14ac:dyDescent="0.2">
      <c r="A36" s="62" t="s">
        <v>4180</v>
      </c>
      <c r="B36" s="513">
        <v>0</v>
      </c>
      <c r="C36" s="513">
        <v>0</v>
      </c>
      <c r="D36" s="513">
        <v>0</v>
      </c>
      <c r="E36" s="513">
        <v>0</v>
      </c>
      <c r="F36" s="513">
        <v>0</v>
      </c>
      <c r="G36" s="513">
        <v>0</v>
      </c>
      <c r="H36" s="513">
        <v>0</v>
      </c>
      <c r="I36" s="513">
        <v>0</v>
      </c>
      <c r="J36" s="513">
        <v>0</v>
      </c>
      <c r="K36" s="513">
        <v>-581.28681000000006</v>
      </c>
      <c r="L36" s="513">
        <v>-17.713180000000001</v>
      </c>
      <c r="M36" s="513">
        <v>0</v>
      </c>
      <c r="N36" s="513">
        <v>0</v>
      </c>
      <c r="O36" s="513">
        <v>0</v>
      </c>
      <c r="P36" s="513">
        <v>0</v>
      </c>
      <c r="Q36" s="513">
        <v>0</v>
      </c>
      <c r="R36" s="513">
        <v>0</v>
      </c>
      <c r="S36" s="513">
        <v>0</v>
      </c>
      <c r="T36" s="513">
        <v>0</v>
      </c>
      <c r="U36" s="513">
        <v>0</v>
      </c>
      <c r="V36" s="513">
        <v>0</v>
      </c>
      <c r="W36" s="513">
        <v>0</v>
      </c>
      <c r="X36" s="513">
        <v>-598.99999000000003</v>
      </c>
    </row>
    <row r="37" spans="1:24" ht="12.95" customHeight="1" x14ac:dyDescent="0.2">
      <c r="A37" s="231"/>
      <c r="B37" s="513"/>
      <c r="C37" s="513"/>
      <c r="D37" s="513"/>
      <c r="E37" s="513"/>
      <c r="F37" s="513"/>
      <c r="G37" s="513"/>
      <c r="H37" s="513"/>
      <c r="I37" s="513"/>
      <c r="J37" s="513"/>
      <c r="K37" s="513"/>
      <c r="L37" s="513"/>
      <c r="M37" s="513"/>
      <c r="N37" s="513"/>
      <c r="O37" s="513"/>
      <c r="P37" s="513"/>
      <c r="Q37" s="513"/>
      <c r="R37" s="513"/>
      <c r="S37" s="513"/>
      <c r="T37" s="513"/>
      <c r="U37" s="513"/>
      <c r="V37" s="513"/>
      <c r="W37" s="513"/>
      <c r="X37" s="513"/>
    </row>
    <row r="38" spans="1:24" s="58" customFormat="1" ht="15" customHeight="1" x14ac:dyDescent="0.2">
      <c r="A38" s="1141" t="s">
        <v>562</v>
      </c>
      <c r="B38" s="1143">
        <v>6443.8586800000076</v>
      </c>
      <c r="C38" s="1143">
        <v>55684.395479999999</v>
      </c>
      <c r="D38" s="1143">
        <v>46.87359</v>
      </c>
      <c r="E38" s="1143">
        <v>30012.709823347308</v>
      </c>
      <c r="F38" s="1143">
        <v>7097.2678500000002</v>
      </c>
      <c r="G38" s="1143">
        <v>10756.790491885469</v>
      </c>
      <c r="H38" s="1143">
        <v>60311.919990000002</v>
      </c>
      <c r="I38" s="1143">
        <v>131373.26066824925</v>
      </c>
      <c r="J38" s="1143">
        <v>502677.83006500005</v>
      </c>
      <c r="K38" s="1143">
        <v>199876.96853255259</v>
      </c>
      <c r="L38" s="1143">
        <v>87863.914120000001</v>
      </c>
      <c r="M38" s="1143">
        <v>30463.844516322974</v>
      </c>
      <c r="N38" s="1143">
        <v>27654.242499999997</v>
      </c>
      <c r="O38" s="1143">
        <v>143458.1134</v>
      </c>
      <c r="P38" s="1143">
        <v>207567.45969266497</v>
      </c>
      <c r="Q38" s="1143">
        <v>77422.917069999996</v>
      </c>
      <c r="R38" s="1143">
        <v>197107.22929000002</v>
      </c>
      <c r="S38" s="1143">
        <v>46808.002189999999</v>
      </c>
      <c r="T38" s="1143">
        <v>123361.92792000002</v>
      </c>
      <c r="U38" s="1143">
        <v>206424.56162999998</v>
      </c>
      <c r="V38" s="1143">
        <v>200783.74832413197</v>
      </c>
      <c r="W38" s="1143">
        <v>590827.59447000001</v>
      </c>
      <c r="X38" s="1143">
        <v>2944025.4302941542</v>
      </c>
    </row>
    <row r="39" spans="1:24" ht="12.95" customHeight="1" x14ac:dyDescent="0.2">
      <c r="A39" s="233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</row>
    <row r="40" spans="1:24" ht="15" customHeight="1" x14ac:dyDescent="0.2">
      <c r="A40" s="1459" t="s">
        <v>2103</v>
      </c>
      <c r="B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S40" s="513"/>
      <c r="T40" s="513"/>
      <c r="U40" s="513"/>
      <c r="V40" s="513"/>
      <c r="W40" s="513"/>
      <c r="X40" s="513"/>
    </row>
    <row r="41" spans="1:24" ht="12.95" customHeight="1" x14ac:dyDescent="0.2">
      <c r="A41" s="68" t="s">
        <v>419</v>
      </c>
      <c r="B41" s="513">
        <v>-6853.7868500000022</v>
      </c>
      <c r="C41" s="513">
        <v>-24929.767360000002</v>
      </c>
      <c r="D41" s="513">
        <v>-27.386980000000001</v>
      </c>
      <c r="E41" s="513">
        <v>-3101.4499849999997</v>
      </c>
      <c r="F41" s="513">
        <v>-6726.1523999999999</v>
      </c>
      <c r="G41" s="513">
        <v>-7857.4558699999989</v>
      </c>
      <c r="H41" s="513">
        <v>-6841.8058499999997</v>
      </c>
      <c r="I41" s="513">
        <v>-109648.86742350103</v>
      </c>
      <c r="J41" s="513">
        <v>-454748.41918599996</v>
      </c>
      <c r="K41" s="513">
        <v>-134009.69799000002</v>
      </c>
      <c r="L41" s="513">
        <v>-85811.445760000017</v>
      </c>
      <c r="M41" s="513">
        <v>-12398.394896000002</v>
      </c>
      <c r="N41" s="513">
        <v>-24698.91157</v>
      </c>
      <c r="O41" s="513">
        <v>-24297.670600000005</v>
      </c>
      <c r="P41" s="513">
        <v>-59183.559202500008</v>
      </c>
      <c r="Q41" s="513">
        <v>-50987.279580000002</v>
      </c>
      <c r="R41" s="513">
        <v>-66509.288119999997</v>
      </c>
      <c r="S41" s="513">
        <v>-7975.2364599999992</v>
      </c>
      <c r="T41" s="513">
        <v>-83315.380359999996</v>
      </c>
      <c r="U41" s="513">
        <v>-95408.706859999991</v>
      </c>
      <c r="V41" s="513">
        <v>-129289.74419501898</v>
      </c>
      <c r="W41" s="513">
        <v>-422350.53520000004</v>
      </c>
      <c r="X41" s="513">
        <v>-1816970.94269802</v>
      </c>
    </row>
    <row r="42" spans="1:24" ht="12.95" customHeight="1" x14ac:dyDescent="0.2">
      <c r="A42" s="773" t="s">
        <v>417</v>
      </c>
      <c r="B42" s="513">
        <v>-6913.2647800000004</v>
      </c>
      <c r="C42" s="513">
        <v>-18899.049210000001</v>
      </c>
      <c r="D42" s="513">
        <v>-27.12829</v>
      </c>
      <c r="E42" s="513">
        <v>-3771.5956299999998</v>
      </c>
      <c r="F42" s="513">
        <v>-6612.3782300000003</v>
      </c>
      <c r="G42" s="513">
        <v>-8488.06</v>
      </c>
      <c r="H42" s="513">
        <v>-7570.8438599999999</v>
      </c>
      <c r="I42" s="513">
        <v>-113176.54929457998</v>
      </c>
      <c r="J42" s="513">
        <v>-445432.538</v>
      </c>
      <c r="K42" s="513">
        <v>-130685.43129000001</v>
      </c>
      <c r="L42" s="513">
        <v>-84436.776580000005</v>
      </c>
      <c r="M42" s="513">
        <v>-11065.323</v>
      </c>
      <c r="N42" s="513">
        <v>-24480.488000000001</v>
      </c>
      <c r="O42" s="513">
        <v>-24977.465270000001</v>
      </c>
      <c r="P42" s="513">
        <v>-55463.242460000001</v>
      </c>
      <c r="Q42" s="513">
        <v>-55045.129679999998</v>
      </c>
      <c r="R42" s="513">
        <v>-60304.89026</v>
      </c>
      <c r="S42" s="513">
        <v>-5850.9459999999999</v>
      </c>
      <c r="T42" s="513">
        <v>-83378.126269999993</v>
      </c>
      <c r="U42" s="513">
        <v>-95481.005749999997</v>
      </c>
      <c r="V42" s="513">
        <v>-135281.08622999999</v>
      </c>
      <c r="W42" s="513">
        <v>-401955.29441000003</v>
      </c>
      <c r="X42" s="513">
        <v>-1779296.61249458</v>
      </c>
    </row>
    <row r="43" spans="1:24" ht="12.95" customHeight="1" x14ac:dyDescent="0.2">
      <c r="A43" s="773" t="s">
        <v>128</v>
      </c>
      <c r="B43" s="513">
        <v>-6913.2647800000004</v>
      </c>
      <c r="C43" s="513">
        <v>-3638.48263</v>
      </c>
      <c r="D43" s="513">
        <v>-27.12829</v>
      </c>
      <c r="E43" s="513">
        <v>-3771.5956299999998</v>
      </c>
      <c r="F43" s="513">
        <v>-6612.3782300000003</v>
      </c>
      <c r="G43" s="513">
        <v>-8488.06</v>
      </c>
      <c r="H43" s="513">
        <v>-7570.8438599999999</v>
      </c>
      <c r="I43" s="513">
        <v>-113176.54929457998</v>
      </c>
      <c r="J43" s="513">
        <v>-445432.538</v>
      </c>
      <c r="K43" s="513">
        <v>-130685.43129000001</v>
      </c>
      <c r="L43" s="513">
        <v>-84436.776580000005</v>
      </c>
      <c r="M43" s="513">
        <v>-11065.323</v>
      </c>
      <c r="N43" s="513">
        <v>-24480.488000000001</v>
      </c>
      <c r="O43" s="513">
        <v>-24977.465270000001</v>
      </c>
      <c r="P43" s="513">
        <v>-55463.242460000001</v>
      </c>
      <c r="Q43" s="513">
        <v>-55045.129679999998</v>
      </c>
      <c r="R43" s="513">
        <v>-60304.89026</v>
      </c>
      <c r="S43" s="513">
        <v>-5850.9459999999999</v>
      </c>
      <c r="T43" s="513">
        <v>-83378.126269999993</v>
      </c>
      <c r="U43" s="513">
        <v>-95481.005749999997</v>
      </c>
      <c r="V43" s="513">
        <v>-135281.08622999999</v>
      </c>
      <c r="W43" s="513">
        <v>-401955.29441000003</v>
      </c>
      <c r="X43" s="513">
        <v>-1764036.0459145801</v>
      </c>
    </row>
    <row r="44" spans="1:24" ht="12.95" customHeight="1" x14ac:dyDescent="0.2">
      <c r="A44" s="773" t="s">
        <v>129</v>
      </c>
      <c r="B44" s="513">
        <v>0</v>
      </c>
      <c r="C44" s="513">
        <v>-15260.566580000001</v>
      </c>
      <c r="D44" s="513">
        <v>0</v>
      </c>
      <c r="E44" s="513">
        <v>0</v>
      </c>
      <c r="F44" s="513">
        <v>0</v>
      </c>
      <c r="G44" s="513">
        <v>0</v>
      </c>
      <c r="H44" s="513">
        <v>0</v>
      </c>
      <c r="I44" s="513">
        <v>0</v>
      </c>
      <c r="J44" s="513">
        <v>0</v>
      </c>
      <c r="K44" s="513">
        <v>0</v>
      </c>
      <c r="L44" s="513">
        <v>0</v>
      </c>
      <c r="M44" s="513">
        <v>0</v>
      </c>
      <c r="N44" s="513">
        <v>0</v>
      </c>
      <c r="O44" s="513">
        <v>0</v>
      </c>
      <c r="P44" s="513">
        <v>0</v>
      </c>
      <c r="Q44" s="513">
        <v>0</v>
      </c>
      <c r="R44" s="513">
        <v>0</v>
      </c>
      <c r="S44" s="513">
        <v>0</v>
      </c>
      <c r="T44" s="513">
        <v>0</v>
      </c>
      <c r="U44" s="513">
        <v>0</v>
      </c>
      <c r="V44" s="513">
        <v>0</v>
      </c>
      <c r="W44" s="513">
        <v>0</v>
      </c>
      <c r="X44" s="513">
        <v>-15260.566580000001</v>
      </c>
    </row>
    <row r="45" spans="1:24" ht="12.95" customHeight="1" x14ac:dyDescent="0.2">
      <c r="A45" s="773" t="s">
        <v>415</v>
      </c>
      <c r="B45" s="513">
        <v>16</v>
      </c>
      <c r="C45" s="513">
        <v>81.530229999999989</v>
      </c>
      <c r="D45" s="513">
        <v>0</v>
      </c>
      <c r="E45" s="513">
        <v>856.36684500000013</v>
      </c>
      <c r="F45" s="513">
        <v>0</v>
      </c>
      <c r="G45" s="513">
        <v>629.58293000000003</v>
      </c>
      <c r="H45" s="513">
        <v>437.25896</v>
      </c>
      <c r="I45" s="513">
        <v>2463.5488410789608</v>
      </c>
      <c r="J45" s="513">
        <v>3393.571813999999</v>
      </c>
      <c r="K45" s="513">
        <v>1833.5162800000001</v>
      </c>
      <c r="L45" s="513">
        <v>351.82005000000004</v>
      </c>
      <c r="M45" s="513">
        <v>369.537104</v>
      </c>
      <c r="N45" s="513">
        <v>0</v>
      </c>
      <c r="O45" s="513">
        <v>3120.0346399999999</v>
      </c>
      <c r="P45" s="513">
        <v>21711.151117499991</v>
      </c>
      <c r="Q45" s="513">
        <v>206.36919</v>
      </c>
      <c r="R45" s="513">
        <v>988.31942000000004</v>
      </c>
      <c r="S45" s="513">
        <v>52.330739999999999</v>
      </c>
      <c r="T45" s="513">
        <v>2035.03541</v>
      </c>
      <c r="U45" s="513">
        <v>739.2363499999999</v>
      </c>
      <c r="V45" s="513">
        <v>8582.9130349810075</v>
      </c>
      <c r="W45" s="513">
        <v>3618.7116600000004</v>
      </c>
      <c r="X45" s="513">
        <v>51486.834616559951</v>
      </c>
    </row>
    <row r="46" spans="1:24" ht="12.95" customHeight="1" x14ac:dyDescent="0.2">
      <c r="A46" s="62" t="s">
        <v>1288</v>
      </c>
      <c r="B46" s="513">
        <v>16</v>
      </c>
      <c r="C46" s="513">
        <v>81.530229999999989</v>
      </c>
      <c r="D46" s="513">
        <v>0</v>
      </c>
      <c r="E46" s="513">
        <v>856.36684500000013</v>
      </c>
      <c r="F46" s="513">
        <v>0</v>
      </c>
      <c r="G46" s="513">
        <v>629.58293000000003</v>
      </c>
      <c r="H46" s="513">
        <v>437.25896</v>
      </c>
      <c r="I46" s="513">
        <v>2463.5488410789608</v>
      </c>
      <c r="J46" s="513">
        <v>3393.571813999999</v>
      </c>
      <c r="K46" s="513">
        <v>1833.5162800000001</v>
      </c>
      <c r="L46" s="513">
        <v>351.82005000000004</v>
      </c>
      <c r="M46" s="513">
        <v>369.537104</v>
      </c>
      <c r="N46" s="513">
        <v>0</v>
      </c>
      <c r="O46" s="513">
        <v>3120.0346399999999</v>
      </c>
      <c r="P46" s="513">
        <v>21711.151117499991</v>
      </c>
      <c r="Q46" s="513">
        <v>206.36919</v>
      </c>
      <c r="R46" s="513">
        <v>988.31942000000004</v>
      </c>
      <c r="S46" s="513">
        <v>52.330739999999999</v>
      </c>
      <c r="T46" s="513">
        <v>2035.03541</v>
      </c>
      <c r="U46" s="513">
        <v>739.2363499999999</v>
      </c>
      <c r="V46" s="513">
        <v>8582.9130349810075</v>
      </c>
      <c r="W46" s="513">
        <v>0</v>
      </c>
      <c r="X46" s="513">
        <v>47868.12295655995</v>
      </c>
    </row>
    <row r="47" spans="1:24" ht="12.95" customHeight="1" x14ac:dyDescent="0.2">
      <c r="A47" s="62" t="s">
        <v>1570</v>
      </c>
      <c r="B47" s="513">
        <v>0</v>
      </c>
      <c r="C47" s="513">
        <v>81.530229999999989</v>
      </c>
      <c r="D47" s="513">
        <v>0</v>
      </c>
      <c r="E47" s="513">
        <v>856.36684500000013</v>
      </c>
      <c r="F47" s="513">
        <v>0</v>
      </c>
      <c r="G47" s="513">
        <v>629.58293000000003</v>
      </c>
      <c r="H47" s="513">
        <v>0</v>
      </c>
      <c r="I47" s="513">
        <v>614.34465999999998</v>
      </c>
      <c r="J47" s="513">
        <v>3231.9920239999992</v>
      </c>
      <c r="K47" s="513">
        <v>813.47939850000012</v>
      </c>
      <c r="L47" s="513">
        <v>51.045269999999995</v>
      </c>
      <c r="M47" s="513">
        <v>221.419104</v>
      </c>
      <c r="N47" s="513">
        <v>0</v>
      </c>
      <c r="O47" s="513">
        <v>1131.3846599999999</v>
      </c>
      <c r="P47" s="513">
        <v>20779.302524999992</v>
      </c>
      <c r="Q47" s="513">
        <v>206.36919</v>
      </c>
      <c r="R47" s="513">
        <v>0</v>
      </c>
      <c r="S47" s="513">
        <v>52.330739999999999</v>
      </c>
      <c r="T47" s="513">
        <v>2035.03541</v>
      </c>
      <c r="U47" s="513">
        <v>0</v>
      </c>
      <c r="V47" s="513">
        <v>7591.8845495660053</v>
      </c>
      <c r="W47" s="513">
        <v>0</v>
      </c>
      <c r="X47" s="513">
        <v>38296.067536065995</v>
      </c>
    </row>
    <row r="48" spans="1:24" ht="12.95" customHeight="1" x14ac:dyDescent="0.2">
      <c r="A48" s="62" t="s">
        <v>732</v>
      </c>
      <c r="B48" s="513">
        <v>16</v>
      </c>
      <c r="C48" s="513">
        <v>0</v>
      </c>
      <c r="D48" s="513">
        <v>0</v>
      </c>
      <c r="E48" s="513">
        <v>0</v>
      </c>
      <c r="F48" s="513">
        <v>0</v>
      </c>
      <c r="G48" s="513">
        <v>0</v>
      </c>
      <c r="H48" s="513">
        <v>437.25896</v>
      </c>
      <c r="I48" s="513">
        <v>1849.2041810789608</v>
      </c>
      <c r="J48" s="513">
        <v>161.57979</v>
      </c>
      <c r="K48" s="513">
        <v>1020.0368814999999</v>
      </c>
      <c r="L48" s="513">
        <v>300.77478000000002</v>
      </c>
      <c r="M48" s="513">
        <v>148.11799999999999</v>
      </c>
      <c r="N48" s="513">
        <v>0</v>
      </c>
      <c r="O48" s="513">
        <v>1988.6499800000001</v>
      </c>
      <c r="P48" s="513">
        <v>931.8485925</v>
      </c>
      <c r="Q48" s="513">
        <v>0</v>
      </c>
      <c r="R48" s="513">
        <v>988.31942000000004</v>
      </c>
      <c r="S48" s="513">
        <v>0</v>
      </c>
      <c r="T48" s="513">
        <v>0</v>
      </c>
      <c r="U48" s="513">
        <v>739.2363499999999</v>
      </c>
      <c r="V48" s="513">
        <v>991.02848541500146</v>
      </c>
      <c r="W48" s="513">
        <v>0</v>
      </c>
      <c r="X48" s="513">
        <v>9572.0554204939617</v>
      </c>
    </row>
    <row r="49" spans="1:24" ht="12.95" customHeight="1" x14ac:dyDescent="0.2">
      <c r="A49" s="62" t="s">
        <v>743</v>
      </c>
      <c r="B49" s="513">
        <v>0</v>
      </c>
      <c r="C49" s="513">
        <v>0</v>
      </c>
      <c r="D49" s="513">
        <v>0</v>
      </c>
      <c r="E49" s="513">
        <v>0</v>
      </c>
      <c r="F49" s="513">
        <v>0</v>
      </c>
      <c r="G49" s="513">
        <v>0</v>
      </c>
      <c r="H49" s="513">
        <v>0</v>
      </c>
      <c r="I49" s="513">
        <v>0</v>
      </c>
      <c r="J49" s="513">
        <v>0</v>
      </c>
      <c r="K49" s="513">
        <v>0</v>
      </c>
      <c r="L49" s="513">
        <v>0</v>
      </c>
      <c r="M49" s="513">
        <v>0</v>
      </c>
      <c r="N49" s="513">
        <v>0</v>
      </c>
      <c r="O49" s="513">
        <v>0</v>
      </c>
      <c r="P49" s="513">
        <v>0</v>
      </c>
      <c r="Q49" s="513">
        <v>0</v>
      </c>
      <c r="R49" s="513">
        <v>0</v>
      </c>
      <c r="S49" s="513">
        <v>0</v>
      </c>
      <c r="T49" s="513">
        <v>0</v>
      </c>
      <c r="U49" s="513">
        <v>0</v>
      </c>
      <c r="V49" s="513">
        <v>0</v>
      </c>
      <c r="W49" s="513">
        <v>0</v>
      </c>
      <c r="X49" s="513">
        <v>0</v>
      </c>
    </row>
    <row r="50" spans="1:24" ht="12.95" customHeight="1" x14ac:dyDescent="0.2">
      <c r="A50" s="62" t="s">
        <v>418</v>
      </c>
      <c r="B50" s="513">
        <v>0</v>
      </c>
      <c r="C50" s="513">
        <v>0</v>
      </c>
      <c r="D50" s="513">
        <v>0</v>
      </c>
      <c r="E50" s="513">
        <v>0</v>
      </c>
      <c r="F50" s="513">
        <v>0</v>
      </c>
      <c r="G50" s="513">
        <v>0</v>
      </c>
      <c r="H50" s="513">
        <v>0</v>
      </c>
      <c r="I50" s="513">
        <v>0</v>
      </c>
      <c r="J50" s="513">
        <v>0</v>
      </c>
      <c r="K50" s="513">
        <v>0</v>
      </c>
      <c r="L50" s="513">
        <v>0</v>
      </c>
      <c r="M50" s="513">
        <v>0</v>
      </c>
      <c r="N50" s="513">
        <v>0</v>
      </c>
      <c r="O50" s="513">
        <v>0</v>
      </c>
      <c r="P50" s="513">
        <v>0</v>
      </c>
      <c r="Q50" s="513">
        <v>0</v>
      </c>
      <c r="R50" s="513">
        <v>0</v>
      </c>
      <c r="S50" s="513">
        <v>0</v>
      </c>
      <c r="T50" s="513">
        <v>0</v>
      </c>
      <c r="U50" s="513">
        <v>0</v>
      </c>
      <c r="V50" s="513">
        <v>0</v>
      </c>
      <c r="W50" s="513">
        <v>3618.7116600000004</v>
      </c>
      <c r="X50" s="513">
        <v>3618.7116600000004</v>
      </c>
    </row>
    <row r="51" spans="1:24" ht="12.95" customHeight="1" x14ac:dyDescent="0.2">
      <c r="A51" s="62" t="s">
        <v>744</v>
      </c>
      <c r="B51" s="513">
        <v>0</v>
      </c>
      <c r="C51" s="513">
        <v>0</v>
      </c>
      <c r="D51" s="513">
        <v>0</v>
      </c>
      <c r="E51" s="513">
        <v>0</v>
      </c>
      <c r="F51" s="513">
        <v>0</v>
      </c>
      <c r="G51" s="513">
        <v>0</v>
      </c>
      <c r="H51" s="513">
        <v>0</v>
      </c>
      <c r="I51" s="513">
        <v>0</v>
      </c>
      <c r="J51" s="513">
        <v>0</v>
      </c>
      <c r="K51" s="513">
        <v>0</v>
      </c>
      <c r="L51" s="513">
        <v>0</v>
      </c>
      <c r="M51" s="513">
        <v>0</v>
      </c>
      <c r="N51" s="513">
        <v>0</v>
      </c>
      <c r="O51" s="513">
        <v>0</v>
      </c>
      <c r="P51" s="513">
        <v>0</v>
      </c>
      <c r="Q51" s="513">
        <v>0</v>
      </c>
      <c r="R51" s="513">
        <v>0</v>
      </c>
      <c r="S51" s="513">
        <v>0</v>
      </c>
      <c r="T51" s="513">
        <v>0</v>
      </c>
      <c r="U51" s="513">
        <v>0</v>
      </c>
      <c r="V51" s="513">
        <v>0</v>
      </c>
      <c r="W51" s="513">
        <v>3258.0177400000002</v>
      </c>
      <c r="X51" s="513">
        <v>3258.0177400000002</v>
      </c>
    </row>
    <row r="52" spans="1:24" ht="12.95" customHeight="1" x14ac:dyDescent="0.2">
      <c r="A52" s="62" t="s">
        <v>745</v>
      </c>
      <c r="B52" s="513">
        <v>0</v>
      </c>
      <c r="C52" s="513">
        <v>0</v>
      </c>
      <c r="D52" s="513">
        <v>0</v>
      </c>
      <c r="E52" s="513">
        <v>0</v>
      </c>
      <c r="F52" s="513">
        <v>0</v>
      </c>
      <c r="G52" s="513">
        <v>0</v>
      </c>
      <c r="H52" s="513">
        <v>0</v>
      </c>
      <c r="I52" s="513">
        <v>0</v>
      </c>
      <c r="J52" s="513">
        <v>0</v>
      </c>
      <c r="K52" s="513">
        <v>0</v>
      </c>
      <c r="L52" s="513">
        <v>0</v>
      </c>
      <c r="M52" s="513">
        <v>0</v>
      </c>
      <c r="N52" s="513">
        <v>0</v>
      </c>
      <c r="O52" s="513">
        <v>0</v>
      </c>
      <c r="P52" s="513">
        <v>0</v>
      </c>
      <c r="Q52" s="513">
        <v>0</v>
      </c>
      <c r="R52" s="513">
        <v>0</v>
      </c>
      <c r="S52" s="513">
        <v>0</v>
      </c>
      <c r="T52" s="513">
        <v>0</v>
      </c>
      <c r="U52" s="513">
        <v>0</v>
      </c>
      <c r="V52" s="513">
        <v>0</v>
      </c>
      <c r="W52" s="513">
        <v>0</v>
      </c>
      <c r="X52" s="513">
        <v>0</v>
      </c>
    </row>
    <row r="53" spans="1:24" ht="12.95" customHeight="1" x14ac:dyDescent="0.2">
      <c r="A53" s="62" t="s">
        <v>743</v>
      </c>
      <c r="B53" s="513">
        <v>0</v>
      </c>
      <c r="C53" s="513">
        <v>0</v>
      </c>
      <c r="D53" s="513">
        <v>0</v>
      </c>
      <c r="E53" s="513">
        <v>0</v>
      </c>
      <c r="F53" s="513">
        <v>0</v>
      </c>
      <c r="G53" s="513">
        <v>0</v>
      </c>
      <c r="H53" s="513">
        <v>0</v>
      </c>
      <c r="I53" s="513">
        <v>0</v>
      </c>
      <c r="J53" s="513">
        <v>0</v>
      </c>
      <c r="K53" s="513">
        <v>0</v>
      </c>
      <c r="L53" s="513">
        <v>0</v>
      </c>
      <c r="M53" s="513">
        <v>0</v>
      </c>
      <c r="N53" s="513">
        <v>0</v>
      </c>
      <c r="O53" s="513">
        <v>0</v>
      </c>
      <c r="P53" s="513">
        <v>0</v>
      </c>
      <c r="Q53" s="513">
        <v>0</v>
      </c>
      <c r="R53" s="513">
        <v>0</v>
      </c>
      <c r="S53" s="513">
        <v>0</v>
      </c>
      <c r="T53" s="513">
        <v>0</v>
      </c>
      <c r="U53" s="513">
        <v>0</v>
      </c>
      <c r="V53" s="513">
        <v>0</v>
      </c>
      <c r="W53" s="513">
        <v>360.69392000000005</v>
      </c>
      <c r="X53" s="513">
        <v>360.69392000000005</v>
      </c>
    </row>
    <row r="54" spans="1:24" ht="12.95" customHeight="1" x14ac:dyDescent="0.2">
      <c r="A54" s="62" t="s">
        <v>4162</v>
      </c>
      <c r="B54" s="513">
        <v>43.477929999997897</v>
      </c>
      <c r="C54" s="513">
        <v>-6112.2483800000009</v>
      </c>
      <c r="D54" s="513">
        <v>-0.25868999999999998</v>
      </c>
      <c r="E54" s="513">
        <v>-186.22119999999995</v>
      </c>
      <c r="F54" s="513">
        <v>-113.7741699999998</v>
      </c>
      <c r="G54" s="513">
        <v>1.0212000000003059</v>
      </c>
      <c r="H54" s="513">
        <v>291.7790500000001</v>
      </c>
      <c r="I54" s="513">
        <v>1064.1330300000011</v>
      </c>
      <c r="J54" s="513">
        <v>-12709.452999999998</v>
      </c>
      <c r="K54" s="513">
        <v>-5157.78298</v>
      </c>
      <c r="L54" s="513">
        <v>-1726.4892300000008</v>
      </c>
      <c r="M54" s="513">
        <v>-1702.6090000000004</v>
      </c>
      <c r="N54" s="513">
        <v>-218.42357000000015</v>
      </c>
      <c r="O54" s="513">
        <v>-2440.2399700000005</v>
      </c>
      <c r="P54" s="513">
        <v>-25431.467860000001</v>
      </c>
      <c r="Q54" s="513">
        <v>3851.4809099999984</v>
      </c>
      <c r="R54" s="513">
        <v>-7192.7172800000017</v>
      </c>
      <c r="S54" s="513">
        <v>-2176.6211999999996</v>
      </c>
      <c r="T54" s="513">
        <v>-1972.2894999999994</v>
      </c>
      <c r="U54" s="513">
        <v>-666.93745999999931</v>
      </c>
      <c r="V54" s="513">
        <v>-2591.570999999999</v>
      </c>
      <c r="W54" s="513">
        <v>-24013.952449999997</v>
      </c>
      <c r="X54" s="513">
        <v>-89161.164820000005</v>
      </c>
    </row>
    <row r="55" spans="1:24" ht="12.95" customHeight="1" x14ac:dyDescent="0.2">
      <c r="A55" s="62" t="s">
        <v>4163</v>
      </c>
      <c r="B55" s="513">
        <v>-2348.5932100000018</v>
      </c>
      <c r="C55" s="513">
        <v>-15170.52763</v>
      </c>
      <c r="D55" s="513">
        <v>-0.76941999999999999</v>
      </c>
      <c r="E55" s="513">
        <v>-2618.54349</v>
      </c>
      <c r="F55" s="513">
        <v>-1261.6950699999998</v>
      </c>
      <c r="G55" s="513">
        <v>-2330.4908899999996</v>
      </c>
      <c r="H55" s="513">
        <v>-3463.3374599999997</v>
      </c>
      <c r="I55" s="513">
        <v>-13036.593439999997</v>
      </c>
      <c r="J55" s="513">
        <v>-56032.095999999998</v>
      </c>
      <c r="K55" s="513">
        <v>-23415.322329999999</v>
      </c>
      <c r="L55" s="513">
        <v>-11559.03953</v>
      </c>
      <c r="M55" s="513">
        <v>-3680.5520000000001</v>
      </c>
      <c r="N55" s="513">
        <v>-3505.4247500000001</v>
      </c>
      <c r="O55" s="513">
        <v>-11596.538070000001</v>
      </c>
      <c r="P55" s="513">
        <v>-55365.316570000003</v>
      </c>
      <c r="Q55" s="513">
        <v>-12197.849</v>
      </c>
      <c r="R55" s="513">
        <v>-26892.231070000002</v>
      </c>
      <c r="S55" s="513">
        <v>-3472.7400299999999</v>
      </c>
      <c r="T55" s="513">
        <v>-10901.60842</v>
      </c>
      <c r="U55" s="513">
        <v>-29132.217789999999</v>
      </c>
      <c r="V55" s="513">
        <v>-19698.327000000001</v>
      </c>
      <c r="W55" s="513">
        <v>-68140.647009999986</v>
      </c>
      <c r="X55" s="513">
        <v>-375820.46017999994</v>
      </c>
    </row>
    <row r="56" spans="1:24" ht="12.95" customHeight="1" x14ac:dyDescent="0.2">
      <c r="A56" s="62" t="s">
        <v>4139</v>
      </c>
      <c r="B56" s="513">
        <v>55.579339999999966</v>
      </c>
      <c r="C56" s="513">
        <v>61.898339999999997</v>
      </c>
      <c r="D56" s="513">
        <v>0</v>
      </c>
      <c r="E56" s="513">
        <v>1093.51287</v>
      </c>
      <c r="F56" s="513">
        <v>122.39</v>
      </c>
      <c r="G56" s="513">
        <v>110.54486999999999</v>
      </c>
      <c r="H56" s="513">
        <v>479.14518999999996</v>
      </c>
      <c r="I56" s="513">
        <v>374.83938000000001</v>
      </c>
      <c r="J56" s="513">
        <v>598.92700000000002</v>
      </c>
      <c r="K56" s="513">
        <v>2426.4691800000001</v>
      </c>
      <c r="L56" s="513">
        <v>525.81624999999997</v>
      </c>
      <c r="M56" s="513">
        <v>35.018999999999998</v>
      </c>
      <c r="N56" s="513">
        <v>1646.0962</v>
      </c>
      <c r="O56" s="513">
        <v>1382.75495</v>
      </c>
      <c r="P56" s="513">
        <v>13165.652209999998</v>
      </c>
      <c r="Q56" s="513">
        <v>78.590800000000002</v>
      </c>
      <c r="R56" s="513">
        <v>829.06630999999993</v>
      </c>
      <c r="S56" s="513">
        <v>7.8268300000000002</v>
      </c>
      <c r="T56" s="513">
        <v>1474.3208100000002</v>
      </c>
      <c r="U56" s="513">
        <v>331.38954999999999</v>
      </c>
      <c r="V56" s="513">
        <v>3986.4690000000001</v>
      </c>
      <c r="W56" s="513">
        <v>846.05022999999994</v>
      </c>
      <c r="X56" s="513">
        <v>29632.358310000003</v>
      </c>
    </row>
    <row r="57" spans="1:24" ht="12.95" customHeight="1" x14ac:dyDescent="0.2">
      <c r="A57" s="62" t="s">
        <v>4145</v>
      </c>
      <c r="B57" s="513">
        <v>2378.9622899999999</v>
      </c>
      <c r="C57" s="513">
        <v>9027.8515299999999</v>
      </c>
      <c r="D57" s="513">
        <v>0.51073000000000002</v>
      </c>
      <c r="E57" s="513">
        <v>2184.16813</v>
      </c>
      <c r="F57" s="513">
        <v>1078.9298999999999</v>
      </c>
      <c r="G57" s="513">
        <v>2705.8963599999997</v>
      </c>
      <c r="H57" s="513">
        <v>4227.3069699999996</v>
      </c>
      <c r="I57" s="513">
        <v>14292.435969999999</v>
      </c>
      <c r="J57" s="513">
        <v>43676.271999999997</v>
      </c>
      <c r="K57" s="513">
        <v>17052.100989999999</v>
      </c>
      <c r="L57" s="513">
        <v>9460.8135299999994</v>
      </c>
      <c r="M57" s="513">
        <v>1967.5239999999999</v>
      </c>
      <c r="N57" s="513">
        <v>3275.63472</v>
      </c>
      <c r="O57" s="513">
        <v>8852.8560099999995</v>
      </c>
      <c r="P57" s="513">
        <v>25177.146530000002</v>
      </c>
      <c r="Q57" s="513">
        <v>15970.739109999999</v>
      </c>
      <c r="R57" s="513">
        <v>19164.938140000002</v>
      </c>
      <c r="S57" s="513">
        <v>1306.952</v>
      </c>
      <c r="T57" s="513">
        <v>8077.4526599999999</v>
      </c>
      <c r="U57" s="513">
        <v>28625.35039</v>
      </c>
      <c r="V57" s="513">
        <v>18432.132000000001</v>
      </c>
      <c r="W57" s="513">
        <v>43280.644329999996</v>
      </c>
      <c r="X57" s="513">
        <v>280216.61829000001</v>
      </c>
    </row>
    <row r="58" spans="1:24" ht="12.95" customHeight="1" x14ac:dyDescent="0.2">
      <c r="A58" s="62" t="s">
        <v>4140</v>
      </c>
      <c r="B58" s="513">
        <v>-42.470489999999998</v>
      </c>
      <c r="C58" s="513">
        <v>-31.47062</v>
      </c>
      <c r="D58" s="513">
        <v>0</v>
      </c>
      <c r="E58" s="513">
        <v>-845.35870999999997</v>
      </c>
      <c r="F58" s="513">
        <v>-53.399000000000001</v>
      </c>
      <c r="G58" s="513">
        <v>-484.92914000000002</v>
      </c>
      <c r="H58" s="513">
        <v>-951.33564999999999</v>
      </c>
      <c r="I58" s="513">
        <v>-566.54888000000005</v>
      </c>
      <c r="J58" s="513">
        <v>-952.55600000000004</v>
      </c>
      <c r="K58" s="513">
        <v>-1221.0308200000002</v>
      </c>
      <c r="L58" s="513">
        <v>-154.07948000000002</v>
      </c>
      <c r="M58" s="513">
        <v>-24.6</v>
      </c>
      <c r="N58" s="513">
        <v>-1634.72974</v>
      </c>
      <c r="O58" s="513">
        <v>-1079.31286</v>
      </c>
      <c r="P58" s="513">
        <v>-8408.95003</v>
      </c>
      <c r="Q58" s="513">
        <v>0</v>
      </c>
      <c r="R58" s="513">
        <v>-294.49065999999999</v>
      </c>
      <c r="S58" s="513">
        <v>-18.66</v>
      </c>
      <c r="T58" s="513">
        <v>-622.45455000000004</v>
      </c>
      <c r="U58" s="513">
        <v>-491.45961</v>
      </c>
      <c r="V58" s="513">
        <v>-5311.8450000000003</v>
      </c>
      <c r="W58" s="513">
        <v>0</v>
      </c>
      <c r="X58" s="513">
        <v>-23189.681240000002</v>
      </c>
    </row>
    <row r="59" spans="1:24" ht="12.95" customHeight="1" x14ac:dyDescent="0.2">
      <c r="A59" s="231" t="s">
        <v>1010</v>
      </c>
      <c r="B59" s="513">
        <v>0</v>
      </c>
      <c r="C59" s="513">
        <v>0</v>
      </c>
      <c r="D59" s="513">
        <v>0</v>
      </c>
      <c r="E59" s="513">
        <v>0</v>
      </c>
      <c r="F59" s="513">
        <v>0</v>
      </c>
      <c r="G59" s="513">
        <v>0</v>
      </c>
      <c r="H59" s="513">
        <v>0</v>
      </c>
      <c r="I59" s="513">
        <v>60.001359999999998</v>
      </c>
      <c r="J59" s="513">
        <v>-256.613</v>
      </c>
      <c r="K59" s="513">
        <v>0</v>
      </c>
      <c r="L59" s="513">
        <v>1668.7594999999999</v>
      </c>
      <c r="M59" s="513">
        <v>0</v>
      </c>
      <c r="N59" s="513">
        <v>0</v>
      </c>
      <c r="O59" s="513">
        <v>0</v>
      </c>
      <c r="P59" s="513">
        <v>80.562919999999991</v>
      </c>
      <c r="Q59" s="513">
        <v>0</v>
      </c>
      <c r="R59" s="513">
        <v>-31.996700000000004</v>
      </c>
      <c r="S59" s="513">
        <v>0</v>
      </c>
      <c r="T59" s="513">
        <v>-362.48811999999998</v>
      </c>
      <c r="U59" s="513">
        <v>0</v>
      </c>
      <c r="V59" s="513">
        <v>-183.59800000000001</v>
      </c>
      <c r="W59" s="513">
        <v>-36.296399999999998</v>
      </c>
      <c r="X59" s="513">
        <v>938.33156000000008</v>
      </c>
    </row>
    <row r="60" spans="1:24" ht="12.95" customHeight="1" x14ac:dyDescent="0.2">
      <c r="A60" s="231" t="s">
        <v>1011</v>
      </c>
      <c r="B60" s="513">
        <v>2830.7231799999645</v>
      </c>
      <c r="C60" s="513">
        <v>-2285.6770699999993</v>
      </c>
      <c r="D60" s="513">
        <v>3.01627</v>
      </c>
      <c r="E60" s="513">
        <v>-13157.371940000005</v>
      </c>
      <c r="F60" s="513">
        <v>1910.2446299999974</v>
      </c>
      <c r="G60" s="513">
        <v>3134.4617499999972</v>
      </c>
      <c r="H60" s="513">
        <v>-39357.472850000006</v>
      </c>
      <c r="I60" s="513">
        <v>24220.590409999942</v>
      </c>
      <c r="J60" s="513">
        <v>59536.680999999953</v>
      </c>
      <c r="K60" s="513">
        <v>47394.464619999984</v>
      </c>
      <c r="L60" s="513">
        <v>44531.300330000027</v>
      </c>
      <c r="M60" s="513">
        <v>7026.1389999999992</v>
      </c>
      <c r="N60" s="513">
        <v>7365.6542199999967</v>
      </c>
      <c r="O60" s="513">
        <v>-11531.158470000002</v>
      </c>
      <c r="P60" s="513">
        <v>-2838.1379699999961</v>
      </c>
      <c r="Q60" s="513">
        <v>12297.256999999998</v>
      </c>
      <c r="R60" s="513">
        <v>-31779.472699999995</v>
      </c>
      <c r="S60" s="513">
        <v>-8024.3257900000026</v>
      </c>
      <c r="T60" s="513">
        <v>15512.328650000025</v>
      </c>
      <c r="U60" s="513">
        <v>-30924.870240000018</v>
      </c>
      <c r="V60" s="513">
        <v>41805.647999999986</v>
      </c>
      <c r="W60" s="513">
        <v>-56219.894689999986</v>
      </c>
      <c r="X60" s="513">
        <v>71450.127339999861</v>
      </c>
    </row>
    <row r="61" spans="1:24" ht="12.95" customHeight="1" x14ac:dyDescent="0.2">
      <c r="A61" s="231" t="s">
        <v>1012</v>
      </c>
      <c r="B61" s="513">
        <v>-29273.81161000003</v>
      </c>
      <c r="C61" s="513">
        <v>-7941.5977999999996</v>
      </c>
      <c r="D61" s="513">
        <v>0</v>
      </c>
      <c r="E61" s="513">
        <v>-37436.435450000004</v>
      </c>
      <c r="F61" s="513">
        <v>-31464.733380000001</v>
      </c>
      <c r="G61" s="513">
        <v>-19951.100050000001</v>
      </c>
      <c r="H61" s="513">
        <v>-78912.896990000008</v>
      </c>
      <c r="I61" s="513">
        <v>-441431.33786000003</v>
      </c>
      <c r="J61" s="513">
        <v>-1966089.8019999999</v>
      </c>
      <c r="K61" s="513">
        <v>-525311.47053000005</v>
      </c>
      <c r="L61" s="513">
        <v>-218143.03764000002</v>
      </c>
      <c r="M61" s="513">
        <v>-25269.420999999998</v>
      </c>
      <c r="N61" s="513">
        <v>-72112.138829999996</v>
      </c>
      <c r="O61" s="513">
        <v>-45821.65</v>
      </c>
      <c r="P61" s="513">
        <v>-81383.209959999993</v>
      </c>
      <c r="Q61" s="513">
        <v>-95229.016000000003</v>
      </c>
      <c r="R61" s="513">
        <v>-188670.64460999999</v>
      </c>
      <c r="S61" s="513">
        <v>-30610.45</v>
      </c>
      <c r="T61" s="513">
        <v>-255054.14496999999</v>
      </c>
      <c r="U61" s="513">
        <v>-317497.77515</v>
      </c>
      <c r="V61" s="513">
        <v>-507182.00400000002</v>
      </c>
      <c r="W61" s="513">
        <v>-668689.25485999999</v>
      </c>
      <c r="X61" s="513">
        <v>-5643475.9326899992</v>
      </c>
    </row>
    <row r="62" spans="1:24" ht="12.95" customHeight="1" x14ac:dyDescent="0.2">
      <c r="A62" s="231" t="s">
        <v>1013</v>
      </c>
      <c r="B62" s="513">
        <v>0</v>
      </c>
      <c r="C62" s="513">
        <v>725.48404000000005</v>
      </c>
      <c r="D62" s="513">
        <v>0</v>
      </c>
      <c r="E62" s="513">
        <v>0</v>
      </c>
      <c r="F62" s="513">
        <v>0</v>
      </c>
      <c r="G62" s="513">
        <v>38.211210000000001</v>
      </c>
      <c r="H62" s="513">
        <v>0</v>
      </c>
      <c r="I62" s="513">
        <v>6873.4424500000005</v>
      </c>
      <c r="J62" s="513">
        <v>5468.4160000000002</v>
      </c>
      <c r="K62" s="513">
        <v>0</v>
      </c>
      <c r="L62" s="513">
        <v>0</v>
      </c>
      <c r="M62" s="513">
        <v>25.760999999999999</v>
      </c>
      <c r="N62" s="513">
        <v>0</v>
      </c>
      <c r="O62" s="513">
        <v>0</v>
      </c>
      <c r="P62" s="513">
        <v>0</v>
      </c>
      <c r="Q62" s="513">
        <v>0</v>
      </c>
      <c r="R62" s="513">
        <v>929.22610999999995</v>
      </c>
      <c r="S62" s="513">
        <v>-29.01022</v>
      </c>
      <c r="T62" s="513">
        <v>3720.9281700000001</v>
      </c>
      <c r="U62" s="513">
        <v>0</v>
      </c>
      <c r="V62" s="513">
        <v>0</v>
      </c>
      <c r="W62" s="513">
        <v>0</v>
      </c>
      <c r="X62" s="513">
        <v>17752.458760000001</v>
      </c>
    </row>
    <row r="63" spans="1:24" ht="12.95" customHeight="1" x14ac:dyDescent="0.2">
      <c r="A63" s="231" t="s">
        <v>1014</v>
      </c>
      <c r="B63" s="513">
        <v>32104.534789999994</v>
      </c>
      <c r="C63" s="513">
        <v>5436.9043000000001</v>
      </c>
      <c r="D63" s="513">
        <v>3.01627</v>
      </c>
      <c r="E63" s="513">
        <v>24279.06351</v>
      </c>
      <c r="F63" s="513">
        <v>33374.978009999999</v>
      </c>
      <c r="G63" s="513">
        <v>23311.936329999997</v>
      </c>
      <c r="H63" s="513">
        <v>39555.424140000003</v>
      </c>
      <c r="I63" s="513">
        <v>462858.85913</v>
      </c>
      <c r="J63" s="513">
        <v>2025413.5589999999</v>
      </c>
      <c r="K63" s="513">
        <v>572705.93515000003</v>
      </c>
      <c r="L63" s="513">
        <v>262674.33797000005</v>
      </c>
      <c r="M63" s="513">
        <v>32317.834999999999</v>
      </c>
      <c r="N63" s="513">
        <v>79477.793049999993</v>
      </c>
      <c r="O63" s="513">
        <v>34290.491529999999</v>
      </c>
      <c r="P63" s="513">
        <v>78545.071989999997</v>
      </c>
      <c r="Q63" s="513">
        <v>107526.273</v>
      </c>
      <c r="R63" s="513">
        <v>157321.4664</v>
      </c>
      <c r="S63" s="513">
        <v>22615.134429999998</v>
      </c>
      <c r="T63" s="513">
        <v>269532.40334000002</v>
      </c>
      <c r="U63" s="513">
        <v>286572.90490999998</v>
      </c>
      <c r="V63" s="513">
        <v>548987.652</v>
      </c>
      <c r="W63" s="513">
        <v>612469.36017</v>
      </c>
      <c r="X63" s="513">
        <v>5711374.9344199998</v>
      </c>
    </row>
    <row r="64" spans="1:24" ht="12.95" customHeight="1" x14ac:dyDescent="0.2">
      <c r="A64" s="231" t="s">
        <v>1015</v>
      </c>
      <c r="B64" s="513">
        <v>0</v>
      </c>
      <c r="C64" s="513">
        <v>-506.46760999999998</v>
      </c>
      <c r="D64" s="513">
        <v>0</v>
      </c>
      <c r="E64" s="513">
        <v>0</v>
      </c>
      <c r="F64" s="513">
        <v>0</v>
      </c>
      <c r="G64" s="513">
        <v>-264.58573999999999</v>
      </c>
      <c r="H64" s="513">
        <v>0</v>
      </c>
      <c r="I64" s="513">
        <v>-4080.3733099999999</v>
      </c>
      <c r="J64" s="513">
        <v>-5255.4920000000002</v>
      </c>
      <c r="K64" s="513">
        <v>0</v>
      </c>
      <c r="L64" s="513">
        <v>0</v>
      </c>
      <c r="M64" s="513">
        <v>-48.036000000000001</v>
      </c>
      <c r="N64" s="513">
        <v>0</v>
      </c>
      <c r="O64" s="513">
        <v>0</v>
      </c>
      <c r="P64" s="513">
        <v>0</v>
      </c>
      <c r="Q64" s="513">
        <v>0</v>
      </c>
      <c r="R64" s="513">
        <v>-1359.5206000000001</v>
      </c>
      <c r="S64" s="513">
        <v>0</v>
      </c>
      <c r="T64" s="513">
        <v>-2686.8578900000002</v>
      </c>
      <c r="U64" s="513">
        <v>0</v>
      </c>
      <c r="V64" s="513">
        <v>0</v>
      </c>
      <c r="W64" s="513">
        <v>0</v>
      </c>
      <c r="X64" s="513">
        <v>-14201.333149999999</v>
      </c>
    </row>
    <row r="65" spans="1:24" ht="12.95" customHeight="1" x14ac:dyDescent="0.2">
      <c r="A65" s="231" t="s">
        <v>1016</v>
      </c>
      <c r="B65" s="513">
        <v>-16.607012915497602</v>
      </c>
      <c r="C65" s="513">
        <v>-88.29222</v>
      </c>
      <c r="D65" s="513">
        <v>0.52129999999999999</v>
      </c>
      <c r="E65" s="513">
        <v>-166.18693999999996</v>
      </c>
      <c r="F65" s="513">
        <v>-0.25440000000000002</v>
      </c>
      <c r="G65" s="513">
        <v>-80.336199999999977</v>
      </c>
      <c r="H65" s="513">
        <v>-82.019259999999989</v>
      </c>
      <c r="I65" s="513">
        <v>-183.06630999999993</v>
      </c>
      <c r="J65" s="513">
        <v>-1709.09</v>
      </c>
      <c r="K65" s="513">
        <v>-1680.13869</v>
      </c>
      <c r="L65" s="513">
        <v>-502.52699999999999</v>
      </c>
      <c r="M65" s="513">
        <v>-339.55796999999995</v>
      </c>
      <c r="N65" s="513">
        <v>-30.187440000000002</v>
      </c>
      <c r="O65" s="513">
        <v>-1713.40544</v>
      </c>
      <c r="P65" s="513">
        <v>-1783.4877900000001</v>
      </c>
      <c r="Q65" s="513">
        <v>-323.88400000000001</v>
      </c>
      <c r="R65" s="513">
        <v>-2175.7122100000001</v>
      </c>
      <c r="S65" s="513">
        <v>-608.14359000000002</v>
      </c>
      <c r="T65" s="513">
        <v>-1070.1246699999999</v>
      </c>
      <c r="U65" s="513">
        <v>-1874.2505399999995</v>
      </c>
      <c r="V65" s="513">
        <v>-2565.0810000000001</v>
      </c>
      <c r="W65" s="513">
        <v>-7096.8236000000015</v>
      </c>
      <c r="X65" s="513">
        <v>-24088.654982915497</v>
      </c>
    </row>
    <row r="66" spans="1:24" ht="12.95" customHeight="1" x14ac:dyDescent="0.2">
      <c r="A66" s="231" t="s">
        <v>1506</v>
      </c>
      <c r="B66" s="513">
        <v>-309.34915000000024</v>
      </c>
      <c r="C66" s="513">
        <v>-28588.215250000001</v>
      </c>
      <c r="D66" s="513">
        <v>-2314.3184299999998</v>
      </c>
      <c r="E66" s="513">
        <v>-13118.072609999999</v>
      </c>
      <c r="F66" s="513">
        <v>-1572.3791199999998</v>
      </c>
      <c r="G66" s="513">
        <v>-462.28679000000005</v>
      </c>
      <c r="H66" s="513">
        <v>-41113.726280000003</v>
      </c>
      <c r="I66" s="513">
        <v>-27991.878350000003</v>
      </c>
      <c r="J66" s="513">
        <v>-72084.59924000001</v>
      </c>
      <c r="K66" s="513">
        <v>-75307.522020000004</v>
      </c>
      <c r="L66" s="513">
        <v>-28888.618549999999</v>
      </c>
      <c r="M66" s="513">
        <v>-21616.373370000001</v>
      </c>
      <c r="N66" s="513">
        <v>-15359.418799999999</v>
      </c>
      <c r="O66" s="513">
        <v>-79045.176658616518</v>
      </c>
      <c r="P66" s="513">
        <v>-64285.945008333569</v>
      </c>
      <c r="Q66" s="513">
        <v>-24439.616369999996</v>
      </c>
      <c r="R66" s="513">
        <v>-44696.871310000002</v>
      </c>
      <c r="S66" s="513">
        <v>-36636.33034</v>
      </c>
      <c r="T66" s="513">
        <v>-44061.121839999993</v>
      </c>
      <c r="U66" s="513">
        <v>-42156.54004</v>
      </c>
      <c r="V66" s="513">
        <v>-72797.625</v>
      </c>
      <c r="W66" s="513">
        <v>-106329.75277000001</v>
      </c>
      <c r="X66" s="513">
        <v>-843175.73729695019</v>
      </c>
    </row>
    <row r="67" spans="1:24" ht="12.95" customHeight="1" x14ac:dyDescent="0.2">
      <c r="A67" s="226" t="s">
        <v>1685</v>
      </c>
      <c r="B67" s="513">
        <v>-106.44738</v>
      </c>
      <c r="C67" s="513">
        <v>-14356.87307</v>
      </c>
      <c r="D67" s="513">
        <v>0</v>
      </c>
      <c r="E67" s="513">
        <v>-11069.55344</v>
      </c>
      <c r="F67" s="513">
        <v>-240.26415999999998</v>
      </c>
      <c r="G67" s="513">
        <v>-440.38851</v>
      </c>
      <c r="H67" s="513">
        <v>-16900.07517</v>
      </c>
      <c r="I67" s="513">
        <v>-17964.303100000001</v>
      </c>
      <c r="J67" s="513">
        <v>-35572.351240000004</v>
      </c>
      <c r="K67" s="513">
        <v>-24191.213190000002</v>
      </c>
      <c r="L67" s="513">
        <v>-15713.012969999998</v>
      </c>
      <c r="M67" s="513">
        <v>-10668.38818</v>
      </c>
      <c r="N67" s="513">
        <v>-2500.9147100000005</v>
      </c>
      <c r="O67" s="513">
        <v>-54011.034700000004</v>
      </c>
      <c r="P67" s="513">
        <v>-46021.812159999994</v>
      </c>
      <c r="Q67" s="513">
        <v>-11794.946969999999</v>
      </c>
      <c r="R67" s="513">
        <v>-34582.830090000003</v>
      </c>
      <c r="S67" s="513">
        <v>-19941.15957</v>
      </c>
      <c r="T67" s="513">
        <v>-21500.064899999998</v>
      </c>
      <c r="U67" s="513">
        <v>-29422.1855</v>
      </c>
      <c r="V67" s="513">
        <v>-39481.506999999998</v>
      </c>
      <c r="W67" s="513">
        <v>-86328.901389999999</v>
      </c>
      <c r="X67" s="513">
        <v>-492808.22740000009</v>
      </c>
    </row>
    <row r="68" spans="1:24" ht="12.95" customHeight="1" x14ac:dyDescent="0.2">
      <c r="A68" s="227" t="s">
        <v>1682</v>
      </c>
      <c r="B68" s="513">
        <v>-106.44738</v>
      </c>
      <c r="C68" s="513">
        <v>-14356.87307</v>
      </c>
      <c r="D68" s="513">
        <v>0</v>
      </c>
      <c r="E68" s="513">
        <v>-11069.55344</v>
      </c>
      <c r="F68" s="513">
        <v>-240.26415999999998</v>
      </c>
      <c r="G68" s="513">
        <v>-440.38851</v>
      </c>
      <c r="H68" s="513">
        <v>-16900.07517</v>
      </c>
      <c r="I68" s="513">
        <v>-17964.303100000001</v>
      </c>
      <c r="J68" s="513">
        <v>-35572.351240000004</v>
      </c>
      <c r="K68" s="513">
        <v>-24191.213190000002</v>
      </c>
      <c r="L68" s="513">
        <v>-15713.012969999998</v>
      </c>
      <c r="M68" s="513">
        <v>-10668.38818</v>
      </c>
      <c r="N68" s="513">
        <v>-2500.9147100000005</v>
      </c>
      <c r="O68" s="513">
        <v>-54011.034700000004</v>
      </c>
      <c r="P68" s="513">
        <v>-47979.522669999991</v>
      </c>
      <c r="Q68" s="513">
        <v>-11794.946969999999</v>
      </c>
      <c r="R68" s="513">
        <v>-34582.830090000003</v>
      </c>
      <c r="S68" s="513">
        <v>-19941.15957</v>
      </c>
      <c r="T68" s="513">
        <v>-21500.064899999998</v>
      </c>
      <c r="U68" s="513">
        <v>-28742.351180000001</v>
      </c>
      <c r="V68" s="513">
        <v>-39481.506999999998</v>
      </c>
      <c r="W68" s="513">
        <v>-86328.901389999999</v>
      </c>
      <c r="X68" s="513">
        <v>-494086.10359000001</v>
      </c>
    </row>
    <row r="69" spans="1:24" ht="12.95" customHeight="1" x14ac:dyDescent="0.2">
      <c r="A69" s="227" t="s">
        <v>1686</v>
      </c>
      <c r="B69" s="513">
        <v>0</v>
      </c>
      <c r="C69" s="513">
        <v>0</v>
      </c>
      <c r="D69" s="513">
        <v>0</v>
      </c>
      <c r="E69" s="513">
        <v>0</v>
      </c>
      <c r="F69" s="513">
        <v>0</v>
      </c>
      <c r="G69" s="513">
        <v>0</v>
      </c>
      <c r="H69" s="513">
        <v>0</v>
      </c>
      <c r="I69" s="513">
        <v>0</v>
      </c>
      <c r="J69" s="513">
        <v>0</v>
      </c>
      <c r="K69" s="513">
        <v>0</v>
      </c>
      <c r="L69" s="513">
        <v>0</v>
      </c>
      <c r="M69" s="513">
        <v>0</v>
      </c>
      <c r="N69" s="513">
        <v>0</v>
      </c>
      <c r="O69" s="513">
        <v>0</v>
      </c>
      <c r="P69" s="513">
        <v>1957.7105100000001</v>
      </c>
      <c r="Q69" s="513">
        <v>0</v>
      </c>
      <c r="R69" s="513">
        <v>0</v>
      </c>
      <c r="S69" s="513">
        <v>0</v>
      </c>
      <c r="T69" s="513">
        <v>0</v>
      </c>
      <c r="U69" s="513">
        <v>-679.83431999999993</v>
      </c>
      <c r="V69" s="513">
        <v>0</v>
      </c>
      <c r="W69" s="513">
        <v>0</v>
      </c>
      <c r="X69" s="513">
        <v>1277.8761900000002</v>
      </c>
    </row>
    <row r="70" spans="1:24" ht="12.95" customHeight="1" x14ac:dyDescent="0.2">
      <c r="A70" s="233" t="s">
        <v>1507</v>
      </c>
      <c r="B70" s="513">
        <v>214.86234999999996</v>
      </c>
      <c r="C70" s="513">
        <v>-5449.3046599999998</v>
      </c>
      <c r="D70" s="513">
        <v>0</v>
      </c>
      <c r="E70" s="513">
        <v>4313.6071400000001</v>
      </c>
      <c r="F70" s="513">
        <v>4.7706999999999997</v>
      </c>
      <c r="G70" s="513">
        <v>518.09420999999998</v>
      </c>
      <c r="H70" s="513">
        <v>1076.3509099999999</v>
      </c>
      <c r="I70" s="513">
        <v>2961.9867999999997</v>
      </c>
      <c r="J70" s="513">
        <v>2740.3490000000002</v>
      </c>
      <c r="K70" s="513">
        <v>2016.3416299999999</v>
      </c>
      <c r="L70" s="513">
        <v>347.70087000000001</v>
      </c>
      <c r="M70" s="513">
        <v>213.56435000000002</v>
      </c>
      <c r="N70" s="513">
        <v>371.88808</v>
      </c>
      <c r="O70" s="513">
        <v>3410.2872200000002</v>
      </c>
      <c r="P70" s="513">
        <v>31056.950479999996</v>
      </c>
      <c r="Q70" s="513">
        <v>470.35131999999999</v>
      </c>
      <c r="R70" s="513">
        <v>1005.73567</v>
      </c>
      <c r="S70" s="513">
        <v>74.625910000000005</v>
      </c>
      <c r="T70" s="513">
        <v>2128.3150699999997</v>
      </c>
      <c r="U70" s="513">
        <v>1456.9290100000001</v>
      </c>
      <c r="V70" s="513">
        <v>7387.5519999999997</v>
      </c>
      <c r="W70" s="513">
        <v>0</v>
      </c>
      <c r="X70" s="513">
        <v>56320.958060000004</v>
      </c>
    </row>
    <row r="71" spans="1:24" ht="12.95" customHeight="1" x14ac:dyDescent="0.2">
      <c r="A71" s="233" t="s">
        <v>1017</v>
      </c>
      <c r="B71" s="513">
        <v>-199.70089000000013</v>
      </c>
      <c r="C71" s="513">
        <v>-5460.9930100000001</v>
      </c>
      <c r="D71" s="513">
        <v>-1157.84572</v>
      </c>
      <c r="E71" s="513">
        <v>-3701.48488</v>
      </c>
      <c r="F71" s="513">
        <v>-1052.2992199999999</v>
      </c>
      <c r="G71" s="513">
        <v>-106.19422</v>
      </c>
      <c r="H71" s="513">
        <v>-15881.563679999999</v>
      </c>
      <c r="I71" s="513">
        <v>-5886.5140700000002</v>
      </c>
      <c r="J71" s="513">
        <v>-20423.106</v>
      </c>
      <c r="K71" s="513">
        <v>-30075.794979999999</v>
      </c>
      <c r="L71" s="513">
        <v>-7783.0587100000002</v>
      </c>
      <c r="M71" s="513">
        <v>-5659.165</v>
      </c>
      <c r="N71" s="513">
        <v>-6609.7967199999994</v>
      </c>
      <c r="O71" s="513">
        <v>-16181.059826748588</v>
      </c>
      <c r="P71" s="513">
        <v>-29172.184417043842</v>
      </c>
      <c r="Q71" s="513">
        <v>-5005.9884699999993</v>
      </c>
      <c r="R71" s="513">
        <v>-7008.3907399999998</v>
      </c>
      <c r="S71" s="513">
        <v>-8842.7136799999989</v>
      </c>
      <c r="T71" s="513">
        <v>-10886.759199999999</v>
      </c>
      <c r="U71" s="513">
        <v>-4433.1113800000003</v>
      </c>
      <c r="V71" s="513">
        <v>-27873.021000000001</v>
      </c>
      <c r="W71" s="513">
        <v>-9199.3264099999997</v>
      </c>
      <c r="X71" s="513">
        <v>-222600.07222379243</v>
      </c>
    </row>
    <row r="72" spans="1:24" ht="12.95" customHeight="1" x14ac:dyDescent="0.2">
      <c r="A72" s="233" t="s">
        <v>1018</v>
      </c>
      <c r="B72" s="513">
        <v>-74.566999999999993</v>
      </c>
      <c r="C72" s="513">
        <v>-1335.4602199999999</v>
      </c>
      <c r="D72" s="513">
        <v>-767.15658999999994</v>
      </c>
      <c r="E72" s="513">
        <v>-1903.6104399999999</v>
      </c>
      <c r="F72" s="513">
        <v>-234.33211</v>
      </c>
      <c r="G72" s="513">
        <v>-23.811669999999999</v>
      </c>
      <c r="H72" s="513">
        <v>-8005.0297399999999</v>
      </c>
      <c r="I72" s="513">
        <v>-1990.40752</v>
      </c>
      <c r="J72" s="513">
        <v>-12240.453</v>
      </c>
      <c r="K72" s="513">
        <v>-12004.293529999999</v>
      </c>
      <c r="L72" s="513">
        <v>-2971.8588100000002</v>
      </c>
      <c r="M72" s="513">
        <v>-1775.64</v>
      </c>
      <c r="N72" s="513">
        <v>-3631.6058000000003</v>
      </c>
      <c r="O72" s="513">
        <v>-5667.3327412223589</v>
      </c>
      <c r="P72" s="513">
        <v>0</v>
      </c>
      <c r="Q72" s="513">
        <v>-7746.2229200000002</v>
      </c>
      <c r="R72" s="513">
        <v>-3596.87961</v>
      </c>
      <c r="S72" s="513">
        <v>-4705.28737</v>
      </c>
      <c r="T72" s="513">
        <v>-7375.4170000000004</v>
      </c>
      <c r="U72" s="513">
        <v>-4271.4910300000001</v>
      </c>
      <c r="V72" s="513">
        <v>-4367.3429999999998</v>
      </c>
      <c r="W72" s="513">
        <v>-6258.9117400000005</v>
      </c>
      <c r="X72" s="513">
        <v>-90947.111841222359</v>
      </c>
    </row>
    <row r="73" spans="1:24" ht="12.95" customHeight="1" x14ac:dyDescent="0.2">
      <c r="A73" s="233" t="s">
        <v>1019</v>
      </c>
      <c r="B73" s="513">
        <v>-12.38447</v>
      </c>
      <c r="C73" s="513">
        <v>-440.20098999999999</v>
      </c>
      <c r="D73" s="513">
        <v>-350.59028999999998</v>
      </c>
      <c r="E73" s="513">
        <v>-408.63146</v>
      </c>
      <c r="F73" s="513">
        <v>-0.02</v>
      </c>
      <c r="G73" s="513">
        <v>-2.6127500000000001</v>
      </c>
      <c r="H73" s="513">
        <v>0</v>
      </c>
      <c r="I73" s="513">
        <v>-1428.8005000000001</v>
      </c>
      <c r="J73" s="513">
        <v>-3822.431</v>
      </c>
      <c r="K73" s="513">
        <v>-4048.85383</v>
      </c>
      <c r="L73" s="513">
        <v>-2.9225599999999998</v>
      </c>
      <c r="M73" s="513">
        <v>-923.26099999999997</v>
      </c>
      <c r="N73" s="513">
        <v>-95.643090000000001</v>
      </c>
      <c r="O73" s="513">
        <v>-4748.2058650811377</v>
      </c>
      <c r="P73" s="513">
        <v>0</v>
      </c>
      <c r="Q73" s="513">
        <v>0</v>
      </c>
      <c r="R73" s="513">
        <v>-334.82218999999998</v>
      </c>
      <c r="S73" s="513">
        <v>-1666.02206</v>
      </c>
      <c r="T73" s="513">
        <v>-3248.6900699999997</v>
      </c>
      <c r="U73" s="513">
        <v>-1235.82978</v>
      </c>
      <c r="V73" s="513">
        <v>-953.43799999999999</v>
      </c>
      <c r="W73" s="513">
        <v>0</v>
      </c>
      <c r="X73" s="513">
        <v>-23723.359905081135</v>
      </c>
    </row>
    <row r="74" spans="1:24" ht="12.95" customHeight="1" x14ac:dyDescent="0.2">
      <c r="A74" s="233" t="s">
        <v>1020</v>
      </c>
      <c r="B74" s="513">
        <v>0</v>
      </c>
      <c r="C74" s="513">
        <v>0</v>
      </c>
      <c r="D74" s="513">
        <v>0</v>
      </c>
      <c r="E74" s="513">
        <v>0</v>
      </c>
      <c r="F74" s="513">
        <v>0</v>
      </c>
      <c r="G74" s="513">
        <v>0</v>
      </c>
      <c r="H74" s="513">
        <v>0</v>
      </c>
      <c r="I74" s="513">
        <v>0</v>
      </c>
      <c r="J74" s="513">
        <v>0</v>
      </c>
      <c r="K74" s="513">
        <v>0</v>
      </c>
      <c r="L74" s="513">
        <v>0</v>
      </c>
      <c r="M74" s="513">
        <v>-86.185000000000002</v>
      </c>
      <c r="N74" s="513">
        <v>0</v>
      </c>
      <c r="O74" s="513">
        <v>0</v>
      </c>
      <c r="P74" s="513">
        <v>-717.97346994552299</v>
      </c>
      <c r="Q74" s="513">
        <v>0</v>
      </c>
      <c r="R74" s="513">
        <v>0</v>
      </c>
      <c r="S74" s="513">
        <v>0</v>
      </c>
      <c r="T74" s="513">
        <v>0</v>
      </c>
      <c r="U74" s="513">
        <v>0</v>
      </c>
      <c r="V74" s="513">
        <v>0</v>
      </c>
      <c r="W74" s="513">
        <v>0</v>
      </c>
      <c r="X74" s="513">
        <v>-804.15846994552294</v>
      </c>
    </row>
    <row r="75" spans="1:24" ht="12.95" customHeight="1" x14ac:dyDescent="0.2">
      <c r="A75" s="69" t="s">
        <v>3229</v>
      </c>
      <c r="B75" s="513">
        <v>-19.672680000000007</v>
      </c>
      <c r="C75" s="513">
        <v>-1255.6373000000001</v>
      </c>
      <c r="D75" s="513">
        <v>-38.725830000000002</v>
      </c>
      <c r="E75" s="513">
        <v>-119.14659</v>
      </c>
      <c r="F75" s="513">
        <v>-48.61956</v>
      </c>
      <c r="G75" s="513">
        <v>-22.248889999999999</v>
      </c>
      <c r="H75" s="513">
        <v>-1114.97399</v>
      </c>
      <c r="I75" s="513">
        <v>-111.38755999999999</v>
      </c>
      <c r="J75" s="513">
        <v>-1631.777</v>
      </c>
      <c r="K75" s="513">
        <v>-6420.0910199999998</v>
      </c>
      <c r="L75" s="513">
        <v>0</v>
      </c>
      <c r="M75" s="513">
        <v>-2683.5</v>
      </c>
      <c r="N75" s="513">
        <v>-2883.6546200000003</v>
      </c>
      <c r="O75" s="513">
        <v>-872.66742085291094</v>
      </c>
      <c r="P75" s="513">
        <v>-15606.957471344202</v>
      </c>
      <c r="Q75" s="513">
        <v>0</v>
      </c>
      <c r="R75" s="513">
        <v>-212.06779999999998</v>
      </c>
      <c r="S75" s="513">
        <v>-1555.62374</v>
      </c>
      <c r="T75" s="513">
        <v>-2159.5687699999999</v>
      </c>
      <c r="U75" s="513">
        <v>-2103.8086400000002</v>
      </c>
      <c r="V75" s="513">
        <v>-7340.0479999999998</v>
      </c>
      <c r="W75" s="513">
        <v>-3062.27153</v>
      </c>
      <c r="X75" s="513">
        <v>-49262.448412197111</v>
      </c>
    </row>
    <row r="76" spans="1:24" ht="12.95" customHeight="1" x14ac:dyDescent="0.2">
      <c r="A76" s="233" t="s">
        <v>1021</v>
      </c>
      <c r="B76" s="513">
        <v>-111.43908000000008</v>
      </c>
      <c r="C76" s="513">
        <v>-289.74599999999998</v>
      </c>
      <c r="D76" s="513">
        <v>0</v>
      </c>
      <c r="E76" s="513">
        <v>-229.25294</v>
      </c>
      <c r="F76" s="513">
        <v>-1.61477</v>
      </c>
      <c r="G76" s="513">
        <v>-385.12496000000004</v>
      </c>
      <c r="H76" s="513">
        <v>-288.43460999999996</v>
      </c>
      <c r="I76" s="513">
        <v>-3572.4524000000001</v>
      </c>
      <c r="J76" s="513">
        <v>-1134.83</v>
      </c>
      <c r="K76" s="513">
        <v>-583.61709999999994</v>
      </c>
      <c r="L76" s="513">
        <v>-2765.4663700000001</v>
      </c>
      <c r="M76" s="513">
        <v>-33.798540000000003</v>
      </c>
      <c r="N76" s="513">
        <v>-9.6919400000000007</v>
      </c>
      <c r="O76" s="513">
        <v>-975.16332471151725</v>
      </c>
      <c r="P76" s="513">
        <v>-3823.9679700000002</v>
      </c>
      <c r="Q76" s="513">
        <v>-362.80932999999999</v>
      </c>
      <c r="R76" s="513">
        <v>32.383450000000003</v>
      </c>
      <c r="S76" s="513">
        <v>-0.14983000000000002</v>
      </c>
      <c r="T76" s="513">
        <v>-1018.9369700000001</v>
      </c>
      <c r="U76" s="513">
        <v>-2147.0427200000004</v>
      </c>
      <c r="V76" s="513">
        <v>-169.82</v>
      </c>
      <c r="W76" s="513">
        <v>-1480.3416999999999</v>
      </c>
      <c r="X76" s="513">
        <v>-19351.317104711521</v>
      </c>
    </row>
    <row r="77" spans="1:24" ht="12.95" customHeight="1" x14ac:dyDescent="0.2">
      <c r="A77" s="231" t="s">
        <v>1022</v>
      </c>
      <c r="B77" s="513">
        <v>-1225.9530099999995</v>
      </c>
      <c r="C77" s="513">
        <v>0</v>
      </c>
      <c r="D77" s="513">
        <v>0</v>
      </c>
      <c r="E77" s="513">
        <v>-59.192</v>
      </c>
      <c r="F77" s="513">
        <v>-1008.8111</v>
      </c>
      <c r="G77" s="513">
        <v>-615.37095999999997</v>
      </c>
      <c r="H77" s="513">
        <v>-1598.7905000000001</v>
      </c>
      <c r="I77" s="513">
        <v>-7307.14329</v>
      </c>
      <c r="J77" s="513">
        <v>0</v>
      </c>
      <c r="K77" s="513">
        <v>-26703.582870000002</v>
      </c>
      <c r="L77" s="513">
        <v>-17211.714370000002</v>
      </c>
      <c r="M77" s="513">
        <v>-1886.577</v>
      </c>
      <c r="N77" s="513">
        <v>-3887.3861200000001</v>
      </c>
      <c r="O77" s="513">
        <v>0</v>
      </c>
      <c r="P77" s="513">
        <v>0</v>
      </c>
      <c r="Q77" s="513">
        <v>0</v>
      </c>
      <c r="R77" s="513">
        <v>-3.2074499999999997</v>
      </c>
      <c r="S77" s="513">
        <v>0</v>
      </c>
      <c r="T77" s="513">
        <v>0</v>
      </c>
      <c r="U77" s="513">
        <v>-13066.844879999999</v>
      </c>
      <c r="V77" s="513">
        <v>0</v>
      </c>
      <c r="W77" s="513">
        <v>0</v>
      </c>
      <c r="X77" s="513">
        <v>-74574.573550000001</v>
      </c>
    </row>
    <row r="78" spans="1:24" ht="12.95" customHeight="1" x14ac:dyDescent="0.2">
      <c r="A78" s="65" t="s">
        <v>1023</v>
      </c>
      <c r="B78" s="513">
        <v>0</v>
      </c>
      <c r="C78" s="513">
        <v>0</v>
      </c>
      <c r="D78" s="513">
        <v>0</v>
      </c>
      <c r="E78" s="513">
        <v>0</v>
      </c>
      <c r="F78" s="513">
        <v>0</v>
      </c>
      <c r="G78" s="513">
        <v>-64.524540000000002</v>
      </c>
      <c r="H78" s="513">
        <v>0</v>
      </c>
      <c r="I78" s="513">
        <v>0</v>
      </c>
      <c r="J78" s="513">
        <v>0</v>
      </c>
      <c r="K78" s="513">
        <v>0</v>
      </c>
      <c r="L78" s="513">
        <v>0</v>
      </c>
      <c r="M78" s="513">
        <v>0</v>
      </c>
      <c r="N78" s="513">
        <v>0</v>
      </c>
      <c r="O78" s="513">
        <v>0</v>
      </c>
      <c r="P78" s="513">
        <v>0</v>
      </c>
      <c r="Q78" s="513">
        <v>0</v>
      </c>
      <c r="R78" s="513">
        <v>0</v>
      </c>
      <c r="S78" s="513">
        <v>0</v>
      </c>
      <c r="T78" s="513">
        <v>0</v>
      </c>
      <c r="U78" s="513">
        <v>0</v>
      </c>
      <c r="V78" s="513">
        <v>0</v>
      </c>
      <c r="W78" s="513">
        <v>0</v>
      </c>
      <c r="X78" s="513">
        <v>-64.524540000000002</v>
      </c>
    </row>
    <row r="79" spans="1:24" ht="12.95" customHeight="1" x14ac:dyDescent="0.2">
      <c r="A79" s="234" t="s">
        <v>1024</v>
      </c>
      <c r="B79" s="513">
        <v>-320.53857999999997</v>
      </c>
      <c r="C79" s="513">
        <v>0</v>
      </c>
      <c r="D79" s="513">
        <v>0</v>
      </c>
      <c r="E79" s="513">
        <v>0</v>
      </c>
      <c r="F79" s="513">
        <v>0</v>
      </c>
      <c r="G79" s="513">
        <v>0</v>
      </c>
      <c r="H79" s="513">
        <v>0</v>
      </c>
      <c r="I79" s="513">
        <v>0</v>
      </c>
      <c r="J79" s="513">
        <v>0</v>
      </c>
      <c r="K79" s="513">
        <v>-1418.6719499999999</v>
      </c>
      <c r="L79" s="513">
        <v>0</v>
      </c>
      <c r="M79" s="513">
        <v>-122.73399999999999</v>
      </c>
      <c r="N79" s="513">
        <v>0</v>
      </c>
      <c r="O79" s="513">
        <v>0</v>
      </c>
      <c r="P79" s="513">
        <v>-347.2902899999998</v>
      </c>
      <c r="Q79" s="513">
        <v>0</v>
      </c>
      <c r="R79" s="513">
        <v>0</v>
      </c>
      <c r="S79" s="513">
        <v>0</v>
      </c>
      <c r="T79" s="513">
        <v>0</v>
      </c>
      <c r="U79" s="513">
        <v>-9176.5515199999991</v>
      </c>
      <c r="V79" s="513">
        <v>0</v>
      </c>
      <c r="W79" s="513">
        <v>0</v>
      </c>
      <c r="X79" s="513">
        <v>-11385.786339999999</v>
      </c>
    </row>
    <row r="80" spans="1:24" ht="12.95" customHeight="1" x14ac:dyDescent="0.2">
      <c r="A80" s="234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  <c r="R80" s="513"/>
      <c r="S80" s="513"/>
      <c r="T80" s="513"/>
      <c r="U80" s="513"/>
      <c r="V80" s="513"/>
      <c r="W80" s="513"/>
      <c r="X80" s="513"/>
    </row>
    <row r="81" spans="1:29" ht="15" customHeight="1" x14ac:dyDescent="0.2">
      <c r="A81" s="1141" t="s">
        <v>563</v>
      </c>
      <c r="B81" s="1144">
        <v>-5895.5114229155351</v>
      </c>
      <c r="C81" s="1144">
        <v>-55891.9519</v>
      </c>
      <c r="D81" s="1144">
        <v>-2338.1678399999996</v>
      </c>
      <c r="E81" s="1144">
        <v>-29602.273475000002</v>
      </c>
      <c r="F81" s="1144">
        <v>-7397.3523900000018</v>
      </c>
      <c r="G81" s="1144">
        <v>-5945.5126100000016</v>
      </c>
      <c r="H81" s="1144">
        <v>-88993.814740000002</v>
      </c>
      <c r="I81" s="1144">
        <v>-120850.36360350109</v>
      </c>
      <c r="J81" s="1144">
        <v>-469262.04042600008</v>
      </c>
      <c r="K81" s="1144">
        <v>-191725.14890000006</v>
      </c>
      <c r="L81" s="1144">
        <v>-86214.245849999992</v>
      </c>
      <c r="M81" s="1144">
        <v>-29337.498236000007</v>
      </c>
      <c r="N81" s="1144">
        <v>-36610.249710000004</v>
      </c>
      <c r="O81" s="1144">
        <v>-116587.41116861653</v>
      </c>
      <c r="P81" s="1144">
        <v>-128357.85734083358</v>
      </c>
      <c r="Q81" s="1144">
        <v>-63453.522949999999</v>
      </c>
      <c r="R81" s="1144">
        <v>-145196.54848999999</v>
      </c>
      <c r="S81" s="1144">
        <v>-53244.036180000003</v>
      </c>
      <c r="T81" s="1144">
        <v>-113296.78633999996</v>
      </c>
      <c r="U81" s="1144">
        <v>-192607.76407999999</v>
      </c>
      <c r="V81" s="1144">
        <v>-163030.400195019</v>
      </c>
      <c r="W81" s="1144">
        <v>-592033.30266000004</v>
      </c>
      <c r="X81" s="1144">
        <v>-2697871.7605078858</v>
      </c>
    </row>
    <row r="82" spans="1:29" ht="12.95" customHeight="1" x14ac:dyDescent="0.2">
      <c r="A82" s="66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  <c r="R82" s="513"/>
      <c r="S82" s="513"/>
      <c r="T82" s="513"/>
      <c r="U82" s="513"/>
      <c r="V82" s="513"/>
      <c r="W82" s="513"/>
      <c r="X82" s="513"/>
    </row>
    <row r="83" spans="1:29" ht="15" customHeight="1" thickBot="1" x14ac:dyDescent="0.25">
      <c r="A83" s="1145" t="s">
        <v>564</v>
      </c>
      <c r="B83" s="1146">
        <v>548.3472570844724</v>
      </c>
      <c r="C83" s="1146">
        <v>-207.5564200000008</v>
      </c>
      <c r="D83" s="1146">
        <v>-2291.2942499999995</v>
      </c>
      <c r="E83" s="1146">
        <v>410.43634834730619</v>
      </c>
      <c r="F83" s="1146">
        <v>-300.08454000000165</v>
      </c>
      <c r="G83" s="1146">
        <v>4811.2778818854677</v>
      </c>
      <c r="H83" s="1146">
        <v>-28681.894749999999</v>
      </c>
      <c r="I83" s="1146">
        <v>10522.897064748162</v>
      </c>
      <c r="J83" s="1146">
        <v>33415.789638999966</v>
      </c>
      <c r="K83" s="1146">
        <v>8151.819632552535</v>
      </c>
      <c r="L83" s="1146">
        <v>1649.6682700000092</v>
      </c>
      <c r="M83" s="1146">
        <v>1126.3462803229668</v>
      </c>
      <c r="N83" s="1146">
        <v>-8956.007210000007</v>
      </c>
      <c r="O83" s="1146">
        <v>26870.702231383475</v>
      </c>
      <c r="P83" s="1146">
        <v>79209.602351831389</v>
      </c>
      <c r="Q83" s="1146">
        <v>13969.394119999997</v>
      </c>
      <c r="R83" s="1146">
        <v>51910.680800000031</v>
      </c>
      <c r="S83" s="1146">
        <v>-6436.0339900000035</v>
      </c>
      <c r="T83" s="1146">
        <v>10065.141580000054</v>
      </c>
      <c r="U83" s="1146">
        <v>13816.797549999988</v>
      </c>
      <c r="V83" s="1146">
        <v>37753.348129112972</v>
      </c>
      <c r="W83" s="1146">
        <v>-1205.7081900000339</v>
      </c>
      <c r="X83" s="1146">
        <v>246153.66978626876</v>
      </c>
    </row>
    <row r="84" spans="1:29" s="451" customFormat="1" ht="12.95" customHeight="1" x14ac:dyDescent="0.2">
      <c r="A84" s="1460" t="s">
        <v>3158</v>
      </c>
      <c r="B84" s="1464">
        <v>-1218.7686099999955</v>
      </c>
      <c r="C84" s="1464">
        <v>2089.243658799991</v>
      </c>
      <c r="D84" s="1464">
        <v>-1266.5930000000001</v>
      </c>
      <c r="E84" s="1464">
        <v>-1320.9499831137728</v>
      </c>
      <c r="F84" s="1464">
        <v>-9.9115299999975832</v>
      </c>
      <c r="G84" s="1464">
        <v>4418.2281100000037</v>
      </c>
      <c r="H84" s="1464">
        <v>-22805.345730116002</v>
      </c>
      <c r="I84" s="1464">
        <v>8748.9941768722929</v>
      </c>
      <c r="J84" s="1464">
        <v>34446.776111777173</v>
      </c>
      <c r="K84" s="1464">
        <v>7340.3444417749124</v>
      </c>
      <c r="L84" s="1464">
        <v>8155.1449819399277</v>
      </c>
      <c r="M84" s="1464">
        <v>-3658.1642267510001</v>
      </c>
      <c r="N84" s="1464">
        <v>-5928.7047699999966</v>
      </c>
      <c r="O84" s="1464">
        <v>11086.337588276729</v>
      </c>
      <c r="P84" s="1464">
        <v>81954.360793311673</v>
      </c>
      <c r="Q84" s="1464">
        <v>-7575.2706291380528</v>
      </c>
      <c r="R84" s="1464">
        <v>36934.125089999929</v>
      </c>
      <c r="S84" s="1464">
        <v>-1987.2576999999947</v>
      </c>
      <c r="T84" s="1464">
        <v>28838.870070000004</v>
      </c>
      <c r="U84" s="1464">
        <v>-2119.6899500000291</v>
      </c>
      <c r="V84" s="1464">
        <v>15126.966699999379</v>
      </c>
      <c r="W84" s="1464">
        <v>-584.31929999997374</v>
      </c>
      <c r="X84" s="1003">
        <v>167582.7430894135</v>
      </c>
      <c r="Y84" s="61"/>
      <c r="Z84" s="30"/>
      <c r="AA84" s="30"/>
      <c r="AB84" s="30"/>
      <c r="AC84" s="30"/>
    </row>
    <row r="85" spans="1:29" ht="12.95" customHeight="1" x14ac:dyDescent="0.2">
      <c r="A85" s="1461" t="s">
        <v>3159</v>
      </c>
      <c r="B85" s="77">
        <v>3302.2437900000027</v>
      </c>
      <c r="C85" s="77">
        <v>-3950.5251300000027</v>
      </c>
      <c r="D85" s="77" t="s">
        <v>1580</v>
      </c>
      <c r="E85" s="77">
        <v>-3538.4606400000043</v>
      </c>
      <c r="F85" s="77">
        <v>-709.16236999999921</v>
      </c>
      <c r="G85" s="77">
        <v>2228.5294499999991</v>
      </c>
      <c r="H85" s="77">
        <v>-11042.532240000006</v>
      </c>
      <c r="I85" s="77">
        <v>8667.9002899999468</v>
      </c>
      <c r="J85" s="77">
        <v>13945.315000000001</v>
      </c>
      <c r="K85" s="77">
        <v>-26743.920929999978</v>
      </c>
      <c r="L85" s="77">
        <v>13313.147989999994</v>
      </c>
      <c r="M85" s="77">
        <v>188</v>
      </c>
      <c r="N85" s="77">
        <v>-7652.6406600000109</v>
      </c>
      <c r="O85" s="77">
        <v>6936.5225903287683</v>
      </c>
      <c r="P85" s="77">
        <v>77526.364000000001</v>
      </c>
      <c r="Q85" s="77">
        <v>-6085.0770000000002</v>
      </c>
      <c r="R85" s="77">
        <v>29579.906110000029</v>
      </c>
      <c r="S85" s="77">
        <v>-1518.927240000002</v>
      </c>
      <c r="T85" s="77">
        <v>20595</v>
      </c>
      <c r="U85" s="77">
        <v>-15949.800939999997</v>
      </c>
      <c r="V85" s="77">
        <v>5910.2950299997328</v>
      </c>
      <c r="W85" s="77">
        <v>38310.510840000032</v>
      </c>
      <c r="X85" s="1005">
        <v>143312.6879403285</v>
      </c>
    </row>
    <row r="86" spans="1:29" s="451" customFormat="1" ht="12.95" customHeight="1" x14ac:dyDescent="0.2">
      <c r="A86" s="1461" t="s">
        <v>3160</v>
      </c>
      <c r="B86" s="1462">
        <v>4529</v>
      </c>
      <c r="C86" s="1462">
        <v>-1633</v>
      </c>
      <c r="D86" s="1463" t="s">
        <v>1580</v>
      </c>
      <c r="E86" s="1462">
        <v>-4046</v>
      </c>
      <c r="F86" s="1462">
        <v>-388</v>
      </c>
      <c r="G86" s="1462">
        <v>2348</v>
      </c>
      <c r="H86" s="1462">
        <v>-6717</v>
      </c>
      <c r="I86" s="1462">
        <v>8077</v>
      </c>
      <c r="J86" s="1462">
        <v>7250</v>
      </c>
      <c r="K86" s="1462">
        <v>-46309</v>
      </c>
      <c r="L86" s="1462">
        <v>26069</v>
      </c>
      <c r="M86" s="1462">
        <v>719</v>
      </c>
      <c r="N86" s="1462">
        <v>-1802</v>
      </c>
      <c r="O86" s="1462">
        <v>4452</v>
      </c>
      <c r="P86" s="1462">
        <v>55326</v>
      </c>
      <c r="Q86" s="1462">
        <v>12810</v>
      </c>
      <c r="R86" s="1462">
        <v>16589</v>
      </c>
      <c r="S86" s="1462">
        <v>0</v>
      </c>
      <c r="T86" s="1462">
        <v>15499</v>
      </c>
      <c r="U86" s="1462">
        <v>1220</v>
      </c>
      <c r="V86" s="1462">
        <v>5159</v>
      </c>
      <c r="W86" s="1462">
        <v>0</v>
      </c>
      <c r="X86" s="77">
        <v>99152</v>
      </c>
      <c r="Y86" s="357"/>
      <c r="Z86" s="30"/>
      <c r="AA86" s="30"/>
      <c r="AB86" s="30"/>
      <c r="AC86" s="30"/>
    </row>
    <row r="87" spans="1:29" s="451" customFormat="1" ht="12.95" customHeight="1" thickBot="1" x14ac:dyDescent="0.25">
      <c r="A87" s="1359" t="s">
        <v>3161</v>
      </c>
      <c r="B87" s="78">
        <v>1230</v>
      </c>
      <c r="C87" s="78">
        <v>-2474</v>
      </c>
      <c r="D87" s="78" t="s">
        <v>1580</v>
      </c>
      <c r="E87" s="78">
        <v>-5406</v>
      </c>
      <c r="F87" s="78">
        <v>-156</v>
      </c>
      <c r="G87" s="78">
        <v>1798</v>
      </c>
      <c r="H87" s="78">
        <v>-2966</v>
      </c>
      <c r="I87" s="78">
        <v>8598</v>
      </c>
      <c r="J87" s="78">
        <v>11272</v>
      </c>
      <c r="K87" s="78">
        <v>-62090</v>
      </c>
      <c r="L87" s="78">
        <v>27416</v>
      </c>
      <c r="M87" s="78">
        <v>-196</v>
      </c>
      <c r="N87" s="78">
        <v>1808</v>
      </c>
      <c r="O87" s="78">
        <v>689</v>
      </c>
      <c r="P87" s="78">
        <v>39047</v>
      </c>
      <c r="Q87" s="78">
        <v>16983</v>
      </c>
      <c r="R87" s="78">
        <v>17630</v>
      </c>
      <c r="S87" s="78">
        <v>0</v>
      </c>
      <c r="T87" s="78">
        <v>7166</v>
      </c>
      <c r="U87" s="78">
        <v>1985</v>
      </c>
      <c r="V87" s="78">
        <v>6854</v>
      </c>
      <c r="W87" s="78">
        <v>0</v>
      </c>
      <c r="X87" s="78">
        <v>69188</v>
      </c>
      <c r="Y87" s="357"/>
      <c r="Z87" s="30"/>
      <c r="AA87" s="30"/>
      <c r="AB87" s="30"/>
      <c r="AC87" s="30"/>
    </row>
  </sheetData>
  <mergeCells count="2">
    <mergeCell ref="A5:J6"/>
    <mergeCell ref="K5:X6"/>
  </mergeCells>
  <phoneticPr fontId="6" type="noConversion"/>
  <conditionalFormatting sqref="W8 S8:U8">
    <cfRule type="expression" dxfId="178" priority="39" stopIfTrue="1">
      <formula>#REF!=1</formula>
    </cfRule>
  </conditionalFormatting>
  <conditionalFormatting sqref="Y8:AH8 B8:R8">
    <cfRule type="expression" dxfId="177" priority="839" stopIfTrue="1">
      <formula>#REF!=1</formula>
    </cfRule>
  </conditionalFormatting>
  <conditionalFormatting sqref="X8">
    <cfRule type="expression" dxfId="176" priority="840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66" fitToWidth="2" orientation="portrait" r:id="rId1"/>
  <headerFooter alignWithMargins="0"/>
  <colBreaks count="1" manualBreakCount="1">
    <brk id="10" min="2" max="80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/>
  <dimension ref="A1:AH87"/>
  <sheetViews>
    <sheetView showGridLines="0" zoomScaleNormal="100" zoomScaleSheetLayoutView="70" workbookViewId="0">
      <pane xSplit="1" ySplit="8" topLeftCell="I21" activePane="bottomRight" state="frozen"/>
      <selection activeCell="K5" sqref="K5:X6"/>
      <selection pane="topRight" activeCell="K5" sqref="K5:X6"/>
      <selection pane="bottomLeft" activeCell="K5" sqref="K5:X6"/>
      <selection pane="bottomRight" activeCell="A36" sqref="A36"/>
    </sheetView>
  </sheetViews>
  <sheetFormatPr defaultRowHeight="12.75" x14ac:dyDescent="0.2"/>
  <cols>
    <col min="1" max="1" width="53" style="302" customWidth="1"/>
    <col min="2" max="24" width="9.7109375" style="302" customWidth="1"/>
    <col min="25" max="16384" width="9.140625" style="302"/>
  </cols>
  <sheetData>
    <row r="1" spans="1:34" x14ac:dyDescent="0.2">
      <c r="A1" s="757" t="s">
        <v>349</v>
      </c>
    </row>
    <row r="2" spans="1:34" x14ac:dyDescent="0.2">
      <c r="A2" s="757" t="s">
        <v>350</v>
      </c>
    </row>
    <row r="3" spans="1:34" s="878" customFormat="1" ht="15" customHeight="1" x14ac:dyDescent="0.2">
      <c r="A3" s="927" t="s">
        <v>160</v>
      </c>
      <c r="X3" s="928" t="s">
        <v>161</v>
      </c>
    </row>
    <row r="4" spans="1:34" s="303" customFormat="1" ht="12" customHeight="1" x14ac:dyDescent="0.2"/>
    <row r="5" spans="1:34" s="303" customFormat="1" ht="18" customHeight="1" x14ac:dyDescent="0.2">
      <c r="A5" s="1743" t="s">
        <v>1974</v>
      </c>
      <c r="B5" s="1743"/>
      <c r="C5" s="1743"/>
      <c r="D5" s="1743"/>
      <c r="E5" s="1743"/>
      <c r="F5" s="1743"/>
      <c r="G5" s="1743"/>
      <c r="H5" s="1743"/>
      <c r="I5" s="1743"/>
      <c r="J5" s="1743"/>
      <c r="K5" s="1742" t="s">
        <v>3163</v>
      </c>
      <c r="L5" s="1742"/>
      <c r="M5" s="1742"/>
      <c r="N5" s="1742"/>
      <c r="O5" s="1742"/>
      <c r="P5" s="1742"/>
      <c r="Q5" s="1742"/>
      <c r="R5" s="1742"/>
      <c r="S5" s="1742"/>
      <c r="T5" s="1742"/>
      <c r="U5" s="1742"/>
      <c r="V5" s="1742"/>
      <c r="W5" s="1742"/>
      <c r="X5" s="1742"/>
      <c r="Y5" s="199"/>
      <c r="Z5" s="199"/>
      <c r="AA5" s="199"/>
      <c r="AB5" s="199"/>
      <c r="AC5" s="199"/>
      <c r="AD5" s="199"/>
      <c r="AE5" s="199"/>
      <c r="AF5" s="199"/>
      <c r="AG5" s="199"/>
      <c r="AH5" s="199"/>
    </row>
    <row r="6" spans="1:34" s="303" customFormat="1" ht="18" customHeight="1" x14ac:dyDescent="0.2">
      <c r="A6" s="1743"/>
      <c r="B6" s="1743"/>
      <c r="C6" s="1743"/>
      <c r="D6" s="1743"/>
      <c r="E6" s="1743"/>
      <c r="F6" s="1743"/>
      <c r="G6" s="1743"/>
      <c r="H6" s="1743"/>
      <c r="I6" s="1743"/>
      <c r="J6" s="1743"/>
      <c r="K6" s="1742"/>
      <c r="L6" s="1742"/>
      <c r="M6" s="1742"/>
      <c r="N6" s="1742"/>
      <c r="O6" s="1742"/>
      <c r="P6" s="1742"/>
      <c r="Q6" s="1742"/>
      <c r="R6" s="1742"/>
      <c r="S6" s="1742"/>
      <c r="T6" s="1742"/>
      <c r="U6" s="1742"/>
      <c r="V6" s="1742"/>
      <c r="W6" s="1742"/>
      <c r="X6" s="1742"/>
      <c r="Y6" s="199"/>
      <c r="Z6" s="199"/>
      <c r="AA6" s="199"/>
      <c r="AB6" s="199"/>
      <c r="AC6" s="199"/>
      <c r="AD6" s="199"/>
      <c r="AE6" s="199"/>
      <c r="AF6" s="199"/>
      <c r="AG6" s="199"/>
      <c r="AH6" s="199"/>
    </row>
    <row r="7" spans="1:34" s="303" customFormat="1" ht="12" customHeight="1" thickBot="1" x14ac:dyDescent="0.25">
      <c r="X7" s="1354" t="s">
        <v>2071</v>
      </c>
    </row>
    <row r="8" spans="1:34" s="7" customFormat="1" ht="75" customHeight="1" thickBot="1" x14ac:dyDescent="0.25">
      <c r="A8" s="1148"/>
      <c r="B8" s="1149" t="s">
        <v>1529</v>
      </c>
      <c r="C8" s="1149" t="s">
        <v>103</v>
      </c>
      <c r="D8" s="1149" t="s">
        <v>0</v>
      </c>
      <c r="E8" s="1149" t="s">
        <v>832</v>
      </c>
      <c r="F8" s="1149" t="s">
        <v>1531</v>
      </c>
      <c r="G8" s="1149" t="s">
        <v>1534</v>
      </c>
      <c r="H8" s="1149" t="s">
        <v>1420</v>
      </c>
      <c r="I8" s="1149" t="s">
        <v>798</v>
      </c>
      <c r="J8" s="1149" t="s">
        <v>831</v>
      </c>
      <c r="K8" s="1149" t="s">
        <v>1542</v>
      </c>
      <c r="L8" s="1149" t="s">
        <v>1566</v>
      </c>
      <c r="M8" s="1149" t="s">
        <v>104</v>
      </c>
      <c r="N8" s="1149" t="s">
        <v>1421</v>
      </c>
      <c r="O8" s="1149" t="s">
        <v>1567</v>
      </c>
      <c r="P8" s="1149" t="s">
        <v>1532</v>
      </c>
      <c r="Q8" s="1149" t="s">
        <v>958</v>
      </c>
      <c r="R8" s="1149" t="s">
        <v>1419</v>
      </c>
      <c r="S8" s="1149" t="s">
        <v>1533</v>
      </c>
      <c r="T8" s="1149" t="s">
        <v>1927</v>
      </c>
      <c r="U8" s="1149" t="s">
        <v>1536</v>
      </c>
      <c r="V8" s="1149" t="s">
        <v>1537</v>
      </c>
      <c r="W8" s="1149" t="s">
        <v>1422</v>
      </c>
      <c r="X8" s="1147" t="s">
        <v>1165</v>
      </c>
      <c r="Y8" s="238"/>
    </row>
    <row r="9" spans="1:34" s="306" customFormat="1" ht="15" customHeight="1" x14ac:dyDescent="0.2">
      <c r="A9" s="802" t="s">
        <v>565</v>
      </c>
      <c r="B9" s="133"/>
      <c r="C9" s="133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2"/>
      <c r="Z9" s="132"/>
      <c r="AA9" s="132"/>
      <c r="AB9" s="132"/>
      <c r="AC9" s="132"/>
      <c r="AD9" s="132"/>
      <c r="AE9" s="509"/>
      <c r="AF9" s="509"/>
      <c r="AG9" s="509"/>
      <c r="AH9" s="510"/>
    </row>
    <row r="10" spans="1:34" ht="12.95" customHeight="1" x14ac:dyDescent="0.2">
      <c r="A10" s="236" t="s">
        <v>749</v>
      </c>
      <c r="B10" s="4">
        <v>1718.7942199999998</v>
      </c>
      <c r="C10" s="4">
        <v>929.76530000000002</v>
      </c>
      <c r="D10" s="4">
        <v>295.61187999999999</v>
      </c>
      <c r="E10" s="4">
        <v>2338.2580103006158</v>
      </c>
      <c r="F10" s="4">
        <v>254.68221</v>
      </c>
      <c r="G10" s="4">
        <v>547.53529927070849</v>
      </c>
      <c r="H10" s="4">
        <v>55.943890000000039</v>
      </c>
      <c r="I10" s="4">
        <v>560.65701000000001</v>
      </c>
      <c r="J10" s="4">
        <v>681.27598160319633</v>
      </c>
      <c r="K10" s="4">
        <v>29550.903459999998</v>
      </c>
      <c r="L10" s="4">
        <v>288.57175000000001</v>
      </c>
      <c r="M10" s="4">
        <v>125.6218465843526</v>
      </c>
      <c r="N10" s="4">
        <v>200.68830000000003</v>
      </c>
      <c r="O10" s="4">
        <v>37.350649999999987</v>
      </c>
      <c r="P10" s="4">
        <v>3.6638200000000003</v>
      </c>
      <c r="Q10" s="4">
        <v>18710.839739999996</v>
      </c>
      <c r="R10" s="4">
        <v>352.76817999999992</v>
      </c>
      <c r="S10" s="4">
        <v>2863.3118600000007</v>
      </c>
      <c r="T10" s="4">
        <v>31454.70753</v>
      </c>
      <c r="U10" s="4">
        <v>16646.979350000001</v>
      </c>
      <c r="V10" s="4">
        <v>4520.6920000000009</v>
      </c>
      <c r="W10" s="4">
        <v>1963.5496000000001</v>
      </c>
      <c r="X10" s="4">
        <v>114102.17188775889</v>
      </c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 spans="1:34" ht="12.95" customHeight="1" x14ac:dyDescent="0.2">
      <c r="A11" s="236" t="s">
        <v>902</v>
      </c>
      <c r="B11" s="4">
        <v>2210.37997</v>
      </c>
      <c r="C11" s="4">
        <v>764.29135999999994</v>
      </c>
      <c r="D11" s="4">
        <v>182.78845999999999</v>
      </c>
      <c r="E11" s="4">
        <v>5328.0008399999997</v>
      </c>
      <c r="F11" s="4">
        <v>277.84627</v>
      </c>
      <c r="G11" s="4">
        <v>340.38130999999998</v>
      </c>
      <c r="H11" s="4">
        <v>2.4962300000000002</v>
      </c>
      <c r="I11" s="4">
        <v>664.96024</v>
      </c>
      <c r="J11" s="4">
        <v>910.93499999999995</v>
      </c>
      <c r="K11" s="4">
        <v>32341.198579999997</v>
      </c>
      <c r="L11" s="4">
        <v>288.60518999999999</v>
      </c>
      <c r="M11" s="4">
        <v>231.9</v>
      </c>
      <c r="N11" s="4">
        <v>288.80051000000003</v>
      </c>
      <c r="O11" s="4">
        <v>77.657119999999992</v>
      </c>
      <c r="P11" s="4">
        <v>1.22394</v>
      </c>
      <c r="Q11" s="4">
        <v>20779.866739999998</v>
      </c>
      <c r="R11" s="4">
        <v>891.43853999999999</v>
      </c>
      <c r="S11" s="4">
        <v>5309.49773</v>
      </c>
      <c r="T11" s="4">
        <v>44216.881809999999</v>
      </c>
      <c r="U11" s="4">
        <v>19237.971010000001</v>
      </c>
      <c r="V11" s="4">
        <v>4417.3770000000004</v>
      </c>
      <c r="W11" s="4">
        <v>731.89245000000005</v>
      </c>
      <c r="X11" s="4">
        <v>139496.39030000003</v>
      </c>
      <c r="Y11" s="6"/>
      <c r="Z11" s="6"/>
      <c r="AA11" s="6"/>
      <c r="AB11" s="6"/>
      <c r="AC11" s="6"/>
      <c r="AD11" s="6"/>
      <c r="AE11" s="5"/>
      <c r="AF11" s="5"/>
      <c r="AG11" s="5"/>
      <c r="AH11" s="5"/>
    </row>
    <row r="12" spans="1:34" ht="12.95" customHeight="1" x14ac:dyDescent="0.2">
      <c r="A12" s="236" t="s">
        <v>1028</v>
      </c>
      <c r="B12" s="4">
        <v>2210.37997</v>
      </c>
      <c r="C12" s="4">
        <v>0</v>
      </c>
      <c r="D12" s="4">
        <v>182.78845999999999</v>
      </c>
      <c r="E12" s="4">
        <v>5328.0008399999997</v>
      </c>
      <c r="F12" s="4">
        <v>277.84627</v>
      </c>
      <c r="G12" s="4">
        <v>340.38130999999998</v>
      </c>
      <c r="H12" s="4">
        <v>2.4962300000000002</v>
      </c>
      <c r="I12" s="4">
        <v>664.96024</v>
      </c>
      <c r="J12" s="4">
        <v>906.18</v>
      </c>
      <c r="K12" s="4">
        <v>32341.198579999997</v>
      </c>
      <c r="L12" s="4">
        <v>288.60518999999999</v>
      </c>
      <c r="M12" s="4">
        <v>231.9</v>
      </c>
      <c r="N12" s="4">
        <v>288.80051000000003</v>
      </c>
      <c r="O12" s="4">
        <v>77.657119999999992</v>
      </c>
      <c r="P12" s="4">
        <v>1.22394</v>
      </c>
      <c r="Q12" s="4">
        <v>20779.866739999998</v>
      </c>
      <c r="R12" s="4">
        <v>891.43853999999999</v>
      </c>
      <c r="S12" s="4">
        <v>5309.49773</v>
      </c>
      <c r="T12" s="4">
        <v>44216.881809999999</v>
      </c>
      <c r="U12" s="4">
        <v>19237.971010000001</v>
      </c>
      <c r="V12" s="4">
        <v>4417.3770000000004</v>
      </c>
      <c r="W12" s="4">
        <v>120.09171000000001</v>
      </c>
      <c r="X12" s="4">
        <v>138115.54320000004</v>
      </c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 spans="1:34" ht="12.95" customHeight="1" x14ac:dyDescent="0.2">
      <c r="A13" s="236" t="s">
        <v>1029</v>
      </c>
      <c r="B13" s="4">
        <v>0</v>
      </c>
      <c r="C13" s="4">
        <v>764.29135999999994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4.7549999999999999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611.80074000000002</v>
      </c>
      <c r="X13" s="4">
        <v>1380.8471</v>
      </c>
      <c r="Y13" s="6"/>
      <c r="Z13" s="6"/>
      <c r="AA13" s="6"/>
      <c r="AB13" s="6"/>
      <c r="AC13" s="6"/>
      <c r="AD13" s="6"/>
      <c r="AE13" s="6"/>
      <c r="AF13" s="6"/>
      <c r="AG13" s="6"/>
      <c r="AH13" s="6"/>
    </row>
    <row r="14" spans="1:34" ht="12.95" customHeight="1" x14ac:dyDescent="0.2">
      <c r="A14" s="236" t="s">
        <v>1030</v>
      </c>
      <c r="B14" s="4">
        <v>-527.23848999999984</v>
      </c>
      <c r="C14" s="4">
        <v>-152.85826999999998</v>
      </c>
      <c r="D14" s="4">
        <v>-10.633280000000001</v>
      </c>
      <c r="E14" s="4">
        <v>-2567.3983296993842</v>
      </c>
      <c r="F14" s="4">
        <v>-25.854119999999998</v>
      </c>
      <c r="G14" s="4">
        <v>-153.99550072929151</v>
      </c>
      <c r="H14" s="4">
        <v>-80.563009999999991</v>
      </c>
      <c r="I14" s="4">
        <v>-105.30705</v>
      </c>
      <c r="J14" s="4">
        <v>-322.16301839680352</v>
      </c>
      <c r="K14" s="4">
        <v>-56.532890000000002</v>
      </c>
      <c r="L14" s="4">
        <v>-66.08466</v>
      </c>
      <c r="M14" s="4">
        <v>-36.46015341564739</v>
      </c>
      <c r="N14" s="4">
        <v>-19.484150000000003</v>
      </c>
      <c r="O14" s="4">
        <v>-24.299509999999998</v>
      </c>
      <c r="P14" s="4">
        <v>0</v>
      </c>
      <c r="Q14" s="4">
        <v>0</v>
      </c>
      <c r="R14" s="4">
        <v>-84.194159999999997</v>
      </c>
      <c r="S14" s="4">
        <v>-1157.07062</v>
      </c>
      <c r="T14" s="4">
        <v>-6160.4234200000001</v>
      </c>
      <c r="U14" s="4">
        <v>-145.72596999999999</v>
      </c>
      <c r="V14" s="4">
        <v>-38.207999999999998</v>
      </c>
      <c r="W14" s="4">
        <v>0</v>
      </c>
      <c r="X14" s="4">
        <v>-11734.494602241126</v>
      </c>
      <c r="Y14" s="6"/>
      <c r="Z14" s="6"/>
      <c r="AA14" s="6"/>
      <c r="AB14" s="6"/>
      <c r="AC14" s="6"/>
      <c r="AD14" s="6"/>
      <c r="AE14" s="5"/>
      <c r="AF14" s="5"/>
      <c r="AG14" s="5"/>
      <c r="AH14" s="5"/>
    </row>
    <row r="15" spans="1:34" ht="12.95" customHeight="1" x14ac:dyDescent="0.2">
      <c r="A15" s="231" t="s">
        <v>1288</v>
      </c>
      <c r="B15" s="4">
        <v>-527.23848999999984</v>
      </c>
      <c r="C15" s="4">
        <v>-152.85826999999998</v>
      </c>
      <c r="D15" s="4">
        <v>0</v>
      </c>
      <c r="E15" s="4">
        <v>-2526.2014168571318</v>
      </c>
      <c r="F15" s="4">
        <v>-25.854119999999998</v>
      </c>
      <c r="G15" s="4">
        <v>-153.99550072929151</v>
      </c>
      <c r="H15" s="4">
        <v>-80.563009999999991</v>
      </c>
      <c r="I15" s="4">
        <v>-105.30705</v>
      </c>
      <c r="J15" s="4">
        <v>-322.16301839680352</v>
      </c>
      <c r="K15" s="4">
        <v>-56.532890000000002</v>
      </c>
      <c r="L15" s="4">
        <v>-66.08466</v>
      </c>
      <c r="M15" s="4">
        <v>-36.46015341564739</v>
      </c>
      <c r="N15" s="4">
        <v>-19.484150000000003</v>
      </c>
      <c r="O15" s="4">
        <v>-24.299509999999998</v>
      </c>
      <c r="P15" s="4">
        <v>0</v>
      </c>
      <c r="Q15" s="4">
        <v>0</v>
      </c>
      <c r="R15" s="4">
        <v>-84.194159999999997</v>
      </c>
      <c r="S15" s="4">
        <v>-1157.07062</v>
      </c>
      <c r="T15" s="4">
        <v>-6160.4234200000001</v>
      </c>
      <c r="U15" s="4">
        <v>-145.72596999999999</v>
      </c>
      <c r="V15" s="4">
        <v>-38.207999999999998</v>
      </c>
      <c r="W15" s="4">
        <v>0</v>
      </c>
      <c r="X15" s="4">
        <v>-11682.664409398874</v>
      </c>
      <c r="Y15" s="6"/>
      <c r="Z15" s="6"/>
      <c r="AA15" s="6"/>
      <c r="AB15" s="6"/>
      <c r="AC15" s="6"/>
      <c r="AD15" s="6"/>
      <c r="AE15" s="5"/>
      <c r="AF15" s="5"/>
      <c r="AG15" s="5"/>
      <c r="AH15" s="5"/>
    </row>
    <row r="16" spans="1:34" ht="12.95" customHeight="1" x14ac:dyDescent="0.2">
      <c r="A16" s="231" t="s">
        <v>1570</v>
      </c>
      <c r="B16" s="4">
        <v>-5.8870000000000006E-2</v>
      </c>
      <c r="C16" s="4">
        <v>-152.85826999999998</v>
      </c>
      <c r="D16" s="4">
        <v>0</v>
      </c>
      <c r="E16" s="4">
        <v>-2526.2014168571318</v>
      </c>
      <c r="F16" s="4">
        <v>0</v>
      </c>
      <c r="G16" s="4">
        <v>-60.75123174142076</v>
      </c>
      <c r="H16" s="4">
        <v>0</v>
      </c>
      <c r="I16" s="4">
        <v>0</v>
      </c>
      <c r="J16" s="4">
        <v>-165.20625789500124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-1056.34059</v>
      </c>
      <c r="T16" s="4">
        <v>-6160.4234200000001</v>
      </c>
      <c r="U16" s="4">
        <v>0</v>
      </c>
      <c r="V16" s="4">
        <v>-38.207999999999998</v>
      </c>
      <c r="W16" s="4">
        <v>0</v>
      </c>
      <c r="X16" s="4">
        <v>-10160.048056493555</v>
      </c>
      <c r="Y16" s="6"/>
      <c r="Z16" s="6"/>
      <c r="AA16" s="6"/>
      <c r="AB16" s="6"/>
      <c r="AC16" s="6"/>
      <c r="AD16" s="6"/>
      <c r="AE16" s="5"/>
      <c r="AF16" s="5"/>
      <c r="AG16" s="5"/>
      <c r="AH16" s="5"/>
    </row>
    <row r="17" spans="1:34" ht="12.95" customHeight="1" x14ac:dyDescent="0.2">
      <c r="A17" s="231" t="s">
        <v>732</v>
      </c>
      <c r="B17" s="4">
        <v>-527.17961999999989</v>
      </c>
      <c r="C17" s="4">
        <v>0</v>
      </c>
      <c r="D17" s="4">
        <v>0</v>
      </c>
      <c r="E17" s="4">
        <v>0</v>
      </c>
      <c r="F17" s="4">
        <v>-25.854119999999998</v>
      </c>
      <c r="G17" s="4">
        <v>-93.24426898787074</v>
      </c>
      <c r="H17" s="4">
        <v>-80.563009999999991</v>
      </c>
      <c r="I17" s="4">
        <v>-105.30705</v>
      </c>
      <c r="J17" s="4">
        <v>-156.95676050180231</v>
      </c>
      <c r="K17" s="4">
        <v>-56.532890000000002</v>
      </c>
      <c r="L17" s="4">
        <v>-65.640919999999994</v>
      </c>
      <c r="M17" s="4">
        <v>-36.46015341564739</v>
      </c>
      <c r="N17" s="4">
        <v>-19.484150000000003</v>
      </c>
      <c r="O17" s="4">
        <v>-24.299509999999998</v>
      </c>
      <c r="P17" s="4">
        <v>0</v>
      </c>
      <c r="Q17" s="4">
        <v>0</v>
      </c>
      <c r="R17" s="4">
        <v>-84.194159999999997</v>
      </c>
      <c r="S17" s="4">
        <v>-100.73003</v>
      </c>
      <c r="T17" s="4">
        <v>0</v>
      </c>
      <c r="U17" s="4">
        <v>-145.72596999999999</v>
      </c>
      <c r="V17" s="4">
        <v>0</v>
      </c>
      <c r="W17" s="4">
        <v>0</v>
      </c>
      <c r="X17" s="4">
        <v>-1522.1726129053204</v>
      </c>
      <c r="Y17" s="6"/>
      <c r="Z17" s="6"/>
      <c r="AA17" s="6"/>
      <c r="AB17" s="6"/>
      <c r="AC17" s="6"/>
      <c r="AD17" s="6"/>
      <c r="AE17" s="5"/>
      <c r="AF17" s="5"/>
      <c r="AG17" s="5"/>
      <c r="AH17" s="5"/>
    </row>
    <row r="18" spans="1:34" ht="12.95" customHeight="1" x14ac:dyDescent="0.2">
      <c r="A18" s="231" t="s">
        <v>743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-0.44374000000000002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-0.44374000000000002</v>
      </c>
      <c r="Y18" s="6"/>
      <c r="Z18" s="6"/>
      <c r="AA18" s="6"/>
      <c r="AB18" s="6"/>
      <c r="AC18" s="6"/>
      <c r="AD18" s="6"/>
      <c r="AE18" s="5"/>
      <c r="AF18" s="5"/>
      <c r="AG18" s="5"/>
      <c r="AH18" s="5"/>
    </row>
    <row r="19" spans="1:34" ht="12.95" customHeight="1" x14ac:dyDescent="0.2">
      <c r="A19" s="231" t="s">
        <v>1008</v>
      </c>
      <c r="B19" s="4">
        <v>0</v>
      </c>
      <c r="C19" s="4">
        <v>0</v>
      </c>
      <c r="D19" s="4">
        <v>-10.633280000000001</v>
      </c>
      <c r="E19" s="4">
        <v>-41.196912842252644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-51.830192842252643</v>
      </c>
      <c r="Y19" s="6"/>
      <c r="Z19" s="6"/>
      <c r="AA19" s="6"/>
      <c r="AB19" s="6"/>
      <c r="AC19" s="6"/>
      <c r="AD19" s="6"/>
      <c r="AE19" s="5"/>
      <c r="AF19" s="5"/>
      <c r="AG19" s="5"/>
      <c r="AH19" s="5"/>
    </row>
    <row r="20" spans="1:34" ht="12.95" customHeight="1" x14ac:dyDescent="0.2">
      <c r="A20" s="231" t="s">
        <v>744</v>
      </c>
      <c r="B20" s="4">
        <v>0</v>
      </c>
      <c r="C20" s="4">
        <v>0</v>
      </c>
      <c r="D20" s="4">
        <v>-10.633280000000001</v>
      </c>
      <c r="E20" s="4">
        <v>-41.196912842252644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-51.830192842252643</v>
      </c>
      <c r="Y20" s="6"/>
      <c r="Z20" s="6"/>
      <c r="AA20" s="6"/>
      <c r="AB20" s="6"/>
      <c r="AC20" s="6"/>
      <c r="AD20" s="6"/>
      <c r="AE20" s="5"/>
      <c r="AF20" s="5"/>
      <c r="AG20" s="5"/>
      <c r="AH20" s="5"/>
    </row>
    <row r="21" spans="1:34" ht="12.95" customHeight="1" x14ac:dyDescent="0.2">
      <c r="A21" s="231" t="s">
        <v>745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6"/>
      <c r="Z21" s="6"/>
      <c r="AA21" s="6"/>
      <c r="AB21" s="6"/>
      <c r="AC21" s="6"/>
      <c r="AD21" s="6"/>
      <c r="AE21" s="5"/>
      <c r="AF21" s="5"/>
      <c r="AG21" s="5"/>
      <c r="AH21" s="5"/>
    </row>
    <row r="22" spans="1:34" ht="12.95" customHeight="1" x14ac:dyDescent="0.2">
      <c r="A22" s="231" t="s">
        <v>743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6"/>
      <c r="Z22" s="6"/>
      <c r="AA22" s="6"/>
      <c r="AB22" s="6"/>
      <c r="AC22" s="6"/>
      <c r="AD22" s="6"/>
      <c r="AE22" s="5"/>
      <c r="AF22" s="5"/>
      <c r="AG22" s="5"/>
      <c r="AH22" s="5"/>
    </row>
    <row r="23" spans="1:34" ht="12.95" customHeight="1" x14ac:dyDescent="0.2">
      <c r="A23" s="62" t="s">
        <v>4146</v>
      </c>
      <c r="B23" s="4">
        <v>35.65273999999954</v>
      </c>
      <c r="C23" s="4">
        <v>318.33221000000003</v>
      </c>
      <c r="D23" s="4">
        <v>123.4567</v>
      </c>
      <c r="E23" s="4">
        <v>-422.34449999999993</v>
      </c>
      <c r="F23" s="4">
        <v>2.690059999999983</v>
      </c>
      <c r="G23" s="4">
        <v>361.14949000000001</v>
      </c>
      <c r="H23" s="4">
        <v>134.01067000000003</v>
      </c>
      <c r="I23" s="4">
        <v>1.0038199999999904</v>
      </c>
      <c r="J23" s="4">
        <v>92.503999999999934</v>
      </c>
      <c r="K23" s="4">
        <v>-2733.7622300000016</v>
      </c>
      <c r="L23" s="4">
        <v>66.051220000000015</v>
      </c>
      <c r="M23" s="4">
        <v>-69.818000000000012</v>
      </c>
      <c r="N23" s="4">
        <v>-68.628060000000005</v>
      </c>
      <c r="O23" s="4">
        <v>-16.006960000000007</v>
      </c>
      <c r="P23" s="4">
        <v>2.43988</v>
      </c>
      <c r="Q23" s="4">
        <v>-2069.027</v>
      </c>
      <c r="R23" s="4">
        <v>-454.47620000000006</v>
      </c>
      <c r="S23" s="4">
        <v>-1289.1152499999996</v>
      </c>
      <c r="T23" s="4">
        <v>-6601.750860000001</v>
      </c>
      <c r="U23" s="4">
        <v>-2445.2656900000006</v>
      </c>
      <c r="V23" s="4">
        <v>141.523</v>
      </c>
      <c r="W23" s="4">
        <v>1231.65715</v>
      </c>
      <c r="X23" s="4">
        <v>-13659.723810000003</v>
      </c>
      <c r="Y23" s="6"/>
      <c r="Z23" s="6"/>
      <c r="AA23" s="6"/>
      <c r="AB23" s="6"/>
      <c r="AC23" s="6"/>
      <c r="AD23" s="6"/>
      <c r="AE23" s="5"/>
      <c r="AF23" s="5"/>
      <c r="AG23" s="5"/>
      <c r="AH23" s="5"/>
    </row>
    <row r="24" spans="1:34" ht="12.95" customHeight="1" x14ac:dyDescent="0.2">
      <c r="A24" s="62" t="s">
        <v>4128</v>
      </c>
      <c r="B24" s="4">
        <v>-1091.2347200000006</v>
      </c>
      <c r="C24" s="4">
        <v>-341.44864000000001</v>
      </c>
      <c r="D24" s="4">
        <v>-25.031380000000002</v>
      </c>
      <c r="E24" s="4">
        <v>-2992.6411499999999</v>
      </c>
      <c r="F24" s="4">
        <v>-124.65996000000001</v>
      </c>
      <c r="G24" s="4">
        <v>-162.47244000000001</v>
      </c>
      <c r="H24" s="4">
        <v>-1.0525599999999999</v>
      </c>
      <c r="I24" s="4">
        <v>-198.55518000000001</v>
      </c>
      <c r="J24" s="4">
        <v>-381.82600000000002</v>
      </c>
      <c r="K24" s="4">
        <v>-16274.553910000001</v>
      </c>
      <c r="L24" s="4">
        <v>-70.053699999999992</v>
      </c>
      <c r="M24" s="4">
        <v>-166.56700000000001</v>
      </c>
      <c r="N24" s="4">
        <v>-117.03219</v>
      </c>
      <c r="O24" s="4">
        <v>-44.273900000000005</v>
      </c>
      <c r="P24" s="4">
        <v>-0.60833000000000004</v>
      </c>
      <c r="Q24" s="4">
        <v>-11539.099</v>
      </c>
      <c r="R24" s="4">
        <v>-570.63376000000005</v>
      </c>
      <c r="S24" s="4">
        <v>-3394.7739999999999</v>
      </c>
      <c r="T24" s="4">
        <v>-23434.863510000003</v>
      </c>
      <c r="U24" s="4">
        <v>-9861.0130800000006</v>
      </c>
      <c r="V24" s="4">
        <v>-218.90799999999999</v>
      </c>
      <c r="W24" s="4">
        <v>-370.12727000000001</v>
      </c>
      <c r="X24" s="4">
        <v>-71381.429680000001</v>
      </c>
      <c r="Y24" s="6"/>
      <c r="Z24" s="6"/>
      <c r="AA24" s="6"/>
      <c r="AB24" s="6"/>
      <c r="AC24" s="6"/>
      <c r="AD24" s="6"/>
      <c r="AE24" s="5"/>
      <c r="AF24" s="5"/>
      <c r="AG24" s="5"/>
      <c r="AH24" s="5"/>
    </row>
    <row r="25" spans="1:34" ht="12.95" customHeight="1" x14ac:dyDescent="0.2">
      <c r="A25" s="62" t="s">
        <v>4127</v>
      </c>
      <c r="B25" s="4">
        <v>287.53633000000008</v>
      </c>
      <c r="C25" s="4">
        <v>68.289729999999992</v>
      </c>
      <c r="D25" s="4">
        <v>0</v>
      </c>
      <c r="E25" s="4">
        <v>1377.0022799999999</v>
      </c>
      <c r="F25" s="4">
        <v>12.443299999999999</v>
      </c>
      <c r="G25" s="4">
        <v>35.780110000000001</v>
      </c>
      <c r="H25" s="4">
        <v>0</v>
      </c>
      <c r="I25" s="4">
        <v>49.188910000000007</v>
      </c>
      <c r="J25" s="4">
        <v>73.111999999999995</v>
      </c>
      <c r="K25" s="4">
        <v>26.597189999999998</v>
      </c>
      <c r="L25" s="4">
        <v>27.913740000000001</v>
      </c>
      <c r="M25" s="4">
        <v>25.190999999999999</v>
      </c>
      <c r="N25" s="4">
        <v>1.2907200000000001</v>
      </c>
      <c r="O25" s="4">
        <v>15.371409999999999</v>
      </c>
      <c r="P25" s="4">
        <v>0</v>
      </c>
      <c r="Q25" s="4">
        <v>0</v>
      </c>
      <c r="R25" s="4">
        <v>53.541139999999999</v>
      </c>
      <c r="S25" s="4">
        <v>671.79375000000005</v>
      </c>
      <c r="T25" s="4">
        <v>2115.03665</v>
      </c>
      <c r="U25" s="4">
        <v>5.3126199999999999</v>
      </c>
      <c r="V25" s="4">
        <v>0</v>
      </c>
      <c r="W25" s="4">
        <v>0</v>
      </c>
      <c r="X25" s="4">
        <v>4845.4008799999992</v>
      </c>
      <c r="Y25" s="6"/>
      <c r="Z25" s="6"/>
      <c r="AA25" s="6"/>
      <c r="AB25" s="6"/>
      <c r="AC25" s="6"/>
      <c r="AD25" s="6"/>
      <c r="AE25" s="5"/>
      <c r="AF25" s="5"/>
      <c r="AG25" s="5"/>
      <c r="AH25" s="5"/>
    </row>
    <row r="26" spans="1:34" ht="12.95" customHeight="1" x14ac:dyDescent="0.2">
      <c r="A26" s="62" t="s">
        <v>4130</v>
      </c>
      <c r="B26" s="4">
        <v>1253.37995</v>
      </c>
      <c r="C26" s="4">
        <v>739.36390000000006</v>
      </c>
      <c r="D26" s="4">
        <v>148.48808</v>
      </c>
      <c r="E26" s="4">
        <v>2386.5887400000001</v>
      </c>
      <c r="F26" s="4">
        <v>126.49745</v>
      </c>
      <c r="G26" s="4">
        <v>577.44881999999996</v>
      </c>
      <c r="H26" s="4">
        <v>135.19823000000002</v>
      </c>
      <c r="I26" s="4">
        <v>202.16485999999998</v>
      </c>
      <c r="J26" s="4">
        <v>500.83199999999999</v>
      </c>
      <c r="K26" s="4">
        <v>13536.377859999999</v>
      </c>
      <c r="L26" s="4">
        <v>131.63128</v>
      </c>
      <c r="M26" s="4">
        <v>75.38</v>
      </c>
      <c r="N26" s="4">
        <v>70.171559999999999</v>
      </c>
      <c r="O26" s="4">
        <v>17.8096</v>
      </c>
      <c r="P26" s="4">
        <v>3.0482100000000001</v>
      </c>
      <c r="Q26" s="4">
        <v>9470.0720000000001</v>
      </c>
      <c r="R26" s="4">
        <v>87.343940000000003</v>
      </c>
      <c r="S26" s="4">
        <v>1560.364</v>
      </c>
      <c r="T26" s="4">
        <v>16730.01959</v>
      </c>
      <c r="U26" s="4">
        <v>7416.5672699999996</v>
      </c>
      <c r="V26" s="4">
        <v>360.43099999999998</v>
      </c>
      <c r="W26" s="4">
        <v>1601.78442</v>
      </c>
      <c r="X26" s="4">
        <v>57130.962759999995</v>
      </c>
      <c r="Y26" s="6"/>
      <c r="Z26" s="6"/>
      <c r="AA26" s="6"/>
      <c r="AB26" s="6"/>
      <c r="AC26" s="6"/>
      <c r="AD26" s="6"/>
      <c r="AE26" s="5"/>
      <c r="AF26" s="5"/>
      <c r="AG26" s="5"/>
      <c r="AH26" s="5"/>
    </row>
    <row r="27" spans="1:34" ht="12.95" customHeight="1" x14ac:dyDescent="0.2">
      <c r="A27" s="62" t="s">
        <v>4132</v>
      </c>
      <c r="B27" s="4">
        <v>-414.02882</v>
      </c>
      <c r="C27" s="4">
        <v>-147.87278000000001</v>
      </c>
      <c r="D27" s="4">
        <v>0</v>
      </c>
      <c r="E27" s="4">
        <v>-1193.2943700000001</v>
      </c>
      <c r="F27" s="4">
        <v>-11.590729999999999</v>
      </c>
      <c r="G27" s="4">
        <v>-89.606999999999999</v>
      </c>
      <c r="H27" s="4">
        <v>-0.13500000000000001</v>
      </c>
      <c r="I27" s="4">
        <v>-51.79477</v>
      </c>
      <c r="J27" s="4">
        <v>-99.614000000000004</v>
      </c>
      <c r="K27" s="4">
        <v>-22.18337</v>
      </c>
      <c r="L27" s="4">
        <v>-23.440099999999997</v>
      </c>
      <c r="M27" s="4">
        <v>-3.8220000000000001</v>
      </c>
      <c r="N27" s="4">
        <v>-23.058150000000001</v>
      </c>
      <c r="O27" s="4">
        <v>-4.9140699999999997</v>
      </c>
      <c r="P27" s="4">
        <v>0</v>
      </c>
      <c r="Q27" s="4">
        <v>0</v>
      </c>
      <c r="R27" s="4">
        <v>-24.727520000000002</v>
      </c>
      <c r="S27" s="4">
        <v>-126.499</v>
      </c>
      <c r="T27" s="4">
        <v>-2011.9435900000001</v>
      </c>
      <c r="U27" s="4">
        <v>-6.1325000000000003</v>
      </c>
      <c r="V27" s="4">
        <v>0</v>
      </c>
      <c r="W27" s="4">
        <v>0</v>
      </c>
      <c r="X27" s="4">
        <v>-4254.6577699999989</v>
      </c>
      <c r="Y27" s="6"/>
      <c r="Z27" s="6"/>
      <c r="AA27" s="6"/>
      <c r="AB27" s="6"/>
      <c r="AC27" s="6"/>
      <c r="AD27" s="6"/>
      <c r="AE27" s="5"/>
      <c r="AF27" s="5"/>
      <c r="AG27" s="5"/>
      <c r="AH27" s="5"/>
    </row>
    <row r="28" spans="1:34" ht="12.95" customHeight="1" x14ac:dyDescent="0.2">
      <c r="A28" s="62" t="s">
        <v>4134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246.43900000000002</v>
      </c>
      <c r="M28" s="4">
        <v>-62.113</v>
      </c>
      <c r="N28" s="4">
        <v>0</v>
      </c>
      <c r="O28" s="4">
        <v>-66.289180000000016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118.03682000000001</v>
      </c>
      <c r="Y28" s="6"/>
      <c r="Z28" s="6"/>
      <c r="AA28" s="6"/>
      <c r="AB28" s="6"/>
      <c r="AC28" s="6"/>
      <c r="AD28" s="6"/>
      <c r="AE28" s="5"/>
      <c r="AF28" s="5"/>
      <c r="AG28" s="5"/>
      <c r="AH28" s="5"/>
    </row>
    <row r="29" spans="1:34" ht="12.95" customHeight="1" x14ac:dyDescent="0.2">
      <c r="A29" s="62" t="s">
        <v>4135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-73.180999999999997</v>
      </c>
      <c r="N29" s="4">
        <v>0</v>
      </c>
      <c r="O29" s="4">
        <v>-101.54421000000001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-174.72521</v>
      </c>
      <c r="Y29" s="6"/>
      <c r="Z29" s="6"/>
      <c r="AA29" s="6"/>
      <c r="AB29" s="6"/>
      <c r="AC29" s="6"/>
      <c r="AD29" s="6"/>
      <c r="AE29" s="5"/>
      <c r="AF29" s="5"/>
      <c r="AG29" s="5"/>
      <c r="AH29" s="5"/>
    </row>
    <row r="30" spans="1:34" ht="12.95" customHeight="1" x14ac:dyDescent="0.2">
      <c r="A30" s="62" t="s">
        <v>4136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11.068</v>
      </c>
      <c r="N30" s="4">
        <v>0</v>
      </c>
      <c r="O30" s="4">
        <v>35.255029999999998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46.323029999999996</v>
      </c>
      <c r="Y30" s="6"/>
      <c r="Z30" s="6"/>
      <c r="AA30" s="6"/>
      <c r="AB30" s="6"/>
      <c r="AC30" s="6"/>
      <c r="AD30" s="6"/>
      <c r="AE30" s="5"/>
      <c r="AF30" s="5"/>
      <c r="AG30" s="5"/>
      <c r="AH30" s="5"/>
    </row>
    <row r="31" spans="1:34" ht="12.95" customHeight="1" x14ac:dyDescent="0.2">
      <c r="A31" s="62" t="s">
        <v>4137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299.83100000000002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299.83100000000002</v>
      </c>
      <c r="Y31" s="6"/>
      <c r="Z31" s="6"/>
      <c r="AA31" s="6"/>
      <c r="AB31" s="6"/>
      <c r="AC31" s="6"/>
      <c r="AD31" s="6"/>
      <c r="AE31" s="5"/>
      <c r="AF31" s="5"/>
      <c r="AG31" s="5"/>
      <c r="AH31" s="5"/>
    </row>
    <row r="32" spans="1:34" ht="12.95" customHeight="1" x14ac:dyDescent="0.2">
      <c r="A32" s="62" t="s">
        <v>4138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-53.392000000000003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-53.392000000000003</v>
      </c>
      <c r="Y32" s="6"/>
      <c r="Z32" s="6"/>
      <c r="AA32" s="6"/>
      <c r="AB32" s="6"/>
      <c r="AC32" s="6"/>
      <c r="AD32" s="6"/>
      <c r="AE32" s="5"/>
      <c r="AF32" s="5"/>
      <c r="AG32" s="5"/>
      <c r="AH32" s="5"/>
    </row>
    <row r="33" spans="1:34" ht="12.95" customHeight="1" x14ac:dyDescent="0.2">
      <c r="A33" s="236" t="s">
        <v>1031</v>
      </c>
      <c r="B33" s="4">
        <v>43.133900000000004</v>
      </c>
      <c r="C33" s="4">
        <v>24.285900000000002</v>
      </c>
      <c r="D33" s="4">
        <v>136.07135270434108</v>
      </c>
      <c r="E33" s="4">
        <v>0</v>
      </c>
      <c r="F33" s="4">
        <v>8.563270000000001</v>
      </c>
      <c r="G33" s="4">
        <v>0</v>
      </c>
      <c r="H33" s="4">
        <v>30.78811</v>
      </c>
      <c r="I33" s="4">
        <v>15.453160000000002</v>
      </c>
      <c r="J33" s="4">
        <v>0</v>
      </c>
      <c r="K33" s="4">
        <v>0</v>
      </c>
      <c r="L33" s="4">
        <v>0</v>
      </c>
      <c r="M33" s="4">
        <v>32.537999999999997</v>
      </c>
      <c r="N33" s="4">
        <v>26.585399999999996</v>
      </c>
      <c r="O33" s="4">
        <v>30.237579999999998</v>
      </c>
      <c r="P33" s="4">
        <v>0</v>
      </c>
      <c r="Q33" s="4">
        <v>38.289459999999998</v>
      </c>
      <c r="R33" s="4">
        <v>37.28763</v>
      </c>
      <c r="S33" s="4">
        <v>0</v>
      </c>
      <c r="T33" s="4">
        <v>1933.68615</v>
      </c>
      <c r="U33" s="4">
        <v>1979.20156</v>
      </c>
      <c r="V33" s="4">
        <v>0</v>
      </c>
      <c r="W33" s="4">
        <v>29.535430000000002</v>
      </c>
      <c r="X33" s="4">
        <v>4365.6569027043406</v>
      </c>
      <c r="Y33" s="6"/>
      <c r="Z33" s="6"/>
      <c r="AA33" s="6"/>
      <c r="AB33" s="6"/>
      <c r="AC33" s="6"/>
      <c r="AD33" s="6"/>
      <c r="AE33" s="5"/>
      <c r="AF33" s="5"/>
      <c r="AG33" s="5"/>
      <c r="AH33" s="5"/>
    </row>
    <row r="34" spans="1:34" ht="12.95" customHeight="1" x14ac:dyDescent="0.2">
      <c r="A34" s="236" t="s">
        <v>1032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6"/>
      <c r="Z34" s="6"/>
      <c r="AA34" s="6"/>
      <c r="AB34" s="6"/>
      <c r="AC34" s="6"/>
      <c r="AD34" s="6"/>
      <c r="AE34" s="5"/>
      <c r="AF34" s="5"/>
      <c r="AG34" s="5"/>
      <c r="AH34" s="5"/>
    </row>
    <row r="35" spans="1:34" ht="12.95" customHeight="1" x14ac:dyDescent="0.2">
      <c r="A35" s="236" t="s">
        <v>1042</v>
      </c>
      <c r="B35" s="4">
        <v>0</v>
      </c>
      <c r="C35" s="4">
        <v>0</v>
      </c>
      <c r="D35" s="4">
        <v>0</v>
      </c>
      <c r="E35" s="4">
        <v>0</v>
      </c>
      <c r="F35" s="4">
        <v>-1.1773099999999999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0.12223000000000001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0.91520000000000001</v>
      </c>
      <c r="V35" s="4">
        <v>28.183</v>
      </c>
      <c r="W35" s="4">
        <v>0</v>
      </c>
      <c r="X35" s="4">
        <v>28.043120000000002</v>
      </c>
      <c r="Y35" s="6"/>
      <c r="Z35" s="6"/>
      <c r="AA35" s="6"/>
      <c r="AB35" s="6"/>
      <c r="AC35" s="6"/>
      <c r="AD35" s="6"/>
      <c r="AE35" s="5"/>
      <c r="AF35" s="5"/>
      <c r="AG35" s="5"/>
      <c r="AH35" s="5"/>
    </row>
    <row r="36" spans="1:34" ht="12.95" customHeight="1" x14ac:dyDescent="0.2">
      <c r="A36" s="62" t="s">
        <v>4180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6"/>
      <c r="Z36" s="6"/>
      <c r="AA36" s="6"/>
      <c r="AB36" s="6"/>
      <c r="AC36" s="6"/>
      <c r="AD36" s="6"/>
      <c r="AE36" s="5"/>
      <c r="AF36" s="5"/>
      <c r="AG36" s="5"/>
      <c r="AH36" s="5"/>
    </row>
    <row r="37" spans="1:34" ht="12.95" customHeight="1" x14ac:dyDescent="0.2">
      <c r="A37" s="236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6"/>
      <c r="Z37" s="6"/>
      <c r="AA37" s="6"/>
      <c r="AB37" s="6"/>
      <c r="AC37" s="6"/>
      <c r="AD37" s="6"/>
      <c r="AE37" s="5"/>
      <c r="AF37" s="5"/>
      <c r="AG37" s="5"/>
      <c r="AH37" s="5"/>
    </row>
    <row r="38" spans="1:34" s="306" customFormat="1" ht="15" customHeight="1" x14ac:dyDescent="0.2">
      <c r="A38" s="1116" t="s">
        <v>562</v>
      </c>
      <c r="B38" s="1155">
        <v>1761.9281199999998</v>
      </c>
      <c r="C38" s="1155">
        <v>954.05119999999999</v>
      </c>
      <c r="D38" s="1155">
        <v>431.68323270434109</v>
      </c>
      <c r="E38" s="1155">
        <v>2338.2580103006158</v>
      </c>
      <c r="F38" s="1155">
        <v>262.06817000000001</v>
      </c>
      <c r="G38" s="1155">
        <v>547.53529927070849</v>
      </c>
      <c r="H38" s="1155">
        <v>86.732000000000042</v>
      </c>
      <c r="I38" s="1155">
        <v>576.11017000000004</v>
      </c>
      <c r="J38" s="1155">
        <v>681.27598160319633</v>
      </c>
      <c r="K38" s="1155">
        <v>29550.903459999998</v>
      </c>
      <c r="L38" s="1155">
        <v>535.13297999999998</v>
      </c>
      <c r="M38" s="1155">
        <v>96.046846584352593</v>
      </c>
      <c r="N38" s="1155">
        <v>227.27370000000002</v>
      </c>
      <c r="O38" s="1155">
        <v>1.2990499999999692</v>
      </c>
      <c r="P38" s="1155">
        <v>3.6638200000000003</v>
      </c>
      <c r="Q38" s="1155">
        <v>18749.129199999996</v>
      </c>
      <c r="R38" s="1155">
        <v>390.05580999999989</v>
      </c>
      <c r="S38" s="1155">
        <v>2863.3118600000007</v>
      </c>
      <c r="T38" s="1155">
        <v>33388.393680000001</v>
      </c>
      <c r="U38" s="1155">
        <v>18627.096110000002</v>
      </c>
      <c r="V38" s="1155">
        <v>4548.8750000000009</v>
      </c>
      <c r="W38" s="1155">
        <v>1993.08503</v>
      </c>
      <c r="X38" s="1155">
        <v>118613.90873046323</v>
      </c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2.95" customHeight="1" x14ac:dyDescent="0.2">
      <c r="A39" s="237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2"/>
      <c r="Z39" s="102"/>
      <c r="AA39" s="102"/>
      <c r="AB39" s="102"/>
      <c r="AC39" s="102"/>
      <c r="AD39" s="102"/>
    </row>
    <row r="40" spans="1:34" ht="15" customHeight="1" x14ac:dyDescent="0.2">
      <c r="A40" s="803" t="s">
        <v>566</v>
      </c>
      <c r="B40" s="135"/>
      <c r="C40" s="135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2"/>
      <c r="Z40" s="102"/>
      <c r="AA40" s="102"/>
      <c r="AB40" s="102"/>
      <c r="AC40" s="102"/>
      <c r="AD40" s="102"/>
    </row>
    <row r="41" spans="1:34" ht="12.95" customHeight="1" x14ac:dyDescent="0.2">
      <c r="A41" s="68" t="s">
        <v>419</v>
      </c>
      <c r="B41" s="4">
        <v>-607.90532000000019</v>
      </c>
      <c r="C41" s="4">
        <v>-687.50755000000004</v>
      </c>
      <c r="D41" s="4">
        <v>-17.117460000000001</v>
      </c>
      <c r="E41" s="4">
        <v>-763.86562499999968</v>
      </c>
      <c r="F41" s="4">
        <v>-53.551180000000002</v>
      </c>
      <c r="G41" s="4">
        <v>-77.630289999999974</v>
      </c>
      <c r="H41" s="4">
        <v>8.5544199999999986</v>
      </c>
      <c r="I41" s="4">
        <v>-81.458699999999993</v>
      </c>
      <c r="J41" s="4">
        <v>-338.48881999999998</v>
      </c>
      <c r="K41" s="4">
        <v>-4913.4444800000001</v>
      </c>
      <c r="L41" s="4">
        <v>90.264129999999852</v>
      </c>
      <c r="M41" s="4">
        <v>-174.61079000000012</v>
      </c>
      <c r="N41" s="4">
        <v>39.455089999999856</v>
      </c>
      <c r="O41" s="4">
        <v>-121.14854</v>
      </c>
      <c r="P41" s="4">
        <v>-0.76449999999999996</v>
      </c>
      <c r="Q41" s="4">
        <v>-8337.1631199999993</v>
      </c>
      <c r="R41" s="4">
        <v>-50</v>
      </c>
      <c r="S41" s="4">
        <v>-799.67215999999996</v>
      </c>
      <c r="T41" s="4">
        <v>-5865.3221500000009</v>
      </c>
      <c r="U41" s="4">
        <v>-2989.8880499999996</v>
      </c>
      <c r="V41" s="4">
        <v>-199.70080000000002</v>
      </c>
      <c r="W41" s="4">
        <v>-1635.1762099999999</v>
      </c>
      <c r="X41" s="4">
        <v>-27576.142105000003</v>
      </c>
      <c r="Y41" s="6"/>
      <c r="Z41" s="6"/>
      <c r="AA41" s="6"/>
      <c r="AB41" s="6"/>
      <c r="AC41" s="6"/>
      <c r="AD41" s="6"/>
      <c r="AE41" s="5"/>
      <c r="AF41" s="5"/>
      <c r="AG41" s="5"/>
    </row>
    <row r="42" spans="1:34" ht="12.95" customHeight="1" x14ac:dyDescent="0.2">
      <c r="A42" s="773" t="s">
        <v>417</v>
      </c>
      <c r="B42" s="4">
        <v>-371.25919999999996</v>
      </c>
      <c r="C42" s="4">
        <v>-745.49867000000006</v>
      </c>
      <c r="D42" s="4">
        <v>-4.8189299999999999</v>
      </c>
      <c r="E42" s="4">
        <v>-594.16754999999989</v>
      </c>
      <c r="F42" s="4">
        <v>-54.5</v>
      </c>
      <c r="G42" s="4">
        <v>-140.38749999999999</v>
      </c>
      <c r="H42" s="4">
        <v>0</v>
      </c>
      <c r="I42" s="4">
        <v>-88.548000000000002</v>
      </c>
      <c r="J42" s="4">
        <v>-362.39699999999999</v>
      </c>
      <c r="K42" s="4">
        <v>-3914.4952499999999</v>
      </c>
      <c r="L42" s="4">
        <v>-258.59733999999997</v>
      </c>
      <c r="M42" s="4">
        <v>-35.989619999999995</v>
      </c>
      <c r="N42" s="4">
        <v>-7.7</v>
      </c>
      <c r="O42" s="4">
        <v>-400</v>
      </c>
      <c r="P42" s="4">
        <v>0</v>
      </c>
      <c r="Q42" s="4">
        <v>-8112.4045099999994</v>
      </c>
      <c r="R42" s="4">
        <v>0</v>
      </c>
      <c r="S42" s="4">
        <v>-813.755</v>
      </c>
      <c r="T42" s="4">
        <v>-6358.04792</v>
      </c>
      <c r="U42" s="4">
        <v>-1357.4639999999999</v>
      </c>
      <c r="V42" s="4">
        <v>-202.12479999999999</v>
      </c>
      <c r="W42" s="4">
        <v>-1127.3</v>
      </c>
      <c r="X42" s="4">
        <v>-24949.455289999998</v>
      </c>
      <c r="Y42" s="6"/>
      <c r="Z42" s="6"/>
      <c r="AA42" s="6"/>
      <c r="AB42" s="6"/>
      <c r="AC42" s="6"/>
      <c r="AD42" s="6"/>
      <c r="AE42" s="6"/>
      <c r="AF42" s="6"/>
      <c r="AG42" s="6"/>
    </row>
    <row r="43" spans="1:34" ht="12.95" customHeight="1" x14ac:dyDescent="0.2">
      <c r="A43" s="773" t="s">
        <v>128</v>
      </c>
      <c r="B43" s="4">
        <v>-371.25919999999996</v>
      </c>
      <c r="C43" s="4">
        <v>0</v>
      </c>
      <c r="D43" s="4">
        <v>-4.8189299999999999</v>
      </c>
      <c r="E43" s="4">
        <v>-594.16754999999989</v>
      </c>
      <c r="F43" s="4">
        <v>-54.5</v>
      </c>
      <c r="G43" s="4">
        <v>-140.38749999999999</v>
      </c>
      <c r="H43" s="4">
        <v>0</v>
      </c>
      <c r="I43" s="4">
        <v>-88.548000000000002</v>
      </c>
      <c r="J43" s="4">
        <v>-362.39699999999999</v>
      </c>
      <c r="K43" s="4">
        <v>-3914.4952499999999</v>
      </c>
      <c r="L43" s="4">
        <v>-258.59733999999997</v>
      </c>
      <c r="M43" s="4">
        <v>-35.989619999999995</v>
      </c>
      <c r="N43" s="4">
        <v>-7.7</v>
      </c>
      <c r="O43" s="4">
        <v>-400</v>
      </c>
      <c r="P43" s="4">
        <v>0</v>
      </c>
      <c r="Q43" s="4">
        <v>-8112.4045099999994</v>
      </c>
      <c r="R43" s="4">
        <v>0</v>
      </c>
      <c r="S43" s="4">
        <v>-813.755</v>
      </c>
      <c r="T43" s="4">
        <v>-6358.04792</v>
      </c>
      <c r="U43" s="4">
        <v>-1357.4639999999999</v>
      </c>
      <c r="V43" s="4">
        <v>-202.12479999999999</v>
      </c>
      <c r="W43" s="4">
        <v>-877.3</v>
      </c>
      <c r="X43" s="4">
        <v>-23953.956620000001</v>
      </c>
      <c r="Y43" s="6"/>
      <c r="Z43" s="6"/>
      <c r="AA43" s="6"/>
      <c r="AB43" s="6"/>
      <c r="AC43" s="6"/>
      <c r="AD43" s="6"/>
      <c r="AE43" s="5"/>
      <c r="AF43" s="5"/>
      <c r="AG43" s="5"/>
    </row>
    <row r="44" spans="1:34" ht="12.95" customHeight="1" x14ac:dyDescent="0.2">
      <c r="A44" s="773" t="s">
        <v>129</v>
      </c>
      <c r="B44" s="4">
        <v>0</v>
      </c>
      <c r="C44" s="4">
        <v>-745.49867000000006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-250</v>
      </c>
      <c r="X44" s="4">
        <v>-995.49867000000006</v>
      </c>
      <c r="Y44" s="6"/>
      <c r="Z44" s="6"/>
      <c r="AA44" s="6"/>
      <c r="AB44" s="6"/>
      <c r="AC44" s="6"/>
      <c r="AD44" s="6"/>
      <c r="AE44" s="5"/>
      <c r="AF44" s="5"/>
      <c r="AG44" s="5"/>
    </row>
    <row r="45" spans="1:34" ht="12.95" customHeight="1" x14ac:dyDescent="0.2">
      <c r="A45" s="773" t="s">
        <v>415</v>
      </c>
      <c r="B45" s="4">
        <v>98.331710000000015</v>
      </c>
      <c r="C45" s="4">
        <v>149.09973000000002</v>
      </c>
      <c r="D45" s="4">
        <v>0</v>
      </c>
      <c r="E45" s="4">
        <v>297.08377499999995</v>
      </c>
      <c r="F45" s="4">
        <v>4.5</v>
      </c>
      <c r="G45" s="4">
        <v>0</v>
      </c>
      <c r="H45" s="4">
        <v>0</v>
      </c>
      <c r="I45" s="4">
        <v>0</v>
      </c>
      <c r="J45" s="4">
        <v>45.319000000000003</v>
      </c>
      <c r="K45" s="4">
        <v>0</v>
      </c>
      <c r="L45" s="4">
        <v>0</v>
      </c>
      <c r="M45" s="4">
        <v>0</v>
      </c>
      <c r="N45" s="4">
        <v>0</v>
      </c>
      <c r="O45" s="4">
        <v>280</v>
      </c>
      <c r="P45" s="4">
        <v>0</v>
      </c>
      <c r="Q45" s="4">
        <v>813.18588999999997</v>
      </c>
      <c r="R45" s="4">
        <v>0</v>
      </c>
      <c r="S45" s="4">
        <v>361.29399999999998</v>
      </c>
      <c r="T45" s="4">
        <v>1755.87195</v>
      </c>
      <c r="U45" s="4">
        <v>0</v>
      </c>
      <c r="V45" s="4">
        <v>0</v>
      </c>
      <c r="W45" s="4">
        <v>0</v>
      </c>
      <c r="X45" s="4">
        <v>3804.6860550000001</v>
      </c>
      <c r="Y45" s="6"/>
      <c r="Z45" s="6"/>
      <c r="AA45" s="6"/>
      <c r="AB45" s="6"/>
      <c r="AC45" s="6"/>
      <c r="AD45" s="6"/>
      <c r="AE45" s="6"/>
      <c r="AF45" s="6"/>
      <c r="AG45" s="6"/>
    </row>
    <row r="46" spans="1:34" ht="12.95" customHeight="1" x14ac:dyDescent="0.2">
      <c r="A46" s="62" t="s">
        <v>1288</v>
      </c>
      <c r="B46" s="4">
        <v>98.331710000000015</v>
      </c>
      <c r="C46" s="4">
        <v>149.09973000000002</v>
      </c>
      <c r="D46" s="4">
        <v>0</v>
      </c>
      <c r="E46" s="4">
        <v>297.08377499999995</v>
      </c>
      <c r="F46" s="4">
        <v>4.5</v>
      </c>
      <c r="G46" s="4">
        <v>0</v>
      </c>
      <c r="H46" s="4">
        <v>0</v>
      </c>
      <c r="I46" s="4">
        <v>0</v>
      </c>
      <c r="J46" s="4">
        <v>45.319000000000003</v>
      </c>
      <c r="K46" s="4">
        <v>0</v>
      </c>
      <c r="L46" s="4">
        <v>0</v>
      </c>
      <c r="M46" s="4">
        <v>0</v>
      </c>
      <c r="N46" s="4">
        <v>0</v>
      </c>
      <c r="O46" s="4">
        <v>280</v>
      </c>
      <c r="P46" s="4">
        <v>0</v>
      </c>
      <c r="Q46" s="4">
        <v>0</v>
      </c>
      <c r="R46" s="4">
        <v>0</v>
      </c>
      <c r="S46" s="4">
        <v>361.29399999999998</v>
      </c>
      <c r="T46" s="4">
        <v>1755.87195</v>
      </c>
      <c r="U46" s="4">
        <v>0</v>
      </c>
      <c r="V46" s="4">
        <v>0</v>
      </c>
      <c r="W46" s="4">
        <v>0</v>
      </c>
      <c r="X46" s="4">
        <v>2991.5001649999999</v>
      </c>
      <c r="Y46" s="6"/>
      <c r="Z46" s="6"/>
      <c r="AA46" s="6"/>
      <c r="AB46" s="6"/>
      <c r="AC46" s="6"/>
      <c r="AD46" s="6"/>
      <c r="AE46" s="6"/>
      <c r="AF46" s="6"/>
      <c r="AG46" s="6"/>
    </row>
    <row r="47" spans="1:34" ht="12.95" customHeight="1" x14ac:dyDescent="0.2">
      <c r="A47" s="62" t="s">
        <v>1570</v>
      </c>
      <c r="B47" s="4">
        <v>34.331710000000008</v>
      </c>
      <c r="C47" s="4">
        <v>149.09973000000002</v>
      </c>
      <c r="D47" s="4">
        <v>0</v>
      </c>
      <c r="E47" s="4">
        <v>297.08377499999995</v>
      </c>
      <c r="F47" s="4">
        <v>0</v>
      </c>
      <c r="G47" s="4">
        <v>0</v>
      </c>
      <c r="H47" s="4">
        <v>0</v>
      </c>
      <c r="I47" s="4">
        <v>0</v>
      </c>
      <c r="J47" s="4">
        <v>27.404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361.29399999999998</v>
      </c>
      <c r="T47" s="4">
        <v>1755.87195</v>
      </c>
      <c r="U47" s="4">
        <v>0</v>
      </c>
      <c r="V47" s="4">
        <v>0</v>
      </c>
      <c r="W47" s="4">
        <v>0</v>
      </c>
      <c r="X47" s="4">
        <v>2625.085165</v>
      </c>
      <c r="Y47" s="6"/>
      <c r="Z47" s="6"/>
      <c r="AA47" s="6"/>
      <c r="AB47" s="6"/>
      <c r="AC47" s="6"/>
      <c r="AD47" s="6"/>
      <c r="AE47" s="6"/>
      <c r="AF47" s="6"/>
      <c r="AG47" s="6"/>
    </row>
    <row r="48" spans="1:34" ht="12.95" customHeight="1" x14ac:dyDescent="0.2">
      <c r="A48" s="62" t="s">
        <v>732</v>
      </c>
      <c r="B48" s="4">
        <v>64</v>
      </c>
      <c r="C48" s="4">
        <v>0</v>
      </c>
      <c r="D48" s="4">
        <v>0</v>
      </c>
      <c r="E48" s="4">
        <v>0</v>
      </c>
      <c r="F48" s="4">
        <v>4.5</v>
      </c>
      <c r="G48" s="4">
        <v>0</v>
      </c>
      <c r="H48" s="4">
        <v>0</v>
      </c>
      <c r="I48" s="4">
        <v>0</v>
      </c>
      <c r="J48" s="4">
        <v>17.914999999999999</v>
      </c>
      <c r="K48" s="4">
        <v>0</v>
      </c>
      <c r="L48" s="4">
        <v>0</v>
      </c>
      <c r="M48" s="4">
        <v>0</v>
      </c>
      <c r="N48" s="4">
        <v>0</v>
      </c>
      <c r="O48" s="4">
        <v>280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366.41499999999996</v>
      </c>
      <c r="Y48" s="6"/>
      <c r="Z48" s="6"/>
      <c r="AA48" s="6"/>
      <c r="AB48" s="6"/>
      <c r="AC48" s="6"/>
      <c r="AD48" s="6"/>
      <c r="AE48" s="6"/>
      <c r="AF48" s="6"/>
      <c r="AG48" s="6"/>
    </row>
    <row r="49" spans="1:33" ht="12.95" customHeight="1" x14ac:dyDescent="0.2">
      <c r="A49" s="62" t="s">
        <v>743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6"/>
      <c r="Z49" s="6"/>
      <c r="AA49" s="6"/>
      <c r="AB49" s="6"/>
      <c r="AC49" s="6"/>
      <c r="AD49" s="6"/>
      <c r="AE49" s="6"/>
      <c r="AF49" s="6"/>
      <c r="AG49" s="6"/>
    </row>
    <row r="50" spans="1:33" ht="12.95" customHeight="1" x14ac:dyDescent="0.2">
      <c r="A50" s="62" t="s">
        <v>418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813.18588999999997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813.18588999999997</v>
      </c>
      <c r="Y50" s="6"/>
      <c r="Z50" s="6"/>
      <c r="AA50" s="6"/>
      <c r="AB50" s="6"/>
      <c r="AC50" s="6"/>
      <c r="AD50" s="6"/>
      <c r="AE50" s="6"/>
      <c r="AF50" s="6"/>
      <c r="AG50" s="6"/>
    </row>
    <row r="51" spans="1:33" ht="12.95" customHeight="1" x14ac:dyDescent="0.2">
      <c r="A51" s="62" t="s">
        <v>744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813.18588999999997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813.18588999999997</v>
      </c>
      <c r="Y51" s="6"/>
      <c r="Z51" s="6"/>
      <c r="AA51" s="6"/>
      <c r="AB51" s="6"/>
      <c r="AC51" s="6"/>
      <c r="AD51" s="6"/>
      <c r="AE51" s="6"/>
      <c r="AF51" s="6"/>
      <c r="AG51" s="6"/>
    </row>
    <row r="52" spans="1:33" ht="12.95" customHeight="1" x14ac:dyDescent="0.2">
      <c r="A52" s="62" t="s">
        <v>745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6"/>
      <c r="Z52" s="6"/>
      <c r="AA52" s="6"/>
      <c r="AB52" s="6"/>
      <c r="AC52" s="6"/>
      <c r="AD52" s="6"/>
      <c r="AE52" s="6"/>
      <c r="AF52" s="6"/>
      <c r="AG52" s="6"/>
    </row>
    <row r="53" spans="1:33" ht="12.95" customHeight="1" x14ac:dyDescent="0.2">
      <c r="A53" s="62" t="s">
        <v>743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6"/>
      <c r="Z53" s="6"/>
      <c r="AA53" s="6"/>
      <c r="AB53" s="6"/>
      <c r="AC53" s="6"/>
      <c r="AD53" s="6"/>
      <c r="AE53" s="6"/>
      <c r="AF53" s="6"/>
      <c r="AG53" s="6"/>
    </row>
    <row r="54" spans="1:33" ht="12.95" customHeight="1" x14ac:dyDescent="0.2">
      <c r="A54" s="62" t="s">
        <v>4162</v>
      </c>
      <c r="B54" s="4">
        <v>-334.97783000000027</v>
      </c>
      <c r="C54" s="4">
        <v>-91.10860999999997</v>
      </c>
      <c r="D54" s="4">
        <v>-12.298530000000001</v>
      </c>
      <c r="E54" s="4">
        <v>-466.78184999999979</v>
      </c>
      <c r="F54" s="4">
        <v>-3.5511800000000022</v>
      </c>
      <c r="G54" s="4">
        <v>62.757210000000015</v>
      </c>
      <c r="H54" s="4">
        <v>8.5544199999999986</v>
      </c>
      <c r="I54" s="4">
        <v>7.0893000000000033</v>
      </c>
      <c r="J54" s="4">
        <v>-21.410819999999994</v>
      </c>
      <c r="K54" s="4">
        <v>-998.94923000000017</v>
      </c>
      <c r="L54" s="4">
        <v>348.86146999999983</v>
      </c>
      <c r="M54" s="4">
        <v>-138.62117000000012</v>
      </c>
      <c r="N54" s="4">
        <v>47.155089999999859</v>
      </c>
      <c r="O54" s="4">
        <v>-1.1485400000000006</v>
      </c>
      <c r="P54" s="4">
        <v>-0.76449999999999996</v>
      </c>
      <c r="Q54" s="4">
        <v>-1037.9445000000001</v>
      </c>
      <c r="R54" s="4">
        <v>-50</v>
      </c>
      <c r="S54" s="4">
        <v>-347.21115999999995</v>
      </c>
      <c r="T54" s="4">
        <v>-1263.1461800000006</v>
      </c>
      <c r="U54" s="4">
        <v>-1632.4240499999999</v>
      </c>
      <c r="V54" s="4">
        <v>2.4239999999999751</v>
      </c>
      <c r="W54" s="4">
        <v>-507.8762099999999</v>
      </c>
      <c r="X54" s="4">
        <v>-6431.3728700000011</v>
      </c>
      <c r="Y54" s="6"/>
      <c r="Z54" s="6"/>
      <c r="AA54" s="6"/>
      <c r="AB54" s="6"/>
      <c r="AC54" s="6"/>
      <c r="AD54" s="6"/>
      <c r="AE54" s="6"/>
      <c r="AF54" s="6"/>
      <c r="AG54" s="6"/>
    </row>
    <row r="55" spans="1:33" ht="12.95" customHeight="1" x14ac:dyDescent="0.2">
      <c r="A55" s="62" t="s">
        <v>4163</v>
      </c>
      <c r="B55" s="4">
        <v>-5310.2695899999999</v>
      </c>
      <c r="C55" s="4">
        <v>-497.37458000000004</v>
      </c>
      <c r="D55" s="4">
        <v>-23.260580000000001</v>
      </c>
      <c r="E55" s="4">
        <v>-1869.02071</v>
      </c>
      <c r="F55" s="4">
        <v>-14.873790000000001</v>
      </c>
      <c r="G55" s="4">
        <v>-62.061910000000005</v>
      </c>
      <c r="H55" s="4">
        <v>0</v>
      </c>
      <c r="I55" s="4">
        <v>-28.285</v>
      </c>
      <c r="J55" s="4">
        <v>-304.87299999999999</v>
      </c>
      <c r="K55" s="4">
        <v>-5998.7371199999998</v>
      </c>
      <c r="L55" s="4">
        <v>-930.78077000000008</v>
      </c>
      <c r="M55" s="4">
        <v>-1290.93</v>
      </c>
      <c r="N55" s="4">
        <v>-519.07626000000005</v>
      </c>
      <c r="O55" s="4">
        <v>-4.9622900000000003</v>
      </c>
      <c r="P55" s="4">
        <v>-2.31785</v>
      </c>
      <c r="Q55" s="4">
        <v>-3457.1586499999999</v>
      </c>
      <c r="R55" s="4">
        <v>-50</v>
      </c>
      <c r="S55" s="4">
        <v>-538.83715999999993</v>
      </c>
      <c r="T55" s="4">
        <v>-13464.11368</v>
      </c>
      <c r="U55" s="4">
        <v>-3487.9859300000003</v>
      </c>
      <c r="V55" s="4">
        <v>-234.17500000000001</v>
      </c>
      <c r="W55" s="4">
        <v>-1035.5390199999999</v>
      </c>
      <c r="X55" s="4">
        <v>-39124.632890000001</v>
      </c>
      <c r="Y55" s="6"/>
      <c r="Z55" s="6"/>
      <c r="AA55" s="6"/>
      <c r="AB55" s="6"/>
      <c r="AC55" s="6"/>
      <c r="AD55" s="6"/>
      <c r="AE55" s="5"/>
      <c r="AF55" s="5"/>
      <c r="AG55" s="5"/>
    </row>
    <row r="56" spans="1:33" ht="12.95" customHeight="1" x14ac:dyDescent="0.2">
      <c r="A56" s="62" t="s">
        <v>4139</v>
      </c>
      <c r="B56" s="4">
        <v>2891.2564099999995</v>
      </c>
      <c r="C56" s="4">
        <v>99.474910000000008</v>
      </c>
      <c r="D56" s="4">
        <v>0</v>
      </c>
      <c r="E56" s="4">
        <v>969.40829000000008</v>
      </c>
      <c r="F56" s="4">
        <v>6.8683399999999999</v>
      </c>
      <c r="G56" s="4">
        <v>5.0512299999999994</v>
      </c>
      <c r="H56" s="4">
        <v>0</v>
      </c>
      <c r="I56" s="4">
        <v>-4.9970000000000001E-2</v>
      </c>
      <c r="J56" s="4">
        <v>6.4240000000000004</v>
      </c>
      <c r="K56" s="4">
        <v>20.364999999999998</v>
      </c>
      <c r="L56" s="4">
        <v>266.26398</v>
      </c>
      <c r="M56" s="4">
        <v>1139.127</v>
      </c>
      <c r="N56" s="4">
        <v>313.8544</v>
      </c>
      <c r="O56" s="4">
        <v>1.55274</v>
      </c>
      <c r="P56" s="4">
        <v>0</v>
      </c>
      <c r="Q56" s="4">
        <v>-184.54595999999998</v>
      </c>
      <c r="R56" s="4">
        <v>0</v>
      </c>
      <c r="S56" s="4">
        <v>20.515999999999998</v>
      </c>
      <c r="T56" s="4">
        <v>9431.9699899999996</v>
      </c>
      <c r="U56" s="4">
        <v>70.732190000000003</v>
      </c>
      <c r="V56" s="4">
        <v>0</v>
      </c>
      <c r="W56" s="4">
        <v>0</v>
      </c>
      <c r="X56" s="4">
        <v>15058.268549999999</v>
      </c>
      <c r="Y56" s="6"/>
      <c r="Z56" s="6"/>
      <c r="AA56" s="6"/>
      <c r="AB56" s="6"/>
      <c r="AC56" s="6"/>
      <c r="AD56" s="6"/>
      <c r="AE56" s="5"/>
      <c r="AF56" s="5"/>
      <c r="AG56" s="5"/>
    </row>
    <row r="57" spans="1:33" ht="12.95" customHeight="1" x14ac:dyDescent="0.2">
      <c r="A57" s="62" t="s">
        <v>4145</v>
      </c>
      <c r="B57" s="4">
        <v>4218.7728200000001</v>
      </c>
      <c r="C57" s="4">
        <v>383.48882000000003</v>
      </c>
      <c r="D57" s="4">
        <v>10.96205</v>
      </c>
      <c r="E57" s="4">
        <v>909.8131800000001</v>
      </c>
      <c r="F57" s="4">
        <v>13.005129999999999</v>
      </c>
      <c r="G57" s="4">
        <v>129.42682000000002</v>
      </c>
      <c r="H57" s="4">
        <v>9.5106699999999993</v>
      </c>
      <c r="I57" s="4">
        <v>39.379460000000002</v>
      </c>
      <c r="J57" s="4">
        <v>314.13938000000002</v>
      </c>
      <c r="K57" s="4">
        <v>4979.4228899999998</v>
      </c>
      <c r="L57" s="4">
        <v>1303.37204</v>
      </c>
      <c r="M57" s="4">
        <v>13.202999999999999</v>
      </c>
      <c r="N57" s="4">
        <v>550.55694999999992</v>
      </c>
      <c r="O57" s="4">
        <v>3.0355799999999999</v>
      </c>
      <c r="P57" s="4">
        <v>1.55335</v>
      </c>
      <c r="Q57" s="4">
        <v>2603.7601099999997</v>
      </c>
      <c r="R57" s="4">
        <v>0</v>
      </c>
      <c r="S57" s="4">
        <v>184.24100000000001</v>
      </c>
      <c r="T57" s="4">
        <v>3844.9404</v>
      </c>
      <c r="U57" s="4">
        <v>1793.2994300000003</v>
      </c>
      <c r="V57" s="4">
        <v>236.89</v>
      </c>
      <c r="W57" s="4">
        <v>527.66281000000004</v>
      </c>
      <c r="X57" s="4">
        <v>22070.435890000001</v>
      </c>
      <c r="Y57" s="6"/>
      <c r="Z57" s="6"/>
      <c r="AA57" s="6"/>
      <c r="AB57" s="6"/>
      <c r="AC57" s="6"/>
      <c r="AD57" s="6"/>
      <c r="AE57" s="5"/>
      <c r="AF57" s="5"/>
      <c r="AG57" s="5"/>
    </row>
    <row r="58" spans="1:33" ht="12.95" customHeight="1" x14ac:dyDescent="0.2">
      <c r="A58" s="62" t="s">
        <v>4140</v>
      </c>
      <c r="B58" s="4">
        <v>-2134.73747</v>
      </c>
      <c r="C58" s="4">
        <v>-76.697759999999988</v>
      </c>
      <c r="D58" s="4">
        <v>0</v>
      </c>
      <c r="E58" s="4">
        <v>-476.98260999999997</v>
      </c>
      <c r="F58" s="4">
        <v>-8.5508600000000001</v>
      </c>
      <c r="G58" s="4">
        <v>-9.6589299999999998</v>
      </c>
      <c r="H58" s="4">
        <v>-0.95625000000000004</v>
      </c>
      <c r="I58" s="4">
        <v>-3.95519</v>
      </c>
      <c r="J58" s="4">
        <v>-37.101199999999999</v>
      </c>
      <c r="K58" s="4">
        <v>0</v>
      </c>
      <c r="L58" s="4">
        <v>-289.99378000000002</v>
      </c>
      <c r="M58" s="4">
        <v>-2.1170000000000001E-2</v>
      </c>
      <c r="N58" s="4">
        <v>-298.18</v>
      </c>
      <c r="O58" s="4">
        <v>-0.77457000000000009</v>
      </c>
      <c r="P58" s="4">
        <v>0</v>
      </c>
      <c r="Q58" s="4">
        <v>0</v>
      </c>
      <c r="R58" s="4">
        <v>0</v>
      </c>
      <c r="S58" s="4">
        <v>-13.131</v>
      </c>
      <c r="T58" s="4">
        <v>-1075.9428899999998</v>
      </c>
      <c r="U58" s="4">
        <v>-8.4697400000000052</v>
      </c>
      <c r="V58" s="4">
        <v>-0.29099999999999998</v>
      </c>
      <c r="W58" s="4">
        <v>0</v>
      </c>
      <c r="X58" s="4">
        <v>-4435.4444200000007</v>
      </c>
      <c r="Y58" s="6"/>
      <c r="Z58" s="6"/>
      <c r="AA58" s="6"/>
      <c r="AB58" s="6"/>
      <c r="AC58" s="6"/>
      <c r="AD58" s="6"/>
      <c r="AE58" s="5"/>
      <c r="AF58" s="5"/>
      <c r="AG58" s="5"/>
    </row>
    <row r="59" spans="1:33" ht="12.95" customHeight="1" x14ac:dyDescent="0.2">
      <c r="A59" s="231" t="s">
        <v>1033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-6.8256699999999997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-6.3229899999999999</v>
      </c>
      <c r="U59" s="4">
        <v>0</v>
      </c>
      <c r="V59" s="4">
        <v>0</v>
      </c>
      <c r="W59" s="4">
        <v>0</v>
      </c>
      <c r="X59" s="4">
        <v>-13.14866</v>
      </c>
      <c r="Y59" s="6"/>
      <c r="Z59" s="6"/>
      <c r="AA59" s="6"/>
      <c r="AB59" s="6"/>
      <c r="AC59" s="6"/>
      <c r="AD59" s="6"/>
      <c r="AE59" s="5"/>
      <c r="AF59" s="5"/>
      <c r="AG59" s="5"/>
    </row>
    <row r="60" spans="1:33" ht="12.95" customHeight="1" x14ac:dyDescent="0.2">
      <c r="A60" s="231" t="s">
        <v>1034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-1.22892</v>
      </c>
      <c r="H60" s="4">
        <v>0</v>
      </c>
      <c r="I60" s="4">
        <v>0</v>
      </c>
      <c r="J60" s="4">
        <v>0</v>
      </c>
      <c r="K60" s="4">
        <v>0</v>
      </c>
      <c r="L60" s="4">
        <v>-62.802610000000008</v>
      </c>
      <c r="M60" s="4">
        <v>14.678680000000004</v>
      </c>
      <c r="N60" s="4">
        <v>0</v>
      </c>
      <c r="O60" s="4">
        <v>0</v>
      </c>
      <c r="P60" s="4">
        <v>0</v>
      </c>
      <c r="Q60" s="4">
        <v>-12.039</v>
      </c>
      <c r="R60" s="4">
        <v>0</v>
      </c>
      <c r="S60" s="4">
        <v>0</v>
      </c>
      <c r="T60" s="4">
        <v>0</v>
      </c>
      <c r="U60" s="4">
        <v>0</v>
      </c>
      <c r="V60" s="4">
        <v>-1380.2970000000003</v>
      </c>
      <c r="W60" s="4">
        <v>0</v>
      </c>
      <c r="X60" s="4">
        <v>-1441.6888500000002</v>
      </c>
      <c r="Y60" s="6"/>
      <c r="Z60" s="6"/>
      <c r="AA60" s="6"/>
      <c r="AB60" s="6"/>
      <c r="AC60" s="6"/>
      <c r="AD60" s="6"/>
      <c r="AE60" s="5"/>
      <c r="AF60" s="5"/>
      <c r="AG60" s="5"/>
    </row>
    <row r="61" spans="1:33" ht="12.95" customHeight="1" x14ac:dyDescent="0.2">
      <c r="A61" s="231" t="s">
        <v>1593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-1.6435</v>
      </c>
      <c r="H61" s="4">
        <v>0</v>
      </c>
      <c r="I61" s="4">
        <v>0</v>
      </c>
      <c r="J61" s="4">
        <v>0</v>
      </c>
      <c r="K61" s="4">
        <v>0</v>
      </c>
      <c r="L61" s="4">
        <v>-69.977240000000009</v>
      </c>
      <c r="M61" s="4">
        <v>-33.529489999999996</v>
      </c>
      <c r="N61" s="4">
        <v>0</v>
      </c>
      <c r="O61" s="4">
        <v>0</v>
      </c>
      <c r="P61" s="4">
        <v>0</v>
      </c>
      <c r="Q61" s="4">
        <v>-12.039</v>
      </c>
      <c r="R61" s="4">
        <v>0</v>
      </c>
      <c r="S61" s="4">
        <v>0</v>
      </c>
      <c r="T61" s="4">
        <v>0</v>
      </c>
      <c r="U61" s="4">
        <v>0</v>
      </c>
      <c r="V61" s="4">
        <v>-3275.7310000000002</v>
      </c>
      <c r="W61" s="4">
        <v>0</v>
      </c>
      <c r="X61" s="4">
        <v>-3392.9202300000002</v>
      </c>
      <c r="Y61" s="6"/>
      <c r="Z61" s="6"/>
      <c r="AA61" s="6"/>
      <c r="AB61" s="6"/>
      <c r="AC61" s="6"/>
      <c r="AD61" s="6"/>
      <c r="AE61" s="5"/>
      <c r="AF61" s="5"/>
      <c r="AG61" s="5"/>
    </row>
    <row r="62" spans="1:33" ht="12.95" customHeight="1" x14ac:dyDescent="0.2">
      <c r="A62" s="231" t="s">
        <v>1035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0.41458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0.69865999999999995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1.11324</v>
      </c>
      <c r="Y62" s="6"/>
      <c r="Z62" s="6"/>
      <c r="AA62" s="6"/>
      <c r="AB62" s="6"/>
      <c r="AC62" s="6"/>
      <c r="AD62" s="6"/>
      <c r="AE62" s="5"/>
      <c r="AF62" s="5"/>
      <c r="AG62" s="5"/>
    </row>
    <row r="63" spans="1:33" ht="12.95" customHeight="1" x14ac:dyDescent="0.2">
      <c r="A63" s="231" t="s">
        <v>1036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7.1746300000000005</v>
      </c>
      <c r="M63" s="4">
        <v>48.852580000000003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1895.434</v>
      </c>
      <c r="W63" s="4">
        <v>0</v>
      </c>
      <c r="X63" s="4">
        <v>1951.4612099999999</v>
      </c>
      <c r="Y63" s="6"/>
      <c r="Z63" s="6"/>
      <c r="AA63" s="6"/>
      <c r="AB63" s="6"/>
      <c r="AC63" s="6"/>
      <c r="AD63" s="6"/>
      <c r="AE63" s="5"/>
      <c r="AF63" s="5"/>
      <c r="AG63" s="5"/>
    </row>
    <row r="64" spans="1:33" ht="12.95" customHeight="1" x14ac:dyDescent="0.2">
      <c r="A64" s="231" t="s">
        <v>1037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-1.34307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-1.34307</v>
      </c>
      <c r="Y64" s="6"/>
      <c r="Z64" s="6"/>
      <c r="AA64" s="6"/>
      <c r="AB64" s="6"/>
      <c r="AC64" s="6"/>
      <c r="AD64" s="6"/>
      <c r="AE64" s="5"/>
      <c r="AF64" s="5"/>
      <c r="AG64" s="5"/>
    </row>
    <row r="65" spans="1:33" ht="12.95" customHeight="1" x14ac:dyDescent="0.2">
      <c r="A65" s="236" t="s">
        <v>1038</v>
      </c>
      <c r="B65" s="4">
        <v>-4.1792868258239038</v>
      </c>
      <c r="C65" s="4">
        <v>0</v>
      </c>
      <c r="D65" s="4">
        <v>-2.2566700000000006</v>
      </c>
      <c r="E65" s="4">
        <v>-34.991970000000002</v>
      </c>
      <c r="F65" s="4">
        <v>-16.537320000000001</v>
      </c>
      <c r="G65" s="4">
        <v>0.40013000000000126</v>
      </c>
      <c r="H65" s="4">
        <v>-0.29955000000000004</v>
      </c>
      <c r="I65" s="4">
        <v>0</v>
      </c>
      <c r="J65" s="4">
        <v>-11.703690000000002</v>
      </c>
      <c r="K65" s="4">
        <v>-427.52870000000001</v>
      </c>
      <c r="L65" s="4">
        <v>0</v>
      </c>
      <c r="M65" s="4">
        <v>-3.8037700000000001</v>
      </c>
      <c r="N65" s="4">
        <v>-4.2496</v>
      </c>
      <c r="O65" s="4">
        <v>0</v>
      </c>
      <c r="P65" s="4">
        <v>0</v>
      </c>
      <c r="Q65" s="4">
        <v>-274.29399999999998</v>
      </c>
      <c r="R65" s="4">
        <v>0</v>
      </c>
      <c r="S65" s="4">
        <v>-36.066870000000002</v>
      </c>
      <c r="T65" s="4">
        <v>-33.721830000000004</v>
      </c>
      <c r="U65" s="4">
        <v>-4.1470000000000028E-2</v>
      </c>
      <c r="V65" s="4">
        <v>-3.742</v>
      </c>
      <c r="W65" s="4">
        <v>0</v>
      </c>
      <c r="X65" s="4">
        <v>-853.01659682582385</v>
      </c>
      <c r="Y65" s="6"/>
      <c r="Z65" s="6"/>
      <c r="AA65" s="6"/>
      <c r="AB65" s="6"/>
      <c r="AC65" s="6"/>
      <c r="AD65" s="6"/>
      <c r="AE65" s="5"/>
      <c r="AF65" s="5"/>
      <c r="AG65" s="5"/>
    </row>
    <row r="66" spans="1:33" ht="12.95" customHeight="1" x14ac:dyDescent="0.2">
      <c r="A66" s="236" t="s">
        <v>1601</v>
      </c>
      <c r="B66" s="4">
        <v>-1373.3284100000008</v>
      </c>
      <c r="C66" s="4">
        <v>-242.67566999999997</v>
      </c>
      <c r="D66" s="4">
        <v>-15076.21415</v>
      </c>
      <c r="E66" s="4">
        <v>-1356.7501400000001</v>
      </c>
      <c r="F66" s="4">
        <v>-167.88102000000001</v>
      </c>
      <c r="G66" s="4">
        <v>-187.12507000000002</v>
      </c>
      <c r="H66" s="4">
        <v>-203.88051000000002</v>
      </c>
      <c r="I66" s="4">
        <v>-141.68503000000399</v>
      </c>
      <c r="J66" s="4">
        <v>-313.34699999999998</v>
      </c>
      <c r="K66" s="4">
        <v>-19109.003290000001</v>
      </c>
      <c r="L66" s="4">
        <v>-405.15721999999994</v>
      </c>
      <c r="M66" s="4">
        <v>-868.61258999999995</v>
      </c>
      <c r="N66" s="4">
        <v>-323.15935999999999</v>
      </c>
      <c r="O66" s="4">
        <v>-55.880206106531901</v>
      </c>
      <c r="P66" s="4">
        <v>-23.397725853160431</v>
      </c>
      <c r="Q66" s="4">
        <v>-7568.4549699999989</v>
      </c>
      <c r="R66" s="4">
        <v>-95.91216</v>
      </c>
      <c r="S66" s="4">
        <v>-2627.0068299999994</v>
      </c>
      <c r="T66" s="4">
        <v>-17595.757959999999</v>
      </c>
      <c r="U66" s="4">
        <v>-14205.703010000001</v>
      </c>
      <c r="V66" s="4">
        <v>-1811.1550000000002</v>
      </c>
      <c r="W66" s="4">
        <v>-399.85541999999998</v>
      </c>
      <c r="X66" s="4">
        <v>-84151.94274195969</v>
      </c>
      <c r="Y66" s="6"/>
      <c r="Z66" s="6"/>
      <c r="AA66" s="6"/>
      <c r="AB66" s="6"/>
      <c r="AC66" s="6"/>
      <c r="AD66" s="6"/>
      <c r="AE66" s="5"/>
      <c r="AF66" s="5"/>
      <c r="AG66" s="5"/>
    </row>
    <row r="67" spans="1:33" ht="12.95" customHeight="1" x14ac:dyDescent="0.2">
      <c r="A67" s="226" t="s">
        <v>1685</v>
      </c>
      <c r="B67" s="4">
        <v>-618.67193000000009</v>
      </c>
      <c r="C67" s="4">
        <v>0</v>
      </c>
      <c r="D67" s="4">
        <v>0</v>
      </c>
      <c r="E67" s="4">
        <v>-2119.3337099999999</v>
      </c>
      <c r="F67" s="4">
        <v>-8.8319400000000012</v>
      </c>
      <c r="G67" s="4">
        <v>-266.55821000000003</v>
      </c>
      <c r="H67" s="4">
        <v>-24.281790000000001</v>
      </c>
      <c r="I67" s="4">
        <v>-91.921590000000108</v>
      </c>
      <c r="J67" s="4">
        <v>-199.61799999999999</v>
      </c>
      <c r="K67" s="4">
        <v>-12924.132899999999</v>
      </c>
      <c r="L67" s="4">
        <v>-96.159300000000002</v>
      </c>
      <c r="M67" s="4">
        <v>-51.577700000000007</v>
      </c>
      <c r="N67" s="4">
        <v>-74.995519999999999</v>
      </c>
      <c r="O67" s="4">
        <v>-12.68182</v>
      </c>
      <c r="P67" s="4">
        <v>-2.0999999999999998E-2</v>
      </c>
      <c r="Q67" s="4">
        <v>-6318.9667099999988</v>
      </c>
      <c r="R67" s="4">
        <v>-102.07450999999999</v>
      </c>
      <c r="S67" s="4">
        <v>-1356.2128699999996</v>
      </c>
      <c r="T67" s="4">
        <v>-9831.69607</v>
      </c>
      <c r="U67" s="4">
        <v>-4468.0027300000002</v>
      </c>
      <c r="V67" s="4">
        <v>-430.85599999999999</v>
      </c>
      <c r="W67" s="4">
        <v>-238.02154999999999</v>
      </c>
      <c r="X67" s="4">
        <v>-39234.615849999995</v>
      </c>
      <c r="Y67" s="6"/>
      <c r="Z67" s="6"/>
      <c r="AA67" s="6"/>
      <c r="AB67" s="6"/>
      <c r="AC67" s="6"/>
      <c r="AD67" s="6"/>
      <c r="AE67" s="5"/>
      <c r="AF67" s="5"/>
      <c r="AG67" s="5"/>
    </row>
    <row r="68" spans="1:33" ht="12.95" customHeight="1" x14ac:dyDescent="0.2">
      <c r="A68" s="227" t="s">
        <v>1682</v>
      </c>
      <c r="B68" s="4">
        <v>-618.67193000000009</v>
      </c>
      <c r="C68" s="4">
        <v>0</v>
      </c>
      <c r="D68" s="4">
        <v>0</v>
      </c>
      <c r="E68" s="4">
        <v>-2119.3337099999999</v>
      </c>
      <c r="F68" s="4">
        <v>-8.8319400000000012</v>
      </c>
      <c r="G68" s="4">
        <v>-266.55821000000003</v>
      </c>
      <c r="H68" s="4">
        <v>-24.281790000000001</v>
      </c>
      <c r="I68" s="4">
        <v>-91.921590000000108</v>
      </c>
      <c r="J68" s="4">
        <v>-199.61799999999999</v>
      </c>
      <c r="K68" s="4">
        <v>-12924.132899999999</v>
      </c>
      <c r="L68" s="4">
        <v>-96.159300000000002</v>
      </c>
      <c r="M68" s="4">
        <v>-51.577700000000007</v>
      </c>
      <c r="N68" s="4">
        <v>-74.995519999999999</v>
      </c>
      <c r="O68" s="4">
        <v>-12.68182</v>
      </c>
      <c r="P68" s="4">
        <v>-2.0999999999999998E-2</v>
      </c>
      <c r="Q68" s="4">
        <v>-6318.9667099999988</v>
      </c>
      <c r="R68" s="4">
        <v>-102.07450999999999</v>
      </c>
      <c r="S68" s="4">
        <v>-1356.2128699999996</v>
      </c>
      <c r="T68" s="4">
        <v>-9831.69607</v>
      </c>
      <c r="U68" s="4">
        <v>-5126.1076800000001</v>
      </c>
      <c r="V68" s="4">
        <v>-430.85599999999999</v>
      </c>
      <c r="W68" s="4">
        <v>-238.02154999999999</v>
      </c>
      <c r="X68" s="4">
        <v>-39892.720799999996</v>
      </c>
      <c r="Y68" s="6"/>
      <c r="Z68" s="6"/>
      <c r="AA68" s="6"/>
      <c r="AB68" s="6"/>
      <c r="AC68" s="6"/>
      <c r="AD68" s="6"/>
      <c r="AE68" s="5"/>
      <c r="AF68" s="5"/>
      <c r="AG68" s="5"/>
    </row>
    <row r="69" spans="1:33" ht="12.95" customHeight="1" x14ac:dyDescent="0.2">
      <c r="A69" s="227" t="s">
        <v>1686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658.10494999999992</v>
      </c>
      <c r="V69" s="4">
        <v>0</v>
      </c>
      <c r="W69" s="4">
        <v>0</v>
      </c>
      <c r="X69" s="4">
        <v>658.10494999999992</v>
      </c>
      <c r="Y69" s="6"/>
      <c r="Z69" s="6"/>
      <c r="AA69" s="6"/>
      <c r="AB69" s="6"/>
      <c r="AC69" s="6"/>
      <c r="AD69" s="6"/>
      <c r="AE69" s="5"/>
      <c r="AF69" s="5"/>
      <c r="AG69" s="5"/>
    </row>
    <row r="70" spans="1:33" ht="12.95" customHeight="1" x14ac:dyDescent="0.2">
      <c r="A70" s="182" t="s">
        <v>1594</v>
      </c>
      <c r="B70" s="4">
        <v>330.42054999999982</v>
      </c>
      <c r="C70" s="4">
        <v>0</v>
      </c>
      <c r="D70" s="4">
        <v>0</v>
      </c>
      <c r="E70" s="4">
        <v>1600.04411</v>
      </c>
      <c r="F70" s="4">
        <v>6.3548299999999998</v>
      </c>
      <c r="G70" s="4">
        <v>98.040720000000007</v>
      </c>
      <c r="H70" s="4">
        <v>0</v>
      </c>
      <c r="I70" s="4">
        <v>77.194790000000012</v>
      </c>
      <c r="J70" s="4">
        <v>68.352999999999994</v>
      </c>
      <c r="K70" s="4">
        <v>23.453389999999999</v>
      </c>
      <c r="L70" s="4">
        <v>38.268610000000002</v>
      </c>
      <c r="M70" s="4">
        <v>4.5273900000000005</v>
      </c>
      <c r="N70" s="4">
        <v>15.631779999999999</v>
      </c>
      <c r="O70" s="4">
        <v>5.5369399999999995</v>
      </c>
      <c r="P70" s="4">
        <v>0</v>
      </c>
      <c r="Q70" s="4">
        <v>0</v>
      </c>
      <c r="R70" s="4">
        <v>17.640189999999997</v>
      </c>
      <c r="S70" s="4">
        <v>68.694820000000007</v>
      </c>
      <c r="T70" s="4">
        <v>3022.2359000000001</v>
      </c>
      <c r="U70" s="4">
        <v>61.942430000000002</v>
      </c>
      <c r="V70" s="4">
        <v>0</v>
      </c>
      <c r="W70" s="4">
        <v>-52.125440000000005</v>
      </c>
      <c r="X70" s="4">
        <v>5386.2140100000006</v>
      </c>
      <c r="Y70" s="6"/>
      <c r="Z70" s="6"/>
      <c r="AA70" s="6"/>
      <c r="AB70" s="6"/>
      <c r="AC70" s="6"/>
      <c r="AD70" s="6"/>
      <c r="AE70" s="5"/>
      <c r="AF70" s="5"/>
      <c r="AG70" s="5"/>
    </row>
    <row r="71" spans="1:33" ht="12.95" customHeight="1" x14ac:dyDescent="0.2">
      <c r="A71" s="233" t="s">
        <v>1017</v>
      </c>
      <c r="B71" s="4">
        <v>-653.84523000000047</v>
      </c>
      <c r="C71" s="4">
        <v>-151.54498999999998</v>
      </c>
      <c r="D71" s="4">
        <v>-7539.0914899999998</v>
      </c>
      <c r="E71" s="4">
        <v>-476.09785999999997</v>
      </c>
      <c r="F71" s="4">
        <v>-99.011619999999994</v>
      </c>
      <c r="G71" s="4">
        <v>-11.157770000000001</v>
      </c>
      <c r="H71" s="4">
        <v>-99.450860000000006</v>
      </c>
      <c r="I71" s="4">
        <v>-79.860890000004318</v>
      </c>
      <c r="J71" s="4">
        <v>-72.421000000000006</v>
      </c>
      <c r="K71" s="4">
        <v>-3302.4524799999999</v>
      </c>
      <c r="L71" s="4">
        <v>-246.92757999999998</v>
      </c>
      <c r="M71" s="4">
        <v>-397.18599999999998</v>
      </c>
      <c r="N71" s="4">
        <v>-131.69792000000001</v>
      </c>
      <c r="O71" s="4">
        <v>-29.884116821429362</v>
      </c>
      <c r="P71" s="4">
        <v>-14.988865827735646</v>
      </c>
      <c r="Q71" s="4">
        <v>-811.78191000000004</v>
      </c>
      <c r="R71" s="4">
        <v>-7.2130600000000005</v>
      </c>
      <c r="S71" s="4">
        <v>-625.26222999999993</v>
      </c>
      <c r="T71" s="4">
        <v>-6592.7699599999996</v>
      </c>
      <c r="U71" s="4">
        <v>-8907.6609499999995</v>
      </c>
      <c r="V71" s="4">
        <v>-930.45600000000002</v>
      </c>
      <c r="W71" s="4">
        <v>-64.194969999999998</v>
      </c>
      <c r="X71" s="4">
        <v>-31244.957752649167</v>
      </c>
      <c r="Y71" s="6"/>
      <c r="Z71" s="6"/>
      <c r="AA71" s="6"/>
      <c r="AB71" s="6"/>
      <c r="AC71" s="6"/>
      <c r="AD71" s="6"/>
      <c r="AE71" s="5"/>
      <c r="AF71" s="5"/>
      <c r="AG71" s="5"/>
    </row>
    <row r="72" spans="1:33" ht="12.95" customHeight="1" x14ac:dyDescent="0.2">
      <c r="A72" s="233" t="s">
        <v>1018</v>
      </c>
      <c r="B72" s="4">
        <v>-233.25049999999999</v>
      </c>
      <c r="C72" s="4">
        <v>-36.854109999999999</v>
      </c>
      <c r="D72" s="4">
        <v>-5002.1650300000001</v>
      </c>
      <c r="E72" s="4">
        <v>-274.33631000000003</v>
      </c>
      <c r="F72" s="4">
        <v>-46.677440000000004</v>
      </c>
      <c r="G72" s="4">
        <v>-2.5018800000000003</v>
      </c>
      <c r="H72" s="4">
        <v>-65.018540000000002</v>
      </c>
      <c r="I72" s="4">
        <v>-26.194650000000372</v>
      </c>
      <c r="J72" s="4">
        <v>-77.784999999999997</v>
      </c>
      <c r="K72" s="4">
        <v>-1352.6158799999998</v>
      </c>
      <c r="L72" s="4">
        <v>-94.28600999999999</v>
      </c>
      <c r="M72" s="4">
        <v>-140.98354999999998</v>
      </c>
      <c r="N72" s="4">
        <v>-69.600250000000003</v>
      </c>
      <c r="O72" s="4">
        <v>-10.466757772233775</v>
      </c>
      <c r="P72" s="4">
        <v>0</v>
      </c>
      <c r="Q72" s="4">
        <v>-395.94432</v>
      </c>
      <c r="R72" s="4">
        <v>-4.0465200000000001</v>
      </c>
      <c r="S72" s="4">
        <v>-398.79422999999997</v>
      </c>
      <c r="T72" s="4">
        <v>-1571.6136200000001</v>
      </c>
      <c r="U72" s="4">
        <v>-559.99715000000003</v>
      </c>
      <c r="V72" s="4">
        <v>-145.79</v>
      </c>
      <c r="W72" s="4">
        <v>-21.718720000000001</v>
      </c>
      <c r="X72" s="4">
        <v>-10530.640467772235</v>
      </c>
      <c r="Y72" s="6"/>
      <c r="Z72" s="6"/>
      <c r="AA72" s="6"/>
      <c r="AB72" s="6"/>
      <c r="AC72" s="6"/>
      <c r="AD72" s="6"/>
      <c r="AE72" s="6"/>
      <c r="AF72" s="6"/>
      <c r="AG72" s="6"/>
    </row>
    <row r="73" spans="1:33" ht="12.95" customHeight="1" x14ac:dyDescent="0.2">
      <c r="A73" s="233" t="s">
        <v>1019</v>
      </c>
      <c r="B73" s="4">
        <v>-56.62751999999999</v>
      </c>
      <c r="C73" s="4">
        <v>-12.20013</v>
      </c>
      <c r="D73" s="4">
        <v>-2282.8018099999999</v>
      </c>
      <c r="E73" s="4">
        <v>-52.559599999999996</v>
      </c>
      <c r="F73" s="4">
        <v>-7.4999999999999997E-3</v>
      </c>
      <c r="G73" s="4">
        <v>-0.27451999999999999</v>
      </c>
      <c r="H73" s="4">
        <v>0</v>
      </c>
      <c r="I73" s="4">
        <v>-17.45736999999918</v>
      </c>
      <c r="J73" s="4">
        <v>-18.977</v>
      </c>
      <c r="K73" s="4">
        <v>-596.12664000000007</v>
      </c>
      <c r="L73" s="4">
        <v>-9.2719999999999997E-2</v>
      </c>
      <c r="M73" s="4">
        <v>-25.08971</v>
      </c>
      <c r="N73" s="4">
        <v>-1.95726</v>
      </c>
      <c r="O73" s="4">
        <v>-5.4093224637431341</v>
      </c>
      <c r="P73" s="4">
        <v>0</v>
      </c>
      <c r="Q73" s="4">
        <v>0</v>
      </c>
      <c r="R73" s="4">
        <v>0</v>
      </c>
      <c r="S73" s="4">
        <v>-70.563000000000002</v>
      </c>
      <c r="T73" s="4">
        <v>-2249.0153</v>
      </c>
      <c r="U73" s="4">
        <v>-142.26237</v>
      </c>
      <c r="V73" s="4">
        <v>-31.827000000000002</v>
      </c>
      <c r="W73" s="4">
        <v>0</v>
      </c>
      <c r="X73" s="4">
        <v>-5563.248772463744</v>
      </c>
      <c r="Y73" s="6"/>
      <c r="Z73" s="6"/>
      <c r="AA73" s="6"/>
      <c r="AB73" s="6"/>
      <c r="AC73" s="6"/>
      <c r="AD73" s="6"/>
      <c r="AE73" s="5"/>
      <c r="AF73" s="5"/>
      <c r="AG73" s="5"/>
    </row>
    <row r="74" spans="1:33" ht="12.95" customHeight="1" x14ac:dyDescent="0.2">
      <c r="A74" s="233" t="s">
        <v>1020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-3.66744</v>
      </c>
      <c r="N74" s="4">
        <v>0</v>
      </c>
      <c r="O74" s="4">
        <v>0</v>
      </c>
      <c r="P74" s="4">
        <v>-0.368899629010976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-4.0363396290109756</v>
      </c>
      <c r="Y74" s="6"/>
      <c r="Z74" s="6"/>
      <c r="AA74" s="6"/>
      <c r="AB74" s="6"/>
      <c r="AC74" s="6"/>
      <c r="AD74" s="6"/>
      <c r="AE74" s="5"/>
      <c r="AF74" s="5"/>
      <c r="AG74" s="5"/>
    </row>
    <row r="75" spans="1:33" ht="12.95" customHeight="1" x14ac:dyDescent="0.2">
      <c r="A75" s="69" t="s">
        <v>3229</v>
      </c>
      <c r="B75" s="4">
        <v>-63.995130000000003</v>
      </c>
      <c r="C75" s="4">
        <v>-34.047719999999998</v>
      </c>
      <c r="D75" s="4">
        <v>-252.15582000000001</v>
      </c>
      <c r="E75" s="4">
        <v>-15.325049999999999</v>
      </c>
      <c r="F75" s="4">
        <v>-19.10219</v>
      </c>
      <c r="G75" s="4">
        <v>-2.3376799999999998</v>
      </c>
      <c r="H75" s="4">
        <v>-13.57395</v>
      </c>
      <c r="I75" s="4">
        <v>-1.5476400000000139</v>
      </c>
      <c r="J75" s="4">
        <v>-11.375</v>
      </c>
      <c r="K75" s="4">
        <v>-957.12878000000001</v>
      </c>
      <c r="L75" s="4">
        <v>0</v>
      </c>
      <c r="M75" s="4">
        <v>-254.60882000000001</v>
      </c>
      <c r="N75" s="4">
        <v>-60.540190000000003</v>
      </c>
      <c r="O75" s="4">
        <v>-1.6116926474688236</v>
      </c>
      <c r="P75" s="4">
        <v>-8.0189603964138101</v>
      </c>
      <c r="Q75" s="4">
        <v>0</v>
      </c>
      <c r="R75" s="4">
        <v>-0.21825999999999998</v>
      </c>
      <c r="S75" s="4">
        <v>-105.786</v>
      </c>
      <c r="T75" s="4">
        <v>-372.80220000000003</v>
      </c>
      <c r="U75" s="4">
        <v>-228.4127</v>
      </c>
      <c r="V75" s="4">
        <v>-245.02500000000001</v>
      </c>
      <c r="W75" s="4">
        <v>-21.369220000000002</v>
      </c>
      <c r="X75" s="4">
        <v>-2668.9820030438827</v>
      </c>
      <c r="Y75" s="6"/>
      <c r="Z75" s="6"/>
      <c r="AA75" s="6"/>
      <c r="AB75" s="6"/>
      <c r="AC75" s="6"/>
      <c r="AD75" s="6"/>
      <c r="AE75" s="5"/>
      <c r="AF75" s="5"/>
      <c r="AG75" s="5"/>
    </row>
    <row r="76" spans="1:33" ht="12.95" customHeight="1" x14ac:dyDescent="0.2">
      <c r="A76" s="233" t="s">
        <v>1021</v>
      </c>
      <c r="B76" s="4">
        <v>-77.358650000000026</v>
      </c>
      <c r="C76" s="4">
        <v>-8.0287199999999999</v>
      </c>
      <c r="D76" s="4">
        <v>0</v>
      </c>
      <c r="E76" s="4">
        <v>-19.141719999999999</v>
      </c>
      <c r="F76" s="4">
        <v>-0.60515999999999992</v>
      </c>
      <c r="G76" s="4">
        <v>-2.3357299999999999</v>
      </c>
      <c r="H76" s="4">
        <v>-1.5553699999999999</v>
      </c>
      <c r="I76" s="4">
        <v>-1.89768</v>
      </c>
      <c r="J76" s="4">
        <v>-1.524</v>
      </c>
      <c r="K76" s="4">
        <v>0</v>
      </c>
      <c r="L76" s="4">
        <v>-5.9602200000000005</v>
      </c>
      <c r="M76" s="4">
        <v>-2.6760000000000003E-2</v>
      </c>
      <c r="N76" s="4">
        <v>0</v>
      </c>
      <c r="O76" s="4">
        <v>-1.3634364016568037</v>
      </c>
      <c r="P76" s="4">
        <v>0</v>
      </c>
      <c r="Q76" s="4">
        <v>-41.762029999999996</v>
      </c>
      <c r="R76" s="4">
        <v>0</v>
      </c>
      <c r="S76" s="4">
        <v>-139.08332000000001</v>
      </c>
      <c r="T76" s="4">
        <v>-9.6710000000000004E-2</v>
      </c>
      <c r="U76" s="4">
        <v>38.690460000000002</v>
      </c>
      <c r="V76" s="4">
        <v>-27.201000000000001</v>
      </c>
      <c r="W76" s="4">
        <v>-2.4255200000000001</v>
      </c>
      <c r="X76" s="4">
        <v>-291.67556640165685</v>
      </c>
      <c r="Y76" s="6"/>
      <c r="Z76" s="6"/>
      <c r="AA76" s="6"/>
      <c r="AB76" s="6"/>
      <c r="AC76" s="6"/>
      <c r="AD76" s="6"/>
      <c r="AE76" s="5"/>
      <c r="AF76" s="5"/>
      <c r="AG76" s="5"/>
    </row>
    <row r="77" spans="1:33" ht="12.95" customHeight="1" x14ac:dyDescent="0.2">
      <c r="A77" s="231" t="s">
        <v>1041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6"/>
      <c r="Z77" s="6"/>
      <c r="AA77" s="6"/>
      <c r="AB77" s="6"/>
      <c r="AC77" s="6"/>
      <c r="AD77" s="6"/>
      <c r="AE77" s="5"/>
      <c r="AF77" s="5"/>
      <c r="AG77" s="5"/>
    </row>
    <row r="78" spans="1:33" ht="12.95" customHeight="1" x14ac:dyDescent="0.2">
      <c r="A78" s="65" t="s">
        <v>1043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6"/>
      <c r="Z78" s="6"/>
      <c r="AA78" s="6"/>
      <c r="AB78" s="6"/>
      <c r="AC78" s="6"/>
      <c r="AD78" s="6"/>
      <c r="AE78" s="5"/>
      <c r="AF78" s="5"/>
      <c r="AG78" s="5"/>
    </row>
    <row r="79" spans="1:33" ht="12.95" customHeight="1" x14ac:dyDescent="0.2">
      <c r="A79" s="234" t="s">
        <v>1044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6"/>
      <c r="Z79" s="6"/>
      <c r="AA79" s="6"/>
      <c r="AB79" s="6"/>
      <c r="AC79" s="6"/>
      <c r="AD79" s="6"/>
      <c r="AE79" s="5"/>
      <c r="AF79" s="5"/>
      <c r="AG79" s="5"/>
    </row>
    <row r="80" spans="1:33" ht="12.95" customHeight="1" x14ac:dyDescent="0.2">
      <c r="A80" s="68" t="s">
        <v>130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-11.460459999999999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-11.460459999999999</v>
      </c>
      <c r="Y80" s="6"/>
      <c r="Z80" s="6"/>
      <c r="AA80" s="6"/>
      <c r="AB80" s="6"/>
      <c r="AC80" s="6"/>
      <c r="AD80" s="6"/>
      <c r="AE80" s="5"/>
      <c r="AF80" s="5"/>
      <c r="AG80" s="5"/>
    </row>
    <row r="81" spans="1:33" s="306" customFormat="1" ht="15" customHeight="1" x14ac:dyDescent="0.2">
      <c r="A81" s="1153" t="s">
        <v>567</v>
      </c>
      <c r="B81" s="1154">
        <v>-1985.4130168258248</v>
      </c>
      <c r="C81" s="1154">
        <v>-930.18322000000001</v>
      </c>
      <c r="D81" s="1154">
        <v>-15095.58828</v>
      </c>
      <c r="E81" s="1154">
        <v>-2155.6077349999996</v>
      </c>
      <c r="F81" s="1154">
        <v>-237.96952000000002</v>
      </c>
      <c r="G81" s="1154">
        <v>-265.58415000000002</v>
      </c>
      <c r="H81" s="1154">
        <v>-195.62564</v>
      </c>
      <c r="I81" s="1154">
        <v>-223.14373000000398</v>
      </c>
      <c r="J81" s="1154">
        <v>-663.53950999999995</v>
      </c>
      <c r="K81" s="1154">
        <v>-24461.43693</v>
      </c>
      <c r="L81" s="1154">
        <v>-384.5213700000001</v>
      </c>
      <c r="M81" s="1154">
        <v>-1032.3484700000001</v>
      </c>
      <c r="N81" s="1154">
        <v>-287.95387000000017</v>
      </c>
      <c r="O81" s="1154">
        <v>-177.02874610653191</v>
      </c>
      <c r="P81" s="1154">
        <v>-24.162225853160429</v>
      </c>
      <c r="Q81" s="1154">
        <v>-16191.951089999999</v>
      </c>
      <c r="R81" s="1154">
        <v>-145.91216</v>
      </c>
      <c r="S81" s="1154">
        <v>-3462.7458599999991</v>
      </c>
      <c r="T81" s="1154">
        <v>-23501.124929999998</v>
      </c>
      <c r="U81" s="1154">
        <v>-17195.632530000003</v>
      </c>
      <c r="V81" s="1154">
        <v>-3394.8948000000005</v>
      </c>
      <c r="W81" s="1154">
        <v>-2035.03163</v>
      </c>
      <c r="X81" s="1154">
        <v>-114047.39941378552</v>
      </c>
      <c r="Y81" s="103"/>
      <c r="Z81" s="103"/>
      <c r="AA81" s="103"/>
      <c r="AB81" s="103"/>
      <c r="AC81" s="103"/>
      <c r="AD81" s="103"/>
      <c r="AE81" s="103"/>
      <c r="AF81" s="103"/>
      <c r="AG81" s="103"/>
    </row>
    <row r="82" spans="1:33" ht="12.95" customHeight="1" x14ac:dyDescent="0.2">
      <c r="A82" s="805" t="s">
        <v>850</v>
      </c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2"/>
      <c r="Z82" s="102"/>
      <c r="AA82" s="102"/>
      <c r="AB82" s="102"/>
      <c r="AC82" s="102"/>
      <c r="AD82" s="102"/>
    </row>
    <row r="83" spans="1:33" s="306" customFormat="1" ht="15" customHeight="1" thickBot="1" x14ac:dyDescent="0.25">
      <c r="A83" s="1145" t="s">
        <v>564</v>
      </c>
      <c r="B83" s="1152">
        <v>-223.48489682582499</v>
      </c>
      <c r="C83" s="1152">
        <v>23.867979999999989</v>
      </c>
      <c r="D83" s="1152">
        <v>-14663.905047295659</v>
      </c>
      <c r="E83" s="1152">
        <v>182.65027530061616</v>
      </c>
      <c r="F83" s="1152">
        <v>24.098649999999992</v>
      </c>
      <c r="G83" s="1152">
        <v>281.95114927070847</v>
      </c>
      <c r="H83" s="1152">
        <v>-108.89363999999996</v>
      </c>
      <c r="I83" s="1152">
        <v>352.96643999999606</v>
      </c>
      <c r="J83" s="1152">
        <v>17.736471603196378</v>
      </c>
      <c r="K83" s="1152">
        <v>5089.4665299999979</v>
      </c>
      <c r="L83" s="1152">
        <v>150.61160999999987</v>
      </c>
      <c r="M83" s="1152">
        <v>-936.30162341564755</v>
      </c>
      <c r="N83" s="1152">
        <v>-60.680170000000146</v>
      </c>
      <c r="O83" s="1152">
        <v>-175.72969610653195</v>
      </c>
      <c r="P83" s="1152">
        <v>-20.498405853160428</v>
      </c>
      <c r="Q83" s="1152">
        <v>2557.1781099999971</v>
      </c>
      <c r="R83" s="1152">
        <v>244.14364999999989</v>
      </c>
      <c r="S83" s="1152">
        <v>-599.43399999999838</v>
      </c>
      <c r="T83" s="1152">
        <v>9887.2687500000029</v>
      </c>
      <c r="U83" s="1152">
        <v>1431.4635799999996</v>
      </c>
      <c r="V83" s="1152">
        <v>1153.9802000000004</v>
      </c>
      <c r="W83" s="1152">
        <v>-41.946599999999989</v>
      </c>
      <c r="X83" s="1152">
        <v>4566.5093166776924</v>
      </c>
      <c r="Y83" s="103"/>
      <c r="Z83" s="103"/>
      <c r="AA83" s="103"/>
      <c r="AB83" s="103"/>
      <c r="AC83" s="103"/>
      <c r="AD83" s="103"/>
      <c r="AE83" s="103"/>
      <c r="AF83" s="103"/>
      <c r="AG83" s="103"/>
    </row>
    <row r="84" spans="1:33" s="451" customFormat="1" ht="12.95" customHeight="1" x14ac:dyDescent="0.2">
      <c r="A84" s="1358" t="s">
        <v>3158</v>
      </c>
      <c r="B84" s="1464">
        <v>43.511040000000321</v>
      </c>
      <c r="C84" s="1464">
        <v>315.18817000000001</v>
      </c>
      <c r="D84" s="1464">
        <v>-10696.892999999998</v>
      </c>
      <c r="E84" s="1464">
        <v>187.83675006950511</v>
      </c>
      <c r="F84" s="1464">
        <v>-26.600859999999983</v>
      </c>
      <c r="G84" s="1464">
        <v>228.82581000000016</v>
      </c>
      <c r="H84" s="1464">
        <v>-135.55426505200003</v>
      </c>
      <c r="I84" s="1464">
        <v>281.88562203200024</v>
      </c>
      <c r="J84" s="1464">
        <v>-7.0566475921547749</v>
      </c>
      <c r="K84" s="1464">
        <v>-1800.7305300000007</v>
      </c>
      <c r="L84" s="1464">
        <v>-1066.7997216199997</v>
      </c>
      <c r="M84" s="1464">
        <v>10.191380189971483</v>
      </c>
      <c r="N84" s="1464">
        <v>-463.08201999999994</v>
      </c>
      <c r="O84" s="1464">
        <v>6.2566838079559091</v>
      </c>
      <c r="P84" s="1464">
        <v>-17.912355726008759</v>
      </c>
      <c r="Q84" s="1464">
        <v>2084.0548159030677</v>
      </c>
      <c r="R84" s="1464">
        <v>155.31363999999999</v>
      </c>
      <c r="S84" s="1464">
        <v>-500.02183000000014</v>
      </c>
      <c r="T84" s="1464">
        <v>4403.073830000003</v>
      </c>
      <c r="U84" s="1464">
        <v>9569.2479799999965</v>
      </c>
      <c r="V84" s="1464">
        <v>477.64458000000013</v>
      </c>
      <c r="W84" s="1464">
        <v>1110.1412799999991</v>
      </c>
      <c r="X84" s="1003">
        <f>SUM(B84:W84)</f>
        <v>4158.5203520123387</v>
      </c>
      <c r="Y84" s="102"/>
      <c r="Z84" s="30"/>
      <c r="AA84" s="30"/>
      <c r="AB84" s="30"/>
      <c r="AC84" s="30"/>
    </row>
    <row r="85" spans="1:33" s="306" customFormat="1" ht="12.95" customHeight="1" x14ac:dyDescent="0.2">
      <c r="A85" s="1357" t="s">
        <v>3159</v>
      </c>
      <c r="B85" s="77">
        <v>-519.14063000000078</v>
      </c>
      <c r="C85" s="77">
        <v>221.4099199999998</v>
      </c>
      <c r="D85" s="77" t="s">
        <v>1580</v>
      </c>
      <c r="E85" s="77">
        <v>-85.083570000000293</v>
      </c>
      <c r="F85" s="77">
        <v>55.461640000000003</v>
      </c>
      <c r="G85" s="77">
        <v>343.02122000000003</v>
      </c>
      <c r="H85" s="77">
        <v>-189.37636000000003</v>
      </c>
      <c r="I85" s="77">
        <v>349.63243999999997</v>
      </c>
      <c r="J85" s="77">
        <v>-225.70699999999999</v>
      </c>
      <c r="K85" s="77">
        <v>-3449.2005499999968</v>
      </c>
      <c r="L85" s="77">
        <v>585.90766999999994</v>
      </c>
      <c r="M85" s="77">
        <v>1061.0399299999999</v>
      </c>
      <c r="N85" s="77">
        <v>-1925</v>
      </c>
      <c r="O85" s="77">
        <v>44</v>
      </c>
      <c r="P85" s="77">
        <v>-24.832000000000001</v>
      </c>
      <c r="Q85" s="77">
        <v>2076.7910000000002</v>
      </c>
      <c r="R85" s="77">
        <v>114.60732</v>
      </c>
      <c r="S85" s="77">
        <v>-33.899499999999968</v>
      </c>
      <c r="T85" s="77">
        <v>4233.9269759467934</v>
      </c>
      <c r="U85" s="77">
        <v>4507.1685100000004</v>
      </c>
      <c r="V85" s="77">
        <v>104.32690999999996</v>
      </c>
      <c r="W85" s="77">
        <v>-22.547489999999996</v>
      </c>
      <c r="X85" s="1005">
        <f>SUM(B85:W85)</f>
        <v>7222.506435946796</v>
      </c>
      <c r="Y85" s="103"/>
      <c r="Z85" s="103"/>
      <c r="AA85" s="103"/>
      <c r="AB85" s="103"/>
      <c r="AC85" s="103"/>
      <c r="AD85" s="103"/>
      <c r="AE85" s="103"/>
      <c r="AF85" s="103"/>
      <c r="AG85" s="103"/>
    </row>
    <row r="86" spans="1:33" s="451" customFormat="1" ht="12.95" customHeight="1" x14ac:dyDescent="0.2">
      <c r="A86" s="1357" t="s">
        <v>3160</v>
      </c>
      <c r="B86" s="1462">
        <v>297</v>
      </c>
      <c r="C86" s="1462">
        <v>45</v>
      </c>
      <c r="D86" s="1463" t="s">
        <v>1580</v>
      </c>
      <c r="E86" s="1462">
        <v>118</v>
      </c>
      <c r="F86" s="1462">
        <v>-226</v>
      </c>
      <c r="G86" s="1462">
        <v>-300</v>
      </c>
      <c r="H86" s="1462">
        <v>-160</v>
      </c>
      <c r="I86" s="1462">
        <v>94</v>
      </c>
      <c r="J86" s="1462">
        <v>56</v>
      </c>
      <c r="K86" s="1462">
        <v>166</v>
      </c>
      <c r="L86" s="1462">
        <v>3751</v>
      </c>
      <c r="M86" s="1462">
        <v>2729</v>
      </c>
      <c r="N86" s="1462">
        <v>3</v>
      </c>
      <c r="O86" s="1462">
        <v>99</v>
      </c>
      <c r="P86" s="1462">
        <v>-8</v>
      </c>
      <c r="Q86" s="1462">
        <v>-896</v>
      </c>
      <c r="R86" s="1462">
        <v>146</v>
      </c>
      <c r="S86" s="1462">
        <v>0</v>
      </c>
      <c r="T86" s="1462">
        <v>4603</v>
      </c>
      <c r="U86" s="1462">
        <v>3275</v>
      </c>
      <c r="V86" s="1462">
        <v>-277</v>
      </c>
      <c r="W86" s="1462">
        <v>0</v>
      </c>
      <c r="X86" s="77">
        <f>SUM(B86:W86)</f>
        <v>13515</v>
      </c>
      <c r="Y86" s="61"/>
      <c r="Z86" s="30"/>
      <c r="AA86" s="30"/>
      <c r="AB86" s="30"/>
      <c r="AC86" s="30"/>
    </row>
    <row r="87" spans="1:33" s="451" customFormat="1" ht="12.95" customHeight="1" thickBot="1" x14ac:dyDescent="0.25">
      <c r="A87" s="1359" t="s">
        <v>3161</v>
      </c>
      <c r="B87" s="78">
        <v>240</v>
      </c>
      <c r="C87" s="78">
        <v>0</v>
      </c>
      <c r="D87" s="78" t="s">
        <v>1580</v>
      </c>
      <c r="E87" s="78">
        <v>1</v>
      </c>
      <c r="F87" s="78">
        <v>-534</v>
      </c>
      <c r="G87" s="78">
        <v>-149</v>
      </c>
      <c r="H87" s="78">
        <v>-142</v>
      </c>
      <c r="I87" s="78">
        <v>22</v>
      </c>
      <c r="J87" s="78">
        <v>111</v>
      </c>
      <c r="K87" s="78">
        <v>-3061</v>
      </c>
      <c r="L87" s="78">
        <v>2010</v>
      </c>
      <c r="M87" s="78">
        <v>573</v>
      </c>
      <c r="N87" s="78">
        <v>-257</v>
      </c>
      <c r="O87" s="78">
        <v>51</v>
      </c>
      <c r="P87" s="78">
        <v>-15</v>
      </c>
      <c r="Q87" s="78">
        <v>-950</v>
      </c>
      <c r="R87" s="78">
        <v>102</v>
      </c>
      <c r="S87" s="78">
        <v>0</v>
      </c>
      <c r="T87" s="78">
        <v>2273</v>
      </c>
      <c r="U87" s="78">
        <v>3549</v>
      </c>
      <c r="V87" s="78">
        <v>38</v>
      </c>
      <c r="W87" s="78">
        <v>0</v>
      </c>
      <c r="X87" s="78">
        <f>SUM(B87:W87)</f>
        <v>3862</v>
      </c>
      <c r="Y87" s="61"/>
      <c r="Z87" s="30"/>
      <c r="AA87" s="30"/>
      <c r="AB87" s="30"/>
      <c r="AC87" s="30"/>
    </row>
  </sheetData>
  <mergeCells count="2">
    <mergeCell ref="K5:X6"/>
    <mergeCell ref="A5:J6"/>
  </mergeCells>
  <phoneticPr fontId="6" type="noConversion"/>
  <conditionalFormatting sqref="X8">
    <cfRule type="expression" dxfId="175" priority="33" stopIfTrue="1">
      <formula>$AA8=1</formula>
    </cfRule>
  </conditionalFormatting>
  <conditionalFormatting sqref="Y8:AH8 D9:AH9 B8:W8">
    <cfRule type="expression" dxfId="174" priority="816" stopIfTrue="1">
      <formula>#REF!=1</formula>
    </cfRule>
  </conditionalFormatting>
  <conditionalFormatting sqref="X8">
    <cfRule type="expression" dxfId="173" priority="818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0" min="2" max="87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T91"/>
  <sheetViews>
    <sheetView showGridLines="0" zoomScaleNormal="100" zoomScaleSheetLayoutView="70" workbookViewId="0">
      <pane xSplit="1" ySplit="8" topLeftCell="B28" activePane="bottomRight" state="frozen"/>
      <selection activeCell="K5" sqref="K5:X6"/>
      <selection pane="topRight" activeCell="K5" sqref="K5:X6"/>
      <selection pane="bottomLeft" activeCell="K5" sqref="K5:X6"/>
      <selection pane="bottomRight" activeCell="A36" sqref="A36"/>
    </sheetView>
  </sheetViews>
  <sheetFormatPr defaultRowHeight="12.75" x14ac:dyDescent="0.2"/>
  <cols>
    <col min="1" max="1" width="49.85546875" style="302" customWidth="1"/>
    <col min="2" max="8" width="9.7109375" style="302" customWidth="1"/>
    <col min="9" max="16384" width="9.140625" style="302"/>
  </cols>
  <sheetData>
    <row r="1" spans="1:20" x14ac:dyDescent="0.2">
      <c r="A1" s="757" t="s">
        <v>349</v>
      </c>
    </row>
    <row r="2" spans="1:20" x14ac:dyDescent="0.2">
      <c r="A2" s="757" t="s">
        <v>350</v>
      </c>
    </row>
    <row r="3" spans="1:20" s="878" customFormat="1" ht="15" customHeight="1" x14ac:dyDescent="0.2">
      <c r="A3" s="927" t="s">
        <v>162</v>
      </c>
      <c r="H3" s="928" t="s">
        <v>163</v>
      </c>
    </row>
    <row r="4" spans="1:20" s="303" customFormat="1" ht="12" customHeight="1" x14ac:dyDescent="0.2"/>
    <row r="5" spans="1:20" s="303" customFormat="1" ht="18" customHeight="1" x14ac:dyDescent="0.2">
      <c r="A5" s="1744" t="s">
        <v>3162</v>
      </c>
      <c r="B5" s="1744"/>
      <c r="C5" s="1744"/>
      <c r="D5" s="1744"/>
      <c r="E5" s="1744"/>
      <c r="F5" s="1744"/>
      <c r="G5" s="1744"/>
      <c r="H5" s="1744"/>
      <c r="I5" s="199"/>
      <c r="J5" s="199"/>
      <c r="K5" s="199"/>
      <c r="L5" s="199"/>
      <c r="M5" s="199"/>
      <c r="N5" s="199"/>
      <c r="O5" s="199"/>
      <c r="P5" s="199"/>
      <c r="Q5" s="199"/>
      <c r="R5" s="199"/>
    </row>
    <row r="6" spans="1:20" s="303" customFormat="1" ht="18" customHeight="1" x14ac:dyDescent="0.2">
      <c r="A6" s="1745" t="s">
        <v>4037</v>
      </c>
      <c r="B6" s="1742"/>
      <c r="C6" s="1742"/>
      <c r="D6" s="1742"/>
      <c r="E6" s="1742"/>
      <c r="F6" s="1742"/>
      <c r="G6" s="1742"/>
      <c r="H6" s="1742"/>
      <c r="I6" s="199"/>
      <c r="J6" s="199"/>
      <c r="K6" s="199"/>
      <c r="L6" s="199"/>
      <c r="M6" s="199"/>
      <c r="N6" s="199"/>
      <c r="O6" s="199"/>
      <c r="P6" s="199"/>
      <c r="Q6" s="199"/>
      <c r="R6" s="199"/>
    </row>
    <row r="7" spans="1:20" s="303" customFormat="1" ht="12" customHeight="1" thickBot="1" x14ac:dyDescent="0.25">
      <c r="H7" s="1354" t="s">
        <v>2071</v>
      </c>
    </row>
    <row r="8" spans="1:20" s="7" customFormat="1" ht="75" customHeight="1" thickBot="1" x14ac:dyDescent="0.25">
      <c r="A8" s="1150"/>
      <c r="B8" s="1149" t="s">
        <v>1529</v>
      </c>
      <c r="C8" s="1149" t="s">
        <v>0</v>
      </c>
      <c r="D8" s="1149" t="s">
        <v>1531</v>
      </c>
      <c r="E8" s="1149" t="s">
        <v>1534</v>
      </c>
      <c r="F8" s="1149" t="s">
        <v>1927</v>
      </c>
      <c r="G8" s="1149" t="s">
        <v>1536</v>
      </c>
      <c r="H8" s="1151" t="s">
        <v>1093</v>
      </c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</row>
    <row r="9" spans="1:20" s="306" customFormat="1" ht="15" customHeight="1" x14ac:dyDescent="0.2">
      <c r="A9" s="802" t="s">
        <v>565</v>
      </c>
      <c r="B9" s="133"/>
      <c r="C9" s="134"/>
      <c r="D9" s="134"/>
      <c r="E9" s="134"/>
      <c r="F9" s="134"/>
      <c r="G9" s="134"/>
      <c r="H9" s="134"/>
      <c r="I9" s="132"/>
      <c r="J9" s="132"/>
      <c r="K9" s="132"/>
      <c r="L9" s="132"/>
      <c r="M9" s="132"/>
      <c r="N9" s="132"/>
      <c r="O9" s="132"/>
      <c r="P9" s="132"/>
      <c r="Q9" s="132"/>
      <c r="R9" s="151"/>
      <c r="S9" s="103"/>
      <c r="T9" s="103"/>
    </row>
    <row r="10" spans="1:20" ht="12.95" customHeight="1" x14ac:dyDescent="0.2">
      <c r="A10" s="236" t="s">
        <v>749</v>
      </c>
      <c r="B10" s="4">
        <v>200031.23853999993</v>
      </c>
      <c r="C10" s="4">
        <v>58.175789999999999</v>
      </c>
      <c r="D10" s="4">
        <v>37581.627629999995</v>
      </c>
      <c r="E10" s="4">
        <v>17511.894159999996</v>
      </c>
      <c r="F10" s="4">
        <v>3905.5318499999998</v>
      </c>
      <c r="G10" s="4">
        <v>0</v>
      </c>
      <c r="H10" s="4">
        <v>259088.57972999994</v>
      </c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02"/>
      <c r="T10" s="102"/>
    </row>
    <row r="11" spans="1:20" ht="12.95" customHeight="1" x14ac:dyDescent="0.2">
      <c r="A11" s="236" t="s">
        <v>902</v>
      </c>
      <c r="B11" s="4">
        <v>230264.30208000002</v>
      </c>
      <c r="C11" s="4">
        <v>52.335839999999997</v>
      </c>
      <c r="D11" s="4">
        <v>53817.177299999996</v>
      </c>
      <c r="E11" s="4">
        <v>636.90930000000003</v>
      </c>
      <c r="F11" s="4">
        <v>2349.51892</v>
      </c>
      <c r="G11" s="4">
        <v>0</v>
      </c>
      <c r="H11" s="4">
        <v>287120.37689000001</v>
      </c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02"/>
      <c r="T11" s="102"/>
    </row>
    <row r="12" spans="1:20" ht="12.95" customHeight="1" x14ac:dyDescent="0.2">
      <c r="A12" s="236" t="s">
        <v>1028</v>
      </c>
      <c r="B12" s="4">
        <v>217270.64154000001</v>
      </c>
      <c r="C12" s="4">
        <v>52.335839999999997</v>
      </c>
      <c r="D12" s="4">
        <v>49605.381359999999</v>
      </c>
      <c r="E12" s="4">
        <v>636.90930000000003</v>
      </c>
      <c r="F12" s="4">
        <v>2349.51892</v>
      </c>
      <c r="G12" s="4">
        <v>0</v>
      </c>
      <c r="H12" s="4">
        <v>269914.92041000002</v>
      </c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02"/>
      <c r="T12" s="102"/>
    </row>
    <row r="13" spans="1:20" ht="12.95" customHeight="1" x14ac:dyDescent="0.2">
      <c r="A13" s="236" t="s">
        <v>1029</v>
      </c>
      <c r="B13" s="4">
        <v>12993.660540000001</v>
      </c>
      <c r="C13" s="4">
        <v>0</v>
      </c>
      <c r="D13" s="4">
        <v>4211.79594</v>
      </c>
      <c r="E13" s="4">
        <v>0</v>
      </c>
      <c r="F13" s="4">
        <v>0</v>
      </c>
      <c r="G13" s="4">
        <v>0</v>
      </c>
      <c r="H13" s="4">
        <v>17205.456480000001</v>
      </c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02"/>
      <c r="T13" s="102"/>
    </row>
    <row r="14" spans="1:20" ht="12.95" customHeight="1" x14ac:dyDescent="0.2">
      <c r="A14" s="236" t="s">
        <v>1030</v>
      </c>
      <c r="B14" s="4">
        <v>-1008.0110399999918</v>
      </c>
      <c r="C14" s="4">
        <v>0</v>
      </c>
      <c r="D14" s="4">
        <v>-15344.693949999997</v>
      </c>
      <c r="E14" s="4">
        <v>-185.85911999999996</v>
      </c>
      <c r="F14" s="4">
        <v>-1290.59699</v>
      </c>
      <c r="G14" s="4">
        <v>0</v>
      </c>
      <c r="H14" s="4">
        <v>-17829.16109999999</v>
      </c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02"/>
      <c r="T14" s="102"/>
    </row>
    <row r="15" spans="1:20" ht="12.95" customHeight="1" x14ac:dyDescent="0.2">
      <c r="A15" s="231" t="s">
        <v>1288</v>
      </c>
      <c r="B15" s="4">
        <v>-903.01104000000294</v>
      </c>
      <c r="C15" s="4">
        <v>0</v>
      </c>
      <c r="D15" s="4">
        <v>-15344.693949999997</v>
      </c>
      <c r="E15" s="4">
        <v>-185.85911999999996</v>
      </c>
      <c r="F15" s="4">
        <v>-1290.59699</v>
      </c>
      <c r="G15" s="4">
        <v>0</v>
      </c>
      <c r="H15" s="4">
        <v>-17724.161099999998</v>
      </c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02"/>
      <c r="T15" s="102"/>
    </row>
    <row r="16" spans="1:20" ht="12.95" customHeight="1" x14ac:dyDescent="0.2">
      <c r="A16" s="231" t="s">
        <v>1570</v>
      </c>
      <c r="B16" s="4">
        <v>-893.10304000000292</v>
      </c>
      <c r="C16" s="4">
        <v>0</v>
      </c>
      <c r="D16" s="4">
        <v>-15344.693949999997</v>
      </c>
      <c r="E16" s="4">
        <v>-185.85911999999996</v>
      </c>
      <c r="F16" s="4">
        <v>-1290.59699</v>
      </c>
      <c r="G16" s="4">
        <v>0</v>
      </c>
      <c r="H16" s="4">
        <v>-17714.253100000002</v>
      </c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02"/>
      <c r="T16" s="102"/>
    </row>
    <row r="17" spans="1:20" ht="12.95" customHeight="1" x14ac:dyDescent="0.2">
      <c r="A17" s="231" t="s">
        <v>732</v>
      </c>
      <c r="B17" s="4">
        <v>-9.9079999999999995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-9.9079999999999995</v>
      </c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02"/>
      <c r="T17" s="102"/>
    </row>
    <row r="18" spans="1:20" ht="12.95" customHeight="1" x14ac:dyDescent="0.2">
      <c r="A18" s="231" t="s">
        <v>743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02"/>
      <c r="T18" s="102"/>
    </row>
    <row r="19" spans="1:20" ht="12.95" customHeight="1" x14ac:dyDescent="0.2">
      <c r="A19" s="231" t="s">
        <v>1008</v>
      </c>
      <c r="B19" s="4">
        <v>-105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-105</v>
      </c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02"/>
      <c r="T19" s="102"/>
    </row>
    <row r="20" spans="1:20" ht="12.95" customHeight="1" x14ac:dyDescent="0.2">
      <c r="A20" s="231" t="s">
        <v>744</v>
      </c>
      <c r="B20" s="4">
        <v>-105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-105</v>
      </c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02"/>
      <c r="T20" s="102"/>
    </row>
    <row r="21" spans="1:20" ht="12.95" customHeight="1" x14ac:dyDescent="0.2">
      <c r="A21" s="231" t="s">
        <v>745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02"/>
      <c r="T21" s="102"/>
    </row>
    <row r="22" spans="1:20" ht="12.95" customHeight="1" x14ac:dyDescent="0.2">
      <c r="A22" s="231" t="s">
        <v>743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02"/>
      <c r="T22" s="102"/>
    </row>
    <row r="23" spans="1:20" ht="12.95" customHeight="1" x14ac:dyDescent="0.2">
      <c r="A23" s="62" t="s">
        <v>4146</v>
      </c>
      <c r="B23" s="4">
        <v>-29225.052500000122</v>
      </c>
      <c r="C23" s="4">
        <v>5.8399500000000009</v>
      </c>
      <c r="D23" s="4">
        <v>-890.85572000000047</v>
      </c>
      <c r="E23" s="4">
        <v>17060.843979999998</v>
      </c>
      <c r="F23" s="4">
        <v>2846.6099199999999</v>
      </c>
      <c r="G23" s="4">
        <v>0</v>
      </c>
      <c r="H23" s="4">
        <v>-10202.636060000124</v>
      </c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02"/>
      <c r="T23" s="102"/>
    </row>
    <row r="24" spans="1:20" ht="12.95" customHeight="1" x14ac:dyDescent="0.2">
      <c r="A24" s="62" t="s">
        <v>4128</v>
      </c>
      <c r="B24" s="4">
        <v>-64815.866900000125</v>
      </c>
      <c r="C24" s="4">
        <v>-3.6958200000000003</v>
      </c>
      <c r="D24" s="4">
        <v>-21734.565780000001</v>
      </c>
      <c r="E24" s="4">
        <v>-2.0591199999999996</v>
      </c>
      <c r="F24" s="4">
        <v>0</v>
      </c>
      <c r="G24" s="4">
        <v>0</v>
      </c>
      <c r="H24" s="4">
        <v>-86556.209310000137</v>
      </c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02"/>
      <c r="T24" s="102"/>
    </row>
    <row r="25" spans="1:20" ht="12.95" customHeight="1" x14ac:dyDescent="0.2">
      <c r="A25" s="62" t="s">
        <v>4127</v>
      </c>
      <c r="B25" s="4">
        <v>4.2910999999999984</v>
      </c>
      <c r="C25" s="4">
        <v>0</v>
      </c>
      <c r="D25" s="4">
        <v>5878.7162999999991</v>
      </c>
      <c r="E25" s="4">
        <v>0</v>
      </c>
      <c r="F25" s="4">
        <v>0</v>
      </c>
      <c r="G25" s="4">
        <v>0</v>
      </c>
      <c r="H25" s="4">
        <v>5883.0073999999995</v>
      </c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02"/>
      <c r="T25" s="102"/>
    </row>
    <row r="26" spans="1:20" ht="12.95" customHeight="1" x14ac:dyDescent="0.2">
      <c r="A26" s="62" t="s">
        <v>4130</v>
      </c>
      <c r="B26" s="4">
        <v>51538.375899999999</v>
      </c>
      <c r="C26" s="4">
        <v>9.5357700000000012</v>
      </c>
      <c r="D26" s="4">
        <v>20720.682850000001</v>
      </c>
      <c r="E26" s="4">
        <v>23216.747179999998</v>
      </c>
      <c r="F26" s="4">
        <v>2846.6099199999999</v>
      </c>
      <c r="G26" s="4">
        <v>0</v>
      </c>
      <c r="H26" s="4">
        <v>98331.951619999993</v>
      </c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02"/>
      <c r="T26" s="102"/>
    </row>
    <row r="27" spans="1:20" ht="12.95" customHeight="1" x14ac:dyDescent="0.2">
      <c r="A27" s="62" t="s">
        <v>4132</v>
      </c>
      <c r="B27" s="4">
        <v>-15951.8526</v>
      </c>
      <c r="C27" s="4">
        <v>0</v>
      </c>
      <c r="D27" s="4">
        <v>-5755.6890900000008</v>
      </c>
      <c r="E27" s="4">
        <v>-6153.8440799999998</v>
      </c>
      <c r="F27" s="4">
        <v>0</v>
      </c>
      <c r="G27" s="4">
        <v>0</v>
      </c>
      <c r="H27" s="4">
        <v>-27861.385770000001</v>
      </c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02"/>
      <c r="T27" s="102"/>
    </row>
    <row r="28" spans="1:20" ht="12.95" customHeight="1" x14ac:dyDescent="0.2">
      <c r="A28" s="62" t="s">
        <v>4134</v>
      </c>
      <c r="B28" s="4">
        <v>620.10253000000012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620.10253000000012</v>
      </c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02"/>
      <c r="T28" s="102"/>
    </row>
    <row r="29" spans="1:20" ht="12.95" customHeight="1" x14ac:dyDescent="0.2">
      <c r="A29" s="62" t="s">
        <v>4135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02"/>
      <c r="T29" s="102"/>
    </row>
    <row r="30" spans="1:20" ht="12.95" customHeight="1" x14ac:dyDescent="0.2">
      <c r="A30" s="62" t="s">
        <v>4136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02"/>
      <c r="T30" s="102"/>
    </row>
    <row r="31" spans="1:20" ht="12.95" customHeight="1" x14ac:dyDescent="0.2">
      <c r="A31" s="62" t="s">
        <v>4137</v>
      </c>
      <c r="B31" s="4">
        <v>898.20417000000009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898.20417000000009</v>
      </c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02"/>
      <c r="T31" s="102"/>
    </row>
    <row r="32" spans="1:20" ht="12.95" customHeight="1" x14ac:dyDescent="0.2">
      <c r="A32" s="62" t="s">
        <v>4138</v>
      </c>
      <c r="B32" s="4">
        <v>-278.10164000000003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-278.10164000000003</v>
      </c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02"/>
      <c r="T32" s="102"/>
    </row>
    <row r="33" spans="1:20" ht="12.95" customHeight="1" x14ac:dyDescent="0.2">
      <c r="A33" s="236" t="s">
        <v>1031</v>
      </c>
      <c r="B33" s="4">
        <v>2554.0384599999993</v>
      </c>
      <c r="C33" s="4">
        <v>0</v>
      </c>
      <c r="D33" s="4">
        <v>509.83127000000002</v>
      </c>
      <c r="E33" s="4">
        <v>0</v>
      </c>
      <c r="F33" s="4">
        <v>0</v>
      </c>
      <c r="G33" s="4">
        <v>0</v>
      </c>
      <c r="H33" s="4">
        <v>3063.8697299999994</v>
      </c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02"/>
      <c r="T33" s="102"/>
    </row>
    <row r="34" spans="1:20" ht="12.95" customHeight="1" x14ac:dyDescent="0.2">
      <c r="A34" s="236" t="s">
        <v>1032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02"/>
      <c r="T34" s="102"/>
    </row>
    <row r="35" spans="1:20" ht="12.95" customHeight="1" x14ac:dyDescent="0.2">
      <c r="A35" s="236" t="s">
        <v>1042</v>
      </c>
      <c r="B35" s="101">
        <v>673.25906999999938</v>
      </c>
      <c r="C35" s="101">
        <v>0</v>
      </c>
      <c r="D35" s="101">
        <v>-155.00979999999998</v>
      </c>
      <c r="E35" s="101">
        <v>0</v>
      </c>
      <c r="F35" s="101">
        <v>0</v>
      </c>
      <c r="G35" s="101">
        <v>0</v>
      </c>
      <c r="H35" s="4">
        <v>518.24926999999934</v>
      </c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02"/>
      <c r="T35" s="102"/>
    </row>
    <row r="36" spans="1:20" ht="12.95" customHeight="1" x14ac:dyDescent="0.2">
      <c r="A36" s="62" t="s">
        <v>4180</v>
      </c>
      <c r="B36" s="101">
        <v>24.869499999999999</v>
      </c>
      <c r="C36" s="101">
        <v>0</v>
      </c>
      <c r="D36" s="101">
        <v>0</v>
      </c>
      <c r="E36" s="101">
        <v>199.74736999999999</v>
      </c>
      <c r="F36" s="101">
        <v>0</v>
      </c>
      <c r="G36" s="101">
        <v>0</v>
      </c>
      <c r="H36" s="4">
        <v>224.61686999999998</v>
      </c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02"/>
      <c r="T36" s="102"/>
    </row>
    <row r="37" spans="1:20" ht="12.95" customHeight="1" x14ac:dyDescent="0.2">
      <c r="A37" s="236"/>
      <c r="B37" s="135"/>
      <c r="C37" s="101"/>
      <c r="D37" s="101"/>
      <c r="E37" s="101"/>
      <c r="F37" s="101"/>
      <c r="G37" s="101"/>
      <c r="H37" s="101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02"/>
      <c r="T37" s="102"/>
    </row>
    <row r="38" spans="1:20" s="306" customFormat="1" ht="15" customHeight="1" x14ac:dyDescent="0.2">
      <c r="A38" s="1116" t="s">
        <v>562</v>
      </c>
      <c r="B38" s="1155">
        <v>203903.50809999995</v>
      </c>
      <c r="C38" s="1155">
        <v>58.175789999999999</v>
      </c>
      <c r="D38" s="1155">
        <v>37936.449099999998</v>
      </c>
      <c r="E38" s="1155">
        <v>17711.641529999997</v>
      </c>
      <c r="F38" s="1155">
        <v>3905.5318499999998</v>
      </c>
      <c r="G38" s="1155">
        <v>0</v>
      </c>
      <c r="H38" s="1155">
        <v>263515.41812999995</v>
      </c>
      <c r="I38" s="245"/>
      <c r="J38" s="245"/>
      <c r="K38" s="245"/>
      <c r="L38" s="245"/>
      <c r="M38" s="245"/>
      <c r="N38" s="245"/>
      <c r="O38" s="245"/>
      <c r="P38" s="245"/>
      <c r="Q38" s="245"/>
      <c r="R38" s="246"/>
      <c r="S38" s="247"/>
      <c r="T38" s="247"/>
    </row>
    <row r="39" spans="1:20" ht="12.95" customHeight="1" x14ac:dyDescent="0.2">
      <c r="A39" s="237"/>
      <c r="B39" s="4"/>
      <c r="C39" s="4"/>
      <c r="D39" s="4"/>
      <c r="E39" s="4"/>
      <c r="F39" s="4"/>
      <c r="G39" s="4"/>
      <c r="H39" s="4"/>
      <c r="I39" s="248"/>
      <c r="J39" s="248"/>
      <c r="K39" s="248"/>
      <c r="L39" s="248"/>
      <c r="M39" s="248"/>
      <c r="N39" s="248"/>
      <c r="O39" s="248"/>
      <c r="P39" s="248"/>
      <c r="Q39" s="248"/>
      <c r="R39" s="249"/>
      <c r="S39" s="250"/>
      <c r="T39" s="250"/>
    </row>
    <row r="40" spans="1:20" ht="15" customHeight="1" x14ac:dyDescent="0.2">
      <c r="A40" s="803" t="s">
        <v>566</v>
      </c>
      <c r="B40" s="4"/>
      <c r="C40" s="4"/>
      <c r="D40" s="4"/>
      <c r="E40" s="4"/>
      <c r="F40" s="4"/>
      <c r="G40" s="4"/>
      <c r="H40" s="4"/>
      <c r="I40" s="248"/>
      <c r="J40" s="248"/>
      <c r="K40" s="248"/>
      <c r="L40" s="248"/>
      <c r="M40" s="248"/>
      <c r="N40" s="248"/>
      <c r="O40" s="248"/>
      <c r="P40" s="248"/>
      <c r="Q40" s="248"/>
      <c r="R40" s="249"/>
      <c r="S40" s="250"/>
      <c r="T40" s="250"/>
    </row>
    <row r="41" spans="1:20" ht="12.95" customHeight="1" x14ac:dyDescent="0.2">
      <c r="A41" s="68" t="s">
        <v>419</v>
      </c>
      <c r="B41" s="4">
        <v>-148310.41444999998</v>
      </c>
      <c r="C41" s="4">
        <v>-0.64861999999999997</v>
      </c>
      <c r="D41" s="4">
        <v>-28420.569789999994</v>
      </c>
      <c r="E41" s="4">
        <v>-13036.52349</v>
      </c>
      <c r="F41" s="4">
        <v>-869.29125999999974</v>
      </c>
      <c r="G41" s="4">
        <v>0.31307000000001084</v>
      </c>
      <c r="H41" s="4">
        <v>-190637.13625999994</v>
      </c>
      <c r="I41" s="248"/>
      <c r="J41" s="248"/>
      <c r="K41" s="248"/>
      <c r="L41" s="248"/>
      <c r="M41" s="248"/>
      <c r="N41" s="248"/>
      <c r="O41" s="248"/>
      <c r="P41" s="248"/>
      <c r="Q41" s="248"/>
      <c r="R41" s="249"/>
      <c r="S41" s="250"/>
      <c r="T41" s="250"/>
    </row>
    <row r="42" spans="1:20" ht="12.95" customHeight="1" x14ac:dyDescent="0.2">
      <c r="A42" s="773" t="s">
        <v>417</v>
      </c>
      <c r="B42" s="4">
        <v>-164577.53912</v>
      </c>
      <c r="C42" s="4">
        <v>0</v>
      </c>
      <c r="D42" s="4">
        <v>-43759.332389999996</v>
      </c>
      <c r="E42" s="4">
        <v>-20869.29637</v>
      </c>
      <c r="F42" s="4">
        <v>-2861.4621899999997</v>
      </c>
      <c r="G42" s="4">
        <v>-1.26562</v>
      </c>
      <c r="H42" s="4">
        <v>-232068.89568999998</v>
      </c>
      <c r="I42" s="248"/>
      <c r="J42" s="248"/>
      <c r="K42" s="248"/>
      <c r="L42" s="248"/>
      <c r="M42" s="248"/>
      <c r="N42" s="248"/>
      <c r="O42" s="248"/>
      <c r="P42" s="248"/>
      <c r="Q42" s="248"/>
      <c r="R42" s="249"/>
      <c r="S42" s="250"/>
      <c r="T42" s="250"/>
    </row>
    <row r="43" spans="1:20" ht="12.95" customHeight="1" x14ac:dyDescent="0.2">
      <c r="A43" s="773" t="s">
        <v>128</v>
      </c>
      <c r="B43" s="4">
        <v>-153918.24599</v>
      </c>
      <c r="C43" s="4">
        <v>0</v>
      </c>
      <c r="D43" s="4">
        <v>-40183.657289999996</v>
      </c>
      <c r="E43" s="4">
        <v>-20869.29637</v>
      </c>
      <c r="F43" s="4">
        <v>-2861.4621899999997</v>
      </c>
      <c r="G43" s="4">
        <v>-1.26562</v>
      </c>
      <c r="H43" s="4">
        <v>-217833.92745999998</v>
      </c>
      <c r="I43" s="248"/>
      <c r="J43" s="248"/>
      <c r="K43" s="248"/>
      <c r="L43" s="248"/>
      <c r="M43" s="248"/>
      <c r="N43" s="248"/>
      <c r="O43" s="248"/>
      <c r="P43" s="248"/>
      <c r="Q43" s="248"/>
      <c r="R43" s="249"/>
      <c r="S43" s="250"/>
      <c r="T43" s="250"/>
    </row>
    <row r="44" spans="1:20" ht="12.95" customHeight="1" x14ac:dyDescent="0.2">
      <c r="A44" s="773" t="s">
        <v>129</v>
      </c>
      <c r="B44" s="4">
        <v>-10659.29313</v>
      </c>
      <c r="C44" s="4">
        <v>0</v>
      </c>
      <c r="D44" s="4">
        <v>-3575.6750999999999</v>
      </c>
      <c r="E44" s="4">
        <v>0</v>
      </c>
      <c r="F44" s="4">
        <v>0</v>
      </c>
      <c r="G44" s="4">
        <v>0</v>
      </c>
      <c r="H44" s="4">
        <v>-14234.96823</v>
      </c>
      <c r="I44" s="248"/>
      <c r="J44" s="248"/>
      <c r="K44" s="248"/>
      <c r="L44" s="248"/>
      <c r="M44" s="248"/>
      <c r="N44" s="248"/>
      <c r="O44" s="248"/>
      <c r="P44" s="248"/>
      <c r="Q44" s="248"/>
      <c r="R44" s="249"/>
      <c r="S44" s="250"/>
      <c r="T44" s="250"/>
    </row>
    <row r="45" spans="1:20" ht="12.95" customHeight="1" x14ac:dyDescent="0.2">
      <c r="A45" s="773" t="s">
        <v>415</v>
      </c>
      <c r="B45" s="4">
        <v>18782.078830000002</v>
      </c>
      <c r="C45" s="4">
        <v>0</v>
      </c>
      <c r="D45" s="4">
        <v>15687.711800000001</v>
      </c>
      <c r="E45" s="4">
        <v>6266.3238700000002</v>
      </c>
      <c r="F45" s="4">
        <v>1069.0228300000001</v>
      </c>
      <c r="G45" s="4">
        <v>1.4315499999999999</v>
      </c>
      <c r="H45" s="4">
        <v>41806.568880000006</v>
      </c>
      <c r="I45" s="248"/>
      <c r="J45" s="248"/>
      <c r="K45" s="248"/>
      <c r="L45" s="248"/>
      <c r="M45" s="248"/>
      <c r="N45" s="248"/>
      <c r="O45" s="248"/>
      <c r="P45" s="248"/>
      <c r="Q45" s="248"/>
      <c r="R45" s="249"/>
      <c r="S45" s="250"/>
      <c r="T45" s="250"/>
    </row>
    <row r="46" spans="1:20" ht="12.95" customHeight="1" x14ac:dyDescent="0.2">
      <c r="A46" s="62" t="s">
        <v>1288</v>
      </c>
      <c r="B46" s="4">
        <v>18585.707639999997</v>
      </c>
      <c r="C46" s="4">
        <v>0</v>
      </c>
      <c r="D46" s="4">
        <v>15687.711800000001</v>
      </c>
      <c r="E46" s="4">
        <v>6266.3238700000002</v>
      </c>
      <c r="F46" s="4">
        <v>1069.0228300000001</v>
      </c>
      <c r="G46" s="4">
        <v>1.4315499999999999</v>
      </c>
      <c r="H46" s="4">
        <v>41610.197690000001</v>
      </c>
      <c r="I46" s="248"/>
      <c r="J46" s="248"/>
      <c r="K46" s="248"/>
      <c r="L46" s="248"/>
      <c r="M46" s="248"/>
      <c r="N46" s="248"/>
      <c r="O46" s="248"/>
      <c r="P46" s="248"/>
      <c r="Q46" s="248"/>
      <c r="R46" s="249"/>
      <c r="S46" s="250"/>
      <c r="T46" s="250"/>
    </row>
    <row r="47" spans="1:20" ht="12.95" customHeight="1" x14ac:dyDescent="0.2">
      <c r="A47" s="62" t="s">
        <v>1570</v>
      </c>
      <c r="B47" s="4">
        <v>18576.965139999997</v>
      </c>
      <c r="C47" s="4">
        <v>0</v>
      </c>
      <c r="D47" s="4">
        <v>15687.711800000001</v>
      </c>
      <c r="E47" s="4">
        <v>6266.3238700000002</v>
      </c>
      <c r="F47" s="4">
        <v>1069.0228300000001</v>
      </c>
      <c r="G47" s="4">
        <v>0</v>
      </c>
      <c r="H47" s="4">
        <v>41600.023639999999</v>
      </c>
      <c r="I47" s="248"/>
      <c r="J47" s="248"/>
      <c r="K47" s="248"/>
      <c r="L47" s="248"/>
      <c r="M47" s="248"/>
      <c r="N47" s="248"/>
      <c r="O47" s="248"/>
      <c r="P47" s="248"/>
      <c r="Q47" s="248"/>
      <c r="R47" s="249"/>
      <c r="S47" s="250"/>
      <c r="T47" s="250"/>
    </row>
    <row r="48" spans="1:20" ht="12.95" customHeight="1" x14ac:dyDescent="0.2">
      <c r="A48" s="62" t="s">
        <v>732</v>
      </c>
      <c r="B48" s="4">
        <v>8.7424999999999997</v>
      </c>
      <c r="C48" s="4">
        <v>0</v>
      </c>
      <c r="D48" s="4">
        <v>0</v>
      </c>
      <c r="E48" s="4">
        <v>0</v>
      </c>
      <c r="F48" s="4">
        <v>0</v>
      </c>
      <c r="G48" s="4">
        <v>1.4315499999999999</v>
      </c>
      <c r="H48" s="4">
        <v>10.174049999999999</v>
      </c>
      <c r="I48" s="248"/>
      <c r="J48" s="248"/>
      <c r="K48" s="248"/>
      <c r="L48" s="248"/>
      <c r="M48" s="248"/>
      <c r="N48" s="248"/>
      <c r="O48" s="248"/>
      <c r="P48" s="248"/>
      <c r="Q48" s="248"/>
      <c r="R48" s="249"/>
      <c r="S48" s="250"/>
      <c r="T48" s="250"/>
    </row>
    <row r="49" spans="1:20" ht="12.95" customHeight="1" x14ac:dyDescent="0.2">
      <c r="A49" s="62" t="s">
        <v>743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248"/>
      <c r="J49" s="248"/>
      <c r="K49" s="248"/>
      <c r="L49" s="248"/>
      <c r="M49" s="248"/>
      <c r="N49" s="248"/>
      <c r="O49" s="248"/>
      <c r="P49" s="248"/>
      <c r="Q49" s="248"/>
      <c r="R49" s="249"/>
      <c r="S49" s="250"/>
      <c r="T49" s="250"/>
    </row>
    <row r="50" spans="1:20" ht="12.95" customHeight="1" x14ac:dyDescent="0.2">
      <c r="A50" s="62" t="s">
        <v>418</v>
      </c>
      <c r="B50" s="4">
        <v>196.37119000000001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196.37119000000001</v>
      </c>
      <c r="I50" s="248"/>
      <c r="J50" s="248"/>
      <c r="K50" s="248"/>
      <c r="L50" s="248"/>
      <c r="M50" s="248"/>
      <c r="N50" s="248"/>
      <c r="O50" s="248"/>
      <c r="P50" s="248"/>
      <c r="Q50" s="248"/>
      <c r="R50" s="249"/>
      <c r="S50" s="250"/>
      <c r="T50" s="250"/>
    </row>
    <row r="51" spans="1:20" ht="12.95" customHeight="1" x14ac:dyDescent="0.2">
      <c r="A51" s="62" t="s">
        <v>744</v>
      </c>
      <c r="B51" s="4">
        <v>196.37119000000001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196.37119000000001</v>
      </c>
      <c r="I51" s="248"/>
      <c r="J51" s="248"/>
      <c r="K51" s="248"/>
      <c r="L51" s="248"/>
      <c r="M51" s="248"/>
      <c r="N51" s="248"/>
      <c r="O51" s="248"/>
      <c r="P51" s="248"/>
      <c r="Q51" s="248"/>
      <c r="R51" s="249"/>
      <c r="S51" s="250"/>
      <c r="T51" s="250"/>
    </row>
    <row r="52" spans="1:20" ht="12.95" customHeight="1" x14ac:dyDescent="0.2">
      <c r="A52" s="62" t="s">
        <v>745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248"/>
      <c r="J52" s="248"/>
      <c r="K52" s="248"/>
      <c r="L52" s="248"/>
      <c r="M52" s="248"/>
      <c r="N52" s="248"/>
      <c r="O52" s="248"/>
      <c r="P52" s="248"/>
      <c r="Q52" s="248"/>
      <c r="R52" s="249"/>
      <c r="S52" s="250"/>
      <c r="T52" s="250"/>
    </row>
    <row r="53" spans="1:20" ht="12.95" customHeight="1" x14ac:dyDescent="0.2">
      <c r="A53" s="62" t="s">
        <v>743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248"/>
      <c r="J53" s="248"/>
      <c r="K53" s="248"/>
      <c r="L53" s="248"/>
      <c r="M53" s="248"/>
      <c r="N53" s="248"/>
      <c r="O53" s="248"/>
      <c r="P53" s="248"/>
      <c r="Q53" s="248"/>
      <c r="R53" s="249"/>
      <c r="S53" s="250"/>
      <c r="T53" s="250"/>
    </row>
    <row r="54" spans="1:20" ht="12.95" customHeight="1" x14ac:dyDescent="0.2">
      <c r="A54" s="62" t="s">
        <v>4162</v>
      </c>
      <c r="B54" s="4">
        <v>-2514.9541600000025</v>
      </c>
      <c r="C54" s="4">
        <v>-0.64861999999999997</v>
      </c>
      <c r="D54" s="4">
        <v>-348.94919999999991</v>
      </c>
      <c r="E54" s="4">
        <v>1566.4490099999998</v>
      </c>
      <c r="F54" s="4">
        <v>923.14809999999989</v>
      </c>
      <c r="G54" s="4">
        <v>0.14714000000001093</v>
      </c>
      <c r="H54" s="4">
        <v>-374.80945000000293</v>
      </c>
      <c r="I54" s="248"/>
      <c r="J54" s="248"/>
      <c r="K54" s="248"/>
      <c r="L54" s="248"/>
      <c r="M54" s="248"/>
      <c r="N54" s="248"/>
      <c r="O54" s="248"/>
      <c r="P54" s="248"/>
      <c r="Q54" s="248"/>
      <c r="R54" s="249"/>
      <c r="S54" s="250"/>
      <c r="T54" s="250"/>
    </row>
    <row r="55" spans="1:20" ht="12.95" customHeight="1" x14ac:dyDescent="0.2">
      <c r="A55" s="62" t="s">
        <v>4163</v>
      </c>
      <c r="B55" s="4">
        <v>-6533.7039100000011</v>
      </c>
      <c r="C55" s="4">
        <v>-0.79966999999999999</v>
      </c>
      <c r="D55" s="4">
        <v>-1740.6154199999999</v>
      </c>
      <c r="E55" s="4">
        <v>-467.74088000000012</v>
      </c>
      <c r="F55" s="4">
        <v>-67.407080000000008</v>
      </c>
      <c r="G55" s="4">
        <v>-41.777159999999995</v>
      </c>
      <c r="H55" s="4">
        <v>-8852.0458400000007</v>
      </c>
      <c r="I55" s="248"/>
      <c r="J55" s="248"/>
      <c r="K55" s="248"/>
      <c r="L55" s="248"/>
      <c r="M55" s="248"/>
      <c r="N55" s="248"/>
      <c r="O55" s="248"/>
      <c r="P55" s="248"/>
      <c r="Q55" s="248"/>
      <c r="R55" s="249"/>
      <c r="S55" s="250"/>
      <c r="T55" s="250"/>
    </row>
    <row r="56" spans="1:20" ht="12.95" customHeight="1" x14ac:dyDescent="0.2">
      <c r="A56" s="62" t="s">
        <v>4139</v>
      </c>
      <c r="B56" s="4">
        <v>599.85226999999861</v>
      </c>
      <c r="C56" s="4">
        <v>0</v>
      </c>
      <c r="D56" s="4">
        <v>617.58222999999998</v>
      </c>
      <c r="E56" s="4">
        <v>138.66407999999998</v>
      </c>
      <c r="F56" s="4">
        <v>130.28057000000001</v>
      </c>
      <c r="G56" s="4">
        <v>27.016200000000005</v>
      </c>
      <c r="H56" s="4">
        <v>1513.3953499999984</v>
      </c>
      <c r="I56" s="248"/>
      <c r="J56" s="248"/>
      <c r="K56" s="248"/>
      <c r="L56" s="248"/>
      <c r="M56" s="248"/>
      <c r="N56" s="248"/>
      <c r="O56" s="248"/>
      <c r="P56" s="248"/>
      <c r="Q56" s="248"/>
      <c r="R56" s="249"/>
      <c r="S56" s="250"/>
      <c r="T56" s="250"/>
    </row>
    <row r="57" spans="1:20" ht="12.95" customHeight="1" x14ac:dyDescent="0.2">
      <c r="A57" s="62" t="s">
        <v>4145</v>
      </c>
      <c r="B57" s="4">
        <v>5775.07528</v>
      </c>
      <c r="C57" s="4">
        <v>0.15105000000000002</v>
      </c>
      <c r="D57" s="4">
        <v>1185.3219799999999</v>
      </c>
      <c r="E57" s="4">
        <v>2707.2483700000003</v>
      </c>
      <c r="F57" s="4">
        <v>860.64373999999998</v>
      </c>
      <c r="G57" s="4">
        <v>41.30791</v>
      </c>
      <c r="H57" s="4">
        <v>10569.748329999999</v>
      </c>
      <c r="I57" s="248"/>
      <c r="J57" s="248"/>
      <c r="K57" s="248"/>
      <c r="L57" s="248"/>
      <c r="M57" s="248"/>
      <c r="N57" s="248"/>
      <c r="O57" s="248"/>
      <c r="P57" s="248"/>
      <c r="Q57" s="248"/>
      <c r="R57" s="249"/>
      <c r="S57" s="250"/>
      <c r="T57" s="250"/>
    </row>
    <row r="58" spans="1:20" ht="12.95" customHeight="1" x14ac:dyDescent="0.2">
      <c r="A58" s="62" t="s">
        <v>4140</v>
      </c>
      <c r="B58" s="4">
        <v>-2356.1777999999999</v>
      </c>
      <c r="C58" s="4">
        <v>0</v>
      </c>
      <c r="D58" s="4">
        <v>-411.23798999999997</v>
      </c>
      <c r="E58" s="4">
        <v>-811.72256000000004</v>
      </c>
      <c r="F58" s="4">
        <v>-0.36913000000000001</v>
      </c>
      <c r="G58" s="4">
        <v>-26.399809999999999</v>
      </c>
      <c r="H58" s="4">
        <v>-3605.9072900000001</v>
      </c>
      <c r="I58" s="248"/>
      <c r="J58" s="248"/>
      <c r="K58" s="248"/>
      <c r="L58" s="248"/>
      <c r="M58" s="248"/>
      <c r="N58" s="248"/>
      <c r="O58" s="248"/>
      <c r="P58" s="248"/>
      <c r="Q58" s="248"/>
      <c r="R58" s="249"/>
      <c r="S58" s="250"/>
      <c r="T58" s="250"/>
    </row>
    <row r="59" spans="1:20" ht="12.95" customHeight="1" x14ac:dyDescent="0.2">
      <c r="A59" s="231" t="s">
        <v>1033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248"/>
      <c r="J59" s="248"/>
      <c r="K59" s="248"/>
      <c r="L59" s="248"/>
      <c r="M59" s="248"/>
      <c r="N59" s="248"/>
      <c r="O59" s="248"/>
      <c r="P59" s="248"/>
      <c r="Q59" s="248"/>
      <c r="R59" s="249"/>
      <c r="S59" s="250"/>
      <c r="T59" s="250"/>
    </row>
    <row r="60" spans="1:20" ht="12.95" customHeight="1" x14ac:dyDescent="0.2">
      <c r="A60" s="231" t="s">
        <v>1034</v>
      </c>
      <c r="B60" s="4">
        <v>6.1610399999999892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6.1610399999999892</v>
      </c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/>
      <c r="T60" s="250"/>
    </row>
    <row r="61" spans="1:20" ht="12.95" customHeight="1" x14ac:dyDescent="0.2">
      <c r="A61" s="231" t="s">
        <v>1593</v>
      </c>
      <c r="B61" s="4">
        <v>-10.613510000000009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-10.613510000000009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/>
      <c r="T61" s="250"/>
    </row>
    <row r="62" spans="1:20" ht="12.95" customHeight="1" x14ac:dyDescent="0.2">
      <c r="A62" s="231" t="s">
        <v>1035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/>
      <c r="T62" s="250"/>
    </row>
    <row r="63" spans="1:20" ht="12.95" customHeight="1" x14ac:dyDescent="0.2">
      <c r="A63" s="231" t="s">
        <v>1036</v>
      </c>
      <c r="B63" s="4">
        <v>16.774549999999998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16.774549999999998</v>
      </c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/>
      <c r="T63" s="250"/>
    </row>
    <row r="64" spans="1:20" ht="12.95" customHeight="1" x14ac:dyDescent="0.2">
      <c r="A64" s="231" t="s">
        <v>1037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/>
      <c r="T64" s="250"/>
    </row>
    <row r="65" spans="1:20" s="306" customFormat="1" ht="12.95" customHeight="1" x14ac:dyDescent="0.2">
      <c r="A65" s="236" t="s">
        <v>1038</v>
      </c>
      <c r="B65" s="101">
        <v>-3.0288403831015729</v>
      </c>
      <c r="C65" s="101">
        <v>-0.63168999999999997</v>
      </c>
      <c r="D65" s="101">
        <v>-3.2130399999999999</v>
      </c>
      <c r="E65" s="101">
        <v>0</v>
      </c>
      <c r="F65" s="101">
        <v>0</v>
      </c>
      <c r="G65" s="101">
        <v>0</v>
      </c>
      <c r="H65" s="4">
        <v>-6.8735703831015726</v>
      </c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7"/>
      <c r="T65" s="247"/>
    </row>
    <row r="66" spans="1:20" ht="12.95" customHeight="1" x14ac:dyDescent="0.2">
      <c r="A66" s="236" t="s">
        <v>1601</v>
      </c>
      <c r="B66" s="101">
        <v>-30065.038989999994</v>
      </c>
      <c r="C66" s="101">
        <v>-1165.1402699999999</v>
      </c>
      <c r="D66" s="101">
        <v>-8866.9223100000017</v>
      </c>
      <c r="E66" s="101">
        <v>-6575.3480400000008</v>
      </c>
      <c r="F66" s="101">
        <v>-2641.5715999999998</v>
      </c>
      <c r="G66" s="101">
        <v>0</v>
      </c>
      <c r="H66" s="4">
        <v>-49314.021209999999</v>
      </c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50"/>
      <c r="T66" s="250"/>
    </row>
    <row r="67" spans="1:20" ht="12.95" customHeight="1" x14ac:dyDescent="0.2">
      <c r="A67" s="226" t="s">
        <v>1685</v>
      </c>
      <c r="B67" s="101">
        <v>-14343.214639999998</v>
      </c>
      <c r="C67" s="101">
        <v>0</v>
      </c>
      <c r="D67" s="101">
        <v>-2373.1524100000001</v>
      </c>
      <c r="E67" s="101">
        <v>-2619.2503400000001</v>
      </c>
      <c r="F67" s="101">
        <v>-904.43197999999995</v>
      </c>
      <c r="G67" s="101">
        <v>0</v>
      </c>
      <c r="H67" s="4">
        <v>-20240.049369999997</v>
      </c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50"/>
      <c r="T67" s="250"/>
    </row>
    <row r="68" spans="1:20" s="306" customFormat="1" ht="12.95" customHeight="1" x14ac:dyDescent="0.2">
      <c r="A68" s="227" t="s">
        <v>1682</v>
      </c>
      <c r="B68" s="101">
        <v>-14343.214639999998</v>
      </c>
      <c r="C68" s="101">
        <v>0</v>
      </c>
      <c r="D68" s="101">
        <v>-2373.1524100000001</v>
      </c>
      <c r="E68" s="101">
        <v>-2619.2503400000001</v>
      </c>
      <c r="F68" s="101">
        <v>-904.43197999999995</v>
      </c>
      <c r="G68" s="101">
        <v>0</v>
      </c>
      <c r="H68" s="4">
        <v>-20240.049369999997</v>
      </c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7"/>
      <c r="T68" s="247"/>
    </row>
    <row r="69" spans="1:20" s="306" customFormat="1" ht="12.95" customHeight="1" x14ac:dyDescent="0.2">
      <c r="A69" s="227" t="s">
        <v>1686</v>
      </c>
      <c r="B69" s="101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4">
        <v>0</v>
      </c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7"/>
      <c r="T69" s="247"/>
    </row>
    <row r="70" spans="1:20" ht="12.95" customHeight="1" x14ac:dyDescent="0.2">
      <c r="A70" s="182" t="s">
        <v>1594</v>
      </c>
      <c r="B70" s="101">
        <v>-468.07654000000014</v>
      </c>
      <c r="C70" s="101">
        <v>0</v>
      </c>
      <c r="D70" s="101">
        <v>0</v>
      </c>
      <c r="E70" s="101">
        <v>314.7672</v>
      </c>
      <c r="F70" s="101">
        <v>95.902419999999992</v>
      </c>
      <c r="G70" s="101">
        <v>0</v>
      </c>
      <c r="H70" s="4">
        <v>-57.406920000000142</v>
      </c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50"/>
      <c r="T70" s="250"/>
    </row>
    <row r="71" spans="1:20" ht="12.95" customHeight="1" x14ac:dyDescent="0.2">
      <c r="A71" s="233" t="s">
        <v>1017</v>
      </c>
      <c r="B71" s="101">
        <v>-10243.737219999999</v>
      </c>
      <c r="C71" s="101">
        <v>-582.56718999999998</v>
      </c>
      <c r="D71" s="101">
        <v>-4422.3182300000008</v>
      </c>
      <c r="E71" s="101">
        <v>-2363.0570499999999</v>
      </c>
      <c r="F71" s="101">
        <v>-1064.1942099999999</v>
      </c>
      <c r="G71" s="101">
        <v>0</v>
      </c>
      <c r="H71" s="4">
        <v>-18675.873900000002</v>
      </c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50"/>
      <c r="T71" s="250"/>
    </row>
    <row r="72" spans="1:20" ht="12.95" customHeight="1" x14ac:dyDescent="0.2">
      <c r="A72" s="233" t="s">
        <v>1018</v>
      </c>
      <c r="B72" s="101">
        <v>-2971.0985099999994</v>
      </c>
      <c r="C72" s="101">
        <v>-386.68965000000003</v>
      </c>
      <c r="D72" s="101">
        <v>-1489.52106</v>
      </c>
      <c r="E72" s="101">
        <v>-512.31647999999996</v>
      </c>
      <c r="F72" s="101">
        <v>-371.54507000000001</v>
      </c>
      <c r="G72" s="101">
        <v>0</v>
      </c>
      <c r="H72" s="4">
        <v>-5731.1707699999988</v>
      </c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50"/>
      <c r="T72" s="250"/>
    </row>
    <row r="73" spans="1:20" ht="12.95" customHeight="1" x14ac:dyDescent="0.2">
      <c r="A73" s="233" t="s">
        <v>1019</v>
      </c>
      <c r="B73" s="101">
        <v>-570.96958999999936</v>
      </c>
      <c r="C73" s="101">
        <v>-176.39863</v>
      </c>
      <c r="D73" s="101">
        <v>-0.2225</v>
      </c>
      <c r="E73" s="101">
        <v>-56.214410000000001</v>
      </c>
      <c r="F73" s="101">
        <v>-68.997119999999995</v>
      </c>
      <c r="G73" s="101">
        <v>0</v>
      </c>
      <c r="H73" s="4">
        <v>-872.80224999999939</v>
      </c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50"/>
      <c r="T73" s="250"/>
    </row>
    <row r="74" spans="1:20" ht="12.95" customHeight="1" x14ac:dyDescent="0.2">
      <c r="A74" s="233" t="s">
        <v>1020</v>
      </c>
      <c r="B74" s="101">
        <v>0</v>
      </c>
      <c r="C74" s="101">
        <v>0</v>
      </c>
      <c r="D74" s="101">
        <v>0</v>
      </c>
      <c r="E74" s="101">
        <v>0</v>
      </c>
      <c r="F74" s="101">
        <v>0</v>
      </c>
      <c r="G74" s="101">
        <v>0</v>
      </c>
      <c r="H74" s="4">
        <v>0</v>
      </c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50"/>
      <c r="T74" s="250"/>
    </row>
    <row r="75" spans="1:20" ht="12.95" customHeight="1" x14ac:dyDescent="0.2">
      <c r="A75" s="69" t="s">
        <v>3229</v>
      </c>
      <c r="B75" s="101">
        <v>-743.40473000000043</v>
      </c>
      <c r="C75" s="101">
        <v>-19.4848</v>
      </c>
      <c r="D75" s="101">
        <v>-562.20956000000001</v>
      </c>
      <c r="E75" s="101">
        <v>-478.69269000000003</v>
      </c>
      <c r="F75" s="101">
        <v>-208.83757</v>
      </c>
      <c r="G75" s="101">
        <v>0</v>
      </c>
      <c r="H75" s="4">
        <v>-2012.6293500000004</v>
      </c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50"/>
      <c r="T75" s="250"/>
    </row>
    <row r="76" spans="1:20" ht="12.95" customHeight="1" x14ac:dyDescent="0.2">
      <c r="A76" s="233" t="s">
        <v>1021</v>
      </c>
      <c r="B76" s="101">
        <v>-724.53775999999982</v>
      </c>
      <c r="C76" s="101">
        <v>0</v>
      </c>
      <c r="D76" s="101">
        <v>-19.498549999999998</v>
      </c>
      <c r="E76" s="101">
        <v>-860.58427000000006</v>
      </c>
      <c r="F76" s="101">
        <v>-119.46807000000001</v>
      </c>
      <c r="G76" s="101">
        <v>0</v>
      </c>
      <c r="H76" s="4">
        <v>-1724.0886499999997</v>
      </c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50"/>
      <c r="T76" s="250"/>
    </row>
    <row r="77" spans="1:20" ht="12.95" customHeight="1" x14ac:dyDescent="0.2">
      <c r="A77" s="231" t="s">
        <v>1041</v>
      </c>
      <c r="B77" s="101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4">
        <v>0</v>
      </c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50"/>
      <c r="T77" s="250"/>
    </row>
    <row r="78" spans="1:20" ht="12.95" customHeight="1" x14ac:dyDescent="0.2">
      <c r="A78" s="65" t="s">
        <v>1043</v>
      </c>
      <c r="B78" s="101">
        <v>0</v>
      </c>
      <c r="C78" s="101">
        <v>0</v>
      </c>
      <c r="D78" s="101">
        <v>0</v>
      </c>
      <c r="E78" s="101">
        <v>0</v>
      </c>
      <c r="F78" s="101">
        <v>0</v>
      </c>
      <c r="G78" s="101">
        <v>0</v>
      </c>
      <c r="H78" s="4">
        <v>0</v>
      </c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50"/>
      <c r="T78" s="250"/>
    </row>
    <row r="79" spans="1:20" ht="12.95" customHeight="1" x14ac:dyDescent="0.2">
      <c r="A79" s="234" t="s">
        <v>1044</v>
      </c>
      <c r="B79" s="101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4">
        <v>0</v>
      </c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50"/>
      <c r="T79" s="250"/>
    </row>
    <row r="80" spans="1:20" ht="12.95" customHeight="1" x14ac:dyDescent="0.2">
      <c r="A80" s="68" t="s">
        <v>130</v>
      </c>
      <c r="B80" s="101">
        <v>-4618.9775799999989</v>
      </c>
      <c r="C80" s="101">
        <v>0</v>
      </c>
      <c r="D80" s="101">
        <v>0</v>
      </c>
      <c r="E80" s="101">
        <v>0</v>
      </c>
      <c r="F80" s="101">
        <v>0</v>
      </c>
      <c r="G80" s="101">
        <v>0</v>
      </c>
      <c r="H80" s="4">
        <v>-4618.9775799999989</v>
      </c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</row>
    <row r="81" spans="1:20" ht="15" customHeight="1" x14ac:dyDescent="0.2">
      <c r="A81" s="1153" t="s">
        <v>567</v>
      </c>
      <c r="B81" s="1154">
        <v>-182991.29882038309</v>
      </c>
      <c r="C81" s="1154">
        <v>-1166.42058</v>
      </c>
      <c r="D81" s="1154">
        <v>-37290.705139999991</v>
      </c>
      <c r="E81" s="1154">
        <v>-19611.87153</v>
      </c>
      <c r="F81" s="1154">
        <v>-3510.8628599999993</v>
      </c>
      <c r="G81" s="1154">
        <v>0.31307000000001084</v>
      </c>
      <c r="H81" s="1154">
        <v>-244570.8475803831</v>
      </c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</row>
    <row r="82" spans="1:20" ht="12.95" customHeight="1" x14ac:dyDescent="0.2">
      <c r="A82" s="804" t="s">
        <v>850</v>
      </c>
      <c r="B82" s="101"/>
      <c r="C82" s="101"/>
      <c r="D82" s="101"/>
      <c r="E82" s="101"/>
      <c r="F82" s="101"/>
      <c r="G82" s="101"/>
      <c r="H82" s="101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</row>
    <row r="83" spans="1:20" ht="15" customHeight="1" thickBot="1" x14ac:dyDescent="0.25">
      <c r="A83" s="1145" t="s">
        <v>564</v>
      </c>
      <c r="B83" s="1152">
        <v>20912.209279616858</v>
      </c>
      <c r="C83" s="1152">
        <v>-1108.24479</v>
      </c>
      <c r="D83" s="1152">
        <v>645.74396000000706</v>
      </c>
      <c r="E83" s="1152">
        <v>-1900.2300000000032</v>
      </c>
      <c r="F83" s="1152">
        <v>394.66899000000058</v>
      </c>
      <c r="G83" s="1152">
        <v>0.31307000000001084</v>
      </c>
      <c r="H83" s="1152">
        <v>18944.570549616863</v>
      </c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</row>
    <row r="84" spans="1:20" s="451" customFormat="1" ht="12.95" customHeight="1" x14ac:dyDescent="0.2">
      <c r="A84" s="1358" t="s">
        <v>3158</v>
      </c>
      <c r="B84" s="1464">
        <v>3000.7381500000338</v>
      </c>
      <c r="C84" s="1464">
        <v>-553.16000000000008</v>
      </c>
      <c r="D84" s="1464">
        <v>-957.35055000000648</v>
      </c>
      <c r="E84" s="1464">
        <v>6008.3917800000054</v>
      </c>
      <c r="F84" s="1464">
        <v>0</v>
      </c>
      <c r="G84" s="1464">
        <v>3.7953200000000038</v>
      </c>
      <c r="H84" s="1003">
        <f>SUM(B84:G84)</f>
        <v>7502.414700000033</v>
      </c>
      <c r="I84" s="251"/>
      <c r="J84" s="240"/>
      <c r="K84" s="240"/>
      <c r="L84" s="240"/>
      <c r="M84" s="240"/>
      <c r="N84" s="508"/>
      <c r="O84" s="508"/>
      <c r="P84" s="508"/>
      <c r="Q84" s="508"/>
      <c r="R84" s="508"/>
      <c r="S84" s="508"/>
      <c r="T84" s="508"/>
    </row>
    <row r="85" spans="1:20" ht="12.95" customHeight="1" x14ac:dyDescent="0.2">
      <c r="A85" s="1357" t="s">
        <v>3159</v>
      </c>
      <c r="B85" s="77">
        <v>-3653.9195899999977</v>
      </c>
      <c r="C85" s="77">
        <v>0</v>
      </c>
      <c r="D85" s="77">
        <v>-1527.8937399999973</v>
      </c>
      <c r="E85" s="77">
        <v>-2695.4179100000329</v>
      </c>
      <c r="F85" s="77">
        <v>0</v>
      </c>
      <c r="G85" s="77">
        <v>12</v>
      </c>
      <c r="H85" s="1005">
        <f>SUM(B85:G85)</f>
        <v>-7865.2312400000283</v>
      </c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</row>
    <row r="86" spans="1:20" s="451" customFormat="1" ht="12.95" customHeight="1" x14ac:dyDescent="0.2">
      <c r="A86" s="1357" t="s">
        <v>3160</v>
      </c>
      <c r="B86" s="1462">
        <v>-10232</v>
      </c>
      <c r="C86" s="1462">
        <v>0</v>
      </c>
      <c r="D86" s="1462">
        <v>-4931</v>
      </c>
      <c r="E86" s="1462">
        <v>-3909</v>
      </c>
      <c r="F86" s="1462">
        <v>0</v>
      </c>
      <c r="G86" s="1462">
        <v>0</v>
      </c>
      <c r="H86" s="77">
        <f>SUM(B86:G86)</f>
        <v>-19072</v>
      </c>
      <c r="I86" s="251"/>
      <c r="J86" s="240"/>
      <c r="K86" s="240"/>
      <c r="L86" s="240"/>
      <c r="M86" s="240"/>
      <c r="N86" s="508"/>
      <c r="O86" s="508"/>
      <c r="P86" s="508"/>
      <c r="Q86" s="508"/>
      <c r="R86" s="508"/>
      <c r="S86" s="508"/>
      <c r="T86" s="508"/>
    </row>
    <row r="87" spans="1:20" s="451" customFormat="1" ht="12.95" customHeight="1" thickBot="1" x14ac:dyDescent="0.25">
      <c r="A87" s="1359" t="s">
        <v>3161</v>
      </c>
      <c r="B87" s="78">
        <v>-13292.300499999999</v>
      </c>
      <c r="C87" s="78">
        <v>0</v>
      </c>
      <c r="D87" s="78">
        <v>-459.19448999999838</v>
      </c>
      <c r="E87" s="78">
        <v>-7017.7906600000006</v>
      </c>
      <c r="F87" s="78">
        <v>0</v>
      </c>
      <c r="G87" s="78">
        <v>0</v>
      </c>
      <c r="H87" s="78">
        <f>SUM(B87:G87)</f>
        <v>-20769.285649999998</v>
      </c>
      <c r="I87" s="251"/>
      <c r="J87" s="240"/>
      <c r="K87" s="240"/>
      <c r="L87" s="240"/>
      <c r="M87" s="240"/>
      <c r="N87" s="508"/>
      <c r="O87" s="508"/>
      <c r="P87" s="508"/>
      <c r="Q87" s="508"/>
      <c r="R87" s="508"/>
      <c r="S87" s="508"/>
      <c r="T87" s="508"/>
    </row>
    <row r="88" spans="1:20" x14ac:dyDescent="0.2">
      <c r="A88" s="79" t="s">
        <v>1039</v>
      </c>
    </row>
    <row r="89" spans="1:20" x14ac:dyDescent="0.2">
      <c r="B89" s="102"/>
      <c r="C89" s="102"/>
      <c r="D89" s="102"/>
      <c r="E89" s="102"/>
      <c r="F89" s="102"/>
      <c r="G89" s="102"/>
      <c r="H89" s="102"/>
    </row>
    <row r="90" spans="1:20" x14ac:dyDescent="0.2">
      <c r="B90" s="102"/>
      <c r="C90" s="102"/>
      <c r="D90" s="102"/>
      <c r="E90" s="102"/>
      <c r="F90" s="102"/>
      <c r="G90" s="102"/>
      <c r="H90" s="102"/>
    </row>
    <row r="91" spans="1:20" x14ac:dyDescent="0.2">
      <c r="B91" s="102"/>
      <c r="C91" s="102"/>
      <c r="D91" s="102"/>
      <c r="E91" s="102"/>
      <c r="F91" s="102"/>
      <c r="G91" s="102"/>
      <c r="H91" s="102"/>
    </row>
  </sheetData>
  <mergeCells count="2">
    <mergeCell ref="A5:H5"/>
    <mergeCell ref="A6:H6"/>
  </mergeCells>
  <phoneticPr fontId="6" type="noConversion"/>
  <conditionalFormatting sqref="C9:R9 B8:H8">
    <cfRule type="expression" dxfId="172" priority="813" stopIfTrue="1">
      <formula>#REF!=1</formula>
    </cfRule>
  </conditionalFormatting>
  <conditionalFormatting sqref="H8">
    <cfRule type="expression" dxfId="171" priority="81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6" fitToWidth="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Q89"/>
  <sheetViews>
    <sheetView showGridLines="0" zoomScaleNormal="100" zoomScaleSheetLayoutView="70" workbookViewId="0">
      <pane xSplit="1" ySplit="8" topLeftCell="B19" activePane="bottomRight" state="frozen"/>
      <selection activeCell="K5" sqref="K5:X6"/>
      <selection pane="topRight" activeCell="K5" sqref="K5:X6"/>
      <selection pane="bottomLeft" activeCell="K5" sqref="K5:X6"/>
      <selection pane="bottomRight" activeCell="A36" sqref="A36"/>
    </sheetView>
  </sheetViews>
  <sheetFormatPr defaultRowHeight="12.75" x14ac:dyDescent="0.2"/>
  <cols>
    <col min="1" max="1" width="63.28515625" style="451" customWidth="1"/>
    <col min="2" max="2" width="13.42578125" style="451" customWidth="1"/>
    <col min="3" max="4" width="13.5703125" style="451" customWidth="1"/>
    <col min="5" max="5" width="16" style="451" customWidth="1"/>
    <col min="6" max="6" width="9.140625" style="451"/>
    <col min="7" max="7" width="10.140625" style="451" customWidth="1"/>
    <col min="8" max="16384" width="9.140625" style="451"/>
  </cols>
  <sheetData>
    <row r="1" spans="1:17" x14ac:dyDescent="0.2">
      <c r="A1" s="757" t="s">
        <v>349</v>
      </c>
    </row>
    <row r="2" spans="1:17" x14ac:dyDescent="0.2">
      <c r="A2" s="757" t="s">
        <v>350</v>
      </c>
    </row>
    <row r="3" spans="1:17" s="834" customFormat="1" ht="15" customHeight="1" x14ac:dyDescent="0.2">
      <c r="A3" s="922" t="s">
        <v>164</v>
      </c>
      <c r="E3" s="924" t="s">
        <v>165</v>
      </c>
    </row>
    <row r="4" spans="1:17" s="505" customFormat="1" ht="12" customHeight="1" x14ac:dyDescent="0.2">
      <c r="A4" s="456"/>
    </row>
    <row r="5" spans="1:17" s="505" customFormat="1" ht="18" customHeight="1" x14ac:dyDescent="0.2">
      <c r="A5" s="1731" t="s">
        <v>3156</v>
      </c>
      <c r="B5" s="1731"/>
      <c r="C5" s="1731"/>
      <c r="D5" s="1731"/>
      <c r="E5" s="1731"/>
      <c r="F5" s="447"/>
    </row>
    <row r="6" spans="1:17" s="505" customFormat="1" ht="18" customHeight="1" x14ac:dyDescent="0.2">
      <c r="A6" s="1742" t="s">
        <v>3157</v>
      </c>
      <c r="B6" s="1742"/>
      <c r="C6" s="1742"/>
      <c r="D6" s="1742"/>
      <c r="E6" s="1742"/>
      <c r="F6" s="447"/>
    </row>
    <row r="7" spans="1:17" s="505" customFormat="1" ht="12" customHeight="1" thickBot="1" x14ac:dyDescent="0.25">
      <c r="A7" s="447"/>
      <c r="B7" s="447"/>
      <c r="C7" s="447"/>
      <c r="D7" s="447"/>
      <c r="E7" s="1354" t="s">
        <v>2071</v>
      </c>
    </row>
    <row r="8" spans="1:17" s="57" customFormat="1" ht="75" customHeight="1" thickBot="1" x14ac:dyDescent="0.25">
      <c r="A8" s="1150"/>
      <c r="B8" s="1104" t="s">
        <v>1529</v>
      </c>
      <c r="C8" s="1096" t="s">
        <v>1531</v>
      </c>
      <c r="D8" s="1096" t="s">
        <v>1534</v>
      </c>
      <c r="E8" s="1151" t="s">
        <v>1093</v>
      </c>
      <c r="F8" s="241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</row>
    <row r="9" spans="1:17" ht="15" customHeight="1" x14ac:dyDescent="0.2">
      <c r="A9" s="802" t="s">
        <v>565</v>
      </c>
      <c r="B9" s="72"/>
      <c r="C9" s="73"/>
      <c r="D9" s="73"/>
      <c r="E9" s="73"/>
      <c r="F9" s="242"/>
      <c r="G9" s="243"/>
      <c r="H9" s="243"/>
      <c r="I9" s="243"/>
      <c r="J9" s="243"/>
      <c r="K9" s="243"/>
      <c r="L9" s="507"/>
      <c r="M9" s="507"/>
      <c r="N9" s="507"/>
      <c r="O9" s="507"/>
      <c r="P9" s="507"/>
      <c r="Q9" s="507"/>
    </row>
    <row r="10" spans="1:17" ht="12.95" customHeight="1" x14ac:dyDescent="0.2">
      <c r="A10" s="236" t="s">
        <v>749</v>
      </c>
      <c r="B10" s="28">
        <v>36.15632999999999</v>
      </c>
      <c r="C10" s="28">
        <v>214.79774</v>
      </c>
      <c r="D10" s="28">
        <v>161.61539999999999</v>
      </c>
      <c r="E10" s="28">
        <v>412.56947000000002</v>
      </c>
      <c r="F10" s="242"/>
      <c r="G10" s="243"/>
      <c r="H10" s="243"/>
      <c r="I10" s="243"/>
      <c r="J10" s="243"/>
      <c r="K10" s="243"/>
      <c r="L10" s="507"/>
      <c r="M10" s="507"/>
      <c r="N10" s="507"/>
      <c r="O10" s="507"/>
      <c r="P10" s="507"/>
      <c r="Q10" s="507"/>
    </row>
    <row r="11" spans="1:17" ht="12.95" customHeight="1" x14ac:dyDescent="0.2">
      <c r="A11" s="236" t="s">
        <v>902</v>
      </c>
      <c r="B11" s="28">
        <v>65.454030000000003</v>
      </c>
      <c r="C11" s="28">
        <v>237.77424999999999</v>
      </c>
      <c r="D11" s="28">
        <v>-6.3179600000000002</v>
      </c>
      <c r="E11" s="28">
        <v>296.91031999999996</v>
      </c>
      <c r="F11" s="242"/>
      <c r="G11" s="243"/>
      <c r="H11" s="243"/>
      <c r="I11" s="243"/>
      <c r="J11" s="243"/>
      <c r="K11" s="243"/>
      <c r="L11" s="507"/>
      <c r="M11" s="507"/>
      <c r="N11" s="507"/>
      <c r="O11" s="507"/>
      <c r="P11" s="507"/>
      <c r="Q11" s="507"/>
    </row>
    <row r="12" spans="1:17" ht="12.95" customHeight="1" x14ac:dyDescent="0.2">
      <c r="A12" s="236" t="s">
        <v>1028</v>
      </c>
      <c r="B12" s="28">
        <v>65.454030000000003</v>
      </c>
      <c r="C12" s="28">
        <v>237.77424999999999</v>
      </c>
      <c r="D12" s="28">
        <v>-6.3179600000000002</v>
      </c>
      <c r="E12" s="28">
        <v>296.91031999999996</v>
      </c>
      <c r="F12" s="242"/>
      <c r="G12" s="243"/>
      <c r="H12" s="243"/>
      <c r="I12" s="243"/>
      <c r="J12" s="243"/>
      <c r="K12" s="243"/>
      <c r="L12" s="507"/>
      <c r="M12" s="507"/>
      <c r="N12" s="507"/>
      <c r="O12" s="507"/>
      <c r="P12" s="507"/>
      <c r="Q12" s="507"/>
    </row>
    <row r="13" spans="1:17" ht="12.95" customHeight="1" x14ac:dyDescent="0.2">
      <c r="A13" s="236" t="s">
        <v>1029</v>
      </c>
      <c r="B13" s="28">
        <v>0</v>
      </c>
      <c r="C13" s="28">
        <v>0</v>
      </c>
      <c r="D13" s="28">
        <v>0</v>
      </c>
      <c r="E13" s="28">
        <v>0</v>
      </c>
      <c r="F13" s="242"/>
      <c r="G13" s="243"/>
      <c r="H13" s="243"/>
      <c r="I13" s="243"/>
      <c r="J13" s="243"/>
      <c r="K13" s="243"/>
      <c r="L13" s="507"/>
      <c r="M13" s="507"/>
      <c r="N13" s="507"/>
      <c r="O13" s="507"/>
      <c r="P13" s="507"/>
      <c r="Q13" s="507"/>
    </row>
    <row r="14" spans="1:17" ht="12.95" customHeight="1" x14ac:dyDescent="0.2">
      <c r="A14" s="236" t="s">
        <v>1030</v>
      </c>
      <c r="B14" s="28">
        <v>-30.87443</v>
      </c>
      <c r="C14" s="28">
        <v>-23.976860000000002</v>
      </c>
      <c r="D14" s="28">
        <v>2.6604200000000002</v>
      </c>
      <c r="E14" s="28">
        <v>-52.190870000000004</v>
      </c>
      <c r="F14" s="242"/>
      <c r="G14" s="243"/>
      <c r="H14" s="243"/>
      <c r="I14" s="243"/>
      <c r="J14" s="243"/>
      <c r="K14" s="243"/>
      <c r="L14" s="507"/>
      <c r="M14" s="507"/>
      <c r="N14" s="507"/>
      <c r="O14" s="507"/>
      <c r="P14" s="507"/>
      <c r="Q14" s="507"/>
    </row>
    <row r="15" spans="1:17" ht="12.95" customHeight="1" x14ac:dyDescent="0.2">
      <c r="A15" s="231" t="s">
        <v>1288</v>
      </c>
      <c r="B15" s="28">
        <v>-30.87443</v>
      </c>
      <c r="C15" s="28">
        <v>-23.976860000000002</v>
      </c>
      <c r="D15" s="28">
        <v>2.6604200000000002</v>
      </c>
      <c r="E15" s="28">
        <v>-52.190870000000004</v>
      </c>
      <c r="F15" s="242"/>
      <c r="G15" s="243"/>
      <c r="H15" s="243"/>
      <c r="I15" s="243"/>
      <c r="J15" s="243"/>
      <c r="K15" s="243"/>
      <c r="L15" s="507"/>
      <c r="M15" s="507"/>
      <c r="N15" s="507"/>
      <c r="O15" s="507"/>
      <c r="P15" s="507"/>
      <c r="Q15" s="507"/>
    </row>
    <row r="16" spans="1:17" ht="12.95" customHeight="1" x14ac:dyDescent="0.2">
      <c r="A16" s="231" t="s">
        <v>1570</v>
      </c>
      <c r="B16" s="28">
        <v>-30.87443</v>
      </c>
      <c r="C16" s="28">
        <v>-23.976860000000002</v>
      </c>
      <c r="D16" s="28">
        <v>2.6604200000000002</v>
      </c>
      <c r="E16" s="28">
        <v>-52.190870000000004</v>
      </c>
      <c r="F16" s="30"/>
      <c r="G16" s="30"/>
      <c r="H16" s="30"/>
      <c r="I16" s="30"/>
      <c r="J16" s="30"/>
      <c r="K16" s="30"/>
    </row>
    <row r="17" spans="1:11" ht="12.95" customHeight="1" x14ac:dyDescent="0.2">
      <c r="A17" s="231" t="s">
        <v>732</v>
      </c>
      <c r="B17" s="28">
        <v>0</v>
      </c>
      <c r="C17" s="28">
        <v>0</v>
      </c>
      <c r="D17" s="28">
        <v>0</v>
      </c>
      <c r="E17" s="28">
        <v>0</v>
      </c>
      <c r="F17" s="30"/>
      <c r="G17" s="30"/>
      <c r="H17" s="30"/>
      <c r="I17" s="30"/>
      <c r="J17" s="30"/>
      <c r="K17" s="30"/>
    </row>
    <row r="18" spans="1:11" ht="12.95" customHeight="1" x14ac:dyDescent="0.2">
      <c r="A18" s="231" t="s">
        <v>743</v>
      </c>
      <c r="B18" s="28">
        <v>0</v>
      </c>
      <c r="C18" s="28">
        <v>0</v>
      </c>
      <c r="D18" s="28">
        <v>0</v>
      </c>
      <c r="E18" s="28">
        <v>0</v>
      </c>
      <c r="F18" s="30"/>
      <c r="G18" s="30"/>
      <c r="H18" s="30"/>
      <c r="I18" s="30"/>
      <c r="J18" s="30"/>
      <c r="K18" s="30"/>
    </row>
    <row r="19" spans="1:11" ht="12.95" customHeight="1" x14ac:dyDescent="0.2">
      <c r="A19" s="231" t="s">
        <v>1008</v>
      </c>
      <c r="B19" s="28">
        <v>0</v>
      </c>
      <c r="C19" s="28">
        <v>0</v>
      </c>
      <c r="D19" s="28">
        <v>0</v>
      </c>
      <c r="E19" s="28">
        <v>0</v>
      </c>
      <c r="F19" s="30"/>
      <c r="G19" s="30"/>
      <c r="H19" s="30"/>
      <c r="I19" s="30"/>
      <c r="J19" s="30"/>
      <c r="K19" s="30"/>
    </row>
    <row r="20" spans="1:11" ht="12.95" customHeight="1" x14ac:dyDescent="0.2">
      <c r="A20" s="231" t="s">
        <v>744</v>
      </c>
      <c r="B20" s="28">
        <v>0</v>
      </c>
      <c r="C20" s="28">
        <v>0</v>
      </c>
      <c r="D20" s="28">
        <v>0</v>
      </c>
      <c r="E20" s="28">
        <v>0</v>
      </c>
      <c r="F20" s="30"/>
      <c r="G20" s="30"/>
      <c r="H20" s="30"/>
      <c r="I20" s="30"/>
      <c r="J20" s="30"/>
      <c r="K20" s="30"/>
    </row>
    <row r="21" spans="1:11" ht="12.95" customHeight="1" x14ac:dyDescent="0.2">
      <c r="A21" s="231" t="s">
        <v>745</v>
      </c>
      <c r="B21" s="28">
        <v>0</v>
      </c>
      <c r="C21" s="28">
        <v>0</v>
      </c>
      <c r="D21" s="28">
        <v>0</v>
      </c>
      <c r="E21" s="28">
        <v>0</v>
      </c>
      <c r="F21" s="30"/>
      <c r="G21" s="30"/>
      <c r="H21" s="30"/>
      <c r="I21" s="30"/>
      <c r="J21" s="30"/>
      <c r="K21" s="30"/>
    </row>
    <row r="22" spans="1:11" ht="12.95" customHeight="1" x14ac:dyDescent="0.2">
      <c r="A22" s="231" t="s">
        <v>743</v>
      </c>
      <c r="B22" s="28">
        <v>0</v>
      </c>
      <c r="C22" s="28">
        <v>0</v>
      </c>
      <c r="D22" s="28">
        <v>0</v>
      </c>
      <c r="E22" s="28">
        <v>0</v>
      </c>
      <c r="F22" s="30"/>
      <c r="G22" s="30"/>
      <c r="H22" s="30"/>
      <c r="I22" s="30"/>
      <c r="J22" s="30"/>
      <c r="K22" s="30"/>
    </row>
    <row r="23" spans="1:11" ht="12.95" customHeight="1" x14ac:dyDescent="0.2">
      <c r="A23" s="62" t="s">
        <v>4146</v>
      </c>
      <c r="B23" s="28">
        <v>1.5767299999999924</v>
      </c>
      <c r="C23" s="28">
        <v>1.0003499999999961</v>
      </c>
      <c r="D23" s="28">
        <v>165.27294000000001</v>
      </c>
      <c r="E23" s="28">
        <v>167.85002</v>
      </c>
      <c r="F23" s="30"/>
      <c r="G23" s="30"/>
      <c r="H23" s="30"/>
      <c r="I23" s="30"/>
      <c r="J23" s="30"/>
      <c r="K23" s="30"/>
    </row>
    <row r="24" spans="1:11" ht="12.95" customHeight="1" x14ac:dyDescent="0.2">
      <c r="A24" s="62" t="s">
        <v>4128</v>
      </c>
      <c r="B24" s="28">
        <v>-10.83176000000001</v>
      </c>
      <c r="C24" s="28">
        <v>-30.858910000000002</v>
      </c>
      <c r="D24" s="28">
        <v>-8.490000000000001E-3</v>
      </c>
      <c r="E24" s="28">
        <v>-41.699160000000013</v>
      </c>
      <c r="F24" s="30"/>
      <c r="G24" s="30"/>
      <c r="H24" s="30"/>
      <c r="I24" s="30"/>
      <c r="J24" s="30"/>
      <c r="K24" s="30"/>
    </row>
    <row r="25" spans="1:11" ht="12.95" customHeight="1" x14ac:dyDescent="0.2">
      <c r="A25" s="62" t="s">
        <v>4127</v>
      </c>
      <c r="B25" s="28">
        <v>4.6202600000000018</v>
      </c>
      <c r="C25" s="28">
        <v>1.6242999999999999</v>
      </c>
      <c r="D25" s="28">
        <v>3.3599999999999997E-3</v>
      </c>
      <c r="E25" s="28">
        <v>6.2479200000000015</v>
      </c>
      <c r="F25" s="30"/>
      <c r="G25" s="30"/>
      <c r="H25" s="30"/>
      <c r="I25" s="30"/>
      <c r="J25" s="30"/>
      <c r="K25" s="30"/>
    </row>
    <row r="26" spans="1:11" ht="12.95" customHeight="1" x14ac:dyDescent="0.2">
      <c r="A26" s="62" t="s">
        <v>4130</v>
      </c>
      <c r="B26" s="28">
        <v>13.194330000000001</v>
      </c>
      <c r="C26" s="28">
        <v>30.34686</v>
      </c>
      <c r="D26" s="28">
        <v>215.39946</v>
      </c>
      <c r="E26" s="28">
        <v>258.94065000000001</v>
      </c>
      <c r="F26" s="30"/>
      <c r="G26" s="30"/>
      <c r="H26" s="30"/>
      <c r="I26" s="30"/>
      <c r="J26" s="30"/>
      <c r="K26" s="30"/>
    </row>
    <row r="27" spans="1:11" ht="12.95" customHeight="1" x14ac:dyDescent="0.2">
      <c r="A27" s="62" t="s">
        <v>4132</v>
      </c>
      <c r="B27" s="28">
        <v>-5.4061000000000003</v>
      </c>
      <c r="C27" s="28">
        <v>-0.1119</v>
      </c>
      <c r="D27" s="28">
        <v>-50.121389999999998</v>
      </c>
      <c r="E27" s="28">
        <v>-55.639389999999999</v>
      </c>
      <c r="F27" s="30"/>
      <c r="G27" s="30"/>
      <c r="H27" s="30"/>
      <c r="I27" s="30"/>
      <c r="J27" s="30"/>
      <c r="K27" s="30"/>
    </row>
    <row r="28" spans="1:11" ht="12.95" customHeight="1" x14ac:dyDescent="0.2">
      <c r="A28" s="62" t="s">
        <v>4134</v>
      </c>
      <c r="B28" s="28">
        <v>0</v>
      </c>
      <c r="C28" s="28">
        <v>0</v>
      </c>
      <c r="D28" s="28">
        <v>0</v>
      </c>
      <c r="E28" s="28">
        <v>0</v>
      </c>
      <c r="F28" s="30"/>
      <c r="G28" s="30"/>
      <c r="H28" s="30"/>
      <c r="I28" s="30"/>
      <c r="J28" s="30"/>
      <c r="K28" s="30"/>
    </row>
    <row r="29" spans="1:11" ht="12.95" customHeight="1" x14ac:dyDescent="0.2">
      <c r="A29" s="62" t="s">
        <v>4135</v>
      </c>
      <c r="B29" s="28">
        <v>0</v>
      </c>
      <c r="C29" s="28">
        <v>0</v>
      </c>
      <c r="D29" s="28">
        <v>0</v>
      </c>
      <c r="E29" s="28">
        <v>0</v>
      </c>
      <c r="F29" s="30"/>
      <c r="G29" s="30"/>
      <c r="H29" s="30"/>
      <c r="I29" s="30"/>
      <c r="J29" s="30"/>
      <c r="K29" s="30"/>
    </row>
    <row r="30" spans="1:11" ht="12.95" customHeight="1" x14ac:dyDescent="0.2">
      <c r="A30" s="62" t="s">
        <v>4136</v>
      </c>
      <c r="B30" s="28">
        <v>0</v>
      </c>
      <c r="C30" s="28">
        <v>0</v>
      </c>
      <c r="D30" s="28">
        <v>0</v>
      </c>
      <c r="E30" s="28">
        <v>0</v>
      </c>
      <c r="F30" s="30"/>
      <c r="G30" s="30"/>
      <c r="H30" s="30"/>
      <c r="I30" s="30"/>
      <c r="J30" s="30"/>
      <c r="K30" s="30"/>
    </row>
    <row r="31" spans="1:11" ht="12.95" customHeight="1" x14ac:dyDescent="0.2">
      <c r="A31" s="62" t="s">
        <v>4137</v>
      </c>
      <c r="B31" s="28">
        <v>0</v>
      </c>
      <c r="C31" s="28">
        <v>0</v>
      </c>
      <c r="D31" s="28">
        <v>0</v>
      </c>
      <c r="E31" s="28">
        <v>0</v>
      </c>
      <c r="F31" s="30"/>
      <c r="G31" s="30"/>
      <c r="H31" s="30"/>
      <c r="I31" s="30"/>
      <c r="J31" s="30"/>
      <c r="K31" s="30"/>
    </row>
    <row r="32" spans="1:11" ht="12.95" customHeight="1" x14ac:dyDescent="0.2">
      <c r="A32" s="62" t="s">
        <v>4138</v>
      </c>
      <c r="B32" s="28">
        <v>0</v>
      </c>
      <c r="C32" s="28">
        <v>0</v>
      </c>
      <c r="D32" s="28">
        <v>0</v>
      </c>
      <c r="E32" s="28">
        <v>0</v>
      </c>
      <c r="F32" s="30"/>
      <c r="G32" s="30"/>
      <c r="H32" s="30"/>
      <c r="I32" s="30"/>
      <c r="J32" s="30"/>
      <c r="K32" s="30"/>
    </row>
    <row r="33" spans="1:17" ht="12.95" customHeight="1" x14ac:dyDescent="0.2">
      <c r="A33" s="236" t="s">
        <v>1031</v>
      </c>
      <c r="B33" s="28">
        <v>0</v>
      </c>
      <c r="C33" s="28">
        <v>0</v>
      </c>
      <c r="D33" s="28">
        <v>0</v>
      </c>
      <c r="E33" s="28">
        <v>0</v>
      </c>
      <c r="F33" s="30"/>
      <c r="G33" s="30"/>
      <c r="H33" s="30"/>
      <c r="I33" s="30"/>
      <c r="J33" s="30"/>
      <c r="K33" s="30"/>
    </row>
    <row r="34" spans="1:17" ht="12.95" customHeight="1" x14ac:dyDescent="0.2">
      <c r="A34" s="236" t="s">
        <v>1032</v>
      </c>
      <c r="B34" s="28">
        <v>0</v>
      </c>
      <c r="C34" s="28">
        <v>0</v>
      </c>
      <c r="D34" s="28">
        <v>0</v>
      </c>
      <c r="E34" s="28">
        <v>0</v>
      </c>
      <c r="F34" s="30"/>
      <c r="G34" s="30"/>
      <c r="H34" s="30"/>
      <c r="I34" s="30"/>
      <c r="J34" s="30"/>
      <c r="K34" s="30"/>
    </row>
    <row r="35" spans="1:17" ht="12.95" customHeight="1" x14ac:dyDescent="0.2">
      <c r="A35" s="236" t="s">
        <v>1042</v>
      </c>
      <c r="B35" s="28">
        <v>0</v>
      </c>
      <c r="C35" s="28">
        <v>0</v>
      </c>
      <c r="D35" s="28">
        <v>2.6710000000000001E-2</v>
      </c>
      <c r="E35" s="28">
        <v>2.6710000000000001E-2</v>
      </c>
      <c r="F35" s="30"/>
      <c r="G35" s="30"/>
      <c r="H35" s="30"/>
      <c r="I35" s="30"/>
      <c r="J35" s="30"/>
      <c r="K35" s="30"/>
    </row>
    <row r="36" spans="1:17" ht="12.95" customHeight="1" x14ac:dyDescent="0.2">
      <c r="A36" s="62" t="s">
        <v>4180</v>
      </c>
      <c r="B36" s="28">
        <v>0</v>
      </c>
      <c r="C36" s="28">
        <v>0</v>
      </c>
      <c r="D36" s="28">
        <v>0</v>
      </c>
      <c r="E36" s="28">
        <v>0</v>
      </c>
      <c r="F36" s="30"/>
      <c r="G36" s="30"/>
      <c r="H36" s="30"/>
      <c r="I36" s="30"/>
      <c r="J36" s="30"/>
      <c r="K36" s="30"/>
    </row>
    <row r="37" spans="1:17" ht="12.95" customHeight="1" x14ac:dyDescent="0.2">
      <c r="A37" s="236"/>
      <c r="B37" s="59"/>
      <c r="C37" s="59"/>
      <c r="D37" s="59"/>
      <c r="E37" s="28"/>
      <c r="F37" s="30"/>
      <c r="G37" s="30"/>
      <c r="H37" s="30"/>
      <c r="I37" s="30"/>
      <c r="J37" s="30"/>
      <c r="K37" s="30"/>
    </row>
    <row r="38" spans="1:17" ht="15" customHeight="1" x14ac:dyDescent="0.2">
      <c r="A38" s="1116" t="s">
        <v>562</v>
      </c>
      <c r="B38" s="1156">
        <v>36.15632999999999</v>
      </c>
      <c r="C38" s="1156">
        <v>214.79774</v>
      </c>
      <c r="D38" s="1156">
        <v>161.64211</v>
      </c>
      <c r="E38" s="1156">
        <v>412.59618</v>
      </c>
      <c r="F38" s="587"/>
      <c r="G38" s="587"/>
      <c r="H38" s="587"/>
      <c r="I38" s="587"/>
      <c r="J38" s="587"/>
      <c r="K38" s="587"/>
      <c r="L38" s="540"/>
      <c r="M38" s="540"/>
      <c r="N38" s="540"/>
      <c r="O38" s="540"/>
      <c r="P38" s="540"/>
      <c r="Q38" s="540"/>
    </row>
    <row r="39" spans="1:17" ht="12.95" customHeight="1" x14ac:dyDescent="0.2">
      <c r="A39" s="237"/>
      <c r="B39" s="72"/>
      <c r="C39" s="28"/>
      <c r="D39" s="28"/>
      <c r="E39" s="28"/>
      <c r="F39" s="30"/>
      <c r="G39" s="30"/>
      <c r="H39" s="30"/>
      <c r="I39" s="30"/>
      <c r="J39" s="30"/>
      <c r="K39" s="30"/>
    </row>
    <row r="40" spans="1:17" ht="15" customHeight="1" x14ac:dyDescent="0.2">
      <c r="A40" s="803" t="s">
        <v>566</v>
      </c>
      <c r="B40" s="28"/>
      <c r="C40" s="28"/>
      <c r="D40" s="28"/>
      <c r="E40" s="28"/>
      <c r="F40" s="30"/>
      <c r="G40" s="30"/>
      <c r="H40" s="30"/>
      <c r="I40" s="30"/>
      <c r="J40" s="30"/>
      <c r="K40" s="30"/>
    </row>
    <row r="41" spans="1:17" ht="12.95" customHeight="1" x14ac:dyDescent="0.2">
      <c r="A41" s="68" t="s">
        <v>419</v>
      </c>
      <c r="B41" s="28">
        <v>-0.3762899999999878</v>
      </c>
      <c r="C41" s="28">
        <v>-1.9161600000000001</v>
      </c>
      <c r="D41" s="28">
        <v>-5.9294199999999648</v>
      </c>
      <c r="E41" s="28">
        <v>-8.2218699999999529</v>
      </c>
      <c r="F41" s="30"/>
      <c r="G41" s="30"/>
      <c r="H41" s="30"/>
      <c r="I41" s="30"/>
      <c r="J41" s="30"/>
      <c r="K41" s="30"/>
    </row>
    <row r="42" spans="1:17" ht="12.95" customHeight="1" x14ac:dyDescent="0.2">
      <c r="A42" s="773" t="s">
        <v>417</v>
      </c>
      <c r="B42" s="28">
        <v>-29.627519999999997</v>
      </c>
      <c r="C42" s="28">
        <v>-1.9161600000000001</v>
      </c>
      <c r="D42" s="28">
        <v>-322.81698999999998</v>
      </c>
      <c r="E42" s="28">
        <v>-354.36066999999997</v>
      </c>
      <c r="F42" s="30"/>
      <c r="G42" s="30"/>
      <c r="H42" s="30"/>
      <c r="I42" s="30"/>
      <c r="J42" s="30"/>
      <c r="K42" s="30"/>
    </row>
    <row r="43" spans="1:17" ht="12.95" customHeight="1" x14ac:dyDescent="0.2">
      <c r="A43" s="773" t="s">
        <v>128</v>
      </c>
      <c r="B43" s="28">
        <v>-29.627519999999997</v>
      </c>
      <c r="C43" s="28">
        <v>-1.9161600000000001</v>
      </c>
      <c r="D43" s="28">
        <v>-322.81698999999998</v>
      </c>
      <c r="E43" s="28">
        <v>-354.36066999999997</v>
      </c>
      <c r="F43" s="30"/>
      <c r="G43" s="30"/>
      <c r="H43" s="30"/>
      <c r="I43" s="30"/>
      <c r="J43" s="30"/>
      <c r="K43" s="30"/>
    </row>
    <row r="44" spans="1:17" ht="12.95" customHeight="1" x14ac:dyDescent="0.2">
      <c r="A44" s="773" t="s">
        <v>129</v>
      </c>
      <c r="B44" s="28">
        <v>0</v>
      </c>
      <c r="C44" s="28">
        <v>0</v>
      </c>
      <c r="D44" s="28">
        <v>0</v>
      </c>
      <c r="E44" s="28">
        <v>0</v>
      </c>
      <c r="F44" s="30"/>
      <c r="G44" s="30"/>
      <c r="H44" s="30"/>
      <c r="I44" s="30"/>
      <c r="J44" s="30"/>
      <c r="K44" s="30"/>
    </row>
    <row r="45" spans="1:17" ht="12.95" customHeight="1" x14ac:dyDescent="0.2">
      <c r="A45" s="773" t="s">
        <v>415</v>
      </c>
      <c r="B45" s="28">
        <v>29.627520000000001</v>
      </c>
      <c r="C45" s="28">
        <v>0</v>
      </c>
      <c r="D45" s="28">
        <v>96.845070000000007</v>
      </c>
      <c r="E45" s="28">
        <v>126.47259000000001</v>
      </c>
      <c r="F45" s="30"/>
      <c r="G45" s="30"/>
      <c r="H45" s="30"/>
      <c r="I45" s="30"/>
      <c r="J45" s="30"/>
      <c r="K45" s="30"/>
    </row>
    <row r="46" spans="1:17" ht="12.95" customHeight="1" x14ac:dyDescent="0.2">
      <c r="A46" s="62" t="s">
        <v>1288</v>
      </c>
      <c r="B46" s="28">
        <v>29.627520000000001</v>
      </c>
      <c r="C46" s="28">
        <v>0</v>
      </c>
      <c r="D46" s="28">
        <v>96.845070000000007</v>
      </c>
      <c r="E46" s="28">
        <v>126.47259000000001</v>
      </c>
      <c r="F46" s="30"/>
      <c r="G46" s="30"/>
      <c r="H46" s="30"/>
      <c r="I46" s="30"/>
      <c r="J46" s="30"/>
      <c r="K46" s="30"/>
    </row>
    <row r="47" spans="1:17" ht="12.95" customHeight="1" x14ac:dyDescent="0.2">
      <c r="A47" s="62" t="s">
        <v>1570</v>
      </c>
      <c r="B47" s="28">
        <v>29.627520000000001</v>
      </c>
      <c r="C47" s="28">
        <v>0</v>
      </c>
      <c r="D47" s="28">
        <v>96.845070000000007</v>
      </c>
      <c r="E47" s="28">
        <v>126.47259000000001</v>
      </c>
      <c r="F47" s="30"/>
      <c r="G47" s="30"/>
      <c r="H47" s="30"/>
      <c r="I47" s="30"/>
      <c r="J47" s="30"/>
      <c r="K47" s="30"/>
    </row>
    <row r="48" spans="1:17" ht="12.95" customHeight="1" x14ac:dyDescent="0.2">
      <c r="A48" s="62" t="s">
        <v>732</v>
      </c>
      <c r="B48" s="28">
        <v>0</v>
      </c>
      <c r="C48" s="28">
        <v>0</v>
      </c>
      <c r="D48" s="28">
        <v>0</v>
      </c>
      <c r="E48" s="28">
        <v>0</v>
      </c>
      <c r="F48" s="30"/>
      <c r="G48" s="30"/>
      <c r="H48" s="30"/>
      <c r="I48" s="30"/>
      <c r="J48" s="30"/>
      <c r="K48" s="30"/>
    </row>
    <row r="49" spans="1:11" ht="12.95" customHeight="1" x14ac:dyDescent="0.2">
      <c r="A49" s="62" t="s">
        <v>743</v>
      </c>
      <c r="B49" s="28">
        <v>0</v>
      </c>
      <c r="C49" s="28">
        <v>0</v>
      </c>
      <c r="D49" s="28">
        <v>0</v>
      </c>
      <c r="E49" s="28">
        <v>0</v>
      </c>
      <c r="F49" s="30"/>
      <c r="G49" s="30"/>
      <c r="H49" s="30"/>
      <c r="I49" s="30"/>
      <c r="J49" s="30"/>
      <c r="K49" s="30"/>
    </row>
    <row r="50" spans="1:11" ht="12.95" customHeight="1" x14ac:dyDescent="0.2">
      <c r="A50" s="62" t="s">
        <v>418</v>
      </c>
      <c r="B50" s="28">
        <v>0</v>
      </c>
      <c r="C50" s="28">
        <v>0</v>
      </c>
      <c r="D50" s="28">
        <v>0</v>
      </c>
      <c r="E50" s="28">
        <v>0</v>
      </c>
      <c r="F50" s="30"/>
      <c r="G50" s="30"/>
      <c r="H50" s="30"/>
      <c r="I50" s="30"/>
      <c r="J50" s="30"/>
      <c r="K50" s="30"/>
    </row>
    <row r="51" spans="1:11" ht="12.95" customHeight="1" x14ac:dyDescent="0.2">
      <c r="A51" s="62" t="s">
        <v>744</v>
      </c>
      <c r="B51" s="28">
        <v>0</v>
      </c>
      <c r="C51" s="28">
        <v>0</v>
      </c>
      <c r="D51" s="28">
        <v>0</v>
      </c>
      <c r="E51" s="28">
        <v>0</v>
      </c>
      <c r="F51" s="30"/>
      <c r="G51" s="30"/>
      <c r="H51" s="30"/>
      <c r="I51" s="30"/>
      <c r="J51" s="30"/>
      <c r="K51" s="30"/>
    </row>
    <row r="52" spans="1:11" ht="12.95" customHeight="1" x14ac:dyDescent="0.2">
      <c r="A52" s="62" t="s">
        <v>745</v>
      </c>
      <c r="B52" s="28">
        <v>0</v>
      </c>
      <c r="C52" s="28">
        <v>0</v>
      </c>
      <c r="D52" s="28">
        <v>0</v>
      </c>
      <c r="E52" s="28">
        <v>0</v>
      </c>
      <c r="F52" s="30"/>
      <c r="G52" s="30"/>
      <c r="H52" s="30"/>
      <c r="I52" s="30"/>
      <c r="J52" s="30"/>
      <c r="K52" s="30"/>
    </row>
    <row r="53" spans="1:11" ht="12.95" customHeight="1" x14ac:dyDescent="0.2">
      <c r="A53" s="62" t="s">
        <v>743</v>
      </c>
      <c r="B53" s="28">
        <v>0</v>
      </c>
      <c r="C53" s="28">
        <v>0</v>
      </c>
      <c r="D53" s="28">
        <v>0</v>
      </c>
      <c r="E53" s="28">
        <v>0</v>
      </c>
      <c r="F53" s="30"/>
      <c r="G53" s="30"/>
      <c r="H53" s="30"/>
      <c r="I53" s="30"/>
      <c r="J53" s="30"/>
      <c r="K53" s="30"/>
    </row>
    <row r="54" spans="1:11" ht="12.95" customHeight="1" x14ac:dyDescent="0.2">
      <c r="A54" s="62" t="s">
        <v>4162</v>
      </c>
      <c r="B54" s="28">
        <v>-0.37628999999999135</v>
      </c>
      <c r="C54" s="28">
        <v>0</v>
      </c>
      <c r="D54" s="28">
        <v>220.04249999999999</v>
      </c>
      <c r="E54" s="28">
        <v>219.66621000000001</v>
      </c>
      <c r="F54" s="30"/>
      <c r="G54" s="30"/>
      <c r="H54" s="30"/>
      <c r="I54" s="30"/>
      <c r="J54" s="30"/>
      <c r="K54" s="30"/>
    </row>
    <row r="55" spans="1:11" ht="12.95" customHeight="1" x14ac:dyDescent="0.2">
      <c r="A55" s="62" t="s">
        <v>4163</v>
      </c>
      <c r="B55" s="28">
        <v>-9.6989400000000021</v>
      </c>
      <c r="C55" s="28">
        <v>0</v>
      </c>
      <c r="D55" s="28">
        <v>-148.52492999999998</v>
      </c>
      <c r="E55" s="28">
        <v>-158.22386999999998</v>
      </c>
      <c r="F55" s="30"/>
      <c r="G55" s="30"/>
      <c r="H55" s="30"/>
      <c r="I55" s="30"/>
      <c r="J55" s="30"/>
      <c r="K55" s="30"/>
    </row>
    <row r="56" spans="1:11" ht="12.95" customHeight="1" x14ac:dyDescent="0.2">
      <c r="A56" s="62" t="s">
        <v>4139</v>
      </c>
      <c r="B56" s="28">
        <v>8.2994500000000109</v>
      </c>
      <c r="C56" s="28">
        <v>0</v>
      </c>
      <c r="D56" s="28">
        <v>51.662399999999998</v>
      </c>
      <c r="E56" s="28">
        <v>59.961850000000013</v>
      </c>
      <c r="F56" s="30"/>
      <c r="G56" s="30"/>
      <c r="H56" s="30"/>
      <c r="I56" s="30"/>
      <c r="J56" s="30"/>
      <c r="K56" s="30"/>
    </row>
    <row r="57" spans="1:11" ht="12.95" customHeight="1" x14ac:dyDescent="0.2">
      <c r="A57" s="62" t="s">
        <v>4145</v>
      </c>
      <c r="B57" s="28">
        <v>2.13984</v>
      </c>
      <c r="C57" s="28">
        <v>0</v>
      </c>
      <c r="D57" s="28">
        <v>463.30485999999996</v>
      </c>
      <c r="E57" s="28">
        <v>465.44469999999995</v>
      </c>
      <c r="F57" s="30"/>
      <c r="G57" s="30"/>
      <c r="H57" s="30"/>
      <c r="I57" s="30"/>
      <c r="J57" s="30"/>
      <c r="K57" s="30"/>
    </row>
    <row r="58" spans="1:11" ht="12.95" customHeight="1" x14ac:dyDescent="0.2">
      <c r="A58" s="62" t="s">
        <v>4140</v>
      </c>
      <c r="B58" s="28">
        <v>-1.1166400000000001</v>
      </c>
      <c r="C58" s="28">
        <v>0</v>
      </c>
      <c r="D58" s="28">
        <v>-146.39982999999998</v>
      </c>
      <c r="E58" s="28">
        <v>-147.51646999999997</v>
      </c>
      <c r="F58" s="30"/>
      <c r="G58" s="30"/>
      <c r="H58" s="30"/>
      <c r="I58" s="30"/>
      <c r="J58" s="30"/>
      <c r="K58" s="30"/>
    </row>
    <row r="59" spans="1:11" ht="12.95" customHeight="1" x14ac:dyDescent="0.2">
      <c r="A59" s="231" t="s">
        <v>1033</v>
      </c>
      <c r="B59" s="28">
        <v>0</v>
      </c>
      <c r="C59" s="28">
        <v>0</v>
      </c>
      <c r="D59" s="28">
        <v>0</v>
      </c>
      <c r="E59" s="28">
        <v>0</v>
      </c>
      <c r="F59" s="30"/>
      <c r="G59" s="30"/>
      <c r="H59" s="30"/>
      <c r="I59" s="30"/>
      <c r="J59" s="30"/>
      <c r="K59" s="30"/>
    </row>
    <row r="60" spans="1:11" ht="12.95" customHeight="1" x14ac:dyDescent="0.2">
      <c r="A60" s="231" t="s">
        <v>1034</v>
      </c>
      <c r="B60" s="28">
        <v>0</v>
      </c>
      <c r="C60" s="28">
        <v>0</v>
      </c>
      <c r="D60" s="28">
        <v>0</v>
      </c>
      <c r="E60" s="28">
        <v>0</v>
      </c>
      <c r="F60" s="30"/>
      <c r="G60" s="30"/>
      <c r="H60" s="30"/>
      <c r="I60" s="30"/>
      <c r="J60" s="30"/>
      <c r="K60" s="30"/>
    </row>
    <row r="61" spans="1:11" ht="12.95" customHeight="1" x14ac:dyDescent="0.2">
      <c r="A61" s="231" t="s">
        <v>1593</v>
      </c>
      <c r="B61" s="28">
        <v>0</v>
      </c>
      <c r="C61" s="28">
        <v>0</v>
      </c>
      <c r="D61" s="28">
        <v>0</v>
      </c>
      <c r="E61" s="28">
        <v>0</v>
      </c>
      <c r="F61" s="30"/>
      <c r="G61" s="30"/>
      <c r="H61" s="30"/>
      <c r="I61" s="30"/>
      <c r="J61" s="30"/>
      <c r="K61" s="30"/>
    </row>
    <row r="62" spans="1:11" ht="12.95" customHeight="1" x14ac:dyDescent="0.2">
      <c r="A62" s="231" t="s">
        <v>1035</v>
      </c>
      <c r="B62" s="28">
        <v>0</v>
      </c>
      <c r="C62" s="28">
        <v>0</v>
      </c>
      <c r="D62" s="28">
        <v>0</v>
      </c>
      <c r="E62" s="28">
        <v>0</v>
      </c>
      <c r="F62" s="30"/>
      <c r="G62" s="30"/>
      <c r="H62" s="30"/>
      <c r="I62" s="30"/>
      <c r="J62" s="30"/>
      <c r="K62" s="30"/>
    </row>
    <row r="63" spans="1:11" ht="12.95" customHeight="1" x14ac:dyDescent="0.2">
      <c r="A63" s="231" t="s">
        <v>1036</v>
      </c>
      <c r="B63" s="28">
        <v>0</v>
      </c>
      <c r="C63" s="28">
        <v>0</v>
      </c>
      <c r="D63" s="28">
        <v>0</v>
      </c>
      <c r="E63" s="28">
        <v>0</v>
      </c>
      <c r="F63" s="30"/>
      <c r="G63" s="30"/>
      <c r="H63" s="30"/>
      <c r="I63" s="30"/>
      <c r="J63" s="30"/>
      <c r="K63" s="30"/>
    </row>
    <row r="64" spans="1:11" ht="12.95" customHeight="1" x14ac:dyDescent="0.2">
      <c r="A64" s="231" t="s">
        <v>1037</v>
      </c>
      <c r="B64" s="28">
        <v>0</v>
      </c>
      <c r="C64" s="28">
        <v>0</v>
      </c>
      <c r="D64" s="28">
        <v>0</v>
      </c>
      <c r="E64" s="28">
        <v>0</v>
      </c>
      <c r="F64" s="30"/>
      <c r="G64" s="30"/>
      <c r="H64" s="30"/>
      <c r="I64" s="30"/>
      <c r="J64" s="30"/>
      <c r="K64" s="30"/>
    </row>
    <row r="65" spans="1:17" ht="12.95" customHeight="1" x14ac:dyDescent="0.2">
      <c r="A65" s="236" t="s">
        <v>1038</v>
      </c>
      <c r="B65" s="28">
        <v>0</v>
      </c>
      <c r="C65" s="28">
        <v>0</v>
      </c>
      <c r="D65" s="28">
        <v>0</v>
      </c>
      <c r="E65" s="28">
        <v>0</v>
      </c>
      <c r="F65" s="30"/>
      <c r="G65" s="30"/>
      <c r="H65" s="30"/>
      <c r="I65" s="30"/>
      <c r="J65" s="30"/>
      <c r="K65" s="30"/>
    </row>
    <row r="66" spans="1:17" ht="12.95" customHeight="1" x14ac:dyDescent="0.2">
      <c r="A66" s="236" t="s">
        <v>1601</v>
      </c>
      <c r="B66" s="28">
        <v>-19.696510000000004</v>
      </c>
      <c r="C66" s="28">
        <v>-117.94193</v>
      </c>
      <c r="D66" s="28">
        <v>-1653.5782200000001</v>
      </c>
      <c r="E66" s="28">
        <v>-1791.21666</v>
      </c>
      <c r="F66" s="30"/>
      <c r="G66" s="30"/>
      <c r="H66" s="30"/>
      <c r="I66" s="30"/>
      <c r="J66" s="30"/>
      <c r="K66" s="30"/>
    </row>
    <row r="67" spans="1:17" ht="12.95" customHeight="1" x14ac:dyDescent="0.2">
      <c r="A67" s="226" t="s">
        <v>1685</v>
      </c>
      <c r="B67" s="28">
        <v>-19.696510000000004</v>
      </c>
      <c r="C67" s="28">
        <v>-102.6463</v>
      </c>
      <c r="D67" s="28">
        <v>-46.532350000000001</v>
      </c>
      <c r="E67" s="28">
        <v>-168.87515999999999</v>
      </c>
      <c r="F67" s="30"/>
      <c r="G67" s="30"/>
      <c r="H67" s="30"/>
      <c r="I67" s="30"/>
      <c r="J67" s="30"/>
      <c r="K67" s="30"/>
    </row>
    <row r="68" spans="1:17" ht="12.95" customHeight="1" x14ac:dyDescent="0.2">
      <c r="A68" s="227" t="s">
        <v>1682</v>
      </c>
      <c r="B68" s="28">
        <v>-19.696510000000004</v>
      </c>
      <c r="C68" s="28">
        <v>-102.6463</v>
      </c>
      <c r="D68" s="28">
        <v>-46.532350000000001</v>
      </c>
      <c r="E68" s="28">
        <v>-168.87515999999999</v>
      </c>
      <c r="F68" s="30"/>
      <c r="G68" s="30"/>
      <c r="H68" s="30"/>
      <c r="I68" s="30"/>
      <c r="J68" s="30"/>
      <c r="K68" s="30"/>
    </row>
    <row r="69" spans="1:17" ht="12.95" customHeight="1" x14ac:dyDescent="0.2">
      <c r="A69" s="227" t="s">
        <v>1686</v>
      </c>
      <c r="B69" s="28">
        <v>0</v>
      </c>
      <c r="C69" s="28">
        <v>0</v>
      </c>
      <c r="D69" s="28">
        <v>0</v>
      </c>
      <c r="E69" s="28">
        <v>0</v>
      </c>
      <c r="F69" s="30"/>
      <c r="G69" s="30"/>
      <c r="H69" s="30"/>
      <c r="I69" s="30"/>
      <c r="J69" s="30"/>
      <c r="K69" s="30"/>
    </row>
    <row r="70" spans="1:17" ht="12.95" customHeight="1" x14ac:dyDescent="0.2">
      <c r="A70" s="182" t="s">
        <v>1594</v>
      </c>
      <c r="B70" s="28">
        <v>0</v>
      </c>
      <c r="C70" s="28">
        <v>0</v>
      </c>
      <c r="D70" s="28">
        <v>2.4196</v>
      </c>
      <c r="E70" s="28">
        <v>2.4196</v>
      </c>
      <c r="F70" s="30"/>
      <c r="G70" s="30"/>
      <c r="H70" s="30"/>
      <c r="I70" s="30"/>
      <c r="J70" s="30"/>
      <c r="K70" s="30"/>
    </row>
    <row r="71" spans="1:17" ht="12.95" customHeight="1" x14ac:dyDescent="0.2">
      <c r="A71" s="233" t="s">
        <v>1017</v>
      </c>
      <c r="B71" s="28">
        <v>0</v>
      </c>
      <c r="C71" s="28">
        <v>0</v>
      </c>
      <c r="D71" s="28">
        <v>-965.09314000000006</v>
      </c>
      <c r="E71" s="28">
        <v>-965.09314000000006</v>
      </c>
      <c r="F71" s="30"/>
      <c r="G71" s="30"/>
      <c r="H71" s="30"/>
      <c r="I71" s="30"/>
      <c r="J71" s="30"/>
      <c r="K71" s="30"/>
    </row>
    <row r="72" spans="1:17" ht="12.95" customHeight="1" x14ac:dyDescent="0.2">
      <c r="A72" s="233" t="s">
        <v>1018</v>
      </c>
      <c r="B72" s="28">
        <v>0</v>
      </c>
      <c r="C72" s="28">
        <v>0</v>
      </c>
      <c r="D72" s="28">
        <v>-216.40048000000002</v>
      </c>
      <c r="E72" s="28">
        <v>-216.40048000000002</v>
      </c>
      <c r="F72" s="30"/>
      <c r="G72" s="30"/>
      <c r="H72" s="30"/>
      <c r="I72" s="30"/>
      <c r="J72" s="30"/>
      <c r="K72" s="30"/>
    </row>
    <row r="73" spans="1:17" ht="12.95" customHeight="1" x14ac:dyDescent="0.2">
      <c r="A73" s="233" t="s">
        <v>1019</v>
      </c>
      <c r="B73" s="28">
        <v>0</v>
      </c>
      <c r="C73" s="28">
        <v>0</v>
      </c>
      <c r="D73" s="28">
        <v>-23.74475</v>
      </c>
      <c r="E73" s="28">
        <v>-23.74475</v>
      </c>
      <c r="F73" s="30"/>
      <c r="G73" s="30"/>
      <c r="H73" s="30"/>
      <c r="I73" s="30"/>
      <c r="J73" s="30"/>
      <c r="K73" s="30"/>
    </row>
    <row r="74" spans="1:17" ht="12.95" customHeight="1" x14ac:dyDescent="0.2">
      <c r="A74" s="233" t="s">
        <v>1020</v>
      </c>
      <c r="B74" s="70">
        <v>0</v>
      </c>
      <c r="C74" s="70">
        <v>0</v>
      </c>
      <c r="D74" s="70">
        <v>0</v>
      </c>
      <c r="E74" s="28">
        <v>0</v>
      </c>
      <c r="F74" s="30"/>
      <c r="G74" s="30"/>
      <c r="H74" s="30"/>
      <c r="I74" s="30"/>
      <c r="J74" s="30"/>
      <c r="K74" s="30"/>
    </row>
    <row r="75" spans="1:17" ht="12.95" customHeight="1" x14ac:dyDescent="0.2">
      <c r="A75" s="69" t="s">
        <v>3229</v>
      </c>
      <c r="B75" s="70">
        <v>0</v>
      </c>
      <c r="C75" s="70">
        <v>0</v>
      </c>
      <c r="D75" s="70">
        <v>-202.19792000000001</v>
      </c>
      <c r="E75" s="28">
        <v>-202.19792000000001</v>
      </c>
      <c r="F75" s="30"/>
      <c r="G75" s="30"/>
      <c r="H75" s="30"/>
      <c r="I75" s="30"/>
      <c r="J75" s="30"/>
      <c r="K75" s="30"/>
    </row>
    <row r="76" spans="1:17" ht="12.95" customHeight="1" x14ac:dyDescent="0.2">
      <c r="A76" s="233" t="s">
        <v>1021</v>
      </c>
      <c r="B76" s="70">
        <v>0</v>
      </c>
      <c r="C76" s="70">
        <v>-15.295629999999999</v>
      </c>
      <c r="D76" s="70">
        <v>-202.02918</v>
      </c>
      <c r="E76" s="28">
        <v>-217.32480999999999</v>
      </c>
      <c r="F76" s="30"/>
      <c r="G76" s="30"/>
      <c r="H76" s="30"/>
      <c r="I76" s="30"/>
      <c r="J76" s="30"/>
      <c r="K76" s="30"/>
    </row>
    <row r="77" spans="1:17" ht="12.95" customHeight="1" x14ac:dyDescent="0.2">
      <c r="A77" s="231" t="s">
        <v>1041</v>
      </c>
      <c r="B77" s="70">
        <v>0</v>
      </c>
      <c r="C77" s="70">
        <v>0</v>
      </c>
      <c r="D77" s="70">
        <v>0</v>
      </c>
      <c r="E77" s="28">
        <v>0</v>
      </c>
      <c r="F77" s="30"/>
      <c r="G77" s="30"/>
      <c r="H77" s="30"/>
      <c r="I77" s="30"/>
      <c r="J77" s="30"/>
      <c r="K77" s="30"/>
    </row>
    <row r="78" spans="1:17" ht="12.95" customHeight="1" x14ac:dyDescent="0.2">
      <c r="A78" s="65" t="s">
        <v>1043</v>
      </c>
      <c r="B78" s="70">
        <v>0</v>
      </c>
      <c r="C78" s="70">
        <v>0</v>
      </c>
      <c r="D78" s="70">
        <v>0</v>
      </c>
      <c r="E78" s="28">
        <v>0</v>
      </c>
      <c r="F78" s="30"/>
      <c r="G78" s="30"/>
      <c r="H78" s="30"/>
      <c r="I78" s="30"/>
      <c r="J78" s="30"/>
      <c r="K78" s="30"/>
    </row>
    <row r="79" spans="1:17" ht="12.95" customHeight="1" x14ac:dyDescent="0.2">
      <c r="A79" s="234" t="s">
        <v>1044</v>
      </c>
      <c r="B79" s="70">
        <v>0</v>
      </c>
      <c r="C79" s="70">
        <v>0</v>
      </c>
      <c r="D79" s="70">
        <v>0</v>
      </c>
      <c r="E79" s="28">
        <v>0</v>
      </c>
      <c r="F79" s="587"/>
      <c r="G79" s="587"/>
      <c r="H79" s="587"/>
      <c r="I79" s="587"/>
      <c r="J79" s="587"/>
      <c r="K79" s="587"/>
      <c r="L79" s="540"/>
      <c r="M79" s="540"/>
      <c r="N79" s="540"/>
      <c r="O79" s="540"/>
      <c r="P79" s="540"/>
      <c r="Q79" s="540"/>
    </row>
    <row r="80" spans="1:17" ht="12.95" customHeight="1" x14ac:dyDescent="0.2">
      <c r="A80" s="68" t="s">
        <v>130</v>
      </c>
      <c r="B80" s="70">
        <v>-6.6876699999999998</v>
      </c>
      <c r="C80" s="70">
        <v>0</v>
      </c>
      <c r="D80" s="70">
        <v>0</v>
      </c>
      <c r="E80" s="28">
        <v>-6.6876699999999998</v>
      </c>
      <c r="F80" s="587"/>
      <c r="G80" s="587"/>
      <c r="H80" s="587"/>
      <c r="I80" s="587"/>
      <c r="J80" s="587"/>
      <c r="K80" s="587"/>
      <c r="L80" s="540"/>
      <c r="M80" s="540"/>
      <c r="N80" s="540"/>
      <c r="O80" s="540"/>
      <c r="P80" s="540"/>
      <c r="Q80" s="540"/>
    </row>
    <row r="81" spans="1:17" s="308" customFormat="1" ht="15" customHeight="1" x14ac:dyDescent="0.2">
      <c r="A81" s="1153" t="s">
        <v>567</v>
      </c>
      <c r="B81" s="1117">
        <v>-26.760469999999991</v>
      </c>
      <c r="C81" s="1117">
        <v>-119.85809</v>
      </c>
      <c r="D81" s="1117">
        <v>-1659.50764</v>
      </c>
      <c r="E81" s="1117">
        <v>-1806.1262000000002</v>
      </c>
      <c r="F81" s="71"/>
      <c r="G81" s="71"/>
      <c r="H81" s="71"/>
      <c r="I81" s="71"/>
      <c r="J81" s="71"/>
      <c r="K81" s="71"/>
      <c r="L81" s="504"/>
      <c r="M81" s="504"/>
      <c r="N81" s="504"/>
      <c r="O81" s="504"/>
      <c r="P81" s="504"/>
      <c r="Q81" s="504"/>
    </row>
    <row r="82" spans="1:17" s="308" customFormat="1" ht="12.95" customHeight="1" x14ac:dyDescent="0.2">
      <c r="A82" s="804" t="s">
        <v>850</v>
      </c>
      <c r="B82" s="70"/>
      <c r="C82" s="70"/>
      <c r="D82" s="70"/>
      <c r="E82" s="70"/>
      <c r="F82" s="71"/>
      <c r="G82" s="71"/>
      <c r="H82" s="71"/>
      <c r="I82" s="71"/>
      <c r="J82" s="71"/>
      <c r="K82" s="71"/>
      <c r="L82" s="504"/>
      <c r="M82" s="504"/>
      <c r="N82" s="504"/>
      <c r="O82" s="504"/>
      <c r="P82" s="504"/>
      <c r="Q82" s="504"/>
    </row>
    <row r="83" spans="1:17" s="308" customFormat="1" ht="15" customHeight="1" thickBot="1" x14ac:dyDescent="0.25">
      <c r="A83" s="1145" t="s">
        <v>564</v>
      </c>
      <c r="B83" s="1102">
        <v>9.395859999999999</v>
      </c>
      <c r="C83" s="1102">
        <v>94.93965</v>
      </c>
      <c r="D83" s="1102">
        <v>-1497.86553</v>
      </c>
      <c r="E83" s="1102">
        <v>-1393.5300200000001</v>
      </c>
      <c r="F83" s="71"/>
      <c r="G83" s="71"/>
      <c r="H83" s="71"/>
      <c r="I83" s="71"/>
      <c r="J83" s="71"/>
      <c r="K83" s="71"/>
      <c r="L83" s="504"/>
      <c r="M83" s="504"/>
      <c r="N83" s="504"/>
      <c r="O83" s="504"/>
      <c r="P83" s="504"/>
      <c r="Q83" s="504"/>
    </row>
    <row r="84" spans="1:17" ht="12.95" customHeight="1" x14ac:dyDescent="0.2">
      <c r="A84" s="1358" t="s">
        <v>3158</v>
      </c>
      <c r="B84" s="1464">
        <v>13.345500000000001</v>
      </c>
      <c r="C84" s="1464">
        <v>47.453184</v>
      </c>
      <c r="D84" s="1464">
        <v>-3074.5983699999988</v>
      </c>
      <c r="E84" s="1003">
        <f>SUM(B84:D84)</f>
        <v>-3013.7996859999989</v>
      </c>
      <c r="F84" s="61"/>
      <c r="G84" s="30"/>
      <c r="H84" s="30"/>
      <c r="I84" s="30"/>
      <c r="J84" s="30"/>
      <c r="K84" s="30"/>
    </row>
    <row r="85" spans="1:17" s="308" customFormat="1" ht="12.95" customHeight="1" x14ac:dyDescent="0.2">
      <c r="A85" s="1357" t="s">
        <v>3159</v>
      </c>
      <c r="B85" s="77">
        <v>102.25703</v>
      </c>
      <c r="C85" s="77">
        <v>31.735109999999999</v>
      </c>
      <c r="D85" s="77">
        <v>-2117.5651199999993</v>
      </c>
      <c r="E85" s="1005">
        <f>SUM(B85:D85)</f>
        <v>-1983.5729799999992</v>
      </c>
      <c r="F85" s="71"/>
      <c r="G85" s="71"/>
      <c r="H85" s="71"/>
      <c r="I85" s="71"/>
      <c r="J85" s="71"/>
      <c r="K85" s="71"/>
      <c r="L85" s="504"/>
      <c r="M85" s="504"/>
      <c r="N85" s="504"/>
      <c r="O85" s="504"/>
      <c r="P85" s="504"/>
      <c r="Q85" s="504"/>
    </row>
    <row r="86" spans="1:17" ht="12.95" customHeight="1" x14ac:dyDescent="0.2">
      <c r="A86" s="1357" t="s">
        <v>3160</v>
      </c>
      <c r="B86" s="1462">
        <v>88</v>
      </c>
      <c r="C86" s="1462">
        <v>10</v>
      </c>
      <c r="D86" s="1462">
        <v>-461</v>
      </c>
      <c r="E86" s="77">
        <f>SUM(B86:D86)</f>
        <v>-363</v>
      </c>
      <c r="F86" s="71"/>
      <c r="G86" s="587"/>
      <c r="H86" s="587"/>
      <c r="I86" s="587"/>
      <c r="J86" s="587"/>
      <c r="K86" s="587"/>
      <c r="L86" s="540"/>
      <c r="M86" s="540"/>
      <c r="N86" s="540"/>
      <c r="O86" s="540"/>
      <c r="P86" s="540"/>
      <c r="Q86" s="540"/>
    </row>
    <row r="87" spans="1:17" ht="12.95" customHeight="1" thickBot="1" x14ac:dyDescent="0.25">
      <c r="A87" s="1359" t="s">
        <v>3161</v>
      </c>
      <c r="B87" s="78">
        <v>92.955789999999993</v>
      </c>
      <c r="C87" s="78">
        <v>12.75004</v>
      </c>
      <c r="D87" s="78">
        <v>-606.55100000000004</v>
      </c>
      <c r="E87" s="78">
        <f>SUM(B87:D87)</f>
        <v>-500.84517000000005</v>
      </c>
      <c r="F87" s="61"/>
      <c r="G87" s="30"/>
      <c r="H87" s="30"/>
      <c r="I87" s="30"/>
      <c r="J87" s="30"/>
      <c r="K87" s="30"/>
    </row>
    <row r="88" spans="1:17" x14ac:dyDescent="0.2">
      <c r="B88" s="308"/>
      <c r="C88" s="308"/>
      <c r="D88" s="308"/>
      <c r="E88" s="308"/>
    </row>
    <row r="89" spans="1:17" ht="12.95" customHeight="1" x14ac:dyDescent="0.2">
      <c r="A89" s="67"/>
      <c r="B89" s="61"/>
      <c r="C89" s="61"/>
      <c r="D89" s="61"/>
      <c r="E89" s="61"/>
      <c r="F89" s="30"/>
      <c r="G89" s="30"/>
      <c r="H89" s="30"/>
      <c r="I89" s="30"/>
      <c r="J89" s="30"/>
      <c r="K89" s="30"/>
    </row>
  </sheetData>
  <mergeCells count="2">
    <mergeCell ref="A5:E5"/>
    <mergeCell ref="A6:E6"/>
  </mergeCells>
  <phoneticPr fontId="53" type="noConversion"/>
  <conditionalFormatting sqref="B8:E8 C9:E9">
    <cfRule type="expression" dxfId="170" priority="80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61" fitToWidth="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 enableFormatConditionsCalculation="0"/>
  <dimension ref="A1:W60"/>
  <sheetViews>
    <sheetView showGridLines="0" zoomScaleNormal="100" zoomScaleSheetLayoutView="70" workbookViewId="0">
      <pane xSplit="1" ySplit="10" topLeftCell="B29" activePane="bottomRight" state="frozen"/>
      <selection activeCell="K5" sqref="K5:X6"/>
      <selection pane="topRight" activeCell="K5" sqref="K5:X6"/>
      <selection pane="bottomLeft" activeCell="K5" sqref="K5:X6"/>
      <selection pane="bottomRight" activeCell="A45" sqref="A45"/>
    </sheetView>
  </sheetViews>
  <sheetFormatPr defaultRowHeight="12.75" x14ac:dyDescent="0.2"/>
  <cols>
    <col min="1" max="1" width="61.28515625" style="662" customWidth="1"/>
    <col min="2" max="2" width="11.42578125" style="662" customWidth="1"/>
    <col min="3" max="3" width="10.28515625" style="662" customWidth="1"/>
    <col min="4" max="4" width="11.42578125" style="662" bestFit="1" customWidth="1"/>
    <col min="5" max="7" width="11.42578125" style="662" customWidth="1"/>
    <col min="8" max="9" width="11.5703125" style="662" customWidth="1"/>
    <col min="10" max="10" width="12.7109375" style="662" customWidth="1"/>
    <col min="11" max="11" width="11.85546875" style="662" customWidth="1"/>
    <col min="12" max="12" width="13.42578125" style="662" customWidth="1"/>
    <col min="13" max="13" width="10.42578125" style="662" customWidth="1"/>
    <col min="14" max="14" width="10.42578125" style="661" customWidth="1"/>
    <col min="15" max="16" width="10.42578125" style="662" customWidth="1"/>
    <col min="17" max="17" width="11.5703125" style="661" customWidth="1"/>
    <col min="18" max="18" width="13.42578125" style="662" customWidth="1"/>
    <col min="19" max="22" width="9.140625" style="663"/>
    <col min="23" max="16384" width="9.140625" style="312"/>
  </cols>
  <sheetData>
    <row r="1" spans="1:23" x14ac:dyDescent="0.2">
      <c r="A1" s="757" t="s">
        <v>349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</row>
    <row r="2" spans="1:23" x14ac:dyDescent="0.2">
      <c r="A2" s="757" t="s">
        <v>350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</row>
    <row r="3" spans="1:23" s="1030" customFormat="1" ht="15" customHeight="1" x14ac:dyDescent="0.2">
      <c r="A3" s="1025" t="s">
        <v>1600</v>
      </c>
      <c r="B3" s="1026"/>
      <c r="C3" s="1026"/>
      <c r="D3" s="1026"/>
      <c r="E3" s="1026"/>
      <c r="F3" s="1026"/>
      <c r="G3" s="1026"/>
      <c r="H3" s="1026"/>
      <c r="I3" s="1026"/>
      <c r="J3" s="1026"/>
      <c r="K3" s="1026"/>
      <c r="L3" s="1027"/>
      <c r="M3" s="1027"/>
      <c r="N3" s="1026"/>
      <c r="O3" s="1027"/>
      <c r="P3" s="1027"/>
      <c r="Q3" s="1026"/>
      <c r="R3" s="1028" t="s">
        <v>969</v>
      </c>
      <c r="S3" s="1029"/>
      <c r="T3" s="1029"/>
      <c r="U3" s="1029"/>
      <c r="V3" s="1029"/>
    </row>
    <row r="4" spans="1:23" s="305" customFormat="1" ht="12" customHeight="1" x14ac:dyDescent="0.2">
      <c r="A4" s="665"/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6"/>
      <c r="M4" s="666"/>
      <c r="N4" s="665"/>
      <c r="O4" s="666"/>
      <c r="P4" s="666"/>
      <c r="Q4" s="665"/>
      <c r="R4" s="666"/>
      <c r="S4" s="664"/>
      <c r="T4" s="664"/>
      <c r="U4" s="664"/>
      <c r="V4" s="664"/>
    </row>
    <row r="5" spans="1:23" s="305" customFormat="1" ht="18" customHeight="1" x14ac:dyDescent="0.2">
      <c r="A5" s="1752" t="s">
        <v>3154</v>
      </c>
      <c r="B5" s="1752"/>
      <c r="C5" s="1752"/>
      <c r="D5" s="1752"/>
      <c r="E5" s="1752"/>
      <c r="F5" s="1752"/>
      <c r="G5" s="1752"/>
      <c r="H5" s="1753" t="s">
        <v>3155</v>
      </c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664"/>
      <c r="T5" s="664"/>
      <c r="U5" s="664"/>
      <c r="V5" s="664"/>
    </row>
    <row r="6" spans="1:23" s="668" customFormat="1" ht="18" customHeight="1" x14ac:dyDescent="0.2">
      <c r="A6" s="1752"/>
      <c r="B6" s="1752"/>
      <c r="C6" s="1752"/>
      <c r="D6" s="1752"/>
      <c r="E6" s="1752"/>
      <c r="F6" s="1752"/>
      <c r="G6" s="1752"/>
      <c r="H6" s="1753"/>
      <c r="I6" s="1753"/>
      <c r="J6" s="1753"/>
      <c r="K6" s="1753"/>
      <c r="L6" s="1753"/>
      <c r="M6" s="1753"/>
      <c r="N6" s="1753"/>
      <c r="O6" s="1753"/>
      <c r="P6" s="1753"/>
      <c r="Q6" s="1753"/>
      <c r="R6" s="1753"/>
      <c r="S6" s="667"/>
      <c r="T6" s="667"/>
      <c r="U6" s="667"/>
      <c r="V6" s="667"/>
    </row>
    <row r="7" spans="1:23" s="305" customFormat="1" ht="12" customHeight="1" thickBot="1" x14ac:dyDescent="0.25">
      <c r="A7" s="665"/>
      <c r="B7" s="665"/>
      <c r="C7" s="665"/>
      <c r="D7" s="665"/>
      <c r="E7" s="665"/>
      <c r="F7" s="665"/>
      <c r="G7" s="665"/>
      <c r="H7" s="665"/>
      <c r="I7" s="665"/>
      <c r="J7" s="665"/>
      <c r="K7" s="665"/>
      <c r="L7" s="666"/>
      <c r="M7" s="666"/>
      <c r="N7" s="665"/>
      <c r="O7" s="666"/>
      <c r="P7" s="666"/>
      <c r="Q7" s="665"/>
      <c r="R7" s="1354" t="s">
        <v>2071</v>
      </c>
      <c r="S7" s="664"/>
      <c r="T7" s="664"/>
      <c r="U7" s="664"/>
      <c r="V7" s="664"/>
    </row>
    <row r="8" spans="1:23" ht="18" customHeight="1" x14ac:dyDescent="0.2">
      <c r="A8" s="1749" t="s">
        <v>1048</v>
      </c>
      <c r="B8" s="1746" t="s">
        <v>774</v>
      </c>
      <c r="C8" s="1746" t="s">
        <v>892</v>
      </c>
      <c r="D8" s="1746" t="s">
        <v>893</v>
      </c>
      <c r="E8" s="1746" t="s">
        <v>895</v>
      </c>
      <c r="F8" s="1746" t="s">
        <v>896</v>
      </c>
      <c r="G8" s="1746" t="s">
        <v>1046</v>
      </c>
      <c r="H8" s="1746" t="s">
        <v>1047</v>
      </c>
      <c r="I8" s="1746" t="s">
        <v>764</v>
      </c>
      <c r="J8" s="1746" t="s">
        <v>3909</v>
      </c>
      <c r="K8" s="1746" t="s">
        <v>704</v>
      </c>
      <c r="L8" s="1746" t="s">
        <v>1188</v>
      </c>
      <c r="M8" s="1746" t="s">
        <v>1680</v>
      </c>
      <c r="N8" s="1746" t="s">
        <v>818</v>
      </c>
      <c r="O8" s="1746" t="s">
        <v>1191</v>
      </c>
      <c r="P8" s="1746" t="s">
        <v>1192</v>
      </c>
      <c r="Q8" s="1746" t="s">
        <v>819</v>
      </c>
      <c r="R8" s="1746" t="s">
        <v>1584</v>
      </c>
      <c r="S8" s="669"/>
      <c r="T8" s="669"/>
      <c r="U8" s="669"/>
      <c r="V8" s="669"/>
      <c r="W8" s="670"/>
    </row>
    <row r="9" spans="1:23" ht="27" customHeight="1" x14ac:dyDescent="0.2">
      <c r="A9" s="1750"/>
      <c r="B9" s="1747"/>
      <c r="C9" s="1747"/>
      <c r="D9" s="1747"/>
      <c r="E9" s="1747"/>
      <c r="F9" s="1747"/>
      <c r="G9" s="1747"/>
      <c r="H9" s="1747"/>
      <c r="I9" s="1747"/>
      <c r="J9" s="1747"/>
      <c r="K9" s="1747"/>
      <c r="L9" s="1747"/>
      <c r="M9" s="1747"/>
      <c r="N9" s="1747"/>
      <c r="O9" s="1747"/>
      <c r="P9" s="1747"/>
      <c r="Q9" s="1747"/>
      <c r="R9" s="1747"/>
      <c r="S9" s="669"/>
      <c r="T9" s="669"/>
      <c r="U9" s="669"/>
      <c r="V9" s="669"/>
      <c r="W9" s="670"/>
    </row>
    <row r="10" spans="1:23" ht="30" customHeight="1" thickBot="1" x14ac:dyDescent="0.25">
      <c r="A10" s="1751"/>
      <c r="B10" s="1748"/>
      <c r="C10" s="1748"/>
      <c r="D10" s="1748"/>
      <c r="E10" s="1748"/>
      <c r="F10" s="1748"/>
      <c r="G10" s="1748"/>
      <c r="H10" s="1748"/>
      <c r="I10" s="1748"/>
      <c r="J10" s="1748"/>
      <c r="K10" s="1748"/>
      <c r="L10" s="1748"/>
      <c r="M10" s="1748"/>
      <c r="N10" s="1748"/>
      <c r="O10" s="1748"/>
      <c r="P10" s="1748"/>
      <c r="Q10" s="1748"/>
      <c r="R10" s="1748"/>
      <c r="S10" s="669"/>
      <c r="T10" s="669"/>
      <c r="U10" s="669"/>
      <c r="V10" s="669"/>
      <c r="W10" s="670"/>
    </row>
    <row r="11" spans="1:23" ht="15" customHeight="1" x14ac:dyDescent="0.2">
      <c r="A11" s="1031" t="s">
        <v>29</v>
      </c>
      <c r="B11" s="1161"/>
      <c r="C11" s="1161"/>
      <c r="D11" s="1161"/>
      <c r="E11" s="1161"/>
      <c r="F11" s="1161"/>
      <c r="G11" s="1161"/>
      <c r="H11" s="1161"/>
      <c r="I11" s="1161"/>
      <c r="J11" s="1161"/>
      <c r="K11" s="1161"/>
      <c r="L11" s="1161"/>
      <c r="M11" s="1161"/>
      <c r="N11" s="1161"/>
      <c r="O11" s="1161"/>
      <c r="P11" s="1161"/>
      <c r="Q11" s="1161"/>
      <c r="R11" s="1161"/>
    </row>
    <row r="12" spans="1:23" ht="15" customHeight="1" x14ac:dyDescent="0.2">
      <c r="A12" s="977"/>
      <c r="B12" s="978"/>
      <c r="C12" s="978"/>
      <c r="D12" s="978"/>
      <c r="E12" s="978"/>
      <c r="F12" s="978"/>
      <c r="G12" s="978"/>
      <c r="H12" s="978"/>
      <c r="I12" s="978"/>
      <c r="J12" s="978"/>
      <c r="K12" s="978"/>
      <c r="L12" s="978"/>
      <c r="M12" s="978"/>
      <c r="N12" s="978"/>
      <c r="O12" s="978"/>
      <c r="P12" s="978"/>
      <c r="Q12" s="978"/>
      <c r="R12" s="978"/>
      <c r="S12" s="669"/>
    </row>
    <row r="13" spans="1:23" ht="15" customHeight="1" x14ac:dyDescent="0.2">
      <c r="A13" s="979" t="s">
        <v>797</v>
      </c>
      <c r="B13" s="671">
        <v>17187.309670000002</v>
      </c>
      <c r="C13" s="671">
        <v>51617.556650000006</v>
      </c>
      <c r="D13" s="671">
        <v>108423.90307000001</v>
      </c>
      <c r="E13" s="671">
        <v>502.80300999999986</v>
      </c>
      <c r="F13" s="671">
        <v>27790.891449999996</v>
      </c>
      <c r="G13" s="671">
        <v>37244.26114000001</v>
      </c>
      <c r="H13" s="671">
        <v>311125.40510999993</v>
      </c>
      <c r="I13" s="671">
        <v>247251.06595999998</v>
      </c>
      <c r="J13" s="671">
        <v>82802.685320000019</v>
      </c>
      <c r="K13" s="671">
        <v>55.912369999999996</v>
      </c>
      <c r="L13" s="671">
        <v>36342.929529999994</v>
      </c>
      <c r="M13" s="671">
        <v>176.84107</v>
      </c>
      <c r="N13" s="671">
        <v>1235.0450899999998</v>
      </c>
      <c r="O13" s="671">
        <v>1063.5990900000002</v>
      </c>
      <c r="P13" s="671">
        <v>448.14647000000002</v>
      </c>
      <c r="Q13" s="671">
        <v>19881.882000000001</v>
      </c>
      <c r="R13" s="671">
        <v>943150.23700000008</v>
      </c>
    </row>
    <row r="14" spans="1:23" ht="15" customHeight="1" x14ac:dyDescent="0.2">
      <c r="A14" s="980" t="s">
        <v>1049</v>
      </c>
      <c r="B14" s="672">
        <v>20232.091740000003</v>
      </c>
      <c r="C14" s="672">
        <v>49617.380150000005</v>
      </c>
      <c r="D14" s="672">
        <v>69215.017210000005</v>
      </c>
      <c r="E14" s="672">
        <v>547.00702999999987</v>
      </c>
      <c r="F14" s="672">
        <v>33509.000509999998</v>
      </c>
      <c r="G14" s="672">
        <v>41531.057540000009</v>
      </c>
      <c r="H14" s="672">
        <v>390629.53707999992</v>
      </c>
      <c r="I14" s="672">
        <v>300549.81978000002</v>
      </c>
      <c r="J14" s="672">
        <v>60708.246890000002</v>
      </c>
      <c r="K14" s="672">
        <v>108.20963999999999</v>
      </c>
      <c r="L14" s="672">
        <v>40386.246659999997</v>
      </c>
      <c r="M14" s="672">
        <v>201.61174</v>
      </c>
      <c r="N14" s="672">
        <v>1320.0409999999999</v>
      </c>
      <c r="O14" s="672">
        <v>1582.33725</v>
      </c>
      <c r="P14" s="672">
        <v>155.75378000000001</v>
      </c>
      <c r="Q14" s="672">
        <v>20487.621999999999</v>
      </c>
      <c r="R14" s="671">
        <v>1030780.9799999997</v>
      </c>
    </row>
    <row r="15" spans="1:23" ht="15" customHeight="1" x14ac:dyDescent="0.2">
      <c r="A15" s="979" t="s">
        <v>4147</v>
      </c>
      <c r="B15" s="672">
        <v>-467.70850999999999</v>
      </c>
      <c r="C15" s="672">
        <v>0</v>
      </c>
      <c r="D15" s="672">
        <v>-16.766269999999999</v>
      </c>
      <c r="E15" s="672">
        <v>9.2000000000000003E-4</v>
      </c>
      <c r="F15" s="672">
        <v>-3056.6886</v>
      </c>
      <c r="G15" s="672">
        <v>-3761.3218299999999</v>
      </c>
      <c r="H15" s="672">
        <v>-62128.685829999995</v>
      </c>
      <c r="I15" s="672">
        <v>-32046.753699999997</v>
      </c>
      <c r="J15" s="672">
        <v>-0.98174000000000006</v>
      </c>
      <c r="K15" s="672">
        <v>-2.7428400000000002</v>
      </c>
      <c r="L15" s="672">
        <v>-794.23812999999996</v>
      </c>
      <c r="M15" s="672">
        <v>0</v>
      </c>
      <c r="N15" s="672">
        <v>-5.3318500000000002</v>
      </c>
      <c r="O15" s="672">
        <v>-289.59361999999999</v>
      </c>
      <c r="P15" s="672">
        <v>0</v>
      </c>
      <c r="Q15" s="672">
        <v>-949.92100000000005</v>
      </c>
      <c r="R15" s="671">
        <v>-103520.73300000001</v>
      </c>
    </row>
    <row r="16" spans="1:23" ht="15" customHeight="1" x14ac:dyDescent="0.2">
      <c r="A16" s="979" t="s">
        <v>4148</v>
      </c>
      <c r="B16" s="672">
        <v>-10913.50049</v>
      </c>
      <c r="C16" s="672">
        <v>-8614.7194799999997</v>
      </c>
      <c r="D16" s="672">
        <v>-24134.584609999998</v>
      </c>
      <c r="E16" s="672">
        <v>-173.87871999999999</v>
      </c>
      <c r="F16" s="672">
        <v>-15238.23292</v>
      </c>
      <c r="G16" s="672">
        <v>-5849.6251600000005</v>
      </c>
      <c r="H16" s="672">
        <v>-166407.90059999999</v>
      </c>
      <c r="I16" s="672">
        <v>-113543.22995000004</v>
      </c>
      <c r="J16" s="672">
        <v>-17955.03685</v>
      </c>
      <c r="K16" s="672">
        <v>-74.724759999999989</v>
      </c>
      <c r="L16" s="672">
        <v>-22913.518070000006</v>
      </c>
      <c r="M16" s="672">
        <v>-89.415059999999997</v>
      </c>
      <c r="N16" s="672">
        <v>-352.04070000000002</v>
      </c>
      <c r="O16" s="672">
        <v>-684.59055999999998</v>
      </c>
      <c r="P16" s="672">
        <v>-40.773069999999997</v>
      </c>
      <c r="Q16" s="672">
        <v>-6351.4539999999997</v>
      </c>
      <c r="R16" s="671">
        <v>-393337.22500000009</v>
      </c>
    </row>
    <row r="17" spans="1:22" ht="15" customHeight="1" x14ac:dyDescent="0.2">
      <c r="A17" s="979" t="s">
        <v>4149</v>
      </c>
      <c r="B17" s="672">
        <v>136.15664000000001</v>
      </c>
      <c r="C17" s="672">
        <v>0</v>
      </c>
      <c r="D17" s="672">
        <v>10.66817</v>
      </c>
      <c r="E17" s="672">
        <v>0</v>
      </c>
      <c r="F17" s="672">
        <v>1056.35077</v>
      </c>
      <c r="G17" s="672">
        <v>451.95097999999996</v>
      </c>
      <c r="H17" s="672">
        <v>3004.8633300000001</v>
      </c>
      <c r="I17" s="672">
        <v>787.29505000000006</v>
      </c>
      <c r="J17" s="672">
        <v>0</v>
      </c>
      <c r="K17" s="672">
        <v>1.4979800000000001</v>
      </c>
      <c r="L17" s="672">
        <v>465.32322000000005</v>
      </c>
      <c r="M17" s="672">
        <v>0</v>
      </c>
      <c r="N17" s="672">
        <v>2.4429400000000001</v>
      </c>
      <c r="O17" s="672">
        <v>0.52391999999999994</v>
      </c>
      <c r="P17" s="672">
        <v>0</v>
      </c>
      <c r="Q17" s="672">
        <v>387.005</v>
      </c>
      <c r="R17" s="671">
        <v>6304.0780000000004</v>
      </c>
    </row>
    <row r="18" spans="1:22" ht="15" customHeight="1" x14ac:dyDescent="0.2">
      <c r="A18" s="979" t="s">
        <v>4150</v>
      </c>
      <c r="B18" s="672">
        <v>8830.2171600000001</v>
      </c>
      <c r="C18" s="672">
        <v>10614.895979999999</v>
      </c>
      <c r="D18" s="672">
        <v>63353.439060000004</v>
      </c>
      <c r="E18" s="672">
        <v>129.67377999999999</v>
      </c>
      <c r="F18" s="672">
        <v>12477.96485</v>
      </c>
      <c r="G18" s="672">
        <v>5251.1611099999991</v>
      </c>
      <c r="H18" s="672">
        <v>152932.86057999998</v>
      </c>
      <c r="I18" s="672">
        <v>92558.042119999998</v>
      </c>
      <c r="J18" s="672">
        <v>40055.909770000006</v>
      </c>
      <c r="K18" s="672">
        <v>25.11872</v>
      </c>
      <c r="L18" s="672">
        <v>19392.348620000001</v>
      </c>
      <c r="M18" s="672">
        <v>64.644390000000001</v>
      </c>
      <c r="N18" s="672">
        <v>274.74657000000002</v>
      </c>
      <c r="O18" s="672">
        <v>460.16953000000001</v>
      </c>
      <c r="P18" s="672">
        <v>333.16576000000003</v>
      </c>
      <c r="Q18" s="672">
        <v>6593.963999999999</v>
      </c>
      <c r="R18" s="671">
        <v>413348.32200000004</v>
      </c>
    </row>
    <row r="19" spans="1:22" ht="15" customHeight="1" x14ac:dyDescent="0.2">
      <c r="A19" s="979" t="s">
        <v>4151</v>
      </c>
      <c r="B19" s="672">
        <v>-629.94686999999999</v>
      </c>
      <c r="C19" s="672">
        <v>0</v>
      </c>
      <c r="D19" s="672">
        <v>-3.8704899999999998</v>
      </c>
      <c r="E19" s="672">
        <v>0</v>
      </c>
      <c r="F19" s="672">
        <v>-957.50315999999998</v>
      </c>
      <c r="G19" s="672">
        <v>-378.9615</v>
      </c>
      <c r="H19" s="672">
        <v>-6905.2694499999989</v>
      </c>
      <c r="I19" s="672">
        <v>-1054.10734</v>
      </c>
      <c r="J19" s="672">
        <v>-5.45275</v>
      </c>
      <c r="K19" s="672">
        <v>-1.4463699999999999</v>
      </c>
      <c r="L19" s="672">
        <v>-193.23277000000002</v>
      </c>
      <c r="M19" s="672">
        <v>0</v>
      </c>
      <c r="N19" s="672">
        <v>-4.8128700000000002</v>
      </c>
      <c r="O19" s="672">
        <v>-5.2474300000000005</v>
      </c>
      <c r="P19" s="672">
        <v>0</v>
      </c>
      <c r="Q19" s="672">
        <v>-285.334</v>
      </c>
      <c r="R19" s="671">
        <v>-10425.184999999999</v>
      </c>
    </row>
    <row r="20" spans="1:22" ht="15" customHeight="1" x14ac:dyDescent="0.2">
      <c r="A20" s="979" t="s">
        <v>4152</v>
      </c>
      <c r="B20" s="672">
        <v>303.63251000000002</v>
      </c>
      <c r="C20" s="672">
        <v>3915.8249100000003</v>
      </c>
      <c r="D20" s="672">
        <v>-562.99666999999999</v>
      </c>
      <c r="E20" s="672">
        <v>113.97028999999999</v>
      </c>
      <c r="F20" s="672">
        <v>0</v>
      </c>
      <c r="G20" s="672">
        <v>0</v>
      </c>
      <c r="H20" s="672">
        <v>21078.530549999999</v>
      </c>
      <c r="I20" s="672">
        <v>11182.340920000001</v>
      </c>
      <c r="J20" s="672">
        <v>27289.21198</v>
      </c>
      <c r="K20" s="672">
        <v>0</v>
      </c>
      <c r="L20" s="672">
        <v>4004.8990900000003</v>
      </c>
      <c r="M20" s="672">
        <v>-58.727809999999998</v>
      </c>
      <c r="N20" s="672">
        <v>73.367980000000003</v>
      </c>
      <c r="O20" s="672">
        <v>0</v>
      </c>
      <c r="P20" s="672">
        <v>-6.3687500000000004</v>
      </c>
      <c r="Q20" s="672">
        <v>0</v>
      </c>
      <c r="R20" s="671">
        <v>67333.685000000012</v>
      </c>
    </row>
    <row r="21" spans="1:22" ht="25.5" x14ac:dyDescent="0.2">
      <c r="A21" s="981" t="s">
        <v>133</v>
      </c>
      <c r="B21" s="672">
        <v>1327.5283999999999</v>
      </c>
      <c r="C21" s="672">
        <v>0</v>
      </c>
      <c r="D21" s="672">
        <v>22.995000000000001</v>
      </c>
      <c r="E21" s="672">
        <v>34.222900000000003</v>
      </c>
      <c r="F21" s="672">
        <v>4016.4064699999999</v>
      </c>
      <c r="G21" s="672">
        <v>6667.02142</v>
      </c>
      <c r="H21" s="672">
        <v>33569.2016</v>
      </c>
      <c r="I21" s="672">
        <v>32101.734800000006</v>
      </c>
      <c r="J21" s="672">
        <v>393.56328999999999</v>
      </c>
      <c r="K21" s="672">
        <v>1.9470000000000001</v>
      </c>
      <c r="L21" s="672">
        <v>8166.297550000002</v>
      </c>
      <c r="M21" s="672">
        <v>0</v>
      </c>
      <c r="N21" s="672">
        <v>333.67322999999999</v>
      </c>
      <c r="O21" s="672">
        <v>96.545720000000003</v>
      </c>
      <c r="P21" s="672">
        <v>42.778620000000004</v>
      </c>
      <c r="Q21" s="672">
        <v>0</v>
      </c>
      <c r="R21" s="671">
        <v>86773.915999999997</v>
      </c>
    </row>
    <row r="22" spans="1:22" s="670" customFormat="1" ht="15" customHeight="1" x14ac:dyDescent="0.2">
      <c r="A22" s="979" t="s">
        <v>141</v>
      </c>
      <c r="B22" s="674">
        <v>0</v>
      </c>
      <c r="C22" s="674">
        <v>0</v>
      </c>
      <c r="D22" s="674">
        <v>0</v>
      </c>
      <c r="E22" s="674">
        <v>0</v>
      </c>
      <c r="F22" s="674">
        <v>0</v>
      </c>
      <c r="G22" s="674">
        <v>0</v>
      </c>
      <c r="H22" s="674">
        <v>0</v>
      </c>
      <c r="I22" s="674">
        <v>0</v>
      </c>
      <c r="J22" s="674">
        <v>0</v>
      </c>
      <c r="K22" s="674">
        <v>0</v>
      </c>
      <c r="L22" s="674">
        <v>0</v>
      </c>
      <c r="M22" s="674">
        <v>0</v>
      </c>
      <c r="N22" s="674">
        <v>0</v>
      </c>
      <c r="O22" s="674">
        <v>0</v>
      </c>
      <c r="P22" s="674">
        <v>0</v>
      </c>
      <c r="Q22" s="674">
        <v>1292.3499999999999</v>
      </c>
      <c r="R22" s="671">
        <v>1292.3499999999999</v>
      </c>
      <c r="S22" s="669"/>
      <c r="T22" s="669"/>
      <c r="U22" s="669"/>
      <c r="V22" s="669"/>
    </row>
    <row r="23" spans="1:22" s="670" customFormat="1" ht="15" customHeight="1" x14ac:dyDescent="0.2">
      <c r="A23" s="982" t="s">
        <v>134</v>
      </c>
      <c r="B23" s="674">
        <v>0</v>
      </c>
      <c r="C23" s="674">
        <v>0</v>
      </c>
      <c r="D23" s="674">
        <v>0</v>
      </c>
      <c r="E23" s="674">
        <v>0</v>
      </c>
      <c r="F23" s="674">
        <v>0</v>
      </c>
      <c r="G23" s="674">
        <v>0</v>
      </c>
      <c r="H23" s="674">
        <v>0</v>
      </c>
      <c r="I23" s="674">
        <v>0</v>
      </c>
      <c r="J23" s="674">
        <v>0</v>
      </c>
      <c r="K23" s="674">
        <v>0</v>
      </c>
      <c r="L23" s="674">
        <v>0</v>
      </c>
      <c r="M23" s="674">
        <v>0</v>
      </c>
      <c r="N23" s="674">
        <v>0</v>
      </c>
      <c r="O23" s="674">
        <v>0</v>
      </c>
      <c r="P23" s="674">
        <v>0</v>
      </c>
      <c r="Q23" s="674">
        <v>0</v>
      </c>
      <c r="R23" s="671">
        <v>0</v>
      </c>
      <c r="S23" s="669"/>
      <c r="T23" s="669"/>
      <c r="U23" s="669"/>
      <c r="V23" s="669"/>
    </row>
    <row r="24" spans="1:22" ht="15" customHeight="1" x14ac:dyDescent="0.2">
      <c r="A24" s="979" t="s">
        <v>135</v>
      </c>
      <c r="B24" s="672">
        <v>257.12822</v>
      </c>
      <c r="C24" s="672">
        <v>475.70443</v>
      </c>
      <c r="D24" s="672">
        <v>109.84855999999999</v>
      </c>
      <c r="E24" s="672">
        <v>0.55949000000000004</v>
      </c>
      <c r="F24" s="672">
        <v>333.08184</v>
      </c>
      <c r="G24" s="672">
        <v>391.65931</v>
      </c>
      <c r="H24" s="672">
        <v>12346.05229</v>
      </c>
      <c r="I24" s="672">
        <v>745.28174000000001</v>
      </c>
      <c r="J24" s="672">
        <v>2.5400100000000001</v>
      </c>
      <c r="K24" s="672">
        <v>0</v>
      </c>
      <c r="L24" s="672">
        <v>54.401909999999994</v>
      </c>
      <c r="M24" s="672">
        <v>0.18484999999999999</v>
      </c>
      <c r="N24" s="672">
        <v>0</v>
      </c>
      <c r="O24" s="672">
        <v>0.11134999999999999</v>
      </c>
      <c r="P24" s="672">
        <v>0</v>
      </c>
      <c r="Q24" s="672">
        <v>18.433</v>
      </c>
      <c r="R24" s="671">
        <v>14734.987000000001</v>
      </c>
    </row>
    <row r="25" spans="1:22" ht="15" customHeight="1" x14ac:dyDescent="0.2">
      <c r="A25" s="979"/>
      <c r="B25" s="672"/>
      <c r="C25" s="672"/>
      <c r="D25" s="672"/>
      <c r="E25" s="672"/>
      <c r="F25" s="672"/>
      <c r="G25" s="672"/>
      <c r="H25" s="672"/>
      <c r="I25" s="672"/>
      <c r="J25" s="672"/>
      <c r="K25" s="672"/>
      <c r="L25" s="672"/>
      <c r="M25" s="672"/>
      <c r="N25" s="672"/>
      <c r="O25" s="672"/>
      <c r="P25" s="672"/>
      <c r="Q25" s="672"/>
      <c r="R25" s="672"/>
    </row>
    <row r="26" spans="1:22" s="1030" customFormat="1" ht="15" customHeight="1" x14ac:dyDescent="0.2">
      <c r="A26" s="1159" t="s">
        <v>562</v>
      </c>
      <c r="B26" s="1160">
        <v>19075.5988</v>
      </c>
      <c r="C26" s="1160">
        <v>56009.085990000007</v>
      </c>
      <c r="D26" s="1160">
        <v>107993.74996000002</v>
      </c>
      <c r="E26" s="1160">
        <v>651.5556899999998</v>
      </c>
      <c r="F26" s="1160">
        <v>32140.379759999996</v>
      </c>
      <c r="G26" s="1160">
        <v>44302.94187000001</v>
      </c>
      <c r="H26" s="1160">
        <v>378119.18955000001</v>
      </c>
      <c r="I26" s="1160">
        <v>291280.42342000001</v>
      </c>
      <c r="J26" s="1160">
        <v>110488.00060000001</v>
      </c>
      <c r="K26" s="1160">
        <v>57.859369999999998</v>
      </c>
      <c r="L26" s="1160">
        <v>48568.528079999996</v>
      </c>
      <c r="M26" s="1160">
        <v>118.29810999999999</v>
      </c>
      <c r="N26" s="1160">
        <v>1642.0862999999999</v>
      </c>
      <c r="O26" s="1160">
        <v>1160.2561600000001</v>
      </c>
      <c r="P26" s="1160">
        <v>484.55634000000003</v>
      </c>
      <c r="Q26" s="1160">
        <v>21192.665000000001</v>
      </c>
      <c r="R26" s="1160">
        <v>1113285.1750000003</v>
      </c>
      <c r="S26" s="1029"/>
      <c r="T26" s="1029"/>
      <c r="U26" s="1029"/>
      <c r="V26" s="1029"/>
    </row>
    <row r="27" spans="1:22" ht="15" customHeight="1" x14ac:dyDescent="0.2">
      <c r="A27" s="983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</row>
    <row r="28" spans="1:22" ht="15" customHeight="1" x14ac:dyDescent="0.2">
      <c r="A28" s="1031" t="s">
        <v>568</v>
      </c>
      <c r="B28" s="984"/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984"/>
      <c r="Q28" s="984"/>
      <c r="R28" s="984"/>
    </row>
    <row r="29" spans="1:22" ht="15" customHeight="1" x14ac:dyDescent="0.2">
      <c r="A29" s="977"/>
      <c r="B29" s="984"/>
      <c r="C29" s="984"/>
      <c r="D29" s="984"/>
      <c r="E29" s="984"/>
      <c r="F29" s="984"/>
      <c r="G29" s="984"/>
      <c r="H29" s="984"/>
      <c r="I29" s="984"/>
      <c r="J29" s="984"/>
      <c r="K29" s="984"/>
      <c r="L29" s="984"/>
      <c r="M29" s="984"/>
      <c r="N29" s="984"/>
      <c r="O29" s="984"/>
      <c r="P29" s="984"/>
      <c r="Q29" s="984"/>
      <c r="R29" s="984"/>
    </row>
    <row r="30" spans="1:22" ht="15" customHeight="1" x14ac:dyDescent="0.2">
      <c r="A30" s="979" t="s">
        <v>136</v>
      </c>
      <c r="B30" s="672">
        <v>-14323.686509999998</v>
      </c>
      <c r="C30" s="672">
        <v>-47802.030749999991</v>
      </c>
      <c r="D30" s="672">
        <v>-91877.56902000001</v>
      </c>
      <c r="E30" s="672">
        <v>766.5305400000002</v>
      </c>
      <c r="F30" s="672">
        <v>-17898.314400000003</v>
      </c>
      <c r="G30" s="672">
        <v>-16454.723249999999</v>
      </c>
      <c r="H30" s="672">
        <v>-229239.73934000003</v>
      </c>
      <c r="I30" s="672">
        <v>-173683.18882000007</v>
      </c>
      <c r="J30" s="672">
        <v>-86083.34060999997</v>
      </c>
      <c r="K30" s="672">
        <v>-137.40499999999997</v>
      </c>
      <c r="L30" s="672">
        <v>-34131.559959999991</v>
      </c>
      <c r="M30" s="672">
        <v>-286.02024</v>
      </c>
      <c r="N30" s="672">
        <v>-500.44936000000007</v>
      </c>
      <c r="O30" s="672">
        <v>-989.43556000000012</v>
      </c>
      <c r="P30" s="672">
        <v>-496.98272000000003</v>
      </c>
      <c r="Q30" s="672">
        <v>-6345.1980000000012</v>
      </c>
      <c r="R30" s="671">
        <v>-719483.11300000001</v>
      </c>
    </row>
    <row r="31" spans="1:22" ht="15" customHeight="1" x14ac:dyDescent="0.2">
      <c r="A31" s="979" t="s">
        <v>137</v>
      </c>
      <c r="B31" s="671">
        <v>-15120.572980000001</v>
      </c>
      <c r="C31" s="671">
        <v>-60896.463069999998</v>
      </c>
      <c r="D31" s="671">
        <v>-103286.77583</v>
      </c>
      <c r="E31" s="671">
        <v>-424.51889</v>
      </c>
      <c r="F31" s="671">
        <v>-17977.073940000002</v>
      </c>
      <c r="G31" s="671">
        <v>-15841.688959999999</v>
      </c>
      <c r="H31" s="671">
        <v>-251515.92629</v>
      </c>
      <c r="I31" s="671">
        <v>-153398.68492000003</v>
      </c>
      <c r="J31" s="671">
        <v>-82123.613289999994</v>
      </c>
      <c r="K31" s="671">
        <v>-55.912999999999997</v>
      </c>
      <c r="L31" s="671">
        <v>-12682.429990000002</v>
      </c>
      <c r="M31" s="671">
        <v>-288.18670000000003</v>
      </c>
      <c r="N31" s="671">
        <v>-198.39986999999999</v>
      </c>
      <c r="O31" s="671">
        <v>-879.89303000000007</v>
      </c>
      <c r="P31" s="671">
        <v>-8.4442400000000006</v>
      </c>
      <c r="Q31" s="671">
        <v>-6442.4059999999999</v>
      </c>
      <c r="R31" s="671">
        <v>-721140.99099999992</v>
      </c>
    </row>
    <row r="32" spans="1:22" ht="15" customHeight="1" x14ac:dyDescent="0.2">
      <c r="A32" s="979" t="s">
        <v>138</v>
      </c>
      <c r="B32" s="671">
        <v>731.26258000000007</v>
      </c>
      <c r="C32" s="671">
        <v>19.012550000000001</v>
      </c>
      <c r="D32" s="671">
        <v>16.270109999999999</v>
      </c>
      <c r="E32" s="671">
        <v>0</v>
      </c>
      <c r="F32" s="671">
        <v>1095.4360900000001</v>
      </c>
      <c r="G32" s="671">
        <v>846.60887000000002</v>
      </c>
      <c r="H32" s="671">
        <v>23349.321969999997</v>
      </c>
      <c r="I32" s="671">
        <v>1920.7482299999999</v>
      </c>
      <c r="J32" s="671">
        <v>101.59179</v>
      </c>
      <c r="K32" s="671">
        <v>0</v>
      </c>
      <c r="L32" s="671">
        <v>414.28176999999999</v>
      </c>
      <c r="M32" s="671">
        <v>0</v>
      </c>
      <c r="N32" s="671">
        <v>0.23447999999999999</v>
      </c>
      <c r="O32" s="671">
        <v>19.307369999999999</v>
      </c>
      <c r="P32" s="671">
        <v>0.24318999999999999</v>
      </c>
      <c r="Q32" s="671">
        <v>424.101</v>
      </c>
      <c r="R32" s="671">
        <v>28938.419999999995</v>
      </c>
    </row>
    <row r="33" spans="1:22" ht="15" customHeight="1" x14ac:dyDescent="0.2">
      <c r="A33" s="979" t="s">
        <v>4164</v>
      </c>
      <c r="B33" s="672">
        <v>-8220.74647</v>
      </c>
      <c r="C33" s="672">
        <v>-4114.4448000000002</v>
      </c>
      <c r="D33" s="672">
        <v>-20712.424780000001</v>
      </c>
      <c r="E33" s="672">
        <v>-610.18948999999998</v>
      </c>
      <c r="F33" s="672">
        <v>-32773.147870000001</v>
      </c>
      <c r="G33" s="672">
        <v>-10896.20621</v>
      </c>
      <c r="H33" s="672">
        <v>-233782.02239</v>
      </c>
      <c r="I33" s="672">
        <v>-167545.45003000004</v>
      </c>
      <c r="J33" s="672">
        <v>-103900.09839999999</v>
      </c>
      <c r="K33" s="672">
        <v>-128.88800000000001</v>
      </c>
      <c r="L33" s="672">
        <v>-59877.778099999996</v>
      </c>
      <c r="M33" s="672">
        <v>-14.757999999999999</v>
      </c>
      <c r="N33" s="672">
        <v>-1361.19173</v>
      </c>
      <c r="O33" s="672">
        <v>-152.38775000000001</v>
      </c>
      <c r="P33" s="672">
        <v>-507.78298000000001</v>
      </c>
      <c r="Q33" s="672">
        <v>-5365.4530000000004</v>
      </c>
      <c r="R33" s="671">
        <v>-649962.97000000009</v>
      </c>
    </row>
    <row r="34" spans="1:22" ht="15" customHeight="1" x14ac:dyDescent="0.2">
      <c r="A34" s="979" t="s">
        <v>4153</v>
      </c>
      <c r="B34" s="672">
        <v>381.23151000000001</v>
      </c>
      <c r="C34" s="672">
        <v>-0.36099999999999999</v>
      </c>
      <c r="D34" s="672">
        <v>-36.176970000000004</v>
      </c>
      <c r="E34" s="672">
        <v>3.9442499999999998</v>
      </c>
      <c r="F34" s="672">
        <v>4671.8316699999996</v>
      </c>
      <c r="G34" s="672">
        <v>543.30932999999993</v>
      </c>
      <c r="H34" s="672">
        <v>20525.528750000001</v>
      </c>
      <c r="I34" s="672">
        <v>3296.9874399999994</v>
      </c>
      <c r="J34" s="672">
        <v>-82.238830000000007</v>
      </c>
      <c r="K34" s="672">
        <v>0</v>
      </c>
      <c r="L34" s="672">
        <v>576.63893999999982</v>
      </c>
      <c r="M34" s="672">
        <v>0</v>
      </c>
      <c r="N34" s="672">
        <v>30.189810000000001</v>
      </c>
      <c r="O34" s="672">
        <v>0.37366000000000005</v>
      </c>
      <c r="P34" s="672">
        <v>0.36343999999999999</v>
      </c>
      <c r="Q34" s="672">
        <v>1046.3230000000001</v>
      </c>
      <c r="R34" s="671">
        <v>30957.945000000007</v>
      </c>
    </row>
    <row r="35" spans="1:22" ht="15" customHeight="1" x14ac:dyDescent="0.2">
      <c r="A35" s="979" t="s">
        <v>4154</v>
      </c>
      <c r="B35" s="672">
        <v>8223.2190100000007</v>
      </c>
      <c r="C35" s="672">
        <v>17185.932199999999</v>
      </c>
      <c r="D35" s="672">
        <v>33437.806219999999</v>
      </c>
      <c r="E35" s="672">
        <v>1797.5153300000002</v>
      </c>
      <c r="F35" s="672">
        <v>30398.309539999998</v>
      </c>
      <c r="G35" s="672">
        <v>9868.6110700000008</v>
      </c>
      <c r="H35" s="672">
        <v>239414.53899999996</v>
      </c>
      <c r="I35" s="672">
        <v>146287.39001999999</v>
      </c>
      <c r="J35" s="672">
        <v>100063.92587000001</v>
      </c>
      <c r="K35" s="672">
        <v>47.396000000000001</v>
      </c>
      <c r="L35" s="672">
        <v>38227.678220000002</v>
      </c>
      <c r="M35" s="672">
        <v>16.92446</v>
      </c>
      <c r="N35" s="672">
        <v>1031.74074</v>
      </c>
      <c r="O35" s="672">
        <v>23.19792</v>
      </c>
      <c r="P35" s="672">
        <v>18.857400000000002</v>
      </c>
      <c r="Q35" s="672">
        <v>5007.7719999999999</v>
      </c>
      <c r="R35" s="671">
        <v>631050.81499999983</v>
      </c>
    </row>
    <row r="36" spans="1:22" ht="15" customHeight="1" x14ac:dyDescent="0.2">
      <c r="A36" s="979" t="s">
        <v>4155</v>
      </c>
      <c r="B36" s="672">
        <v>-318.08015999999998</v>
      </c>
      <c r="C36" s="672">
        <v>4.2933699999999995</v>
      </c>
      <c r="D36" s="672">
        <v>-1296.2677699999999</v>
      </c>
      <c r="E36" s="672">
        <v>-0.22066</v>
      </c>
      <c r="F36" s="672">
        <v>-3313.6698900000001</v>
      </c>
      <c r="G36" s="672">
        <v>-975.35735</v>
      </c>
      <c r="H36" s="672">
        <v>-27231.180380000002</v>
      </c>
      <c r="I36" s="672">
        <v>-4244.1795599999996</v>
      </c>
      <c r="J36" s="672">
        <v>-142.90774999999999</v>
      </c>
      <c r="K36" s="672">
        <v>0</v>
      </c>
      <c r="L36" s="672">
        <v>-789.95079999999984</v>
      </c>
      <c r="M36" s="672">
        <v>0</v>
      </c>
      <c r="N36" s="672">
        <v>-3.0227900000000001</v>
      </c>
      <c r="O36" s="672">
        <v>-3.3729999999999996E-2</v>
      </c>
      <c r="P36" s="672">
        <v>-0.21953</v>
      </c>
      <c r="Q36" s="672">
        <v>-1015.535</v>
      </c>
      <c r="R36" s="671">
        <v>-39326.332000000009</v>
      </c>
    </row>
    <row r="37" spans="1:22" s="670" customFormat="1" ht="15" customHeight="1" x14ac:dyDescent="0.2">
      <c r="A37" s="985" t="s">
        <v>4156</v>
      </c>
      <c r="B37" s="674">
        <v>0</v>
      </c>
      <c r="C37" s="674">
        <v>0</v>
      </c>
      <c r="D37" s="674">
        <v>0</v>
      </c>
      <c r="E37" s="674">
        <v>0</v>
      </c>
      <c r="F37" s="674">
        <v>0</v>
      </c>
      <c r="G37" s="674">
        <v>0</v>
      </c>
      <c r="H37" s="674">
        <v>0</v>
      </c>
      <c r="I37" s="674">
        <v>0</v>
      </c>
      <c r="J37" s="674">
        <v>0</v>
      </c>
      <c r="K37" s="674">
        <v>0</v>
      </c>
      <c r="L37" s="674">
        <v>0</v>
      </c>
      <c r="M37" s="674">
        <v>0</v>
      </c>
      <c r="N37" s="674">
        <v>0</v>
      </c>
      <c r="O37" s="674">
        <v>0</v>
      </c>
      <c r="P37" s="674">
        <v>0</v>
      </c>
      <c r="Q37" s="674">
        <v>357.62200000000007</v>
      </c>
      <c r="R37" s="671">
        <v>357.62200000000007</v>
      </c>
      <c r="S37" s="669"/>
      <c r="T37" s="669"/>
      <c r="U37" s="669"/>
      <c r="V37" s="669"/>
    </row>
    <row r="38" spans="1:22" s="670" customFormat="1" ht="15" customHeight="1" x14ac:dyDescent="0.2">
      <c r="A38" s="986" t="s">
        <v>4157</v>
      </c>
      <c r="B38" s="672">
        <v>0</v>
      </c>
      <c r="C38" s="672">
        <v>0</v>
      </c>
      <c r="D38" s="672">
        <v>0</v>
      </c>
      <c r="E38" s="672">
        <v>0</v>
      </c>
      <c r="F38" s="672">
        <v>0</v>
      </c>
      <c r="G38" s="672">
        <v>0</v>
      </c>
      <c r="H38" s="672">
        <v>0</v>
      </c>
      <c r="I38" s="672">
        <v>0</v>
      </c>
      <c r="J38" s="672">
        <v>0</v>
      </c>
      <c r="K38" s="672">
        <v>0</v>
      </c>
      <c r="L38" s="672">
        <v>0</v>
      </c>
      <c r="M38" s="672">
        <v>0</v>
      </c>
      <c r="N38" s="672">
        <v>0</v>
      </c>
      <c r="O38" s="672">
        <v>0</v>
      </c>
      <c r="P38" s="672">
        <v>0</v>
      </c>
      <c r="Q38" s="672">
        <v>-1020.079</v>
      </c>
      <c r="R38" s="671">
        <v>-1020.079</v>
      </c>
      <c r="S38" s="669"/>
      <c r="T38" s="669"/>
      <c r="U38" s="669"/>
      <c r="V38" s="669"/>
    </row>
    <row r="39" spans="1:22" s="670" customFormat="1" ht="15" customHeight="1" x14ac:dyDescent="0.2">
      <c r="A39" s="986" t="s">
        <v>4158</v>
      </c>
      <c r="B39" s="672">
        <v>0</v>
      </c>
      <c r="C39" s="672">
        <v>0</v>
      </c>
      <c r="D39" s="672">
        <v>0</v>
      </c>
      <c r="E39" s="672">
        <v>0</v>
      </c>
      <c r="F39" s="672">
        <v>0</v>
      </c>
      <c r="G39" s="672">
        <v>0</v>
      </c>
      <c r="H39" s="672">
        <v>0</v>
      </c>
      <c r="I39" s="672">
        <v>0</v>
      </c>
      <c r="J39" s="672">
        <v>0</v>
      </c>
      <c r="K39" s="672">
        <v>0</v>
      </c>
      <c r="L39" s="672">
        <v>0</v>
      </c>
      <c r="M39" s="672">
        <v>0</v>
      </c>
      <c r="N39" s="672">
        <v>0</v>
      </c>
      <c r="O39" s="672">
        <v>0</v>
      </c>
      <c r="P39" s="672">
        <v>0</v>
      </c>
      <c r="Q39" s="672">
        <v>0</v>
      </c>
      <c r="R39" s="671">
        <v>0</v>
      </c>
      <c r="S39" s="669"/>
      <c r="T39" s="669"/>
      <c r="U39" s="669"/>
      <c r="V39" s="669"/>
    </row>
    <row r="40" spans="1:22" s="670" customFormat="1" ht="15" customHeight="1" x14ac:dyDescent="0.2">
      <c r="A40" s="986" t="s">
        <v>4159</v>
      </c>
      <c r="B40" s="672">
        <v>0</v>
      </c>
      <c r="C40" s="672">
        <v>0</v>
      </c>
      <c r="D40" s="672">
        <v>0</v>
      </c>
      <c r="E40" s="672">
        <v>0</v>
      </c>
      <c r="F40" s="672">
        <v>0</v>
      </c>
      <c r="G40" s="672">
        <v>0</v>
      </c>
      <c r="H40" s="672">
        <v>0</v>
      </c>
      <c r="I40" s="672">
        <v>0</v>
      </c>
      <c r="J40" s="672">
        <v>0</v>
      </c>
      <c r="K40" s="672">
        <v>0</v>
      </c>
      <c r="L40" s="672">
        <v>0</v>
      </c>
      <c r="M40" s="672">
        <v>0</v>
      </c>
      <c r="N40" s="672">
        <v>0</v>
      </c>
      <c r="O40" s="672">
        <v>0</v>
      </c>
      <c r="P40" s="672">
        <v>0</v>
      </c>
      <c r="Q40" s="672">
        <v>1377.701</v>
      </c>
      <c r="R40" s="671">
        <v>1377.701</v>
      </c>
      <c r="S40" s="669"/>
      <c r="T40" s="669"/>
      <c r="U40" s="669"/>
      <c r="V40" s="669"/>
    </row>
    <row r="41" spans="1:22" s="670" customFormat="1" ht="15" customHeight="1" x14ac:dyDescent="0.2">
      <c r="A41" s="986" t="s">
        <v>4160</v>
      </c>
      <c r="B41" s="672">
        <v>0</v>
      </c>
      <c r="C41" s="672">
        <v>0</v>
      </c>
      <c r="D41" s="672">
        <v>0</v>
      </c>
      <c r="E41" s="672">
        <v>0</v>
      </c>
      <c r="F41" s="672">
        <v>0</v>
      </c>
      <c r="G41" s="672">
        <v>0</v>
      </c>
      <c r="H41" s="672">
        <v>0</v>
      </c>
      <c r="I41" s="672">
        <v>0</v>
      </c>
      <c r="J41" s="672">
        <v>0</v>
      </c>
      <c r="K41" s="672">
        <v>0</v>
      </c>
      <c r="L41" s="672">
        <v>0</v>
      </c>
      <c r="M41" s="672">
        <v>0</v>
      </c>
      <c r="N41" s="672">
        <v>0</v>
      </c>
      <c r="O41" s="672">
        <v>0</v>
      </c>
      <c r="P41" s="672">
        <v>0</v>
      </c>
      <c r="Q41" s="672">
        <v>0</v>
      </c>
      <c r="R41" s="671">
        <v>0</v>
      </c>
      <c r="S41" s="669"/>
      <c r="T41" s="669"/>
      <c r="U41" s="669"/>
      <c r="V41" s="669"/>
    </row>
    <row r="42" spans="1:22" ht="15" customHeight="1" x14ac:dyDescent="0.2">
      <c r="A42" s="979" t="s">
        <v>1795</v>
      </c>
      <c r="B42" s="672">
        <v>0</v>
      </c>
      <c r="C42" s="672">
        <v>0</v>
      </c>
      <c r="D42" s="672">
        <v>0</v>
      </c>
      <c r="E42" s="672">
        <v>0</v>
      </c>
      <c r="F42" s="672">
        <v>0</v>
      </c>
      <c r="G42" s="672">
        <v>0</v>
      </c>
      <c r="H42" s="672">
        <v>0</v>
      </c>
      <c r="I42" s="672">
        <v>0</v>
      </c>
      <c r="J42" s="672">
        <v>0</v>
      </c>
      <c r="K42" s="672">
        <v>0</v>
      </c>
      <c r="L42" s="672">
        <v>0</v>
      </c>
      <c r="M42" s="672">
        <v>0</v>
      </c>
      <c r="N42" s="672">
        <v>0</v>
      </c>
      <c r="O42" s="672">
        <v>0</v>
      </c>
      <c r="P42" s="672">
        <v>0</v>
      </c>
      <c r="Q42" s="672">
        <v>0</v>
      </c>
      <c r="R42" s="671">
        <v>0</v>
      </c>
    </row>
    <row r="43" spans="1:22" s="670" customFormat="1" ht="15" customHeight="1" x14ac:dyDescent="0.2">
      <c r="A43" s="979" t="s">
        <v>1796</v>
      </c>
      <c r="B43" s="674">
        <v>0</v>
      </c>
      <c r="C43" s="674">
        <v>0</v>
      </c>
      <c r="D43" s="674">
        <v>0.23497999999999999</v>
      </c>
      <c r="E43" s="674">
        <v>0</v>
      </c>
      <c r="F43" s="674">
        <v>0</v>
      </c>
      <c r="G43" s="674">
        <v>0</v>
      </c>
      <c r="H43" s="674">
        <v>-3715.7938700000004</v>
      </c>
      <c r="I43" s="674">
        <v>-12.208859999999985</v>
      </c>
      <c r="J43" s="674">
        <v>0</v>
      </c>
      <c r="K43" s="674">
        <v>0</v>
      </c>
      <c r="L43" s="674">
        <v>0</v>
      </c>
      <c r="M43" s="674">
        <v>87.20975</v>
      </c>
      <c r="N43" s="674">
        <v>0</v>
      </c>
      <c r="O43" s="674">
        <v>0</v>
      </c>
      <c r="P43" s="674">
        <v>0</v>
      </c>
      <c r="Q43" s="674">
        <v>-252.279</v>
      </c>
      <c r="R43" s="671">
        <v>-3892.8370000000004</v>
      </c>
      <c r="S43" s="669"/>
      <c r="T43" s="669"/>
      <c r="U43" s="669"/>
      <c r="V43" s="669"/>
    </row>
    <row r="44" spans="1:22" s="670" customFormat="1" ht="15" customHeight="1" x14ac:dyDescent="0.2">
      <c r="A44" s="979" t="s">
        <v>1797</v>
      </c>
      <c r="B44" s="674">
        <v>0</v>
      </c>
      <c r="C44" s="674">
        <v>0</v>
      </c>
      <c r="D44" s="674">
        <v>0</v>
      </c>
      <c r="E44" s="674">
        <v>0</v>
      </c>
      <c r="F44" s="674">
        <v>0</v>
      </c>
      <c r="G44" s="674">
        <v>0</v>
      </c>
      <c r="H44" s="674">
        <v>0</v>
      </c>
      <c r="I44" s="674">
        <v>0</v>
      </c>
      <c r="J44" s="674">
        <v>0</v>
      </c>
      <c r="K44" s="674">
        <v>0</v>
      </c>
      <c r="L44" s="674">
        <v>0</v>
      </c>
      <c r="M44" s="674">
        <v>0</v>
      </c>
      <c r="N44" s="674">
        <v>0</v>
      </c>
      <c r="O44" s="674">
        <v>0</v>
      </c>
      <c r="P44" s="674">
        <v>0</v>
      </c>
      <c r="Q44" s="674">
        <v>0</v>
      </c>
      <c r="R44" s="671">
        <v>0</v>
      </c>
      <c r="S44" s="669"/>
      <c r="T44" s="669"/>
      <c r="U44" s="669"/>
      <c r="V44" s="669"/>
    </row>
    <row r="45" spans="1:22" ht="15" customHeight="1" x14ac:dyDescent="0.2">
      <c r="A45" s="979" t="s">
        <v>1798</v>
      </c>
      <c r="B45" s="672">
        <v>-5720.5798300000006</v>
      </c>
      <c r="C45" s="672">
        <v>-1782.1802200000004</v>
      </c>
      <c r="D45" s="672">
        <v>-19293.00347</v>
      </c>
      <c r="E45" s="672">
        <v>-127.52352</v>
      </c>
      <c r="F45" s="672">
        <v>-8020.6272700000009</v>
      </c>
      <c r="G45" s="672">
        <v>-13836.816770000001</v>
      </c>
      <c r="H45" s="672">
        <v>-112169.65562000001</v>
      </c>
      <c r="I45" s="672">
        <v>-90105.317779999998</v>
      </c>
      <c r="J45" s="672">
        <v>-13743.68368</v>
      </c>
      <c r="K45" s="672">
        <v>-22.245079999999998</v>
      </c>
      <c r="L45" s="672">
        <v>-11090.999259999997</v>
      </c>
      <c r="M45" s="672">
        <v>-45.593159999999997</v>
      </c>
      <c r="N45" s="672">
        <v>-454.58489000000003</v>
      </c>
      <c r="O45" s="672">
        <v>-396.16775999999993</v>
      </c>
      <c r="P45" s="672">
        <v>-172.09568999999999</v>
      </c>
      <c r="Q45" s="672">
        <v>-8183.1710000000003</v>
      </c>
      <c r="R45" s="671">
        <v>-285164.245</v>
      </c>
    </row>
    <row r="46" spans="1:22" ht="15" customHeight="1" x14ac:dyDescent="0.2">
      <c r="A46" s="987" t="s">
        <v>1783</v>
      </c>
      <c r="B46" s="672">
        <v>-4617.1088300000001</v>
      </c>
      <c r="C46" s="672">
        <v>1027.2782999999999</v>
      </c>
      <c r="D46" s="672">
        <v>-14605.99957</v>
      </c>
      <c r="E46" s="672">
        <v>-94.018919999999994</v>
      </c>
      <c r="F46" s="672">
        <v>-6623.8531600000006</v>
      </c>
      <c r="G46" s="672">
        <v>-12119.982379999999</v>
      </c>
      <c r="H46" s="672">
        <v>-82105.661820000008</v>
      </c>
      <c r="I46" s="672">
        <v>-78493.356779999987</v>
      </c>
      <c r="J46" s="672">
        <v>-11060.374310000001</v>
      </c>
      <c r="K46" s="672">
        <v>-10.8773</v>
      </c>
      <c r="L46" s="672">
        <v>-9609.7288999999982</v>
      </c>
      <c r="M46" s="672">
        <v>-34.45599</v>
      </c>
      <c r="N46" s="672">
        <v>-417.0564</v>
      </c>
      <c r="O46" s="672">
        <v>-346.24288999999993</v>
      </c>
      <c r="P46" s="672">
        <v>-155.36904999999999</v>
      </c>
      <c r="Q46" s="672">
        <v>-7330.9520000000002</v>
      </c>
      <c r="R46" s="671">
        <v>-226597.75999999995</v>
      </c>
    </row>
    <row r="47" spans="1:22" ht="15" customHeight="1" x14ac:dyDescent="0.2">
      <c r="A47" s="987" t="s">
        <v>1050</v>
      </c>
      <c r="B47" s="672">
        <v>73.492930000000001</v>
      </c>
      <c r="C47" s="672">
        <v>0</v>
      </c>
      <c r="D47" s="672">
        <v>-0.14796999999999999</v>
      </c>
      <c r="E47" s="672">
        <v>-1.4999999999999999E-4</v>
      </c>
      <c r="F47" s="672">
        <v>414.97793000000001</v>
      </c>
      <c r="G47" s="672">
        <v>635.23275000000001</v>
      </c>
      <c r="H47" s="672">
        <v>509.65638999999999</v>
      </c>
      <c r="I47" s="672">
        <v>416.82370000000003</v>
      </c>
      <c r="J47" s="672">
        <v>-4.1099999999999999E-3</v>
      </c>
      <c r="K47" s="672">
        <v>0.53822000000000003</v>
      </c>
      <c r="L47" s="672">
        <v>97.529870000000017</v>
      </c>
      <c r="M47" s="672">
        <v>0</v>
      </c>
      <c r="N47" s="672">
        <v>3.0806999999999998</v>
      </c>
      <c r="O47" s="672">
        <v>1.08074</v>
      </c>
      <c r="P47" s="672">
        <v>0</v>
      </c>
      <c r="Q47" s="672">
        <v>93.781000000000006</v>
      </c>
      <c r="R47" s="671">
        <v>2246.0419999999995</v>
      </c>
    </row>
    <row r="48" spans="1:22" ht="15" customHeight="1" x14ac:dyDescent="0.2">
      <c r="A48" s="987" t="s">
        <v>1051</v>
      </c>
      <c r="B48" s="672">
        <v>-563.86771999999996</v>
      </c>
      <c r="C48" s="672">
        <v>-2171.6571600000002</v>
      </c>
      <c r="D48" s="672">
        <v>-3423.3363199999999</v>
      </c>
      <c r="E48" s="672">
        <v>-23.351150000000001</v>
      </c>
      <c r="F48" s="672">
        <v>-922.72871999999995</v>
      </c>
      <c r="G48" s="672">
        <v>-1016.28067</v>
      </c>
      <c r="H48" s="672">
        <v>-10118.258880000001</v>
      </c>
      <c r="I48" s="672">
        <v>-7085.1481800000001</v>
      </c>
      <c r="J48" s="672">
        <v>-1943.5747799999997</v>
      </c>
      <c r="K48" s="672">
        <v>-3.1219999999999999</v>
      </c>
      <c r="L48" s="672">
        <v>-988.57952999999986</v>
      </c>
      <c r="M48" s="672">
        <v>-7.7837200000000006</v>
      </c>
      <c r="N48" s="672">
        <v>-31.134869999999999</v>
      </c>
      <c r="O48" s="672">
        <v>-35.410440000000001</v>
      </c>
      <c r="P48" s="672">
        <v>-12.972860000000001</v>
      </c>
      <c r="Q48" s="672">
        <v>-827.91800000000001</v>
      </c>
      <c r="R48" s="671">
        <v>-29175.125000000004</v>
      </c>
    </row>
    <row r="49" spans="1:22" ht="15" customHeight="1" x14ac:dyDescent="0.2">
      <c r="A49" s="987" t="s">
        <v>1052</v>
      </c>
      <c r="B49" s="671">
        <v>-157.53846000000001</v>
      </c>
      <c r="C49" s="671">
        <v>-481.14188000000001</v>
      </c>
      <c r="D49" s="671">
        <v>-786.40960999999993</v>
      </c>
      <c r="E49" s="671">
        <v>-5.1735699999999998</v>
      </c>
      <c r="F49" s="671">
        <v>-240.48563000000001</v>
      </c>
      <c r="G49" s="671">
        <v>-236.30847</v>
      </c>
      <c r="H49" s="671">
        <v>-2449.5654199999999</v>
      </c>
      <c r="I49" s="671">
        <v>-1688.1787599999998</v>
      </c>
      <c r="J49" s="671">
        <v>-430.65288999999996</v>
      </c>
      <c r="K49" s="671">
        <v>-1.258</v>
      </c>
      <c r="L49" s="671">
        <v>-219.50356999999997</v>
      </c>
      <c r="M49" s="671">
        <v>-1.7245200000000001</v>
      </c>
      <c r="N49" s="671">
        <v>-6.8980899999999998</v>
      </c>
      <c r="O49" s="671">
        <v>-8.1499299999999995</v>
      </c>
      <c r="P49" s="671">
        <v>-2.8741999999999996</v>
      </c>
      <c r="Q49" s="671">
        <v>-30.71</v>
      </c>
      <c r="R49" s="671">
        <v>-6746.5729999999994</v>
      </c>
    </row>
    <row r="50" spans="1:22" ht="15" customHeight="1" x14ac:dyDescent="0.2">
      <c r="A50" s="987" t="s">
        <v>1053</v>
      </c>
      <c r="B50" s="672">
        <v>0</v>
      </c>
      <c r="C50" s="672">
        <v>0</v>
      </c>
      <c r="D50" s="672">
        <v>0</v>
      </c>
      <c r="E50" s="672">
        <v>0</v>
      </c>
      <c r="F50" s="672">
        <v>0</v>
      </c>
      <c r="G50" s="672">
        <v>0</v>
      </c>
      <c r="H50" s="672">
        <v>0</v>
      </c>
      <c r="I50" s="672">
        <v>0</v>
      </c>
      <c r="J50" s="672">
        <v>0</v>
      </c>
      <c r="K50" s="672">
        <v>0</v>
      </c>
      <c r="L50" s="672">
        <v>0</v>
      </c>
      <c r="M50" s="672">
        <v>0</v>
      </c>
      <c r="N50" s="672">
        <v>0</v>
      </c>
      <c r="O50" s="672">
        <v>0</v>
      </c>
      <c r="P50" s="672">
        <v>0</v>
      </c>
      <c r="Q50" s="672">
        <v>0</v>
      </c>
      <c r="R50" s="671">
        <v>0</v>
      </c>
    </row>
    <row r="51" spans="1:22" ht="15" customHeight="1" x14ac:dyDescent="0.2">
      <c r="A51" s="987" t="s">
        <v>1054</v>
      </c>
      <c r="B51" s="672">
        <v>0</v>
      </c>
      <c r="C51" s="672">
        <v>0</v>
      </c>
      <c r="D51" s="672">
        <v>0</v>
      </c>
      <c r="E51" s="672">
        <v>0</v>
      </c>
      <c r="F51" s="672">
        <v>0</v>
      </c>
      <c r="G51" s="672">
        <v>0</v>
      </c>
      <c r="H51" s="672">
        <v>0</v>
      </c>
      <c r="I51" s="672">
        <v>0</v>
      </c>
      <c r="J51" s="672">
        <v>0</v>
      </c>
      <c r="K51" s="672">
        <v>0</v>
      </c>
      <c r="L51" s="672">
        <v>0</v>
      </c>
      <c r="M51" s="672">
        <v>0</v>
      </c>
      <c r="N51" s="672">
        <v>0</v>
      </c>
      <c r="O51" s="672">
        <v>0</v>
      </c>
      <c r="P51" s="672">
        <v>0</v>
      </c>
      <c r="Q51" s="672">
        <v>0</v>
      </c>
      <c r="R51" s="671">
        <v>0</v>
      </c>
    </row>
    <row r="52" spans="1:22" ht="15" customHeight="1" x14ac:dyDescent="0.2">
      <c r="A52" s="69" t="s">
        <v>3229</v>
      </c>
      <c r="B52" s="672">
        <v>-9.5124399999999998</v>
      </c>
      <c r="C52" s="672">
        <v>-53.796720000000001</v>
      </c>
      <c r="D52" s="672">
        <v>-80.984300000000005</v>
      </c>
      <c r="E52" s="672">
        <v>-0.57846000000000009</v>
      </c>
      <c r="F52" s="672">
        <v>-17.93224</v>
      </c>
      <c r="G52" s="672">
        <v>-23.652560000000001</v>
      </c>
      <c r="H52" s="672">
        <v>-222.25633999999999</v>
      </c>
      <c r="I52" s="672">
        <v>-159.33339999999998</v>
      </c>
      <c r="J52" s="672">
        <v>-48.14067</v>
      </c>
      <c r="K52" s="672">
        <v>0</v>
      </c>
      <c r="L52" s="672">
        <v>-24.423849999999998</v>
      </c>
      <c r="M52" s="672">
        <v>-0.19281999999999999</v>
      </c>
      <c r="N52" s="672">
        <v>-0.77127999999999997</v>
      </c>
      <c r="O52" s="672">
        <v>-0.8355499999999999</v>
      </c>
      <c r="P52" s="672">
        <v>-0.32136999999999999</v>
      </c>
      <c r="Q52" s="672">
        <v>0</v>
      </c>
      <c r="R52" s="671">
        <v>-642.73200000000008</v>
      </c>
    </row>
    <row r="53" spans="1:22" ht="15" customHeight="1" x14ac:dyDescent="0.2">
      <c r="A53" s="233" t="s">
        <v>1799</v>
      </c>
      <c r="B53" s="672">
        <v>-446.04530999999997</v>
      </c>
      <c r="C53" s="672">
        <v>-102.86275999999999</v>
      </c>
      <c r="D53" s="672">
        <v>-396.12569999999999</v>
      </c>
      <c r="E53" s="672">
        <v>-4.4012700000000002</v>
      </c>
      <c r="F53" s="672">
        <v>-630.60544999999991</v>
      </c>
      <c r="G53" s="672">
        <v>-1075.8254399999998</v>
      </c>
      <c r="H53" s="672">
        <v>-17783.56955</v>
      </c>
      <c r="I53" s="672">
        <v>-3096.1243599999998</v>
      </c>
      <c r="J53" s="672">
        <v>-260.93691999999999</v>
      </c>
      <c r="K53" s="672">
        <v>-7.5259999999999998</v>
      </c>
      <c r="L53" s="672">
        <v>-346.29328000000004</v>
      </c>
      <c r="M53" s="672">
        <v>-1.43611</v>
      </c>
      <c r="N53" s="672">
        <v>-1.8049500000000001</v>
      </c>
      <c r="O53" s="672">
        <v>-6.6096900000000005</v>
      </c>
      <c r="P53" s="672">
        <v>-0.55820999999999998</v>
      </c>
      <c r="Q53" s="672">
        <v>-87.372</v>
      </c>
      <c r="R53" s="671">
        <v>-24248.097000000005</v>
      </c>
    </row>
    <row r="54" spans="1:22" s="670" customFormat="1" ht="15" customHeight="1" x14ac:dyDescent="0.2">
      <c r="A54" s="988" t="s">
        <v>1800</v>
      </c>
      <c r="B54" s="674">
        <v>0</v>
      </c>
      <c r="C54" s="674">
        <v>0</v>
      </c>
      <c r="D54" s="674">
        <v>0</v>
      </c>
      <c r="E54" s="674">
        <v>0</v>
      </c>
      <c r="F54" s="674">
        <v>0</v>
      </c>
      <c r="G54" s="674">
        <v>0</v>
      </c>
      <c r="H54" s="674">
        <v>0</v>
      </c>
      <c r="I54" s="674">
        <v>0</v>
      </c>
      <c r="J54" s="674">
        <v>0</v>
      </c>
      <c r="K54" s="674">
        <v>0</v>
      </c>
      <c r="L54" s="674">
        <v>0</v>
      </c>
      <c r="M54" s="674">
        <v>0</v>
      </c>
      <c r="N54" s="674">
        <v>0</v>
      </c>
      <c r="O54" s="674">
        <v>0</v>
      </c>
      <c r="P54" s="674">
        <v>0</v>
      </c>
      <c r="Q54" s="674">
        <v>0</v>
      </c>
      <c r="R54" s="671">
        <v>0</v>
      </c>
      <c r="S54" s="669"/>
      <c r="T54" s="669"/>
      <c r="U54" s="669"/>
      <c r="V54" s="669"/>
    </row>
    <row r="55" spans="1:22" s="670" customFormat="1" ht="15" customHeight="1" x14ac:dyDescent="0.2">
      <c r="A55" s="980" t="s">
        <v>1801</v>
      </c>
      <c r="B55" s="674">
        <v>0</v>
      </c>
      <c r="C55" s="674">
        <v>0</v>
      </c>
      <c r="D55" s="674">
        <v>0</v>
      </c>
      <c r="E55" s="674">
        <v>0</v>
      </c>
      <c r="F55" s="674">
        <v>0</v>
      </c>
      <c r="G55" s="674">
        <v>0</v>
      </c>
      <c r="H55" s="674">
        <v>0</v>
      </c>
      <c r="I55" s="674">
        <v>0</v>
      </c>
      <c r="J55" s="674">
        <v>0</v>
      </c>
      <c r="K55" s="674">
        <v>0</v>
      </c>
      <c r="L55" s="674">
        <v>0</v>
      </c>
      <c r="M55" s="674">
        <v>0</v>
      </c>
      <c r="N55" s="674">
        <v>0</v>
      </c>
      <c r="O55" s="674">
        <v>0</v>
      </c>
      <c r="P55" s="674">
        <v>0</v>
      </c>
      <c r="Q55" s="674">
        <v>0</v>
      </c>
      <c r="R55" s="671">
        <v>0</v>
      </c>
      <c r="S55" s="669"/>
      <c r="T55" s="669"/>
      <c r="U55" s="669"/>
      <c r="V55" s="669"/>
    </row>
    <row r="56" spans="1:22" ht="15" customHeight="1" x14ac:dyDescent="0.2">
      <c r="A56" s="987" t="s">
        <v>1802</v>
      </c>
      <c r="B56" s="674">
        <v>0</v>
      </c>
      <c r="C56" s="674">
        <v>0</v>
      </c>
      <c r="D56" s="674">
        <v>0</v>
      </c>
      <c r="E56" s="674">
        <v>0</v>
      </c>
      <c r="F56" s="674">
        <v>0</v>
      </c>
      <c r="G56" s="674">
        <v>0</v>
      </c>
      <c r="H56" s="674">
        <v>0</v>
      </c>
      <c r="I56" s="674">
        <v>0</v>
      </c>
      <c r="J56" s="674">
        <v>0</v>
      </c>
      <c r="K56" s="674">
        <v>0</v>
      </c>
      <c r="L56" s="674">
        <v>0</v>
      </c>
      <c r="M56" s="674">
        <v>0</v>
      </c>
      <c r="N56" s="674">
        <v>0</v>
      </c>
      <c r="O56" s="674">
        <v>0</v>
      </c>
      <c r="P56" s="674">
        <v>0</v>
      </c>
      <c r="Q56" s="674">
        <v>0</v>
      </c>
      <c r="R56" s="671">
        <v>0</v>
      </c>
    </row>
    <row r="57" spans="1:22" s="1030" customFormat="1" ht="15" customHeight="1" x14ac:dyDescent="0.2">
      <c r="A57" s="1159" t="s">
        <v>563</v>
      </c>
      <c r="B57" s="1160">
        <v>-20044.266339999998</v>
      </c>
      <c r="C57" s="1160">
        <v>-49584.210969999993</v>
      </c>
      <c r="D57" s="1160">
        <v>-111170.33751000001</v>
      </c>
      <c r="E57" s="1160">
        <v>639.00702000000024</v>
      </c>
      <c r="F57" s="1160">
        <v>-25918.941670000004</v>
      </c>
      <c r="G57" s="1160">
        <v>-30291.54002</v>
      </c>
      <c r="H57" s="1160">
        <v>-345125.18883</v>
      </c>
      <c r="I57" s="1160">
        <v>-263800.71546000009</v>
      </c>
      <c r="J57" s="1160">
        <v>-99827.024289999972</v>
      </c>
      <c r="K57" s="1160">
        <v>-159.65007999999997</v>
      </c>
      <c r="L57" s="1160">
        <v>-45222.559219999988</v>
      </c>
      <c r="M57" s="1160">
        <v>-244.40365</v>
      </c>
      <c r="N57" s="1160">
        <v>-955.03425000000016</v>
      </c>
      <c r="O57" s="1160">
        <v>-1385.6033200000002</v>
      </c>
      <c r="P57" s="1160">
        <v>-669.07841000000008</v>
      </c>
      <c r="Q57" s="1160">
        <v>-14423.026000000002</v>
      </c>
      <c r="R57" s="1160">
        <v>-1008182.5730000001</v>
      </c>
      <c r="S57" s="1029"/>
      <c r="T57" s="1029"/>
      <c r="U57" s="1029"/>
      <c r="V57" s="1029"/>
    </row>
    <row r="58" spans="1:22" ht="15" customHeight="1" x14ac:dyDescent="0.2">
      <c r="A58" s="1032" t="s">
        <v>850</v>
      </c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</row>
    <row r="59" spans="1:22" s="1030" customFormat="1" ht="15" customHeight="1" thickBot="1" x14ac:dyDescent="0.25">
      <c r="A59" s="1157" t="s">
        <v>564</v>
      </c>
      <c r="B59" s="1158">
        <v>-968.66753999999855</v>
      </c>
      <c r="C59" s="1158">
        <v>6424.875020000014</v>
      </c>
      <c r="D59" s="1158">
        <v>-3176.5875499999966</v>
      </c>
      <c r="E59" s="1158">
        <v>1290.5627100000002</v>
      </c>
      <c r="F59" s="1158">
        <v>6221.4380899999924</v>
      </c>
      <c r="G59" s="1158">
        <v>14011.401850000009</v>
      </c>
      <c r="H59" s="1158">
        <v>32994.000720000011</v>
      </c>
      <c r="I59" s="1158">
        <v>27479.707959999912</v>
      </c>
      <c r="J59" s="1158">
        <v>10660.976310000042</v>
      </c>
      <c r="K59" s="1158">
        <v>-101.79070999999998</v>
      </c>
      <c r="L59" s="1158">
        <v>3345.9688600000081</v>
      </c>
      <c r="M59" s="1158">
        <v>-126.10554</v>
      </c>
      <c r="N59" s="1158">
        <v>687.05204999999978</v>
      </c>
      <c r="O59" s="1158">
        <v>-225.34716000000003</v>
      </c>
      <c r="P59" s="1158">
        <v>-184.52207000000004</v>
      </c>
      <c r="Q59" s="1158">
        <v>6769.6389999999992</v>
      </c>
      <c r="R59" s="1158">
        <v>105102.60200000019</v>
      </c>
      <c r="S59" s="1029"/>
      <c r="T59" s="1029"/>
      <c r="U59" s="1029"/>
      <c r="V59" s="1029"/>
    </row>
    <row r="60" spans="1:22" ht="15" customHeight="1" x14ac:dyDescent="0.2">
      <c r="A60" s="989" t="s">
        <v>1045</v>
      </c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463"/>
      <c r="O60" s="357"/>
      <c r="P60" s="357"/>
      <c r="Q60" s="463"/>
      <c r="R60" s="357"/>
    </row>
  </sheetData>
  <mergeCells count="20">
    <mergeCell ref="H8:H10"/>
    <mergeCell ref="K8:K10"/>
    <mergeCell ref="I8:I10"/>
    <mergeCell ref="A5:G6"/>
    <mergeCell ref="H5:R6"/>
    <mergeCell ref="Q8:Q10"/>
    <mergeCell ref="R8:R10"/>
    <mergeCell ref="B8:B10"/>
    <mergeCell ref="C8:C10"/>
    <mergeCell ref="D8:D10"/>
    <mergeCell ref="E8:E10"/>
    <mergeCell ref="A8:A10"/>
    <mergeCell ref="M8:M10"/>
    <mergeCell ref="G8:G10"/>
    <mergeCell ref="P8:P10"/>
    <mergeCell ref="N8:N10"/>
    <mergeCell ref="O8:O10"/>
    <mergeCell ref="J8:J10"/>
    <mergeCell ref="L8:L10"/>
    <mergeCell ref="F8:F10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45" fitToWidth="2" orientation="portrait" r:id="rId1"/>
  <headerFooter alignWithMargins="0"/>
  <colBreaks count="1" manualBreakCount="1">
    <brk id="7" min="2" max="59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132"/>
  <sheetViews>
    <sheetView showGridLines="0" zoomScaleNormal="100" workbookViewId="0">
      <pane xSplit="1" ySplit="12" topLeftCell="B13" activePane="bottomRight" state="frozen"/>
      <selection activeCell="K5" sqref="K5:X6"/>
      <selection pane="topRight" activeCell="K5" sqref="K5:X6"/>
      <selection pane="bottomLeft" activeCell="K5" sqref="K5:X6"/>
      <selection pane="bottomRight" activeCell="A2" sqref="A2"/>
    </sheetView>
  </sheetViews>
  <sheetFormatPr defaultRowHeight="12.75" x14ac:dyDescent="0.2"/>
  <cols>
    <col min="1" max="1" width="44.5703125" style="495" customWidth="1"/>
    <col min="2" max="2" width="10.85546875" style="495" customWidth="1"/>
    <col min="3" max="4" width="11.28515625" style="495" customWidth="1"/>
    <col min="5" max="5" width="11" style="495" customWidth="1"/>
    <col min="6" max="7" width="10.5703125" style="495" customWidth="1"/>
    <col min="8" max="8" width="14.140625" style="495" customWidth="1"/>
    <col min="9" max="9" width="9.140625" style="495"/>
    <col min="10" max="10" width="9.7109375" style="495" bestFit="1" customWidth="1"/>
    <col min="11" max="16384" width="9.140625" style="495"/>
  </cols>
  <sheetData>
    <row r="1" spans="1:33" x14ac:dyDescent="0.2">
      <c r="A1" s="757" t="s">
        <v>349</v>
      </c>
      <c r="B1" s="494"/>
      <c r="C1" s="494"/>
      <c r="D1" s="494"/>
      <c r="E1" s="494"/>
      <c r="F1" s="494"/>
      <c r="G1" s="494"/>
      <c r="H1" s="494"/>
    </row>
    <row r="2" spans="1:33" x14ac:dyDescent="0.2">
      <c r="A2" s="757" t="s">
        <v>350</v>
      </c>
      <c r="B2" s="494"/>
      <c r="C2" s="494"/>
      <c r="D2" s="494"/>
      <c r="E2" s="494"/>
      <c r="F2" s="494"/>
      <c r="G2" s="494"/>
      <c r="H2" s="494"/>
    </row>
    <row r="3" spans="1:33" s="934" customFormat="1" ht="15" customHeight="1" x14ac:dyDescent="0.2">
      <c r="A3" s="932" t="s">
        <v>889</v>
      </c>
      <c r="B3" s="818"/>
      <c r="C3" s="818"/>
      <c r="D3" s="818"/>
      <c r="E3" s="818"/>
      <c r="F3" s="818"/>
      <c r="G3" s="818"/>
      <c r="H3" s="933" t="s">
        <v>980</v>
      </c>
    </row>
    <row r="4" spans="1:33" s="496" customFormat="1" ht="12" customHeight="1" x14ac:dyDescent="0.2">
      <c r="A4" s="497"/>
      <c r="B4" s="497"/>
      <c r="C4" s="497"/>
      <c r="D4" s="497"/>
      <c r="E4" s="497"/>
      <c r="F4" s="497"/>
      <c r="G4" s="497"/>
      <c r="H4" s="497"/>
    </row>
    <row r="5" spans="1:33" s="496" customFormat="1" ht="18" customHeight="1" x14ac:dyDescent="0.2">
      <c r="A5" s="1763" t="s">
        <v>3152</v>
      </c>
      <c r="B5" s="1764"/>
      <c r="C5" s="1764"/>
      <c r="D5" s="1764"/>
      <c r="E5" s="1764"/>
      <c r="F5" s="1764"/>
      <c r="G5" s="1764"/>
      <c r="H5" s="1764"/>
    </row>
    <row r="6" spans="1:33" s="496" customFormat="1" ht="18" customHeight="1" x14ac:dyDescent="0.2">
      <c r="A6" s="1765" t="s">
        <v>3153</v>
      </c>
      <c r="B6" s="1766"/>
      <c r="C6" s="1766"/>
      <c r="D6" s="1766"/>
      <c r="E6" s="1766"/>
      <c r="F6" s="1766"/>
      <c r="G6" s="1766"/>
      <c r="H6" s="1766"/>
    </row>
    <row r="7" spans="1:33" s="496" customFormat="1" ht="12" customHeight="1" thickBot="1" x14ac:dyDescent="0.25">
      <c r="A7" s="497"/>
      <c r="B7" s="497"/>
      <c r="C7" s="497"/>
      <c r="D7" s="497"/>
      <c r="E7" s="497"/>
      <c r="F7" s="497"/>
      <c r="G7" s="497"/>
      <c r="H7" s="1354" t="s">
        <v>2071</v>
      </c>
    </row>
    <row r="8" spans="1:33" ht="31.5" customHeight="1" x14ac:dyDescent="0.2">
      <c r="A8" s="1721" t="s">
        <v>677</v>
      </c>
      <c r="B8" s="1754" t="s">
        <v>554</v>
      </c>
      <c r="C8" s="1755"/>
      <c r="D8" s="1756"/>
      <c r="E8" s="1754" t="s">
        <v>555</v>
      </c>
      <c r="F8" s="1755"/>
      <c r="G8" s="1756"/>
      <c r="H8" s="1716" t="s">
        <v>556</v>
      </c>
    </row>
    <row r="9" spans="1:33" x14ac:dyDescent="0.2">
      <c r="A9" s="1722"/>
      <c r="B9" s="1757"/>
      <c r="C9" s="1758"/>
      <c r="D9" s="1759"/>
      <c r="E9" s="1757"/>
      <c r="F9" s="1758"/>
      <c r="G9" s="1759"/>
      <c r="H9" s="1717"/>
      <c r="J9" s="498"/>
    </row>
    <row r="10" spans="1:33" ht="18.75" thickBot="1" x14ac:dyDescent="0.25">
      <c r="A10" s="1722"/>
      <c r="B10" s="1760"/>
      <c r="C10" s="1761"/>
      <c r="D10" s="1762"/>
      <c r="E10" s="1760"/>
      <c r="F10" s="1761"/>
      <c r="G10" s="1762"/>
      <c r="H10" s="1717"/>
      <c r="J10" s="499"/>
    </row>
    <row r="11" spans="1:33" ht="18.75" customHeight="1" x14ac:dyDescent="0.2">
      <c r="A11" s="1722"/>
      <c r="B11" s="1716" t="s">
        <v>557</v>
      </c>
      <c r="C11" s="1716" t="s">
        <v>558</v>
      </c>
      <c r="D11" s="1716" t="s">
        <v>559</v>
      </c>
      <c r="E11" s="1716" t="s">
        <v>560</v>
      </c>
      <c r="F11" s="1716" t="s">
        <v>561</v>
      </c>
      <c r="G11" s="1716" t="s">
        <v>559</v>
      </c>
      <c r="H11" s="1717"/>
      <c r="J11" s="499"/>
    </row>
    <row r="12" spans="1:33" ht="13.5" customHeight="1" thickBot="1" x14ac:dyDescent="0.25">
      <c r="A12" s="1723"/>
      <c r="B12" s="1718"/>
      <c r="C12" s="1718"/>
      <c r="D12" s="1718"/>
      <c r="E12" s="1718"/>
      <c r="F12" s="1718"/>
      <c r="G12" s="1718"/>
      <c r="H12" s="1718"/>
      <c r="J12" s="499"/>
    </row>
    <row r="13" spans="1:33" x14ac:dyDescent="0.2">
      <c r="A13" s="797" t="s">
        <v>550</v>
      </c>
      <c r="B13" s="500"/>
      <c r="C13" s="500"/>
      <c r="D13" s="500"/>
      <c r="E13" s="500"/>
      <c r="F13" s="500"/>
      <c r="G13" s="500"/>
      <c r="H13" s="500"/>
    </row>
    <row r="14" spans="1:33" x14ac:dyDescent="0.2">
      <c r="A14" s="799" t="s">
        <v>1526</v>
      </c>
      <c r="B14" s="21">
        <v>18548.773659999937</v>
      </c>
      <c r="C14" s="11">
        <v>0</v>
      </c>
      <c r="D14" s="11">
        <v>0</v>
      </c>
      <c r="E14" s="21">
        <v>7163.2373299999999</v>
      </c>
      <c r="F14" s="11">
        <v>0</v>
      </c>
      <c r="G14" s="11">
        <v>0</v>
      </c>
      <c r="H14" s="11">
        <v>25712.010989999937</v>
      </c>
      <c r="I14" s="163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501"/>
      <c r="AD14" s="501"/>
      <c r="AE14" s="501"/>
      <c r="AF14" s="501"/>
      <c r="AG14" s="501"/>
    </row>
    <row r="15" spans="1:33" x14ac:dyDescent="0.2">
      <c r="A15" s="799" t="s">
        <v>2070</v>
      </c>
      <c r="B15" s="21">
        <v>36536.526900000012</v>
      </c>
      <c r="C15" s="11">
        <v>25975.246359999997</v>
      </c>
      <c r="D15" s="11">
        <v>1202.80196</v>
      </c>
      <c r="E15" s="21">
        <v>3378.9784399999999</v>
      </c>
      <c r="F15" s="11">
        <v>0</v>
      </c>
      <c r="G15" s="11">
        <v>60123.104180000002</v>
      </c>
      <c r="H15" s="11">
        <v>127216.65784</v>
      </c>
      <c r="I15" s="163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501"/>
      <c r="AD15" s="501"/>
      <c r="AE15" s="501"/>
      <c r="AF15" s="501"/>
      <c r="AG15" s="501"/>
    </row>
    <row r="16" spans="1:33" x14ac:dyDescent="0.2">
      <c r="A16" s="799" t="s">
        <v>1220</v>
      </c>
      <c r="B16" s="21">
        <v>57613.775040000008</v>
      </c>
      <c r="C16" s="11">
        <v>70428.084239999996</v>
      </c>
      <c r="D16" s="11">
        <v>189166.07431</v>
      </c>
      <c r="E16" s="21">
        <v>14792.207410000001</v>
      </c>
      <c r="F16" s="11">
        <v>0</v>
      </c>
      <c r="G16" s="11">
        <v>0</v>
      </c>
      <c r="H16" s="11">
        <v>332000.141</v>
      </c>
      <c r="I16" s="163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501"/>
      <c r="AD16" s="501"/>
      <c r="AE16" s="501"/>
      <c r="AF16" s="501"/>
      <c r="AG16" s="501"/>
    </row>
    <row r="17" spans="1:33" x14ac:dyDescent="0.2">
      <c r="A17" s="800" t="s">
        <v>800</v>
      </c>
      <c r="B17" s="23">
        <v>25736.003219999999</v>
      </c>
      <c r="C17" s="15">
        <v>82671.048720000035</v>
      </c>
      <c r="D17" s="15">
        <v>118321.11309000001</v>
      </c>
      <c r="E17" s="23">
        <v>29757.85725999999</v>
      </c>
      <c r="F17" s="15">
        <v>0</v>
      </c>
      <c r="G17" s="15">
        <v>0</v>
      </c>
      <c r="H17" s="15">
        <v>256486.02229000002</v>
      </c>
      <c r="I17" s="163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501"/>
      <c r="AD17" s="501"/>
      <c r="AE17" s="501"/>
      <c r="AF17" s="501"/>
      <c r="AG17" s="501"/>
    </row>
    <row r="18" spans="1:33" x14ac:dyDescent="0.2">
      <c r="A18" s="801" t="s">
        <v>763</v>
      </c>
      <c r="B18" s="22">
        <v>35215.391019999995</v>
      </c>
      <c r="C18" s="16">
        <v>172570.07350999996</v>
      </c>
      <c r="D18" s="16">
        <v>228466.37659999996</v>
      </c>
      <c r="E18" s="22">
        <v>17930.181650000002</v>
      </c>
      <c r="F18" s="16">
        <v>0</v>
      </c>
      <c r="G18" s="16">
        <v>0</v>
      </c>
      <c r="H18" s="16">
        <v>454182.02277999988</v>
      </c>
      <c r="I18" s="163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501"/>
      <c r="AD18" s="501"/>
      <c r="AE18" s="501"/>
      <c r="AF18" s="501"/>
      <c r="AG18" s="501"/>
    </row>
    <row r="19" spans="1:33" x14ac:dyDescent="0.2">
      <c r="A19" s="799" t="s">
        <v>1548</v>
      </c>
      <c r="B19" s="21">
        <v>1883.9282999999996</v>
      </c>
      <c r="C19" s="11">
        <v>20912.846660000003</v>
      </c>
      <c r="D19" s="11">
        <v>25936.037079999995</v>
      </c>
      <c r="E19" s="21">
        <v>2644.90083</v>
      </c>
      <c r="F19" s="11">
        <v>0</v>
      </c>
      <c r="G19" s="11">
        <v>0</v>
      </c>
      <c r="H19" s="11">
        <v>51377.712869999996</v>
      </c>
      <c r="I19" s="163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501"/>
      <c r="AD19" s="501"/>
      <c r="AE19" s="501"/>
      <c r="AF19" s="501"/>
      <c r="AG19" s="501"/>
    </row>
    <row r="20" spans="1:33" x14ac:dyDescent="0.2">
      <c r="A20" s="799" t="s">
        <v>1550</v>
      </c>
      <c r="B20" s="21">
        <v>7052.5592100000022</v>
      </c>
      <c r="C20" s="11">
        <v>0</v>
      </c>
      <c r="D20" s="11">
        <v>0</v>
      </c>
      <c r="E20" s="21">
        <v>0</v>
      </c>
      <c r="F20" s="11">
        <v>0</v>
      </c>
      <c r="G20" s="11">
        <v>0</v>
      </c>
      <c r="H20" s="11">
        <v>7052.5592100000022</v>
      </c>
      <c r="I20" s="163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501"/>
      <c r="AD20" s="501"/>
      <c r="AE20" s="501"/>
      <c r="AF20" s="501"/>
      <c r="AG20" s="501"/>
    </row>
    <row r="21" spans="1:33" x14ac:dyDescent="0.2">
      <c r="A21" s="800" t="s">
        <v>1549</v>
      </c>
      <c r="B21" s="23">
        <v>24230.907689999996</v>
      </c>
      <c r="C21" s="15">
        <v>7164.2524099999991</v>
      </c>
      <c r="D21" s="15">
        <v>4208.9364100000003</v>
      </c>
      <c r="E21" s="23">
        <v>31646.637939999993</v>
      </c>
      <c r="F21" s="15">
        <v>0</v>
      </c>
      <c r="G21" s="15">
        <v>0</v>
      </c>
      <c r="H21" s="15">
        <v>67250.734449999989</v>
      </c>
      <c r="I21" s="163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501"/>
      <c r="AD21" s="501"/>
      <c r="AE21" s="501"/>
      <c r="AF21" s="501"/>
      <c r="AG21" s="501"/>
    </row>
    <row r="22" spans="1:33" x14ac:dyDescent="0.2">
      <c r="A22" s="801" t="s">
        <v>817</v>
      </c>
      <c r="B22" s="22">
        <v>14976.593269999999</v>
      </c>
      <c r="C22" s="16">
        <v>14427.226200000001</v>
      </c>
      <c r="D22" s="16">
        <v>202161.82964000001</v>
      </c>
      <c r="E22" s="22">
        <v>70122.478380000015</v>
      </c>
      <c r="F22" s="16">
        <v>0</v>
      </c>
      <c r="G22" s="16">
        <v>0</v>
      </c>
      <c r="H22" s="16">
        <v>301688.12748999998</v>
      </c>
      <c r="I22" s="163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501"/>
      <c r="AD22" s="501"/>
      <c r="AE22" s="501"/>
      <c r="AF22" s="501"/>
      <c r="AG22" s="501"/>
    </row>
    <row r="23" spans="1:33" x14ac:dyDescent="0.2">
      <c r="A23" s="799" t="s">
        <v>102</v>
      </c>
      <c r="B23" s="21">
        <v>220.00227000000001</v>
      </c>
      <c r="C23" s="11">
        <v>0</v>
      </c>
      <c r="D23" s="11">
        <v>0</v>
      </c>
      <c r="E23" s="21">
        <v>0</v>
      </c>
      <c r="F23" s="11">
        <v>0</v>
      </c>
      <c r="G23" s="11">
        <v>0</v>
      </c>
      <c r="H23" s="11">
        <v>220.00227000000001</v>
      </c>
      <c r="I23" s="163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501"/>
      <c r="AD23" s="501"/>
      <c r="AE23" s="501"/>
      <c r="AF23" s="501"/>
      <c r="AG23" s="501"/>
    </row>
    <row r="24" spans="1:33" x14ac:dyDescent="0.2">
      <c r="A24" s="799" t="s">
        <v>1551</v>
      </c>
      <c r="B24" s="21">
        <v>1710.5005100000001</v>
      </c>
      <c r="C24" s="11">
        <v>0</v>
      </c>
      <c r="D24" s="11">
        <v>0</v>
      </c>
      <c r="E24" s="21">
        <v>0</v>
      </c>
      <c r="F24" s="11">
        <v>0</v>
      </c>
      <c r="G24" s="11">
        <v>0</v>
      </c>
      <c r="H24" s="11">
        <v>1710.5005100000001</v>
      </c>
      <c r="I24" s="163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501"/>
      <c r="AD24" s="501"/>
      <c r="AE24" s="501"/>
      <c r="AF24" s="501"/>
      <c r="AG24" s="501"/>
    </row>
    <row r="25" spans="1:33" x14ac:dyDescent="0.2">
      <c r="A25" s="800" t="s">
        <v>854</v>
      </c>
      <c r="B25" s="23">
        <v>883.50923999999998</v>
      </c>
      <c r="C25" s="15">
        <v>3433.4755</v>
      </c>
      <c r="D25" s="15">
        <v>38.249040000000001</v>
      </c>
      <c r="E25" s="23">
        <v>358.67289</v>
      </c>
      <c r="F25" s="15">
        <v>0</v>
      </c>
      <c r="G25" s="15">
        <v>0</v>
      </c>
      <c r="H25" s="15">
        <v>4713.9066699999994</v>
      </c>
      <c r="I25" s="163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501"/>
      <c r="AD25" s="501"/>
      <c r="AE25" s="501"/>
      <c r="AF25" s="501"/>
      <c r="AG25" s="501"/>
    </row>
    <row r="26" spans="1:33" x14ac:dyDescent="0.2">
      <c r="A26" s="801" t="s">
        <v>2132</v>
      </c>
      <c r="B26" s="22">
        <v>302.08356999999995</v>
      </c>
      <c r="C26" s="16">
        <v>2259.08671</v>
      </c>
      <c r="D26" s="16">
        <v>7732.6154100000003</v>
      </c>
      <c r="E26" s="22">
        <v>2576.6282400000009</v>
      </c>
      <c r="F26" s="16">
        <v>0</v>
      </c>
      <c r="G26" s="16">
        <v>0</v>
      </c>
      <c r="H26" s="16">
        <v>12870.413930000002</v>
      </c>
      <c r="I26" s="163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501"/>
      <c r="AD26" s="501"/>
      <c r="AE26" s="501"/>
      <c r="AF26" s="501"/>
      <c r="AG26" s="501"/>
    </row>
    <row r="27" spans="1:33" x14ac:dyDescent="0.2">
      <c r="A27" s="799" t="s">
        <v>1557</v>
      </c>
      <c r="B27" s="21">
        <v>27148.808079999999</v>
      </c>
      <c r="C27" s="11">
        <v>57334.949000000008</v>
      </c>
      <c r="D27" s="11">
        <v>59549.124449999996</v>
      </c>
      <c r="E27" s="21">
        <v>10034.38355</v>
      </c>
      <c r="F27" s="11">
        <v>0</v>
      </c>
      <c r="G27" s="11">
        <v>0</v>
      </c>
      <c r="H27" s="11">
        <v>154067.26508000001</v>
      </c>
      <c r="I27" s="163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501"/>
      <c r="AD27" s="501"/>
      <c r="AE27" s="501"/>
      <c r="AF27" s="501"/>
      <c r="AG27" s="501"/>
    </row>
    <row r="28" spans="1:33" x14ac:dyDescent="0.2">
      <c r="A28" s="799" t="s">
        <v>1423</v>
      </c>
      <c r="B28" s="21">
        <v>15137.312159999999</v>
      </c>
      <c r="C28" s="11">
        <v>0</v>
      </c>
      <c r="D28" s="11">
        <v>0</v>
      </c>
      <c r="E28" s="21">
        <v>0</v>
      </c>
      <c r="F28" s="11">
        <v>0</v>
      </c>
      <c r="G28" s="11">
        <v>0</v>
      </c>
      <c r="H28" s="11">
        <v>15137.312159999999</v>
      </c>
      <c r="I28" s="163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501"/>
      <c r="AD28" s="501"/>
      <c r="AE28" s="501"/>
      <c r="AF28" s="501"/>
      <c r="AG28" s="501"/>
    </row>
    <row r="29" spans="1:33" x14ac:dyDescent="0.2">
      <c r="A29" s="800" t="s">
        <v>802</v>
      </c>
      <c r="B29" s="23">
        <v>47541.690809999986</v>
      </c>
      <c r="C29" s="15">
        <v>99031.73039159138</v>
      </c>
      <c r="D29" s="15">
        <v>96515.445400000026</v>
      </c>
      <c r="E29" s="23">
        <v>7174.0546584086042</v>
      </c>
      <c r="F29" s="15">
        <v>0</v>
      </c>
      <c r="G29" s="15">
        <v>0</v>
      </c>
      <c r="H29" s="15">
        <v>250262.92126</v>
      </c>
      <c r="I29" s="163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501"/>
      <c r="AD29" s="501"/>
      <c r="AE29" s="501"/>
      <c r="AF29" s="501"/>
      <c r="AG29" s="501"/>
    </row>
    <row r="30" spans="1:33" x14ac:dyDescent="0.2">
      <c r="A30" s="801" t="s">
        <v>830</v>
      </c>
      <c r="B30" s="22">
        <v>81385.706369999985</v>
      </c>
      <c r="C30" s="16">
        <v>7691.6461300000001</v>
      </c>
      <c r="D30" s="16">
        <v>4565.5298200000016</v>
      </c>
      <c r="E30" s="22">
        <v>628.03386999999998</v>
      </c>
      <c r="F30" s="16">
        <v>0</v>
      </c>
      <c r="G30" s="16">
        <v>0</v>
      </c>
      <c r="H30" s="16">
        <v>94270.916189999974</v>
      </c>
      <c r="I30" s="163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501"/>
      <c r="AD30" s="501"/>
      <c r="AE30" s="501"/>
      <c r="AF30" s="501"/>
      <c r="AG30" s="501"/>
    </row>
    <row r="31" spans="1:33" x14ac:dyDescent="0.2">
      <c r="A31" s="799" t="s">
        <v>1644</v>
      </c>
      <c r="B31" s="21">
        <v>16514.588620000006</v>
      </c>
      <c r="C31" s="11">
        <v>13362.573090000005</v>
      </c>
      <c r="D31" s="11">
        <v>21901.080659999992</v>
      </c>
      <c r="E31" s="21">
        <v>1091.3240499999997</v>
      </c>
      <c r="F31" s="11">
        <v>0</v>
      </c>
      <c r="G31" s="11">
        <v>0</v>
      </c>
      <c r="H31" s="11">
        <v>52869.56642000001</v>
      </c>
      <c r="I31" s="163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501"/>
      <c r="AD31" s="501"/>
      <c r="AE31" s="501"/>
      <c r="AF31" s="501"/>
      <c r="AG31" s="501"/>
    </row>
    <row r="32" spans="1:33" x14ac:dyDescent="0.2">
      <c r="A32" s="799" t="s">
        <v>1530</v>
      </c>
      <c r="B32" s="21">
        <v>1218.8983799999996</v>
      </c>
      <c r="C32" s="11">
        <v>18983.849289999995</v>
      </c>
      <c r="D32" s="11">
        <v>143745.09780000002</v>
      </c>
      <c r="E32" s="21">
        <v>30820.96486</v>
      </c>
      <c r="F32" s="11">
        <v>0</v>
      </c>
      <c r="G32" s="11">
        <v>0</v>
      </c>
      <c r="H32" s="11">
        <v>194768.81033000001</v>
      </c>
      <c r="I32" s="163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501"/>
      <c r="AD32" s="501"/>
      <c r="AE32" s="501"/>
      <c r="AF32" s="501"/>
      <c r="AG32" s="501"/>
    </row>
    <row r="33" spans="1:33" x14ac:dyDescent="0.2">
      <c r="A33" s="800" t="s">
        <v>758</v>
      </c>
      <c r="B33" s="23">
        <v>69043.197040000014</v>
      </c>
      <c r="C33" s="15">
        <v>68553.445360000012</v>
      </c>
      <c r="D33" s="15">
        <v>245295.11194000003</v>
      </c>
      <c r="E33" s="23">
        <v>7103.253529999999</v>
      </c>
      <c r="F33" s="15">
        <v>0</v>
      </c>
      <c r="G33" s="15">
        <v>0</v>
      </c>
      <c r="H33" s="15">
        <v>389995.00787000003</v>
      </c>
      <c r="I33" s="163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501"/>
      <c r="AD33" s="501"/>
      <c r="AE33" s="501"/>
      <c r="AF33" s="501"/>
      <c r="AG33" s="501"/>
    </row>
    <row r="34" spans="1:33" x14ac:dyDescent="0.2">
      <c r="A34" s="801" t="s">
        <v>1418</v>
      </c>
      <c r="B34" s="22">
        <v>31960.463778235004</v>
      </c>
      <c r="C34" s="16">
        <v>50814.947893236851</v>
      </c>
      <c r="D34" s="16">
        <v>19169.703957925572</v>
      </c>
      <c r="E34" s="22">
        <v>4477.78406</v>
      </c>
      <c r="F34" s="16">
        <v>0</v>
      </c>
      <c r="G34" s="16">
        <v>0</v>
      </c>
      <c r="H34" s="16">
        <v>106422.89968939743</v>
      </c>
      <c r="I34" s="163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501"/>
      <c r="AD34" s="501"/>
      <c r="AE34" s="501"/>
      <c r="AF34" s="501"/>
      <c r="AG34" s="501"/>
    </row>
    <row r="35" spans="1:33" x14ac:dyDescent="0.2">
      <c r="A35" s="799" t="s">
        <v>803</v>
      </c>
      <c r="B35" s="21">
        <v>2497.14705</v>
      </c>
      <c r="C35" s="11">
        <v>40303.170300000005</v>
      </c>
      <c r="D35" s="11">
        <v>39786.401620000004</v>
      </c>
      <c r="E35" s="21">
        <v>5882.5727400000005</v>
      </c>
      <c r="F35" s="11">
        <v>0</v>
      </c>
      <c r="G35" s="11">
        <v>0</v>
      </c>
      <c r="H35" s="11">
        <v>88469.29171000002</v>
      </c>
      <c r="I35" s="163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501"/>
      <c r="AD35" s="501"/>
      <c r="AE35" s="501"/>
      <c r="AF35" s="501"/>
      <c r="AG35" s="501"/>
    </row>
    <row r="36" spans="1:33" x14ac:dyDescent="0.2">
      <c r="A36" s="799" t="s">
        <v>762</v>
      </c>
      <c r="B36" s="21">
        <v>4711.9729500000003</v>
      </c>
      <c r="C36" s="11">
        <v>6352.1789900000003</v>
      </c>
      <c r="D36" s="11">
        <v>1.7662199999999999</v>
      </c>
      <c r="E36" s="21">
        <v>375.96341000000001</v>
      </c>
      <c r="F36" s="11">
        <v>0</v>
      </c>
      <c r="G36" s="11">
        <v>0</v>
      </c>
      <c r="H36" s="11">
        <v>11441.88157</v>
      </c>
      <c r="I36" s="163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501"/>
      <c r="AD36" s="501"/>
      <c r="AE36" s="501"/>
      <c r="AF36" s="501"/>
      <c r="AG36" s="501"/>
    </row>
    <row r="37" spans="1:33" x14ac:dyDescent="0.2">
      <c r="A37" s="800" t="s">
        <v>761</v>
      </c>
      <c r="B37" s="23">
        <v>3078.6722299999997</v>
      </c>
      <c r="C37" s="15">
        <v>16571.215930000002</v>
      </c>
      <c r="D37" s="15">
        <v>19663.192289999999</v>
      </c>
      <c r="E37" s="23">
        <v>3555.4660599999997</v>
      </c>
      <c r="F37" s="15">
        <v>0</v>
      </c>
      <c r="G37" s="15">
        <v>13817.171989999999</v>
      </c>
      <c r="H37" s="15">
        <v>56685.718500000003</v>
      </c>
      <c r="I37" s="163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501"/>
      <c r="AD37" s="501"/>
      <c r="AE37" s="501"/>
      <c r="AF37" s="501"/>
      <c r="AG37" s="501"/>
    </row>
    <row r="38" spans="1:33" x14ac:dyDescent="0.2">
      <c r="A38" s="801" t="s">
        <v>829</v>
      </c>
      <c r="B38" s="22">
        <v>6009.0696400000006</v>
      </c>
      <c r="C38" s="16">
        <v>3996.3397099999993</v>
      </c>
      <c r="D38" s="16">
        <v>4003.2735499999999</v>
      </c>
      <c r="E38" s="22">
        <v>1401.6848300000001</v>
      </c>
      <c r="F38" s="16">
        <v>0</v>
      </c>
      <c r="G38" s="16">
        <v>0</v>
      </c>
      <c r="H38" s="16">
        <v>15410.36773</v>
      </c>
      <c r="I38" s="163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501"/>
      <c r="AD38" s="501"/>
      <c r="AE38" s="501"/>
      <c r="AF38" s="501"/>
      <c r="AG38" s="501"/>
    </row>
    <row r="39" spans="1:33" x14ac:dyDescent="0.2">
      <c r="A39" s="799" t="s">
        <v>1581</v>
      </c>
      <c r="B39" s="21">
        <v>40191.541760000386</v>
      </c>
      <c r="C39" s="11">
        <v>72826.112440000026</v>
      </c>
      <c r="D39" s="11">
        <v>64831.449207807826</v>
      </c>
      <c r="E39" s="21">
        <v>5233.5123300000005</v>
      </c>
      <c r="F39" s="11">
        <v>0</v>
      </c>
      <c r="G39" s="11">
        <v>0</v>
      </c>
      <c r="H39" s="11">
        <v>183082.61573780823</v>
      </c>
      <c r="I39" s="163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501"/>
      <c r="AD39" s="501"/>
      <c r="AE39" s="501"/>
      <c r="AF39" s="501"/>
      <c r="AG39" s="501"/>
    </row>
    <row r="40" spans="1:33" x14ac:dyDescent="0.2">
      <c r="A40" s="799" t="s">
        <v>1527</v>
      </c>
      <c r="B40" s="21">
        <v>5181.9840000000004</v>
      </c>
      <c r="C40" s="11">
        <v>8806.5660000000007</v>
      </c>
      <c r="D40" s="11">
        <v>12325.95</v>
      </c>
      <c r="E40" s="21">
        <v>1498.8889999999999</v>
      </c>
      <c r="F40" s="11">
        <v>0</v>
      </c>
      <c r="G40" s="11">
        <v>0</v>
      </c>
      <c r="H40" s="11">
        <v>27813.388999999999</v>
      </c>
      <c r="I40" s="163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501"/>
      <c r="AD40" s="501"/>
      <c r="AE40" s="501"/>
      <c r="AF40" s="501"/>
      <c r="AG40" s="501"/>
    </row>
    <row r="41" spans="1:33" x14ac:dyDescent="0.2">
      <c r="A41" s="799" t="s">
        <v>828</v>
      </c>
      <c r="B41" s="21">
        <v>4730.179854</v>
      </c>
      <c r="C41" s="11">
        <v>74158.093775800022</v>
      </c>
      <c r="D41" s="11">
        <v>51072.2461262</v>
      </c>
      <c r="E41" s="21">
        <v>3729.0182282999981</v>
      </c>
      <c r="F41" s="11">
        <v>0</v>
      </c>
      <c r="G41" s="11">
        <v>0</v>
      </c>
      <c r="H41" s="11">
        <v>133689.53798430003</v>
      </c>
      <c r="I41" s="163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501"/>
      <c r="AD41" s="501"/>
      <c r="AE41" s="501"/>
      <c r="AF41" s="501"/>
      <c r="AG41" s="501"/>
    </row>
    <row r="42" spans="1:33" x14ac:dyDescent="0.2">
      <c r="A42" s="801" t="s">
        <v>799</v>
      </c>
      <c r="B42" s="22">
        <v>36.368029999999997</v>
      </c>
      <c r="C42" s="16">
        <v>9168.1647199999989</v>
      </c>
      <c r="D42" s="16">
        <v>17411.67482</v>
      </c>
      <c r="E42" s="22">
        <v>736.71614999999997</v>
      </c>
      <c r="F42" s="16">
        <v>0</v>
      </c>
      <c r="G42" s="16">
        <v>0</v>
      </c>
      <c r="H42" s="16">
        <v>27352.923719999999</v>
      </c>
      <c r="I42" s="163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501"/>
      <c r="AD42" s="501"/>
      <c r="AE42" s="501"/>
      <c r="AF42" s="501"/>
      <c r="AG42" s="501"/>
    </row>
    <row r="43" spans="1:33" x14ac:dyDescent="0.2">
      <c r="A43" s="799" t="s">
        <v>1168</v>
      </c>
      <c r="B43" s="21">
        <v>56444.347389999995</v>
      </c>
      <c r="C43" s="11">
        <v>45876.721790000003</v>
      </c>
      <c r="D43" s="11">
        <v>18861.959729999999</v>
      </c>
      <c r="E43" s="21">
        <v>6956.5917099999997</v>
      </c>
      <c r="F43" s="11">
        <v>0</v>
      </c>
      <c r="G43" s="11">
        <v>0</v>
      </c>
      <c r="H43" s="11">
        <v>128139.62061999999</v>
      </c>
      <c r="I43" s="163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501"/>
      <c r="AD43" s="501"/>
      <c r="AE43" s="501"/>
      <c r="AF43" s="501"/>
      <c r="AG43" s="501"/>
    </row>
    <row r="44" spans="1:33" x14ac:dyDescent="0.2">
      <c r="A44" s="799" t="s">
        <v>2088</v>
      </c>
      <c r="B44" s="21">
        <v>15789.9938</v>
      </c>
      <c r="C44" s="11">
        <v>754.91712000000007</v>
      </c>
      <c r="D44" s="11">
        <v>1057.54126</v>
      </c>
      <c r="E44" s="21">
        <v>92.389709999999994</v>
      </c>
      <c r="F44" s="11">
        <v>0</v>
      </c>
      <c r="G44" s="11">
        <v>0</v>
      </c>
      <c r="H44" s="11">
        <v>17694.84189</v>
      </c>
      <c r="I44" s="163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501"/>
      <c r="AD44" s="501"/>
      <c r="AE44" s="501"/>
      <c r="AF44" s="501"/>
      <c r="AG44" s="501"/>
    </row>
    <row r="45" spans="1:33" x14ac:dyDescent="0.2">
      <c r="A45" s="800" t="s">
        <v>1535</v>
      </c>
      <c r="B45" s="23">
        <v>4225.4931699999997</v>
      </c>
      <c r="C45" s="15">
        <v>831.99421000000007</v>
      </c>
      <c r="D45" s="15">
        <v>2175.1546500000004</v>
      </c>
      <c r="E45" s="23">
        <v>690.54461000000003</v>
      </c>
      <c r="F45" s="15">
        <v>0</v>
      </c>
      <c r="G45" s="15">
        <v>1709.4690400000002</v>
      </c>
      <c r="H45" s="15">
        <v>9632.6556799999998</v>
      </c>
      <c r="I45" s="163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501"/>
      <c r="AD45" s="501"/>
      <c r="AE45" s="501"/>
      <c r="AF45" s="501"/>
      <c r="AG45" s="501"/>
    </row>
    <row r="46" spans="1:33" x14ac:dyDescent="0.2">
      <c r="A46" s="799" t="s">
        <v>759</v>
      </c>
      <c r="B46" s="21">
        <v>9253.2171100000196</v>
      </c>
      <c r="C46" s="11">
        <v>127192.33952999994</v>
      </c>
      <c r="D46" s="11">
        <v>143786.23640000005</v>
      </c>
      <c r="E46" s="21">
        <v>10038.064179999999</v>
      </c>
      <c r="F46" s="11">
        <v>0</v>
      </c>
      <c r="G46" s="11">
        <v>0</v>
      </c>
      <c r="H46" s="11">
        <v>290269.85722000001</v>
      </c>
      <c r="I46" s="163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501"/>
      <c r="AD46" s="501"/>
      <c r="AE46" s="501"/>
      <c r="AF46" s="501"/>
      <c r="AG46" s="501"/>
    </row>
    <row r="47" spans="1:33" x14ac:dyDescent="0.2">
      <c r="A47" s="799" t="s">
        <v>1528</v>
      </c>
      <c r="B47" s="21">
        <v>1149.9253799999999</v>
      </c>
      <c r="C47" s="11">
        <v>8140.4666899999975</v>
      </c>
      <c r="D47" s="11">
        <v>2217.7779699999996</v>
      </c>
      <c r="E47" s="21">
        <v>1891.7970400000004</v>
      </c>
      <c r="F47" s="11">
        <v>0</v>
      </c>
      <c r="G47" s="11">
        <v>235820.49916000001</v>
      </c>
      <c r="H47" s="11">
        <v>249220.46624000001</v>
      </c>
      <c r="I47" s="163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501"/>
      <c r="AD47" s="501"/>
      <c r="AE47" s="501"/>
      <c r="AF47" s="501"/>
      <c r="AG47" s="501"/>
    </row>
    <row r="48" spans="1:33" x14ac:dyDescent="0.2">
      <c r="A48" s="800" t="s">
        <v>752</v>
      </c>
      <c r="B48" s="23">
        <v>7565.3391300000003</v>
      </c>
      <c r="C48" s="15">
        <v>23914.980620000006</v>
      </c>
      <c r="D48" s="15">
        <v>62969.044620000001</v>
      </c>
      <c r="E48" s="23">
        <v>26064.311450000008</v>
      </c>
      <c r="F48" s="15">
        <v>0</v>
      </c>
      <c r="G48" s="15">
        <v>0</v>
      </c>
      <c r="H48" s="15">
        <v>120513.67582000002</v>
      </c>
      <c r="I48" s="163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501"/>
      <c r="AD48" s="501"/>
      <c r="AE48" s="501"/>
      <c r="AF48" s="501"/>
      <c r="AG48" s="501"/>
    </row>
    <row r="49" spans="1:33" s="503" customFormat="1" x14ac:dyDescent="0.2">
      <c r="A49" s="1164" t="s">
        <v>551</v>
      </c>
      <c r="B49" s="1166">
        <v>675726.47063223552</v>
      </c>
      <c r="C49" s="1166">
        <v>1154507.7432906281</v>
      </c>
      <c r="D49" s="1166">
        <v>1808138.7960319337</v>
      </c>
      <c r="E49" s="1166">
        <v>309849.10039670859</v>
      </c>
      <c r="F49" s="1166">
        <v>0</v>
      </c>
      <c r="G49" s="1166">
        <v>311470.24436999997</v>
      </c>
      <c r="H49" s="1165">
        <v>4259692.3547215052</v>
      </c>
      <c r="I49" s="161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502"/>
      <c r="AD49" s="502"/>
      <c r="AE49" s="502"/>
      <c r="AF49" s="502"/>
      <c r="AG49" s="502"/>
    </row>
    <row r="50" spans="1:33" s="503" customFormat="1" x14ac:dyDescent="0.2">
      <c r="A50" s="798" t="s">
        <v>552</v>
      </c>
      <c r="B50" s="42"/>
      <c r="C50" s="35"/>
      <c r="D50" s="35"/>
      <c r="E50" s="42"/>
      <c r="F50" s="35"/>
      <c r="G50" s="35"/>
      <c r="H50" s="35"/>
      <c r="I50" s="161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502"/>
      <c r="AD50" s="502"/>
      <c r="AE50" s="502"/>
      <c r="AF50" s="502"/>
      <c r="AG50" s="502"/>
    </row>
    <row r="51" spans="1:33" x14ac:dyDescent="0.2">
      <c r="A51" s="799" t="s">
        <v>1529</v>
      </c>
      <c r="B51" s="21">
        <v>924.03634000000284</v>
      </c>
      <c r="C51" s="11">
        <v>983.38430999999991</v>
      </c>
      <c r="D51" s="11">
        <v>0</v>
      </c>
      <c r="E51" s="21">
        <v>105</v>
      </c>
      <c r="F51" s="11">
        <v>0</v>
      </c>
      <c r="G51" s="11">
        <v>0</v>
      </c>
      <c r="H51" s="11">
        <v>2012.4206500000028</v>
      </c>
      <c r="I51" s="163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501"/>
      <c r="AD51" s="501"/>
      <c r="AE51" s="501"/>
      <c r="AF51" s="501"/>
      <c r="AG51" s="501"/>
    </row>
    <row r="52" spans="1:33" x14ac:dyDescent="0.2">
      <c r="A52" s="799" t="s">
        <v>103</v>
      </c>
      <c r="B52" s="21">
        <v>874.40044000000012</v>
      </c>
      <c r="C52" s="11">
        <v>0</v>
      </c>
      <c r="D52" s="11">
        <v>0</v>
      </c>
      <c r="E52" s="21">
        <v>0</v>
      </c>
      <c r="F52" s="11">
        <v>0</v>
      </c>
      <c r="G52" s="11">
        <v>0</v>
      </c>
      <c r="H52" s="11">
        <v>874.40044000000012</v>
      </c>
      <c r="I52" s="163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501"/>
      <c r="AD52" s="501"/>
      <c r="AE52" s="501"/>
      <c r="AF52" s="501"/>
      <c r="AG52" s="501"/>
    </row>
    <row r="53" spans="1:33" x14ac:dyDescent="0.2">
      <c r="A53" s="799" t="s">
        <v>0</v>
      </c>
      <c r="B53" s="21">
        <v>0</v>
      </c>
      <c r="C53" s="11">
        <v>0</v>
      </c>
      <c r="D53" s="11">
        <v>0</v>
      </c>
      <c r="E53" s="21">
        <v>10.633280000000001</v>
      </c>
      <c r="F53" s="11">
        <v>0</v>
      </c>
      <c r="G53" s="11">
        <v>0</v>
      </c>
      <c r="H53" s="11">
        <v>10.633280000000001</v>
      </c>
      <c r="I53" s="163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501"/>
      <c r="AD53" s="501"/>
      <c r="AE53" s="501"/>
      <c r="AF53" s="501"/>
      <c r="AG53" s="501"/>
    </row>
    <row r="54" spans="1:33" x14ac:dyDescent="0.2">
      <c r="A54" s="801" t="s">
        <v>832</v>
      </c>
      <c r="B54" s="22">
        <v>8634.8925818005173</v>
      </c>
      <c r="C54" s="16">
        <v>0</v>
      </c>
      <c r="D54" s="16">
        <v>0</v>
      </c>
      <c r="E54" s="22">
        <v>50.660364551559127</v>
      </c>
      <c r="F54" s="16">
        <v>0</v>
      </c>
      <c r="G54" s="16">
        <v>0</v>
      </c>
      <c r="H54" s="16">
        <v>8685.5529463520761</v>
      </c>
      <c r="I54" s="163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501"/>
      <c r="AD54" s="501"/>
      <c r="AE54" s="501"/>
      <c r="AF54" s="501"/>
      <c r="AG54" s="501"/>
    </row>
    <row r="55" spans="1:33" x14ac:dyDescent="0.2">
      <c r="A55" s="799" t="s">
        <v>1531</v>
      </c>
      <c r="B55" s="21">
        <v>15368.670809999998</v>
      </c>
      <c r="C55" s="11">
        <v>61.553719999999998</v>
      </c>
      <c r="D55" s="11">
        <v>0</v>
      </c>
      <c r="E55" s="21">
        <v>5.6666999999999996</v>
      </c>
      <c r="F55" s="11">
        <v>0</v>
      </c>
      <c r="G55" s="11">
        <v>0</v>
      </c>
      <c r="H55" s="11">
        <v>15435.891229999997</v>
      </c>
      <c r="I55" s="163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501"/>
      <c r="AD55" s="501"/>
      <c r="AE55" s="501"/>
      <c r="AF55" s="501"/>
      <c r="AG55" s="501"/>
    </row>
    <row r="56" spans="1:33" x14ac:dyDescent="0.2">
      <c r="A56" s="800" t="s">
        <v>1534</v>
      </c>
      <c r="B56" s="23">
        <v>260.83878145942077</v>
      </c>
      <c r="C56" s="15">
        <v>980.88877738439987</v>
      </c>
      <c r="D56" s="15">
        <v>0</v>
      </c>
      <c r="E56" s="23">
        <v>18.33624</v>
      </c>
      <c r="F56" s="15">
        <v>0</v>
      </c>
      <c r="G56" s="15">
        <v>0</v>
      </c>
      <c r="H56" s="15">
        <v>1260.0637988438207</v>
      </c>
      <c r="I56" s="163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501"/>
      <c r="AD56" s="501"/>
      <c r="AE56" s="501"/>
      <c r="AF56" s="501"/>
      <c r="AG56" s="501"/>
    </row>
    <row r="57" spans="1:33" s="503" customFormat="1" x14ac:dyDescent="0.2">
      <c r="A57" s="1331" t="s">
        <v>1928</v>
      </c>
      <c r="B57" s="1165">
        <v>26062.838953259939</v>
      </c>
      <c r="C57" s="1165">
        <v>2025.8268073843997</v>
      </c>
      <c r="D57" s="1165">
        <v>0</v>
      </c>
      <c r="E57" s="1165">
        <v>190.29658455155911</v>
      </c>
      <c r="F57" s="1165">
        <v>0</v>
      </c>
      <c r="G57" s="1165">
        <v>0</v>
      </c>
      <c r="H57" s="1117">
        <v>28278.962345195898</v>
      </c>
      <c r="I57" s="161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502"/>
      <c r="AD57" s="502"/>
      <c r="AE57" s="502"/>
      <c r="AF57" s="502"/>
      <c r="AG57" s="502"/>
    </row>
    <row r="58" spans="1:33" s="503" customFormat="1" x14ac:dyDescent="0.2">
      <c r="A58" s="1332" t="s">
        <v>1929</v>
      </c>
      <c r="B58" s="43"/>
      <c r="C58" s="34"/>
      <c r="D58" s="34"/>
      <c r="E58" s="43"/>
      <c r="F58" s="34"/>
      <c r="G58" s="34"/>
      <c r="H58" s="34"/>
      <c r="I58" s="161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502"/>
      <c r="AD58" s="502"/>
      <c r="AE58" s="502"/>
      <c r="AF58" s="502"/>
      <c r="AG58" s="502"/>
    </row>
    <row r="59" spans="1:33" x14ac:dyDescent="0.2">
      <c r="A59" s="799" t="s">
        <v>1420</v>
      </c>
      <c r="B59" s="21">
        <v>0</v>
      </c>
      <c r="C59" s="11">
        <v>1856.56717</v>
      </c>
      <c r="D59" s="11">
        <v>0</v>
      </c>
      <c r="E59" s="21">
        <v>105.94799999999999</v>
      </c>
      <c r="F59" s="11">
        <v>0</v>
      </c>
      <c r="G59" s="11">
        <v>0</v>
      </c>
      <c r="H59" s="11">
        <v>1962.5151700000001</v>
      </c>
      <c r="I59" s="163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501"/>
      <c r="AD59" s="501"/>
      <c r="AE59" s="501"/>
      <c r="AF59" s="501"/>
      <c r="AG59" s="501"/>
    </row>
    <row r="60" spans="1:33" x14ac:dyDescent="0.2">
      <c r="A60" s="799" t="s">
        <v>798</v>
      </c>
      <c r="B60" s="21">
        <v>6762.0579588479986</v>
      </c>
      <c r="C60" s="11">
        <v>1934.3228773180003</v>
      </c>
      <c r="D60" s="11">
        <v>0</v>
      </c>
      <c r="E60" s="21">
        <v>168.90557558473603</v>
      </c>
      <c r="F60" s="11">
        <v>0</v>
      </c>
      <c r="G60" s="11">
        <v>0</v>
      </c>
      <c r="H60" s="11">
        <v>8865.2864117507361</v>
      </c>
      <c r="I60" s="163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501"/>
      <c r="AD60" s="501"/>
      <c r="AE60" s="501"/>
      <c r="AF60" s="501"/>
      <c r="AG60" s="501"/>
    </row>
    <row r="61" spans="1:33" x14ac:dyDescent="0.2">
      <c r="A61" s="799" t="s">
        <v>831</v>
      </c>
      <c r="B61" s="21">
        <v>9905.8362578950018</v>
      </c>
      <c r="C61" s="11">
        <v>1333.3907605018023</v>
      </c>
      <c r="D61" s="11">
        <v>0</v>
      </c>
      <c r="E61" s="21">
        <v>543.06393500000001</v>
      </c>
      <c r="F61" s="11">
        <v>0</v>
      </c>
      <c r="G61" s="11">
        <v>0</v>
      </c>
      <c r="H61" s="11">
        <v>11782.290953396805</v>
      </c>
      <c r="I61" s="163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501"/>
      <c r="AD61" s="501"/>
      <c r="AE61" s="501"/>
      <c r="AF61" s="501"/>
      <c r="AG61" s="501"/>
    </row>
    <row r="62" spans="1:33" x14ac:dyDescent="0.2">
      <c r="A62" s="799" t="s">
        <v>1926</v>
      </c>
      <c r="B62" s="21">
        <v>0</v>
      </c>
      <c r="C62" s="11">
        <v>0</v>
      </c>
      <c r="D62" s="11">
        <v>0</v>
      </c>
      <c r="E62" s="21">
        <v>0</v>
      </c>
      <c r="F62" s="11">
        <v>0</v>
      </c>
      <c r="G62" s="11">
        <v>0</v>
      </c>
      <c r="H62" s="11">
        <v>0</v>
      </c>
      <c r="I62" s="163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501"/>
      <c r="AD62" s="501"/>
      <c r="AE62" s="501"/>
      <c r="AF62" s="501"/>
      <c r="AG62" s="501"/>
    </row>
    <row r="63" spans="1:33" x14ac:dyDescent="0.2">
      <c r="A63" s="799" t="s">
        <v>1542</v>
      </c>
      <c r="B63" s="21">
        <v>2394.6165096363998</v>
      </c>
      <c r="C63" s="11">
        <v>6189.0360178109995</v>
      </c>
      <c r="D63" s="11">
        <v>0</v>
      </c>
      <c r="E63" s="21">
        <v>681.41600000000005</v>
      </c>
      <c r="F63" s="11">
        <v>0</v>
      </c>
      <c r="G63" s="11">
        <v>0</v>
      </c>
      <c r="H63" s="11">
        <v>9265.0685274473981</v>
      </c>
      <c r="I63" s="163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501"/>
      <c r="AD63" s="501"/>
      <c r="AE63" s="501"/>
      <c r="AF63" s="501"/>
      <c r="AG63" s="501"/>
    </row>
    <row r="64" spans="1:33" x14ac:dyDescent="0.2">
      <c r="A64" s="799" t="s">
        <v>1566</v>
      </c>
      <c r="B64" s="21">
        <v>2.2778</v>
      </c>
      <c r="C64" s="11">
        <v>635.40075999999999</v>
      </c>
      <c r="D64" s="11">
        <v>141.77488</v>
      </c>
      <c r="E64" s="21">
        <v>0</v>
      </c>
      <c r="F64" s="11">
        <v>0</v>
      </c>
      <c r="G64" s="11">
        <v>0</v>
      </c>
      <c r="H64" s="11">
        <v>779.45344</v>
      </c>
      <c r="I64" s="163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501"/>
      <c r="AD64" s="501"/>
      <c r="AE64" s="501"/>
      <c r="AF64" s="501"/>
      <c r="AG64" s="501"/>
    </row>
    <row r="65" spans="1:33" x14ac:dyDescent="0.2">
      <c r="A65" s="801" t="s">
        <v>104</v>
      </c>
      <c r="B65" s="22">
        <v>199.74694246598301</v>
      </c>
      <c r="C65" s="16">
        <v>754.29201462669346</v>
      </c>
      <c r="D65" s="16">
        <v>0</v>
      </c>
      <c r="E65" s="22">
        <v>61.1252</v>
      </c>
      <c r="F65" s="16">
        <v>0</v>
      </c>
      <c r="G65" s="16">
        <v>0</v>
      </c>
      <c r="H65" s="16">
        <v>1015.1641570926764</v>
      </c>
      <c r="I65" s="163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501"/>
      <c r="AD65" s="501"/>
      <c r="AE65" s="501"/>
      <c r="AF65" s="501"/>
      <c r="AG65" s="501"/>
    </row>
    <row r="66" spans="1:33" x14ac:dyDescent="0.2">
      <c r="A66" s="799" t="s">
        <v>1421</v>
      </c>
      <c r="B66" s="21">
        <v>0</v>
      </c>
      <c r="C66" s="11">
        <v>1045.97803</v>
      </c>
      <c r="D66" s="11">
        <v>0</v>
      </c>
      <c r="E66" s="21">
        <v>0</v>
      </c>
      <c r="F66" s="11">
        <v>0</v>
      </c>
      <c r="G66" s="11">
        <v>0</v>
      </c>
      <c r="H66" s="11">
        <v>1045.97803</v>
      </c>
      <c r="I66" s="163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501"/>
      <c r="AD66" s="501"/>
      <c r="AE66" s="501"/>
      <c r="AF66" s="501"/>
      <c r="AG66" s="501"/>
    </row>
    <row r="67" spans="1:33" x14ac:dyDescent="0.2">
      <c r="A67" s="800" t="s">
        <v>1567</v>
      </c>
      <c r="B67" s="23">
        <v>4346.2222099999999</v>
      </c>
      <c r="C67" s="15">
        <v>1983.50397</v>
      </c>
      <c r="D67" s="15">
        <v>0</v>
      </c>
      <c r="E67" s="23">
        <v>123.43360000000001</v>
      </c>
      <c r="F67" s="15">
        <v>0</v>
      </c>
      <c r="G67" s="15">
        <v>0</v>
      </c>
      <c r="H67" s="15">
        <v>6453.15978</v>
      </c>
      <c r="I67" s="163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501"/>
      <c r="AD67" s="501"/>
      <c r="AE67" s="501"/>
      <c r="AF67" s="501"/>
      <c r="AG67" s="501"/>
    </row>
    <row r="68" spans="1:33" x14ac:dyDescent="0.2">
      <c r="A68" s="799" t="s">
        <v>1532</v>
      </c>
      <c r="B68" s="21">
        <v>28598.053141851859</v>
      </c>
      <c r="C68" s="11">
        <v>535.83680148317922</v>
      </c>
      <c r="D68" s="11">
        <v>0</v>
      </c>
      <c r="E68" s="21">
        <v>663.78884400000004</v>
      </c>
      <c r="F68" s="11">
        <v>0</v>
      </c>
      <c r="G68" s="11">
        <v>0</v>
      </c>
      <c r="H68" s="11">
        <v>29797.678787335037</v>
      </c>
      <c r="I68" s="163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501"/>
      <c r="AD68" s="501"/>
      <c r="AE68" s="501"/>
      <c r="AF68" s="501"/>
      <c r="AG68" s="501"/>
    </row>
    <row r="69" spans="1:33" x14ac:dyDescent="0.2">
      <c r="A69" s="799" t="s">
        <v>958</v>
      </c>
      <c r="B69" s="21">
        <v>0</v>
      </c>
      <c r="C69" s="11">
        <v>2309.9312999999997</v>
      </c>
      <c r="D69" s="11">
        <v>0</v>
      </c>
      <c r="E69" s="21">
        <v>0</v>
      </c>
      <c r="F69" s="11">
        <v>0</v>
      </c>
      <c r="G69" s="11">
        <v>0</v>
      </c>
      <c r="H69" s="11">
        <v>2309.9312999999997</v>
      </c>
      <c r="I69" s="163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501"/>
      <c r="AD69" s="501"/>
      <c r="AE69" s="501"/>
      <c r="AF69" s="501"/>
      <c r="AG69" s="501"/>
    </row>
    <row r="70" spans="1:33" x14ac:dyDescent="0.2">
      <c r="A70" s="799" t="s">
        <v>1419</v>
      </c>
      <c r="B70" s="21">
        <v>0</v>
      </c>
      <c r="C70" s="11">
        <v>3463.2357299999999</v>
      </c>
      <c r="D70" s="11">
        <v>0</v>
      </c>
      <c r="E70" s="21">
        <v>268.5</v>
      </c>
      <c r="F70" s="11">
        <v>0</v>
      </c>
      <c r="G70" s="11">
        <v>0</v>
      </c>
      <c r="H70" s="11">
        <v>3731.7357299999999</v>
      </c>
      <c r="I70" s="163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501"/>
      <c r="AD70" s="501"/>
      <c r="AE70" s="501"/>
      <c r="AF70" s="501"/>
      <c r="AG70" s="501"/>
    </row>
    <row r="71" spans="1:33" x14ac:dyDescent="0.2">
      <c r="A71" s="800" t="s">
        <v>1533</v>
      </c>
      <c r="B71" s="23">
        <v>1141.0937200000003</v>
      </c>
      <c r="C71" s="15">
        <v>212.54969</v>
      </c>
      <c r="D71" s="15">
        <v>0</v>
      </c>
      <c r="E71" s="23">
        <v>170.52500000000001</v>
      </c>
      <c r="F71" s="15">
        <v>0</v>
      </c>
      <c r="G71" s="15">
        <v>0</v>
      </c>
      <c r="H71" s="15">
        <v>1524.1684100000004</v>
      </c>
      <c r="I71" s="163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501"/>
      <c r="AD71" s="501"/>
      <c r="AE71" s="501"/>
      <c r="AF71" s="501"/>
      <c r="AG71" s="501"/>
    </row>
    <row r="72" spans="1:33" x14ac:dyDescent="0.2">
      <c r="A72" s="799" t="s">
        <v>1927</v>
      </c>
      <c r="B72" s="21">
        <v>15749.53167</v>
      </c>
      <c r="C72" s="11">
        <v>0</v>
      </c>
      <c r="D72" s="11">
        <v>0</v>
      </c>
      <c r="E72" s="21">
        <v>0</v>
      </c>
      <c r="F72" s="11">
        <v>0</v>
      </c>
      <c r="G72" s="11">
        <v>0</v>
      </c>
      <c r="H72" s="11">
        <v>15749.53167</v>
      </c>
      <c r="I72" s="163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501"/>
      <c r="AD72" s="501"/>
      <c r="AE72" s="501"/>
      <c r="AF72" s="501"/>
      <c r="AG72" s="501"/>
    </row>
    <row r="73" spans="1:33" x14ac:dyDescent="0.2">
      <c r="A73" s="799" t="s">
        <v>1536</v>
      </c>
      <c r="B73" s="21">
        <v>0</v>
      </c>
      <c r="C73" s="11">
        <v>2551.2360199999994</v>
      </c>
      <c r="D73" s="11">
        <v>0</v>
      </c>
      <c r="E73" s="21">
        <v>0</v>
      </c>
      <c r="F73" s="11">
        <v>0</v>
      </c>
      <c r="G73" s="11">
        <v>0</v>
      </c>
      <c r="H73" s="11">
        <v>2551.2360199999994</v>
      </c>
      <c r="I73" s="163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501"/>
      <c r="AD73" s="501"/>
      <c r="AE73" s="501"/>
      <c r="AF73" s="501"/>
      <c r="AG73" s="501"/>
    </row>
    <row r="74" spans="1:33" x14ac:dyDescent="0.2">
      <c r="A74" s="799" t="s">
        <v>1537</v>
      </c>
      <c r="B74" s="21">
        <v>18630.899000000001</v>
      </c>
      <c r="C74" s="11">
        <v>1763.1326758680195</v>
      </c>
      <c r="D74" s="11">
        <v>0</v>
      </c>
      <c r="E74" s="21">
        <v>642.34100000000001</v>
      </c>
      <c r="F74" s="11">
        <v>0</v>
      </c>
      <c r="G74" s="11">
        <v>0</v>
      </c>
      <c r="H74" s="11">
        <v>21036.37267586802</v>
      </c>
      <c r="I74" s="163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501"/>
      <c r="AD74" s="501"/>
      <c r="AE74" s="501"/>
      <c r="AF74" s="501"/>
      <c r="AG74" s="501"/>
    </row>
    <row r="75" spans="1:33" x14ac:dyDescent="0.2">
      <c r="A75" s="800" t="s">
        <v>1422</v>
      </c>
      <c r="B75" s="23">
        <v>0</v>
      </c>
      <c r="C75" s="15">
        <v>0</v>
      </c>
      <c r="D75" s="15">
        <v>0</v>
      </c>
      <c r="E75" s="23">
        <v>5750</v>
      </c>
      <c r="F75" s="15">
        <v>0</v>
      </c>
      <c r="G75" s="15">
        <v>639.21</v>
      </c>
      <c r="H75" s="15">
        <v>6389.21</v>
      </c>
      <c r="I75" s="163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501"/>
      <c r="AD75" s="501"/>
      <c r="AE75" s="501"/>
      <c r="AF75" s="501"/>
      <c r="AG75" s="501"/>
    </row>
    <row r="76" spans="1:33" s="503" customFormat="1" x14ac:dyDescent="0.2">
      <c r="A76" s="1485" t="s">
        <v>3233</v>
      </c>
      <c r="B76" s="1117">
        <v>87730.335210697245</v>
      </c>
      <c r="C76" s="1117">
        <v>26568.413817608693</v>
      </c>
      <c r="D76" s="1117">
        <v>141.77488</v>
      </c>
      <c r="E76" s="1117">
        <v>9179.0471545847358</v>
      </c>
      <c r="F76" s="1117">
        <v>0</v>
      </c>
      <c r="G76" s="1117">
        <v>639.21</v>
      </c>
      <c r="H76" s="1165">
        <v>124258.78106289067</v>
      </c>
      <c r="I76" s="161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502"/>
      <c r="AD76" s="502"/>
      <c r="AE76" s="502"/>
      <c r="AF76" s="502"/>
      <c r="AG76" s="502"/>
    </row>
    <row r="77" spans="1:33" s="503" customFormat="1" x14ac:dyDescent="0.2">
      <c r="A77" s="1482" t="s">
        <v>3230</v>
      </c>
      <c r="B77" s="44"/>
      <c r="C77" s="40"/>
      <c r="D77" s="40"/>
      <c r="E77" s="44"/>
      <c r="F77" s="40"/>
      <c r="G77" s="40"/>
      <c r="H77" s="40"/>
      <c r="I77" s="161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502"/>
      <c r="AD77" s="502"/>
      <c r="AE77" s="502"/>
      <c r="AF77" s="502"/>
      <c r="AG77" s="502"/>
    </row>
    <row r="78" spans="1:33" s="503" customFormat="1" x14ac:dyDescent="0.2">
      <c r="A78" s="1015" t="s">
        <v>1784</v>
      </c>
      <c r="B78" s="43">
        <v>14006.626729999996</v>
      </c>
      <c r="C78" s="34">
        <v>1039.41479</v>
      </c>
      <c r="D78" s="34">
        <v>0.64745000000000008</v>
      </c>
      <c r="E78" s="43">
        <v>88474.044450000016</v>
      </c>
      <c r="F78" s="34">
        <v>0</v>
      </c>
      <c r="G78" s="34">
        <v>0</v>
      </c>
      <c r="H78" s="34">
        <v>103520.73342000002</v>
      </c>
      <c r="I78" s="161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502"/>
      <c r="AD78" s="502"/>
      <c r="AE78" s="502"/>
      <c r="AF78" s="502"/>
      <c r="AG78" s="502"/>
    </row>
    <row r="79" spans="1:33" s="503" customFormat="1" x14ac:dyDescent="0.2">
      <c r="A79" s="1486" t="s">
        <v>3234</v>
      </c>
      <c r="B79" s="1117">
        <v>14006.626729999996</v>
      </c>
      <c r="C79" s="1117">
        <v>1039.41479</v>
      </c>
      <c r="D79" s="1117">
        <v>0.64745000000000008</v>
      </c>
      <c r="E79" s="1117">
        <v>88474.044450000016</v>
      </c>
      <c r="F79" s="1117">
        <v>0</v>
      </c>
      <c r="G79" s="1117">
        <v>0</v>
      </c>
      <c r="H79" s="1117">
        <v>103520.73342000002</v>
      </c>
      <c r="I79" s="161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502"/>
      <c r="AD79" s="502"/>
      <c r="AE79" s="502"/>
      <c r="AF79" s="502"/>
      <c r="AG79" s="502"/>
    </row>
    <row r="80" spans="1:33" s="503" customFormat="1" ht="12.75" customHeight="1" thickBot="1" x14ac:dyDescent="0.25">
      <c r="A80" s="1162" t="s">
        <v>553</v>
      </c>
      <c r="B80" s="1163">
        <v>803526.27152619278</v>
      </c>
      <c r="C80" s="1163">
        <v>1184141.3987056212</v>
      </c>
      <c r="D80" s="1163">
        <v>1808281.2183619337</v>
      </c>
      <c r="E80" s="1163">
        <v>407692.48858584487</v>
      </c>
      <c r="F80" s="1163">
        <v>0</v>
      </c>
      <c r="G80" s="1163">
        <v>312109.45436999999</v>
      </c>
      <c r="H80" s="1163">
        <v>4515750.8315495923</v>
      </c>
      <c r="I80" s="161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502"/>
      <c r="AD80" s="502"/>
      <c r="AE80" s="502"/>
      <c r="AF80" s="502"/>
      <c r="AG80" s="502"/>
    </row>
    <row r="81" spans="1:8" s="503" customFormat="1" x14ac:dyDescent="0.2">
      <c r="A81" s="308"/>
      <c r="B81" s="308"/>
      <c r="C81" s="308"/>
      <c r="D81" s="308"/>
      <c r="E81" s="308"/>
      <c r="F81" s="308"/>
      <c r="G81" s="308"/>
      <c r="H81" s="308"/>
    </row>
    <row r="82" spans="1:8" x14ac:dyDescent="0.2">
      <c r="A82" s="364"/>
      <c r="B82" s="378"/>
      <c r="C82" s="378"/>
      <c r="D82" s="378"/>
      <c r="E82" s="378"/>
      <c r="F82" s="378"/>
      <c r="G82" s="378"/>
      <c r="H82" s="378"/>
    </row>
    <row r="83" spans="1:8" x14ac:dyDescent="0.2">
      <c r="A83" s="364"/>
      <c r="B83" s="364"/>
      <c r="C83" s="364"/>
      <c r="D83" s="364"/>
      <c r="E83" s="364"/>
      <c r="F83" s="364"/>
      <c r="G83" s="364"/>
      <c r="H83" s="364"/>
    </row>
    <row r="84" spans="1:8" x14ac:dyDescent="0.2">
      <c r="A84" s="364"/>
      <c r="B84" s="364"/>
      <c r="C84" s="364"/>
      <c r="D84" s="364"/>
      <c r="E84" s="364"/>
      <c r="F84" s="364"/>
      <c r="G84" s="364"/>
      <c r="H84" s="364"/>
    </row>
    <row r="85" spans="1:8" x14ac:dyDescent="0.2">
      <c r="A85" s="364"/>
      <c r="B85" s="364"/>
      <c r="C85" s="364"/>
      <c r="D85" s="364"/>
      <c r="E85" s="364"/>
      <c r="F85" s="364"/>
      <c r="G85" s="364"/>
      <c r="H85" s="364"/>
    </row>
    <row r="86" spans="1:8" x14ac:dyDescent="0.2">
      <c r="A86" s="364"/>
      <c r="B86" s="364"/>
      <c r="C86" s="364"/>
      <c r="D86" s="364"/>
      <c r="E86" s="364"/>
      <c r="F86" s="364"/>
      <c r="G86" s="364"/>
      <c r="H86" s="364"/>
    </row>
    <row r="87" spans="1:8" x14ac:dyDescent="0.2">
      <c r="A87" s="364"/>
      <c r="B87" s="364"/>
      <c r="C87" s="364"/>
      <c r="D87" s="364"/>
      <c r="E87" s="364"/>
      <c r="F87" s="364"/>
      <c r="G87" s="364"/>
      <c r="H87" s="364"/>
    </row>
    <row r="88" spans="1:8" x14ac:dyDescent="0.2">
      <c r="A88" s="364"/>
      <c r="B88" s="364"/>
      <c r="C88" s="364"/>
      <c r="D88" s="364"/>
      <c r="E88" s="364"/>
      <c r="F88" s="364"/>
      <c r="G88" s="364"/>
      <c r="H88" s="364"/>
    </row>
    <row r="89" spans="1:8" x14ac:dyDescent="0.2">
      <c r="A89" s="364"/>
      <c r="B89" s="364"/>
      <c r="C89" s="364"/>
      <c r="D89" s="364"/>
      <c r="E89" s="364"/>
      <c r="F89" s="364"/>
      <c r="G89" s="364"/>
      <c r="H89" s="364"/>
    </row>
    <row r="90" spans="1:8" x14ac:dyDescent="0.2">
      <c r="A90" s="364"/>
      <c r="B90" s="364"/>
      <c r="C90" s="364"/>
      <c r="D90" s="364"/>
      <c r="E90" s="364"/>
      <c r="F90" s="364"/>
      <c r="G90" s="364"/>
      <c r="H90" s="364"/>
    </row>
    <row r="91" spans="1:8" x14ac:dyDescent="0.2">
      <c r="A91" s="364"/>
      <c r="B91" s="364"/>
      <c r="C91" s="364"/>
      <c r="D91" s="364"/>
      <c r="E91" s="364"/>
      <c r="F91" s="364"/>
      <c r="G91" s="364"/>
      <c r="H91" s="364"/>
    </row>
    <row r="92" spans="1:8" x14ac:dyDescent="0.2">
      <c r="A92" s="364"/>
      <c r="B92" s="364"/>
      <c r="C92" s="364"/>
      <c r="D92" s="364"/>
      <c r="E92" s="364"/>
      <c r="F92" s="364"/>
      <c r="G92" s="364"/>
      <c r="H92" s="364"/>
    </row>
    <row r="93" spans="1:8" x14ac:dyDescent="0.2">
      <c r="A93" s="364"/>
      <c r="B93" s="364"/>
      <c r="C93" s="364"/>
      <c r="D93" s="364"/>
      <c r="E93" s="364"/>
      <c r="F93" s="364"/>
      <c r="G93" s="364"/>
      <c r="H93" s="364"/>
    </row>
    <row r="94" spans="1:8" x14ac:dyDescent="0.2">
      <c r="A94" s="364"/>
      <c r="B94" s="364"/>
      <c r="C94" s="364"/>
      <c r="D94" s="364"/>
      <c r="E94" s="364"/>
      <c r="F94" s="364"/>
      <c r="G94" s="364"/>
      <c r="H94" s="364"/>
    </row>
    <row r="95" spans="1:8" x14ac:dyDescent="0.2">
      <c r="A95" s="364"/>
      <c r="B95" s="364"/>
      <c r="C95" s="364"/>
      <c r="D95" s="364"/>
      <c r="E95" s="364"/>
      <c r="F95" s="364"/>
      <c r="G95" s="364"/>
      <c r="H95" s="364"/>
    </row>
    <row r="96" spans="1:8" x14ac:dyDescent="0.2">
      <c r="A96" s="364"/>
      <c r="B96" s="364"/>
      <c r="C96" s="364"/>
      <c r="D96" s="364"/>
      <c r="E96" s="364"/>
      <c r="F96" s="364"/>
      <c r="G96" s="364"/>
      <c r="H96" s="364"/>
    </row>
    <row r="97" spans="1:8" x14ac:dyDescent="0.2">
      <c r="A97" s="364"/>
      <c r="B97" s="364"/>
      <c r="C97" s="364"/>
      <c r="D97" s="364"/>
      <c r="E97" s="364"/>
      <c r="F97" s="364"/>
      <c r="G97" s="364"/>
      <c r="H97" s="364"/>
    </row>
    <row r="98" spans="1:8" x14ac:dyDescent="0.2">
      <c r="A98" s="364"/>
      <c r="B98" s="364"/>
      <c r="C98" s="364"/>
      <c r="D98" s="364"/>
      <c r="E98" s="364"/>
      <c r="F98" s="364"/>
      <c r="G98" s="364"/>
      <c r="H98" s="364"/>
    </row>
    <row r="99" spans="1:8" x14ac:dyDescent="0.2">
      <c r="A99" s="364"/>
      <c r="B99" s="364"/>
      <c r="C99" s="364"/>
      <c r="D99" s="364"/>
      <c r="E99" s="364"/>
      <c r="F99" s="364"/>
      <c r="G99" s="364"/>
      <c r="H99" s="364"/>
    </row>
    <row r="100" spans="1:8" x14ac:dyDescent="0.2">
      <c r="A100" s="364"/>
      <c r="B100" s="364"/>
      <c r="C100" s="364"/>
      <c r="D100" s="364"/>
      <c r="E100" s="364"/>
      <c r="F100" s="364"/>
      <c r="G100" s="364"/>
      <c r="H100" s="364"/>
    </row>
    <row r="101" spans="1:8" x14ac:dyDescent="0.2">
      <c r="A101" s="364"/>
      <c r="B101" s="364"/>
      <c r="C101" s="364"/>
      <c r="D101" s="364"/>
      <c r="E101" s="364"/>
      <c r="F101" s="364"/>
      <c r="G101" s="364"/>
      <c r="H101" s="364"/>
    </row>
    <row r="102" spans="1:8" x14ac:dyDescent="0.2">
      <c r="A102" s="364"/>
      <c r="B102" s="364"/>
      <c r="C102" s="364"/>
      <c r="D102" s="364"/>
      <c r="E102" s="364"/>
      <c r="F102" s="364"/>
      <c r="G102" s="364"/>
      <c r="H102" s="364"/>
    </row>
    <row r="103" spans="1:8" x14ac:dyDescent="0.2">
      <c r="A103" s="364"/>
      <c r="B103" s="364"/>
      <c r="C103" s="364"/>
      <c r="D103" s="364"/>
      <c r="E103" s="364"/>
      <c r="F103" s="364"/>
      <c r="G103" s="364"/>
      <c r="H103" s="364"/>
    </row>
    <row r="104" spans="1:8" x14ac:dyDescent="0.2">
      <c r="A104" s="364"/>
      <c r="B104" s="364"/>
      <c r="C104" s="364"/>
      <c r="D104" s="364"/>
      <c r="E104" s="364"/>
      <c r="F104" s="364"/>
      <c r="G104" s="364"/>
      <c r="H104" s="364"/>
    </row>
    <row r="105" spans="1:8" x14ac:dyDescent="0.2">
      <c r="A105" s="364"/>
      <c r="B105" s="364"/>
      <c r="C105" s="364"/>
      <c r="D105" s="364"/>
      <c r="E105" s="364"/>
      <c r="F105" s="364"/>
      <c r="G105" s="364"/>
      <c r="H105" s="364"/>
    </row>
    <row r="106" spans="1:8" x14ac:dyDescent="0.2">
      <c r="A106" s="364"/>
      <c r="B106" s="364"/>
      <c r="C106" s="364"/>
      <c r="D106" s="364"/>
      <c r="E106" s="364"/>
      <c r="F106" s="364"/>
      <c r="G106" s="364"/>
      <c r="H106" s="364"/>
    </row>
    <row r="107" spans="1:8" x14ac:dyDescent="0.2">
      <c r="A107" s="364"/>
      <c r="B107" s="364"/>
      <c r="C107" s="364"/>
      <c r="D107" s="364"/>
      <c r="E107" s="364"/>
      <c r="F107" s="364"/>
      <c r="G107" s="364"/>
      <c r="H107" s="364"/>
    </row>
    <row r="108" spans="1:8" x14ac:dyDescent="0.2">
      <c r="A108" s="364"/>
      <c r="B108" s="364"/>
      <c r="C108" s="364"/>
      <c r="D108" s="364"/>
      <c r="E108" s="364"/>
      <c r="F108" s="364"/>
      <c r="G108" s="364"/>
      <c r="H108" s="364"/>
    </row>
    <row r="109" spans="1:8" x14ac:dyDescent="0.2">
      <c r="A109" s="364"/>
      <c r="B109" s="364"/>
      <c r="C109" s="364"/>
      <c r="D109" s="364"/>
      <c r="E109" s="364"/>
      <c r="F109" s="364"/>
      <c r="G109" s="364"/>
      <c r="H109" s="364"/>
    </row>
    <row r="110" spans="1:8" x14ac:dyDescent="0.2">
      <c r="A110" s="364"/>
      <c r="B110" s="364"/>
      <c r="C110" s="364"/>
      <c r="D110" s="364"/>
      <c r="E110" s="364"/>
      <c r="F110" s="364"/>
      <c r="G110" s="364"/>
      <c r="H110" s="364"/>
    </row>
    <row r="111" spans="1:8" x14ac:dyDescent="0.2">
      <c r="A111" s="364"/>
      <c r="B111" s="364"/>
      <c r="C111" s="364"/>
      <c r="D111" s="364"/>
      <c r="E111" s="364"/>
      <c r="F111" s="364"/>
      <c r="G111" s="364"/>
      <c r="H111" s="364"/>
    </row>
    <row r="112" spans="1:8" x14ac:dyDescent="0.2">
      <c r="A112" s="364"/>
      <c r="B112" s="364"/>
      <c r="C112" s="364"/>
      <c r="D112" s="364"/>
      <c r="E112" s="364"/>
      <c r="F112" s="364"/>
      <c r="G112" s="364"/>
      <c r="H112" s="364"/>
    </row>
    <row r="113" spans="1:8" x14ac:dyDescent="0.2">
      <c r="A113" s="364"/>
      <c r="B113" s="364"/>
      <c r="C113" s="364"/>
      <c r="D113" s="364"/>
      <c r="E113" s="364"/>
      <c r="F113" s="364"/>
      <c r="G113" s="364"/>
      <c r="H113" s="364"/>
    </row>
    <row r="114" spans="1:8" x14ac:dyDescent="0.2">
      <c r="A114" s="364"/>
      <c r="B114" s="364"/>
      <c r="C114" s="364"/>
      <c r="D114" s="364"/>
      <c r="E114" s="364"/>
      <c r="F114" s="364"/>
      <c r="G114" s="364"/>
      <c r="H114" s="364"/>
    </row>
    <row r="115" spans="1:8" x14ac:dyDescent="0.2">
      <c r="A115" s="364"/>
      <c r="B115" s="364"/>
      <c r="C115" s="364"/>
      <c r="D115" s="364"/>
      <c r="E115" s="364"/>
      <c r="F115" s="364"/>
      <c r="G115" s="364"/>
      <c r="H115" s="364"/>
    </row>
    <row r="116" spans="1:8" x14ac:dyDescent="0.2">
      <c r="A116" s="364"/>
      <c r="B116" s="364"/>
      <c r="C116" s="364"/>
      <c r="D116" s="364"/>
      <c r="E116" s="364"/>
      <c r="F116" s="364"/>
      <c r="G116" s="364"/>
      <c r="H116" s="364"/>
    </row>
    <row r="117" spans="1:8" x14ac:dyDescent="0.2">
      <c r="A117" s="364"/>
      <c r="B117" s="364"/>
      <c r="C117" s="364"/>
      <c r="D117" s="364"/>
      <c r="E117" s="364"/>
      <c r="F117" s="364"/>
      <c r="G117" s="364"/>
      <c r="H117" s="364"/>
    </row>
    <row r="118" spans="1:8" x14ac:dyDescent="0.2">
      <c r="A118" s="364"/>
      <c r="B118" s="364"/>
      <c r="C118" s="364"/>
      <c r="D118" s="364"/>
      <c r="E118" s="364"/>
      <c r="F118" s="364"/>
      <c r="G118" s="364"/>
      <c r="H118" s="364"/>
    </row>
    <row r="119" spans="1:8" x14ac:dyDescent="0.2">
      <c r="A119" s="364"/>
      <c r="B119" s="364"/>
      <c r="C119" s="364"/>
      <c r="D119" s="364"/>
      <c r="E119" s="364"/>
      <c r="F119" s="364"/>
      <c r="G119" s="364"/>
      <c r="H119" s="364"/>
    </row>
    <row r="120" spans="1:8" x14ac:dyDescent="0.2">
      <c r="A120" s="364"/>
      <c r="B120" s="364"/>
      <c r="C120" s="364"/>
      <c r="D120" s="364"/>
      <c r="E120" s="364"/>
      <c r="F120" s="364"/>
      <c r="G120" s="364"/>
      <c r="H120" s="364"/>
    </row>
    <row r="121" spans="1:8" x14ac:dyDescent="0.2">
      <c r="A121" s="364"/>
      <c r="B121" s="364"/>
      <c r="C121" s="364"/>
      <c r="D121" s="364"/>
      <c r="E121" s="364"/>
      <c r="F121" s="364"/>
      <c r="G121" s="364"/>
      <c r="H121" s="364"/>
    </row>
    <row r="122" spans="1:8" x14ac:dyDescent="0.2">
      <c r="A122" s="364"/>
      <c r="B122" s="364"/>
      <c r="C122" s="364"/>
      <c r="D122" s="364"/>
      <c r="E122" s="364"/>
      <c r="F122" s="364"/>
      <c r="G122" s="364"/>
      <c r="H122" s="364"/>
    </row>
    <row r="123" spans="1:8" x14ac:dyDescent="0.2">
      <c r="A123" s="364"/>
      <c r="B123" s="364"/>
      <c r="C123" s="364"/>
      <c r="D123" s="364"/>
      <c r="E123" s="364"/>
      <c r="F123" s="364"/>
      <c r="G123" s="364"/>
      <c r="H123" s="364"/>
    </row>
    <row r="124" spans="1:8" x14ac:dyDescent="0.2">
      <c r="A124" s="364"/>
      <c r="B124" s="364"/>
      <c r="C124" s="364"/>
      <c r="D124" s="364"/>
      <c r="E124" s="364"/>
      <c r="F124" s="364"/>
      <c r="G124" s="364"/>
      <c r="H124" s="364"/>
    </row>
    <row r="125" spans="1:8" x14ac:dyDescent="0.2">
      <c r="A125" s="364"/>
      <c r="B125" s="364"/>
      <c r="C125" s="364"/>
      <c r="D125" s="364"/>
      <c r="E125" s="364"/>
      <c r="F125" s="364"/>
      <c r="G125" s="364"/>
      <c r="H125" s="364"/>
    </row>
    <row r="126" spans="1:8" x14ac:dyDescent="0.2">
      <c r="A126" s="364"/>
      <c r="B126" s="364"/>
      <c r="C126" s="364"/>
      <c r="D126" s="364"/>
      <c r="E126" s="364"/>
      <c r="F126" s="364"/>
      <c r="G126" s="364"/>
      <c r="H126" s="364"/>
    </row>
    <row r="127" spans="1:8" x14ac:dyDescent="0.2">
      <c r="A127" s="364"/>
      <c r="B127" s="364"/>
      <c r="C127" s="364"/>
      <c r="D127" s="364"/>
      <c r="E127" s="364"/>
      <c r="F127" s="364"/>
      <c r="G127" s="364"/>
      <c r="H127" s="364"/>
    </row>
    <row r="128" spans="1:8" x14ac:dyDescent="0.2">
      <c r="A128" s="364"/>
      <c r="B128" s="364"/>
      <c r="C128" s="364"/>
      <c r="D128" s="364"/>
      <c r="E128" s="364"/>
      <c r="F128" s="364"/>
      <c r="G128" s="364"/>
      <c r="H128" s="364"/>
    </row>
    <row r="129" spans="1:8" x14ac:dyDescent="0.2">
      <c r="A129" s="364"/>
      <c r="B129" s="364"/>
      <c r="C129" s="364"/>
      <c r="D129" s="364"/>
      <c r="E129" s="364"/>
      <c r="F129" s="364"/>
      <c r="G129" s="364"/>
      <c r="H129" s="364"/>
    </row>
    <row r="130" spans="1:8" x14ac:dyDescent="0.2">
      <c r="A130" s="364"/>
      <c r="B130" s="364"/>
      <c r="C130" s="364"/>
      <c r="D130" s="364"/>
      <c r="E130" s="364"/>
      <c r="F130" s="364"/>
      <c r="G130" s="364"/>
      <c r="H130" s="364"/>
    </row>
    <row r="131" spans="1:8" x14ac:dyDescent="0.2">
      <c r="A131" s="364"/>
      <c r="B131" s="364"/>
      <c r="C131" s="364"/>
      <c r="D131" s="364"/>
      <c r="E131" s="364"/>
      <c r="F131" s="364"/>
      <c r="G131" s="364"/>
      <c r="H131" s="364"/>
    </row>
    <row r="132" spans="1:8" x14ac:dyDescent="0.2">
      <c r="A132" s="364"/>
      <c r="B132" s="364"/>
      <c r="C132" s="364"/>
      <c r="D132" s="364"/>
      <c r="E132" s="364"/>
      <c r="F132" s="364"/>
      <c r="G132" s="364"/>
      <c r="H132" s="364"/>
    </row>
  </sheetData>
  <mergeCells count="12">
    <mergeCell ref="E11:E12"/>
    <mergeCell ref="F11:F12"/>
    <mergeCell ref="B8:D10"/>
    <mergeCell ref="D11:D12"/>
    <mergeCell ref="E8:G10"/>
    <mergeCell ref="G11:G12"/>
    <mergeCell ref="A5:H5"/>
    <mergeCell ref="A6:H6"/>
    <mergeCell ref="A8:A12"/>
    <mergeCell ref="H8:H12"/>
    <mergeCell ref="B11:B12"/>
    <mergeCell ref="C11:C12"/>
  </mergeCells>
  <phoneticPr fontId="6" type="noConversion"/>
  <conditionalFormatting sqref="A14:A48 A62:A75 A51:A56 A77:A80">
    <cfRule type="expression" dxfId="169" priority="20" stopIfTrue="1">
      <formula>$AW14=1</formula>
    </cfRule>
  </conditionalFormatting>
  <conditionalFormatting sqref="A49">
    <cfRule type="expression" dxfId="168" priority="22" stopIfTrue="1">
      <formula>$AZ49=1</formula>
    </cfRule>
  </conditionalFormatting>
  <conditionalFormatting sqref="A50 A76">
    <cfRule type="expression" dxfId="167" priority="27" stopIfTrue="1">
      <formula>$AX50=1</formula>
    </cfRule>
  </conditionalFormatting>
  <conditionalFormatting sqref="A50">
    <cfRule type="expression" dxfId="166" priority="28" stopIfTrue="1">
      <formula>$AY50=1</formula>
    </cfRule>
  </conditionalFormatting>
  <conditionalFormatting sqref="A49">
    <cfRule type="expression" dxfId="165" priority="17" stopIfTrue="1">
      <formula>$AR49=1</formula>
    </cfRule>
  </conditionalFormatting>
  <conditionalFormatting sqref="A50">
    <cfRule type="expression" dxfId="164" priority="16" stopIfTrue="1">
      <formula>$AP50=1</formula>
    </cfRule>
  </conditionalFormatting>
  <conditionalFormatting sqref="A50">
    <cfRule type="expression" dxfId="163" priority="15" stopIfTrue="1">
      <formula>$AQ50=1</formula>
    </cfRule>
  </conditionalFormatting>
  <conditionalFormatting sqref="A76:A78">
    <cfRule type="expression" dxfId="162" priority="13" stopIfTrue="1">
      <formula>$AP76=1</formula>
    </cfRule>
  </conditionalFormatting>
  <conditionalFormatting sqref="A79:A80">
    <cfRule type="expression" dxfId="161" priority="12" stopIfTrue="1">
      <formula>$AW79=1</formula>
    </cfRule>
  </conditionalFormatting>
  <conditionalFormatting sqref="A49">
    <cfRule type="expression" dxfId="160" priority="11" stopIfTrue="1">
      <formula>$AR49=1</formula>
    </cfRule>
  </conditionalFormatting>
  <conditionalFormatting sqref="A59:A61">
    <cfRule type="expression" dxfId="159" priority="8" stopIfTrue="1">
      <formula>$AW59=1</formula>
    </cfRule>
  </conditionalFormatting>
  <conditionalFormatting sqref="A57">
    <cfRule type="expression" dxfId="158" priority="5" stopIfTrue="1">
      <formula>$AZ57=1</formula>
    </cfRule>
  </conditionalFormatting>
  <conditionalFormatting sqref="A58">
    <cfRule type="expression" dxfId="157" priority="6" stopIfTrue="1">
      <formula>$AX58=1</formula>
    </cfRule>
  </conditionalFormatting>
  <conditionalFormatting sqref="A58">
    <cfRule type="expression" dxfId="156" priority="7" stopIfTrue="1">
      <formula>$AY58=1</formula>
    </cfRule>
  </conditionalFormatting>
  <conditionalFormatting sqref="A57">
    <cfRule type="expression" dxfId="155" priority="4" stopIfTrue="1">
      <formula>$AR57=1</formula>
    </cfRule>
  </conditionalFormatting>
  <conditionalFormatting sqref="A58">
    <cfRule type="expression" dxfId="154" priority="3" stopIfTrue="1">
      <formula>$AP58=1</formula>
    </cfRule>
  </conditionalFormatting>
  <conditionalFormatting sqref="A58">
    <cfRule type="expression" dxfId="153" priority="2" stopIfTrue="1">
      <formula>$AQ58=1</formula>
    </cfRule>
  </conditionalFormatting>
  <conditionalFormatting sqref="A57">
    <cfRule type="expression" dxfId="152" priority="1" stopIfTrue="1">
      <formula>$AR57=1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70" fitToWidth="2" orientation="portrait" r:id="rId1"/>
  <headerFooter alignWithMargins="0"/>
  <colBreaks count="1" manualBreakCount="1">
    <brk id="8" min="2" max="7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7"/>
  <sheetViews>
    <sheetView showGridLines="0" workbookViewId="0"/>
  </sheetViews>
  <sheetFormatPr defaultRowHeight="12.75" x14ac:dyDescent="0.2"/>
  <cols>
    <col min="1" max="1" width="103.85546875" customWidth="1"/>
  </cols>
  <sheetData>
    <row r="1" spans="1:1" ht="30" x14ac:dyDescent="0.4">
      <c r="A1" s="954" t="s">
        <v>371</v>
      </c>
    </row>
    <row r="2" spans="1:1" ht="30" x14ac:dyDescent="0.4">
      <c r="A2" s="954" t="s">
        <v>26</v>
      </c>
    </row>
    <row r="3" spans="1:1" ht="30" x14ac:dyDescent="0.4">
      <c r="A3" s="954" t="s">
        <v>224</v>
      </c>
    </row>
    <row r="4" spans="1:1" ht="30" x14ac:dyDescent="0.4">
      <c r="A4" s="954"/>
    </row>
    <row r="5" spans="1:1" ht="25.5" x14ac:dyDescent="0.35">
      <c r="A5" s="955" t="s">
        <v>225</v>
      </c>
    </row>
    <row r="6" spans="1:1" ht="25.5" x14ac:dyDescent="0.35">
      <c r="A6" s="955" t="s">
        <v>226</v>
      </c>
    </row>
    <row r="7" spans="1:1" ht="25.5" x14ac:dyDescent="0.35">
      <c r="A7" s="955" t="s">
        <v>223</v>
      </c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N125"/>
  <sheetViews>
    <sheetView showGridLines="0" zoomScaleNormal="100" workbookViewId="0">
      <pane xSplit="1" ySplit="8" topLeftCell="B89" activePane="bottomRight" state="frozen"/>
      <selection activeCell="K5" sqref="K5:X6"/>
      <selection pane="topRight" activeCell="K5" sqref="K5:X6"/>
      <selection pane="bottomLeft" activeCell="K5" sqref="K5:X6"/>
      <selection pane="bottomRight" activeCell="A9" sqref="A9:A102"/>
    </sheetView>
  </sheetViews>
  <sheetFormatPr defaultRowHeight="12.75" x14ac:dyDescent="0.2"/>
  <cols>
    <col min="1" max="1" width="35.140625" style="484" customWidth="1"/>
    <col min="2" max="33" width="9.140625" style="484"/>
    <col min="34" max="35" width="10.140625" style="484" customWidth="1"/>
    <col min="36" max="36" width="10.140625" style="484" bestFit="1" customWidth="1"/>
    <col min="37" max="37" width="10.140625" style="484" customWidth="1"/>
    <col min="38" max="38" width="12.7109375" style="484" customWidth="1"/>
    <col min="39" max="16384" width="9.140625" style="484"/>
  </cols>
  <sheetData>
    <row r="1" spans="1:40" x14ac:dyDescent="0.2">
      <c r="A1" s="757" t="s">
        <v>349</v>
      </c>
    </row>
    <row r="2" spans="1:40" x14ac:dyDescent="0.2">
      <c r="A2" s="757" t="s">
        <v>350</v>
      </c>
    </row>
    <row r="3" spans="1:40" s="930" customFormat="1" ht="15" customHeight="1" x14ac:dyDescent="0.2">
      <c r="A3" s="922" t="s">
        <v>1582</v>
      </c>
      <c r="AK3" s="923" t="s">
        <v>981</v>
      </c>
    </row>
    <row r="4" spans="1:40" s="482" customFormat="1" ht="12" customHeight="1" x14ac:dyDescent="0.2">
      <c r="AL4" s="488"/>
    </row>
    <row r="5" spans="1:40" s="482" customFormat="1" ht="18" customHeight="1" x14ac:dyDescent="0.2">
      <c r="A5" s="1768" t="s">
        <v>3150</v>
      </c>
      <c r="B5" s="1769"/>
      <c r="C5" s="1769"/>
      <c r="D5" s="1769"/>
      <c r="E5" s="1769"/>
      <c r="F5" s="1769"/>
      <c r="G5" s="1769"/>
      <c r="H5" s="1769"/>
      <c r="I5" s="1769"/>
      <c r="J5" s="1769"/>
      <c r="K5" s="1769"/>
      <c r="L5" s="1769"/>
      <c r="M5" s="1769"/>
      <c r="N5" s="1769"/>
      <c r="O5" s="1769"/>
      <c r="P5" s="1769"/>
      <c r="Q5" s="1769"/>
      <c r="R5" s="1767" t="s">
        <v>3151</v>
      </c>
      <c r="S5" s="1767"/>
      <c r="T5" s="1767"/>
      <c r="U5" s="1767"/>
      <c r="V5" s="1767"/>
      <c r="W5" s="1767"/>
      <c r="X5" s="1767"/>
      <c r="Y5" s="1767"/>
      <c r="Z5" s="1767"/>
      <c r="AA5" s="1767"/>
      <c r="AB5" s="1767"/>
      <c r="AC5" s="1767"/>
      <c r="AD5" s="1767"/>
      <c r="AE5" s="1767"/>
      <c r="AF5" s="1767"/>
      <c r="AG5" s="1767"/>
      <c r="AH5" s="1767"/>
      <c r="AI5" s="1767"/>
      <c r="AJ5" s="1767"/>
      <c r="AK5" s="1767"/>
      <c r="AL5" s="488"/>
    </row>
    <row r="6" spans="1:40" s="482" customFormat="1" ht="18" customHeight="1" x14ac:dyDescent="0.2">
      <c r="A6" s="1769"/>
      <c r="B6" s="1769"/>
      <c r="C6" s="1769"/>
      <c r="D6" s="1769"/>
      <c r="E6" s="1769"/>
      <c r="F6" s="1769"/>
      <c r="G6" s="1769"/>
      <c r="H6" s="1769"/>
      <c r="I6" s="1769"/>
      <c r="J6" s="1769"/>
      <c r="K6" s="1769"/>
      <c r="L6" s="1769"/>
      <c r="M6" s="1769"/>
      <c r="N6" s="1769"/>
      <c r="O6" s="1769"/>
      <c r="P6" s="1769"/>
      <c r="Q6" s="1769"/>
      <c r="R6" s="1767"/>
      <c r="S6" s="1767"/>
      <c r="T6" s="1767"/>
      <c r="U6" s="1767"/>
      <c r="V6" s="1767"/>
      <c r="W6" s="1767"/>
      <c r="X6" s="1767"/>
      <c r="Y6" s="1767"/>
      <c r="Z6" s="1767"/>
      <c r="AA6" s="1767"/>
      <c r="AB6" s="1767"/>
      <c r="AC6" s="1767"/>
      <c r="AD6" s="1767"/>
      <c r="AE6" s="1767"/>
      <c r="AF6" s="1767"/>
      <c r="AG6" s="1767"/>
      <c r="AH6" s="1767"/>
      <c r="AI6" s="1767"/>
      <c r="AJ6" s="1767"/>
      <c r="AK6" s="1767"/>
      <c r="AL6" s="488"/>
    </row>
    <row r="7" spans="1:40" s="482" customFormat="1" ht="12" customHeight="1" thickBot="1" x14ac:dyDescent="0.25">
      <c r="AK7" s="1354" t="s">
        <v>2071</v>
      </c>
    </row>
    <row r="8" spans="1:40" s="483" customFormat="1" ht="69.95" customHeight="1" thickBot="1" x14ac:dyDescent="0.25">
      <c r="A8" s="1167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1550</v>
      </c>
      <c r="I8" s="1096" t="s">
        <v>1549</v>
      </c>
      <c r="J8" s="1096" t="s">
        <v>817</v>
      </c>
      <c r="K8" s="1096" t="s">
        <v>102</v>
      </c>
      <c r="L8" s="1096" t="s">
        <v>1551</v>
      </c>
      <c r="M8" s="1096" t="s">
        <v>854</v>
      </c>
      <c r="N8" s="1096" t="s">
        <v>2132</v>
      </c>
      <c r="O8" s="1096" t="s">
        <v>1557</v>
      </c>
      <c r="P8" s="1096" t="s">
        <v>1423</v>
      </c>
      <c r="Q8" s="1096" t="s">
        <v>802</v>
      </c>
      <c r="R8" s="1096" t="s">
        <v>830</v>
      </c>
      <c r="S8" s="1096" t="s">
        <v>1644</v>
      </c>
      <c r="T8" s="1096" t="s">
        <v>1530</v>
      </c>
      <c r="U8" s="1096" t="s">
        <v>758</v>
      </c>
      <c r="V8" s="1096" t="s">
        <v>1418</v>
      </c>
      <c r="W8" s="1096" t="s">
        <v>803</v>
      </c>
      <c r="X8" s="1096" t="s">
        <v>762</v>
      </c>
      <c r="Y8" s="1096" t="s">
        <v>761</v>
      </c>
      <c r="Z8" s="1096" t="s">
        <v>829</v>
      </c>
      <c r="AA8" s="1096" t="s">
        <v>1581</v>
      </c>
      <c r="AB8" s="1096" t="s">
        <v>1527</v>
      </c>
      <c r="AC8" s="1096" t="s">
        <v>828</v>
      </c>
      <c r="AD8" s="1096" t="s">
        <v>799</v>
      </c>
      <c r="AE8" s="1096" t="s">
        <v>1168</v>
      </c>
      <c r="AF8" s="1096" t="s">
        <v>2088</v>
      </c>
      <c r="AG8" s="1096" t="s">
        <v>1535</v>
      </c>
      <c r="AH8" s="1096" t="s">
        <v>759</v>
      </c>
      <c r="AI8" s="1096" t="s">
        <v>1528</v>
      </c>
      <c r="AJ8" s="1096" t="s">
        <v>752</v>
      </c>
      <c r="AK8" s="1151" t="s">
        <v>1093</v>
      </c>
    </row>
    <row r="9" spans="1:40" ht="15" x14ac:dyDescent="0.2">
      <c r="A9" s="1624" t="s">
        <v>4077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104"/>
      <c r="AM9" s="104"/>
    </row>
    <row r="10" spans="1:40" s="357" customFormat="1" x14ac:dyDescent="0.2">
      <c r="A10" s="252" t="s">
        <v>547</v>
      </c>
      <c r="B10" s="98">
        <v>5253.0869499999999</v>
      </c>
      <c r="C10" s="98">
        <v>42413.495099999993</v>
      </c>
      <c r="D10" s="98">
        <v>15878.993810000002</v>
      </c>
      <c r="E10" s="98">
        <v>72995.823919999981</v>
      </c>
      <c r="F10" s="98">
        <v>45162.584209999994</v>
      </c>
      <c r="G10" s="98">
        <v>7740.3981000000003</v>
      </c>
      <c r="H10" s="98">
        <v>0</v>
      </c>
      <c r="I10" s="98">
        <v>9429.8387800000019</v>
      </c>
      <c r="J10" s="98">
        <v>33171.138190000296</v>
      </c>
      <c r="K10" s="98">
        <v>1708.61058</v>
      </c>
      <c r="L10" s="98">
        <v>0</v>
      </c>
      <c r="M10" s="98">
        <v>3170.3676099999998</v>
      </c>
      <c r="N10" s="98">
        <v>1296.3438900000001</v>
      </c>
      <c r="O10" s="98">
        <v>20351.651160000001</v>
      </c>
      <c r="P10" s="98">
        <v>0</v>
      </c>
      <c r="Q10" s="98">
        <v>45503.028190000012</v>
      </c>
      <c r="R10" s="98">
        <v>17335.619170000002</v>
      </c>
      <c r="S10" s="98">
        <v>2277.0902100000003</v>
      </c>
      <c r="T10" s="98">
        <v>14291.17842</v>
      </c>
      <c r="U10" s="98">
        <v>16506.13867</v>
      </c>
      <c r="V10" s="98">
        <v>14594.9686</v>
      </c>
      <c r="W10" s="98">
        <v>7988.6021599999995</v>
      </c>
      <c r="X10" s="98">
        <v>512.32796999999994</v>
      </c>
      <c r="Y10" s="98">
        <v>16355.788619999999</v>
      </c>
      <c r="Z10" s="98">
        <v>2451.65724</v>
      </c>
      <c r="AA10" s="98">
        <v>15802.29939</v>
      </c>
      <c r="AB10" s="98">
        <v>2632.6550000000002</v>
      </c>
      <c r="AC10" s="98">
        <v>6450.3775000000005</v>
      </c>
      <c r="AD10" s="98">
        <v>19392.278999999999</v>
      </c>
      <c r="AE10" s="98">
        <v>7459.1724699999986</v>
      </c>
      <c r="AF10" s="98">
        <v>315.58776000000012</v>
      </c>
      <c r="AG10" s="98">
        <v>806.80871999999999</v>
      </c>
      <c r="AH10" s="98">
        <v>44300.045610000001</v>
      </c>
      <c r="AI10" s="98">
        <v>6875.6971999999996</v>
      </c>
      <c r="AJ10" s="98">
        <v>33532.197480000003</v>
      </c>
      <c r="AK10" s="98">
        <v>533955.85168000031</v>
      </c>
      <c r="AL10" s="97"/>
      <c r="AM10" s="97"/>
    </row>
    <row r="11" spans="1:40" s="357" customFormat="1" x14ac:dyDescent="0.2">
      <c r="A11" s="252" t="s">
        <v>548</v>
      </c>
      <c r="B11" s="98">
        <v>2701.4765799999423</v>
      </c>
      <c r="C11" s="98">
        <v>10.15142</v>
      </c>
      <c r="D11" s="98">
        <v>2314.7641599999997</v>
      </c>
      <c r="E11" s="98">
        <v>1511.3868300000001</v>
      </c>
      <c r="F11" s="98">
        <v>2251.4712300000006</v>
      </c>
      <c r="G11" s="98">
        <v>3033.4534700000004</v>
      </c>
      <c r="H11" s="98">
        <v>0</v>
      </c>
      <c r="I11" s="98">
        <v>186.91859000000002</v>
      </c>
      <c r="J11" s="98">
        <v>1449.1297500000001</v>
      </c>
      <c r="K11" s="98">
        <v>171.3141</v>
      </c>
      <c r="L11" s="98">
        <v>0</v>
      </c>
      <c r="M11" s="98">
        <v>2790.8806</v>
      </c>
      <c r="N11" s="98">
        <v>401.71368000000001</v>
      </c>
      <c r="O11" s="98">
        <v>2867.4947999999999</v>
      </c>
      <c r="P11" s="98">
        <v>0</v>
      </c>
      <c r="Q11" s="98">
        <v>3974.4486099999917</v>
      </c>
      <c r="R11" s="98">
        <v>6679.5867099999996</v>
      </c>
      <c r="S11" s="98">
        <v>1394.64156</v>
      </c>
      <c r="T11" s="98">
        <v>0</v>
      </c>
      <c r="U11" s="98">
        <v>10244.849049999999</v>
      </c>
      <c r="V11" s="98">
        <v>2079.0207097785396</v>
      </c>
      <c r="W11" s="98">
        <v>1758.79501</v>
      </c>
      <c r="X11" s="98">
        <v>197.66175999999999</v>
      </c>
      <c r="Y11" s="98">
        <v>1396.0932399999999</v>
      </c>
      <c r="Z11" s="98">
        <v>254.37168</v>
      </c>
      <c r="AA11" s="98">
        <v>5009.9060899999995</v>
      </c>
      <c r="AB11" s="98">
        <v>505.80099999999999</v>
      </c>
      <c r="AC11" s="98">
        <v>1847.819739</v>
      </c>
      <c r="AD11" s="98">
        <v>6805.9233900000008</v>
      </c>
      <c r="AE11" s="98">
        <v>1617.4484399999999</v>
      </c>
      <c r="AF11" s="98">
        <v>254.02802</v>
      </c>
      <c r="AG11" s="98">
        <v>571.16758000000004</v>
      </c>
      <c r="AH11" s="98">
        <v>10427.33164</v>
      </c>
      <c r="AI11" s="98">
        <v>643.14460999999994</v>
      </c>
      <c r="AJ11" s="98">
        <v>352.58341999999999</v>
      </c>
      <c r="AK11" s="98">
        <v>75704.777468778469</v>
      </c>
      <c r="AL11" s="97"/>
      <c r="AM11" s="97"/>
    </row>
    <row r="12" spans="1:40" s="490" customFormat="1" x14ac:dyDescent="0.2">
      <c r="A12" s="257" t="s">
        <v>1056</v>
      </c>
      <c r="B12" s="105">
        <v>48.57354150591506</v>
      </c>
      <c r="C12" s="105">
        <v>99.976065589558075</v>
      </c>
      <c r="D12" s="105">
        <v>85.42247583381355</v>
      </c>
      <c r="E12" s="105">
        <v>97.929488635327402</v>
      </c>
      <c r="F12" s="105">
        <v>95.01474224873634</v>
      </c>
      <c r="G12" s="105">
        <v>60.810110399877239</v>
      </c>
      <c r="H12" s="105" t="s">
        <v>1580</v>
      </c>
      <c r="I12" s="105">
        <v>98.017796546040216</v>
      </c>
      <c r="J12" s="105">
        <v>95.631353552900237</v>
      </c>
      <c r="K12" s="105">
        <v>89.97348477146852</v>
      </c>
      <c r="L12" s="105" t="s">
        <v>1580</v>
      </c>
      <c r="M12" s="105">
        <v>11.969810970911347</v>
      </c>
      <c r="N12" s="105">
        <v>69.011796707739322</v>
      </c>
      <c r="O12" s="105">
        <v>85.910259676443872</v>
      </c>
      <c r="P12" s="105" t="s">
        <v>1580</v>
      </c>
      <c r="Q12" s="105">
        <v>91.265529420581643</v>
      </c>
      <c r="R12" s="105">
        <v>61.469004109415962</v>
      </c>
      <c r="S12" s="105">
        <v>38.753346096024899</v>
      </c>
      <c r="T12" s="105">
        <v>100</v>
      </c>
      <c r="U12" s="105">
        <v>37.933097165722536</v>
      </c>
      <c r="V12" s="105">
        <v>85.755223140538035</v>
      </c>
      <c r="W12" s="105">
        <v>77.983695084898301</v>
      </c>
      <c r="X12" s="105">
        <v>61.418901255771772</v>
      </c>
      <c r="Y12" s="105">
        <v>91.464225465149113</v>
      </c>
      <c r="Z12" s="105">
        <v>89.624500690806187</v>
      </c>
      <c r="AA12" s="105">
        <v>68.296347472252265</v>
      </c>
      <c r="AB12" s="105">
        <v>80.787418024769678</v>
      </c>
      <c r="AC12" s="105">
        <v>71.353308562173297</v>
      </c>
      <c r="AD12" s="105">
        <v>64.903952805134452</v>
      </c>
      <c r="AE12" s="105">
        <v>78.315980137137103</v>
      </c>
      <c r="AF12" s="105">
        <v>19.506377560397176</v>
      </c>
      <c r="AG12" s="105">
        <v>29.206568317704839</v>
      </c>
      <c r="AH12" s="105">
        <v>76.462029561328023</v>
      </c>
      <c r="AI12" s="105">
        <v>90.646117894778726</v>
      </c>
      <c r="AJ12" s="105">
        <v>98.948522773640775</v>
      </c>
      <c r="AK12" s="105">
        <v>85.821903209678027</v>
      </c>
      <c r="AL12" s="106"/>
      <c r="AM12" s="106"/>
    </row>
    <row r="13" spans="1:40" x14ac:dyDescent="0.2">
      <c r="A13" s="258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124"/>
      <c r="AF13" s="124"/>
      <c r="AG13" s="124"/>
      <c r="AH13" s="124"/>
      <c r="AI13" s="124"/>
      <c r="AJ13" s="124"/>
      <c r="AK13" s="124"/>
      <c r="AL13" s="104"/>
      <c r="AM13" s="104"/>
      <c r="AN13" s="491"/>
    </row>
    <row r="14" spans="1:40" s="492" customFormat="1" ht="15" x14ac:dyDescent="0.2">
      <c r="A14" s="784" t="s">
        <v>500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98"/>
      <c r="AF14" s="98"/>
      <c r="AG14" s="98"/>
      <c r="AH14" s="98"/>
      <c r="AI14" s="98"/>
      <c r="AJ14" s="98"/>
      <c r="AK14" s="98"/>
      <c r="AL14" s="109"/>
      <c r="AM14" s="109"/>
      <c r="AN14" s="491"/>
    </row>
    <row r="15" spans="1:40" s="357" customFormat="1" x14ac:dyDescent="0.2">
      <c r="A15" s="252" t="s">
        <v>547</v>
      </c>
      <c r="B15" s="98">
        <v>26.73516</v>
      </c>
      <c r="C15" s="98">
        <v>16718.097170000001</v>
      </c>
      <c r="D15" s="98">
        <v>173635.21083</v>
      </c>
      <c r="E15" s="98">
        <v>349332.74197999993</v>
      </c>
      <c r="F15" s="98">
        <v>210052.07740000004</v>
      </c>
      <c r="G15" s="98">
        <v>1518.64023</v>
      </c>
      <c r="H15" s="98">
        <v>0</v>
      </c>
      <c r="I15" s="98">
        <v>0.29399999999999998</v>
      </c>
      <c r="J15" s="98">
        <v>82171.508339999811</v>
      </c>
      <c r="K15" s="98">
        <v>6.7819999999999991E-2</v>
      </c>
      <c r="L15" s="98">
        <v>0</v>
      </c>
      <c r="M15" s="98">
        <v>294.17894000000001</v>
      </c>
      <c r="N15" s="98">
        <v>688.75675999999999</v>
      </c>
      <c r="O15" s="98">
        <v>61315.511039999998</v>
      </c>
      <c r="P15" s="98">
        <v>0</v>
      </c>
      <c r="Q15" s="98">
        <v>50645.452540000006</v>
      </c>
      <c r="R15" s="98">
        <v>0</v>
      </c>
      <c r="S15" s="98">
        <v>740.51661999999999</v>
      </c>
      <c r="T15" s="98">
        <v>89912.627299999993</v>
      </c>
      <c r="U15" s="98">
        <v>64045.12120999999</v>
      </c>
      <c r="V15" s="98">
        <v>12616.732410000001</v>
      </c>
      <c r="W15" s="98">
        <v>2191.4629799999998</v>
      </c>
      <c r="X15" s="98">
        <v>0</v>
      </c>
      <c r="Y15" s="98">
        <v>6152.3768200000004</v>
      </c>
      <c r="Z15" s="98">
        <v>234.16434000000001</v>
      </c>
      <c r="AA15" s="98">
        <v>221302.09253000002</v>
      </c>
      <c r="AB15" s="98">
        <v>5.157</v>
      </c>
      <c r="AC15" s="98">
        <v>4689.4185900000002</v>
      </c>
      <c r="AD15" s="98">
        <v>4673.4397499999995</v>
      </c>
      <c r="AE15" s="98">
        <v>9403.4244399999989</v>
      </c>
      <c r="AF15" s="98">
        <v>0</v>
      </c>
      <c r="AG15" s="98">
        <v>133.09553</v>
      </c>
      <c r="AH15" s="98">
        <v>506930.44624000002</v>
      </c>
      <c r="AI15" s="98">
        <v>33822.492619999997</v>
      </c>
      <c r="AJ15" s="98">
        <v>36492.255279999998</v>
      </c>
      <c r="AK15" s="98">
        <v>1939744.0958699991</v>
      </c>
      <c r="AL15" s="97"/>
      <c r="AM15" s="97"/>
    </row>
    <row r="16" spans="1:40" s="357" customFormat="1" x14ac:dyDescent="0.2">
      <c r="A16" s="252" t="s">
        <v>548</v>
      </c>
      <c r="B16" s="98">
        <v>0</v>
      </c>
      <c r="C16" s="98">
        <v>0</v>
      </c>
      <c r="D16" s="98">
        <v>874.75154999999995</v>
      </c>
      <c r="E16" s="98">
        <v>11180.49142</v>
      </c>
      <c r="F16" s="98">
        <v>16485.211319999999</v>
      </c>
      <c r="G16" s="98">
        <v>133.24048999999999</v>
      </c>
      <c r="H16" s="98">
        <v>0</v>
      </c>
      <c r="I16" s="98">
        <v>0</v>
      </c>
      <c r="J16" s="98">
        <v>2226.2122899999999</v>
      </c>
      <c r="K16" s="98">
        <v>0</v>
      </c>
      <c r="L16" s="98">
        <v>0</v>
      </c>
      <c r="M16" s="98">
        <v>27.387089999999997</v>
      </c>
      <c r="N16" s="98">
        <v>276.67723000000001</v>
      </c>
      <c r="O16" s="98">
        <v>1281.8722</v>
      </c>
      <c r="P16" s="98">
        <v>0</v>
      </c>
      <c r="Q16" s="98">
        <v>-0.90185000000000004</v>
      </c>
      <c r="R16" s="98">
        <v>0</v>
      </c>
      <c r="S16" s="98">
        <v>282.64968000000005</v>
      </c>
      <c r="T16" s="98">
        <v>0</v>
      </c>
      <c r="U16" s="98">
        <v>-19.526250000000001</v>
      </c>
      <c r="V16" s="98">
        <v>8063.3216637394999</v>
      </c>
      <c r="W16" s="98">
        <v>2088.80789</v>
      </c>
      <c r="X16" s="98">
        <v>0</v>
      </c>
      <c r="Y16" s="98">
        <v>964.29452000000003</v>
      </c>
      <c r="Z16" s="98">
        <v>111.35413</v>
      </c>
      <c r="AA16" s="98">
        <v>0</v>
      </c>
      <c r="AB16" s="98">
        <v>5.1539999999999999</v>
      </c>
      <c r="AC16" s="98">
        <v>3823.7754460000001</v>
      </c>
      <c r="AD16" s="98">
        <v>4665.5472099999997</v>
      </c>
      <c r="AE16" s="98">
        <v>371.35489999999999</v>
      </c>
      <c r="AF16" s="98">
        <v>0</v>
      </c>
      <c r="AG16" s="98">
        <v>0</v>
      </c>
      <c r="AH16" s="98">
        <v>493.55154999999996</v>
      </c>
      <c r="AI16" s="98">
        <v>0</v>
      </c>
      <c r="AJ16" s="98">
        <v>13041.997289999998</v>
      </c>
      <c r="AK16" s="98">
        <v>66377.223769739503</v>
      </c>
      <c r="AL16" s="97"/>
      <c r="AM16" s="97"/>
    </row>
    <row r="17" spans="1:39" s="490" customFormat="1" x14ac:dyDescent="0.2">
      <c r="A17" s="257" t="s">
        <v>1056</v>
      </c>
      <c r="B17" s="260">
        <v>100</v>
      </c>
      <c r="C17" s="260">
        <v>100</v>
      </c>
      <c r="D17" s="260">
        <v>99.496213040074906</v>
      </c>
      <c r="E17" s="260">
        <v>96.799472229076059</v>
      </c>
      <c r="F17" s="260">
        <v>92.151845616548044</v>
      </c>
      <c r="G17" s="260">
        <v>91.226329490823517</v>
      </c>
      <c r="H17" s="260" t="s">
        <v>1580</v>
      </c>
      <c r="I17" s="260">
        <v>100</v>
      </c>
      <c r="J17" s="260">
        <v>97.290773487096487</v>
      </c>
      <c r="K17" s="260">
        <v>100</v>
      </c>
      <c r="L17" s="260" t="s">
        <v>1580</v>
      </c>
      <c r="M17" s="260">
        <v>90.690329498093917</v>
      </c>
      <c r="N17" s="260">
        <v>59.829471582972197</v>
      </c>
      <c r="O17" s="260">
        <v>97.909383485096043</v>
      </c>
      <c r="P17" s="260" t="s">
        <v>1580</v>
      </c>
      <c r="Q17" s="260">
        <v>100.00178071268944</v>
      </c>
      <c r="R17" s="260" t="s">
        <v>1580</v>
      </c>
      <c r="S17" s="260">
        <v>61.830744595577073</v>
      </c>
      <c r="T17" s="260">
        <v>100</v>
      </c>
      <c r="U17" s="260">
        <v>100.03048827081767</v>
      </c>
      <c r="V17" s="260">
        <v>36.09025378592856</v>
      </c>
      <c r="W17" s="260">
        <v>4.6843177793493807</v>
      </c>
      <c r="X17" s="260" t="s">
        <v>1580</v>
      </c>
      <c r="Y17" s="260">
        <v>84.326471732594555</v>
      </c>
      <c r="Z17" s="260">
        <v>52.446162383221974</v>
      </c>
      <c r="AA17" s="260">
        <v>100</v>
      </c>
      <c r="AB17" s="260">
        <v>5.8173356602678181E-2</v>
      </c>
      <c r="AC17" s="260">
        <v>18.45949828078794</v>
      </c>
      <c r="AD17" s="260">
        <v>0.16888074784744633</v>
      </c>
      <c r="AE17" s="260">
        <v>96.050854639504067</v>
      </c>
      <c r="AF17" s="260" t="s">
        <v>1580</v>
      </c>
      <c r="AG17" s="260">
        <v>100</v>
      </c>
      <c r="AH17" s="260">
        <v>99.902639197613652</v>
      </c>
      <c r="AI17" s="260">
        <v>100</v>
      </c>
      <c r="AJ17" s="260">
        <v>64.260917309904343</v>
      </c>
      <c r="AK17" s="260">
        <v>96.578042231907475</v>
      </c>
      <c r="AL17" s="106"/>
      <c r="AM17" s="106"/>
    </row>
    <row r="18" spans="1:39" x14ac:dyDescent="0.2">
      <c r="A18" s="25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124"/>
      <c r="AF18" s="124"/>
      <c r="AG18" s="124"/>
      <c r="AH18" s="124"/>
      <c r="AI18" s="124"/>
      <c r="AJ18" s="124"/>
      <c r="AK18" s="124"/>
      <c r="AL18" s="104"/>
      <c r="AM18" s="104"/>
    </row>
    <row r="19" spans="1:39" ht="15" x14ac:dyDescent="0.2">
      <c r="A19" s="784" t="s">
        <v>546</v>
      </c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98"/>
      <c r="AF19" s="98"/>
      <c r="AG19" s="98"/>
      <c r="AH19" s="98"/>
      <c r="AI19" s="98"/>
      <c r="AJ19" s="98"/>
      <c r="AK19" s="98"/>
      <c r="AL19" s="104"/>
      <c r="AM19" s="104"/>
    </row>
    <row r="20" spans="1:39" s="357" customFormat="1" x14ac:dyDescent="0.2">
      <c r="A20" s="252" t="s">
        <v>547</v>
      </c>
      <c r="B20" s="98">
        <v>0</v>
      </c>
      <c r="C20" s="98">
        <v>14920.736130000001</v>
      </c>
      <c r="D20" s="98">
        <v>405387.01689999999</v>
      </c>
      <c r="E20" s="98">
        <v>427175.55877</v>
      </c>
      <c r="F20" s="98">
        <v>744295.94758999988</v>
      </c>
      <c r="G20" s="98">
        <v>39541.176060000005</v>
      </c>
      <c r="H20" s="98">
        <v>0</v>
      </c>
      <c r="I20" s="98">
        <v>79547.450169999705</v>
      </c>
      <c r="J20" s="98">
        <v>696231.19701000105</v>
      </c>
      <c r="K20" s="98">
        <v>0</v>
      </c>
      <c r="L20" s="98">
        <v>0</v>
      </c>
      <c r="M20" s="98">
        <v>770.11721999999997</v>
      </c>
      <c r="N20" s="98">
        <v>28913.24137</v>
      </c>
      <c r="O20" s="98">
        <v>241963.41876999999</v>
      </c>
      <c r="P20" s="98">
        <v>0</v>
      </c>
      <c r="Q20" s="98">
        <v>216216.07833000002</v>
      </c>
      <c r="R20" s="98">
        <v>1451.6656599999999</v>
      </c>
      <c r="S20" s="98">
        <v>28835.842929999999</v>
      </c>
      <c r="T20" s="98">
        <v>271246.52695999999</v>
      </c>
      <c r="U20" s="98">
        <v>220880.26702</v>
      </c>
      <c r="V20" s="98">
        <v>80256.593730000008</v>
      </c>
      <c r="W20" s="98">
        <v>137614.37660999998</v>
      </c>
      <c r="X20" s="98">
        <v>5361.1437300000007</v>
      </c>
      <c r="Y20" s="98">
        <v>26745.476289999999</v>
      </c>
      <c r="Z20" s="98">
        <v>80000.890930000009</v>
      </c>
      <c r="AA20" s="98">
        <v>175257.86664000002</v>
      </c>
      <c r="AB20" s="98">
        <v>50085.99</v>
      </c>
      <c r="AC20" s="98">
        <v>81972.487829999998</v>
      </c>
      <c r="AD20" s="98">
        <v>4401.86726</v>
      </c>
      <c r="AE20" s="98">
        <v>145263.07028000001</v>
      </c>
      <c r="AF20" s="98">
        <v>1442.3666199999998</v>
      </c>
      <c r="AG20" s="98">
        <v>14971.589759999999</v>
      </c>
      <c r="AH20" s="98">
        <v>213750.48775</v>
      </c>
      <c r="AI20" s="98">
        <v>41906.972000000002</v>
      </c>
      <c r="AJ20" s="98">
        <v>57590.450799999999</v>
      </c>
      <c r="AK20" s="98">
        <v>4533997.8711200012</v>
      </c>
      <c r="AL20" s="97"/>
      <c r="AM20" s="97"/>
    </row>
    <row r="21" spans="1:39" s="357" customFormat="1" x14ac:dyDescent="0.2">
      <c r="A21" s="252" t="s">
        <v>548</v>
      </c>
      <c r="B21" s="98">
        <v>0</v>
      </c>
      <c r="C21" s="98">
        <v>618.37626999999998</v>
      </c>
      <c r="D21" s="98">
        <v>24455.240420000002</v>
      </c>
      <c r="E21" s="98">
        <v>114.23836999999999</v>
      </c>
      <c r="F21" s="98">
        <v>39375.865490000004</v>
      </c>
      <c r="G21" s="98">
        <v>341.39666999999997</v>
      </c>
      <c r="H21" s="98">
        <v>0</v>
      </c>
      <c r="I21" s="98">
        <v>9818.2346499999985</v>
      </c>
      <c r="J21" s="98">
        <v>28320.701610000004</v>
      </c>
      <c r="K21" s="98">
        <v>0</v>
      </c>
      <c r="L21" s="98">
        <v>0</v>
      </c>
      <c r="M21" s="98">
        <v>19.233250000000002</v>
      </c>
      <c r="N21" s="98">
        <v>1323.99586</v>
      </c>
      <c r="O21" s="98">
        <v>-241.26395000000002</v>
      </c>
      <c r="P21" s="98">
        <v>0</v>
      </c>
      <c r="Q21" s="98">
        <v>13127.622310000001</v>
      </c>
      <c r="R21" s="98">
        <v>784.78366000000005</v>
      </c>
      <c r="S21" s="98">
        <v>12915.93461</v>
      </c>
      <c r="T21" s="98">
        <v>0</v>
      </c>
      <c r="U21" s="98">
        <v>8533.7798099999982</v>
      </c>
      <c r="V21" s="98">
        <v>3264.9738882012302</v>
      </c>
      <c r="W21" s="98">
        <v>7.9086000000000007</v>
      </c>
      <c r="X21" s="98">
        <v>431.51936000000001</v>
      </c>
      <c r="Y21" s="98">
        <v>1532.9241499999998</v>
      </c>
      <c r="Z21" s="98">
        <v>3538.2626</v>
      </c>
      <c r="AA21" s="98">
        <v>3367.82807</v>
      </c>
      <c r="AB21" s="98">
        <v>6851.0420000000004</v>
      </c>
      <c r="AC21" s="98">
        <v>13.347419</v>
      </c>
      <c r="AD21" s="98">
        <v>0</v>
      </c>
      <c r="AE21" s="98">
        <v>5009.0292499999996</v>
      </c>
      <c r="AF21" s="98">
        <v>894.88156000000004</v>
      </c>
      <c r="AG21" s="98">
        <v>258.61632000000003</v>
      </c>
      <c r="AH21" s="98">
        <v>883.02056000000005</v>
      </c>
      <c r="AI21" s="98">
        <v>0</v>
      </c>
      <c r="AJ21" s="98">
        <v>1847.7953099999997</v>
      </c>
      <c r="AK21" s="98">
        <v>167409.28811720121</v>
      </c>
      <c r="AL21" s="97"/>
      <c r="AM21" s="97"/>
    </row>
    <row r="22" spans="1:39" s="490" customFormat="1" x14ac:dyDescent="0.2">
      <c r="A22" s="257" t="s">
        <v>1056</v>
      </c>
      <c r="B22" s="260" t="s">
        <v>1580</v>
      </c>
      <c r="C22" s="260">
        <v>95.855591409081498</v>
      </c>
      <c r="D22" s="260">
        <v>93.967433736035872</v>
      </c>
      <c r="E22" s="260">
        <v>99.973257278499517</v>
      </c>
      <c r="F22" s="260">
        <v>94.709649351511658</v>
      </c>
      <c r="G22" s="260">
        <v>99.136604663751115</v>
      </c>
      <c r="H22" s="260" t="s">
        <v>1580</v>
      </c>
      <c r="I22" s="260">
        <v>87.657386089663987</v>
      </c>
      <c r="J22" s="260">
        <v>95.932284888751809</v>
      </c>
      <c r="K22" s="260" t="s">
        <v>1580</v>
      </c>
      <c r="L22" s="260" t="s">
        <v>1580</v>
      </c>
      <c r="M22" s="260">
        <v>97.502555520054472</v>
      </c>
      <c r="N22" s="260">
        <v>95.420797540279381</v>
      </c>
      <c r="O22" s="260">
        <v>100.09971091962018</v>
      </c>
      <c r="P22" s="260" t="s">
        <v>1580</v>
      </c>
      <c r="Q22" s="260">
        <v>93.928470809666635</v>
      </c>
      <c r="R22" s="260">
        <v>45.939090410115504</v>
      </c>
      <c r="S22" s="260">
        <v>55.208749605989063</v>
      </c>
      <c r="T22" s="260">
        <v>100</v>
      </c>
      <c r="U22" s="260">
        <v>96.136467994568605</v>
      </c>
      <c r="V22" s="260">
        <v>95.931830973059633</v>
      </c>
      <c r="W22" s="260">
        <v>99.994253071376107</v>
      </c>
      <c r="X22" s="260">
        <v>91.950983190670769</v>
      </c>
      <c r="Y22" s="260">
        <v>94.268473167654335</v>
      </c>
      <c r="Z22" s="260">
        <v>95.577221004831131</v>
      </c>
      <c r="AA22" s="260">
        <v>98.078358401498804</v>
      </c>
      <c r="AB22" s="260">
        <v>86.321440386822729</v>
      </c>
      <c r="AC22" s="260">
        <v>99.983717196643255</v>
      </c>
      <c r="AD22" s="260">
        <v>100</v>
      </c>
      <c r="AE22" s="260">
        <v>96.551753146656679</v>
      </c>
      <c r="AF22" s="260">
        <v>37.957413351676138</v>
      </c>
      <c r="AG22" s="260">
        <v>98.272619513720912</v>
      </c>
      <c r="AH22" s="260">
        <v>99.586891908741379</v>
      </c>
      <c r="AI22" s="260">
        <v>100</v>
      </c>
      <c r="AJ22" s="260">
        <v>96.791490109329033</v>
      </c>
      <c r="AK22" s="260">
        <v>96.307689309173696</v>
      </c>
      <c r="AL22" s="106"/>
      <c r="AM22" s="106"/>
    </row>
    <row r="23" spans="1:39" x14ac:dyDescent="0.2">
      <c r="A23" s="258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124"/>
      <c r="AF23" s="124"/>
      <c r="AG23" s="124"/>
      <c r="AH23" s="124"/>
      <c r="AI23" s="124"/>
      <c r="AJ23" s="124"/>
      <c r="AK23" s="124"/>
      <c r="AL23" s="104"/>
      <c r="AM23" s="104"/>
    </row>
    <row r="24" spans="1:39" s="492" customFormat="1" ht="15" x14ac:dyDescent="0.2">
      <c r="A24" s="784" t="s">
        <v>502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98"/>
      <c r="AF24" s="98"/>
      <c r="AG24" s="98"/>
      <c r="AH24" s="98"/>
      <c r="AI24" s="98"/>
      <c r="AJ24" s="98"/>
      <c r="AK24" s="98"/>
      <c r="AL24" s="109"/>
      <c r="AM24" s="109"/>
    </row>
    <row r="25" spans="1:39" s="357" customFormat="1" x14ac:dyDescent="0.2">
      <c r="A25" s="252" t="s">
        <v>547</v>
      </c>
      <c r="B25" s="98">
        <v>0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v>0</v>
      </c>
      <c r="R25" s="98">
        <v>0</v>
      </c>
      <c r="S25" s="98">
        <v>5.2859999999999996</v>
      </c>
      <c r="T25" s="98">
        <v>0</v>
      </c>
      <c r="U25" s="98">
        <v>0</v>
      </c>
      <c r="V25" s="98">
        <v>0</v>
      </c>
      <c r="W25" s="98">
        <v>0</v>
      </c>
      <c r="X25" s="98">
        <v>0</v>
      </c>
      <c r="Y25" s="98">
        <v>0</v>
      </c>
      <c r="Z25" s="98">
        <v>0</v>
      </c>
      <c r="AA25" s="98">
        <v>0</v>
      </c>
      <c r="AB25" s="98">
        <v>0</v>
      </c>
      <c r="AC25" s="98">
        <v>251.65557000000001</v>
      </c>
      <c r="AD25" s="98">
        <v>0</v>
      </c>
      <c r="AE25" s="98">
        <v>0</v>
      </c>
      <c r="AF25" s="98">
        <v>0</v>
      </c>
      <c r="AG25" s="98">
        <v>0</v>
      </c>
      <c r="AH25" s="98">
        <v>0</v>
      </c>
      <c r="AI25" s="98">
        <v>0</v>
      </c>
      <c r="AJ25" s="98">
        <v>0</v>
      </c>
      <c r="AK25" s="98">
        <v>256.94157000000001</v>
      </c>
      <c r="AL25" s="97"/>
      <c r="AM25" s="97"/>
    </row>
    <row r="26" spans="1:39" s="357" customFormat="1" x14ac:dyDescent="0.2">
      <c r="A26" s="252" t="s">
        <v>548</v>
      </c>
      <c r="B26" s="98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2.3786999999999998</v>
      </c>
      <c r="T26" s="98">
        <v>0</v>
      </c>
      <c r="U26" s="98">
        <v>0</v>
      </c>
      <c r="V26" s="98">
        <v>0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2.3786999999999998</v>
      </c>
      <c r="AL26" s="97"/>
      <c r="AM26" s="97"/>
    </row>
    <row r="27" spans="1:39" s="490" customFormat="1" x14ac:dyDescent="0.2">
      <c r="A27" s="257" t="s">
        <v>1056</v>
      </c>
      <c r="B27" s="260" t="s">
        <v>1580</v>
      </c>
      <c r="C27" s="260" t="s">
        <v>1580</v>
      </c>
      <c r="D27" s="260" t="s">
        <v>1580</v>
      </c>
      <c r="E27" s="260" t="s">
        <v>1580</v>
      </c>
      <c r="F27" s="260" t="s">
        <v>1580</v>
      </c>
      <c r="G27" s="260" t="s">
        <v>1580</v>
      </c>
      <c r="H27" s="260" t="s">
        <v>1580</v>
      </c>
      <c r="I27" s="260" t="s">
        <v>1580</v>
      </c>
      <c r="J27" s="260" t="s">
        <v>1580</v>
      </c>
      <c r="K27" s="260" t="s">
        <v>1580</v>
      </c>
      <c r="L27" s="260" t="s">
        <v>1580</v>
      </c>
      <c r="M27" s="260" t="s">
        <v>1580</v>
      </c>
      <c r="N27" s="260" t="s">
        <v>1580</v>
      </c>
      <c r="O27" s="260" t="s">
        <v>1580</v>
      </c>
      <c r="P27" s="260" t="s">
        <v>1580</v>
      </c>
      <c r="Q27" s="260" t="s">
        <v>1580</v>
      </c>
      <c r="R27" s="260" t="s">
        <v>1580</v>
      </c>
      <c r="S27" s="260">
        <v>55.000000000000007</v>
      </c>
      <c r="T27" s="260" t="s">
        <v>1580</v>
      </c>
      <c r="U27" s="260" t="s">
        <v>1580</v>
      </c>
      <c r="V27" s="260" t="s">
        <v>1580</v>
      </c>
      <c r="W27" s="260" t="s">
        <v>1580</v>
      </c>
      <c r="X27" s="260" t="s">
        <v>1580</v>
      </c>
      <c r="Y27" s="260" t="s">
        <v>1580</v>
      </c>
      <c r="Z27" s="260" t="s">
        <v>1580</v>
      </c>
      <c r="AA27" s="260" t="s">
        <v>1580</v>
      </c>
      <c r="AB27" s="260" t="s">
        <v>1580</v>
      </c>
      <c r="AC27" s="260">
        <v>100</v>
      </c>
      <c r="AD27" s="260" t="s">
        <v>1580</v>
      </c>
      <c r="AE27" s="260" t="s">
        <v>1580</v>
      </c>
      <c r="AF27" s="260" t="s">
        <v>1580</v>
      </c>
      <c r="AG27" s="260" t="s">
        <v>1580</v>
      </c>
      <c r="AH27" s="260" t="s">
        <v>1580</v>
      </c>
      <c r="AI27" s="260" t="s">
        <v>1580</v>
      </c>
      <c r="AJ27" s="260" t="s">
        <v>1580</v>
      </c>
      <c r="AK27" s="260">
        <v>99.074225319009287</v>
      </c>
      <c r="AL27" s="106"/>
      <c r="AM27" s="106"/>
    </row>
    <row r="28" spans="1:39" s="493" customFormat="1" x14ac:dyDescent="0.2">
      <c r="A28" s="258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124"/>
      <c r="AF28" s="124"/>
      <c r="AG28" s="124"/>
      <c r="AH28" s="124"/>
      <c r="AI28" s="124"/>
      <c r="AJ28" s="124"/>
      <c r="AK28" s="124"/>
      <c r="AL28" s="110"/>
      <c r="AM28" s="110"/>
    </row>
    <row r="29" spans="1:39" s="493" customFormat="1" ht="15" x14ac:dyDescent="0.2">
      <c r="A29" s="784" t="s">
        <v>503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98"/>
      <c r="AF29" s="98"/>
      <c r="AG29" s="98"/>
      <c r="AH29" s="98"/>
      <c r="AI29" s="98"/>
      <c r="AJ29" s="98"/>
      <c r="AK29" s="98"/>
      <c r="AL29" s="110"/>
      <c r="AM29" s="110"/>
    </row>
    <row r="30" spans="1:39" s="357" customFormat="1" x14ac:dyDescent="0.2">
      <c r="A30" s="252" t="s">
        <v>547</v>
      </c>
      <c r="B30" s="98">
        <v>0</v>
      </c>
      <c r="C30" s="98">
        <v>0</v>
      </c>
      <c r="D30" s="98">
        <v>1599.0203000000001</v>
      </c>
      <c r="E30" s="98">
        <v>478.17258999999996</v>
      </c>
      <c r="F30" s="98">
        <v>7649.3129599999984</v>
      </c>
      <c r="G30" s="98">
        <v>16.890199999999997</v>
      </c>
      <c r="H30" s="98">
        <v>0</v>
      </c>
      <c r="I30" s="98">
        <v>0</v>
      </c>
      <c r="J30" s="98">
        <v>704.72888999999998</v>
      </c>
      <c r="K30" s="98">
        <v>0</v>
      </c>
      <c r="L30" s="98">
        <v>0</v>
      </c>
      <c r="M30" s="98">
        <v>0</v>
      </c>
      <c r="N30" s="98">
        <v>0</v>
      </c>
      <c r="O30" s="98">
        <v>375.48611</v>
      </c>
      <c r="P30" s="98">
        <v>0</v>
      </c>
      <c r="Q30" s="98">
        <v>3167.7897200000002</v>
      </c>
      <c r="R30" s="98">
        <v>0</v>
      </c>
      <c r="S30" s="98">
        <v>218.85929999999999</v>
      </c>
      <c r="T30" s="98">
        <v>0</v>
      </c>
      <c r="U30" s="98">
        <v>31582.779810000004</v>
      </c>
      <c r="V30" s="98">
        <v>701.23688000000004</v>
      </c>
      <c r="W30" s="98">
        <v>0</v>
      </c>
      <c r="X30" s="98">
        <v>0</v>
      </c>
      <c r="Y30" s="98">
        <v>0</v>
      </c>
      <c r="Z30" s="98">
        <v>0</v>
      </c>
      <c r="AA30" s="98">
        <v>543.82851000000005</v>
      </c>
      <c r="AB30" s="98">
        <v>285.84500000000003</v>
      </c>
      <c r="AC30" s="98">
        <v>266.96209000000005</v>
      </c>
      <c r="AD30" s="98">
        <v>60.070349999999998</v>
      </c>
      <c r="AE30" s="98">
        <v>339.95102000000003</v>
      </c>
      <c r="AF30" s="98">
        <v>0</v>
      </c>
      <c r="AG30" s="98">
        <v>0</v>
      </c>
      <c r="AH30" s="98">
        <v>2277.7888700000003</v>
      </c>
      <c r="AI30" s="98">
        <v>0</v>
      </c>
      <c r="AJ30" s="98">
        <v>68.396820000000005</v>
      </c>
      <c r="AK30" s="98">
        <v>50337.11942000001</v>
      </c>
      <c r="AL30" s="97"/>
      <c r="AM30" s="97"/>
    </row>
    <row r="31" spans="1:39" s="357" customFormat="1" x14ac:dyDescent="0.2">
      <c r="A31" s="252" t="s">
        <v>548</v>
      </c>
      <c r="B31" s="98">
        <v>0</v>
      </c>
      <c r="C31" s="98">
        <v>0</v>
      </c>
      <c r="D31" s="98">
        <v>1598.6889199999998</v>
      </c>
      <c r="E31" s="98">
        <v>466.20173999999997</v>
      </c>
      <c r="F31" s="98">
        <v>2909.26766</v>
      </c>
      <c r="G31" s="98">
        <v>16.890259999999998</v>
      </c>
      <c r="H31" s="98">
        <v>0</v>
      </c>
      <c r="I31" s="98">
        <v>0</v>
      </c>
      <c r="J31" s="98">
        <v>704.72901999999999</v>
      </c>
      <c r="K31" s="98">
        <v>0</v>
      </c>
      <c r="L31" s="98">
        <v>0</v>
      </c>
      <c r="M31" s="98">
        <v>0</v>
      </c>
      <c r="N31" s="98">
        <v>0</v>
      </c>
      <c r="O31" s="98">
        <v>375.48609000000005</v>
      </c>
      <c r="P31" s="98">
        <v>0</v>
      </c>
      <c r="Q31" s="98">
        <v>3140.0141699999995</v>
      </c>
      <c r="R31" s="98">
        <v>0</v>
      </c>
      <c r="S31" s="98">
        <v>218.87429999999998</v>
      </c>
      <c r="T31" s="98">
        <v>0</v>
      </c>
      <c r="U31" s="98">
        <v>31582.733370000002</v>
      </c>
      <c r="V31" s="98">
        <v>701.23689000000002</v>
      </c>
      <c r="W31" s="98">
        <v>0</v>
      </c>
      <c r="X31" s="98">
        <v>0</v>
      </c>
      <c r="Y31" s="98">
        <v>0</v>
      </c>
      <c r="Z31" s="98">
        <v>0</v>
      </c>
      <c r="AA31" s="98">
        <v>175.31464000000003</v>
      </c>
      <c r="AB31" s="98">
        <v>285.84500000000003</v>
      </c>
      <c r="AC31" s="98">
        <v>266.9620900000001</v>
      </c>
      <c r="AD31" s="98">
        <v>60.070349999999998</v>
      </c>
      <c r="AE31" s="98">
        <v>339.95102000000003</v>
      </c>
      <c r="AF31" s="98">
        <v>0</v>
      </c>
      <c r="AG31" s="98">
        <v>0</v>
      </c>
      <c r="AH31" s="98">
        <v>2272.6354500000002</v>
      </c>
      <c r="AI31" s="98">
        <v>0</v>
      </c>
      <c r="AJ31" s="98">
        <v>68.396819999999991</v>
      </c>
      <c r="AK31" s="98">
        <v>45183.297790000004</v>
      </c>
      <c r="AL31" s="97"/>
      <c r="AM31" s="97"/>
    </row>
    <row r="32" spans="1:39" s="490" customFormat="1" x14ac:dyDescent="0.2">
      <c r="A32" s="257" t="s">
        <v>1056</v>
      </c>
      <c r="B32" s="260" t="s">
        <v>1580</v>
      </c>
      <c r="C32" s="260" t="s">
        <v>1580</v>
      </c>
      <c r="D32" s="260">
        <v>2.072393952724105E-2</v>
      </c>
      <c r="E32" s="260">
        <v>2.503458008749516</v>
      </c>
      <c r="F32" s="260">
        <v>61.966941668967856</v>
      </c>
      <c r="G32" s="260">
        <v>-3.5523558040331826E-4</v>
      </c>
      <c r="H32" s="260" t="s">
        <v>1580</v>
      </c>
      <c r="I32" s="260" t="s">
        <v>1580</v>
      </c>
      <c r="J32" s="260">
        <v>-1.8446810093572589E-5</v>
      </c>
      <c r="K32" s="260" t="s">
        <v>1580</v>
      </c>
      <c r="L32" s="260" t="s">
        <v>1580</v>
      </c>
      <c r="M32" s="260" t="s">
        <v>1580</v>
      </c>
      <c r="N32" s="260" t="s">
        <v>1580</v>
      </c>
      <c r="O32" s="260">
        <v>5.3264287058460976E-6</v>
      </c>
      <c r="P32" s="260" t="s">
        <v>1580</v>
      </c>
      <c r="Q32" s="260">
        <v>0.87681167170404062</v>
      </c>
      <c r="R32" s="260" t="s">
        <v>1580</v>
      </c>
      <c r="S32" s="260">
        <v>-6.8537183478090073E-3</v>
      </c>
      <c r="T32" s="260" t="s">
        <v>1580</v>
      </c>
      <c r="U32" s="260">
        <v>1.4704215487450494E-4</v>
      </c>
      <c r="V32" s="260">
        <v>-1.4260516324743826E-6</v>
      </c>
      <c r="W32" s="260" t="s">
        <v>1580</v>
      </c>
      <c r="X32" s="260" t="s">
        <v>1580</v>
      </c>
      <c r="Y32" s="260" t="s">
        <v>1580</v>
      </c>
      <c r="Z32" s="260" t="s">
        <v>1580</v>
      </c>
      <c r="AA32" s="260">
        <v>67.762881721666261</v>
      </c>
      <c r="AB32" s="260">
        <v>0</v>
      </c>
      <c r="AC32" s="260">
        <v>-2.1292693228768177E-14</v>
      </c>
      <c r="AD32" s="260">
        <v>0</v>
      </c>
      <c r="AE32" s="260">
        <v>0</v>
      </c>
      <c r="AF32" s="260" t="s">
        <v>1580</v>
      </c>
      <c r="AG32" s="260" t="s">
        <v>1580</v>
      </c>
      <c r="AH32" s="260">
        <v>0.22624660555129045</v>
      </c>
      <c r="AI32" s="260" t="s">
        <v>1580</v>
      </c>
      <c r="AJ32" s="260">
        <v>2.0777069336267393E-14</v>
      </c>
      <c r="AK32" s="260">
        <v>10.238610570854959</v>
      </c>
      <c r="AL32" s="106"/>
      <c r="AM32" s="106"/>
    </row>
    <row r="33" spans="1:39" s="493" customFormat="1" x14ac:dyDescent="0.2">
      <c r="A33" s="258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124"/>
      <c r="AF33" s="124"/>
      <c r="AG33" s="124"/>
      <c r="AH33" s="124"/>
      <c r="AI33" s="124"/>
      <c r="AJ33" s="124"/>
      <c r="AK33" s="124"/>
      <c r="AL33" s="110"/>
      <c r="AM33" s="110"/>
    </row>
    <row r="34" spans="1:39" s="493" customFormat="1" ht="15" x14ac:dyDescent="0.2">
      <c r="A34" s="784" t="s">
        <v>504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98"/>
      <c r="AF34" s="98"/>
      <c r="AG34" s="98"/>
      <c r="AH34" s="98"/>
      <c r="AI34" s="98"/>
      <c r="AJ34" s="98"/>
      <c r="AK34" s="98"/>
      <c r="AL34" s="110"/>
      <c r="AM34" s="110"/>
    </row>
    <row r="35" spans="1:39" s="357" customFormat="1" x14ac:dyDescent="0.2">
      <c r="A35" s="252" t="s">
        <v>547</v>
      </c>
      <c r="B35" s="98">
        <v>0</v>
      </c>
      <c r="C35" s="98">
        <v>94.881110000000007</v>
      </c>
      <c r="D35" s="98">
        <v>1993.0648999999999</v>
      </c>
      <c r="E35" s="98">
        <v>8117.3694400000004</v>
      </c>
      <c r="F35" s="98">
        <v>61670.100480000008</v>
      </c>
      <c r="G35" s="98">
        <v>26.837779999999999</v>
      </c>
      <c r="H35" s="98">
        <v>0</v>
      </c>
      <c r="I35" s="98">
        <v>962.6883600000001</v>
      </c>
      <c r="J35" s="98">
        <v>6819.9948799999802</v>
      </c>
      <c r="K35" s="98">
        <v>0</v>
      </c>
      <c r="L35" s="98">
        <v>0</v>
      </c>
      <c r="M35" s="98">
        <v>2.1827299999999998</v>
      </c>
      <c r="N35" s="98">
        <v>156.94948000000002</v>
      </c>
      <c r="O35" s="98">
        <v>8347.6552000000011</v>
      </c>
      <c r="P35" s="98">
        <v>0</v>
      </c>
      <c r="Q35" s="98">
        <v>13125.39734</v>
      </c>
      <c r="R35" s="98">
        <v>0</v>
      </c>
      <c r="S35" s="98">
        <v>212.39339999999999</v>
      </c>
      <c r="T35" s="98">
        <v>6601.1115</v>
      </c>
      <c r="U35" s="98">
        <v>7623.8443900000002</v>
      </c>
      <c r="V35" s="98">
        <v>263.31481000000002</v>
      </c>
      <c r="W35" s="98">
        <v>663.08718999999996</v>
      </c>
      <c r="X35" s="98">
        <v>0</v>
      </c>
      <c r="Y35" s="98">
        <v>17.4053</v>
      </c>
      <c r="Z35" s="98">
        <v>20.979600000000001</v>
      </c>
      <c r="AA35" s="98">
        <v>2256.9021799999996</v>
      </c>
      <c r="AB35" s="98">
        <v>12.808</v>
      </c>
      <c r="AC35" s="98">
        <v>7624.9646299999995</v>
      </c>
      <c r="AD35" s="98">
        <v>99.869500000000002</v>
      </c>
      <c r="AE35" s="98">
        <v>1015.05393</v>
      </c>
      <c r="AF35" s="98">
        <v>0</v>
      </c>
      <c r="AG35" s="98">
        <v>4.4917299999999996</v>
      </c>
      <c r="AH35" s="98">
        <v>3782.1503900000002</v>
      </c>
      <c r="AI35" s="98">
        <v>1162.94165</v>
      </c>
      <c r="AJ35" s="98">
        <v>488.05194</v>
      </c>
      <c r="AK35" s="98">
        <v>133166.49184</v>
      </c>
      <c r="AL35" s="97"/>
      <c r="AM35" s="97"/>
    </row>
    <row r="36" spans="1:39" s="357" customFormat="1" x14ac:dyDescent="0.2">
      <c r="A36" s="252" t="s">
        <v>548</v>
      </c>
      <c r="B36" s="98">
        <v>0</v>
      </c>
      <c r="C36" s="98">
        <v>94.293999999999997</v>
      </c>
      <c r="D36" s="98">
        <v>1412.9970600000001</v>
      </c>
      <c r="E36" s="98">
        <v>6483.2021100000002</v>
      </c>
      <c r="F36" s="98">
        <v>37597.881700000005</v>
      </c>
      <c r="G36" s="98">
        <v>22.14554</v>
      </c>
      <c r="H36" s="98">
        <v>0</v>
      </c>
      <c r="I36" s="98">
        <v>2.1320600000000001</v>
      </c>
      <c r="J36" s="98">
        <v>1767.1175199999998</v>
      </c>
      <c r="K36" s="98">
        <v>0</v>
      </c>
      <c r="L36" s="98">
        <v>0</v>
      </c>
      <c r="M36" s="98">
        <v>1.978</v>
      </c>
      <c r="N36" s="98">
        <v>67.300610000000006</v>
      </c>
      <c r="O36" s="98">
        <v>4855.1084900000005</v>
      </c>
      <c r="P36" s="98">
        <v>0</v>
      </c>
      <c r="Q36" s="98">
        <v>12437.887799999999</v>
      </c>
      <c r="R36" s="98">
        <v>0</v>
      </c>
      <c r="S36" s="98">
        <v>198.16204000000002</v>
      </c>
      <c r="T36" s="98">
        <v>0</v>
      </c>
      <c r="U36" s="98">
        <v>7191.3165600000002</v>
      </c>
      <c r="V36" s="98">
        <v>160.76416401044</v>
      </c>
      <c r="W36" s="98">
        <v>477.96474000000001</v>
      </c>
      <c r="X36" s="98">
        <v>0</v>
      </c>
      <c r="Y36" s="98">
        <v>0</v>
      </c>
      <c r="Z36" s="98">
        <v>17.82105</v>
      </c>
      <c r="AA36" s="98">
        <v>1838.4735099999998</v>
      </c>
      <c r="AB36" s="98">
        <v>8.9489999999999998</v>
      </c>
      <c r="AC36" s="98">
        <v>6847.7310309000004</v>
      </c>
      <c r="AD36" s="98">
        <v>98.641729999999995</v>
      </c>
      <c r="AE36" s="98">
        <v>635.32294999999999</v>
      </c>
      <c r="AF36" s="98">
        <v>0</v>
      </c>
      <c r="AG36" s="98">
        <v>3.1442199999999998</v>
      </c>
      <c r="AH36" s="98">
        <v>3160.4799500000004</v>
      </c>
      <c r="AI36" s="98">
        <v>525.55493999999999</v>
      </c>
      <c r="AJ36" s="98">
        <v>7.2054499999999999</v>
      </c>
      <c r="AK36" s="98">
        <v>85913.57622491043</v>
      </c>
      <c r="AL36" s="97"/>
      <c r="AM36" s="97"/>
    </row>
    <row r="37" spans="1:39" s="490" customFormat="1" x14ac:dyDescent="0.2">
      <c r="A37" s="257" t="s">
        <v>1056</v>
      </c>
      <c r="B37" s="260" t="s">
        <v>1580</v>
      </c>
      <c r="C37" s="260">
        <v>0.61878491935856328</v>
      </c>
      <c r="D37" s="260">
        <v>29.104312659361959</v>
      </c>
      <c r="E37" s="260">
        <v>20.131735312517698</v>
      </c>
      <c r="F37" s="260">
        <v>39.033856913865044</v>
      </c>
      <c r="G37" s="260">
        <v>17.483711394906727</v>
      </c>
      <c r="H37" s="260" t="s">
        <v>1580</v>
      </c>
      <c r="I37" s="260">
        <v>99.778530613998484</v>
      </c>
      <c r="J37" s="260">
        <v>74.08916647163224</v>
      </c>
      <c r="K37" s="260" t="s">
        <v>1580</v>
      </c>
      <c r="L37" s="260" t="s">
        <v>1580</v>
      </c>
      <c r="M37" s="260">
        <v>9.3795384678819573</v>
      </c>
      <c r="N37" s="260">
        <v>57.1195712148903</v>
      </c>
      <c r="O37" s="260">
        <v>41.838655602354066</v>
      </c>
      <c r="P37" s="260" t="s">
        <v>1580</v>
      </c>
      <c r="Q37" s="260">
        <v>5.2380093508087349</v>
      </c>
      <c r="R37" s="260" t="s">
        <v>1580</v>
      </c>
      <c r="S37" s="260">
        <v>6.7004718602366964</v>
      </c>
      <c r="T37" s="260">
        <v>100</v>
      </c>
      <c r="U37" s="260">
        <v>5.6733559589350433</v>
      </c>
      <c r="V37" s="260">
        <v>38.946022819438078</v>
      </c>
      <c r="W37" s="260">
        <v>27.91826667621191</v>
      </c>
      <c r="X37" s="260" t="s">
        <v>1580</v>
      </c>
      <c r="Y37" s="260">
        <v>100</v>
      </c>
      <c r="Z37" s="260">
        <v>15.055339472630564</v>
      </c>
      <c r="AA37" s="260">
        <v>18.539955949708016</v>
      </c>
      <c r="AB37" s="260">
        <v>30.129606495940038</v>
      </c>
      <c r="AC37" s="260">
        <v>10.193274812607218</v>
      </c>
      <c r="AD37" s="260">
        <v>1.229374333505231</v>
      </c>
      <c r="AE37" s="260">
        <v>37.409931509747466</v>
      </c>
      <c r="AF37" s="260" t="s">
        <v>1580</v>
      </c>
      <c r="AG37" s="260">
        <v>29.999799631767715</v>
      </c>
      <c r="AH37" s="260">
        <v>16.436957177686416</v>
      </c>
      <c r="AI37" s="260">
        <v>54.808141921823847</v>
      </c>
      <c r="AJ37" s="260">
        <v>98.523630497196677</v>
      </c>
      <c r="AK37" s="260">
        <v>35.484088348489436</v>
      </c>
      <c r="AL37" s="106"/>
      <c r="AM37" s="106"/>
    </row>
    <row r="38" spans="1:39" x14ac:dyDescent="0.2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124"/>
      <c r="AF38" s="124"/>
      <c r="AG38" s="124"/>
      <c r="AH38" s="124"/>
      <c r="AI38" s="124"/>
      <c r="AJ38" s="124"/>
      <c r="AK38" s="124"/>
      <c r="AL38" s="104"/>
      <c r="AM38" s="104"/>
    </row>
    <row r="39" spans="1:39" ht="15" x14ac:dyDescent="0.2">
      <c r="A39" s="784" t="s">
        <v>505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98"/>
      <c r="AF39" s="98"/>
      <c r="AG39" s="98"/>
      <c r="AH39" s="98"/>
      <c r="AI39" s="98"/>
      <c r="AJ39" s="98"/>
      <c r="AK39" s="98"/>
      <c r="AL39" s="104"/>
      <c r="AM39" s="104"/>
    </row>
    <row r="40" spans="1:39" s="357" customFormat="1" x14ac:dyDescent="0.2">
      <c r="A40" s="252" t="s">
        <v>547</v>
      </c>
      <c r="B40" s="98">
        <v>4134.1723099999999</v>
      </c>
      <c r="C40" s="98">
        <v>23357.802949999998</v>
      </c>
      <c r="D40" s="98">
        <v>21924.529790000001</v>
      </c>
      <c r="E40" s="98">
        <v>28550.554059999999</v>
      </c>
      <c r="F40" s="98">
        <v>41293.18746999999</v>
      </c>
      <c r="G40" s="98">
        <v>2450.3383799999997</v>
      </c>
      <c r="H40" s="98">
        <v>0</v>
      </c>
      <c r="I40" s="98">
        <v>9347.8798200000001</v>
      </c>
      <c r="J40" s="98">
        <v>32169.93879</v>
      </c>
      <c r="K40" s="98">
        <v>0</v>
      </c>
      <c r="L40" s="98">
        <v>0</v>
      </c>
      <c r="M40" s="98">
        <v>30.931000000000001</v>
      </c>
      <c r="N40" s="98">
        <v>1008.67572</v>
      </c>
      <c r="O40" s="98">
        <v>33204.454439999994</v>
      </c>
      <c r="P40" s="98">
        <v>0</v>
      </c>
      <c r="Q40" s="98">
        <v>21196.206269999999</v>
      </c>
      <c r="R40" s="98">
        <v>98.600089999999994</v>
      </c>
      <c r="S40" s="98">
        <v>2938.1506600000002</v>
      </c>
      <c r="T40" s="98">
        <v>16227.55625</v>
      </c>
      <c r="U40" s="98">
        <v>25895.566789999997</v>
      </c>
      <c r="V40" s="98">
        <v>2492.2296000000001</v>
      </c>
      <c r="W40" s="98">
        <v>18679.394369999998</v>
      </c>
      <c r="X40" s="98">
        <v>82.650440000000003</v>
      </c>
      <c r="Y40" s="98">
        <v>1913.9668100000001</v>
      </c>
      <c r="Z40" s="98">
        <v>520.67059999999992</v>
      </c>
      <c r="AA40" s="98">
        <v>25288.30672</v>
      </c>
      <c r="AB40" s="98">
        <v>657.596</v>
      </c>
      <c r="AC40" s="98">
        <v>14373.01259</v>
      </c>
      <c r="AD40" s="98">
        <v>161.91547</v>
      </c>
      <c r="AE40" s="98">
        <v>9723.1543799999999</v>
      </c>
      <c r="AF40" s="98">
        <v>0</v>
      </c>
      <c r="AG40" s="98">
        <v>636.57452000000001</v>
      </c>
      <c r="AH40" s="98">
        <v>19699.415120000001</v>
      </c>
      <c r="AI40" s="98">
        <v>848.7900699999999</v>
      </c>
      <c r="AJ40" s="98">
        <v>18974.40912</v>
      </c>
      <c r="AK40" s="98">
        <v>377880.63060000015</v>
      </c>
      <c r="AL40" s="97"/>
      <c r="AM40" s="97"/>
    </row>
    <row r="41" spans="1:39" s="357" customFormat="1" x14ac:dyDescent="0.2">
      <c r="A41" s="252" t="s">
        <v>548</v>
      </c>
      <c r="B41" s="98">
        <v>1278.9135799999988</v>
      </c>
      <c r="C41" s="98">
        <v>10678.077509999999</v>
      </c>
      <c r="D41" s="98">
        <v>10321.684439999999</v>
      </c>
      <c r="E41" s="98">
        <v>7116.1402200000002</v>
      </c>
      <c r="F41" s="98">
        <v>7909.5338500000007</v>
      </c>
      <c r="G41" s="98">
        <v>2008.5575200000001</v>
      </c>
      <c r="H41" s="98">
        <v>0</v>
      </c>
      <c r="I41" s="98">
        <v>35.331900000000005</v>
      </c>
      <c r="J41" s="98">
        <v>7303.7683299999999</v>
      </c>
      <c r="K41" s="98">
        <v>0</v>
      </c>
      <c r="L41" s="98">
        <v>0</v>
      </c>
      <c r="M41" s="98">
        <v>16.088090000000001</v>
      </c>
      <c r="N41" s="98">
        <v>10.976100000000001</v>
      </c>
      <c r="O41" s="98">
        <v>11981.84914</v>
      </c>
      <c r="P41" s="98">
        <v>0</v>
      </c>
      <c r="Q41" s="98">
        <v>14017.251169999998</v>
      </c>
      <c r="R41" s="98">
        <v>40.421970000000002</v>
      </c>
      <c r="S41" s="98">
        <v>1906.99829</v>
      </c>
      <c r="T41" s="98">
        <v>1248.6461199999999</v>
      </c>
      <c r="U41" s="98">
        <v>18737.550799999997</v>
      </c>
      <c r="V41" s="98">
        <v>1885.37298028285</v>
      </c>
      <c r="W41" s="98">
        <v>9302.1851600000009</v>
      </c>
      <c r="X41" s="98">
        <v>12.64434</v>
      </c>
      <c r="Y41" s="98">
        <v>311.11331000000007</v>
      </c>
      <c r="Z41" s="98">
        <v>175.89073000000002</v>
      </c>
      <c r="AA41" s="98">
        <v>5561.0051800000001</v>
      </c>
      <c r="AB41" s="98">
        <v>131.22200000000001</v>
      </c>
      <c r="AC41" s="98">
        <v>6315.7703282000002</v>
      </c>
      <c r="AD41" s="98">
        <v>82.819199999999995</v>
      </c>
      <c r="AE41" s="98">
        <v>4305.5428600000005</v>
      </c>
      <c r="AF41" s="98">
        <v>0</v>
      </c>
      <c r="AG41" s="98">
        <v>469.30822000000001</v>
      </c>
      <c r="AH41" s="98">
        <v>9154.1134700000002</v>
      </c>
      <c r="AI41" s="98">
        <v>206.15260000000004</v>
      </c>
      <c r="AJ41" s="98">
        <v>4276.4452000000001</v>
      </c>
      <c r="AK41" s="98">
        <v>136801.37460848285</v>
      </c>
      <c r="AL41" s="97"/>
      <c r="AM41" s="97"/>
    </row>
    <row r="42" spans="1:39" s="490" customFormat="1" x14ac:dyDescent="0.2">
      <c r="A42" s="257" t="s">
        <v>1056</v>
      </c>
      <c r="B42" s="260">
        <v>69.064821586984152</v>
      </c>
      <c r="C42" s="260">
        <v>54.284752153883545</v>
      </c>
      <c r="D42" s="260">
        <v>52.921752307281757</v>
      </c>
      <c r="E42" s="260">
        <v>75.075299046578294</v>
      </c>
      <c r="F42" s="260">
        <v>80.845426728691322</v>
      </c>
      <c r="G42" s="260">
        <v>18.029381721556337</v>
      </c>
      <c r="H42" s="260" t="s">
        <v>1580</v>
      </c>
      <c r="I42" s="260">
        <v>99.622033009833885</v>
      </c>
      <c r="J42" s="260">
        <v>77.296293979053615</v>
      </c>
      <c r="K42" s="260" t="s">
        <v>1580</v>
      </c>
      <c r="L42" s="260" t="s">
        <v>1580</v>
      </c>
      <c r="M42" s="260">
        <v>47.987164980117029</v>
      </c>
      <c r="N42" s="260">
        <v>98.91183065257087</v>
      </c>
      <c r="O42" s="260">
        <v>63.91493448070036</v>
      </c>
      <c r="P42" s="260" t="s">
        <v>1580</v>
      </c>
      <c r="Q42" s="260">
        <v>33.869056606420742</v>
      </c>
      <c r="R42" s="260">
        <v>59.004124641265534</v>
      </c>
      <c r="S42" s="260">
        <v>35.095285753658395</v>
      </c>
      <c r="T42" s="260">
        <v>92.305396445629327</v>
      </c>
      <c r="U42" s="260">
        <v>27.641858732222019</v>
      </c>
      <c r="V42" s="260">
        <v>24.349948324068944</v>
      </c>
      <c r="W42" s="260">
        <v>50.200820349187794</v>
      </c>
      <c r="X42" s="260">
        <v>84.701424457026491</v>
      </c>
      <c r="Y42" s="260">
        <v>83.745104231979866</v>
      </c>
      <c r="Z42" s="260">
        <v>66.218424854408894</v>
      </c>
      <c r="AA42" s="260">
        <v>78.009578729121003</v>
      </c>
      <c r="AB42" s="260">
        <v>80.045194922110227</v>
      </c>
      <c r="AC42" s="260">
        <v>56.05813124665189</v>
      </c>
      <c r="AD42" s="260">
        <v>48.850347653624453</v>
      </c>
      <c r="AE42" s="260">
        <v>55.718661951349155</v>
      </c>
      <c r="AF42" s="260" t="s">
        <v>1580</v>
      </c>
      <c r="AG42" s="260">
        <v>26.275996720698153</v>
      </c>
      <c r="AH42" s="260">
        <v>53.531039301231807</v>
      </c>
      <c r="AI42" s="260">
        <v>75.712180515966693</v>
      </c>
      <c r="AJ42" s="260">
        <v>77.462037563570789</v>
      </c>
      <c r="AK42" s="260">
        <v>63.797727766234239</v>
      </c>
      <c r="AL42" s="106"/>
      <c r="AM42" s="106"/>
    </row>
    <row r="43" spans="1:39" x14ac:dyDescent="0.2">
      <c r="A43" s="258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98"/>
      <c r="AF43" s="98"/>
      <c r="AG43" s="98"/>
      <c r="AH43" s="98"/>
      <c r="AI43" s="98"/>
      <c r="AJ43" s="98"/>
      <c r="AK43" s="98"/>
      <c r="AL43" s="104"/>
      <c r="AM43" s="104"/>
    </row>
    <row r="44" spans="1:39" s="492" customFormat="1" ht="15" x14ac:dyDescent="0.2">
      <c r="A44" s="1491" t="s">
        <v>4078</v>
      </c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98"/>
      <c r="AF44" s="98"/>
      <c r="AG44" s="98"/>
      <c r="AH44" s="98"/>
      <c r="AI44" s="98"/>
      <c r="AJ44" s="98"/>
      <c r="AK44" s="98"/>
      <c r="AL44" s="109"/>
      <c r="AM44" s="109"/>
    </row>
    <row r="45" spans="1:39" s="357" customFormat="1" x14ac:dyDescent="0.2">
      <c r="A45" s="252" t="s">
        <v>547</v>
      </c>
      <c r="B45" s="98">
        <v>14856.779399999998</v>
      </c>
      <c r="C45" s="98">
        <v>39325.283939999994</v>
      </c>
      <c r="D45" s="98">
        <v>174803.38814999998</v>
      </c>
      <c r="E45" s="98">
        <v>146192.28008000003</v>
      </c>
      <c r="F45" s="98">
        <v>281257.12741000007</v>
      </c>
      <c r="G45" s="98">
        <v>27859.242449999998</v>
      </c>
      <c r="H45" s="98">
        <v>0</v>
      </c>
      <c r="I45" s="98">
        <v>73090.087820000015</v>
      </c>
      <c r="J45" s="98">
        <v>250781.23054000098</v>
      </c>
      <c r="K45" s="98">
        <v>0</v>
      </c>
      <c r="L45" s="98">
        <v>0</v>
      </c>
      <c r="M45" s="98">
        <v>364.76435000000015</v>
      </c>
      <c r="N45" s="98">
        <v>10634.263140000003</v>
      </c>
      <c r="O45" s="98">
        <v>76616.239760000011</v>
      </c>
      <c r="P45" s="98">
        <v>0</v>
      </c>
      <c r="Q45" s="98">
        <v>130174.93893</v>
      </c>
      <c r="R45" s="98">
        <v>1470.5369600000004</v>
      </c>
      <c r="S45" s="98">
        <v>19590.898670000002</v>
      </c>
      <c r="T45" s="98">
        <v>69608.865720000002</v>
      </c>
      <c r="U45" s="98">
        <v>128347.96072</v>
      </c>
      <c r="V45" s="98">
        <v>61536.334368536605</v>
      </c>
      <c r="W45" s="98">
        <v>43212.724160000005</v>
      </c>
      <c r="X45" s="98">
        <v>1413.473770000001</v>
      </c>
      <c r="Y45" s="98">
        <v>33830.055899999999</v>
      </c>
      <c r="Z45" s="98">
        <v>4645.939879999999</v>
      </c>
      <c r="AA45" s="98">
        <v>94712.79797</v>
      </c>
      <c r="AB45" s="98">
        <v>18087.750999999997</v>
      </c>
      <c r="AC45" s="98">
        <v>67235.671830000007</v>
      </c>
      <c r="AD45" s="98">
        <v>9359.3466100000005</v>
      </c>
      <c r="AE45" s="98">
        <v>69998.365839999999</v>
      </c>
      <c r="AF45" s="98">
        <v>384.42307999999991</v>
      </c>
      <c r="AG45" s="98">
        <v>5515.2643900000003</v>
      </c>
      <c r="AH45" s="98">
        <v>169558.33572</v>
      </c>
      <c r="AI45" s="98">
        <v>44127.951670000017</v>
      </c>
      <c r="AJ45" s="98">
        <v>67082.255300000004</v>
      </c>
      <c r="AK45" s="98">
        <v>2135674.5795285376</v>
      </c>
      <c r="AL45" s="97"/>
      <c r="AM45" s="97"/>
    </row>
    <row r="46" spans="1:39" s="357" customFormat="1" x14ac:dyDescent="0.2">
      <c r="A46" s="252" t="s">
        <v>548</v>
      </c>
      <c r="B46" s="98">
        <v>10426.172789999995</v>
      </c>
      <c r="C46" s="98">
        <v>10543.58966</v>
      </c>
      <c r="D46" s="98">
        <v>78454.958109999992</v>
      </c>
      <c r="E46" s="98">
        <v>88849.177359999987</v>
      </c>
      <c r="F46" s="98">
        <v>121225.94338000001</v>
      </c>
      <c r="G46" s="98">
        <v>18204.878000000004</v>
      </c>
      <c r="H46" s="98">
        <v>0</v>
      </c>
      <c r="I46" s="98">
        <v>1071.8634999999999</v>
      </c>
      <c r="J46" s="98">
        <v>25950.537939999998</v>
      </c>
      <c r="K46" s="98">
        <v>0</v>
      </c>
      <c r="L46" s="98">
        <v>0</v>
      </c>
      <c r="M46" s="98">
        <v>253.23972999999998</v>
      </c>
      <c r="N46" s="98">
        <v>1803.88229</v>
      </c>
      <c r="O46" s="98">
        <v>37842.592839999998</v>
      </c>
      <c r="P46" s="98">
        <v>0</v>
      </c>
      <c r="Q46" s="98">
        <v>69047.265249844917</v>
      </c>
      <c r="R46" s="98">
        <v>783.73716999999988</v>
      </c>
      <c r="S46" s="98">
        <v>14824.833939999999</v>
      </c>
      <c r="T46" s="98">
        <v>157.23594000000134</v>
      </c>
      <c r="U46" s="98">
        <v>80983.58918000001</v>
      </c>
      <c r="V46" s="98">
        <v>28059.016972440102</v>
      </c>
      <c r="W46" s="98">
        <v>24400.670369999996</v>
      </c>
      <c r="X46" s="98">
        <v>437.92078000000026</v>
      </c>
      <c r="Y46" s="98">
        <v>10670.339660000001</v>
      </c>
      <c r="Z46" s="98">
        <v>2614.0582099999992</v>
      </c>
      <c r="AA46" s="98">
        <v>66122.908150000003</v>
      </c>
      <c r="AB46" s="98">
        <v>7344.1019999999999</v>
      </c>
      <c r="AC46" s="98">
        <v>54534.128247300003</v>
      </c>
      <c r="AD46" s="98">
        <v>4309.9449600000007</v>
      </c>
      <c r="AE46" s="98">
        <v>46490.207870000006</v>
      </c>
      <c r="AF46" s="98">
        <v>369.12838000000011</v>
      </c>
      <c r="AG46" s="98">
        <v>4640.8231899999992</v>
      </c>
      <c r="AH46" s="98">
        <v>103469.95840999999</v>
      </c>
      <c r="AI46" s="98">
        <v>6595.9143499999991</v>
      </c>
      <c r="AJ46" s="98">
        <v>23552.302849999989</v>
      </c>
      <c r="AK46" s="98">
        <v>944034.921479585</v>
      </c>
      <c r="AL46" s="97"/>
      <c r="AM46" s="97"/>
    </row>
    <row r="47" spans="1:39" s="490" customFormat="1" x14ac:dyDescent="0.2">
      <c r="A47" s="257" t="s">
        <v>1056</v>
      </c>
      <c r="B47" s="105">
        <v>29.822120196521212</v>
      </c>
      <c r="C47" s="105">
        <v>73.188776777589865</v>
      </c>
      <c r="D47" s="105">
        <v>55.118170797308998</v>
      </c>
      <c r="E47" s="105">
        <v>39.22443968219148</v>
      </c>
      <c r="F47" s="105">
        <v>56.898534626898901</v>
      </c>
      <c r="G47" s="105">
        <v>34.654081019349448</v>
      </c>
      <c r="H47" s="105" t="s">
        <v>1580</v>
      </c>
      <c r="I47" s="105">
        <v>98.533503609080753</v>
      </c>
      <c r="J47" s="105">
        <v>89.65212113995878</v>
      </c>
      <c r="K47" s="105" t="s">
        <v>1580</v>
      </c>
      <c r="L47" s="105" t="s">
        <v>1580</v>
      </c>
      <c r="M47" s="105">
        <v>30.574429765408851</v>
      </c>
      <c r="N47" s="105">
        <v>83.037073032217648</v>
      </c>
      <c r="O47" s="105">
        <v>50.607608832615995</v>
      </c>
      <c r="P47" s="105" t="s">
        <v>1580</v>
      </c>
      <c r="Q47" s="105">
        <v>46.958096683283834</v>
      </c>
      <c r="R47" s="105">
        <v>46.704014158202476</v>
      </c>
      <c r="S47" s="105">
        <v>24.32795355783443</v>
      </c>
      <c r="T47" s="105">
        <v>99.774115066559943</v>
      </c>
      <c r="U47" s="105">
        <v>36.903096297204648</v>
      </c>
      <c r="V47" s="105">
        <v>54.402521274022106</v>
      </c>
      <c r="W47" s="105">
        <v>43.533598391867748</v>
      </c>
      <c r="X47" s="105">
        <v>69.018117683216715</v>
      </c>
      <c r="Y47" s="105">
        <v>68.458994890398628</v>
      </c>
      <c r="Z47" s="105">
        <v>43.734566578162443</v>
      </c>
      <c r="AA47" s="105">
        <v>30.185878184124348</v>
      </c>
      <c r="AB47" s="105">
        <v>59.397373393740324</v>
      </c>
      <c r="AC47" s="105">
        <v>18.891078555465075</v>
      </c>
      <c r="AD47" s="105">
        <v>53.950364917621094</v>
      </c>
      <c r="AE47" s="105">
        <v>33.583866834454653</v>
      </c>
      <c r="AF47" s="105">
        <v>3.9786112738079646</v>
      </c>
      <c r="AG47" s="105">
        <v>15.854928035462704</v>
      </c>
      <c r="AH47" s="105">
        <v>38.976778717110669</v>
      </c>
      <c r="AI47" s="105">
        <v>85.052752053107028</v>
      </c>
      <c r="AJ47" s="105">
        <v>64.890412904767089</v>
      </c>
      <c r="AK47" s="105">
        <v>55.796874180710333</v>
      </c>
      <c r="AL47" s="106"/>
      <c r="AM47" s="106"/>
    </row>
    <row r="48" spans="1:39" x14ac:dyDescent="0.2">
      <c r="A48" s="258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124"/>
      <c r="AF48" s="124"/>
      <c r="AG48" s="124"/>
      <c r="AH48" s="124"/>
      <c r="AI48" s="124"/>
      <c r="AJ48" s="124"/>
      <c r="AK48" s="124"/>
      <c r="AL48" s="104"/>
      <c r="AM48" s="104"/>
    </row>
    <row r="49" spans="1:39" ht="15" x14ac:dyDescent="0.2">
      <c r="A49" s="1491" t="s">
        <v>4079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98"/>
      <c r="AF49" s="98"/>
      <c r="AG49" s="98"/>
      <c r="AH49" s="98"/>
      <c r="AI49" s="98"/>
      <c r="AJ49" s="98"/>
      <c r="AK49" s="98"/>
      <c r="AL49" s="104"/>
      <c r="AM49" s="104"/>
    </row>
    <row r="50" spans="1:39" s="357" customFormat="1" x14ac:dyDescent="0.2">
      <c r="A50" s="252" t="s">
        <v>547</v>
      </c>
      <c r="B50" s="98">
        <v>4202.1886299999996</v>
      </c>
      <c r="C50" s="98">
        <v>13921.219620000002</v>
      </c>
      <c r="D50" s="98">
        <v>113416.67077999996</v>
      </c>
      <c r="E50" s="98">
        <v>58583.764589999999</v>
      </c>
      <c r="F50" s="98">
        <v>171334.60197000002</v>
      </c>
      <c r="G50" s="98">
        <v>10187.026400000002</v>
      </c>
      <c r="H50" s="98">
        <v>0</v>
      </c>
      <c r="I50" s="98">
        <v>25384.327910000004</v>
      </c>
      <c r="J50" s="98">
        <v>122962.38135000003</v>
      </c>
      <c r="K50" s="98">
        <v>0</v>
      </c>
      <c r="L50" s="98">
        <v>0</v>
      </c>
      <c r="M50" s="98">
        <v>187.30759</v>
      </c>
      <c r="N50" s="98">
        <v>1945.3284899999996</v>
      </c>
      <c r="O50" s="98">
        <v>27687.851850000006</v>
      </c>
      <c r="P50" s="98">
        <v>0</v>
      </c>
      <c r="Q50" s="98">
        <v>107665.15350999999</v>
      </c>
      <c r="R50" s="98">
        <v>726.63116000000002</v>
      </c>
      <c r="S50" s="98">
        <v>8593.4994100000004</v>
      </c>
      <c r="T50" s="98">
        <v>28775.987760000018</v>
      </c>
      <c r="U50" s="98">
        <v>85276.607269999979</v>
      </c>
      <c r="V50" s="98">
        <v>29945.747045000007</v>
      </c>
      <c r="W50" s="98">
        <v>16883.572529999998</v>
      </c>
      <c r="X50" s="98">
        <v>199.9706999999994</v>
      </c>
      <c r="Y50" s="98">
        <v>9325.0842100000009</v>
      </c>
      <c r="Z50" s="98">
        <v>1223.4826599999999</v>
      </c>
      <c r="AA50" s="98">
        <v>82931.295910000001</v>
      </c>
      <c r="AB50" s="98">
        <v>4432.9660000000003</v>
      </c>
      <c r="AC50" s="98">
        <v>42380.464829999997</v>
      </c>
      <c r="AD50" s="98">
        <v>10895.93557</v>
      </c>
      <c r="AE50" s="98">
        <v>71323.953799999988</v>
      </c>
      <c r="AF50" s="98">
        <v>2.6358399999999165</v>
      </c>
      <c r="AG50" s="98">
        <v>1070.9567799999998</v>
      </c>
      <c r="AH50" s="98">
        <v>106278.77133</v>
      </c>
      <c r="AI50" s="98">
        <v>6439.0246400000178</v>
      </c>
      <c r="AJ50" s="98">
        <v>55661.625079999998</v>
      </c>
      <c r="AK50" s="98">
        <v>1219846.0352149995</v>
      </c>
      <c r="AL50" s="97"/>
      <c r="AM50" s="97"/>
    </row>
    <row r="51" spans="1:39" s="357" customFormat="1" x14ac:dyDescent="0.2">
      <c r="A51" s="252" t="s">
        <v>548</v>
      </c>
      <c r="B51" s="98">
        <v>919.99804000000051</v>
      </c>
      <c r="C51" s="98">
        <v>2846.93109</v>
      </c>
      <c r="D51" s="98">
        <v>77191.846010000008</v>
      </c>
      <c r="E51" s="98">
        <v>40159.633300000001</v>
      </c>
      <c r="F51" s="98">
        <v>79070.258820000003</v>
      </c>
      <c r="G51" s="98">
        <v>8111.0794299999989</v>
      </c>
      <c r="H51" s="98">
        <v>0</v>
      </c>
      <c r="I51" s="98">
        <v>460.63591999999994</v>
      </c>
      <c r="J51" s="98">
        <v>60030.573289999993</v>
      </c>
      <c r="K51" s="98">
        <v>0</v>
      </c>
      <c r="L51" s="98">
        <v>0</v>
      </c>
      <c r="M51" s="98">
        <v>147.37289999999999</v>
      </c>
      <c r="N51" s="98">
        <v>1269.6599699999999</v>
      </c>
      <c r="O51" s="98">
        <v>22795.356709999996</v>
      </c>
      <c r="P51" s="98">
        <v>0</v>
      </c>
      <c r="Q51" s="98">
        <v>72087.097031746453</v>
      </c>
      <c r="R51" s="98">
        <v>220.64490000000001</v>
      </c>
      <c r="S51" s="98">
        <v>8029.6838800000023</v>
      </c>
      <c r="T51" s="98">
        <v>19870.658939999983</v>
      </c>
      <c r="U51" s="98">
        <v>77335.314559999999</v>
      </c>
      <c r="V51" s="98">
        <v>24905.497883359891</v>
      </c>
      <c r="W51" s="98">
        <v>10911.81364</v>
      </c>
      <c r="X51" s="98">
        <v>105.43193000000016</v>
      </c>
      <c r="Y51" s="98">
        <v>3189.7230799999998</v>
      </c>
      <c r="Z51" s="98">
        <v>403.09336999999999</v>
      </c>
      <c r="AA51" s="98">
        <v>61792.866890000005</v>
      </c>
      <c r="AB51" s="98">
        <v>2551.4780000000001</v>
      </c>
      <c r="AC51" s="98">
        <v>34710.7030686</v>
      </c>
      <c r="AD51" s="98">
        <v>5482.6460700000007</v>
      </c>
      <c r="AE51" s="98">
        <v>19491.314009999998</v>
      </c>
      <c r="AF51" s="98">
        <v>2.6360000000000001</v>
      </c>
      <c r="AG51" s="98">
        <v>846.55716000000007</v>
      </c>
      <c r="AH51" s="98">
        <v>82010.214299999992</v>
      </c>
      <c r="AI51" s="98">
        <v>3066.7974599999998</v>
      </c>
      <c r="AJ51" s="98">
        <v>11022.496100000002</v>
      </c>
      <c r="AK51" s="98">
        <v>731040.01375370659</v>
      </c>
      <c r="AL51" s="97"/>
      <c r="AM51" s="97"/>
    </row>
    <row r="52" spans="1:39" s="490" customFormat="1" x14ac:dyDescent="0.2">
      <c r="A52" s="253" t="s">
        <v>1056</v>
      </c>
      <c r="B52" s="260">
        <v>78.10669341609254</v>
      </c>
      <c r="C52" s="260">
        <v>79.54970061739462</v>
      </c>
      <c r="D52" s="260">
        <v>31.939594524218641</v>
      </c>
      <c r="E52" s="260">
        <v>31.449210235876375</v>
      </c>
      <c r="F52" s="260">
        <v>53.85038520482577</v>
      </c>
      <c r="G52" s="260">
        <v>20.378340925866286</v>
      </c>
      <c r="H52" s="260" t="s">
        <v>1580</v>
      </c>
      <c r="I52" s="260">
        <v>98.185353098048594</v>
      </c>
      <c r="J52" s="260">
        <v>51.179724537760038</v>
      </c>
      <c r="K52" s="260" t="s">
        <v>1580</v>
      </c>
      <c r="L52" s="260" t="s">
        <v>1580</v>
      </c>
      <c r="M52" s="260">
        <v>21.320380023041253</v>
      </c>
      <c r="N52" s="260">
        <v>34.732875371603683</v>
      </c>
      <c r="O52" s="260">
        <v>17.670186789879146</v>
      </c>
      <c r="P52" s="260" t="s">
        <v>1580</v>
      </c>
      <c r="Q52" s="260">
        <v>33.045098918610684</v>
      </c>
      <c r="R52" s="260">
        <v>69.634539206934093</v>
      </c>
      <c r="S52" s="260">
        <v>6.5609538454602392</v>
      </c>
      <c r="T52" s="260">
        <v>30.947083013354849</v>
      </c>
      <c r="U52" s="260">
        <v>9.3123928873677162</v>
      </c>
      <c r="V52" s="260">
        <v>16.831268740986975</v>
      </c>
      <c r="W52" s="260">
        <v>35.370232688543425</v>
      </c>
      <c r="X52" s="260">
        <v>47.276310979558261</v>
      </c>
      <c r="Y52" s="260">
        <v>65.794163267936867</v>
      </c>
      <c r="Z52" s="260">
        <v>67.053609897503563</v>
      </c>
      <c r="AA52" s="260">
        <v>25.489085619667843</v>
      </c>
      <c r="AB52" s="260">
        <v>42.443095661008904</v>
      </c>
      <c r="AC52" s="260">
        <v>18.097398865646181</v>
      </c>
      <c r="AD52" s="260">
        <v>49.681731919418823</v>
      </c>
      <c r="AE52" s="260">
        <v>72.672134715560304</v>
      </c>
      <c r="AF52" s="260">
        <v>-6.0701711820009508E-3</v>
      </c>
      <c r="AG52" s="260">
        <v>20.953191033535429</v>
      </c>
      <c r="AH52" s="260">
        <v>22.834811436279342</v>
      </c>
      <c r="AI52" s="260">
        <v>52.371707961036918</v>
      </c>
      <c r="AJ52" s="260">
        <v>80.19731532423306</v>
      </c>
      <c r="AK52" s="260">
        <v>40.071124334567365</v>
      </c>
      <c r="AL52" s="106"/>
      <c r="AM52" s="106"/>
    </row>
    <row r="53" spans="1:39" x14ac:dyDescent="0.2">
      <c r="A53" s="252"/>
      <c r="B53" s="107"/>
      <c r="C53" s="107"/>
      <c r="D53" s="107"/>
      <c r="E53" s="107"/>
      <c r="F53" s="107"/>
      <c r="G53" s="107"/>
      <c r="H53" s="107"/>
      <c r="I53" s="107"/>
      <c r="J53" s="107"/>
      <c r="K53" s="98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98"/>
      <c r="AF53" s="98"/>
      <c r="AG53" s="98"/>
      <c r="AH53" s="98"/>
      <c r="AI53" s="98"/>
      <c r="AJ53" s="98"/>
      <c r="AK53" s="98"/>
      <c r="AL53" s="104"/>
      <c r="AM53" s="104"/>
    </row>
    <row r="54" spans="1:39" s="492" customFormat="1" ht="15" x14ac:dyDescent="0.2">
      <c r="A54" s="1491" t="s">
        <v>4080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98"/>
      <c r="AF54" s="98"/>
      <c r="AG54" s="98"/>
      <c r="AH54" s="98"/>
      <c r="AI54" s="98"/>
      <c r="AJ54" s="98"/>
      <c r="AK54" s="98"/>
      <c r="AL54" s="109"/>
      <c r="AM54" s="109"/>
    </row>
    <row r="55" spans="1:39" s="357" customFormat="1" x14ac:dyDescent="0.2">
      <c r="A55" s="252" t="s">
        <v>547</v>
      </c>
      <c r="B55" s="98">
        <v>0</v>
      </c>
      <c r="C55" s="98">
        <v>3809.5066599999996</v>
      </c>
      <c r="D55" s="98">
        <v>214319.56588000001</v>
      </c>
      <c r="E55" s="98">
        <v>247886.78701000003</v>
      </c>
      <c r="F55" s="98">
        <v>425634.54079999996</v>
      </c>
      <c r="G55" s="98">
        <v>38826.416350000007</v>
      </c>
      <c r="H55" s="98">
        <v>0</v>
      </c>
      <c r="I55" s="98">
        <v>107175.75816</v>
      </c>
      <c r="J55" s="98">
        <v>894769.11630000279</v>
      </c>
      <c r="K55" s="98">
        <v>0</v>
      </c>
      <c r="L55" s="98">
        <v>0</v>
      </c>
      <c r="M55" s="98">
        <v>12064.281050000001</v>
      </c>
      <c r="N55" s="98">
        <v>17407.031219999993</v>
      </c>
      <c r="O55" s="98">
        <v>122429.54175999999</v>
      </c>
      <c r="P55" s="98">
        <v>0</v>
      </c>
      <c r="Q55" s="98">
        <v>30620.019079999998</v>
      </c>
      <c r="R55" s="98">
        <v>135789.37102000002</v>
      </c>
      <c r="S55" s="98">
        <v>11509.671370000002</v>
      </c>
      <c r="T55" s="98">
        <v>152644.47161999997</v>
      </c>
      <c r="U55" s="98">
        <v>170199.2352</v>
      </c>
      <c r="V55" s="98">
        <v>142357.00114999997</v>
      </c>
      <c r="W55" s="98">
        <v>118827.02043999999</v>
      </c>
      <c r="X55" s="98">
        <v>39331.456170000005</v>
      </c>
      <c r="Y55" s="98">
        <v>41988.119019999998</v>
      </c>
      <c r="Z55" s="98">
        <v>57788.785400000001</v>
      </c>
      <c r="AA55" s="98">
        <v>197922.18971999999</v>
      </c>
      <c r="AB55" s="98">
        <v>41082.086000000003</v>
      </c>
      <c r="AC55" s="98">
        <v>49035.502740000004</v>
      </c>
      <c r="AD55" s="98">
        <v>5882.8861400000005</v>
      </c>
      <c r="AE55" s="98">
        <v>77786.019809999998</v>
      </c>
      <c r="AF55" s="98">
        <v>22371.170339999997</v>
      </c>
      <c r="AG55" s="98">
        <v>4854.2539299999999</v>
      </c>
      <c r="AH55" s="98">
        <v>60745.915380000006</v>
      </c>
      <c r="AI55" s="98">
        <v>5973.9327299999995</v>
      </c>
      <c r="AJ55" s="98">
        <v>17179.253710000001</v>
      </c>
      <c r="AK55" s="98">
        <v>3468210.9061600035</v>
      </c>
      <c r="AL55" s="97"/>
      <c r="AM55" s="97"/>
    </row>
    <row r="56" spans="1:39" s="357" customFormat="1" x14ac:dyDescent="0.2">
      <c r="A56" s="252" t="s">
        <v>548</v>
      </c>
      <c r="B56" s="98">
        <v>0</v>
      </c>
      <c r="C56" s="98">
        <v>1434.02899</v>
      </c>
      <c r="D56" s="117">
        <v>16567.88709</v>
      </c>
      <c r="E56" s="98">
        <v>40.268689999999879</v>
      </c>
      <c r="F56" s="98">
        <v>-854.44506000000001</v>
      </c>
      <c r="G56" s="98">
        <v>385.51785000000018</v>
      </c>
      <c r="H56" s="98">
        <v>0</v>
      </c>
      <c r="I56" s="98">
        <v>11940.775029999997</v>
      </c>
      <c r="J56" s="98">
        <v>474.01666000001023</v>
      </c>
      <c r="K56" s="98">
        <v>0</v>
      </c>
      <c r="L56" s="98">
        <v>0</v>
      </c>
      <c r="M56" s="98">
        <v>0</v>
      </c>
      <c r="N56" s="98">
        <v>21.148849999999999</v>
      </c>
      <c r="O56" s="98">
        <v>-237.27951999999823</v>
      </c>
      <c r="P56" s="98">
        <v>0</v>
      </c>
      <c r="Q56" s="98">
        <v>2645.5893898939394</v>
      </c>
      <c r="R56" s="98">
        <v>80600.922709999999</v>
      </c>
      <c r="S56" s="98">
        <v>5142.0000499999996</v>
      </c>
      <c r="T56" s="98">
        <v>0.14292999999997846</v>
      </c>
      <c r="U56" s="98">
        <v>5320.0482499999989</v>
      </c>
      <c r="V56" s="98">
        <v>27.987827050020002</v>
      </c>
      <c r="W56" s="98">
        <v>63.155460000000858</v>
      </c>
      <c r="X56" s="98">
        <v>4183.0797300000004</v>
      </c>
      <c r="Y56" s="98">
        <v>391.57927000000012</v>
      </c>
      <c r="Z56" s="98">
        <v>12.988349999999999</v>
      </c>
      <c r="AA56" s="98">
        <v>6198.4990778082192</v>
      </c>
      <c r="AB56" s="98">
        <v>618.98099999999999</v>
      </c>
      <c r="AC56" s="98">
        <v>1.89E-2</v>
      </c>
      <c r="AD56" s="98">
        <v>0</v>
      </c>
      <c r="AE56" s="98">
        <v>10.106860000000001</v>
      </c>
      <c r="AF56" s="98">
        <v>14507.6486</v>
      </c>
      <c r="AG56" s="98">
        <v>84.254730000000009</v>
      </c>
      <c r="AH56" s="98">
        <v>127.32900000000063</v>
      </c>
      <c r="AI56" s="98">
        <v>0</v>
      </c>
      <c r="AJ56" s="98">
        <v>394.33426000000003</v>
      </c>
      <c r="AK56" s="98">
        <v>150100.58497475216</v>
      </c>
      <c r="AL56" s="97"/>
      <c r="AM56" s="97"/>
    </row>
    <row r="57" spans="1:39" s="490" customFormat="1" x14ac:dyDescent="0.2">
      <c r="A57" s="257" t="s">
        <v>1056</v>
      </c>
      <c r="B57" s="105" t="s">
        <v>1580</v>
      </c>
      <c r="C57" s="105">
        <v>62.356569551186972</v>
      </c>
      <c r="D57" s="105">
        <v>92.269540570422507</v>
      </c>
      <c r="E57" s="105">
        <v>99.983755209188146</v>
      </c>
      <c r="F57" s="105">
        <v>100.20074617496833</v>
      </c>
      <c r="G57" s="105">
        <v>99.007073311827824</v>
      </c>
      <c r="H57" s="105" t="s">
        <v>1580</v>
      </c>
      <c r="I57" s="105">
        <v>88.858697866943089</v>
      </c>
      <c r="J57" s="105">
        <v>99.94702357833269</v>
      </c>
      <c r="K57" s="105" t="s">
        <v>1580</v>
      </c>
      <c r="L57" s="105" t="s">
        <v>1580</v>
      </c>
      <c r="M57" s="105">
        <v>100</v>
      </c>
      <c r="N57" s="105">
        <v>99.878503980760939</v>
      </c>
      <c r="O57" s="105">
        <v>100.19380904035819</v>
      </c>
      <c r="P57" s="105" t="s">
        <v>1580</v>
      </c>
      <c r="Q57" s="105">
        <v>91.359935527858795</v>
      </c>
      <c r="R57" s="105">
        <v>40.642686460246935</v>
      </c>
      <c r="S57" s="105">
        <v>55.324527654172293</v>
      </c>
      <c r="T57" s="105">
        <v>99.999906364116242</v>
      </c>
      <c r="U57" s="105">
        <v>96.874223175122708</v>
      </c>
      <c r="V57" s="105">
        <v>99.98033969047961</v>
      </c>
      <c r="W57" s="105">
        <v>99.946850926863149</v>
      </c>
      <c r="X57" s="105">
        <v>89.364543962166763</v>
      </c>
      <c r="Y57" s="105">
        <v>99.067404591728717</v>
      </c>
      <c r="Z57" s="105">
        <v>99.977524445426397</v>
      </c>
      <c r="AA57" s="105">
        <v>96.868214177209126</v>
      </c>
      <c r="AB57" s="105">
        <v>98.493306790701922</v>
      </c>
      <c r="AC57" s="105">
        <v>99.999961456497957</v>
      </c>
      <c r="AD57" s="105">
        <v>100</v>
      </c>
      <c r="AE57" s="105">
        <v>99.987006842585998</v>
      </c>
      <c r="AF57" s="105">
        <v>35.150247485889899</v>
      </c>
      <c r="AG57" s="105">
        <v>98.264311442809088</v>
      </c>
      <c r="AH57" s="105">
        <v>99.790390844876597</v>
      </c>
      <c r="AI57" s="105">
        <v>100</v>
      </c>
      <c r="AJ57" s="105">
        <v>97.704590276989407</v>
      </c>
      <c r="AK57" s="105">
        <v>95.672103311013927</v>
      </c>
      <c r="AL57" s="106"/>
      <c r="AM57" s="106"/>
    </row>
    <row r="58" spans="1:39" x14ac:dyDescent="0.2">
      <c r="A58" s="258"/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124"/>
      <c r="AF58" s="124"/>
      <c r="AG58" s="124"/>
      <c r="AH58" s="124"/>
      <c r="AI58" s="124"/>
      <c r="AJ58" s="124"/>
      <c r="AK58" s="124"/>
      <c r="AL58" s="104"/>
      <c r="AM58" s="104"/>
    </row>
    <row r="59" spans="1:39" ht="15" x14ac:dyDescent="0.2">
      <c r="A59" s="784" t="s">
        <v>521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98"/>
      <c r="AF59" s="98"/>
      <c r="AG59" s="98"/>
      <c r="AH59" s="98"/>
      <c r="AI59" s="98"/>
      <c r="AJ59" s="98"/>
      <c r="AK59" s="98"/>
      <c r="AL59" s="104"/>
      <c r="AM59" s="104"/>
    </row>
    <row r="60" spans="1:39" s="357" customFormat="1" x14ac:dyDescent="0.2">
      <c r="A60" s="252" t="s">
        <v>547</v>
      </c>
      <c r="B60" s="98">
        <v>0</v>
      </c>
      <c r="C60" s="98">
        <v>491.36374000000001</v>
      </c>
      <c r="D60" s="98">
        <v>7370.9020999999993</v>
      </c>
      <c r="E60" s="98">
        <v>2399.2894299999998</v>
      </c>
      <c r="F60" s="98">
        <v>21731.915079999999</v>
      </c>
      <c r="G60" s="98">
        <v>6.86449</v>
      </c>
      <c r="H60" s="98">
        <v>0</v>
      </c>
      <c r="I60" s="98">
        <v>0</v>
      </c>
      <c r="J60" s="98">
        <v>26.494050000000001</v>
      </c>
      <c r="K60" s="98">
        <v>0</v>
      </c>
      <c r="L60" s="98">
        <v>0</v>
      </c>
      <c r="M60" s="98">
        <v>0</v>
      </c>
      <c r="N60" s="98">
        <v>0</v>
      </c>
      <c r="O60" s="98">
        <v>2437.24404</v>
      </c>
      <c r="P60" s="98">
        <v>0</v>
      </c>
      <c r="Q60" s="98">
        <v>3319.63852</v>
      </c>
      <c r="R60" s="98">
        <v>0</v>
      </c>
      <c r="S60" s="98">
        <v>0</v>
      </c>
      <c r="T60" s="98">
        <v>0</v>
      </c>
      <c r="U60" s="98">
        <v>39350.007829999995</v>
      </c>
      <c r="V60" s="98">
        <v>9.8563799999999997</v>
      </c>
      <c r="W60" s="98">
        <v>0</v>
      </c>
      <c r="X60" s="98">
        <v>0</v>
      </c>
      <c r="Y60" s="98">
        <v>0</v>
      </c>
      <c r="Z60" s="98">
        <v>0</v>
      </c>
      <c r="AA60" s="98">
        <v>200.48958999999999</v>
      </c>
      <c r="AB60" s="98">
        <v>0</v>
      </c>
      <c r="AC60" s="98">
        <v>715.57141000000001</v>
      </c>
      <c r="AD60" s="98">
        <v>0</v>
      </c>
      <c r="AE60" s="98">
        <v>0</v>
      </c>
      <c r="AF60" s="98">
        <v>0</v>
      </c>
      <c r="AG60" s="98">
        <v>0</v>
      </c>
      <c r="AH60" s="98">
        <v>658.89585</v>
      </c>
      <c r="AI60" s="98">
        <v>0</v>
      </c>
      <c r="AJ60" s="98">
        <v>48.424349999999997</v>
      </c>
      <c r="AK60" s="98">
        <v>78766.956859999991</v>
      </c>
      <c r="AL60" s="97"/>
      <c r="AM60" s="97"/>
    </row>
    <row r="61" spans="1:39" s="357" customFormat="1" x14ac:dyDescent="0.2">
      <c r="A61" s="252" t="s">
        <v>548</v>
      </c>
      <c r="B61" s="98">
        <v>0</v>
      </c>
      <c r="C61" s="98">
        <v>0</v>
      </c>
      <c r="D61" s="98">
        <v>7370.7035099999994</v>
      </c>
      <c r="E61" s="98">
        <v>2379.92706</v>
      </c>
      <c r="F61" s="98">
        <v>19268.370039999998</v>
      </c>
      <c r="G61" s="98">
        <v>6.86449</v>
      </c>
      <c r="H61" s="98">
        <v>0</v>
      </c>
      <c r="I61" s="98">
        <v>0</v>
      </c>
      <c r="J61" s="98">
        <v>26.494049999999998</v>
      </c>
      <c r="K61" s="98">
        <v>0</v>
      </c>
      <c r="L61" s="98">
        <v>0</v>
      </c>
      <c r="M61" s="98">
        <v>0</v>
      </c>
      <c r="N61" s="98">
        <v>0</v>
      </c>
      <c r="O61" s="98">
        <v>2434.1249299999999</v>
      </c>
      <c r="P61" s="98">
        <v>0</v>
      </c>
      <c r="Q61" s="98">
        <v>3319.6385100000007</v>
      </c>
      <c r="R61" s="98">
        <v>0</v>
      </c>
      <c r="S61" s="98">
        <v>0</v>
      </c>
      <c r="T61" s="98">
        <v>0</v>
      </c>
      <c r="U61" s="98">
        <v>39350.007829999995</v>
      </c>
      <c r="V61" s="98">
        <v>9.8563799999999997</v>
      </c>
      <c r="W61" s="98">
        <v>0</v>
      </c>
      <c r="X61" s="98">
        <v>0</v>
      </c>
      <c r="Y61" s="98">
        <v>0</v>
      </c>
      <c r="Z61" s="98">
        <v>0</v>
      </c>
      <c r="AA61" s="98">
        <v>121.56766</v>
      </c>
      <c r="AB61" s="98">
        <v>0</v>
      </c>
      <c r="AC61" s="98">
        <v>715.57141000000001</v>
      </c>
      <c r="AD61" s="98">
        <v>0</v>
      </c>
      <c r="AE61" s="98">
        <v>0</v>
      </c>
      <c r="AF61" s="98">
        <v>0</v>
      </c>
      <c r="AG61" s="98">
        <v>0</v>
      </c>
      <c r="AH61" s="98">
        <v>656.94308999999998</v>
      </c>
      <c r="AI61" s="98">
        <v>0</v>
      </c>
      <c r="AJ61" s="98">
        <v>48.424349999999997</v>
      </c>
      <c r="AK61" s="98">
        <v>75708.493310000005</v>
      </c>
      <c r="AL61" s="97"/>
      <c r="AM61" s="97"/>
    </row>
    <row r="62" spans="1:39" s="490" customFormat="1" x14ac:dyDescent="0.2">
      <c r="A62" s="257" t="s">
        <v>1056</v>
      </c>
      <c r="B62" s="260" t="s">
        <v>1580</v>
      </c>
      <c r="C62" s="260">
        <v>100</v>
      </c>
      <c r="D62" s="260">
        <v>2.6942428118800739E-3</v>
      </c>
      <c r="E62" s="260">
        <v>0.80700434711621394</v>
      </c>
      <c r="F62" s="260">
        <v>11.336069697176459</v>
      </c>
      <c r="G62" s="260">
        <v>0</v>
      </c>
      <c r="H62" s="260" t="s">
        <v>1580</v>
      </c>
      <c r="I62" s="260" t="s">
        <v>1580</v>
      </c>
      <c r="J62" s="260">
        <v>1.3409477519671401E-14</v>
      </c>
      <c r="K62" s="260" t="s">
        <v>1580</v>
      </c>
      <c r="L62" s="260" t="s">
        <v>1580</v>
      </c>
      <c r="M62" s="260" t="s">
        <v>1580</v>
      </c>
      <c r="N62" s="260" t="s">
        <v>1580</v>
      </c>
      <c r="O62" s="260">
        <v>0.12797692593803989</v>
      </c>
      <c r="P62" s="260" t="s">
        <v>1580</v>
      </c>
      <c r="Q62" s="260">
        <v>3.0123759657516568E-7</v>
      </c>
      <c r="R62" s="260" t="s">
        <v>1580</v>
      </c>
      <c r="S62" s="260" t="s">
        <v>1580</v>
      </c>
      <c r="T62" s="260" t="s">
        <v>1580</v>
      </c>
      <c r="U62" s="260">
        <v>0</v>
      </c>
      <c r="V62" s="260">
        <v>0</v>
      </c>
      <c r="W62" s="260" t="s">
        <v>1580</v>
      </c>
      <c r="X62" s="260" t="s">
        <v>1580</v>
      </c>
      <c r="Y62" s="260" t="s">
        <v>1580</v>
      </c>
      <c r="Z62" s="260" t="s">
        <v>1580</v>
      </c>
      <c r="AA62" s="260">
        <v>39.364602421502283</v>
      </c>
      <c r="AB62" s="260" t="s">
        <v>1580</v>
      </c>
      <c r="AC62" s="260">
        <v>0</v>
      </c>
      <c r="AD62" s="260" t="s">
        <v>1580</v>
      </c>
      <c r="AE62" s="260" t="s">
        <v>1580</v>
      </c>
      <c r="AF62" s="260" t="s">
        <v>1580</v>
      </c>
      <c r="AG62" s="260" t="s">
        <v>1580</v>
      </c>
      <c r="AH62" s="260">
        <v>0.29636853836611843</v>
      </c>
      <c r="AI62" s="260" t="s">
        <v>1580</v>
      </c>
      <c r="AJ62" s="260">
        <v>0</v>
      </c>
      <c r="AK62" s="260">
        <v>3.882927146006268</v>
      </c>
      <c r="AL62" s="106"/>
      <c r="AM62" s="106"/>
    </row>
    <row r="63" spans="1:39" s="493" customFormat="1" x14ac:dyDescent="0.2">
      <c r="A63" s="258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124"/>
      <c r="AF63" s="124"/>
      <c r="AG63" s="124"/>
      <c r="AH63" s="124"/>
      <c r="AI63" s="124"/>
      <c r="AJ63" s="124"/>
      <c r="AK63" s="124"/>
      <c r="AL63" s="110"/>
      <c r="AM63" s="110"/>
    </row>
    <row r="64" spans="1:39" s="493" customFormat="1" ht="15" x14ac:dyDescent="0.2">
      <c r="A64" s="784" t="s">
        <v>522</v>
      </c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98"/>
      <c r="AF64" s="98"/>
      <c r="AG64" s="98"/>
      <c r="AH64" s="98"/>
      <c r="AI64" s="98"/>
      <c r="AJ64" s="98"/>
      <c r="AK64" s="98"/>
      <c r="AL64" s="110"/>
      <c r="AM64" s="110"/>
    </row>
    <row r="65" spans="1:39" s="357" customFormat="1" x14ac:dyDescent="0.2">
      <c r="A65" s="252" t="s">
        <v>547</v>
      </c>
      <c r="B65" s="98">
        <v>0</v>
      </c>
      <c r="C65" s="98">
        <v>10.66994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10.772399999999999</v>
      </c>
      <c r="T65" s="98">
        <v>0</v>
      </c>
      <c r="U65" s="98">
        <v>0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0</v>
      </c>
      <c r="AE65" s="98">
        <v>381.53295999999995</v>
      </c>
      <c r="AF65" s="98">
        <v>0</v>
      </c>
      <c r="AG65" s="98">
        <v>0</v>
      </c>
      <c r="AH65" s="98">
        <v>0</v>
      </c>
      <c r="AI65" s="98">
        <v>0</v>
      </c>
      <c r="AJ65" s="98">
        <v>35.064819999999997</v>
      </c>
      <c r="AK65" s="98">
        <v>438.04011999999994</v>
      </c>
      <c r="AL65" s="97"/>
      <c r="AM65" s="97"/>
    </row>
    <row r="66" spans="1:39" s="357" customFormat="1" x14ac:dyDescent="0.2">
      <c r="A66" s="252" t="s">
        <v>548</v>
      </c>
      <c r="B66" s="98">
        <v>0</v>
      </c>
      <c r="C66" s="98">
        <v>10.60594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10.34151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374.69296000000003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395.64041000000003</v>
      </c>
      <c r="AL66" s="97"/>
      <c r="AM66" s="97"/>
    </row>
    <row r="67" spans="1:39" s="490" customFormat="1" x14ac:dyDescent="0.2">
      <c r="A67" s="257" t="s">
        <v>1056</v>
      </c>
      <c r="B67" s="260" t="s">
        <v>1580</v>
      </c>
      <c r="C67" s="260">
        <v>0.59981593148602574</v>
      </c>
      <c r="D67" s="260" t="s">
        <v>1580</v>
      </c>
      <c r="E67" s="260" t="s">
        <v>1580</v>
      </c>
      <c r="F67" s="260" t="s">
        <v>1580</v>
      </c>
      <c r="G67" s="260" t="s">
        <v>1580</v>
      </c>
      <c r="H67" s="260" t="s">
        <v>1580</v>
      </c>
      <c r="I67" s="260" t="s">
        <v>1580</v>
      </c>
      <c r="J67" s="260" t="s">
        <v>1580</v>
      </c>
      <c r="K67" s="260" t="s">
        <v>1580</v>
      </c>
      <c r="L67" s="260" t="s">
        <v>1580</v>
      </c>
      <c r="M67" s="260" t="s">
        <v>1580</v>
      </c>
      <c r="N67" s="260" t="s">
        <v>1580</v>
      </c>
      <c r="O67" s="260" t="s">
        <v>1580</v>
      </c>
      <c r="P67" s="260" t="s">
        <v>1580</v>
      </c>
      <c r="Q67" s="260" t="s">
        <v>1580</v>
      </c>
      <c r="R67" s="260" t="s">
        <v>1580</v>
      </c>
      <c r="S67" s="260">
        <v>3.9999443021053787</v>
      </c>
      <c r="T67" s="260" t="s">
        <v>1580</v>
      </c>
      <c r="U67" s="260" t="s">
        <v>1580</v>
      </c>
      <c r="V67" s="260" t="s">
        <v>1580</v>
      </c>
      <c r="W67" s="260" t="s">
        <v>1580</v>
      </c>
      <c r="X67" s="260" t="s">
        <v>1580</v>
      </c>
      <c r="Y67" s="260" t="s">
        <v>1580</v>
      </c>
      <c r="Z67" s="260" t="s">
        <v>1580</v>
      </c>
      <c r="AA67" s="260" t="s">
        <v>1580</v>
      </c>
      <c r="AB67" s="260" t="s">
        <v>1580</v>
      </c>
      <c r="AC67" s="260" t="s">
        <v>1580</v>
      </c>
      <c r="AD67" s="260" t="s">
        <v>1580</v>
      </c>
      <c r="AE67" s="260">
        <v>1.7927677860387001</v>
      </c>
      <c r="AF67" s="260" t="s">
        <v>1580</v>
      </c>
      <c r="AG67" s="260" t="s">
        <v>1580</v>
      </c>
      <c r="AH67" s="260" t="s">
        <v>1580</v>
      </c>
      <c r="AI67" s="260" t="s">
        <v>1580</v>
      </c>
      <c r="AJ67" s="260">
        <v>100</v>
      </c>
      <c r="AK67" s="260">
        <v>9.679412470254988</v>
      </c>
      <c r="AL67" s="106"/>
      <c r="AM67" s="106"/>
    </row>
    <row r="68" spans="1:39" x14ac:dyDescent="0.2">
      <c r="A68" s="258"/>
      <c r="B68" s="259"/>
      <c r="C68" s="259"/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124"/>
      <c r="AF68" s="124"/>
      <c r="AG68" s="124"/>
      <c r="AH68" s="124"/>
      <c r="AI68" s="124"/>
      <c r="AJ68" s="124"/>
      <c r="AK68" s="124"/>
      <c r="AL68" s="104"/>
      <c r="AM68" s="104"/>
    </row>
    <row r="69" spans="1:39" ht="15" x14ac:dyDescent="0.2">
      <c r="A69" s="784" t="s">
        <v>510</v>
      </c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98"/>
      <c r="AF69" s="98"/>
      <c r="AG69" s="98"/>
      <c r="AH69" s="98"/>
      <c r="AI69" s="98"/>
      <c r="AJ69" s="98"/>
      <c r="AK69" s="98"/>
      <c r="AL69" s="104"/>
      <c r="AM69" s="104"/>
    </row>
    <row r="70" spans="1:39" s="357" customFormat="1" x14ac:dyDescent="0.2">
      <c r="A70" s="252" t="s">
        <v>547</v>
      </c>
      <c r="B70" s="98">
        <v>8447.4600400000018</v>
      </c>
      <c r="C70" s="98">
        <v>44538.192000000003</v>
      </c>
      <c r="D70" s="98">
        <v>23474.63753</v>
      </c>
      <c r="E70" s="98">
        <v>28864.580160000005</v>
      </c>
      <c r="F70" s="98">
        <v>69299.410300000003</v>
      </c>
      <c r="G70" s="98">
        <v>4252.3794400000006</v>
      </c>
      <c r="H70" s="98">
        <v>0</v>
      </c>
      <c r="I70" s="98">
        <v>8437.8691799999979</v>
      </c>
      <c r="J70" s="98">
        <v>48293.543689999999</v>
      </c>
      <c r="K70" s="98">
        <v>0</v>
      </c>
      <c r="L70" s="98">
        <v>0</v>
      </c>
      <c r="M70" s="98">
        <v>144.26052000000001</v>
      </c>
      <c r="N70" s="98">
        <v>1649.4248400000001</v>
      </c>
      <c r="O70" s="98">
        <v>19097.461709999996</v>
      </c>
      <c r="P70" s="98">
        <v>0</v>
      </c>
      <c r="Q70" s="98">
        <v>14753.95199</v>
      </c>
      <c r="R70" s="98">
        <v>314.41215999999997</v>
      </c>
      <c r="S70" s="98">
        <v>2071.6979200000001</v>
      </c>
      <c r="T70" s="98">
        <v>9434.2369899999994</v>
      </c>
      <c r="U70" s="98">
        <v>18146.461779999998</v>
      </c>
      <c r="V70" s="98">
        <v>2488.1138099999998</v>
      </c>
      <c r="W70" s="98">
        <v>12852.031690000002</v>
      </c>
      <c r="X70" s="98">
        <v>97.558459999999997</v>
      </c>
      <c r="Y70" s="98">
        <v>2771.9451699999995</v>
      </c>
      <c r="Z70" s="98">
        <v>530.91287999999997</v>
      </c>
      <c r="AA70" s="98">
        <v>14453.220659999999</v>
      </c>
      <c r="AB70" s="98">
        <v>1725.8869999999999</v>
      </c>
      <c r="AC70" s="98">
        <v>10084.551180000002</v>
      </c>
      <c r="AD70" s="98">
        <v>441.61878000000002</v>
      </c>
      <c r="AE70" s="98">
        <v>6899.7408199999991</v>
      </c>
      <c r="AF70" s="98">
        <v>365.47471999999993</v>
      </c>
      <c r="AG70" s="98">
        <v>581.58627999999999</v>
      </c>
      <c r="AH70" s="98">
        <v>39125.329189999997</v>
      </c>
      <c r="AI70" s="98">
        <v>456.41886999999997</v>
      </c>
      <c r="AJ70" s="98">
        <v>26023.400240000003</v>
      </c>
      <c r="AK70" s="98">
        <v>420117.77</v>
      </c>
      <c r="AL70" s="97"/>
      <c r="AM70" s="97"/>
    </row>
    <row r="71" spans="1:39" s="357" customFormat="1" x14ac:dyDescent="0.2">
      <c r="A71" s="252" t="s">
        <v>548</v>
      </c>
      <c r="B71" s="98">
        <v>3222.2126700000017</v>
      </c>
      <c r="C71" s="98">
        <v>32517.133219999996</v>
      </c>
      <c r="D71" s="98">
        <v>13190.464310000001</v>
      </c>
      <c r="E71" s="98">
        <v>24010.738189999996</v>
      </c>
      <c r="F71" s="98">
        <v>16299.859239999998</v>
      </c>
      <c r="G71" s="98">
        <v>2805.4114799999998</v>
      </c>
      <c r="H71" s="98">
        <v>0</v>
      </c>
      <c r="I71" s="98">
        <v>3044.5725000000002</v>
      </c>
      <c r="J71" s="98">
        <v>15326.780600000002</v>
      </c>
      <c r="K71" s="98">
        <v>0</v>
      </c>
      <c r="L71" s="98">
        <v>0</v>
      </c>
      <c r="M71" s="98">
        <v>107.19204000000001</v>
      </c>
      <c r="N71" s="98">
        <v>888.12401999999986</v>
      </c>
      <c r="O71" s="98">
        <v>16572.665860000001</v>
      </c>
      <c r="P71" s="98">
        <v>0</v>
      </c>
      <c r="Q71" s="98">
        <v>6914.268509999999</v>
      </c>
      <c r="R71" s="98">
        <v>179.98476000000002</v>
      </c>
      <c r="S71" s="98">
        <v>1828.5336299999999</v>
      </c>
      <c r="T71" s="98">
        <v>0</v>
      </c>
      <c r="U71" s="98">
        <v>14765.291130000001</v>
      </c>
      <c r="V71" s="98">
        <v>1888.93541432285</v>
      </c>
      <c r="W71" s="98">
        <v>10456.891669999999</v>
      </c>
      <c r="X71" s="98">
        <v>46.85642</v>
      </c>
      <c r="Y71" s="98">
        <v>1180.2004199999999</v>
      </c>
      <c r="Z71" s="98">
        <v>274.41449999999998</v>
      </c>
      <c r="AA71" s="98">
        <v>8179.4440700000005</v>
      </c>
      <c r="AB71" s="98">
        <v>827.74599999999998</v>
      </c>
      <c r="AC71" s="98">
        <v>8108.7379621000009</v>
      </c>
      <c r="AD71" s="98">
        <v>208.68820000000002</v>
      </c>
      <c r="AE71" s="98">
        <v>4509.1859899999999</v>
      </c>
      <c r="AF71" s="98">
        <v>207.66083</v>
      </c>
      <c r="AG71" s="98">
        <v>352.95197999999999</v>
      </c>
      <c r="AH71" s="98">
        <v>23579.526109999999</v>
      </c>
      <c r="AI71" s="98">
        <v>321.36841999999996</v>
      </c>
      <c r="AJ71" s="98">
        <v>15235.351460000002</v>
      </c>
      <c r="AK71" s="98">
        <v>227051.19160642292</v>
      </c>
      <c r="AL71" s="97"/>
      <c r="AM71" s="97"/>
    </row>
    <row r="72" spans="1:39" s="490" customFormat="1" x14ac:dyDescent="0.2">
      <c r="A72" s="257" t="s">
        <v>1056</v>
      </c>
      <c r="B72" s="260">
        <v>61.855840042541345</v>
      </c>
      <c r="C72" s="260">
        <v>26.990450757408396</v>
      </c>
      <c r="D72" s="260">
        <v>43.809721052591684</v>
      </c>
      <c r="E72" s="260">
        <v>16.815910514182264</v>
      </c>
      <c r="F72" s="260">
        <v>76.479079447520206</v>
      </c>
      <c r="G72" s="260">
        <v>34.027254162436662</v>
      </c>
      <c r="H72" s="260" t="s">
        <v>1580</v>
      </c>
      <c r="I72" s="260">
        <v>63.917756544312752</v>
      </c>
      <c r="J72" s="260">
        <v>68.263292711788154</v>
      </c>
      <c r="K72" s="260" t="s">
        <v>1580</v>
      </c>
      <c r="L72" s="260" t="s">
        <v>1580</v>
      </c>
      <c r="M72" s="260">
        <v>25.695512535238336</v>
      </c>
      <c r="N72" s="260">
        <v>46.155532615842034</v>
      </c>
      <c r="O72" s="260">
        <v>13.220583386104851</v>
      </c>
      <c r="P72" s="260" t="s">
        <v>1580</v>
      </c>
      <c r="Q72" s="260">
        <v>53.136159622273524</v>
      </c>
      <c r="R72" s="260">
        <v>42.755152981360503</v>
      </c>
      <c r="S72" s="260">
        <v>11.737439500832252</v>
      </c>
      <c r="T72" s="260">
        <v>100</v>
      </c>
      <c r="U72" s="260">
        <v>18.632671707531056</v>
      </c>
      <c r="V72" s="260">
        <v>24.081631365453894</v>
      </c>
      <c r="W72" s="260">
        <v>18.636275398104019</v>
      </c>
      <c r="X72" s="260">
        <v>51.970931070457652</v>
      </c>
      <c r="Y72" s="260">
        <v>57.423385109742263</v>
      </c>
      <c r="Z72" s="260">
        <v>48.312706220274784</v>
      </c>
      <c r="AA72" s="260">
        <v>43.407464243336328</v>
      </c>
      <c r="AB72" s="260">
        <v>52.039386124352291</v>
      </c>
      <c r="AC72" s="260">
        <v>19.592475486846613</v>
      </c>
      <c r="AD72" s="260">
        <v>52.744717966930665</v>
      </c>
      <c r="AE72" s="260">
        <v>34.647023596460244</v>
      </c>
      <c r="AF72" s="260">
        <v>43.180521487231715</v>
      </c>
      <c r="AG72" s="260">
        <v>39.312189414096906</v>
      </c>
      <c r="AH72" s="260">
        <v>39.7333476850933</v>
      </c>
      <c r="AI72" s="260">
        <v>29.589146916734627</v>
      </c>
      <c r="AJ72" s="260">
        <v>41.455185258296588</v>
      </c>
      <c r="AK72" s="260">
        <v>45.955346852759185</v>
      </c>
      <c r="AL72" s="106"/>
      <c r="AM72" s="106"/>
    </row>
    <row r="73" spans="1:39" x14ac:dyDescent="0.2">
      <c r="A73" s="258"/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124"/>
      <c r="AF73" s="124"/>
      <c r="AG73" s="124"/>
      <c r="AH73" s="124"/>
      <c r="AI73" s="124"/>
      <c r="AJ73" s="124"/>
      <c r="AK73" s="124"/>
      <c r="AL73" s="104"/>
      <c r="AM73" s="104"/>
    </row>
    <row r="74" spans="1:39" ht="15" x14ac:dyDescent="0.2">
      <c r="A74" s="784" t="s">
        <v>511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98"/>
      <c r="AF74" s="98"/>
      <c r="AG74" s="98"/>
      <c r="AH74" s="98"/>
      <c r="AI74" s="98"/>
      <c r="AJ74" s="98"/>
      <c r="AK74" s="98"/>
      <c r="AL74" s="104"/>
      <c r="AM74" s="104"/>
    </row>
    <row r="75" spans="1:39" s="357" customFormat="1" x14ac:dyDescent="0.2">
      <c r="A75" s="252" t="s">
        <v>547</v>
      </c>
      <c r="B75" s="98">
        <v>0</v>
      </c>
      <c r="C75" s="98">
        <v>222.53424999999999</v>
      </c>
      <c r="D75" s="98">
        <v>3346.9548799999998</v>
      </c>
      <c r="E75" s="98">
        <v>215.45593</v>
      </c>
      <c r="F75" s="98">
        <v>2211.7548099999999</v>
      </c>
      <c r="G75" s="98">
        <v>519.98471999999992</v>
      </c>
      <c r="H75" s="98">
        <v>8920.36139</v>
      </c>
      <c r="I75" s="98">
        <v>0</v>
      </c>
      <c r="J75" s="98">
        <v>0</v>
      </c>
      <c r="K75" s="98">
        <v>0</v>
      </c>
      <c r="L75" s="98">
        <v>32084.633880000009</v>
      </c>
      <c r="M75" s="98">
        <v>0</v>
      </c>
      <c r="N75" s="98">
        <v>0</v>
      </c>
      <c r="O75" s="98">
        <v>0</v>
      </c>
      <c r="P75" s="98">
        <v>25159.946979999997</v>
      </c>
      <c r="Q75" s="98">
        <v>1390.80242</v>
      </c>
      <c r="R75" s="98">
        <v>0</v>
      </c>
      <c r="S75" s="98">
        <v>0</v>
      </c>
      <c r="T75" s="98">
        <v>0</v>
      </c>
      <c r="U75" s="98">
        <v>0</v>
      </c>
      <c r="V75" s="98">
        <v>0</v>
      </c>
      <c r="W75" s="98">
        <v>0</v>
      </c>
      <c r="X75" s="98">
        <v>0</v>
      </c>
      <c r="Y75" s="98">
        <v>0</v>
      </c>
      <c r="Z75" s="98">
        <v>0</v>
      </c>
      <c r="AA75" s="98">
        <v>0</v>
      </c>
      <c r="AB75" s="98">
        <v>0</v>
      </c>
      <c r="AC75" s="98">
        <v>0</v>
      </c>
      <c r="AD75" s="98">
        <v>0</v>
      </c>
      <c r="AE75" s="98">
        <v>-7.443000000000001E-2</v>
      </c>
      <c r="AF75" s="98">
        <v>0</v>
      </c>
      <c r="AG75" s="98">
        <v>0</v>
      </c>
      <c r="AH75" s="98">
        <v>0</v>
      </c>
      <c r="AI75" s="98">
        <v>0</v>
      </c>
      <c r="AJ75" s="98">
        <v>0</v>
      </c>
      <c r="AK75" s="98">
        <v>74072.354830000011</v>
      </c>
      <c r="AL75" s="97"/>
      <c r="AM75" s="97"/>
    </row>
    <row r="76" spans="1:39" s="357" customFormat="1" x14ac:dyDescent="0.2">
      <c r="A76" s="252" t="s">
        <v>548</v>
      </c>
      <c r="B76" s="98">
        <v>0</v>
      </c>
      <c r="C76" s="98">
        <v>222.53424999999999</v>
      </c>
      <c r="D76" s="98">
        <v>3291.6978000000004</v>
      </c>
      <c r="E76" s="98">
        <v>216.09685000000002</v>
      </c>
      <c r="F76" s="98">
        <v>325.77605</v>
      </c>
      <c r="G76" s="98">
        <v>0</v>
      </c>
      <c r="H76" s="98">
        <v>7052.5592100000022</v>
      </c>
      <c r="I76" s="98">
        <v>0</v>
      </c>
      <c r="J76" s="98">
        <v>0</v>
      </c>
      <c r="K76" s="98">
        <v>0</v>
      </c>
      <c r="L76" s="98">
        <v>1710.5005100000001</v>
      </c>
      <c r="M76" s="98">
        <v>0</v>
      </c>
      <c r="N76" s="98">
        <v>0</v>
      </c>
      <c r="O76" s="98">
        <v>0</v>
      </c>
      <c r="P76" s="98">
        <v>15137.312159999999</v>
      </c>
      <c r="Q76" s="98">
        <v>1321.2623100000001</v>
      </c>
      <c r="R76" s="98">
        <v>0</v>
      </c>
      <c r="S76" s="98">
        <v>0</v>
      </c>
      <c r="T76" s="98">
        <v>0</v>
      </c>
      <c r="U76" s="98">
        <v>0</v>
      </c>
      <c r="V76" s="98">
        <v>0</v>
      </c>
      <c r="W76" s="98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98">
        <v>0</v>
      </c>
      <c r="AG76" s="98">
        <v>0</v>
      </c>
      <c r="AH76" s="98">
        <v>0</v>
      </c>
      <c r="AI76" s="98">
        <v>0</v>
      </c>
      <c r="AJ76" s="98">
        <v>0</v>
      </c>
      <c r="AK76" s="98">
        <v>29277.739139999998</v>
      </c>
      <c r="AL76" s="97"/>
      <c r="AM76" s="97"/>
    </row>
    <row r="77" spans="1:39" s="490" customFormat="1" x14ac:dyDescent="0.2">
      <c r="A77" s="257" t="s">
        <v>1056</v>
      </c>
      <c r="B77" s="260" t="s">
        <v>1580</v>
      </c>
      <c r="C77" s="260">
        <v>0</v>
      </c>
      <c r="D77" s="260">
        <v>1.6509657877431381</v>
      </c>
      <c r="E77" s="260">
        <v>-0.29747150612193529</v>
      </c>
      <c r="F77" s="260">
        <v>85.270697794933241</v>
      </c>
      <c r="G77" s="260">
        <v>100</v>
      </c>
      <c r="H77" s="260">
        <v>20.938638002871294</v>
      </c>
      <c r="I77" s="260" t="s">
        <v>1580</v>
      </c>
      <c r="J77" s="260" t="s">
        <v>1580</v>
      </c>
      <c r="K77" s="260" t="s">
        <v>1580</v>
      </c>
      <c r="L77" s="260">
        <v>94.668785947823324</v>
      </c>
      <c r="M77" s="260" t="s">
        <v>1580</v>
      </c>
      <c r="N77" s="260" t="s">
        <v>1580</v>
      </c>
      <c r="O77" s="260" t="s">
        <v>1580</v>
      </c>
      <c r="P77" s="260">
        <v>39.83567544068012</v>
      </c>
      <c r="Q77" s="260">
        <v>4.9999992090896646</v>
      </c>
      <c r="R77" s="260" t="s">
        <v>1580</v>
      </c>
      <c r="S77" s="260" t="s">
        <v>1580</v>
      </c>
      <c r="T77" s="260" t="s">
        <v>1580</v>
      </c>
      <c r="U77" s="260" t="s">
        <v>1580</v>
      </c>
      <c r="V77" s="260" t="s">
        <v>1580</v>
      </c>
      <c r="W77" s="260" t="s">
        <v>1580</v>
      </c>
      <c r="X77" s="260" t="s">
        <v>1580</v>
      </c>
      <c r="Y77" s="260" t="s">
        <v>1580</v>
      </c>
      <c r="Z77" s="260" t="s">
        <v>1580</v>
      </c>
      <c r="AA77" s="260" t="s">
        <v>1580</v>
      </c>
      <c r="AB77" s="260" t="s">
        <v>1580</v>
      </c>
      <c r="AC77" s="260" t="s">
        <v>1580</v>
      </c>
      <c r="AD77" s="260" t="s">
        <v>1580</v>
      </c>
      <c r="AE77" s="260">
        <v>100</v>
      </c>
      <c r="AF77" s="260" t="s">
        <v>1580</v>
      </c>
      <c r="AG77" s="260" t="s">
        <v>1580</v>
      </c>
      <c r="AH77" s="260" t="s">
        <v>1580</v>
      </c>
      <c r="AI77" s="260" t="s">
        <v>1580</v>
      </c>
      <c r="AJ77" s="260" t="s">
        <v>1580</v>
      </c>
      <c r="AK77" s="260">
        <v>60.474134773770913</v>
      </c>
      <c r="AL77" s="106"/>
      <c r="AM77" s="106"/>
    </row>
    <row r="78" spans="1:39" s="357" customFormat="1" x14ac:dyDescent="0.2">
      <c r="A78" s="258"/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124"/>
      <c r="AF78" s="124"/>
      <c r="AG78" s="124"/>
      <c r="AH78" s="124"/>
      <c r="AI78" s="124"/>
      <c r="AJ78" s="124"/>
      <c r="AK78" s="124"/>
      <c r="AL78" s="97"/>
      <c r="AM78" s="97"/>
    </row>
    <row r="79" spans="1:39" s="492" customFormat="1" ht="15" x14ac:dyDescent="0.2">
      <c r="A79" s="784" t="s">
        <v>523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98"/>
      <c r="AF79" s="98"/>
      <c r="AG79" s="98"/>
      <c r="AH79" s="98"/>
      <c r="AI79" s="98"/>
      <c r="AJ79" s="98"/>
      <c r="AK79" s="98"/>
      <c r="AL79" s="109"/>
      <c r="AM79" s="109"/>
    </row>
    <row r="80" spans="1:39" s="357" customFormat="1" x14ac:dyDescent="0.2">
      <c r="A80" s="252" t="s">
        <v>547</v>
      </c>
      <c r="B80" s="98">
        <v>0</v>
      </c>
      <c r="C80" s="98">
        <v>6385.6078200000002</v>
      </c>
      <c r="D80" s="98">
        <v>3118.6084300000002</v>
      </c>
      <c r="E80" s="98">
        <v>0</v>
      </c>
      <c r="F80" s="98">
        <v>0</v>
      </c>
      <c r="G80" s="98">
        <v>65.989829999999998</v>
      </c>
      <c r="H80" s="98">
        <v>0</v>
      </c>
      <c r="I80" s="98">
        <v>371.16395999999997</v>
      </c>
      <c r="J80" s="98">
        <v>0</v>
      </c>
      <c r="K80" s="98">
        <v>0</v>
      </c>
      <c r="L80" s="98">
        <v>0</v>
      </c>
      <c r="M80" s="98">
        <v>1.1964399999999999</v>
      </c>
      <c r="N80" s="98">
        <v>54.520530000000001</v>
      </c>
      <c r="O80" s="98">
        <v>696.28631999999993</v>
      </c>
      <c r="P80" s="98">
        <v>0</v>
      </c>
      <c r="Q80" s="98">
        <v>0</v>
      </c>
      <c r="R80" s="98">
        <v>0</v>
      </c>
      <c r="S80" s="98">
        <v>91.711960000000005</v>
      </c>
      <c r="T80" s="98">
        <v>0</v>
      </c>
      <c r="U80" s="98">
        <v>1796.43011</v>
      </c>
      <c r="V80" s="98">
        <v>48.830100000000002</v>
      </c>
      <c r="W80" s="98">
        <v>0</v>
      </c>
      <c r="X80" s="98">
        <v>3.0449999999999999</v>
      </c>
      <c r="Y80" s="98">
        <v>784.41551000000004</v>
      </c>
      <c r="Z80" s="98">
        <v>20.14</v>
      </c>
      <c r="AA80" s="98">
        <v>565.47931999999992</v>
      </c>
      <c r="AB80" s="98">
        <v>659.26199999999994</v>
      </c>
      <c r="AC80" s="98">
        <v>420.16841999999997</v>
      </c>
      <c r="AD80" s="98">
        <v>0</v>
      </c>
      <c r="AE80" s="98">
        <v>2848.8689499999996</v>
      </c>
      <c r="AF80" s="98">
        <v>0</v>
      </c>
      <c r="AG80" s="98">
        <v>7.30532</v>
      </c>
      <c r="AH80" s="98">
        <v>0</v>
      </c>
      <c r="AI80" s="98">
        <v>90.626419999999996</v>
      </c>
      <c r="AJ80" s="98">
        <v>0</v>
      </c>
      <c r="AK80" s="98">
        <v>18029.656439999999</v>
      </c>
      <c r="AL80" s="97"/>
      <c r="AM80" s="97"/>
    </row>
    <row r="81" spans="1:39" s="357" customFormat="1" x14ac:dyDescent="0.2">
      <c r="A81" s="252" t="s">
        <v>548</v>
      </c>
      <c r="B81" s="98">
        <v>0</v>
      </c>
      <c r="C81" s="98">
        <v>2746.5090300000002</v>
      </c>
      <c r="D81" s="98">
        <v>2869.7889499999997</v>
      </c>
      <c r="E81" s="98">
        <v>0</v>
      </c>
      <c r="F81" s="98">
        <v>0</v>
      </c>
      <c r="G81" s="98">
        <v>15.700520000000001</v>
      </c>
      <c r="H81" s="98">
        <v>0</v>
      </c>
      <c r="I81" s="98">
        <v>3.5000000000000003E-2</v>
      </c>
      <c r="J81" s="98">
        <v>0</v>
      </c>
      <c r="K81" s="98">
        <v>0</v>
      </c>
      <c r="L81" s="98">
        <v>0</v>
      </c>
      <c r="M81" s="98">
        <v>1.9493699999999998</v>
      </c>
      <c r="N81" s="98">
        <v>32.539029999999997</v>
      </c>
      <c r="O81" s="98">
        <v>665.37608</v>
      </c>
      <c r="P81" s="98">
        <v>0</v>
      </c>
      <c r="Q81" s="98">
        <v>0</v>
      </c>
      <c r="R81" s="98">
        <v>0</v>
      </c>
      <c r="S81" s="98">
        <v>76.213759999999979</v>
      </c>
      <c r="T81" s="98">
        <v>0</v>
      </c>
      <c r="U81" s="98">
        <v>1613.2868700000001</v>
      </c>
      <c r="V81" s="98">
        <v>14.65603638899</v>
      </c>
      <c r="W81" s="98">
        <v>0</v>
      </c>
      <c r="X81" s="98">
        <v>2.5704000000000002</v>
      </c>
      <c r="Y81" s="98">
        <v>4.4292600000000002</v>
      </c>
      <c r="Z81" s="98">
        <v>7.08758</v>
      </c>
      <c r="AA81" s="98">
        <v>219.14338000000001</v>
      </c>
      <c r="AB81" s="98">
        <v>634.26199999999994</v>
      </c>
      <c r="AC81" s="98">
        <v>328.49034899999998</v>
      </c>
      <c r="AD81" s="98">
        <v>0</v>
      </c>
      <c r="AE81" s="98">
        <v>2764.6906999999997</v>
      </c>
      <c r="AF81" s="98">
        <v>0</v>
      </c>
      <c r="AG81" s="98">
        <v>5.8186299999999997</v>
      </c>
      <c r="AH81" s="98">
        <v>0</v>
      </c>
      <c r="AI81" s="98">
        <v>78.178300000000007</v>
      </c>
      <c r="AJ81" s="98">
        <v>0</v>
      </c>
      <c r="AK81" s="98">
        <v>12080.725245388989</v>
      </c>
      <c r="AL81" s="97"/>
      <c r="AM81" s="97"/>
    </row>
    <row r="82" spans="1:39" s="490" customFormat="1" x14ac:dyDescent="0.2">
      <c r="A82" s="257" t="s">
        <v>1056</v>
      </c>
      <c r="B82" s="260" t="s">
        <v>1580</v>
      </c>
      <c r="C82" s="260">
        <v>56.989074377574291</v>
      </c>
      <c r="D82" s="260">
        <v>7.9785418908779313</v>
      </c>
      <c r="E82" s="260" t="s">
        <v>1580</v>
      </c>
      <c r="F82" s="260" t="s">
        <v>1580</v>
      </c>
      <c r="G82" s="260">
        <v>76.207667151135254</v>
      </c>
      <c r="H82" s="260" t="s">
        <v>1580</v>
      </c>
      <c r="I82" s="260">
        <v>99.990570205145985</v>
      </c>
      <c r="J82" s="260" t="s">
        <v>1580</v>
      </c>
      <c r="K82" s="260" t="s">
        <v>1580</v>
      </c>
      <c r="L82" s="260" t="s">
        <v>1580</v>
      </c>
      <c r="M82" s="260">
        <v>-62.930861555949313</v>
      </c>
      <c r="N82" s="260">
        <v>40.317839903610633</v>
      </c>
      <c r="O82" s="260">
        <v>4.4393002005266933</v>
      </c>
      <c r="P82" s="260" t="s">
        <v>1580</v>
      </c>
      <c r="Q82" s="260" t="s">
        <v>1580</v>
      </c>
      <c r="R82" s="260" t="s">
        <v>1580</v>
      </c>
      <c r="S82" s="260">
        <v>16.89877743317232</v>
      </c>
      <c r="T82" s="260" t="s">
        <v>1580</v>
      </c>
      <c r="U82" s="260">
        <v>10.194843594555419</v>
      </c>
      <c r="V82" s="260">
        <v>69.985651495716766</v>
      </c>
      <c r="W82" s="260" t="s">
        <v>1580</v>
      </c>
      <c r="X82" s="260">
        <v>15.586206896551714</v>
      </c>
      <c r="Y82" s="260">
        <v>99.435342628551552</v>
      </c>
      <c r="Z82" s="260">
        <v>64.80844091360477</v>
      </c>
      <c r="AA82" s="260">
        <v>61.246437800766962</v>
      </c>
      <c r="AB82" s="260">
        <v>3.7921190664712974</v>
      </c>
      <c r="AC82" s="260">
        <v>21.819362578463178</v>
      </c>
      <c r="AD82" s="260" t="s">
        <v>1580</v>
      </c>
      <c r="AE82" s="260">
        <v>2.9547954461015116</v>
      </c>
      <c r="AF82" s="260" t="s">
        <v>1580</v>
      </c>
      <c r="AG82" s="260">
        <v>20.350785454983495</v>
      </c>
      <c r="AH82" s="260" t="s">
        <v>1580</v>
      </c>
      <c r="AI82" s="260">
        <v>13.735641328433793</v>
      </c>
      <c r="AJ82" s="260" t="s">
        <v>1580</v>
      </c>
      <c r="AK82" s="260">
        <v>32.995255424905977</v>
      </c>
      <c r="AL82" s="106"/>
      <c r="AM82" s="106"/>
    </row>
    <row r="83" spans="1:39" x14ac:dyDescent="0.2">
      <c r="A83" s="258"/>
      <c r="B83" s="259"/>
      <c r="C83" s="259"/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124"/>
      <c r="AF83" s="124"/>
      <c r="AG83" s="124"/>
      <c r="AH83" s="124"/>
      <c r="AI83" s="124"/>
      <c r="AJ83" s="124"/>
      <c r="AK83" s="124"/>
      <c r="AL83" s="104"/>
      <c r="AM83" s="104"/>
    </row>
    <row r="84" spans="1:39" ht="15" x14ac:dyDescent="0.2">
      <c r="A84" s="784" t="s">
        <v>513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98"/>
      <c r="AF84" s="98"/>
      <c r="AG84" s="98"/>
      <c r="AH84" s="98"/>
      <c r="AI84" s="98"/>
      <c r="AJ84" s="98"/>
      <c r="AK84" s="98"/>
      <c r="AL84" s="104"/>
      <c r="AM84" s="104"/>
    </row>
    <row r="85" spans="1:39" s="357" customFormat="1" x14ac:dyDescent="0.2">
      <c r="A85" s="252" t="s">
        <v>547</v>
      </c>
      <c r="B85" s="98">
        <v>0</v>
      </c>
      <c r="C85" s="98">
        <v>11244.738880000003</v>
      </c>
      <c r="D85" s="98">
        <v>48841.625719999996</v>
      </c>
      <c r="E85" s="98">
        <v>14530.48573</v>
      </c>
      <c r="F85" s="98">
        <v>10058.970080000003</v>
      </c>
      <c r="G85" s="98">
        <v>34.713660000000004</v>
      </c>
      <c r="H85" s="98">
        <v>0</v>
      </c>
      <c r="I85" s="98">
        <v>2994.6757600000001</v>
      </c>
      <c r="J85" s="98">
        <v>10351.54077</v>
      </c>
      <c r="K85" s="98">
        <v>9455.927459999999</v>
      </c>
      <c r="L85" s="98">
        <v>0</v>
      </c>
      <c r="M85" s="98">
        <v>0.113</v>
      </c>
      <c r="N85" s="98">
        <v>14.30991</v>
      </c>
      <c r="O85" s="98">
        <v>4117.4739900000004</v>
      </c>
      <c r="P85" s="98">
        <v>0</v>
      </c>
      <c r="Q85" s="98">
        <v>5826.9244699999999</v>
      </c>
      <c r="R85" s="98">
        <v>0</v>
      </c>
      <c r="S85" s="98">
        <v>0</v>
      </c>
      <c r="T85" s="98">
        <v>602.05975000000001</v>
      </c>
      <c r="U85" s="98">
        <v>2951.2881699999998</v>
      </c>
      <c r="V85" s="98">
        <v>3624.4585099999999</v>
      </c>
      <c r="W85" s="98">
        <v>0</v>
      </c>
      <c r="X85" s="98">
        <v>35.062620000000003</v>
      </c>
      <c r="Y85" s="98">
        <v>1200.31375</v>
      </c>
      <c r="Z85" s="98">
        <v>0.25063999999999997</v>
      </c>
      <c r="AA85" s="98">
        <v>354.99151000000001</v>
      </c>
      <c r="AB85" s="98">
        <v>745.53099999999995</v>
      </c>
      <c r="AC85" s="98">
        <v>1590.49098</v>
      </c>
      <c r="AD85" s="98">
        <v>0</v>
      </c>
      <c r="AE85" s="98">
        <v>2177.44229</v>
      </c>
      <c r="AF85" s="98">
        <v>0</v>
      </c>
      <c r="AG85" s="98">
        <v>0</v>
      </c>
      <c r="AH85" s="98">
        <v>0</v>
      </c>
      <c r="AI85" s="98">
        <v>154.79602</v>
      </c>
      <c r="AJ85" s="98">
        <v>4740.7822000000006</v>
      </c>
      <c r="AK85" s="98">
        <v>135648.96687</v>
      </c>
      <c r="AL85" s="97"/>
      <c r="AM85" s="97"/>
    </row>
    <row r="86" spans="1:39" s="357" customFormat="1" x14ac:dyDescent="0.2">
      <c r="A86" s="252" t="s">
        <v>548</v>
      </c>
      <c r="B86" s="98">
        <v>0</v>
      </c>
      <c r="C86" s="98">
        <v>1317.33519</v>
      </c>
      <c r="D86" s="98">
        <v>16089.571749999999</v>
      </c>
      <c r="E86" s="98">
        <v>13553.46963</v>
      </c>
      <c r="F86" s="98">
        <v>8922.1725200000001</v>
      </c>
      <c r="G86" s="98">
        <v>27.485869999999998</v>
      </c>
      <c r="H86" s="98">
        <v>0</v>
      </c>
      <c r="I86" s="98">
        <v>20.178930000000001</v>
      </c>
      <c r="J86" s="98">
        <v>5412.4362699999992</v>
      </c>
      <c r="K86" s="98">
        <v>48.68817</v>
      </c>
      <c r="L86" s="98">
        <v>0</v>
      </c>
      <c r="M86" s="98">
        <v>0.10167</v>
      </c>
      <c r="N86" s="98">
        <v>0</v>
      </c>
      <c r="O86" s="98">
        <v>3912.95262</v>
      </c>
      <c r="P86" s="98">
        <v>0</v>
      </c>
      <c r="Q86" s="98">
        <v>5722.1469999999999</v>
      </c>
      <c r="R86" s="98">
        <v>0</v>
      </c>
      <c r="S86" s="98">
        <v>0</v>
      </c>
      <c r="T86" s="98">
        <v>8.3080999999999996</v>
      </c>
      <c r="U86" s="98">
        <v>2908.2342000000003</v>
      </c>
      <c r="V86" s="98">
        <v>2451.2179998230004</v>
      </c>
      <c r="W86" s="98">
        <v>0</v>
      </c>
      <c r="X86" s="98">
        <v>13.79064</v>
      </c>
      <c r="Y86" s="98">
        <v>0</v>
      </c>
      <c r="Z86" s="98">
        <v>0.19221000000000002</v>
      </c>
      <c r="AA86" s="98">
        <v>305.76168000000001</v>
      </c>
      <c r="AB86" s="98">
        <v>54.908999999999999</v>
      </c>
      <c r="AC86" s="98">
        <v>1535.9008958999998</v>
      </c>
      <c r="AD86" s="98">
        <v>0</v>
      </c>
      <c r="AE86" s="98">
        <v>1429.8385099999998</v>
      </c>
      <c r="AF86" s="98">
        <v>0</v>
      </c>
      <c r="AG86" s="98">
        <v>0</v>
      </c>
      <c r="AH86" s="98">
        <v>0</v>
      </c>
      <c r="AI86" s="98">
        <v>71.059359999999998</v>
      </c>
      <c r="AJ86" s="98">
        <v>3648.7724600000001</v>
      </c>
      <c r="AK86" s="98">
        <v>67454.524675722991</v>
      </c>
      <c r="AL86" s="97"/>
      <c r="AM86" s="97"/>
    </row>
    <row r="87" spans="1:39" s="490" customFormat="1" x14ac:dyDescent="0.2">
      <c r="A87" s="257" t="s">
        <v>1056</v>
      </c>
      <c r="B87" s="260" t="s">
        <v>1580</v>
      </c>
      <c r="C87" s="260">
        <v>88.284875228690069</v>
      </c>
      <c r="D87" s="260">
        <v>67.057665438414077</v>
      </c>
      <c r="E87" s="260">
        <v>6.7239052992070949</v>
      </c>
      <c r="F87" s="260">
        <v>11.301331557395411</v>
      </c>
      <c r="G87" s="260">
        <v>20.821169533837704</v>
      </c>
      <c r="H87" s="260" t="s">
        <v>1580</v>
      </c>
      <c r="I87" s="260">
        <v>99.32617312800501</v>
      </c>
      <c r="J87" s="260">
        <v>47.713713443646135</v>
      </c>
      <c r="K87" s="260">
        <v>99.485104235349127</v>
      </c>
      <c r="L87" s="260" t="s">
        <v>1580</v>
      </c>
      <c r="M87" s="260">
        <v>10.026548672566378</v>
      </c>
      <c r="N87" s="260">
        <v>100</v>
      </c>
      <c r="O87" s="260">
        <v>4.9671563316906431</v>
      </c>
      <c r="P87" s="260" t="s">
        <v>1580</v>
      </c>
      <c r="Q87" s="260">
        <v>1.7981607714232135</v>
      </c>
      <c r="R87" s="260" t="s">
        <v>1580</v>
      </c>
      <c r="S87" s="260" t="s">
        <v>1580</v>
      </c>
      <c r="T87" s="260">
        <v>98.620053906609769</v>
      </c>
      <c r="U87" s="260">
        <v>1.4588195906331805</v>
      </c>
      <c r="V87" s="260">
        <v>32.370090785699176</v>
      </c>
      <c r="W87" s="260" t="s">
        <v>1580</v>
      </c>
      <c r="X87" s="260">
        <v>60.668541027453173</v>
      </c>
      <c r="Y87" s="260">
        <v>100</v>
      </c>
      <c r="Z87" s="260">
        <v>23.312320459623347</v>
      </c>
      <c r="AA87" s="260">
        <v>13.867889403890249</v>
      </c>
      <c r="AB87" s="260">
        <v>92.634913907000509</v>
      </c>
      <c r="AC87" s="260">
        <v>3.4322787608641603</v>
      </c>
      <c r="AD87" s="260" t="s">
        <v>1580</v>
      </c>
      <c r="AE87" s="260">
        <v>34.334034175482103</v>
      </c>
      <c r="AF87" s="260" t="s">
        <v>1580</v>
      </c>
      <c r="AG87" s="260" t="s">
        <v>1580</v>
      </c>
      <c r="AH87" s="260" t="s">
        <v>1580</v>
      </c>
      <c r="AI87" s="260">
        <v>54.094840422899757</v>
      </c>
      <c r="AJ87" s="260">
        <v>23.034379010282318</v>
      </c>
      <c r="AK87" s="260">
        <v>50.272732456290335</v>
      </c>
      <c r="AL87" s="106"/>
      <c r="AM87" s="106"/>
    </row>
    <row r="88" spans="1:39" x14ac:dyDescent="0.2">
      <c r="A88" s="258"/>
      <c r="B88" s="259"/>
      <c r="C88" s="259"/>
      <c r="D88" s="259"/>
      <c r="E88" s="259"/>
      <c r="F88" s="259"/>
      <c r="G88" s="259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124"/>
      <c r="AF88" s="124"/>
      <c r="AG88" s="124"/>
      <c r="AH88" s="124"/>
      <c r="AI88" s="124"/>
      <c r="AJ88" s="124"/>
      <c r="AK88" s="124"/>
      <c r="AL88" s="104"/>
      <c r="AM88" s="104"/>
    </row>
    <row r="89" spans="1:39" ht="15" x14ac:dyDescent="0.2">
      <c r="A89" s="784" t="s">
        <v>514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98"/>
      <c r="AF89" s="98"/>
      <c r="AG89" s="98"/>
      <c r="AH89" s="98"/>
      <c r="AI89" s="98"/>
      <c r="AJ89" s="98"/>
      <c r="AK89" s="98"/>
      <c r="AL89" s="104"/>
      <c r="AM89" s="104"/>
    </row>
    <row r="90" spans="1:39" s="357" customFormat="1" x14ac:dyDescent="0.2">
      <c r="A90" s="252" t="s">
        <v>547</v>
      </c>
      <c r="B90" s="98">
        <v>0</v>
      </c>
      <c r="C90" s="98">
        <v>0</v>
      </c>
      <c r="D90" s="98">
        <v>2980.0771400000003</v>
      </c>
      <c r="E90" s="98">
        <v>2018.0468100000001</v>
      </c>
      <c r="F90" s="98">
        <v>8197.6899200000007</v>
      </c>
      <c r="G90" s="98">
        <v>349.20102000000003</v>
      </c>
      <c r="H90" s="98">
        <v>0</v>
      </c>
      <c r="I90" s="98">
        <v>1365.5904100000005</v>
      </c>
      <c r="J90" s="98">
        <v>11669.35347</v>
      </c>
      <c r="K90" s="98">
        <v>0</v>
      </c>
      <c r="L90" s="98">
        <v>0</v>
      </c>
      <c r="M90" s="98">
        <v>0</v>
      </c>
      <c r="N90" s="98">
        <v>407.64186000000001</v>
      </c>
      <c r="O90" s="98">
        <v>3188.64284</v>
      </c>
      <c r="P90" s="98">
        <v>0</v>
      </c>
      <c r="Q90" s="98">
        <v>1101.9584199999999</v>
      </c>
      <c r="R90" s="98">
        <v>0</v>
      </c>
      <c r="S90" s="98">
        <v>532.31074999999998</v>
      </c>
      <c r="T90" s="98">
        <v>3421.7610100000002</v>
      </c>
      <c r="U90" s="98">
        <v>4812.8954699999995</v>
      </c>
      <c r="V90" s="98">
        <v>0</v>
      </c>
      <c r="W90" s="98">
        <v>3587.5924100000002</v>
      </c>
      <c r="X90" s="98">
        <v>0</v>
      </c>
      <c r="Y90" s="98">
        <v>96.935130000000001</v>
      </c>
      <c r="Z90" s="98">
        <v>844.16743000000008</v>
      </c>
      <c r="AA90" s="98">
        <v>1288.8956799999999</v>
      </c>
      <c r="AB90" s="98">
        <v>611.01599999999996</v>
      </c>
      <c r="AC90" s="98">
        <v>1077.9928</v>
      </c>
      <c r="AD90" s="98">
        <v>80.157240000000002</v>
      </c>
      <c r="AE90" s="98">
        <v>3708.9645900000005</v>
      </c>
      <c r="AF90" s="98">
        <v>20.29082</v>
      </c>
      <c r="AG90" s="98">
        <v>0</v>
      </c>
      <c r="AH90" s="98">
        <v>3897.8514500000001</v>
      </c>
      <c r="AI90" s="98">
        <v>956.73162000000002</v>
      </c>
      <c r="AJ90" s="98">
        <v>1446.0501100000001</v>
      </c>
      <c r="AK90" s="98">
        <v>57661.814400000017</v>
      </c>
      <c r="AL90" s="97"/>
      <c r="AM90" s="97"/>
    </row>
    <row r="91" spans="1:39" s="357" customFormat="1" x14ac:dyDescent="0.2">
      <c r="A91" s="252" t="s">
        <v>548</v>
      </c>
      <c r="B91" s="98">
        <v>0</v>
      </c>
      <c r="C91" s="98">
        <v>0</v>
      </c>
      <c r="D91" s="98">
        <v>0</v>
      </c>
      <c r="E91" s="98">
        <v>0.25989999999999996</v>
      </c>
      <c r="F91" s="98">
        <v>0</v>
      </c>
      <c r="G91" s="98">
        <v>104.12296000000001</v>
      </c>
      <c r="H91" s="98">
        <v>0</v>
      </c>
      <c r="I91" s="98">
        <v>8.5000000000000006E-3</v>
      </c>
      <c r="J91" s="98">
        <v>4.9263200000000005</v>
      </c>
      <c r="K91" s="98">
        <v>0</v>
      </c>
      <c r="L91" s="98">
        <v>0</v>
      </c>
      <c r="M91" s="98">
        <v>0</v>
      </c>
      <c r="N91" s="98">
        <v>0</v>
      </c>
      <c r="O91" s="98">
        <v>0</v>
      </c>
      <c r="P91" s="98">
        <v>0</v>
      </c>
      <c r="Q91" s="98">
        <v>0.87182999999999922</v>
      </c>
      <c r="R91" s="98">
        <v>0</v>
      </c>
      <c r="S91" s="98">
        <v>0</v>
      </c>
      <c r="T91" s="98">
        <v>0</v>
      </c>
      <c r="U91" s="98">
        <v>169.41308000000001</v>
      </c>
      <c r="V91" s="98">
        <v>0</v>
      </c>
      <c r="W91" s="98">
        <v>0</v>
      </c>
      <c r="X91" s="98">
        <v>0</v>
      </c>
      <c r="Y91" s="98">
        <v>0</v>
      </c>
      <c r="Z91" s="98">
        <v>0</v>
      </c>
      <c r="AA91" s="98">
        <v>0</v>
      </c>
      <c r="AB91" s="98">
        <v>0</v>
      </c>
      <c r="AC91" s="98">
        <v>2E-3</v>
      </c>
      <c r="AD91" s="98">
        <v>0</v>
      </c>
      <c r="AE91" s="98">
        <v>0</v>
      </c>
      <c r="AF91" s="98">
        <v>0</v>
      </c>
      <c r="AG91" s="98">
        <v>0</v>
      </c>
      <c r="AH91" s="98">
        <v>0</v>
      </c>
      <c r="AI91" s="98">
        <v>0</v>
      </c>
      <c r="AJ91" s="98">
        <v>3.8558599999999998</v>
      </c>
      <c r="AK91" s="98">
        <v>283.46045000000004</v>
      </c>
      <c r="AL91" s="97"/>
      <c r="AM91" s="97"/>
    </row>
    <row r="92" spans="1:39" s="490" customFormat="1" x14ac:dyDescent="0.2">
      <c r="A92" s="257" t="s">
        <v>1056</v>
      </c>
      <c r="B92" s="260" t="s">
        <v>1580</v>
      </c>
      <c r="C92" s="260" t="s">
        <v>1580</v>
      </c>
      <c r="D92" s="260">
        <v>100</v>
      </c>
      <c r="E92" s="260">
        <v>99.987121210533275</v>
      </c>
      <c r="F92" s="260">
        <v>100</v>
      </c>
      <c r="G92" s="260">
        <v>70.182515503534333</v>
      </c>
      <c r="H92" s="260" t="s">
        <v>1580</v>
      </c>
      <c r="I92" s="260">
        <v>99.999377558604863</v>
      </c>
      <c r="J92" s="260">
        <v>99.957784122208096</v>
      </c>
      <c r="K92" s="260" t="s">
        <v>1580</v>
      </c>
      <c r="L92" s="260" t="s">
        <v>1580</v>
      </c>
      <c r="M92" s="260" t="s">
        <v>1580</v>
      </c>
      <c r="N92" s="260">
        <v>100</v>
      </c>
      <c r="O92" s="260">
        <v>100</v>
      </c>
      <c r="P92" s="260" t="s">
        <v>1580</v>
      </c>
      <c r="Q92" s="260">
        <v>99.920883584700036</v>
      </c>
      <c r="R92" s="260" t="s">
        <v>1580</v>
      </c>
      <c r="S92" s="260">
        <v>100</v>
      </c>
      <c r="T92" s="260">
        <v>100</v>
      </c>
      <c r="U92" s="260">
        <v>96.480017464414189</v>
      </c>
      <c r="V92" s="260" t="s">
        <v>1580</v>
      </c>
      <c r="W92" s="260">
        <v>100</v>
      </c>
      <c r="X92" s="260" t="s">
        <v>1580</v>
      </c>
      <c r="Y92" s="260">
        <v>100</v>
      </c>
      <c r="Z92" s="260">
        <v>100</v>
      </c>
      <c r="AA92" s="260">
        <v>100</v>
      </c>
      <c r="AB92" s="260">
        <v>100</v>
      </c>
      <c r="AC92" s="260">
        <v>99.999814470003884</v>
      </c>
      <c r="AD92" s="260">
        <v>100</v>
      </c>
      <c r="AE92" s="260">
        <v>100</v>
      </c>
      <c r="AF92" s="260">
        <v>100</v>
      </c>
      <c r="AG92" s="260" t="s">
        <v>1580</v>
      </c>
      <c r="AH92" s="260">
        <v>100</v>
      </c>
      <c r="AI92" s="260">
        <v>100</v>
      </c>
      <c r="AJ92" s="260">
        <v>99.733352255683599</v>
      </c>
      <c r="AK92" s="260">
        <v>99.508408722567012</v>
      </c>
      <c r="AL92" s="106"/>
      <c r="AM92" s="106"/>
    </row>
    <row r="93" spans="1:39" x14ac:dyDescent="0.2">
      <c r="A93" s="258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124"/>
      <c r="AF93" s="124"/>
      <c r="AG93" s="124"/>
      <c r="AH93" s="124"/>
      <c r="AI93" s="124"/>
      <c r="AJ93" s="124"/>
      <c r="AK93" s="124"/>
      <c r="AL93" s="104"/>
      <c r="AM93" s="104"/>
    </row>
    <row r="94" spans="1:39" ht="15" x14ac:dyDescent="0.2">
      <c r="A94" s="784" t="s">
        <v>515</v>
      </c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98"/>
      <c r="AF94" s="98"/>
      <c r="AG94" s="98"/>
      <c r="AH94" s="98"/>
      <c r="AI94" s="98"/>
      <c r="AJ94" s="98"/>
      <c r="AK94" s="98"/>
      <c r="AL94" s="104"/>
      <c r="AM94" s="104"/>
    </row>
    <row r="95" spans="1:39" s="357" customFormat="1" x14ac:dyDescent="0.2">
      <c r="A95" s="252" t="s">
        <v>547</v>
      </c>
      <c r="B95" s="98">
        <v>0</v>
      </c>
      <c r="C95" s="98">
        <v>0</v>
      </c>
      <c r="D95" s="98">
        <v>3720.0436500000001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98">
        <v>0</v>
      </c>
      <c r="L95" s="98">
        <v>0</v>
      </c>
      <c r="M95" s="98">
        <v>0</v>
      </c>
      <c r="N95" s="98">
        <v>0</v>
      </c>
      <c r="O95" s="98">
        <v>0</v>
      </c>
      <c r="P95" s="98">
        <v>0</v>
      </c>
      <c r="Q95" s="98">
        <v>0</v>
      </c>
      <c r="R95" s="98">
        <v>0</v>
      </c>
      <c r="S95" s="98">
        <v>0</v>
      </c>
      <c r="T95" s="98">
        <v>0</v>
      </c>
      <c r="U95" s="98">
        <v>0</v>
      </c>
      <c r="V95" s="98">
        <v>0</v>
      </c>
      <c r="W95" s="98">
        <v>0</v>
      </c>
      <c r="X95" s="98">
        <v>0</v>
      </c>
      <c r="Y95" s="98">
        <v>0</v>
      </c>
      <c r="Z95" s="98">
        <v>0</v>
      </c>
      <c r="AA95" s="98">
        <v>0</v>
      </c>
      <c r="AB95" s="98">
        <v>0</v>
      </c>
      <c r="AC95" s="98">
        <v>0</v>
      </c>
      <c r="AD95" s="98">
        <v>0</v>
      </c>
      <c r="AE95" s="98">
        <v>0</v>
      </c>
      <c r="AF95" s="98">
        <v>0</v>
      </c>
      <c r="AG95" s="98">
        <v>0</v>
      </c>
      <c r="AH95" s="98">
        <v>0</v>
      </c>
      <c r="AI95" s="98">
        <v>19.207619999999999</v>
      </c>
      <c r="AJ95" s="98">
        <v>0</v>
      </c>
      <c r="AK95" s="98">
        <v>3739.2512700000002</v>
      </c>
      <c r="AL95" s="97"/>
      <c r="AM95" s="97"/>
    </row>
    <row r="96" spans="1:39" s="357" customFormat="1" x14ac:dyDescent="0.2">
      <c r="A96" s="252" t="s">
        <v>548</v>
      </c>
      <c r="B96" s="98">
        <v>0</v>
      </c>
      <c r="C96" s="98">
        <v>0</v>
      </c>
      <c r="D96" s="98">
        <v>3486.6022000000003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3486.6022000000003</v>
      </c>
      <c r="AL96" s="97"/>
      <c r="AM96" s="97"/>
    </row>
    <row r="97" spans="1:39" s="490" customFormat="1" x14ac:dyDescent="0.2">
      <c r="A97" s="253" t="s">
        <v>1056</v>
      </c>
      <c r="B97" s="260" t="s">
        <v>1580</v>
      </c>
      <c r="C97" s="260" t="s">
        <v>1580</v>
      </c>
      <c r="D97" s="260">
        <v>6.2752341629109587</v>
      </c>
      <c r="E97" s="260" t="s">
        <v>1580</v>
      </c>
      <c r="F97" s="260" t="s">
        <v>1580</v>
      </c>
      <c r="G97" s="260" t="s">
        <v>1580</v>
      </c>
      <c r="H97" s="260" t="s">
        <v>1580</v>
      </c>
      <c r="I97" s="260" t="s">
        <v>1580</v>
      </c>
      <c r="J97" s="260" t="s">
        <v>1580</v>
      </c>
      <c r="K97" s="260" t="s">
        <v>1580</v>
      </c>
      <c r="L97" s="260" t="s">
        <v>1580</v>
      </c>
      <c r="M97" s="260" t="s">
        <v>1580</v>
      </c>
      <c r="N97" s="260" t="s">
        <v>1580</v>
      </c>
      <c r="O97" s="260" t="s">
        <v>1580</v>
      </c>
      <c r="P97" s="260" t="s">
        <v>1580</v>
      </c>
      <c r="Q97" s="260" t="s">
        <v>1580</v>
      </c>
      <c r="R97" s="260" t="s">
        <v>1580</v>
      </c>
      <c r="S97" s="260" t="s">
        <v>1580</v>
      </c>
      <c r="T97" s="260" t="s">
        <v>1580</v>
      </c>
      <c r="U97" s="260" t="s">
        <v>1580</v>
      </c>
      <c r="V97" s="260" t="s">
        <v>1580</v>
      </c>
      <c r="W97" s="260" t="s">
        <v>1580</v>
      </c>
      <c r="X97" s="260" t="s">
        <v>1580</v>
      </c>
      <c r="Y97" s="260" t="s">
        <v>1580</v>
      </c>
      <c r="Z97" s="260" t="s">
        <v>1580</v>
      </c>
      <c r="AA97" s="260" t="s">
        <v>1580</v>
      </c>
      <c r="AB97" s="260" t="s">
        <v>1580</v>
      </c>
      <c r="AC97" s="260" t="s">
        <v>1580</v>
      </c>
      <c r="AD97" s="260" t="s">
        <v>1580</v>
      </c>
      <c r="AE97" s="260" t="s">
        <v>1580</v>
      </c>
      <c r="AF97" s="260" t="s">
        <v>1580</v>
      </c>
      <c r="AG97" s="260" t="s">
        <v>1580</v>
      </c>
      <c r="AH97" s="260" t="s">
        <v>1580</v>
      </c>
      <c r="AI97" s="260">
        <v>100</v>
      </c>
      <c r="AJ97" s="260" t="s">
        <v>1580</v>
      </c>
      <c r="AK97" s="260">
        <v>6.7566753811652767</v>
      </c>
      <c r="AL97" s="106"/>
      <c r="AM97" s="106"/>
    </row>
    <row r="98" spans="1:39" x14ac:dyDescent="0.2">
      <c r="A98" s="252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4"/>
      <c r="AM98" s="104"/>
    </row>
    <row r="99" spans="1:39" ht="15" x14ac:dyDescent="0.2">
      <c r="A99" s="784" t="s">
        <v>549</v>
      </c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98"/>
      <c r="AL99" s="104"/>
      <c r="AM99" s="104"/>
    </row>
    <row r="100" spans="1:39" s="357" customFormat="1" x14ac:dyDescent="0.2">
      <c r="A100" s="252" t="s">
        <v>547</v>
      </c>
      <c r="B100" s="98">
        <v>36920.422489999997</v>
      </c>
      <c r="C100" s="98">
        <v>217454.12930999999</v>
      </c>
      <c r="D100" s="98">
        <v>1215810.3107899998</v>
      </c>
      <c r="E100" s="98">
        <v>1387340.9104999998</v>
      </c>
      <c r="F100" s="98">
        <v>2099849.2204800001</v>
      </c>
      <c r="G100" s="98">
        <v>133396.09911000004</v>
      </c>
      <c r="H100" s="98">
        <v>8920.36139</v>
      </c>
      <c r="I100" s="98">
        <v>318107.62432999973</v>
      </c>
      <c r="J100" s="98">
        <v>2190122.1662700051</v>
      </c>
      <c r="K100" s="98">
        <v>11164.60586</v>
      </c>
      <c r="L100" s="98">
        <v>32084.633880000009</v>
      </c>
      <c r="M100" s="98">
        <v>17029.700450000004</v>
      </c>
      <c r="N100" s="98">
        <v>64176.487209999999</v>
      </c>
      <c r="O100" s="98">
        <v>621828.91898999992</v>
      </c>
      <c r="P100" s="98">
        <v>25159.946979999997</v>
      </c>
      <c r="Q100" s="98">
        <v>644707.33973000001</v>
      </c>
      <c r="R100" s="98">
        <v>157186.83622000003</v>
      </c>
      <c r="S100" s="98">
        <v>77628.701600000015</v>
      </c>
      <c r="T100" s="98">
        <v>662766.38328000007</v>
      </c>
      <c r="U100" s="98">
        <v>817414.60443999979</v>
      </c>
      <c r="V100" s="98">
        <v>350935.41739353666</v>
      </c>
      <c r="W100" s="98">
        <v>362499.86453999992</v>
      </c>
      <c r="X100" s="98">
        <v>47036.688860000002</v>
      </c>
      <c r="Y100" s="98">
        <v>141181.88252999997</v>
      </c>
      <c r="Z100" s="98">
        <v>148282.04160000003</v>
      </c>
      <c r="AA100" s="98">
        <v>832880.65633000003</v>
      </c>
      <c r="AB100" s="98">
        <v>121024.55</v>
      </c>
      <c r="AC100" s="98">
        <v>288169.29299000005</v>
      </c>
      <c r="AD100" s="98">
        <v>55449.385670000003</v>
      </c>
      <c r="AE100" s="98">
        <v>408328.64114999992</v>
      </c>
      <c r="AF100" s="98">
        <v>24901.949179999992</v>
      </c>
      <c r="AG100" s="98">
        <v>28581.926959999997</v>
      </c>
      <c r="AH100" s="98">
        <v>1171005.4328999997</v>
      </c>
      <c r="AI100" s="98">
        <v>142835.58313000004</v>
      </c>
      <c r="AJ100" s="98">
        <v>319362.61725000007</v>
      </c>
      <c r="AK100" s="98">
        <v>15181545.333793543</v>
      </c>
      <c r="AL100" s="97"/>
      <c r="AM100" s="97"/>
    </row>
    <row r="101" spans="1:39" s="357" customFormat="1" x14ac:dyDescent="0.2">
      <c r="A101" s="252" t="s">
        <v>548</v>
      </c>
      <c r="B101" s="98">
        <v>18548.773659999937</v>
      </c>
      <c r="C101" s="98">
        <v>63039.566569999988</v>
      </c>
      <c r="D101" s="98">
        <v>259491.64627999999</v>
      </c>
      <c r="E101" s="98">
        <v>196081.23167000001</v>
      </c>
      <c r="F101" s="98">
        <v>350787.16624000005</v>
      </c>
      <c r="G101" s="98">
        <v>35216.744549999996</v>
      </c>
      <c r="H101" s="98">
        <v>7052.5592100000022</v>
      </c>
      <c r="I101" s="98">
        <v>26580.68657999999</v>
      </c>
      <c r="J101" s="98">
        <v>148997.42365000001</v>
      </c>
      <c r="K101" s="98">
        <v>220.00227000000001</v>
      </c>
      <c r="L101" s="98">
        <v>1710.5005100000001</v>
      </c>
      <c r="M101" s="98">
        <v>3365.42274</v>
      </c>
      <c r="N101" s="98">
        <v>6096.01764</v>
      </c>
      <c r="O101" s="98">
        <v>105106.33628999999</v>
      </c>
      <c r="P101" s="98">
        <v>15137.312159999999</v>
      </c>
      <c r="Q101" s="98">
        <v>207754.46204148524</v>
      </c>
      <c r="R101" s="98">
        <v>89290.081879999998</v>
      </c>
      <c r="S101" s="98">
        <v>46831.245949999997</v>
      </c>
      <c r="T101" s="98">
        <v>21284.992029999983</v>
      </c>
      <c r="U101" s="98">
        <v>298715.88844000007</v>
      </c>
      <c r="V101" s="98">
        <v>73511.85880939741</v>
      </c>
      <c r="W101" s="98">
        <v>59468.192539999996</v>
      </c>
      <c r="X101" s="98">
        <v>5431.4753600000004</v>
      </c>
      <c r="Y101" s="98">
        <v>19640.696910000002</v>
      </c>
      <c r="Z101" s="98">
        <v>7409.5344099999984</v>
      </c>
      <c r="AA101" s="98">
        <v>158892.71839780823</v>
      </c>
      <c r="AB101" s="98">
        <v>19819.490999999998</v>
      </c>
      <c r="AC101" s="98">
        <v>119048.95888600001</v>
      </c>
      <c r="AD101" s="98">
        <v>21714.28111</v>
      </c>
      <c r="AE101" s="98">
        <v>87348.686320000008</v>
      </c>
      <c r="AF101" s="98">
        <v>16235.983390000001</v>
      </c>
      <c r="AG101" s="98">
        <v>7232.6420299999991</v>
      </c>
      <c r="AH101" s="98">
        <v>236235.10352999999</v>
      </c>
      <c r="AI101" s="98">
        <v>11508.170039999999</v>
      </c>
      <c r="AJ101" s="98">
        <v>73499.960829999982</v>
      </c>
      <c r="AK101" s="98">
        <v>2818305.8139246902</v>
      </c>
      <c r="AL101" s="97"/>
      <c r="AM101" s="97"/>
    </row>
    <row r="102" spans="1:39" s="490" customFormat="1" ht="13.5" thickBot="1" x14ac:dyDescent="0.25">
      <c r="A102" s="254" t="s">
        <v>1056</v>
      </c>
      <c r="B102" s="111">
        <v>49.76012621463385</v>
      </c>
      <c r="C102" s="111">
        <v>71.010177286570837</v>
      </c>
      <c r="D102" s="111">
        <v>78.656897052354367</v>
      </c>
      <c r="E102" s="111">
        <v>85.866398793117682</v>
      </c>
      <c r="F102" s="111">
        <v>83.294649786339676</v>
      </c>
      <c r="G102" s="111">
        <v>73.59986927281895</v>
      </c>
      <c r="H102" s="111">
        <v>20.938638002871294</v>
      </c>
      <c r="I102" s="111">
        <v>91.644121502593862</v>
      </c>
      <c r="J102" s="111">
        <v>93.196844178616871</v>
      </c>
      <c r="K102" s="111">
        <v>98.029466756294426</v>
      </c>
      <c r="L102" s="111">
        <v>94.668785947823324</v>
      </c>
      <c r="M102" s="111">
        <v>80.237921683466837</v>
      </c>
      <c r="N102" s="111">
        <v>90.501166540866521</v>
      </c>
      <c r="O102" s="111">
        <v>83.09722608901528</v>
      </c>
      <c r="P102" s="111">
        <v>39.83567544068012</v>
      </c>
      <c r="Q102" s="111">
        <v>67.775384389373997</v>
      </c>
      <c r="R102" s="111">
        <v>43.194936658036141</v>
      </c>
      <c r="S102" s="111">
        <v>39.672769240288325</v>
      </c>
      <c r="T102" s="111">
        <v>96.788462334999323</v>
      </c>
      <c r="U102" s="111">
        <v>63.456012797245478</v>
      </c>
      <c r="V102" s="111">
        <v>79.052596242526946</v>
      </c>
      <c r="W102" s="111">
        <v>83.594975238000941</v>
      </c>
      <c r="X102" s="111">
        <v>88.452683444265716</v>
      </c>
      <c r="Y102" s="111">
        <v>86.088372985233065</v>
      </c>
      <c r="Z102" s="111">
        <v>95.003080393249732</v>
      </c>
      <c r="AA102" s="111">
        <v>80.922510663418194</v>
      </c>
      <c r="AB102" s="111">
        <v>83.623578026111232</v>
      </c>
      <c r="AC102" s="111">
        <v>58.68784017520867</v>
      </c>
      <c r="AD102" s="111">
        <v>60.839455933326668</v>
      </c>
      <c r="AE102" s="111">
        <v>78.608239168823729</v>
      </c>
      <c r="AF102" s="111">
        <v>34.800351279168396</v>
      </c>
      <c r="AG102" s="111">
        <v>74.695051036544953</v>
      </c>
      <c r="AH102" s="111">
        <v>79.82630166412099</v>
      </c>
      <c r="AI102" s="111">
        <v>91.943065034763791</v>
      </c>
      <c r="AJ102" s="111">
        <v>76.985421317341121</v>
      </c>
      <c r="AK102" s="111">
        <v>81.435975376951589</v>
      </c>
      <c r="AL102" s="106"/>
      <c r="AM102" s="106"/>
    </row>
    <row r="103" spans="1:39" x14ac:dyDescent="0.2">
      <c r="A103" s="255" t="s">
        <v>4073</v>
      </c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</row>
    <row r="104" spans="1:39" x14ac:dyDescent="0.2">
      <c r="A104" s="255" t="s">
        <v>4074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</row>
    <row r="105" spans="1:39" x14ac:dyDescent="0.2">
      <c r="A105" s="255" t="s">
        <v>4076</v>
      </c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</row>
    <row r="106" spans="1:39" x14ac:dyDescent="0.2">
      <c r="A106" s="255" t="s">
        <v>4075</v>
      </c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</row>
    <row r="107" spans="1:39" x14ac:dyDescent="0.2"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</row>
    <row r="108" spans="1:39" x14ac:dyDescent="0.2"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</row>
    <row r="109" spans="1:39" x14ac:dyDescent="0.2">
      <c r="A109" s="255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</row>
    <row r="110" spans="1:39" x14ac:dyDescent="0.2"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</row>
    <row r="111" spans="1:39" x14ac:dyDescent="0.2"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</row>
    <row r="112" spans="1:39" x14ac:dyDescent="0.2"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</row>
    <row r="113" spans="2:39" x14ac:dyDescent="0.2"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</row>
    <row r="114" spans="2:39" x14ac:dyDescent="0.2"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</row>
    <row r="115" spans="2:39" x14ac:dyDescent="0.2"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</row>
    <row r="116" spans="2:39" x14ac:dyDescent="0.2"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</row>
    <row r="117" spans="2:39" x14ac:dyDescent="0.2"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</row>
    <row r="118" spans="2:39" x14ac:dyDescent="0.2"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</row>
    <row r="119" spans="2:39" x14ac:dyDescent="0.2"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</row>
    <row r="120" spans="2:39" x14ac:dyDescent="0.2"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</row>
    <row r="121" spans="2:39" x14ac:dyDescent="0.2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</row>
    <row r="122" spans="2:39" x14ac:dyDescent="0.2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</row>
    <row r="123" spans="2:39" x14ac:dyDescent="0.2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</row>
    <row r="124" spans="2:39" x14ac:dyDescent="0.2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</row>
    <row r="125" spans="2:39" x14ac:dyDescent="0.2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</row>
  </sheetData>
  <mergeCells count="2">
    <mergeCell ref="R5:AK6"/>
    <mergeCell ref="A5:Q6"/>
  </mergeCells>
  <phoneticPr fontId="6" type="noConversion"/>
  <conditionalFormatting sqref="AK8">
    <cfRule type="expression" dxfId="151" priority="65" stopIfTrue="1">
      <formula>$AC8=1</formula>
    </cfRule>
  </conditionalFormatting>
  <conditionalFormatting sqref="AK8">
    <cfRule type="expression" dxfId="150" priority="946" stopIfTrue="1">
      <formula>#REF!=1</formula>
    </cfRule>
  </conditionalFormatting>
  <conditionalFormatting sqref="C8:AE8">
    <cfRule type="expression" dxfId="149" priority="947" stopIfTrue="1">
      <formula>#REF!=1</formula>
    </cfRule>
  </conditionalFormatting>
  <conditionalFormatting sqref="AF8:AG8">
    <cfRule type="expression" dxfId="148" priority="948" stopIfTrue="1">
      <formula>#REF!=1</formula>
    </cfRule>
  </conditionalFormatting>
  <conditionalFormatting sqref="AJ8">
    <cfRule type="expression" dxfId="147" priority="949" stopIfTrue="1">
      <formula>#REF!=1</formula>
    </cfRule>
  </conditionalFormatting>
  <conditionalFormatting sqref="AH8:AI8">
    <cfRule type="expression" dxfId="146" priority="950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0" fitToWidth="2" orientation="portrait" r:id="rId1"/>
  <headerFooter alignWithMargins="0"/>
  <colBreaks count="1" manualBreakCount="1">
    <brk id="17" min="2" max="103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O123"/>
  <sheetViews>
    <sheetView showGridLines="0" zoomScaleNormal="100" workbookViewId="0">
      <pane xSplit="1" ySplit="8" topLeftCell="B84" activePane="bottomRight" state="frozen"/>
      <selection activeCell="K5" sqref="K5:X6"/>
      <selection pane="topRight" activeCell="K5" sqref="K5:X6"/>
      <selection pane="bottomLeft" activeCell="K5" sqref="K5:X6"/>
      <selection pane="bottomRight" activeCell="H110" sqref="H110"/>
    </sheetView>
  </sheetViews>
  <sheetFormatPr defaultRowHeight="12.75" x14ac:dyDescent="0.2"/>
  <cols>
    <col min="1" max="1" width="37.140625" style="484" customWidth="1"/>
    <col min="2" max="33" width="9.140625" style="484"/>
    <col min="34" max="35" width="10.140625" style="484" customWidth="1"/>
    <col min="36" max="36" width="10.140625" style="484" bestFit="1" customWidth="1"/>
    <col min="37" max="37" width="11.42578125" style="484" bestFit="1" customWidth="1"/>
    <col min="38" max="38" width="11.85546875" style="484" customWidth="1"/>
    <col min="39" max="16384" width="9.140625" style="484"/>
  </cols>
  <sheetData>
    <row r="1" spans="1:41" x14ac:dyDescent="0.2">
      <c r="A1" s="757" t="s">
        <v>349</v>
      </c>
    </row>
    <row r="2" spans="1:41" x14ac:dyDescent="0.2">
      <c r="A2" s="757" t="s">
        <v>350</v>
      </c>
    </row>
    <row r="3" spans="1:41" s="930" customFormat="1" ht="15" customHeight="1" x14ac:dyDescent="0.2">
      <c r="A3" s="922" t="s">
        <v>859</v>
      </c>
      <c r="AK3" s="923" t="s">
        <v>728</v>
      </c>
    </row>
    <row r="4" spans="1:41" s="482" customFormat="1" ht="12" customHeight="1" x14ac:dyDescent="0.2">
      <c r="AL4" s="488"/>
    </row>
    <row r="5" spans="1:41" s="482" customFormat="1" ht="18" customHeight="1" x14ac:dyDescent="0.2">
      <c r="A5" s="1768" t="s">
        <v>4082</v>
      </c>
      <c r="B5" s="1769"/>
      <c r="C5" s="1769"/>
      <c r="D5" s="1769"/>
      <c r="E5" s="1769"/>
      <c r="F5" s="1769"/>
      <c r="G5" s="1769"/>
      <c r="H5" s="1769"/>
      <c r="I5" s="1769"/>
      <c r="J5" s="1769"/>
      <c r="K5" s="1769"/>
      <c r="L5" s="1769"/>
      <c r="M5" s="1769"/>
      <c r="N5" s="1769"/>
      <c r="O5" s="1769"/>
      <c r="P5" s="1769"/>
      <c r="Q5" s="1769"/>
      <c r="R5" s="1769"/>
      <c r="S5" s="1770" t="s">
        <v>4083</v>
      </c>
      <c r="T5" s="1767"/>
      <c r="U5" s="1767"/>
      <c r="V5" s="1767"/>
      <c r="W5" s="1767"/>
      <c r="X5" s="1767"/>
      <c r="Y5" s="1767"/>
      <c r="Z5" s="1767"/>
      <c r="AA5" s="1767"/>
      <c r="AB5" s="1767"/>
      <c r="AC5" s="1767"/>
      <c r="AD5" s="1767"/>
      <c r="AE5" s="1767"/>
      <c r="AF5" s="1767"/>
      <c r="AG5" s="1767"/>
      <c r="AH5" s="1767"/>
      <c r="AI5" s="1767"/>
      <c r="AJ5" s="1767"/>
      <c r="AK5" s="1767"/>
      <c r="AL5" s="488"/>
    </row>
    <row r="6" spans="1:41" s="482" customFormat="1" ht="18" customHeight="1" x14ac:dyDescent="0.2">
      <c r="A6" s="1769"/>
      <c r="B6" s="1769"/>
      <c r="C6" s="1769"/>
      <c r="D6" s="1769"/>
      <c r="E6" s="1769"/>
      <c r="F6" s="1769"/>
      <c r="G6" s="1769"/>
      <c r="H6" s="1769"/>
      <c r="I6" s="1769"/>
      <c r="J6" s="1769"/>
      <c r="K6" s="1769"/>
      <c r="L6" s="1769"/>
      <c r="M6" s="1769"/>
      <c r="N6" s="1769"/>
      <c r="O6" s="1769"/>
      <c r="P6" s="1769"/>
      <c r="Q6" s="1769"/>
      <c r="R6" s="1769"/>
      <c r="S6" s="1767"/>
      <c r="T6" s="1767"/>
      <c r="U6" s="1767"/>
      <c r="V6" s="1767"/>
      <c r="W6" s="1767"/>
      <c r="X6" s="1767"/>
      <c r="Y6" s="1767"/>
      <c r="Z6" s="1767"/>
      <c r="AA6" s="1767"/>
      <c r="AB6" s="1767"/>
      <c r="AC6" s="1767"/>
      <c r="AD6" s="1767"/>
      <c r="AE6" s="1767"/>
      <c r="AF6" s="1767"/>
      <c r="AG6" s="1767"/>
      <c r="AH6" s="1767"/>
      <c r="AI6" s="1767"/>
      <c r="AJ6" s="1767"/>
      <c r="AK6" s="1767"/>
      <c r="AL6" s="488"/>
    </row>
    <row r="7" spans="1:41" s="482" customFormat="1" ht="12" customHeight="1" thickBot="1" x14ac:dyDescent="0.25">
      <c r="AK7" s="1354" t="s">
        <v>2071</v>
      </c>
    </row>
    <row r="8" spans="1:41" s="483" customFormat="1" ht="69.95" customHeight="1" thickBot="1" x14ac:dyDescent="0.25">
      <c r="A8" s="1176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1550</v>
      </c>
      <c r="I8" s="1096" t="s">
        <v>1549</v>
      </c>
      <c r="J8" s="1096" t="s">
        <v>817</v>
      </c>
      <c r="K8" s="1096" t="s">
        <v>102</v>
      </c>
      <c r="L8" s="1096" t="s">
        <v>1551</v>
      </c>
      <c r="M8" s="1096" t="s">
        <v>854</v>
      </c>
      <c r="N8" s="1096" t="s">
        <v>2132</v>
      </c>
      <c r="O8" s="1096" t="s">
        <v>1557</v>
      </c>
      <c r="P8" s="1096" t="s">
        <v>1423</v>
      </c>
      <c r="Q8" s="1096" t="s">
        <v>802</v>
      </c>
      <c r="R8" s="1096" t="s">
        <v>830</v>
      </c>
      <c r="S8" s="1096" t="s">
        <v>1644</v>
      </c>
      <c r="T8" s="1096" t="s">
        <v>1530</v>
      </c>
      <c r="U8" s="1096" t="s">
        <v>758</v>
      </c>
      <c r="V8" s="1096" t="s">
        <v>1418</v>
      </c>
      <c r="W8" s="1096" t="s">
        <v>803</v>
      </c>
      <c r="X8" s="1096" t="s">
        <v>762</v>
      </c>
      <c r="Y8" s="1096" t="s">
        <v>761</v>
      </c>
      <c r="Z8" s="1096" t="s">
        <v>829</v>
      </c>
      <c r="AA8" s="1096" t="s">
        <v>1581</v>
      </c>
      <c r="AB8" s="1096" t="s">
        <v>1527</v>
      </c>
      <c r="AC8" s="1096" t="s">
        <v>828</v>
      </c>
      <c r="AD8" s="1096" t="s">
        <v>799</v>
      </c>
      <c r="AE8" s="1096" t="s">
        <v>1168</v>
      </c>
      <c r="AF8" s="1096" t="s">
        <v>2088</v>
      </c>
      <c r="AG8" s="1096" t="s">
        <v>1535</v>
      </c>
      <c r="AH8" s="1096" t="s">
        <v>759</v>
      </c>
      <c r="AI8" s="1096" t="s">
        <v>1528</v>
      </c>
      <c r="AJ8" s="1096" t="s">
        <v>752</v>
      </c>
      <c r="AK8" s="1151" t="s">
        <v>1093</v>
      </c>
      <c r="AL8" s="489"/>
    </row>
    <row r="9" spans="1:41" ht="15" x14ac:dyDescent="0.2">
      <c r="A9" s="787" t="s">
        <v>499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104"/>
      <c r="AM9" s="104"/>
    </row>
    <row r="10" spans="1:41" s="357" customFormat="1" x14ac:dyDescent="0.2">
      <c r="A10" s="252" t="s">
        <v>1057</v>
      </c>
      <c r="B10" s="98">
        <v>260.09703999999999</v>
      </c>
      <c r="C10" s="98">
        <v>10497.076540000002</v>
      </c>
      <c r="D10" s="98">
        <v>2219.4955300000001</v>
      </c>
      <c r="E10" s="98">
        <v>12594.358320000001</v>
      </c>
      <c r="F10" s="98">
        <v>14091.699639999999</v>
      </c>
      <c r="G10" s="98">
        <v>2955.0368899999999</v>
      </c>
      <c r="H10" s="98">
        <v>0</v>
      </c>
      <c r="I10" s="98">
        <v>5827.9767699999993</v>
      </c>
      <c r="J10" s="98">
        <v>5951.2122599999993</v>
      </c>
      <c r="K10" s="98">
        <v>25.65</v>
      </c>
      <c r="L10" s="98">
        <v>0</v>
      </c>
      <c r="M10" s="98">
        <v>9845.6443500000005</v>
      </c>
      <c r="N10" s="98">
        <v>123.90346</v>
      </c>
      <c r="O10" s="98">
        <v>7466.902720000001</v>
      </c>
      <c r="P10" s="98">
        <v>0</v>
      </c>
      <c r="Q10" s="98">
        <v>4248.2810300000001</v>
      </c>
      <c r="R10" s="98">
        <v>5464.2321899999997</v>
      </c>
      <c r="S10" s="98">
        <v>1394.95579</v>
      </c>
      <c r="T10" s="98">
        <v>1775.1319200000003</v>
      </c>
      <c r="U10" s="98">
        <v>3313.6864</v>
      </c>
      <c r="V10" s="98">
        <v>1317.6108200000001</v>
      </c>
      <c r="W10" s="98">
        <v>2929.7266099999997</v>
      </c>
      <c r="X10" s="98">
        <v>32.494999999999997</v>
      </c>
      <c r="Y10" s="98">
        <v>1006.4202700000001</v>
      </c>
      <c r="Z10" s="98">
        <v>398.45492999999999</v>
      </c>
      <c r="AA10" s="98">
        <v>6112.4241600000005</v>
      </c>
      <c r="AB10" s="98">
        <v>555.25</v>
      </c>
      <c r="AC10" s="98">
        <v>1376.7875100000001</v>
      </c>
      <c r="AD10" s="98">
        <v>4053.2622799999999</v>
      </c>
      <c r="AE10" s="98">
        <v>2316.3292499999998</v>
      </c>
      <c r="AF10" s="98">
        <v>607.83789999999988</v>
      </c>
      <c r="AG10" s="98">
        <v>100.2</v>
      </c>
      <c r="AH10" s="98">
        <v>8783.0353800000012</v>
      </c>
      <c r="AI10" s="98">
        <v>2173.7506400000066</v>
      </c>
      <c r="AJ10" s="98">
        <v>4382.4332700000004</v>
      </c>
      <c r="AK10" s="98">
        <v>124201.35887000001</v>
      </c>
      <c r="AL10" s="97"/>
      <c r="AM10" s="97"/>
    </row>
    <row r="11" spans="1:41" s="357" customFormat="1" x14ac:dyDescent="0.2">
      <c r="A11" s="252" t="s">
        <v>548</v>
      </c>
      <c r="B11" s="98">
        <v>129.69508999999999</v>
      </c>
      <c r="C11" s="98">
        <v>654.94563000000005</v>
      </c>
      <c r="D11" s="98">
        <v>577.96397000000002</v>
      </c>
      <c r="E11" s="98">
        <v>1268.1502600000001</v>
      </c>
      <c r="F11" s="98">
        <v>572.05868999999996</v>
      </c>
      <c r="G11" s="98">
        <v>2455.7143099999994</v>
      </c>
      <c r="H11" s="98">
        <v>0</v>
      </c>
      <c r="I11" s="98">
        <v>4.7199999999999994E-3</v>
      </c>
      <c r="J11" s="98">
        <v>103.58758</v>
      </c>
      <c r="K11" s="98">
        <v>0</v>
      </c>
      <c r="L11" s="98">
        <v>0</v>
      </c>
      <c r="M11" s="98">
        <v>9284.4402199999986</v>
      </c>
      <c r="N11" s="98">
        <v>49.401009999999999</v>
      </c>
      <c r="O11" s="98">
        <v>751.00199999999995</v>
      </c>
      <c r="P11" s="98">
        <v>0</v>
      </c>
      <c r="Q11" s="98">
        <v>1970.3594300000002</v>
      </c>
      <c r="R11" s="98">
        <v>5018.7430600000007</v>
      </c>
      <c r="S11" s="98">
        <v>1172.5050800000001</v>
      </c>
      <c r="T11" s="98">
        <v>64.797879999999992</v>
      </c>
      <c r="U11" s="98">
        <v>1185.9828699999998</v>
      </c>
      <c r="V11" s="98">
        <v>482.01896999999997</v>
      </c>
      <c r="W11" s="98">
        <v>1936.8497600000001</v>
      </c>
      <c r="X11" s="98">
        <v>18.297999999999998</v>
      </c>
      <c r="Y11" s="98">
        <v>83.059699999999992</v>
      </c>
      <c r="Z11" s="98">
        <v>250.28939000000003</v>
      </c>
      <c r="AA11" s="98">
        <v>5119.0018300000011</v>
      </c>
      <c r="AB11" s="98">
        <v>196.88399999999999</v>
      </c>
      <c r="AC11" s="98">
        <v>813.04587200000014</v>
      </c>
      <c r="AD11" s="98">
        <v>3529.4672999999998</v>
      </c>
      <c r="AE11" s="98">
        <v>655.25564999999995</v>
      </c>
      <c r="AF11" s="98">
        <v>486.27032000000003</v>
      </c>
      <c r="AG11" s="98">
        <v>83.35244999999999</v>
      </c>
      <c r="AH11" s="98">
        <v>5571.5769900000023</v>
      </c>
      <c r="AI11" s="98">
        <v>294.23202000000003</v>
      </c>
      <c r="AJ11" s="98">
        <v>0</v>
      </c>
      <c r="AK11" s="98">
        <v>44778.954052000001</v>
      </c>
      <c r="AL11" s="97"/>
      <c r="AM11" s="97"/>
    </row>
    <row r="12" spans="1:41" s="490" customFormat="1" x14ac:dyDescent="0.2">
      <c r="A12" s="257" t="s">
        <v>1058</v>
      </c>
      <c r="B12" s="105">
        <v>50.135883899332342</v>
      </c>
      <c r="C12" s="105">
        <v>93.760685391744317</v>
      </c>
      <c r="D12" s="105">
        <v>73.959669565092568</v>
      </c>
      <c r="E12" s="105">
        <v>89.930806891636863</v>
      </c>
      <c r="F12" s="105">
        <v>95.940456406151441</v>
      </c>
      <c r="G12" s="105">
        <v>16.897338293465449</v>
      </c>
      <c r="H12" s="105" t="s">
        <v>1580</v>
      </c>
      <c r="I12" s="105">
        <v>99.999919011345</v>
      </c>
      <c r="J12" s="105">
        <v>98.259386903467629</v>
      </c>
      <c r="K12" s="105">
        <v>100</v>
      </c>
      <c r="L12" s="105" t="s">
        <v>1580</v>
      </c>
      <c r="M12" s="105">
        <v>5.7000243970827755</v>
      </c>
      <c r="N12" s="105">
        <v>60.129434642099575</v>
      </c>
      <c r="O12" s="105">
        <v>89.942255468409272</v>
      </c>
      <c r="P12" s="105" t="s">
        <v>1580</v>
      </c>
      <c r="Q12" s="105">
        <v>53.619842564887932</v>
      </c>
      <c r="R12" s="105">
        <v>8.15282210765643</v>
      </c>
      <c r="S12" s="105">
        <v>15.94679283706904</v>
      </c>
      <c r="T12" s="105">
        <v>96.349686506679461</v>
      </c>
      <c r="U12" s="105">
        <v>64.209562196350262</v>
      </c>
      <c r="V12" s="105">
        <v>63.417197044571935</v>
      </c>
      <c r="W12" s="105">
        <v>33.889744067280041</v>
      </c>
      <c r="X12" s="105">
        <v>43.689798430527773</v>
      </c>
      <c r="Y12" s="105">
        <v>91.74701638312591</v>
      </c>
      <c r="Z12" s="105">
        <v>37.185018641882529</v>
      </c>
      <c r="AA12" s="105">
        <v>16.252509708030459</v>
      </c>
      <c r="AB12" s="105">
        <v>64.541377757766767</v>
      </c>
      <c r="AC12" s="105">
        <v>40.946161546744413</v>
      </c>
      <c r="AD12" s="105">
        <v>12.922800051320641</v>
      </c>
      <c r="AE12" s="105">
        <v>71.711463299097048</v>
      </c>
      <c r="AF12" s="105">
        <v>19.999999999999979</v>
      </c>
      <c r="AG12" s="105">
        <v>16.813922155688633</v>
      </c>
      <c r="AH12" s="105">
        <v>36.56433398085661</v>
      </c>
      <c r="AI12" s="105">
        <v>86.464315888597085</v>
      </c>
      <c r="AJ12" s="105">
        <v>100</v>
      </c>
      <c r="AK12" s="105">
        <v>63.946486206427444</v>
      </c>
      <c r="AL12" s="106"/>
      <c r="AM12" s="106"/>
    </row>
    <row r="13" spans="1:41" x14ac:dyDescent="0.2">
      <c r="A13" s="258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124"/>
      <c r="AG13" s="124"/>
      <c r="AH13" s="124"/>
      <c r="AI13" s="124"/>
      <c r="AJ13" s="124"/>
      <c r="AK13" s="124"/>
      <c r="AL13" s="104"/>
      <c r="AM13" s="104"/>
      <c r="AN13" s="491"/>
      <c r="AO13" s="491"/>
    </row>
    <row r="14" spans="1:41" s="492" customFormat="1" ht="15.75" x14ac:dyDescent="0.2">
      <c r="A14" s="796" t="s">
        <v>542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98"/>
      <c r="AG14" s="98"/>
      <c r="AH14" s="98"/>
      <c r="AI14" s="98"/>
      <c r="AJ14" s="98"/>
      <c r="AK14" s="98"/>
      <c r="AL14" s="109"/>
      <c r="AM14" s="109"/>
      <c r="AN14" s="491"/>
      <c r="AO14" s="491"/>
    </row>
    <row r="15" spans="1:41" s="357" customFormat="1" x14ac:dyDescent="0.2">
      <c r="A15" s="252" t="s">
        <v>1057</v>
      </c>
      <c r="B15" s="98">
        <v>0</v>
      </c>
      <c r="C15" s="98">
        <v>712.62347999999997</v>
      </c>
      <c r="D15" s="98">
        <v>120077.7925</v>
      </c>
      <c r="E15" s="98">
        <v>237063.14588</v>
      </c>
      <c r="F15" s="98">
        <v>166449.69927000001</v>
      </c>
      <c r="G15" s="98">
        <v>1675.6217799999999</v>
      </c>
      <c r="H15" s="98">
        <v>0</v>
      </c>
      <c r="I15" s="98">
        <v>0</v>
      </c>
      <c r="J15" s="98">
        <v>55219.98646999523</v>
      </c>
      <c r="K15" s="98">
        <v>0</v>
      </c>
      <c r="L15" s="98">
        <v>0</v>
      </c>
      <c r="M15" s="98">
        <v>16.125869999999999</v>
      </c>
      <c r="N15" s="98">
        <v>497.35428000000002</v>
      </c>
      <c r="O15" s="98">
        <v>52938.837850000004</v>
      </c>
      <c r="P15" s="98">
        <v>0</v>
      </c>
      <c r="Q15" s="98">
        <v>51782.019379999998</v>
      </c>
      <c r="R15" s="98">
        <v>0</v>
      </c>
      <c r="S15" s="98">
        <v>27.920590000000001</v>
      </c>
      <c r="T15" s="98">
        <v>81024.787769999995</v>
      </c>
      <c r="U15" s="98">
        <v>51423.665340000007</v>
      </c>
      <c r="V15" s="98">
        <v>1250.2683300000003</v>
      </c>
      <c r="W15" s="98">
        <v>89.500190000000003</v>
      </c>
      <c r="X15" s="98">
        <v>0</v>
      </c>
      <c r="Y15" s="98">
        <v>4227.2913399999998</v>
      </c>
      <c r="Z15" s="98">
        <v>0</v>
      </c>
      <c r="AA15" s="98">
        <v>149172.01800000001</v>
      </c>
      <c r="AB15" s="98">
        <v>0</v>
      </c>
      <c r="AC15" s="98">
        <v>3160.8691600000002</v>
      </c>
      <c r="AD15" s="98">
        <v>0</v>
      </c>
      <c r="AE15" s="98">
        <v>4337.6458000000002</v>
      </c>
      <c r="AF15" s="98">
        <v>0</v>
      </c>
      <c r="AG15" s="98">
        <v>0</v>
      </c>
      <c r="AH15" s="98">
        <v>345224.67535000003</v>
      </c>
      <c r="AI15" s="98">
        <v>8268.7374800000234</v>
      </c>
      <c r="AJ15" s="98">
        <v>11029.609900000003</v>
      </c>
      <c r="AK15" s="98">
        <v>1345670.1960099954</v>
      </c>
      <c r="AL15" s="97"/>
      <c r="AM15" s="97"/>
    </row>
    <row r="16" spans="1:41" s="357" customFormat="1" x14ac:dyDescent="0.2">
      <c r="A16" s="252" t="s">
        <v>1055</v>
      </c>
      <c r="B16" s="98">
        <v>0</v>
      </c>
      <c r="C16" s="98">
        <v>0</v>
      </c>
      <c r="D16" s="98">
        <v>25.892319999999998</v>
      </c>
      <c r="E16" s="98">
        <v>7340.5374400000001</v>
      </c>
      <c r="F16" s="98">
        <v>9987.1758200000004</v>
      </c>
      <c r="G16" s="98">
        <v>496.82001000000002</v>
      </c>
      <c r="H16" s="98">
        <v>0</v>
      </c>
      <c r="I16" s="98">
        <v>0</v>
      </c>
      <c r="J16" s="98">
        <v>1049.0340000000001</v>
      </c>
      <c r="K16" s="98">
        <v>0</v>
      </c>
      <c r="L16" s="98">
        <v>0</v>
      </c>
      <c r="M16" s="98">
        <v>1.00728</v>
      </c>
      <c r="N16" s="98">
        <v>298.41257999999999</v>
      </c>
      <c r="O16" s="98">
        <v>724.28036999999995</v>
      </c>
      <c r="P16" s="98">
        <v>0</v>
      </c>
      <c r="Q16" s="98">
        <v>0</v>
      </c>
      <c r="R16" s="98">
        <v>0</v>
      </c>
      <c r="S16" s="98">
        <v>15.15483</v>
      </c>
      <c r="T16" s="98">
        <v>10.612740000000001</v>
      </c>
      <c r="U16" s="98">
        <v>260.22832</v>
      </c>
      <c r="V16" s="98">
        <v>626.56696999999997</v>
      </c>
      <c r="W16" s="98">
        <v>78.472510000000014</v>
      </c>
      <c r="X16" s="98">
        <v>0</v>
      </c>
      <c r="Y16" s="98">
        <v>651.61623999999995</v>
      </c>
      <c r="Z16" s="98">
        <v>0</v>
      </c>
      <c r="AA16" s="98">
        <v>0</v>
      </c>
      <c r="AB16" s="98">
        <v>0</v>
      </c>
      <c r="AC16" s="98">
        <v>2514.4810360000001</v>
      </c>
      <c r="AD16" s="98">
        <v>0</v>
      </c>
      <c r="AE16" s="98">
        <v>3902.6637400000004</v>
      </c>
      <c r="AF16" s="98">
        <v>0</v>
      </c>
      <c r="AG16" s="98">
        <v>0</v>
      </c>
      <c r="AH16" s="98">
        <v>2281.6878199999996</v>
      </c>
      <c r="AI16" s="98">
        <v>0</v>
      </c>
      <c r="AJ16" s="98">
        <v>9252.2439250000007</v>
      </c>
      <c r="AK16" s="98">
        <v>39516.887950999997</v>
      </c>
      <c r="AL16" s="97"/>
      <c r="AM16" s="97"/>
    </row>
    <row r="17" spans="1:39" s="490" customFormat="1" x14ac:dyDescent="0.2">
      <c r="A17" s="257" t="s">
        <v>1058</v>
      </c>
      <c r="B17" s="260" t="s">
        <v>1580</v>
      </c>
      <c r="C17" s="260">
        <v>100</v>
      </c>
      <c r="D17" s="260">
        <v>99.978437045301277</v>
      </c>
      <c r="E17" s="260">
        <v>96.903551830989471</v>
      </c>
      <c r="F17" s="260">
        <v>93.99988353009897</v>
      </c>
      <c r="G17" s="260">
        <v>70.350110273691953</v>
      </c>
      <c r="H17" s="260" t="s">
        <v>1580</v>
      </c>
      <c r="I17" s="260" t="s">
        <v>1580</v>
      </c>
      <c r="J17" s="260">
        <v>98.100263931484278</v>
      </c>
      <c r="K17" s="260" t="s">
        <v>1580</v>
      </c>
      <c r="L17" s="260" t="s">
        <v>1580</v>
      </c>
      <c r="M17" s="260">
        <v>93.753639338528714</v>
      </c>
      <c r="N17" s="260">
        <v>39.999997587232997</v>
      </c>
      <c r="O17" s="260">
        <v>98.631854420279836</v>
      </c>
      <c r="P17" s="260" t="s">
        <v>1580</v>
      </c>
      <c r="Q17" s="260">
        <v>100</v>
      </c>
      <c r="R17" s="260" t="s">
        <v>1580</v>
      </c>
      <c r="S17" s="260">
        <v>45.721669921731596</v>
      </c>
      <c r="T17" s="260">
        <v>99.986901860168871</v>
      </c>
      <c r="U17" s="260">
        <v>99.493952213869946</v>
      </c>
      <c r="V17" s="260">
        <v>49.885400200451386</v>
      </c>
      <c r="W17" s="260">
        <v>12.321404010427228</v>
      </c>
      <c r="X17" s="260" t="s">
        <v>1580</v>
      </c>
      <c r="Y17" s="260">
        <v>84.585490149822519</v>
      </c>
      <c r="Z17" s="260" t="s">
        <v>1580</v>
      </c>
      <c r="AA17" s="260">
        <v>100</v>
      </c>
      <c r="AB17" s="260" t="s">
        <v>1580</v>
      </c>
      <c r="AC17" s="260">
        <v>20.449695678007753</v>
      </c>
      <c r="AD17" s="260" t="s">
        <v>1580</v>
      </c>
      <c r="AE17" s="260">
        <v>10.02806775970504</v>
      </c>
      <c r="AF17" s="260" t="s">
        <v>1580</v>
      </c>
      <c r="AG17" s="260" t="s">
        <v>1580</v>
      </c>
      <c r="AH17" s="260">
        <v>99.339071629892402</v>
      </c>
      <c r="AI17" s="260">
        <v>100</v>
      </c>
      <c r="AJ17" s="260">
        <v>16.114495354908261</v>
      </c>
      <c r="AK17" s="260">
        <v>97.063404683542061</v>
      </c>
      <c r="AL17" s="106"/>
      <c r="AM17" s="106"/>
    </row>
    <row r="18" spans="1:39" x14ac:dyDescent="0.2">
      <c r="A18" s="25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124"/>
      <c r="AG18" s="124"/>
      <c r="AH18" s="124"/>
      <c r="AI18" s="124"/>
      <c r="AJ18" s="124"/>
      <c r="AK18" s="124"/>
      <c r="AL18" s="104"/>
      <c r="AM18" s="104"/>
    </row>
    <row r="19" spans="1:39" ht="15.75" x14ac:dyDescent="0.2">
      <c r="A19" s="796" t="s">
        <v>543</v>
      </c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98"/>
      <c r="AG19" s="98"/>
      <c r="AH19" s="98"/>
      <c r="AI19" s="98"/>
      <c r="AJ19" s="98"/>
      <c r="AK19" s="98"/>
      <c r="AL19" s="104"/>
      <c r="AM19" s="104"/>
    </row>
    <row r="20" spans="1:39" s="357" customFormat="1" x14ac:dyDescent="0.2">
      <c r="A20" s="252" t="s">
        <v>1057</v>
      </c>
      <c r="B20" s="98">
        <v>0</v>
      </c>
      <c r="C20" s="98">
        <v>14920.5399</v>
      </c>
      <c r="D20" s="98">
        <v>494941.64003000001</v>
      </c>
      <c r="E20" s="98">
        <v>328670.45686999999</v>
      </c>
      <c r="F20" s="98">
        <v>827150.51882</v>
      </c>
      <c r="G20" s="98">
        <v>52500.34676</v>
      </c>
      <c r="H20" s="98">
        <v>0</v>
      </c>
      <c r="I20" s="98">
        <v>72104.055660000013</v>
      </c>
      <c r="J20" s="98">
        <v>743193.40867056139</v>
      </c>
      <c r="K20" s="98">
        <v>0</v>
      </c>
      <c r="L20" s="98">
        <v>0</v>
      </c>
      <c r="M20" s="98">
        <v>4610.9308700000001</v>
      </c>
      <c r="N20" s="98">
        <v>35439.131070000105</v>
      </c>
      <c r="O20" s="98">
        <v>260190.33532000001</v>
      </c>
      <c r="P20" s="98">
        <v>0</v>
      </c>
      <c r="Q20" s="98">
        <v>221190.79462</v>
      </c>
      <c r="R20" s="98">
        <v>1438.4378400000005</v>
      </c>
      <c r="S20" s="98">
        <v>36079.851740000006</v>
      </c>
      <c r="T20" s="98">
        <v>248473.32645999998</v>
      </c>
      <c r="U20" s="98">
        <v>184433.12797999999</v>
      </c>
      <c r="V20" s="98">
        <v>77893.555400000012</v>
      </c>
      <c r="W20" s="98">
        <v>108918.14773</v>
      </c>
      <c r="X20" s="98">
        <v>3082.05989</v>
      </c>
      <c r="Y20" s="98">
        <v>21314.0759</v>
      </c>
      <c r="Z20" s="98">
        <v>64497.447039999999</v>
      </c>
      <c r="AA20" s="98">
        <v>182757.02039000002</v>
      </c>
      <c r="AB20" s="98">
        <v>38552.459000000003</v>
      </c>
      <c r="AC20" s="98">
        <v>76252.497100000008</v>
      </c>
      <c r="AD20" s="98">
        <v>7711.0047599999998</v>
      </c>
      <c r="AE20" s="98">
        <v>111406.15579999999</v>
      </c>
      <c r="AF20" s="98">
        <v>725.92872</v>
      </c>
      <c r="AG20" s="98">
        <v>12933.723739999998</v>
      </c>
      <c r="AH20" s="98">
        <v>198787.75097000011</v>
      </c>
      <c r="AI20" s="98">
        <v>26591.482190000053</v>
      </c>
      <c r="AJ20" s="98">
        <v>53893.970719999699</v>
      </c>
      <c r="AK20" s="98">
        <v>4510654.1819605613</v>
      </c>
      <c r="AL20" s="97"/>
      <c r="AM20" s="97"/>
    </row>
    <row r="21" spans="1:39" s="357" customFormat="1" x14ac:dyDescent="0.2">
      <c r="A21" s="252" t="s">
        <v>1055</v>
      </c>
      <c r="B21" s="98">
        <v>0</v>
      </c>
      <c r="C21" s="98">
        <v>1157.6794600000001</v>
      </c>
      <c r="D21" s="98">
        <v>22419.668109999999</v>
      </c>
      <c r="E21" s="98">
        <v>129.04540000000003</v>
      </c>
      <c r="F21" s="98">
        <v>17727.20147</v>
      </c>
      <c r="G21" s="98">
        <v>324.18928999999997</v>
      </c>
      <c r="H21" s="98">
        <v>0</v>
      </c>
      <c r="I21" s="98">
        <v>5764.5896599999996</v>
      </c>
      <c r="J21" s="98">
        <v>396.22906</v>
      </c>
      <c r="K21" s="98">
        <v>0</v>
      </c>
      <c r="L21" s="98">
        <v>0</v>
      </c>
      <c r="M21" s="98">
        <v>0</v>
      </c>
      <c r="N21" s="98">
        <v>0</v>
      </c>
      <c r="O21" s="98">
        <v>5832.9375499999996</v>
      </c>
      <c r="P21" s="98">
        <v>0</v>
      </c>
      <c r="Q21" s="98">
        <v>19593.395089999998</v>
      </c>
      <c r="R21" s="98">
        <v>578.53451999999993</v>
      </c>
      <c r="S21" s="98">
        <v>10264.065520000002</v>
      </c>
      <c r="T21" s="98">
        <v>86.056819999999988</v>
      </c>
      <c r="U21" s="98">
        <v>13552.287149999998</v>
      </c>
      <c r="V21" s="98">
        <v>1010.2456500000001</v>
      </c>
      <c r="W21" s="98">
        <v>15.896810000000002</v>
      </c>
      <c r="X21" s="98">
        <v>234.11872</v>
      </c>
      <c r="Y21" s="98">
        <v>687.98774000000003</v>
      </c>
      <c r="Z21" s="98">
        <v>-0.26937</v>
      </c>
      <c r="AA21" s="98">
        <v>1.9668200000000002</v>
      </c>
      <c r="AB21" s="98">
        <v>3177.0810000000001</v>
      </c>
      <c r="AC21" s="98">
        <v>11.541465000000001</v>
      </c>
      <c r="AD21" s="98">
        <v>715.68700999999999</v>
      </c>
      <c r="AE21" s="98">
        <v>70.462759999999989</v>
      </c>
      <c r="AF21" s="98">
        <v>413.15526</v>
      </c>
      <c r="AG21" s="98">
        <v>290.81652999999199</v>
      </c>
      <c r="AH21" s="98">
        <v>312.85705000000007</v>
      </c>
      <c r="AI21" s="98">
        <v>0</v>
      </c>
      <c r="AJ21" s="98">
        <v>247.57543850000002</v>
      </c>
      <c r="AK21" s="98">
        <v>105015.00198350001</v>
      </c>
      <c r="AL21" s="97"/>
      <c r="AM21" s="97"/>
    </row>
    <row r="22" spans="1:39" s="490" customFormat="1" x14ac:dyDescent="0.2">
      <c r="A22" s="257" t="s">
        <v>1058</v>
      </c>
      <c r="B22" s="260" t="s">
        <v>1580</v>
      </c>
      <c r="C22" s="260">
        <v>92.241035057987418</v>
      </c>
      <c r="D22" s="260">
        <v>95.470240065345678</v>
      </c>
      <c r="E22" s="260">
        <v>99.9607371464935</v>
      </c>
      <c r="F22" s="260">
        <v>97.856834872655426</v>
      </c>
      <c r="G22" s="260">
        <v>99.382500669029866</v>
      </c>
      <c r="H22" s="260" t="s">
        <v>1580</v>
      </c>
      <c r="I22" s="260">
        <v>92.005179726391006</v>
      </c>
      <c r="J22" s="260">
        <v>99.946685606279956</v>
      </c>
      <c r="K22" s="260" t="s">
        <v>1580</v>
      </c>
      <c r="L22" s="260" t="s">
        <v>1580</v>
      </c>
      <c r="M22" s="260">
        <v>100</v>
      </c>
      <c r="N22" s="260">
        <v>100</v>
      </c>
      <c r="O22" s="260">
        <v>97.758203607821841</v>
      </c>
      <c r="P22" s="260" t="s">
        <v>1580</v>
      </c>
      <c r="Q22" s="260">
        <v>91.141857813901822</v>
      </c>
      <c r="R22" s="260">
        <v>59.780360060605766</v>
      </c>
      <c r="S22" s="260">
        <v>71.551807934341582</v>
      </c>
      <c r="T22" s="260">
        <v>99.965365771358222</v>
      </c>
      <c r="U22" s="260">
        <v>92.651923600477232</v>
      </c>
      <c r="V22" s="260">
        <v>98.703043345739999</v>
      </c>
      <c r="W22" s="260">
        <v>99.985404810556076</v>
      </c>
      <c r="X22" s="260">
        <v>92.403823145694943</v>
      </c>
      <c r="Y22" s="260">
        <v>96.772143708092912</v>
      </c>
      <c r="Z22" s="260">
        <v>100.00041764443768</v>
      </c>
      <c r="AA22" s="260">
        <v>99.998923806048154</v>
      </c>
      <c r="AB22" s="260">
        <v>91.759070413640814</v>
      </c>
      <c r="AC22" s="260">
        <v>99.984864148140801</v>
      </c>
      <c r="AD22" s="260">
        <v>90.718628346430947</v>
      </c>
      <c r="AE22" s="260">
        <v>99.936751466295547</v>
      </c>
      <c r="AF22" s="260">
        <v>43.085974060924329</v>
      </c>
      <c r="AG22" s="260">
        <v>97.751486456289555</v>
      </c>
      <c r="AH22" s="260">
        <v>99.842617541335727</v>
      </c>
      <c r="AI22" s="260">
        <v>100</v>
      </c>
      <c r="AJ22" s="260">
        <v>99.540624980508028</v>
      </c>
      <c r="AK22" s="260">
        <v>97.671845418709196</v>
      </c>
      <c r="AL22" s="106"/>
      <c r="AM22" s="106"/>
    </row>
    <row r="23" spans="1:39" x14ac:dyDescent="0.2">
      <c r="A23" s="258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124"/>
      <c r="AG23" s="124"/>
      <c r="AH23" s="124"/>
      <c r="AI23" s="124"/>
      <c r="AJ23" s="124"/>
      <c r="AK23" s="124"/>
      <c r="AL23" s="104"/>
      <c r="AM23" s="104"/>
    </row>
    <row r="24" spans="1:39" s="492" customFormat="1" ht="15.75" x14ac:dyDescent="0.2">
      <c r="A24" s="796" t="s">
        <v>502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98"/>
      <c r="AG24" s="98"/>
      <c r="AH24" s="98"/>
      <c r="AI24" s="98"/>
      <c r="AJ24" s="98"/>
      <c r="AK24" s="98"/>
      <c r="AL24" s="109"/>
      <c r="AM24" s="109"/>
    </row>
    <row r="25" spans="1:39" s="357" customFormat="1" x14ac:dyDescent="0.2">
      <c r="A25" s="252" t="s">
        <v>1057</v>
      </c>
      <c r="B25" s="98">
        <v>0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v>0</v>
      </c>
      <c r="R25" s="98">
        <v>0</v>
      </c>
      <c r="S25" s="98">
        <v>0</v>
      </c>
      <c r="T25" s="98">
        <v>0</v>
      </c>
      <c r="U25" s="98">
        <v>0</v>
      </c>
      <c r="V25" s="98">
        <v>0</v>
      </c>
      <c r="W25" s="98">
        <v>0</v>
      </c>
      <c r="X25" s="98">
        <v>0</v>
      </c>
      <c r="Y25" s="98">
        <v>0</v>
      </c>
      <c r="Z25" s="98">
        <v>0</v>
      </c>
      <c r="AA25" s="98">
        <v>0</v>
      </c>
      <c r="AB25" s="98">
        <v>0</v>
      </c>
      <c r="AC25" s="98">
        <v>1792.0623500000002</v>
      </c>
      <c r="AD25" s="98">
        <v>0</v>
      </c>
      <c r="AE25" s="98">
        <v>0</v>
      </c>
      <c r="AF25" s="98">
        <v>0</v>
      </c>
      <c r="AG25" s="98">
        <v>0</v>
      </c>
      <c r="AH25" s="98">
        <v>0</v>
      </c>
      <c r="AI25" s="98">
        <v>0</v>
      </c>
      <c r="AJ25" s="98">
        <v>0</v>
      </c>
      <c r="AK25" s="98">
        <v>1792.0623500000002</v>
      </c>
      <c r="AL25" s="97"/>
      <c r="AM25" s="97"/>
    </row>
    <row r="26" spans="1:39" s="357" customFormat="1" x14ac:dyDescent="0.2">
      <c r="A26" s="252" t="s">
        <v>1055</v>
      </c>
      <c r="B26" s="98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0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1327.1432645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1327.1432645</v>
      </c>
      <c r="AL26" s="97"/>
      <c r="AM26" s="97"/>
    </row>
    <row r="27" spans="1:39" s="490" customFormat="1" x14ac:dyDescent="0.2">
      <c r="A27" s="253" t="s">
        <v>1058</v>
      </c>
      <c r="B27" s="260" t="s">
        <v>1580</v>
      </c>
      <c r="C27" s="260" t="s">
        <v>1580</v>
      </c>
      <c r="D27" s="260" t="s">
        <v>1580</v>
      </c>
      <c r="E27" s="260" t="s">
        <v>1580</v>
      </c>
      <c r="F27" s="260" t="s">
        <v>1580</v>
      </c>
      <c r="G27" s="260" t="s">
        <v>1580</v>
      </c>
      <c r="H27" s="260" t="s">
        <v>1580</v>
      </c>
      <c r="I27" s="260" t="s">
        <v>1580</v>
      </c>
      <c r="J27" s="260" t="s">
        <v>1580</v>
      </c>
      <c r="K27" s="260" t="s">
        <v>1580</v>
      </c>
      <c r="L27" s="260" t="s">
        <v>1580</v>
      </c>
      <c r="M27" s="260" t="s">
        <v>1580</v>
      </c>
      <c r="N27" s="260" t="s">
        <v>1580</v>
      </c>
      <c r="O27" s="260" t="s">
        <v>1580</v>
      </c>
      <c r="P27" s="260" t="s">
        <v>1580</v>
      </c>
      <c r="Q27" s="260" t="s">
        <v>1580</v>
      </c>
      <c r="R27" s="260" t="s">
        <v>1580</v>
      </c>
      <c r="S27" s="260" t="s">
        <v>1580</v>
      </c>
      <c r="T27" s="260" t="s">
        <v>1580</v>
      </c>
      <c r="U27" s="260" t="s">
        <v>1580</v>
      </c>
      <c r="V27" s="260" t="s">
        <v>1580</v>
      </c>
      <c r="W27" s="260" t="s">
        <v>1580</v>
      </c>
      <c r="X27" s="260" t="s">
        <v>1580</v>
      </c>
      <c r="Y27" s="260" t="s">
        <v>1580</v>
      </c>
      <c r="Z27" s="260" t="s">
        <v>1580</v>
      </c>
      <c r="AA27" s="260" t="s">
        <v>1580</v>
      </c>
      <c r="AB27" s="260" t="s">
        <v>1580</v>
      </c>
      <c r="AC27" s="260">
        <v>25.94324273929421</v>
      </c>
      <c r="AD27" s="260" t="s">
        <v>1580</v>
      </c>
      <c r="AE27" s="260" t="s">
        <v>1580</v>
      </c>
      <c r="AF27" s="260" t="s">
        <v>1580</v>
      </c>
      <c r="AG27" s="260" t="s">
        <v>1580</v>
      </c>
      <c r="AH27" s="260" t="s">
        <v>1580</v>
      </c>
      <c r="AI27" s="260" t="s">
        <v>1580</v>
      </c>
      <c r="AJ27" s="260" t="s">
        <v>1580</v>
      </c>
      <c r="AK27" s="260">
        <v>25.94324273929421</v>
      </c>
      <c r="AL27" s="106"/>
      <c r="AM27" s="106"/>
    </row>
    <row r="28" spans="1:39" s="493" customFormat="1" x14ac:dyDescent="0.2">
      <c r="A28" s="258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124"/>
      <c r="AG28" s="124"/>
      <c r="AH28" s="124"/>
      <c r="AI28" s="124"/>
      <c r="AJ28" s="124"/>
      <c r="AK28" s="124"/>
      <c r="AL28" s="110"/>
      <c r="AM28" s="110"/>
    </row>
    <row r="29" spans="1:39" s="493" customFormat="1" ht="15.75" x14ac:dyDescent="0.2">
      <c r="A29" s="796" t="s">
        <v>503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98"/>
      <c r="AG29" s="98"/>
      <c r="AH29" s="98"/>
      <c r="AI29" s="98"/>
      <c r="AJ29" s="98"/>
      <c r="AK29" s="98"/>
      <c r="AL29" s="110"/>
      <c r="AM29" s="110"/>
    </row>
    <row r="30" spans="1:39" s="357" customFormat="1" x14ac:dyDescent="0.2">
      <c r="A30" s="252" t="s">
        <v>1057</v>
      </c>
      <c r="B30" s="98">
        <v>0</v>
      </c>
      <c r="C30" s="98">
        <v>0</v>
      </c>
      <c r="D30" s="98">
        <v>1380.3974099999998</v>
      </c>
      <c r="E30" s="98">
        <v>157.40897000000001</v>
      </c>
      <c r="F30" s="98">
        <v>2267.8654900000001</v>
      </c>
      <c r="G30" s="98">
        <v>0</v>
      </c>
      <c r="H30" s="98">
        <v>0</v>
      </c>
      <c r="I30" s="98">
        <v>0</v>
      </c>
      <c r="J30" s="98">
        <v>84.288749999999993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259.15304000000003</v>
      </c>
      <c r="R30" s="98">
        <v>0</v>
      </c>
      <c r="S30" s="98">
        <v>0</v>
      </c>
      <c r="T30" s="98">
        <v>0</v>
      </c>
      <c r="U30" s="98">
        <v>10741.331870000002</v>
      </c>
      <c r="V30" s="98">
        <v>0</v>
      </c>
      <c r="W30" s="98">
        <v>162.90765999999999</v>
      </c>
      <c r="X30" s="98">
        <v>0</v>
      </c>
      <c r="Y30" s="98">
        <v>0</v>
      </c>
      <c r="Z30" s="98">
        <v>0</v>
      </c>
      <c r="AA30" s="98">
        <v>504.16507999999999</v>
      </c>
      <c r="AB30" s="98">
        <v>0</v>
      </c>
      <c r="AC30" s="98">
        <v>4840.2396799999997</v>
      </c>
      <c r="AD30" s="98">
        <v>0</v>
      </c>
      <c r="AE30" s="98">
        <v>0</v>
      </c>
      <c r="AF30" s="98">
        <v>0</v>
      </c>
      <c r="AG30" s="98">
        <v>0</v>
      </c>
      <c r="AH30" s="98">
        <v>319.36680000000001</v>
      </c>
      <c r="AI30" s="98">
        <v>0</v>
      </c>
      <c r="AJ30" s="98">
        <v>0</v>
      </c>
      <c r="AK30" s="98">
        <v>20717.124750000003</v>
      </c>
      <c r="AL30" s="97"/>
      <c r="AM30" s="97"/>
    </row>
    <row r="31" spans="1:39" s="357" customFormat="1" x14ac:dyDescent="0.2">
      <c r="A31" s="252" t="s">
        <v>1055</v>
      </c>
      <c r="B31" s="98">
        <v>0</v>
      </c>
      <c r="C31" s="98">
        <v>0</v>
      </c>
      <c r="D31" s="98">
        <v>1380.3974099999998</v>
      </c>
      <c r="E31" s="98">
        <v>152.52134000000001</v>
      </c>
      <c r="F31" s="98">
        <v>9.8253299999999992</v>
      </c>
      <c r="G31" s="98">
        <v>0</v>
      </c>
      <c r="H31" s="98">
        <v>0</v>
      </c>
      <c r="I31" s="98">
        <v>0</v>
      </c>
      <c r="J31" s="98">
        <v>84.288749999999993</v>
      </c>
      <c r="K31" s="98">
        <v>0</v>
      </c>
      <c r="L31" s="98">
        <v>0</v>
      </c>
      <c r="M31" s="98">
        <v>0</v>
      </c>
      <c r="N31" s="98">
        <v>0</v>
      </c>
      <c r="O31" s="98">
        <v>0</v>
      </c>
      <c r="P31" s="98">
        <v>0</v>
      </c>
      <c r="Q31" s="98">
        <v>209.72920000000002</v>
      </c>
      <c r="R31" s="98">
        <v>0</v>
      </c>
      <c r="S31" s="98">
        <v>0</v>
      </c>
      <c r="T31" s="98">
        <v>0</v>
      </c>
      <c r="U31" s="98">
        <v>10741.331870000002</v>
      </c>
      <c r="V31" s="98">
        <v>0</v>
      </c>
      <c r="W31" s="98">
        <v>0</v>
      </c>
      <c r="X31" s="98">
        <v>0</v>
      </c>
      <c r="Y31" s="98">
        <v>0</v>
      </c>
      <c r="Z31" s="98">
        <v>0</v>
      </c>
      <c r="AA31" s="98">
        <v>502.90467999999998</v>
      </c>
      <c r="AB31" s="98">
        <v>0</v>
      </c>
      <c r="AC31" s="98">
        <v>4840.2396643000002</v>
      </c>
      <c r="AD31" s="98">
        <v>0</v>
      </c>
      <c r="AE31" s="98">
        <v>0</v>
      </c>
      <c r="AF31" s="98">
        <v>0</v>
      </c>
      <c r="AG31" s="98">
        <v>0</v>
      </c>
      <c r="AH31" s="98">
        <v>318.12968000000001</v>
      </c>
      <c r="AI31" s="98">
        <v>0</v>
      </c>
      <c r="AJ31" s="98">
        <v>0</v>
      </c>
      <c r="AK31" s="98">
        <v>18239.367924300001</v>
      </c>
      <c r="AL31" s="97"/>
      <c r="AM31" s="97"/>
    </row>
    <row r="32" spans="1:39" s="490" customFormat="1" x14ac:dyDescent="0.2">
      <c r="A32" s="253" t="s">
        <v>1058</v>
      </c>
      <c r="B32" s="260" t="s">
        <v>1580</v>
      </c>
      <c r="C32" s="260" t="s">
        <v>1580</v>
      </c>
      <c r="D32" s="260">
        <v>0</v>
      </c>
      <c r="E32" s="260">
        <v>3.1050517642037816</v>
      </c>
      <c r="F32" s="260">
        <v>99.566758696963092</v>
      </c>
      <c r="G32" s="260" t="s">
        <v>1580</v>
      </c>
      <c r="H32" s="260" t="s">
        <v>1580</v>
      </c>
      <c r="I32" s="260" t="s">
        <v>1580</v>
      </c>
      <c r="J32" s="260">
        <v>0</v>
      </c>
      <c r="K32" s="260" t="s">
        <v>1580</v>
      </c>
      <c r="L32" s="260" t="s">
        <v>1580</v>
      </c>
      <c r="M32" s="260" t="s">
        <v>1580</v>
      </c>
      <c r="N32" s="260" t="s">
        <v>1580</v>
      </c>
      <c r="O32" s="260" t="s">
        <v>1580</v>
      </c>
      <c r="P32" s="260" t="s">
        <v>1580</v>
      </c>
      <c r="Q32" s="260">
        <v>19.071294706787931</v>
      </c>
      <c r="R32" s="260" t="s">
        <v>1580</v>
      </c>
      <c r="S32" s="260" t="s">
        <v>1580</v>
      </c>
      <c r="T32" s="260" t="s">
        <v>1580</v>
      </c>
      <c r="U32" s="260">
        <v>0</v>
      </c>
      <c r="V32" s="260" t="s">
        <v>1580</v>
      </c>
      <c r="W32" s="260">
        <v>100</v>
      </c>
      <c r="X32" s="260" t="s">
        <v>1580</v>
      </c>
      <c r="Y32" s="260" t="s">
        <v>1580</v>
      </c>
      <c r="Z32" s="260" t="s">
        <v>1580</v>
      </c>
      <c r="AA32" s="260">
        <v>0.24999748098380875</v>
      </c>
      <c r="AB32" s="260" t="s">
        <v>1580</v>
      </c>
      <c r="AC32" s="260">
        <v>3.2436409211548129E-7</v>
      </c>
      <c r="AD32" s="260" t="s">
        <v>1580</v>
      </c>
      <c r="AE32" s="260" t="s">
        <v>1580</v>
      </c>
      <c r="AF32" s="260" t="s">
        <v>1580</v>
      </c>
      <c r="AG32" s="260" t="s">
        <v>1580</v>
      </c>
      <c r="AH32" s="260">
        <v>0.3873665014647748</v>
      </c>
      <c r="AI32" s="260" t="s">
        <v>1580</v>
      </c>
      <c r="AJ32" s="260" t="s">
        <v>1580</v>
      </c>
      <c r="AK32" s="260">
        <v>11.959945482782313</v>
      </c>
      <c r="AL32" s="106"/>
      <c r="AM32" s="106"/>
    </row>
    <row r="33" spans="1:39" s="493" customFormat="1" x14ac:dyDescent="0.2">
      <c r="A33" s="258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124"/>
      <c r="AG33" s="124"/>
      <c r="AH33" s="124"/>
      <c r="AI33" s="124"/>
      <c r="AJ33" s="124"/>
      <c r="AK33" s="124"/>
      <c r="AL33" s="110"/>
      <c r="AM33" s="110"/>
    </row>
    <row r="34" spans="1:39" s="493" customFormat="1" ht="15.75" x14ac:dyDescent="0.2">
      <c r="A34" s="796" t="s">
        <v>504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98"/>
      <c r="AG34" s="98"/>
      <c r="AH34" s="98"/>
      <c r="AI34" s="98"/>
      <c r="AJ34" s="98"/>
      <c r="AK34" s="98"/>
      <c r="AL34" s="110"/>
      <c r="AM34" s="110"/>
    </row>
    <row r="35" spans="1:39" s="357" customFormat="1" x14ac:dyDescent="0.2">
      <c r="A35" s="252" t="s">
        <v>1057</v>
      </c>
      <c r="B35" s="98">
        <v>0</v>
      </c>
      <c r="C35" s="98">
        <v>2.0219999999999998E-2</v>
      </c>
      <c r="D35" s="98">
        <v>905.04363000000001</v>
      </c>
      <c r="E35" s="98">
        <v>8180.6348699999999</v>
      </c>
      <c r="F35" s="98">
        <v>22036.646490000003</v>
      </c>
      <c r="G35" s="98">
        <v>0.72248000000000001</v>
      </c>
      <c r="H35" s="98">
        <v>0</v>
      </c>
      <c r="I35" s="98">
        <v>765.08603401799985</v>
      </c>
      <c r="J35" s="98">
        <v>6676.3821400000024</v>
      </c>
      <c r="K35" s="98">
        <v>0</v>
      </c>
      <c r="L35" s="98">
        <v>0</v>
      </c>
      <c r="M35" s="98">
        <v>0.85399999999999998</v>
      </c>
      <c r="N35" s="98">
        <v>13.134</v>
      </c>
      <c r="O35" s="98">
        <v>6499.9186</v>
      </c>
      <c r="P35" s="98">
        <v>0</v>
      </c>
      <c r="Q35" s="98">
        <v>2409.7000999999996</v>
      </c>
      <c r="R35" s="98">
        <v>0</v>
      </c>
      <c r="S35" s="98">
        <v>40.234459999999999</v>
      </c>
      <c r="T35" s="98">
        <v>6338.7341200000001</v>
      </c>
      <c r="U35" s="98">
        <v>2191.1808799999999</v>
      </c>
      <c r="V35" s="98">
        <v>32.627769999999998</v>
      </c>
      <c r="W35" s="98">
        <v>245.80270000000002</v>
      </c>
      <c r="X35" s="98">
        <v>0</v>
      </c>
      <c r="Y35" s="98">
        <v>0</v>
      </c>
      <c r="Z35" s="98">
        <v>1.3298299999999998</v>
      </c>
      <c r="AA35" s="98">
        <v>1402.2371099999998</v>
      </c>
      <c r="AB35" s="98">
        <v>15.147</v>
      </c>
      <c r="AC35" s="98">
        <v>1325.2072499999999</v>
      </c>
      <c r="AD35" s="98">
        <v>0</v>
      </c>
      <c r="AE35" s="98">
        <v>595.11835999999994</v>
      </c>
      <c r="AF35" s="98">
        <v>0</v>
      </c>
      <c r="AG35" s="98">
        <v>5.01</v>
      </c>
      <c r="AH35" s="98">
        <v>2497.5322500000002</v>
      </c>
      <c r="AI35" s="98">
        <v>11.8672</v>
      </c>
      <c r="AJ35" s="98">
        <v>900.72532000000001</v>
      </c>
      <c r="AK35" s="98">
        <v>63090.896814018</v>
      </c>
      <c r="AL35" s="97"/>
      <c r="AM35" s="97"/>
    </row>
    <row r="36" spans="1:39" s="357" customFormat="1" x14ac:dyDescent="0.2">
      <c r="A36" s="252" t="s">
        <v>1055</v>
      </c>
      <c r="B36" s="98">
        <v>0</v>
      </c>
      <c r="C36" s="98">
        <v>0</v>
      </c>
      <c r="D36" s="98">
        <v>575.04988000000003</v>
      </c>
      <c r="E36" s="98">
        <v>6425.5012800000004</v>
      </c>
      <c r="F36" s="98">
        <v>10646.018910000001</v>
      </c>
      <c r="G36" s="98">
        <v>0</v>
      </c>
      <c r="H36" s="98">
        <v>0</v>
      </c>
      <c r="I36" s="98">
        <v>0</v>
      </c>
      <c r="J36" s="98">
        <v>4125.1635200000001</v>
      </c>
      <c r="K36" s="98">
        <v>0</v>
      </c>
      <c r="L36" s="98">
        <v>0</v>
      </c>
      <c r="M36" s="98">
        <v>0.68320000000000003</v>
      </c>
      <c r="N36" s="98">
        <v>0</v>
      </c>
      <c r="O36" s="98">
        <v>3283.0400099999997</v>
      </c>
      <c r="P36" s="98">
        <v>0</v>
      </c>
      <c r="Q36" s="98">
        <v>2045.66598</v>
      </c>
      <c r="R36" s="98">
        <v>0</v>
      </c>
      <c r="S36" s="98">
        <v>35.340660000000007</v>
      </c>
      <c r="T36" s="98">
        <v>59.196270000000005</v>
      </c>
      <c r="U36" s="98">
        <v>2265.1050499999997</v>
      </c>
      <c r="V36" s="98">
        <v>23.832079999999998</v>
      </c>
      <c r="W36" s="98">
        <v>147.39338000000001</v>
      </c>
      <c r="X36" s="98">
        <v>0</v>
      </c>
      <c r="Y36" s="98">
        <v>0</v>
      </c>
      <c r="Z36" s="98">
        <v>0</v>
      </c>
      <c r="AA36" s="98">
        <v>937.04506999999978</v>
      </c>
      <c r="AB36" s="98">
        <v>0.308</v>
      </c>
      <c r="AC36" s="98">
        <v>1170.0778205000001</v>
      </c>
      <c r="AD36" s="98">
        <v>0</v>
      </c>
      <c r="AE36" s="98">
        <v>393.13396</v>
      </c>
      <c r="AF36" s="98">
        <v>0</v>
      </c>
      <c r="AG36" s="98">
        <v>3.5070000000000001</v>
      </c>
      <c r="AH36" s="98">
        <v>2134.6218699999999</v>
      </c>
      <c r="AI36" s="98">
        <v>2.3332700000000002</v>
      </c>
      <c r="AJ36" s="98">
        <v>0.30663815600000005</v>
      </c>
      <c r="AK36" s="98">
        <v>34273.323848656008</v>
      </c>
      <c r="AL36" s="97"/>
      <c r="AM36" s="97"/>
    </row>
    <row r="37" spans="1:39" s="490" customFormat="1" x14ac:dyDescent="0.2">
      <c r="A37" s="253" t="s">
        <v>1058</v>
      </c>
      <c r="B37" s="260" t="s">
        <v>1580</v>
      </c>
      <c r="C37" s="260">
        <v>100</v>
      </c>
      <c r="D37" s="260">
        <v>36.461639976406438</v>
      </c>
      <c r="E37" s="260">
        <v>21.45473570072685</v>
      </c>
      <c r="F37" s="260">
        <v>51.689478184300633</v>
      </c>
      <c r="G37" s="260">
        <v>100</v>
      </c>
      <c r="H37" s="260" t="s">
        <v>1580</v>
      </c>
      <c r="I37" s="260">
        <v>100</v>
      </c>
      <c r="J37" s="260">
        <v>38.212591288251232</v>
      </c>
      <c r="K37" s="260" t="s">
        <v>1580</v>
      </c>
      <c r="L37" s="260" t="s">
        <v>1580</v>
      </c>
      <c r="M37" s="260">
        <v>19.999999999999996</v>
      </c>
      <c r="N37" s="260">
        <v>100</v>
      </c>
      <c r="O37" s="260">
        <v>49.491059626500558</v>
      </c>
      <c r="P37" s="260" t="s">
        <v>1580</v>
      </c>
      <c r="Q37" s="260">
        <v>15.107030123790077</v>
      </c>
      <c r="R37" s="260" t="s">
        <v>1580</v>
      </c>
      <c r="S37" s="260">
        <v>12.16320537171368</v>
      </c>
      <c r="T37" s="260">
        <v>99.066118425550869</v>
      </c>
      <c r="U37" s="260">
        <v>-3.373713720977694</v>
      </c>
      <c r="V37" s="260">
        <v>26.957680527967437</v>
      </c>
      <c r="W37" s="260">
        <v>40.035898710632551</v>
      </c>
      <c r="X37" s="260" t="s">
        <v>1580</v>
      </c>
      <c r="Y37" s="260" t="s">
        <v>1580</v>
      </c>
      <c r="Z37" s="260">
        <v>100</v>
      </c>
      <c r="AA37" s="260">
        <v>33.174991353637765</v>
      </c>
      <c r="AB37" s="260">
        <v>97.966594045025417</v>
      </c>
      <c r="AC37" s="260">
        <v>11.706050468709691</v>
      </c>
      <c r="AD37" s="260" t="s">
        <v>1580</v>
      </c>
      <c r="AE37" s="260">
        <v>33.940206449016287</v>
      </c>
      <c r="AF37" s="260" t="s">
        <v>1580</v>
      </c>
      <c r="AG37" s="260">
        <v>29.999999999999993</v>
      </c>
      <c r="AH37" s="260">
        <v>14.530758511726935</v>
      </c>
      <c r="AI37" s="260">
        <v>80.338496022650659</v>
      </c>
      <c r="AJ37" s="260">
        <v>99.965956529788684</v>
      </c>
      <c r="AK37" s="260">
        <v>45.676277277071598</v>
      </c>
      <c r="AL37" s="106"/>
      <c r="AM37" s="106"/>
    </row>
    <row r="38" spans="1:39" x14ac:dyDescent="0.2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124"/>
      <c r="AG38" s="124"/>
      <c r="AH38" s="124"/>
      <c r="AI38" s="124"/>
      <c r="AJ38" s="124"/>
      <c r="AK38" s="124"/>
      <c r="AL38" s="104"/>
      <c r="AM38" s="104"/>
    </row>
    <row r="39" spans="1:39" ht="15.75" x14ac:dyDescent="0.2">
      <c r="A39" s="796" t="s">
        <v>505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98"/>
      <c r="AG39" s="98"/>
      <c r="AH39" s="98"/>
      <c r="AI39" s="98"/>
      <c r="AJ39" s="98"/>
      <c r="AK39" s="98"/>
      <c r="AL39" s="104"/>
      <c r="AM39" s="104"/>
    </row>
    <row r="40" spans="1:39" s="357" customFormat="1" x14ac:dyDescent="0.2">
      <c r="A40" s="252" t="s">
        <v>1057</v>
      </c>
      <c r="B40" s="98">
        <v>130.81397000000001</v>
      </c>
      <c r="C40" s="98">
        <v>14678.085260000002</v>
      </c>
      <c r="D40" s="98">
        <v>9679.9017500000009</v>
      </c>
      <c r="E40" s="98">
        <v>17028.568169999999</v>
      </c>
      <c r="F40" s="98">
        <v>15838.4028</v>
      </c>
      <c r="G40" s="98">
        <v>954.05580000000009</v>
      </c>
      <c r="H40" s="98">
        <v>0</v>
      </c>
      <c r="I40" s="98">
        <v>2432.1166940200001</v>
      </c>
      <c r="J40" s="98">
        <v>15235.837420000014</v>
      </c>
      <c r="K40" s="98">
        <v>0</v>
      </c>
      <c r="L40" s="98">
        <v>0</v>
      </c>
      <c r="M40" s="98">
        <v>11.65995</v>
      </c>
      <c r="N40" s="98">
        <v>364.86169999999998</v>
      </c>
      <c r="O40" s="98">
        <v>19651.753720000001</v>
      </c>
      <c r="P40" s="98">
        <v>0</v>
      </c>
      <c r="Q40" s="98">
        <v>7843.7665299999999</v>
      </c>
      <c r="R40" s="98">
        <v>4.1136999999999997</v>
      </c>
      <c r="S40" s="98">
        <v>1538.18082</v>
      </c>
      <c r="T40" s="98">
        <v>5501.476380000001</v>
      </c>
      <c r="U40" s="98">
        <v>5956.50083</v>
      </c>
      <c r="V40" s="98">
        <v>1465.9181399999998</v>
      </c>
      <c r="W40" s="98">
        <v>5979.0289899999998</v>
      </c>
      <c r="X40" s="98">
        <v>0.53098000000000001</v>
      </c>
      <c r="Y40" s="98">
        <v>195.13614999999999</v>
      </c>
      <c r="Z40" s="98">
        <v>78.110369999999989</v>
      </c>
      <c r="AA40" s="98">
        <v>6551.8500899999999</v>
      </c>
      <c r="AB40" s="98">
        <v>134.238</v>
      </c>
      <c r="AC40" s="98">
        <v>2882.4839899999997</v>
      </c>
      <c r="AD40" s="98">
        <v>8.1820000000000004</v>
      </c>
      <c r="AE40" s="98">
        <v>3066.1600999999996</v>
      </c>
      <c r="AF40" s="98">
        <v>0</v>
      </c>
      <c r="AG40" s="98">
        <v>79.32204999999999</v>
      </c>
      <c r="AH40" s="98">
        <v>6942.4254299999993</v>
      </c>
      <c r="AI40" s="98">
        <v>55.027080000000005</v>
      </c>
      <c r="AJ40" s="98">
        <v>6332.9892699999982</v>
      </c>
      <c r="AK40" s="98">
        <v>150621.49813402002</v>
      </c>
      <c r="AL40" s="97"/>
      <c r="AM40" s="97"/>
    </row>
    <row r="41" spans="1:39" s="357" customFormat="1" x14ac:dyDescent="0.2">
      <c r="A41" s="252" t="s">
        <v>1055</v>
      </c>
      <c r="B41" s="98">
        <v>54.570970000000003</v>
      </c>
      <c r="C41" s="98">
        <v>4625.1125899999997</v>
      </c>
      <c r="D41" s="98">
        <v>4988.7270799999997</v>
      </c>
      <c r="E41" s="98">
        <v>3633.4534500000018</v>
      </c>
      <c r="F41" s="98">
        <v>1410.27088</v>
      </c>
      <c r="G41" s="98">
        <v>837.13040000000001</v>
      </c>
      <c r="H41" s="98">
        <v>0</v>
      </c>
      <c r="I41" s="98">
        <v>59.336870000000005</v>
      </c>
      <c r="J41" s="98">
        <v>3673.6179999999999</v>
      </c>
      <c r="K41" s="98">
        <v>0</v>
      </c>
      <c r="L41" s="98">
        <v>0</v>
      </c>
      <c r="M41" s="98">
        <v>9.4081299999999999</v>
      </c>
      <c r="N41" s="98">
        <v>6.7629999999999996E-2</v>
      </c>
      <c r="O41" s="98">
        <v>9514.8796399999974</v>
      </c>
      <c r="P41" s="98">
        <v>0</v>
      </c>
      <c r="Q41" s="98">
        <v>2858.2240499999998</v>
      </c>
      <c r="R41" s="98">
        <v>1.9358900000000003</v>
      </c>
      <c r="S41" s="98">
        <v>974.33710000000008</v>
      </c>
      <c r="T41" s="98">
        <v>1369.0183199999999</v>
      </c>
      <c r="U41" s="98">
        <v>3135.7333400000007</v>
      </c>
      <c r="V41" s="98">
        <v>1080.5941800000003</v>
      </c>
      <c r="W41" s="98">
        <v>3588.1740399999999</v>
      </c>
      <c r="X41" s="98">
        <v>8.5000000000000006E-3</v>
      </c>
      <c r="Y41" s="98">
        <v>95.883169999999993</v>
      </c>
      <c r="Z41" s="98">
        <v>31.037089999999996</v>
      </c>
      <c r="AA41" s="98">
        <v>1101.75729</v>
      </c>
      <c r="AB41" s="98">
        <v>1.423</v>
      </c>
      <c r="AC41" s="98">
        <v>1296.8533192</v>
      </c>
      <c r="AD41" s="98">
        <v>-1.05264</v>
      </c>
      <c r="AE41" s="98">
        <v>1223.0294000000001</v>
      </c>
      <c r="AF41" s="98">
        <v>0</v>
      </c>
      <c r="AG41" s="98">
        <v>24.716000000000001</v>
      </c>
      <c r="AH41" s="98">
        <v>611.56066999999803</v>
      </c>
      <c r="AI41" s="98">
        <v>8.5127399999999991</v>
      </c>
      <c r="AJ41" s="98">
        <v>2882.8410714221304</v>
      </c>
      <c r="AK41" s="98">
        <v>49091.162170622134</v>
      </c>
      <c r="AL41" s="97"/>
      <c r="AM41" s="97"/>
    </row>
    <row r="42" spans="1:39" s="490" customFormat="1" x14ac:dyDescent="0.2">
      <c r="A42" s="253" t="s">
        <v>1058</v>
      </c>
      <c r="B42" s="260">
        <v>58.283530421101048</v>
      </c>
      <c r="C42" s="260">
        <v>68.489673495737705</v>
      </c>
      <c r="D42" s="260">
        <v>48.46304013364599</v>
      </c>
      <c r="E42" s="260">
        <v>78.662601495754529</v>
      </c>
      <c r="F42" s="260">
        <v>91.095876915063684</v>
      </c>
      <c r="G42" s="260">
        <v>12.25561439907394</v>
      </c>
      <c r="H42" s="260" t="s">
        <v>1580</v>
      </c>
      <c r="I42" s="260">
        <v>97.560278659905777</v>
      </c>
      <c r="J42" s="260">
        <v>75.88830926236021</v>
      </c>
      <c r="K42" s="260" t="s">
        <v>1580</v>
      </c>
      <c r="L42" s="260" t="s">
        <v>1580</v>
      </c>
      <c r="M42" s="260">
        <v>19.312432729128343</v>
      </c>
      <c r="N42" s="260">
        <v>99.981464209589561</v>
      </c>
      <c r="O42" s="260">
        <v>51.582541815000937</v>
      </c>
      <c r="P42" s="260" t="s">
        <v>1580</v>
      </c>
      <c r="Q42" s="260">
        <v>63.560566992041764</v>
      </c>
      <c r="R42" s="260">
        <v>52.940418601259189</v>
      </c>
      <c r="S42" s="260">
        <v>36.656530407133801</v>
      </c>
      <c r="T42" s="260">
        <v>75.115437649120651</v>
      </c>
      <c r="U42" s="260">
        <v>47.356116795840343</v>
      </c>
      <c r="V42" s="260">
        <v>26.285503227349349</v>
      </c>
      <c r="W42" s="260">
        <v>39.987345001985013</v>
      </c>
      <c r="X42" s="260">
        <v>98.399186410034289</v>
      </c>
      <c r="Y42" s="260">
        <v>50.863450980251478</v>
      </c>
      <c r="Z42" s="260">
        <v>60.265083880667838</v>
      </c>
      <c r="AA42" s="260">
        <v>83.184027795727545</v>
      </c>
      <c r="AB42" s="260">
        <v>98.939942490203975</v>
      </c>
      <c r="AC42" s="260">
        <v>55.009175291204301</v>
      </c>
      <c r="AD42" s="260">
        <v>112.86531410413103</v>
      </c>
      <c r="AE42" s="260">
        <v>60.112017634043305</v>
      </c>
      <c r="AF42" s="260" t="s">
        <v>1580</v>
      </c>
      <c r="AG42" s="260">
        <v>68.840946495961703</v>
      </c>
      <c r="AH42" s="260">
        <v>91.190965230144386</v>
      </c>
      <c r="AI42" s="260">
        <v>84.529907819931566</v>
      </c>
      <c r="AJ42" s="260">
        <v>54.478983801876367</v>
      </c>
      <c r="AK42" s="260">
        <v>67.407599327592806</v>
      </c>
      <c r="AL42" s="106"/>
      <c r="AM42" s="106"/>
    </row>
    <row r="43" spans="1:39" x14ac:dyDescent="0.2">
      <c r="A43" s="258"/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  <c r="AC43" s="259"/>
      <c r="AD43" s="259"/>
      <c r="AE43" s="259"/>
      <c r="AF43" s="124"/>
      <c r="AG43" s="124"/>
      <c r="AH43" s="124"/>
      <c r="AI43" s="124"/>
      <c r="AJ43" s="124"/>
      <c r="AK43" s="124"/>
      <c r="AL43" s="104"/>
      <c r="AM43" s="104"/>
    </row>
    <row r="44" spans="1:39" s="492" customFormat="1" ht="15.75" x14ac:dyDescent="0.2">
      <c r="A44" s="796" t="s">
        <v>506</v>
      </c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98"/>
      <c r="AG44" s="98"/>
      <c r="AH44" s="98"/>
      <c r="AI44" s="98"/>
      <c r="AJ44" s="98"/>
      <c r="AK44" s="98"/>
      <c r="AL44" s="109"/>
      <c r="AM44" s="109"/>
    </row>
    <row r="45" spans="1:39" s="357" customFormat="1" x14ac:dyDescent="0.2">
      <c r="A45" s="252" t="s">
        <v>1057</v>
      </c>
      <c r="B45" s="98">
        <v>361.26418000000001</v>
      </c>
      <c r="C45" s="98">
        <v>18829.528569999999</v>
      </c>
      <c r="D45" s="98">
        <v>51451.748830000004</v>
      </c>
      <c r="E45" s="98">
        <v>68787.666970000006</v>
      </c>
      <c r="F45" s="98">
        <v>127505.88209000001</v>
      </c>
      <c r="G45" s="98">
        <v>7616.0323000000008</v>
      </c>
      <c r="H45" s="98">
        <v>0</v>
      </c>
      <c r="I45" s="98">
        <v>60090.939668454994</v>
      </c>
      <c r="J45" s="98">
        <v>208440.87492999909</v>
      </c>
      <c r="K45" s="98">
        <v>0</v>
      </c>
      <c r="L45" s="98">
        <v>0</v>
      </c>
      <c r="M45" s="98">
        <v>158.82614999999998</v>
      </c>
      <c r="N45" s="98">
        <v>3796.3286099999978</v>
      </c>
      <c r="O45" s="98">
        <v>77472.092139999993</v>
      </c>
      <c r="P45" s="98">
        <v>0</v>
      </c>
      <c r="Q45" s="98">
        <v>43564.254850000005</v>
      </c>
      <c r="R45" s="98">
        <v>326.88348999999999</v>
      </c>
      <c r="S45" s="98">
        <v>25609.19184</v>
      </c>
      <c r="T45" s="98">
        <v>42959.580279999995</v>
      </c>
      <c r="U45" s="98">
        <v>68052.039870000008</v>
      </c>
      <c r="V45" s="98">
        <v>52432.413110000009</v>
      </c>
      <c r="W45" s="98">
        <v>13363.223300000003</v>
      </c>
      <c r="X45" s="98">
        <v>265.44685000000004</v>
      </c>
      <c r="Y45" s="98">
        <v>8023.7530200000001</v>
      </c>
      <c r="Z45" s="98">
        <v>1876.29223</v>
      </c>
      <c r="AA45" s="98">
        <v>36866.025439999998</v>
      </c>
      <c r="AB45" s="98">
        <v>8786.5779999999995</v>
      </c>
      <c r="AC45" s="98">
        <v>25289.373239999997</v>
      </c>
      <c r="AD45" s="98">
        <v>1329.6880299999998</v>
      </c>
      <c r="AE45" s="98">
        <v>30357.457079999996</v>
      </c>
      <c r="AF45" s="98">
        <v>9.1039999999999992</v>
      </c>
      <c r="AG45" s="98">
        <v>2738.9242700000004</v>
      </c>
      <c r="AH45" s="98">
        <v>73249.309950000039</v>
      </c>
      <c r="AI45" s="98">
        <v>13430.25121</v>
      </c>
      <c r="AJ45" s="98">
        <v>28350.256670000021</v>
      </c>
      <c r="AK45" s="98">
        <v>1101391.2311684538</v>
      </c>
      <c r="AL45" s="97"/>
      <c r="AM45" s="97"/>
    </row>
    <row r="46" spans="1:39" s="357" customFormat="1" x14ac:dyDescent="0.2">
      <c r="A46" s="252" t="s">
        <v>1055</v>
      </c>
      <c r="B46" s="98">
        <v>277.20414</v>
      </c>
      <c r="C46" s="98">
        <v>7504.54709</v>
      </c>
      <c r="D46" s="98">
        <v>22902.79189</v>
      </c>
      <c r="E46" s="98">
        <v>31638.919499999989</v>
      </c>
      <c r="F46" s="98">
        <v>44239.371950000001</v>
      </c>
      <c r="G46" s="98">
        <v>3498.5424099999996</v>
      </c>
      <c r="H46" s="98">
        <v>0</v>
      </c>
      <c r="I46" s="98">
        <v>62.42304</v>
      </c>
      <c r="J46" s="98">
        <v>45758.356780000002</v>
      </c>
      <c r="K46" s="98">
        <v>0</v>
      </c>
      <c r="L46" s="98">
        <v>0</v>
      </c>
      <c r="M46" s="98">
        <v>100.11689</v>
      </c>
      <c r="N46" s="98">
        <v>7.7151000000000005</v>
      </c>
      <c r="O46" s="98">
        <v>49844.265690000015</v>
      </c>
      <c r="P46" s="98">
        <v>0</v>
      </c>
      <c r="Q46" s="98">
        <v>18779.612430000001</v>
      </c>
      <c r="R46" s="98">
        <v>192.88220999999996</v>
      </c>
      <c r="S46" s="98">
        <v>22666.452219999999</v>
      </c>
      <c r="T46" s="98">
        <v>1235.0051799999999</v>
      </c>
      <c r="U46" s="98">
        <v>51125.729610000002</v>
      </c>
      <c r="V46" s="98">
        <v>44792.487219999995</v>
      </c>
      <c r="W46" s="98">
        <v>7126.6952499999989</v>
      </c>
      <c r="X46" s="98">
        <v>114.55559000000001</v>
      </c>
      <c r="Y46" s="98">
        <v>1943.0345399999997</v>
      </c>
      <c r="Z46" s="98">
        <v>596.42102</v>
      </c>
      <c r="AA46" s="98">
        <v>19390.957249999999</v>
      </c>
      <c r="AB46" s="98">
        <v>4965.982</v>
      </c>
      <c r="AC46" s="98">
        <v>16841.275546499997</v>
      </c>
      <c r="AD46" s="98">
        <v>663.14079000000004</v>
      </c>
      <c r="AE46" s="98">
        <v>18314.91174</v>
      </c>
      <c r="AF46" s="98">
        <v>7.2870600000000003</v>
      </c>
      <c r="AG46" s="98">
        <v>2365.7563000000018</v>
      </c>
      <c r="AH46" s="98">
        <v>46562.518854771399</v>
      </c>
      <c r="AI46" s="98">
        <v>2024.8198699999998</v>
      </c>
      <c r="AJ46" s="98">
        <v>12908.955472386</v>
      </c>
      <c r="AK46" s="98">
        <v>478452.73463365744</v>
      </c>
      <c r="AL46" s="97"/>
      <c r="AM46" s="97"/>
    </row>
    <row r="47" spans="1:39" s="490" customFormat="1" x14ac:dyDescent="0.2">
      <c r="A47" s="253" t="s">
        <v>1058</v>
      </c>
      <c r="B47" s="260">
        <v>23.268301883679698</v>
      </c>
      <c r="C47" s="260">
        <v>60.144795648487126</v>
      </c>
      <c r="D47" s="260">
        <v>55.486854361991952</v>
      </c>
      <c r="E47" s="260">
        <v>54.004953367878429</v>
      </c>
      <c r="F47" s="260">
        <v>65.304054036680725</v>
      </c>
      <c r="G47" s="260">
        <v>54.063450991404018</v>
      </c>
      <c r="H47" s="260" t="s">
        <v>1580</v>
      </c>
      <c r="I47" s="260">
        <v>99.896119048321736</v>
      </c>
      <c r="J47" s="260">
        <v>78.047320711272633</v>
      </c>
      <c r="K47" s="260" t="s">
        <v>1580</v>
      </c>
      <c r="L47" s="260" t="s">
        <v>1580</v>
      </c>
      <c r="M47" s="260">
        <v>36.964479715714319</v>
      </c>
      <c r="N47" s="260">
        <v>99.796774705443639</v>
      </c>
      <c r="O47" s="260">
        <v>35.661650133410198</v>
      </c>
      <c r="P47" s="260" t="s">
        <v>1580</v>
      </c>
      <c r="Q47" s="260">
        <v>56.892152764550275</v>
      </c>
      <c r="R47" s="260">
        <v>40.993590713315022</v>
      </c>
      <c r="S47" s="260">
        <v>11.490950742942307</v>
      </c>
      <c r="T47" s="260">
        <v>97.125192630024458</v>
      </c>
      <c r="U47" s="260">
        <v>24.872597929958282</v>
      </c>
      <c r="V47" s="260">
        <v>14.570998046517358</v>
      </c>
      <c r="W47" s="260">
        <v>46.669339499849585</v>
      </c>
      <c r="X47" s="260">
        <v>56.844245844318749</v>
      </c>
      <c r="Y47" s="260">
        <v>75.783968734371641</v>
      </c>
      <c r="Z47" s="260">
        <v>68.212786341922865</v>
      </c>
      <c r="AA47" s="260">
        <v>47.401551920591309</v>
      </c>
      <c r="AB47" s="260">
        <v>43.482183849047942</v>
      </c>
      <c r="AC47" s="260">
        <v>33.405721894830165</v>
      </c>
      <c r="AD47" s="260">
        <v>50.128092075853303</v>
      </c>
      <c r="AE47" s="260">
        <v>39.669150509756726</v>
      </c>
      <c r="AF47" s="260">
        <v>19.957601054481536</v>
      </c>
      <c r="AG47" s="260">
        <v>13.624618032976812</v>
      </c>
      <c r="AH47" s="260">
        <v>36.432822525488689</v>
      </c>
      <c r="AI47" s="260">
        <v>84.923440088057745</v>
      </c>
      <c r="AJ47" s="260">
        <v>54.46617777522227</v>
      </c>
      <c r="AK47" s="260">
        <v>56.559238797818267</v>
      </c>
      <c r="AL47" s="106"/>
      <c r="AM47" s="106"/>
    </row>
    <row r="48" spans="1:39" x14ac:dyDescent="0.2">
      <c r="A48" s="258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259"/>
      <c r="AF48" s="124"/>
      <c r="AG48" s="124"/>
      <c r="AH48" s="124"/>
      <c r="AI48" s="124"/>
      <c r="AJ48" s="124"/>
      <c r="AK48" s="124"/>
      <c r="AL48" s="104"/>
      <c r="AM48" s="104"/>
    </row>
    <row r="49" spans="1:39" ht="15.75" x14ac:dyDescent="0.2">
      <c r="A49" s="796" t="s">
        <v>507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98"/>
      <c r="AG49" s="98"/>
      <c r="AH49" s="98"/>
      <c r="AI49" s="98"/>
      <c r="AJ49" s="98"/>
      <c r="AK49" s="98"/>
      <c r="AL49" s="104"/>
      <c r="AM49" s="104"/>
    </row>
    <row r="50" spans="1:39" s="357" customFormat="1" x14ac:dyDescent="0.2">
      <c r="A50" s="252" t="s">
        <v>1057</v>
      </c>
      <c r="B50" s="98">
        <v>626.1344600000001</v>
      </c>
      <c r="C50" s="98">
        <v>2739.3645799999999</v>
      </c>
      <c r="D50" s="98">
        <v>56322.3946</v>
      </c>
      <c r="E50" s="98">
        <v>35710.365740000001</v>
      </c>
      <c r="F50" s="98">
        <v>80945.576390000002</v>
      </c>
      <c r="G50" s="98">
        <v>10173.007730000001</v>
      </c>
      <c r="H50" s="98">
        <v>0</v>
      </c>
      <c r="I50" s="98">
        <v>11739.610241377</v>
      </c>
      <c r="J50" s="98">
        <v>80800.864650000032</v>
      </c>
      <c r="K50" s="98">
        <v>0</v>
      </c>
      <c r="L50" s="98">
        <v>0</v>
      </c>
      <c r="M50" s="98">
        <v>921.00532999999996</v>
      </c>
      <c r="N50" s="98">
        <v>1678.4243599999993</v>
      </c>
      <c r="O50" s="98">
        <v>17425.6934</v>
      </c>
      <c r="P50" s="98">
        <v>0</v>
      </c>
      <c r="Q50" s="98">
        <v>51694.368630000012</v>
      </c>
      <c r="R50" s="98">
        <v>51.170300000000005</v>
      </c>
      <c r="S50" s="98">
        <v>3340.8431799999998</v>
      </c>
      <c r="T50" s="98">
        <v>18344.464620000002</v>
      </c>
      <c r="U50" s="98">
        <v>29291.741839999999</v>
      </c>
      <c r="V50" s="98">
        <v>11570.147640000001</v>
      </c>
      <c r="W50" s="98">
        <v>5152.0741499999995</v>
      </c>
      <c r="X50" s="98">
        <v>38.183369999999996</v>
      </c>
      <c r="Y50" s="98">
        <v>6144.3221400000002</v>
      </c>
      <c r="Z50" s="98">
        <v>417.38495</v>
      </c>
      <c r="AA50" s="98">
        <v>46313.984770000003</v>
      </c>
      <c r="AB50" s="98">
        <v>1221.23</v>
      </c>
      <c r="AC50" s="98">
        <v>17099.802769999995</v>
      </c>
      <c r="AD50" s="98">
        <v>909.16971999999998</v>
      </c>
      <c r="AE50" s="98">
        <v>12198.52355</v>
      </c>
      <c r="AF50" s="98">
        <v>0</v>
      </c>
      <c r="AG50" s="98">
        <v>652.18964000000017</v>
      </c>
      <c r="AH50" s="98">
        <v>49658.76881999999</v>
      </c>
      <c r="AI50" s="98">
        <v>2457.7859699999999</v>
      </c>
      <c r="AJ50" s="98">
        <v>23954.603840000007</v>
      </c>
      <c r="AK50" s="98">
        <v>579593.20138137683</v>
      </c>
      <c r="AL50" s="97"/>
      <c r="AM50" s="97"/>
    </row>
    <row r="51" spans="1:39" s="357" customFormat="1" x14ac:dyDescent="0.2">
      <c r="A51" s="252" t="s">
        <v>1055</v>
      </c>
      <c r="B51" s="98">
        <v>225.42344</v>
      </c>
      <c r="C51" s="98">
        <v>1021.30177</v>
      </c>
      <c r="D51" s="98">
        <v>40755.243570000006</v>
      </c>
      <c r="E51" s="98">
        <v>29401.409059999998</v>
      </c>
      <c r="F51" s="98">
        <v>27634.299159999999</v>
      </c>
      <c r="G51" s="98">
        <v>8870.5116400000006</v>
      </c>
      <c r="H51" s="98">
        <v>0</v>
      </c>
      <c r="I51" s="98">
        <v>27.848659999999995</v>
      </c>
      <c r="J51" s="98">
        <v>40936.938580000009</v>
      </c>
      <c r="K51" s="98">
        <v>0</v>
      </c>
      <c r="L51" s="98">
        <v>0</v>
      </c>
      <c r="M51" s="98">
        <v>648.23173000000008</v>
      </c>
      <c r="N51" s="98">
        <v>878.76574999999991</v>
      </c>
      <c r="O51" s="98">
        <v>14127.17943</v>
      </c>
      <c r="P51" s="98">
        <v>0</v>
      </c>
      <c r="Q51" s="98">
        <v>34868.34678</v>
      </c>
      <c r="R51" s="98">
        <v>36.397199999999998</v>
      </c>
      <c r="S51" s="98">
        <v>2862.4238699999996</v>
      </c>
      <c r="T51" s="98">
        <v>12368.01023</v>
      </c>
      <c r="U51" s="98">
        <v>25033.361580000001</v>
      </c>
      <c r="V51" s="98">
        <v>10083.746829999998</v>
      </c>
      <c r="W51" s="98">
        <v>3871.0605499999997</v>
      </c>
      <c r="X51" s="98">
        <v>24.02347</v>
      </c>
      <c r="Y51" s="98">
        <v>4219.9787000000015</v>
      </c>
      <c r="Z51" s="98">
        <v>-38.065560000000062</v>
      </c>
      <c r="AA51" s="98">
        <v>29714.632750000001</v>
      </c>
      <c r="AB51" s="98">
        <v>484.21300000000002</v>
      </c>
      <c r="AC51" s="98">
        <v>14124.9658464</v>
      </c>
      <c r="AD51" s="98">
        <v>625.28552999999988</v>
      </c>
      <c r="AE51" s="98">
        <v>8947.0609300000015</v>
      </c>
      <c r="AF51" s="98">
        <v>0</v>
      </c>
      <c r="AG51" s="98">
        <v>509.29234000000025</v>
      </c>
      <c r="AH51" s="98">
        <v>36933.136670000007</v>
      </c>
      <c r="AI51" s="98">
        <v>1267.0528500000009</v>
      </c>
      <c r="AJ51" s="98">
        <v>1937.33470545416</v>
      </c>
      <c r="AK51" s="98">
        <v>352399.4110618541</v>
      </c>
      <c r="AL51" s="97"/>
      <c r="AM51" s="97"/>
    </row>
    <row r="52" spans="1:39" s="490" customFormat="1" x14ac:dyDescent="0.2">
      <c r="A52" s="253" t="s">
        <v>1058</v>
      </c>
      <c r="B52" s="260">
        <v>63.997598854405815</v>
      </c>
      <c r="C52" s="260">
        <v>62.717566786966337</v>
      </c>
      <c r="D52" s="260">
        <v>27.639362886747705</v>
      </c>
      <c r="E52" s="260">
        <v>17.667017823156026</v>
      </c>
      <c r="F52" s="260">
        <v>65.860643172325439</v>
      </c>
      <c r="G52" s="260">
        <v>12.803451295519663</v>
      </c>
      <c r="H52" s="260" t="s">
        <v>1580</v>
      </c>
      <c r="I52" s="260">
        <v>99.762780369812916</v>
      </c>
      <c r="J52" s="260">
        <v>49.336014215536004</v>
      </c>
      <c r="K52" s="260" t="s">
        <v>1580</v>
      </c>
      <c r="L52" s="260" t="s">
        <v>1580</v>
      </c>
      <c r="M52" s="260">
        <v>29.616940436164459</v>
      </c>
      <c r="N52" s="260">
        <v>47.64341063305347</v>
      </c>
      <c r="O52" s="260">
        <v>18.92902563062426</v>
      </c>
      <c r="P52" s="260" t="s">
        <v>1580</v>
      </c>
      <c r="Q52" s="260">
        <v>32.549042179877397</v>
      </c>
      <c r="R52" s="260">
        <v>28.870458058678576</v>
      </c>
      <c r="S52" s="260">
        <v>14.32031628614188</v>
      </c>
      <c r="T52" s="260">
        <v>32.579061388819106</v>
      </c>
      <c r="U52" s="260">
        <v>14.537818485703266</v>
      </c>
      <c r="V52" s="260">
        <v>12.846861217753681</v>
      </c>
      <c r="W52" s="260">
        <v>24.864036555063944</v>
      </c>
      <c r="X52" s="260">
        <v>37.083945183465985</v>
      </c>
      <c r="Y52" s="260">
        <v>31.319051901142647</v>
      </c>
      <c r="Z52" s="260">
        <v>109.12001259269172</v>
      </c>
      <c r="AA52" s="260">
        <v>35.840906591030951</v>
      </c>
      <c r="AB52" s="260">
        <v>60.350384448465903</v>
      </c>
      <c r="AC52" s="260">
        <v>17.396907810065901</v>
      </c>
      <c r="AD52" s="260">
        <v>31.224553980966295</v>
      </c>
      <c r="AE52" s="260">
        <v>26.654558698622168</v>
      </c>
      <c r="AF52" s="260" t="s">
        <v>1580</v>
      </c>
      <c r="AG52" s="260">
        <v>21.910390971558499</v>
      </c>
      <c r="AH52" s="260">
        <v>25.626153149561688</v>
      </c>
      <c r="AI52" s="260">
        <v>48.447388606421207</v>
      </c>
      <c r="AJ52" s="260">
        <v>91.91247445211701</v>
      </c>
      <c r="AK52" s="260">
        <v>39.198836317962169</v>
      </c>
      <c r="AL52" s="106"/>
      <c r="AM52" s="106"/>
    </row>
    <row r="53" spans="1:39" x14ac:dyDescent="0.2">
      <c r="A53" s="258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124"/>
      <c r="AG53" s="124"/>
      <c r="AH53" s="124"/>
      <c r="AI53" s="124"/>
      <c r="AJ53" s="124"/>
      <c r="AK53" s="124"/>
      <c r="AL53" s="104"/>
      <c r="AM53" s="104"/>
    </row>
    <row r="54" spans="1:39" s="492" customFormat="1" ht="15.75" x14ac:dyDescent="0.2">
      <c r="A54" s="796" t="s">
        <v>544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98"/>
      <c r="AG54" s="98"/>
      <c r="AH54" s="98"/>
      <c r="AI54" s="98"/>
      <c r="AJ54" s="98"/>
      <c r="AK54" s="98"/>
      <c r="AL54" s="109"/>
      <c r="AM54" s="109"/>
    </row>
    <row r="55" spans="1:39" s="357" customFormat="1" x14ac:dyDescent="0.2">
      <c r="A55" s="252" t="s">
        <v>1057</v>
      </c>
      <c r="B55" s="98">
        <v>0</v>
      </c>
      <c r="C55" s="98">
        <v>788.35139000000004</v>
      </c>
      <c r="D55" s="98">
        <v>187224.52731000003</v>
      </c>
      <c r="E55" s="98">
        <v>100471.15519000002</v>
      </c>
      <c r="F55" s="98">
        <v>324958.85896999994</v>
      </c>
      <c r="G55" s="98">
        <v>41905.659699999997</v>
      </c>
      <c r="H55" s="98">
        <v>0</v>
      </c>
      <c r="I55" s="98">
        <v>74803.335709999999</v>
      </c>
      <c r="J55" s="98">
        <v>584856.83220010228</v>
      </c>
      <c r="K55" s="98">
        <v>0</v>
      </c>
      <c r="L55" s="98">
        <v>0</v>
      </c>
      <c r="M55" s="98">
        <v>4257.6079300000001</v>
      </c>
      <c r="N55" s="98">
        <v>46600.185190000535</v>
      </c>
      <c r="O55" s="98">
        <v>144136.98306</v>
      </c>
      <c r="P55" s="98">
        <v>0</v>
      </c>
      <c r="Q55" s="98">
        <v>40608.142779999995</v>
      </c>
      <c r="R55" s="98">
        <v>90925.170430000682</v>
      </c>
      <c r="S55" s="98">
        <v>11192.28292</v>
      </c>
      <c r="T55" s="98">
        <v>143178.08104000002</v>
      </c>
      <c r="U55" s="98">
        <v>165094.60154</v>
      </c>
      <c r="V55" s="98">
        <v>43453.92482</v>
      </c>
      <c r="W55" s="98">
        <v>98486.161010000025</v>
      </c>
      <c r="X55" s="98">
        <v>30539.177350000002</v>
      </c>
      <c r="Y55" s="98">
        <v>31231.202289999997</v>
      </c>
      <c r="Z55" s="98">
        <v>36310.712670000001</v>
      </c>
      <c r="AA55" s="98">
        <v>116185.79848000001</v>
      </c>
      <c r="AB55" s="98">
        <v>20622.419999999998</v>
      </c>
      <c r="AC55" s="98">
        <v>40493.412929999999</v>
      </c>
      <c r="AD55" s="98">
        <v>32606.52187</v>
      </c>
      <c r="AE55" s="98">
        <v>62428.50879</v>
      </c>
      <c r="AF55" s="98">
        <v>4207.2319000000007</v>
      </c>
      <c r="AG55" s="98">
        <v>10826.127739999998</v>
      </c>
      <c r="AH55" s="98">
        <v>59152.12810999994</v>
      </c>
      <c r="AI55" s="98">
        <v>838.50405999999975</v>
      </c>
      <c r="AJ55" s="98">
        <v>17698.669379999985</v>
      </c>
      <c r="AK55" s="98">
        <v>2566082.2767601027</v>
      </c>
      <c r="AL55" s="97"/>
      <c r="AM55" s="97"/>
    </row>
    <row r="56" spans="1:39" s="357" customFormat="1" x14ac:dyDescent="0.2">
      <c r="A56" s="252" t="s">
        <v>1055</v>
      </c>
      <c r="B56" s="98">
        <v>0</v>
      </c>
      <c r="C56" s="98">
        <v>59.631169999999997</v>
      </c>
      <c r="D56" s="98">
        <v>12819.451139999999</v>
      </c>
      <c r="E56" s="98">
        <v>1745.8965999999998</v>
      </c>
      <c r="F56" s="98">
        <v>11557.157670000001</v>
      </c>
      <c r="G56" s="98">
        <v>382.97907000000009</v>
      </c>
      <c r="H56" s="98">
        <v>0</v>
      </c>
      <c r="I56" s="98">
        <v>7293.9239600000001</v>
      </c>
      <c r="J56" s="98">
        <v>156.98828</v>
      </c>
      <c r="K56" s="98">
        <v>0</v>
      </c>
      <c r="L56" s="98">
        <v>0</v>
      </c>
      <c r="M56" s="98">
        <v>3.27685</v>
      </c>
      <c r="N56" s="98">
        <v>0</v>
      </c>
      <c r="O56" s="98">
        <v>7210.2424399999991</v>
      </c>
      <c r="P56" s="98">
        <v>0</v>
      </c>
      <c r="Q56" s="98">
        <v>5475.4465299999993</v>
      </c>
      <c r="R56" s="98">
        <v>56137.055480000003</v>
      </c>
      <c r="S56" s="98">
        <v>4804.4637699999994</v>
      </c>
      <c r="T56" s="98">
        <v>2544.6569099999992</v>
      </c>
      <c r="U56" s="98">
        <v>21013.128249999998</v>
      </c>
      <c r="V56" s="98">
        <v>340.80203</v>
      </c>
      <c r="W56" s="98">
        <v>5.0999999999999997E-2</v>
      </c>
      <c r="X56" s="98">
        <v>3002.2085000000006</v>
      </c>
      <c r="Y56" s="98">
        <v>47.536339999999996</v>
      </c>
      <c r="Z56" s="98">
        <v>6.5696599999999998</v>
      </c>
      <c r="AA56" s="98">
        <v>112.81053999999999</v>
      </c>
      <c r="AB56" s="98">
        <v>10.816000000000001</v>
      </c>
      <c r="AC56" s="98">
        <v>684.15510900000004</v>
      </c>
      <c r="AD56" s="98">
        <v>7564.6115699999991</v>
      </c>
      <c r="AE56" s="98">
        <v>2500.9230400000001</v>
      </c>
      <c r="AF56" s="98">
        <v>2534.7734999999998</v>
      </c>
      <c r="AG56" s="98">
        <v>408.74801999998294</v>
      </c>
      <c r="AH56" s="98">
        <v>120.02412999999997</v>
      </c>
      <c r="AI56" s="98">
        <v>0</v>
      </c>
      <c r="AJ56" s="98">
        <v>49.404618499999998</v>
      </c>
      <c r="AK56" s="98">
        <v>148587.73217750003</v>
      </c>
      <c r="AL56" s="97"/>
      <c r="AM56" s="97"/>
    </row>
    <row r="57" spans="1:39" s="490" customFormat="1" x14ac:dyDescent="0.2">
      <c r="A57" s="253" t="s">
        <v>1058</v>
      </c>
      <c r="B57" s="260" t="s">
        <v>1580</v>
      </c>
      <c r="C57" s="260">
        <v>92.435965642173855</v>
      </c>
      <c r="D57" s="260">
        <v>93.152899716619942</v>
      </c>
      <c r="E57" s="260">
        <v>98.262290707518645</v>
      </c>
      <c r="F57" s="260">
        <v>96.443501276859507</v>
      </c>
      <c r="G57" s="260">
        <v>99.08609225402553</v>
      </c>
      <c r="H57" s="260" t="s">
        <v>1580</v>
      </c>
      <c r="I57" s="260">
        <v>90.249199596823701</v>
      </c>
      <c r="J57" s="260">
        <v>99.97315782746189</v>
      </c>
      <c r="K57" s="260" t="s">
        <v>1580</v>
      </c>
      <c r="L57" s="260" t="s">
        <v>1580</v>
      </c>
      <c r="M57" s="260">
        <v>99.92303542144144</v>
      </c>
      <c r="N57" s="260">
        <v>100</v>
      </c>
      <c r="O57" s="260">
        <v>94.997645790186553</v>
      </c>
      <c r="P57" s="260" t="s">
        <v>1580</v>
      </c>
      <c r="Q57" s="260">
        <v>86.516382786418092</v>
      </c>
      <c r="R57" s="260">
        <v>38.260159189674035</v>
      </c>
      <c r="S57" s="260">
        <v>57.073424569935739</v>
      </c>
      <c r="T57" s="260">
        <v>98.222732913085281</v>
      </c>
      <c r="U57" s="260">
        <v>87.272068223921409</v>
      </c>
      <c r="V57" s="260">
        <v>99.215716344584038</v>
      </c>
      <c r="W57" s="260">
        <v>99.999948216074742</v>
      </c>
      <c r="X57" s="260">
        <v>90.169320982053236</v>
      </c>
      <c r="Y57" s="260">
        <v>99.847792154914188</v>
      </c>
      <c r="Z57" s="260">
        <v>99.981907102568584</v>
      </c>
      <c r="AA57" s="260">
        <v>99.902905052531509</v>
      </c>
      <c r="AB57" s="260">
        <v>99.947552227139198</v>
      </c>
      <c r="AC57" s="260">
        <v>98.310453331798229</v>
      </c>
      <c r="AD57" s="260">
        <v>76.800311299194703</v>
      </c>
      <c r="AE57" s="260">
        <v>95.993940767650372</v>
      </c>
      <c r="AF57" s="260">
        <v>39.751989901008322</v>
      </c>
      <c r="AG57" s="260">
        <v>96.224430102651056</v>
      </c>
      <c r="AH57" s="260">
        <v>99.797092456628448</v>
      </c>
      <c r="AI57" s="260">
        <v>100</v>
      </c>
      <c r="AJ57" s="260">
        <v>99.72085687664277</v>
      </c>
      <c r="AK57" s="260">
        <v>94.209549182300393</v>
      </c>
      <c r="AL57" s="106"/>
      <c r="AM57" s="106"/>
    </row>
    <row r="58" spans="1:39" x14ac:dyDescent="0.2">
      <c r="A58" s="258"/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124"/>
      <c r="AG58" s="124"/>
      <c r="AH58" s="124"/>
      <c r="AI58" s="124"/>
      <c r="AJ58" s="124"/>
      <c r="AK58" s="124"/>
      <c r="AL58" s="104"/>
      <c r="AM58" s="104"/>
    </row>
    <row r="59" spans="1:39" ht="15.75" x14ac:dyDescent="0.2">
      <c r="A59" s="796" t="s">
        <v>521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98"/>
      <c r="AG59" s="98"/>
      <c r="AH59" s="98"/>
      <c r="AI59" s="98"/>
      <c r="AJ59" s="98"/>
      <c r="AK59" s="98"/>
      <c r="AL59" s="104"/>
      <c r="AM59" s="104"/>
    </row>
    <row r="60" spans="1:39" s="357" customFormat="1" x14ac:dyDescent="0.2">
      <c r="A60" s="252" t="s">
        <v>1057</v>
      </c>
      <c r="B60" s="98">
        <v>0</v>
      </c>
      <c r="C60" s="98">
        <v>0</v>
      </c>
      <c r="D60" s="98">
        <v>0</v>
      </c>
      <c r="E60" s="98">
        <v>54.247959999999999</v>
      </c>
      <c r="F60" s="98">
        <v>50.252499999999998</v>
      </c>
      <c r="G60" s="98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98">
        <v>0</v>
      </c>
      <c r="O60" s="98">
        <v>82.630369999999999</v>
      </c>
      <c r="P60" s="98">
        <v>0</v>
      </c>
      <c r="Q60" s="98">
        <v>78.953070000000011</v>
      </c>
      <c r="R60" s="98">
        <v>0</v>
      </c>
      <c r="S60" s="98">
        <v>0</v>
      </c>
      <c r="T60" s="98">
        <v>0</v>
      </c>
      <c r="U60" s="98">
        <v>8619.6743100000003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1183.6880100000001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10069.44622</v>
      </c>
      <c r="AL60" s="97"/>
      <c r="AM60" s="97"/>
    </row>
    <row r="61" spans="1:39" s="357" customFormat="1" x14ac:dyDescent="0.2">
      <c r="A61" s="252" t="s">
        <v>1055</v>
      </c>
      <c r="B61" s="98">
        <v>0</v>
      </c>
      <c r="C61" s="98">
        <v>0</v>
      </c>
      <c r="D61" s="98">
        <v>0</v>
      </c>
      <c r="E61" s="98">
        <v>51.42906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8">
        <v>0</v>
      </c>
      <c r="O61" s="98">
        <v>82.630369999999999</v>
      </c>
      <c r="P61" s="98">
        <v>0</v>
      </c>
      <c r="Q61" s="98">
        <v>78.953070000000011</v>
      </c>
      <c r="R61" s="98">
        <v>0</v>
      </c>
      <c r="S61" s="98">
        <v>0</v>
      </c>
      <c r="T61" s="98">
        <v>0</v>
      </c>
      <c r="U61" s="98">
        <v>8618.9680200000003</v>
      </c>
      <c r="V61" s="98">
        <v>0</v>
      </c>
      <c r="W61" s="98">
        <v>0</v>
      </c>
      <c r="X61" s="98">
        <v>0</v>
      </c>
      <c r="Y61" s="98">
        <v>0</v>
      </c>
      <c r="Z61" s="98">
        <v>0</v>
      </c>
      <c r="AA61" s="98">
        <v>0</v>
      </c>
      <c r="AB61" s="98">
        <v>0</v>
      </c>
      <c r="AC61" s="98">
        <v>1183.6880080999999</v>
      </c>
      <c r="AD61" s="98">
        <v>0</v>
      </c>
      <c r="AE61" s="98">
        <v>0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10015.668528100001</v>
      </c>
      <c r="AL61" s="97"/>
      <c r="AM61" s="97"/>
    </row>
    <row r="62" spans="1:39" s="490" customFormat="1" x14ac:dyDescent="0.2">
      <c r="A62" s="253" t="s">
        <v>1058</v>
      </c>
      <c r="B62" s="260" t="s">
        <v>1580</v>
      </c>
      <c r="C62" s="260" t="s">
        <v>1580</v>
      </c>
      <c r="D62" s="260" t="s">
        <v>1580</v>
      </c>
      <c r="E62" s="260">
        <v>5.1963244332137091</v>
      </c>
      <c r="F62" s="260">
        <v>100</v>
      </c>
      <c r="G62" s="260" t="s">
        <v>1580</v>
      </c>
      <c r="H62" s="260" t="s">
        <v>1580</v>
      </c>
      <c r="I62" s="260" t="s">
        <v>1580</v>
      </c>
      <c r="J62" s="260" t="s">
        <v>1580</v>
      </c>
      <c r="K62" s="260" t="s">
        <v>1580</v>
      </c>
      <c r="L62" s="260" t="s">
        <v>1580</v>
      </c>
      <c r="M62" s="260" t="s">
        <v>1580</v>
      </c>
      <c r="N62" s="260" t="s">
        <v>1580</v>
      </c>
      <c r="O62" s="260">
        <v>0</v>
      </c>
      <c r="P62" s="260" t="s">
        <v>1580</v>
      </c>
      <c r="Q62" s="260">
        <v>0</v>
      </c>
      <c r="R62" s="260" t="s">
        <v>1580</v>
      </c>
      <c r="S62" s="260" t="s">
        <v>1580</v>
      </c>
      <c r="T62" s="260" t="s">
        <v>1580</v>
      </c>
      <c r="U62" s="260">
        <v>8.193929081295891E-3</v>
      </c>
      <c r="V62" s="260" t="s">
        <v>1580</v>
      </c>
      <c r="W62" s="260" t="s">
        <v>1580</v>
      </c>
      <c r="X62" s="260" t="s">
        <v>1580</v>
      </c>
      <c r="Y62" s="260" t="s">
        <v>1580</v>
      </c>
      <c r="Z62" s="260" t="s">
        <v>1580</v>
      </c>
      <c r="AA62" s="260" t="s">
        <v>1580</v>
      </c>
      <c r="AB62" s="260" t="s">
        <v>1580</v>
      </c>
      <c r="AC62" s="260">
        <v>1.6051528164045947E-7</v>
      </c>
      <c r="AD62" s="260" t="s">
        <v>1580</v>
      </c>
      <c r="AE62" s="260" t="s">
        <v>1580</v>
      </c>
      <c r="AF62" s="260" t="s">
        <v>1580</v>
      </c>
      <c r="AG62" s="260" t="s">
        <v>1580</v>
      </c>
      <c r="AH62" s="260" t="s">
        <v>1580</v>
      </c>
      <c r="AI62" s="260" t="s">
        <v>1580</v>
      </c>
      <c r="AJ62" s="260" t="s">
        <v>1580</v>
      </c>
      <c r="AK62" s="260">
        <v>0.53406801848929186</v>
      </c>
      <c r="AL62" s="106"/>
      <c r="AM62" s="106"/>
    </row>
    <row r="63" spans="1:39" s="493" customFormat="1" x14ac:dyDescent="0.2">
      <c r="A63" s="258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259"/>
      <c r="AF63" s="124"/>
      <c r="AG63" s="124"/>
      <c r="AH63" s="124"/>
      <c r="AI63" s="124"/>
      <c r="AJ63" s="124"/>
      <c r="AK63" s="124"/>
      <c r="AL63" s="110"/>
      <c r="AM63" s="110"/>
    </row>
    <row r="64" spans="1:39" s="493" customFormat="1" ht="15.75" x14ac:dyDescent="0.2">
      <c r="A64" s="796" t="s">
        <v>522</v>
      </c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98"/>
      <c r="AG64" s="98"/>
      <c r="AH64" s="98"/>
      <c r="AI64" s="98"/>
      <c r="AJ64" s="98"/>
      <c r="AK64" s="98"/>
      <c r="AL64" s="110"/>
      <c r="AM64" s="110"/>
    </row>
    <row r="65" spans="1:39" s="357" customFormat="1" x14ac:dyDescent="0.2">
      <c r="A65" s="252" t="s">
        <v>1057</v>
      </c>
      <c r="B65" s="98">
        <v>0</v>
      </c>
      <c r="C65" s="98">
        <v>0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0</v>
      </c>
      <c r="U65" s="98">
        <v>0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0</v>
      </c>
      <c r="AE65" s="98">
        <v>400.56279000000001</v>
      </c>
      <c r="AF65" s="98">
        <v>0</v>
      </c>
      <c r="AG65" s="98">
        <v>0</v>
      </c>
      <c r="AH65" s="98">
        <v>0</v>
      </c>
      <c r="AI65" s="98">
        <v>0</v>
      </c>
      <c r="AJ65" s="98">
        <v>2.70777</v>
      </c>
      <c r="AK65" s="98">
        <v>403.27055999999999</v>
      </c>
      <c r="AL65" s="97"/>
      <c r="AM65" s="97"/>
    </row>
    <row r="66" spans="1:39" s="357" customFormat="1" x14ac:dyDescent="0.2">
      <c r="A66" s="252" t="s">
        <v>1055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400.56279000000001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400.56279000000001</v>
      </c>
      <c r="AL66" s="97"/>
      <c r="AM66" s="97"/>
    </row>
    <row r="67" spans="1:39" s="490" customFormat="1" x14ac:dyDescent="0.2">
      <c r="A67" s="253" t="s">
        <v>1058</v>
      </c>
      <c r="B67" s="260" t="s">
        <v>1580</v>
      </c>
      <c r="C67" s="260" t="s">
        <v>1580</v>
      </c>
      <c r="D67" s="260" t="s">
        <v>1580</v>
      </c>
      <c r="E67" s="260" t="s">
        <v>1580</v>
      </c>
      <c r="F67" s="260" t="s">
        <v>1580</v>
      </c>
      <c r="G67" s="260" t="s">
        <v>1580</v>
      </c>
      <c r="H67" s="260" t="s">
        <v>1580</v>
      </c>
      <c r="I67" s="260" t="s">
        <v>1580</v>
      </c>
      <c r="J67" s="260" t="s">
        <v>1580</v>
      </c>
      <c r="K67" s="260" t="s">
        <v>1580</v>
      </c>
      <c r="L67" s="260" t="s">
        <v>1580</v>
      </c>
      <c r="M67" s="260" t="s">
        <v>1580</v>
      </c>
      <c r="N67" s="260" t="s">
        <v>1580</v>
      </c>
      <c r="O67" s="260" t="s">
        <v>1580</v>
      </c>
      <c r="P67" s="260" t="s">
        <v>1580</v>
      </c>
      <c r="Q67" s="260" t="s">
        <v>1580</v>
      </c>
      <c r="R67" s="260" t="s">
        <v>1580</v>
      </c>
      <c r="S67" s="260" t="s">
        <v>1580</v>
      </c>
      <c r="T67" s="260" t="s">
        <v>1580</v>
      </c>
      <c r="U67" s="260" t="s">
        <v>1580</v>
      </c>
      <c r="V67" s="260" t="s">
        <v>1580</v>
      </c>
      <c r="W67" s="260" t="s">
        <v>1580</v>
      </c>
      <c r="X67" s="260" t="s">
        <v>1580</v>
      </c>
      <c r="Y67" s="260" t="s">
        <v>1580</v>
      </c>
      <c r="Z67" s="260" t="s">
        <v>1580</v>
      </c>
      <c r="AA67" s="260" t="s">
        <v>1580</v>
      </c>
      <c r="AB67" s="260" t="s">
        <v>1580</v>
      </c>
      <c r="AC67" s="260" t="s">
        <v>1580</v>
      </c>
      <c r="AD67" s="260" t="s">
        <v>1580</v>
      </c>
      <c r="AE67" s="260">
        <v>0</v>
      </c>
      <c r="AF67" s="260" t="s">
        <v>1580</v>
      </c>
      <c r="AG67" s="260" t="s">
        <v>1580</v>
      </c>
      <c r="AH67" s="260" t="s">
        <v>1580</v>
      </c>
      <c r="AI67" s="260" t="s">
        <v>1580</v>
      </c>
      <c r="AJ67" s="260">
        <v>100</v>
      </c>
      <c r="AK67" s="260">
        <v>0.67145243629983364</v>
      </c>
      <c r="AL67" s="106"/>
      <c r="AM67" s="106"/>
    </row>
    <row r="68" spans="1:39" x14ac:dyDescent="0.2">
      <c r="A68" s="258"/>
      <c r="B68" s="259"/>
      <c r="C68" s="259"/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124"/>
      <c r="AG68" s="124"/>
      <c r="AH68" s="124"/>
      <c r="AI68" s="124"/>
      <c r="AJ68" s="124"/>
      <c r="AK68" s="124"/>
      <c r="AL68" s="104"/>
      <c r="AM68" s="104"/>
    </row>
    <row r="69" spans="1:39" ht="15.75" x14ac:dyDescent="0.2">
      <c r="A69" s="796" t="s">
        <v>510</v>
      </c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98"/>
      <c r="AG69" s="98"/>
      <c r="AH69" s="98"/>
      <c r="AI69" s="98"/>
      <c r="AJ69" s="98"/>
      <c r="AK69" s="98"/>
      <c r="AL69" s="104"/>
      <c r="AM69" s="104"/>
    </row>
    <row r="70" spans="1:39" s="357" customFormat="1" x14ac:dyDescent="0.2">
      <c r="A70" s="252" t="s">
        <v>1057</v>
      </c>
      <c r="B70" s="98">
        <v>612.94468999999992</v>
      </c>
      <c r="C70" s="98">
        <v>7829.5861500000001</v>
      </c>
      <c r="D70" s="98">
        <v>5265.0506099999993</v>
      </c>
      <c r="E70" s="98">
        <v>9492.9615099999992</v>
      </c>
      <c r="F70" s="98">
        <v>15296.5576</v>
      </c>
      <c r="G70" s="98">
        <v>654.53225999999984</v>
      </c>
      <c r="H70" s="98">
        <v>0</v>
      </c>
      <c r="I70" s="98">
        <v>4168.2608381720001</v>
      </c>
      <c r="J70" s="98">
        <v>28956.355179999999</v>
      </c>
      <c r="K70" s="98">
        <v>0</v>
      </c>
      <c r="L70" s="98">
        <v>0</v>
      </c>
      <c r="M70" s="98">
        <v>97.962850000000003</v>
      </c>
      <c r="N70" s="98">
        <v>405.87815999999998</v>
      </c>
      <c r="O70" s="98">
        <v>6597.2907899999991</v>
      </c>
      <c r="P70" s="98">
        <v>0</v>
      </c>
      <c r="Q70" s="98">
        <v>4108.6773199999998</v>
      </c>
      <c r="R70" s="98">
        <v>8.7277999999999984</v>
      </c>
      <c r="S70" s="98">
        <v>240.22855999999999</v>
      </c>
      <c r="T70" s="98">
        <v>3175.3104600000001</v>
      </c>
      <c r="U70" s="98">
        <v>9876.9875800000009</v>
      </c>
      <c r="V70" s="98">
        <v>287.09238999999997</v>
      </c>
      <c r="W70" s="98">
        <v>1133.82311</v>
      </c>
      <c r="X70" s="98">
        <v>19.354470000000003</v>
      </c>
      <c r="Y70" s="98">
        <v>891.90665999999999</v>
      </c>
      <c r="Z70" s="98">
        <v>117.24693999999997</v>
      </c>
      <c r="AA70" s="98">
        <v>5259.1296000000002</v>
      </c>
      <c r="AB70" s="98">
        <v>285.62799999999999</v>
      </c>
      <c r="AC70" s="98">
        <v>1194.5872200000001</v>
      </c>
      <c r="AD70" s="98">
        <v>249.27271999999996</v>
      </c>
      <c r="AE70" s="98">
        <v>1892.4796200000001</v>
      </c>
      <c r="AF70" s="98">
        <v>1</v>
      </c>
      <c r="AG70" s="98">
        <v>85.382869999999997</v>
      </c>
      <c r="AH70" s="98">
        <v>9123.7805800000006</v>
      </c>
      <c r="AI70" s="98">
        <v>11.44303</v>
      </c>
      <c r="AJ70" s="98">
        <v>5048.5620399999998</v>
      </c>
      <c r="AK70" s="98">
        <v>122388.00160817198</v>
      </c>
      <c r="AL70" s="97"/>
      <c r="AM70" s="97"/>
    </row>
    <row r="71" spans="1:39" s="357" customFormat="1" x14ac:dyDescent="0.2">
      <c r="A71" s="252" t="s">
        <v>1055</v>
      </c>
      <c r="B71" s="98">
        <v>102.85952999999999</v>
      </c>
      <c r="C71" s="98">
        <v>5926.4279900000001</v>
      </c>
      <c r="D71" s="98">
        <v>3123.8454199999996</v>
      </c>
      <c r="E71" s="98">
        <v>4820.3291899999995</v>
      </c>
      <c r="F71" s="98">
        <v>1438.3223600000001</v>
      </c>
      <c r="G71" s="98">
        <v>282.41777000000002</v>
      </c>
      <c r="H71" s="98">
        <v>0</v>
      </c>
      <c r="I71" s="98">
        <v>762.78233</v>
      </c>
      <c r="J71" s="98">
        <v>1998.0988000000002</v>
      </c>
      <c r="K71" s="98">
        <v>0</v>
      </c>
      <c r="L71" s="98">
        <v>0</v>
      </c>
      <c r="M71" s="98">
        <v>0.97782000000000002</v>
      </c>
      <c r="N71" s="98">
        <v>176.29709</v>
      </c>
      <c r="O71" s="98">
        <v>4765.4347199999993</v>
      </c>
      <c r="P71" s="98">
        <v>0</v>
      </c>
      <c r="Q71" s="98">
        <v>2030.4367199999999</v>
      </c>
      <c r="R71" s="98">
        <v>6.3570000000000002</v>
      </c>
      <c r="S71" s="98">
        <v>202.85398999999998</v>
      </c>
      <c r="T71" s="98">
        <v>733.66406000000006</v>
      </c>
      <c r="U71" s="98">
        <v>5974.6010800000013</v>
      </c>
      <c r="V71" s="98">
        <v>202.40654000000004</v>
      </c>
      <c r="W71" s="98">
        <v>949.57844000000011</v>
      </c>
      <c r="X71" s="98">
        <v>13.005890000000001</v>
      </c>
      <c r="Y71" s="98">
        <v>444.30488000000003</v>
      </c>
      <c r="Z71" s="98">
        <v>66.420500000000004</v>
      </c>
      <c r="AA71" s="98">
        <v>3342.9011899999991</v>
      </c>
      <c r="AB71" s="98">
        <v>179.398</v>
      </c>
      <c r="AC71" s="98">
        <v>799.99083830000006</v>
      </c>
      <c r="AD71" s="98">
        <v>39.136000000000003</v>
      </c>
      <c r="AE71" s="98">
        <v>1345.1368500000001</v>
      </c>
      <c r="AF71" s="98">
        <v>0.8</v>
      </c>
      <c r="AG71" s="98">
        <v>59.768029999999989</v>
      </c>
      <c r="AH71" s="98">
        <v>5008.744480000003</v>
      </c>
      <c r="AI71" s="98">
        <v>0</v>
      </c>
      <c r="AJ71" s="98">
        <v>1879.4859431191301</v>
      </c>
      <c r="AK71" s="98">
        <v>46676.783451419135</v>
      </c>
      <c r="AL71" s="97"/>
      <c r="AM71" s="97"/>
    </row>
    <row r="72" spans="1:39" s="490" customFormat="1" x14ac:dyDescent="0.2">
      <c r="A72" s="253" t="s">
        <v>1058</v>
      </c>
      <c r="B72" s="260">
        <v>83.218790915702357</v>
      </c>
      <c r="C72" s="260">
        <v>24.307263800909833</v>
      </c>
      <c r="D72" s="260">
        <v>40.668273652169127</v>
      </c>
      <c r="E72" s="260">
        <v>49.222071690460275</v>
      </c>
      <c r="F72" s="260">
        <v>90.597084666944937</v>
      </c>
      <c r="G72" s="260">
        <v>56.851970902091196</v>
      </c>
      <c r="H72" s="260" t="s">
        <v>1580</v>
      </c>
      <c r="I72" s="260">
        <v>81.70022559493853</v>
      </c>
      <c r="J72" s="260">
        <v>93.099619107517796</v>
      </c>
      <c r="K72" s="260" t="s">
        <v>1580</v>
      </c>
      <c r="L72" s="260" t="s">
        <v>1580</v>
      </c>
      <c r="M72" s="260">
        <v>99.001846107988897</v>
      </c>
      <c r="N72" s="260">
        <v>56.564036360074169</v>
      </c>
      <c r="O72" s="260">
        <v>27.766792889843195</v>
      </c>
      <c r="P72" s="260" t="s">
        <v>1580</v>
      </c>
      <c r="Q72" s="260">
        <v>50.581742934244353</v>
      </c>
      <c r="R72" s="260">
        <v>27.163775521895538</v>
      </c>
      <c r="S72" s="260">
        <v>15.557921173069516</v>
      </c>
      <c r="T72" s="260">
        <v>76.894729846353343</v>
      </c>
      <c r="U72" s="260">
        <v>39.509885664956961</v>
      </c>
      <c r="V72" s="260">
        <v>29.497768993458845</v>
      </c>
      <c r="W72" s="260">
        <v>16.249860174397039</v>
      </c>
      <c r="X72" s="260">
        <v>32.801621537556962</v>
      </c>
      <c r="Y72" s="260">
        <v>50.184823151785864</v>
      </c>
      <c r="Z72" s="260">
        <v>43.349907468800446</v>
      </c>
      <c r="AA72" s="260">
        <v>36.436227203832381</v>
      </c>
      <c r="AB72" s="260">
        <v>37.191731903034714</v>
      </c>
      <c r="AC72" s="260">
        <v>33.032027724187444</v>
      </c>
      <c r="AD72" s="260">
        <v>84.299926602477797</v>
      </c>
      <c r="AE72" s="260">
        <v>28.921990187667117</v>
      </c>
      <c r="AF72" s="260">
        <v>19.999999999999996</v>
      </c>
      <c r="AG72" s="260">
        <v>29.999975404902656</v>
      </c>
      <c r="AH72" s="260">
        <v>45.10231327812135</v>
      </c>
      <c r="AI72" s="260">
        <v>100</v>
      </c>
      <c r="AJ72" s="260">
        <v>62.771856060639195</v>
      </c>
      <c r="AK72" s="260">
        <v>61.861634442846821</v>
      </c>
      <c r="AL72" s="106"/>
      <c r="AM72" s="106"/>
    </row>
    <row r="73" spans="1:39" x14ac:dyDescent="0.2">
      <c r="A73" s="258"/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124"/>
      <c r="AG73" s="124"/>
      <c r="AH73" s="124"/>
      <c r="AI73" s="124"/>
      <c r="AJ73" s="124"/>
      <c r="AK73" s="124"/>
      <c r="AL73" s="104"/>
      <c r="AM73" s="104"/>
    </row>
    <row r="74" spans="1:39" ht="15.75" x14ac:dyDescent="0.2">
      <c r="A74" s="796" t="s">
        <v>511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98"/>
      <c r="AG74" s="98"/>
      <c r="AH74" s="98"/>
      <c r="AI74" s="98"/>
      <c r="AJ74" s="98"/>
      <c r="AK74" s="98"/>
      <c r="AL74" s="104"/>
      <c r="AM74" s="104"/>
    </row>
    <row r="75" spans="1:39" s="357" customFormat="1" x14ac:dyDescent="0.2">
      <c r="A75" s="252" t="s">
        <v>1057</v>
      </c>
      <c r="B75" s="98">
        <v>0</v>
      </c>
      <c r="C75" s="98">
        <v>0</v>
      </c>
      <c r="D75" s="98">
        <v>370.04329999999999</v>
      </c>
      <c r="E75" s="98">
        <v>151.33206999999999</v>
      </c>
      <c r="F75" s="98">
        <v>4382.5203199999996</v>
      </c>
      <c r="G75" s="98">
        <v>0</v>
      </c>
      <c r="H75" s="98">
        <v>960.97933000000012</v>
      </c>
      <c r="I75" s="98">
        <v>0</v>
      </c>
      <c r="J75" s="98">
        <v>0</v>
      </c>
      <c r="K75" s="98">
        <v>0</v>
      </c>
      <c r="L75" s="98">
        <v>17539.347679999999</v>
      </c>
      <c r="M75" s="98">
        <v>0</v>
      </c>
      <c r="N75" s="98">
        <v>0</v>
      </c>
      <c r="O75" s="98">
        <v>0</v>
      </c>
      <c r="P75" s="98">
        <v>4840.2969199999998</v>
      </c>
      <c r="Q75" s="98">
        <v>732.85208</v>
      </c>
      <c r="R75" s="98">
        <v>0</v>
      </c>
      <c r="S75" s="98">
        <v>0</v>
      </c>
      <c r="T75" s="98">
        <v>0</v>
      </c>
      <c r="U75" s="98">
        <v>0</v>
      </c>
      <c r="V75" s="98">
        <v>0</v>
      </c>
      <c r="W75" s="98">
        <v>0</v>
      </c>
      <c r="X75" s="98">
        <v>0</v>
      </c>
      <c r="Y75" s="98">
        <v>0</v>
      </c>
      <c r="Z75" s="98">
        <v>0</v>
      </c>
      <c r="AA75" s="98">
        <v>0</v>
      </c>
      <c r="AB75" s="98">
        <v>0</v>
      </c>
      <c r="AC75" s="98">
        <v>0</v>
      </c>
      <c r="AD75" s="98">
        <v>0</v>
      </c>
      <c r="AE75" s="98">
        <v>4.694</v>
      </c>
      <c r="AF75" s="98">
        <v>0</v>
      </c>
      <c r="AG75" s="98">
        <v>0</v>
      </c>
      <c r="AH75" s="98">
        <v>0</v>
      </c>
      <c r="AI75" s="98">
        <v>0</v>
      </c>
      <c r="AJ75" s="98">
        <v>0.375</v>
      </c>
      <c r="AK75" s="98">
        <v>28982.440699999999</v>
      </c>
      <c r="AL75" s="97"/>
      <c r="AM75" s="97"/>
    </row>
    <row r="76" spans="1:39" s="357" customFormat="1" x14ac:dyDescent="0.2">
      <c r="A76" s="252" t="s">
        <v>1055</v>
      </c>
      <c r="B76" s="98">
        <v>0</v>
      </c>
      <c r="C76" s="98">
        <v>0</v>
      </c>
      <c r="D76" s="98">
        <v>359.92778999999996</v>
      </c>
      <c r="E76" s="98">
        <v>137.50677999999996</v>
      </c>
      <c r="F76" s="98">
        <v>95.111170000000001</v>
      </c>
      <c r="G76" s="98">
        <v>0</v>
      </c>
      <c r="H76" s="98">
        <v>712.20260999999994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98">
        <v>0</v>
      </c>
      <c r="O76" s="98">
        <v>0</v>
      </c>
      <c r="P76" s="98">
        <v>4064.3303000000001</v>
      </c>
      <c r="Q76" s="98">
        <v>683.33344</v>
      </c>
      <c r="R76" s="98">
        <v>0</v>
      </c>
      <c r="S76" s="98">
        <v>0</v>
      </c>
      <c r="T76" s="98">
        <v>0</v>
      </c>
      <c r="U76" s="98">
        <v>0</v>
      </c>
      <c r="V76" s="98">
        <v>0</v>
      </c>
      <c r="W76" s="98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98">
        <v>0</v>
      </c>
      <c r="AG76" s="98">
        <v>0</v>
      </c>
      <c r="AH76" s="98">
        <v>0</v>
      </c>
      <c r="AI76" s="98">
        <v>0</v>
      </c>
      <c r="AJ76" s="98">
        <v>0.28125</v>
      </c>
      <c r="AK76" s="98">
        <v>6052.6933399999998</v>
      </c>
      <c r="AL76" s="97"/>
      <c r="AM76" s="97"/>
    </row>
    <row r="77" spans="1:39" s="490" customFormat="1" x14ac:dyDescent="0.2">
      <c r="A77" s="253" t="s">
        <v>1058</v>
      </c>
      <c r="B77" s="260" t="s">
        <v>1580</v>
      </c>
      <c r="C77" s="260" t="s">
        <v>1580</v>
      </c>
      <c r="D77" s="260">
        <v>2.7336017163396904</v>
      </c>
      <c r="E77" s="260">
        <v>9.135730450260823</v>
      </c>
      <c r="F77" s="260">
        <v>97.829760889733876</v>
      </c>
      <c r="G77" s="260" t="s">
        <v>1580</v>
      </c>
      <c r="H77" s="260">
        <v>25.88783257179945</v>
      </c>
      <c r="I77" s="260" t="s">
        <v>1580</v>
      </c>
      <c r="J77" s="260" t="s">
        <v>1580</v>
      </c>
      <c r="K77" s="260" t="s">
        <v>1580</v>
      </c>
      <c r="L77" s="260">
        <v>100</v>
      </c>
      <c r="M77" s="260" t="s">
        <v>1580</v>
      </c>
      <c r="N77" s="260" t="s">
        <v>1580</v>
      </c>
      <c r="O77" s="260" t="s">
        <v>1580</v>
      </c>
      <c r="P77" s="260">
        <v>16.031384702738439</v>
      </c>
      <c r="Q77" s="260">
        <v>6.7569761144704685</v>
      </c>
      <c r="R77" s="260" t="s">
        <v>1580</v>
      </c>
      <c r="S77" s="260" t="s">
        <v>1580</v>
      </c>
      <c r="T77" s="260" t="s">
        <v>1580</v>
      </c>
      <c r="U77" s="260" t="s">
        <v>1580</v>
      </c>
      <c r="V77" s="260" t="s">
        <v>1580</v>
      </c>
      <c r="W77" s="260" t="s">
        <v>1580</v>
      </c>
      <c r="X77" s="260" t="s">
        <v>1580</v>
      </c>
      <c r="Y77" s="260" t="s">
        <v>1580</v>
      </c>
      <c r="Z77" s="260" t="s">
        <v>1580</v>
      </c>
      <c r="AA77" s="260" t="s">
        <v>1580</v>
      </c>
      <c r="AB77" s="260" t="s">
        <v>1580</v>
      </c>
      <c r="AC77" s="260" t="s">
        <v>1580</v>
      </c>
      <c r="AD77" s="260" t="s">
        <v>1580</v>
      </c>
      <c r="AE77" s="260">
        <v>100</v>
      </c>
      <c r="AF77" s="260" t="s">
        <v>1580</v>
      </c>
      <c r="AG77" s="260" t="s">
        <v>1580</v>
      </c>
      <c r="AH77" s="260" t="s">
        <v>1580</v>
      </c>
      <c r="AI77" s="260" t="s">
        <v>1580</v>
      </c>
      <c r="AJ77" s="260">
        <v>25</v>
      </c>
      <c r="AK77" s="260">
        <v>79.115998536313754</v>
      </c>
      <c r="AL77" s="106"/>
      <c r="AM77" s="106"/>
    </row>
    <row r="78" spans="1:39" s="357" customFormat="1" x14ac:dyDescent="0.2">
      <c r="A78" s="258"/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124"/>
      <c r="AG78" s="124"/>
      <c r="AH78" s="124"/>
      <c r="AI78" s="124"/>
      <c r="AJ78" s="124"/>
      <c r="AK78" s="124"/>
      <c r="AL78" s="97"/>
      <c r="AM78" s="97"/>
    </row>
    <row r="79" spans="1:39" s="492" customFormat="1" ht="15.75" x14ac:dyDescent="0.2">
      <c r="A79" s="796" t="s">
        <v>523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98"/>
      <c r="AG79" s="98"/>
      <c r="AH79" s="98"/>
      <c r="AI79" s="98"/>
      <c r="AJ79" s="98"/>
      <c r="AK79" s="98"/>
      <c r="AL79" s="109"/>
      <c r="AM79" s="109"/>
    </row>
    <row r="80" spans="1:39" s="357" customFormat="1" x14ac:dyDescent="0.2">
      <c r="A80" s="252" t="s">
        <v>1057</v>
      </c>
      <c r="B80" s="98">
        <v>0</v>
      </c>
      <c r="C80" s="98">
        <v>2317.5745500000003</v>
      </c>
      <c r="D80" s="98">
        <v>270.26802999999995</v>
      </c>
      <c r="E80" s="98">
        <v>0</v>
      </c>
      <c r="F80" s="98">
        <v>0</v>
      </c>
      <c r="G80" s="98">
        <v>3.4514999999999998</v>
      </c>
      <c r="H80" s="98">
        <v>0</v>
      </c>
      <c r="I80" s="98">
        <v>497.81312697000004</v>
      </c>
      <c r="J80" s="98">
        <v>0</v>
      </c>
      <c r="K80" s="98">
        <v>0</v>
      </c>
      <c r="L80" s="98">
        <v>0</v>
      </c>
      <c r="M80" s="98">
        <v>0</v>
      </c>
      <c r="N80" s="98">
        <v>0.11656</v>
      </c>
      <c r="O80" s="98">
        <v>294.14988</v>
      </c>
      <c r="P80" s="98">
        <v>0</v>
      </c>
      <c r="Q80" s="98">
        <v>0</v>
      </c>
      <c r="R80" s="98">
        <v>0</v>
      </c>
      <c r="S80" s="98">
        <v>2.2579999999999999E-2</v>
      </c>
      <c r="T80" s="98">
        <v>0</v>
      </c>
      <c r="U80" s="98">
        <v>150.20061999999999</v>
      </c>
      <c r="V80" s="98">
        <v>0</v>
      </c>
      <c r="W80" s="98">
        <v>0</v>
      </c>
      <c r="X80" s="98">
        <v>0</v>
      </c>
      <c r="Y80" s="98">
        <v>26.881499999999999</v>
      </c>
      <c r="Z80" s="98">
        <v>1.8238399999999999</v>
      </c>
      <c r="AA80" s="98">
        <v>33.655230000000003</v>
      </c>
      <c r="AB80" s="98">
        <v>0</v>
      </c>
      <c r="AC80" s="98">
        <v>214.77824000000001</v>
      </c>
      <c r="AD80" s="98">
        <v>0</v>
      </c>
      <c r="AE80" s="98">
        <v>72.646749999999997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3883.3824069700004</v>
      </c>
      <c r="AL80" s="97"/>
      <c r="AM80" s="97"/>
    </row>
    <row r="81" spans="1:39" s="357" customFormat="1" x14ac:dyDescent="0.2">
      <c r="A81" s="252" t="s">
        <v>1055</v>
      </c>
      <c r="B81" s="98">
        <v>0</v>
      </c>
      <c r="C81" s="98">
        <v>43.021839999999997</v>
      </c>
      <c r="D81" s="98">
        <v>189.60711000000001</v>
      </c>
      <c r="E81" s="98">
        <v>0</v>
      </c>
      <c r="F81" s="98">
        <v>0</v>
      </c>
      <c r="G81" s="98">
        <v>0</v>
      </c>
      <c r="H81" s="98">
        <v>0</v>
      </c>
      <c r="I81" s="98">
        <v>15.532109999999999</v>
      </c>
      <c r="J81" s="98">
        <v>0</v>
      </c>
      <c r="K81" s="98">
        <v>0</v>
      </c>
      <c r="L81" s="98">
        <v>0</v>
      </c>
      <c r="M81" s="98">
        <v>0</v>
      </c>
      <c r="N81" s="98">
        <v>3.1120000000000002E-2</v>
      </c>
      <c r="O81" s="98">
        <v>64.566599999999994</v>
      </c>
      <c r="P81" s="98">
        <v>0</v>
      </c>
      <c r="Q81" s="98">
        <v>0</v>
      </c>
      <c r="R81" s="98">
        <v>0</v>
      </c>
      <c r="S81" s="98">
        <v>1.617E-2</v>
      </c>
      <c r="T81" s="98">
        <v>0</v>
      </c>
      <c r="U81" s="98">
        <v>131.30787000000001</v>
      </c>
      <c r="V81" s="98">
        <v>0</v>
      </c>
      <c r="W81" s="98">
        <v>0</v>
      </c>
      <c r="X81" s="98">
        <v>0</v>
      </c>
      <c r="Y81" s="98">
        <v>0.96191000000000004</v>
      </c>
      <c r="Z81" s="98">
        <v>1.73207</v>
      </c>
      <c r="AA81" s="98">
        <v>12.758610000000003</v>
      </c>
      <c r="AB81" s="98">
        <v>0</v>
      </c>
      <c r="AC81" s="98">
        <v>141.63114999999999</v>
      </c>
      <c r="AD81" s="98">
        <v>0</v>
      </c>
      <c r="AE81" s="98">
        <v>48.812249999999999</v>
      </c>
      <c r="AF81" s="98">
        <v>0</v>
      </c>
      <c r="AG81" s="98">
        <v>0</v>
      </c>
      <c r="AH81" s="98">
        <v>0</v>
      </c>
      <c r="AI81" s="98">
        <v>0</v>
      </c>
      <c r="AJ81" s="98">
        <v>0</v>
      </c>
      <c r="AK81" s="98">
        <v>649.97880999999984</v>
      </c>
      <c r="AL81" s="97"/>
      <c r="AM81" s="97"/>
    </row>
    <row r="82" spans="1:39" s="490" customFormat="1" x14ac:dyDescent="0.2">
      <c r="A82" s="253" t="s">
        <v>1058</v>
      </c>
      <c r="B82" s="260" t="s">
        <v>1580</v>
      </c>
      <c r="C82" s="260">
        <v>98.143669639451304</v>
      </c>
      <c r="D82" s="260">
        <v>29.844787783445923</v>
      </c>
      <c r="E82" s="260" t="s">
        <v>1580</v>
      </c>
      <c r="F82" s="260" t="s">
        <v>1580</v>
      </c>
      <c r="G82" s="260">
        <v>100</v>
      </c>
      <c r="H82" s="260" t="s">
        <v>1580</v>
      </c>
      <c r="I82" s="260">
        <v>96.879931613186244</v>
      </c>
      <c r="J82" s="260" t="s">
        <v>1580</v>
      </c>
      <c r="K82" s="260" t="s">
        <v>1580</v>
      </c>
      <c r="L82" s="260" t="s">
        <v>1580</v>
      </c>
      <c r="M82" s="260" t="s">
        <v>1580</v>
      </c>
      <c r="N82" s="260">
        <v>73.301304049416601</v>
      </c>
      <c r="O82" s="260">
        <v>78.049761570529967</v>
      </c>
      <c r="P82" s="260" t="s">
        <v>1580</v>
      </c>
      <c r="Q82" s="260" t="s">
        <v>1580</v>
      </c>
      <c r="R82" s="260" t="s">
        <v>1580</v>
      </c>
      <c r="S82" s="260">
        <v>28.387953941541184</v>
      </c>
      <c r="T82" s="260" t="s">
        <v>1580</v>
      </c>
      <c r="U82" s="260">
        <v>12.578343551444714</v>
      </c>
      <c r="V82" s="260" t="s">
        <v>1580</v>
      </c>
      <c r="W82" s="260" t="s">
        <v>1580</v>
      </c>
      <c r="X82" s="260" t="s">
        <v>1580</v>
      </c>
      <c r="Y82" s="260">
        <v>96.421665457656758</v>
      </c>
      <c r="Z82" s="260">
        <v>5.031691376436525</v>
      </c>
      <c r="AA82" s="260">
        <v>62.090260562771363</v>
      </c>
      <c r="AB82" s="260" t="s">
        <v>1580</v>
      </c>
      <c r="AC82" s="260">
        <v>34.057030172144074</v>
      </c>
      <c r="AD82" s="260" t="s">
        <v>1580</v>
      </c>
      <c r="AE82" s="260">
        <v>32.808762952231177</v>
      </c>
      <c r="AF82" s="260" t="s">
        <v>1580</v>
      </c>
      <c r="AG82" s="260" t="s">
        <v>1580</v>
      </c>
      <c r="AH82" s="260" t="s">
        <v>1580</v>
      </c>
      <c r="AI82" s="260" t="s">
        <v>1580</v>
      </c>
      <c r="AJ82" s="260" t="s">
        <v>1580</v>
      </c>
      <c r="AK82" s="260">
        <v>83.262559751174649</v>
      </c>
      <c r="AL82" s="106"/>
      <c r="AM82" s="106"/>
    </row>
    <row r="83" spans="1:39" x14ac:dyDescent="0.2">
      <c r="A83" s="258"/>
      <c r="B83" s="259"/>
      <c r="C83" s="259"/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124"/>
      <c r="AG83" s="124"/>
      <c r="AH83" s="124"/>
      <c r="AI83" s="124"/>
      <c r="AJ83" s="124"/>
      <c r="AK83" s="124"/>
      <c r="AL83" s="104"/>
      <c r="AM83" s="104"/>
    </row>
    <row r="84" spans="1:39" ht="15.75" x14ac:dyDescent="0.2">
      <c r="A84" s="796" t="s">
        <v>513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98"/>
      <c r="AG84" s="98"/>
      <c r="AH84" s="98"/>
      <c r="AI84" s="98"/>
      <c r="AJ84" s="98"/>
      <c r="AK84" s="98"/>
      <c r="AL84" s="104"/>
      <c r="AM84" s="104"/>
    </row>
    <row r="85" spans="1:39" s="357" customFormat="1" x14ac:dyDescent="0.2">
      <c r="A85" s="252" t="s">
        <v>1057</v>
      </c>
      <c r="B85" s="98">
        <v>0</v>
      </c>
      <c r="C85" s="98">
        <v>192.46235999999999</v>
      </c>
      <c r="D85" s="98">
        <v>7067.5835100000004</v>
      </c>
      <c r="E85" s="98">
        <v>2022.4881799999998</v>
      </c>
      <c r="F85" s="98">
        <v>4148.7460000000001</v>
      </c>
      <c r="G85" s="98">
        <v>0</v>
      </c>
      <c r="H85" s="98">
        <v>0</v>
      </c>
      <c r="I85" s="98">
        <v>139.22010999999998</v>
      </c>
      <c r="J85" s="98">
        <v>1015.3312000000001</v>
      </c>
      <c r="K85" s="98">
        <v>667.14535999999998</v>
      </c>
      <c r="L85" s="98">
        <v>0</v>
      </c>
      <c r="M85" s="98">
        <v>0</v>
      </c>
      <c r="N85" s="98">
        <v>0</v>
      </c>
      <c r="O85" s="98">
        <v>1240.5394200000001</v>
      </c>
      <c r="P85" s="98">
        <v>0</v>
      </c>
      <c r="Q85" s="98">
        <v>4455.06837</v>
      </c>
      <c r="R85" s="98">
        <v>0</v>
      </c>
      <c r="S85" s="98">
        <v>0</v>
      </c>
      <c r="T85" s="98">
        <v>38.788179999999997</v>
      </c>
      <c r="U85" s="98">
        <v>373.19648999999998</v>
      </c>
      <c r="V85" s="98">
        <v>206.33242000000001</v>
      </c>
      <c r="W85" s="98">
        <v>0</v>
      </c>
      <c r="X85" s="98">
        <v>10.881020000000001</v>
      </c>
      <c r="Y85" s="98">
        <v>116.63652</v>
      </c>
      <c r="Z85" s="98">
        <v>0</v>
      </c>
      <c r="AA85" s="98">
        <v>0.53100000000000003</v>
      </c>
      <c r="AB85" s="98">
        <v>0</v>
      </c>
      <c r="AC85" s="98">
        <v>0</v>
      </c>
      <c r="AD85" s="98">
        <v>0</v>
      </c>
      <c r="AE85" s="98">
        <v>2845.68822</v>
      </c>
      <c r="AF85" s="98">
        <v>0</v>
      </c>
      <c r="AG85" s="98">
        <v>0</v>
      </c>
      <c r="AH85" s="98">
        <v>0</v>
      </c>
      <c r="AI85" s="98">
        <v>49.117189999999951</v>
      </c>
      <c r="AJ85" s="98">
        <v>88.526760000000039</v>
      </c>
      <c r="AK85" s="98">
        <v>24678.282310000002</v>
      </c>
      <c r="AL85" s="97"/>
      <c r="AM85" s="97"/>
    </row>
    <row r="86" spans="1:39" s="357" customFormat="1" x14ac:dyDescent="0.2">
      <c r="A86" s="252" t="s">
        <v>1055</v>
      </c>
      <c r="B86" s="98">
        <v>0</v>
      </c>
      <c r="C86" s="98">
        <v>77.975809999999996</v>
      </c>
      <c r="D86" s="98">
        <v>75.672370000000001</v>
      </c>
      <c r="E86" s="98">
        <v>1536.0106899999998</v>
      </c>
      <c r="F86" s="98">
        <v>2960.2243199999994</v>
      </c>
      <c r="G86" s="98">
        <v>0</v>
      </c>
      <c r="H86" s="98">
        <v>0</v>
      </c>
      <c r="I86" s="98">
        <v>0</v>
      </c>
      <c r="J86" s="98">
        <v>218.19828000000001</v>
      </c>
      <c r="K86" s="98">
        <v>7.2305699999999993</v>
      </c>
      <c r="L86" s="98">
        <v>0</v>
      </c>
      <c r="M86" s="98">
        <v>0</v>
      </c>
      <c r="N86" s="98">
        <v>0</v>
      </c>
      <c r="O86" s="98">
        <v>1161.2993799999999</v>
      </c>
      <c r="P86" s="98">
        <v>0</v>
      </c>
      <c r="Q86" s="98">
        <v>4429.0997800000005</v>
      </c>
      <c r="R86" s="98">
        <v>0</v>
      </c>
      <c r="S86" s="98">
        <v>0</v>
      </c>
      <c r="T86" s="98">
        <v>0</v>
      </c>
      <c r="U86" s="98">
        <v>358.27896000000004</v>
      </c>
      <c r="V86" s="98">
        <v>196.07897</v>
      </c>
      <c r="W86" s="98">
        <v>0</v>
      </c>
      <c r="X86" s="98">
        <v>5.7090899999999998</v>
      </c>
      <c r="Y86" s="98">
        <v>0</v>
      </c>
      <c r="Z86" s="98">
        <v>0</v>
      </c>
      <c r="AA86" s="98">
        <v>0.50926000000000005</v>
      </c>
      <c r="AB86" s="98">
        <v>0</v>
      </c>
      <c r="AC86" s="98">
        <v>0</v>
      </c>
      <c r="AD86" s="98">
        <v>0</v>
      </c>
      <c r="AE86" s="98">
        <v>2736.2775300000003</v>
      </c>
      <c r="AF86" s="98">
        <v>0</v>
      </c>
      <c r="AG86" s="98">
        <v>0</v>
      </c>
      <c r="AH86" s="98">
        <v>0</v>
      </c>
      <c r="AI86" s="98">
        <v>14.2935</v>
      </c>
      <c r="AJ86" s="98">
        <v>0</v>
      </c>
      <c r="AK86" s="98">
        <v>13776.858509999998</v>
      </c>
      <c r="AL86" s="97"/>
      <c r="AM86" s="97"/>
    </row>
    <row r="87" spans="1:39" s="490" customFormat="1" x14ac:dyDescent="0.2">
      <c r="A87" s="253" t="s">
        <v>1058</v>
      </c>
      <c r="B87" s="260" t="s">
        <v>1580</v>
      </c>
      <c r="C87" s="260">
        <v>59.485163748381765</v>
      </c>
      <c r="D87" s="260">
        <v>98.929303489758126</v>
      </c>
      <c r="E87" s="260">
        <v>24.053415728738649</v>
      </c>
      <c r="F87" s="260">
        <v>28.647733074042147</v>
      </c>
      <c r="G87" s="260" t="s">
        <v>1580</v>
      </c>
      <c r="H87" s="260" t="s">
        <v>1580</v>
      </c>
      <c r="I87" s="260">
        <v>100</v>
      </c>
      <c r="J87" s="260">
        <v>78.50964493162428</v>
      </c>
      <c r="K87" s="260">
        <v>98.916192716981513</v>
      </c>
      <c r="L87" s="260" t="s">
        <v>1580</v>
      </c>
      <c r="M87" s="260" t="s">
        <v>1580</v>
      </c>
      <c r="N87" s="260" t="s">
        <v>1580</v>
      </c>
      <c r="O87" s="260">
        <v>6.387547120429284</v>
      </c>
      <c r="P87" s="260" t="s">
        <v>1580</v>
      </c>
      <c r="Q87" s="260">
        <v>0.58289992079289898</v>
      </c>
      <c r="R87" s="260" t="s">
        <v>1580</v>
      </c>
      <c r="S87" s="260" t="s">
        <v>1580</v>
      </c>
      <c r="T87" s="260">
        <v>100</v>
      </c>
      <c r="U87" s="260">
        <v>3.9972321283085872</v>
      </c>
      <c r="V87" s="260">
        <v>4.9693838709399207</v>
      </c>
      <c r="W87" s="260" t="s">
        <v>1580</v>
      </c>
      <c r="X87" s="260">
        <v>47.531665229914118</v>
      </c>
      <c r="Y87" s="260">
        <v>100</v>
      </c>
      <c r="Z87" s="260" t="s">
        <v>1580</v>
      </c>
      <c r="AA87" s="260">
        <v>4.0941619585687343</v>
      </c>
      <c r="AB87" s="260" t="s">
        <v>1580</v>
      </c>
      <c r="AC87" s="260" t="s">
        <v>1580</v>
      </c>
      <c r="AD87" s="260" t="s">
        <v>1580</v>
      </c>
      <c r="AE87" s="260">
        <v>3.8447883795224658</v>
      </c>
      <c r="AF87" s="260" t="s">
        <v>1580</v>
      </c>
      <c r="AG87" s="260" t="s">
        <v>1580</v>
      </c>
      <c r="AH87" s="260" t="s">
        <v>1580</v>
      </c>
      <c r="AI87" s="260">
        <v>70.899190283483208</v>
      </c>
      <c r="AJ87" s="260">
        <v>100</v>
      </c>
      <c r="AK87" s="260">
        <v>44.174159542629866</v>
      </c>
      <c r="AL87" s="106"/>
      <c r="AM87" s="106"/>
    </row>
    <row r="88" spans="1:39" x14ac:dyDescent="0.2">
      <c r="A88" s="258"/>
      <c r="B88" s="259"/>
      <c r="C88" s="259"/>
      <c r="D88" s="259"/>
      <c r="E88" s="259"/>
      <c r="F88" s="259"/>
      <c r="G88" s="259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124"/>
      <c r="AG88" s="124"/>
      <c r="AH88" s="124"/>
      <c r="AI88" s="124"/>
      <c r="AJ88" s="124"/>
      <c r="AK88" s="124"/>
      <c r="AL88" s="104"/>
      <c r="AM88" s="104"/>
    </row>
    <row r="89" spans="1:39" ht="15.75" x14ac:dyDescent="0.2">
      <c r="A89" s="796" t="s">
        <v>514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98"/>
      <c r="AG89" s="98"/>
      <c r="AH89" s="98"/>
      <c r="AI89" s="98"/>
      <c r="AJ89" s="98"/>
      <c r="AK89" s="98"/>
      <c r="AL89" s="104"/>
      <c r="AM89" s="104"/>
    </row>
    <row r="90" spans="1:39" s="357" customFormat="1" x14ac:dyDescent="0.2">
      <c r="A90" s="252" t="s">
        <v>1057</v>
      </c>
      <c r="B90" s="98">
        <v>0</v>
      </c>
      <c r="C90" s="98">
        <v>0</v>
      </c>
      <c r="D90" s="98">
        <v>112.28105000000001</v>
      </c>
      <c r="E90" s="98">
        <v>192.29230999999999</v>
      </c>
      <c r="F90" s="98">
        <v>81.581190000000007</v>
      </c>
      <c r="G90" s="98">
        <v>0.25674000000000002</v>
      </c>
      <c r="H90" s="98">
        <v>0</v>
      </c>
      <c r="I90" s="98">
        <v>22.397769999999998</v>
      </c>
      <c r="J90" s="98">
        <v>30.687440000000002</v>
      </c>
      <c r="K90" s="98">
        <v>0</v>
      </c>
      <c r="L90" s="98">
        <v>0</v>
      </c>
      <c r="M90" s="98">
        <v>0</v>
      </c>
      <c r="N90" s="98">
        <v>0.68174999999999997</v>
      </c>
      <c r="O90" s="98">
        <v>73.944639999999993</v>
      </c>
      <c r="P90" s="98">
        <v>0</v>
      </c>
      <c r="Q90" s="98">
        <v>0</v>
      </c>
      <c r="R90" s="98">
        <v>0</v>
      </c>
      <c r="S90" s="98">
        <v>5.0877100000000004</v>
      </c>
      <c r="T90" s="98">
        <v>61.486599999999996</v>
      </c>
      <c r="U90" s="98">
        <v>1.5809300000000002</v>
      </c>
      <c r="V90" s="98">
        <v>0</v>
      </c>
      <c r="W90" s="98">
        <v>6.1543000000000001</v>
      </c>
      <c r="X90" s="98">
        <v>0</v>
      </c>
      <c r="Y90" s="98">
        <v>0</v>
      </c>
      <c r="Z90" s="98">
        <v>0</v>
      </c>
      <c r="AA90" s="98">
        <v>2.5</v>
      </c>
      <c r="AB90" s="98">
        <v>4.5</v>
      </c>
      <c r="AC90" s="98">
        <v>6.5000600000000004</v>
      </c>
      <c r="AD90" s="98">
        <v>0</v>
      </c>
      <c r="AE90" s="98">
        <v>2.0270000000000001</v>
      </c>
      <c r="AF90" s="98">
        <v>0</v>
      </c>
      <c r="AG90" s="98">
        <v>0</v>
      </c>
      <c r="AH90" s="98">
        <v>9.2257999999999996</v>
      </c>
      <c r="AI90" s="98">
        <v>4.6100000000000003</v>
      </c>
      <c r="AJ90" s="98">
        <v>8.3471499999999992</v>
      </c>
      <c r="AK90" s="98">
        <v>626.14243999999985</v>
      </c>
      <c r="AL90" s="97"/>
      <c r="AM90" s="97"/>
    </row>
    <row r="91" spans="1:39" s="357" customFormat="1" x14ac:dyDescent="0.2">
      <c r="A91" s="252" t="s">
        <v>1055</v>
      </c>
      <c r="B91" s="98">
        <v>0</v>
      </c>
      <c r="C91" s="98">
        <v>0</v>
      </c>
      <c r="D91" s="98">
        <v>0</v>
      </c>
      <c r="E91" s="98">
        <v>0</v>
      </c>
      <c r="F91" s="98">
        <v>0</v>
      </c>
      <c r="G91" s="98">
        <v>7.4999999999999997E-2</v>
      </c>
      <c r="H91" s="98">
        <v>0</v>
      </c>
      <c r="I91" s="98">
        <v>0</v>
      </c>
      <c r="J91" s="98">
        <v>0</v>
      </c>
      <c r="K91" s="98">
        <v>0</v>
      </c>
      <c r="L91" s="98">
        <v>0</v>
      </c>
      <c r="M91" s="98">
        <v>0</v>
      </c>
      <c r="N91" s="98">
        <v>0</v>
      </c>
      <c r="O91" s="98">
        <v>0</v>
      </c>
      <c r="P91" s="98">
        <v>0</v>
      </c>
      <c r="Q91" s="98">
        <v>0</v>
      </c>
      <c r="R91" s="98">
        <v>0</v>
      </c>
      <c r="S91" s="98">
        <v>0</v>
      </c>
      <c r="T91" s="98">
        <v>7.0944099999999999</v>
      </c>
      <c r="U91" s="98">
        <v>7.1639999999999995E-2</v>
      </c>
      <c r="V91" s="98">
        <v>0</v>
      </c>
      <c r="W91" s="98">
        <v>0</v>
      </c>
      <c r="X91" s="98">
        <v>0</v>
      </c>
      <c r="Y91" s="98">
        <v>0</v>
      </c>
      <c r="Z91" s="98">
        <v>0</v>
      </c>
      <c r="AA91" s="98">
        <v>0</v>
      </c>
      <c r="AB91" s="98">
        <v>0</v>
      </c>
      <c r="AC91" s="98">
        <v>0</v>
      </c>
      <c r="AD91" s="98">
        <v>0</v>
      </c>
      <c r="AE91" s="98">
        <v>0</v>
      </c>
      <c r="AF91" s="98">
        <v>0</v>
      </c>
      <c r="AG91" s="98">
        <v>0</v>
      </c>
      <c r="AH91" s="98">
        <v>0</v>
      </c>
      <c r="AI91" s="98">
        <v>0</v>
      </c>
      <c r="AJ91" s="98">
        <v>0</v>
      </c>
      <c r="AK91" s="98">
        <v>7.2410500000000004</v>
      </c>
      <c r="AL91" s="97"/>
      <c r="AM91" s="97"/>
    </row>
    <row r="92" spans="1:39" s="490" customFormat="1" x14ac:dyDescent="0.2">
      <c r="A92" s="253" t="s">
        <v>1058</v>
      </c>
      <c r="B92" s="260" t="s">
        <v>1580</v>
      </c>
      <c r="C92" s="260" t="s">
        <v>1580</v>
      </c>
      <c r="D92" s="260">
        <v>100</v>
      </c>
      <c r="E92" s="260">
        <v>100</v>
      </c>
      <c r="F92" s="260">
        <v>100</v>
      </c>
      <c r="G92" s="260">
        <v>70.787567188595474</v>
      </c>
      <c r="H92" s="260" t="s">
        <v>1580</v>
      </c>
      <c r="I92" s="260">
        <v>100</v>
      </c>
      <c r="J92" s="260">
        <v>100</v>
      </c>
      <c r="K92" s="260" t="s">
        <v>1580</v>
      </c>
      <c r="L92" s="260" t="s">
        <v>1580</v>
      </c>
      <c r="M92" s="260" t="s">
        <v>1580</v>
      </c>
      <c r="N92" s="260">
        <v>100</v>
      </c>
      <c r="O92" s="260">
        <v>100</v>
      </c>
      <c r="P92" s="260" t="s">
        <v>1580</v>
      </c>
      <c r="Q92" s="260" t="s">
        <v>1580</v>
      </c>
      <c r="R92" s="260" t="s">
        <v>1580</v>
      </c>
      <c r="S92" s="260">
        <v>100</v>
      </c>
      <c r="T92" s="260">
        <v>88.461859982500258</v>
      </c>
      <c r="U92" s="260">
        <v>95.468490065973839</v>
      </c>
      <c r="V92" s="260" t="s">
        <v>1580</v>
      </c>
      <c r="W92" s="260">
        <v>100</v>
      </c>
      <c r="X92" s="260" t="s">
        <v>1580</v>
      </c>
      <c r="Y92" s="260" t="s">
        <v>1580</v>
      </c>
      <c r="Z92" s="260" t="s">
        <v>1580</v>
      </c>
      <c r="AA92" s="260">
        <v>100</v>
      </c>
      <c r="AB92" s="260">
        <v>100</v>
      </c>
      <c r="AC92" s="260">
        <v>100</v>
      </c>
      <c r="AD92" s="260" t="s">
        <v>1580</v>
      </c>
      <c r="AE92" s="260">
        <v>100</v>
      </c>
      <c r="AF92" s="260" t="s">
        <v>1580</v>
      </c>
      <c r="AG92" s="260" t="s">
        <v>1580</v>
      </c>
      <c r="AH92" s="260">
        <v>100</v>
      </c>
      <c r="AI92" s="260">
        <v>100</v>
      </c>
      <c r="AJ92" s="260">
        <v>100</v>
      </c>
      <c r="AK92" s="260">
        <v>98.843545887098799</v>
      </c>
      <c r="AL92" s="106"/>
      <c r="AM92" s="106"/>
    </row>
    <row r="93" spans="1:39" x14ac:dyDescent="0.2">
      <c r="A93" s="258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124"/>
      <c r="AG93" s="124"/>
      <c r="AH93" s="124"/>
      <c r="AI93" s="124"/>
      <c r="AJ93" s="124"/>
      <c r="AK93" s="124"/>
      <c r="AL93" s="104"/>
      <c r="AM93" s="104"/>
    </row>
    <row r="94" spans="1:39" ht="15.75" x14ac:dyDescent="0.2">
      <c r="A94" s="796" t="s">
        <v>515</v>
      </c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98"/>
      <c r="AG94" s="98"/>
      <c r="AH94" s="98"/>
      <c r="AI94" s="98"/>
      <c r="AJ94" s="98"/>
      <c r="AK94" s="98"/>
      <c r="AL94" s="104"/>
      <c r="AM94" s="104"/>
    </row>
    <row r="95" spans="1:39" s="357" customFormat="1" x14ac:dyDescent="0.2">
      <c r="A95" s="252" t="s">
        <v>1057</v>
      </c>
      <c r="B95" s="98">
        <v>0</v>
      </c>
      <c r="C95" s="98">
        <v>0</v>
      </c>
      <c r="D95" s="98">
        <v>0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98">
        <v>0</v>
      </c>
      <c r="L95" s="98">
        <v>0</v>
      </c>
      <c r="M95" s="98">
        <v>0</v>
      </c>
      <c r="N95" s="98">
        <v>0</v>
      </c>
      <c r="O95" s="98">
        <v>0</v>
      </c>
      <c r="P95" s="98">
        <v>0</v>
      </c>
      <c r="Q95" s="98">
        <v>0</v>
      </c>
      <c r="R95" s="98">
        <v>0</v>
      </c>
      <c r="S95" s="98">
        <v>0</v>
      </c>
      <c r="T95" s="98">
        <v>0</v>
      </c>
      <c r="U95" s="98">
        <v>0</v>
      </c>
      <c r="V95" s="98">
        <v>0</v>
      </c>
      <c r="W95" s="98">
        <v>0</v>
      </c>
      <c r="X95" s="98">
        <v>0</v>
      </c>
      <c r="Y95" s="98">
        <v>0</v>
      </c>
      <c r="Z95" s="98">
        <v>0</v>
      </c>
      <c r="AA95" s="98">
        <v>0</v>
      </c>
      <c r="AB95" s="98">
        <v>0</v>
      </c>
      <c r="AC95" s="98">
        <v>0</v>
      </c>
      <c r="AD95" s="98">
        <v>0</v>
      </c>
      <c r="AE95" s="98">
        <v>0</v>
      </c>
      <c r="AF95" s="98">
        <v>0</v>
      </c>
      <c r="AG95" s="98">
        <v>0</v>
      </c>
      <c r="AH95" s="98">
        <v>0</v>
      </c>
      <c r="AI95" s="98">
        <v>0</v>
      </c>
      <c r="AJ95" s="98">
        <v>0</v>
      </c>
      <c r="AK95" s="98">
        <v>0</v>
      </c>
      <c r="AL95" s="97"/>
      <c r="AM95" s="97"/>
    </row>
    <row r="96" spans="1:39" s="357" customFormat="1" x14ac:dyDescent="0.2">
      <c r="A96" s="252" t="s">
        <v>1055</v>
      </c>
      <c r="B96" s="98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7"/>
      <c r="AM96" s="97"/>
    </row>
    <row r="97" spans="1:39" s="490" customFormat="1" x14ac:dyDescent="0.2">
      <c r="A97" s="253" t="s">
        <v>1058</v>
      </c>
      <c r="B97" s="260" t="s">
        <v>1580</v>
      </c>
      <c r="C97" s="260" t="s">
        <v>1580</v>
      </c>
      <c r="D97" s="260" t="s">
        <v>1580</v>
      </c>
      <c r="E97" s="260" t="s">
        <v>1580</v>
      </c>
      <c r="F97" s="260" t="s">
        <v>1580</v>
      </c>
      <c r="G97" s="260" t="s">
        <v>1580</v>
      </c>
      <c r="H97" s="260" t="s">
        <v>1580</v>
      </c>
      <c r="I97" s="260" t="s">
        <v>1580</v>
      </c>
      <c r="J97" s="260" t="s">
        <v>1580</v>
      </c>
      <c r="K97" s="260" t="s">
        <v>1580</v>
      </c>
      <c r="L97" s="260" t="s">
        <v>1580</v>
      </c>
      <c r="M97" s="260" t="s">
        <v>1580</v>
      </c>
      <c r="N97" s="260" t="s">
        <v>1580</v>
      </c>
      <c r="O97" s="260" t="s">
        <v>1580</v>
      </c>
      <c r="P97" s="260" t="s">
        <v>1580</v>
      </c>
      <c r="Q97" s="260" t="s">
        <v>1580</v>
      </c>
      <c r="R97" s="260" t="s">
        <v>1580</v>
      </c>
      <c r="S97" s="260" t="s">
        <v>1580</v>
      </c>
      <c r="T97" s="260" t="s">
        <v>1580</v>
      </c>
      <c r="U97" s="260" t="s">
        <v>1580</v>
      </c>
      <c r="V97" s="260" t="s">
        <v>1580</v>
      </c>
      <c r="W97" s="260" t="s">
        <v>1580</v>
      </c>
      <c r="X97" s="260" t="s">
        <v>1580</v>
      </c>
      <c r="Y97" s="260" t="s">
        <v>1580</v>
      </c>
      <c r="Z97" s="260" t="s">
        <v>1580</v>
      </c>
      <c r="AA97" s="260" t="s">
        <v>1580</v>
      </c>
      <c r="AB97" s="260" t="s">
        <v>1580</v>
      </c>
      <c r="AC97" s="260" t="s">
        <v>1580</v>
      </c>
      <c r="AD97" s="260" t="s">
        <v>1580</v>
      </c>
      <c r="AE97" s="260" t="s">
        <v>1580</v>
      </c>
      <c r="AF97" s="260" t="s">
        <v>1580</v>
      </c>
      <c r="AG97" s="260" t="s">
        <v>1580</v>
      </c>
      <c r="AH97" s="260" t="s">
        <v>1580</v>
      </c>
      <c r="AI97" s="260" t="s">
        <v>1580</v>
      </c>
      <c r="AJ97" s="260" t="s">
        <v>1580</v>
      </c>
      <c r="AK97" s="260" t="s">
        <v>1580</v>
      </c>
      <c r="AL97" s="106"/>
      <c r="AM97" s="106"/>
    </row>
    <row r="98" spans="1:39" x14ac:dyDescent="0.2">
      <c r="A98" s="252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4"/>
      <c r="AM98" s="104"/>
    </row>
    <row r="99" spans="1:39" ht="15" x14ac:dyDescent="0.2">
      <c r="A99" s="792" t="s">
        <v>545</v>
      </c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98"/>
      <c r="AL99" s="104"/>
      <c r="AM99" s="104"/>
    </row>
    <row r="100" spans="1:39" s="357" customFormat="1" x14ac:dyDescent="0.2">
      <c r="A100" s="252" t="s">
        <v>1057</v>
      </c>
      <c r="B100" s="98">
        <v>1991.25434</v>
      </c>
      <c r="C100" s="98">
        <v>73505.213000000018</v>
      </c>
      <c r="D100" s="98">
        <v>937288.16809000017</v>
      </c>
      <c r="E100" s="98">
        <v>820577.08301000006</v>
      </c>
      <c r="F100" s="98">
        <v>1605204.8075699999</v>
      </c>
      <c r="G100" s="98">
        <v>118438.72393999997</v>
      </c>
      <c r="H100" s="98">
        <v>960.97933000000012</v>
      </c>
      <c r="I100" s="98">
        <v>232590.812623012</v>
      </c>
      <c r="J100" s="98">
        <v>1730462.0613106578</v>
      </c>
      <c r="K100" s="98">
        <v>692.79535999999996</v>
      </c>
      <c r="L100" s="98">
        <v>17539.347679999999</v>
      </c>
      <c r="M100" s="98">
        <v>19920.617300000002</v>
      </c>
      <c r="N100" s="98">
        <v>88919.999140000626</v>
      </c>
      <c r="O100" s="98">
        <v>594071.07191000006</v>
      </c>
      <c r="P100" s="98">
        <v>4840.2969199999998</v>
      </c>
      <c r="Q100" s="98">
        <v>432976.03180000006</v>
      </c>
      <c r="R100" s="98">
        <v>98218.735750000676</v>
      </c>
      <c r="S100" s="98">
        <v>79468.800190000024</v>
      </c>
      <c r="T100" s="98">
        <v>550871.16782999993</v>
      </c>
      <c r="U100" s="98">
        <v>539519.51647999999</v>
      </c>
      <c r="V100" s="98">
        <v>189909.89084000001</v>
      </c>
      <c r="W100" s="98">
        <v>236466.54975000001</v>
      </c>
      <c r="X100" s="98">
        <v>33988.128929999999</v>
      </c>
      <c r="Y100" s="98">
        <v>73177.625790000006</v>
      </c>
      <c r="Z100" s="98">
        <v>103698.80280000002</v>
      </c>
      <c r="AA100" s="98">
        <v>551161.33935000002</v>
      </c>
      <c r="AB100" s="98">
        <v>70177.45</v>
      </c>
      <c r="AC100" s="98">
        <v>177112.28951</v>
      </c>
      <c r="AD100" s="98">
        <v>46867.10138</v>
      </c>
      <c r="AE100" s="98">
        <v>231923.99711</v>
      </c>
      <c r="AF100" s="98">
        <v>5551.1025200000004</v>
      </c>
      <c r="AG100" s="98">
        <v>27420.88031</v>
      </c>
      <c r="AH100" s="98">
        <v>753747.99944000004</v>
      </c>
      <c r="AI100" s="98">
        <v>53892.576050000083</v>
      </c>
      <c r="AJ100" s="98">
        <v>151691.7770899997</v>
      </c>
      <c r="AK100" s="98">
        <v>10654844.994443672</v>
      </c>
      <c r="AL100" s="97"/>
      <c r="AM100" s="97"/>
    </row>
    <row r="101" spans="1:39" s="357" customFormat="1" x14ac:dyDescent="0.2">
      <c r="A101" s="252" t="s">
        <v>1055</v>
      </c>
      <c r="B101" s="98">
        <v>789.75316999999995</v>
      </c>
      <c r="C101" s="98">
        <v>21070.643350000002</v>
      </c>
      <c r="D101" s="98">
        <v>110194.23806</v>
      </c>
      <c r="E101" s="98">
        <v>88280.710049999965</v>
      </c>
      <c r="F101" s="98">
        <v>128277.03773</v>
      </c>
      <c r="G101" s="98">
        <v>17148.379900000004</v>
      </c>
      <c r="H101" s="98">
        <v>712.20260999999994</v>
      </c>
      <c r="I101" s="98">
        <v>13986.441349999999</v>
      </c>
      <c r="J101" s="98">
        <v>98500.501630000013</v>
      </c>
      <c r="K101" s="98">
        <v>7.2305699999999993</v>
      </c>
      <c r="L101" s="98">
        <v>0</v>
      </c>
      <c r="M101" s="98">
        <v>10048.142119999997</v>
      </c>
      <c r="N101" s="98">
        <v>1410.69028</v>
      </c>
      <c r="O101" s="98">
        <v>97361.758200000026</v>
      </c>
      <c r="P101" s="98">
        <v>4064.3303000000001</v>
      </c>
      <c r="Q101" s="98">
        <v>93022.602500000008</v>
      </c>
      <c r="R101" s="98">
        <v>61971.905360000004</v>
      </c>
      <c r="S101" s="98">
        <v>42997.61321000001</v>
      </c>
      <c r="T101" s="98">
        <v>18478.112819999998</v>
      </c>
      <c r="U101" s="98">
        <v>143396.11560999998</v>
      </c>
      <c r="V101" s="98">
        <v>58838.779439999998</v>
      </c>
      <c r="W101" s="98">
        <v>17714.171739999998</v>
      </c>
      <c r="X101" s="98">
        <v>3411.9277600000005</v>
      </c>
      <c r="Y101" s="98">
        <v>8174.3632200000002</v>
      </c>
      <c r="Z101" s="98">
        <v>914.13480000000004</v>
      </c>
      <c r="AA101" s="98">
        <v>60237.245289999992</v>
      </c>
      <c r="AB101" s="98">
        <v>9016.1049999999996</v>
      </c>
      <c r="AC101" s="98">
        <v>45749.0889398</v>
      </c>
      <c r="AD101" s="98">
        <v>13136.27556</v>
      </c>
      <c r="AE101" s="98">
        <v>40538.230640000009</v>
      </c>
      <c r="AF101" s="98">
        <v>3442.2861400000002</v>
      </c>
      <c r="AG101" s="98">
        <v>3745.9566699999777</v>
      </c>
      <c r="AH101" s="98">
        <v>99854.858214771419</v>
      </c>
      <c r="AI101" s="98">
        <v>3611.2442500000011</v>
      </c>
      <c r="AJ101" s="98">
        <v>29158.42906253742</v>
      </c>
      <c r="AK101" s="98">
        <v>1349261.5055471086</v>
      </c>
      <c r="AL101" s="97"/>
      <c r="AM101" s="97"/>
    </row>
    <row r="102" spans="1:39" s="490" customFormat="1" ht="13.5" thickBot="1" x14ac:dyDescent="0.25">
      <c r="A102" s="254" t="s">
        <v>1058</v>
      </c>
      <c r="B102" s="111">
        <v>60.338910297114538</v>
      </c>
      <c r="C102" s="111">
        <v>71.33449113330235</v>
      </c>
      <c r="D102" s="111">
        <v>88.243291464507323</v>
      </c>
      <c r="E102" s="111">
        <v>89.241631057234372</v>
      </c>
      <c r="F102" s="111">
        <v>92.008680940584213</v>
      </c>
      <c r="G102" s="111">
        <v>85.521306436324636</v>
      </c>
      <c r="H102" s="111">
        <v>25.88783257179945</v>
      </c>
      <c r="I102" s="111">
        <v>93.986675057251929</v>
      </c>
      <c r="J102" s="111">
        <v>94.307849687534002</v>
      </c>
      <c r="K102" s="111">
        <v>98.956319511146845</v>
      </c>
      <c r="L102" s="111">
        <v>100</v>
      </c>
      <c r="M102" s="111">
        <v>49.559082589272997</v>
      </c>
      <c r="N102" s="111">
        <v>98.413528684611293</v>
      </c>
      <c r="O102" s="111">
        <v>83.611092543696515</v>
      </c>
      <c r="P102" s="111">
        <v>16.031384702738439</v>
      </c>
      <c r="Q102" s="111">
        <v>78.51553072966199</v>
      </c>
      <c r="R102" s="111">
        <v>36.90419156102854</v>
      </c>
      <c r="S102" s="111">
        <v>45.893717902877526</v>
      </c>
      <c r="T102" s="111">
        <v>96.645656208004254</v>
      </c>
      <c r="U102" s="111">
        <v>73.421514657048419</v>
      </c>
      <c r="V102" s="111">
        <v>69.017527639162324</v>
      </c>
      <c r="W102" s="111">
        <v>92.508804412832177</v>
      </c>
      <c r="X102" s="111">
        <v>89.961413389283635</v>
      </c>
      <c r="Y102" s="111">
        <v>88.829422748070272</v>
      </c>
      <c r="Z102" s="111">
        <v>99.118471211511434</v>
      </c>
      <c r="AA102" s="111">
        <v>89.070850767392457</v>
      </c>
      <c r="AB102" s="111">
        <v>87.152418618801335</v>
      </c>
      <c r="AC102" s="111">
        <v>74.169444104432429</v>
      </c>
      <c r="AD102" s="111">
        <v>71.971222513868199</v>
      </c>
      <c r="AE102" s="111">
        <v>82.520898593872971</v>
      </c>
      <c r="AF102" s="111">
        <v>37.989144902335546</v>
      </c>
      <c r="AG102" s="111">
        <v>86.339035699616545</v>
      </c>
      <c r="AH102" s="111">
        <v>86.752222455123075</v>
      </c>
      <c r="AI102" s="111">
        <v>93.299180490742202</v>
      </c>
      <c r="AJ102" s="111">
        <v>80.777844638712665</v>
      </c>
      <c r="AK102" s="111">
        <v>87.336638813134059</v>
      </c>
      <c r="AL102" s="106"/>
      <c r="AM102" s="106"/>
    </row>
    <row r="103" spans="1:39" x14ac:dyDescent="0.2">
      <c r="A103" s="256" t="s">
        <v>4081</v>
      </c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</row>
    <row r="104" spans="1:39" x14ac:dyDescent="0.2">
      <c r="A104" s="256" t="s">
        <v>4084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97"/>
      <c r="AL104" s="104"/>
      <c r="AM104" s="104"/>
    </row>
    <row r="105" spans="1:39" x14ac:dyDescent="0.2"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</row>
    <row r="106" spans="1:39" x14ac:dyDescent="0.2"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</row>
    <row r="107" spans="1:39" x14ac:dyDescent="0.2"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</row>
    <row r="108" spans="1:39" x14ac:dyDescent="0.2"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</row>
    <row r="109" spans="1:39" x14ac:dyDescent="0.2"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</row>
    <row r="110" spans="1:39" x14ac:dyDescent="0.2"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</row>
    <row r="111" spans="1:39" x14ac:dyDescent="0.2"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</row>
    <row r="112" spans="1:39" x14ac:dyDescent="0.2"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</row>
    <row r="113" spans="2:39" x14ac:dyDescent="0.2"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</row>
    <row r="114" spans="2:39" x14ac:dyDescent="0.2"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</row>
    <row r="115" spans="2:39" x14ac:dyDescent="0.2"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</row>
    <row r="116" spans="2:39" x14ac:dyDescent="0.2"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</row>
    <row r="117" spans="2:39" x14ac:dyDescent="0.2"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</row>
    <row r="118" spans="2:39" x14ac:dyDescent="0.2"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</row>
    <row r="119" spans="2:39" x14ac:dyDescent="0.2"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</row>
    <row r="120" spans="2:39" x14ac:dyDescent="0.2"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</row>
    <row r="121" spans="2:39" x14ac:dyDescent="0.2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</row>
    <row r="122" spans="2:39" x14ac:dyDescent="0.2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</row>
    <row r="123" spans="2:39" x14ac:dyDescent="0.2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</row>
  </sheetData>
  <mergeCells count="2">
    <mergeCell ref="S5:AK6"/>
    <mergeCell ref="A5:R6"/>
  </mergeCells>
  <phoneticPr fontId="6" type="noConversion"/>
  <conditionalFormatting sqref="AK8">
    <cfRule type="expression" dxfId="145" priority="163" stopIfTrue="1">
      <formula>$AC8=1</formula>
    </cfRule>
  </conditionalFormatting>
  <conditionalFormatting sqref="C8:AF8">
    <cfRule type="expression" dxfId="144" priority="951" stopIfTrue="1">
      <formula>#REF!=1</formula>
    </cfRule>
  </conditionalFormatting>
  <conditionalFormatting sqref="AG8">
    <cfRule type="expression" dxfId="143" priority="952" stopIfTrue="1">
      <formula>#REF!=1</formula>
    </cfRule>
  </conditionalFormatting>
  <conditionalFormatting sqref="AJ8">
    <cfRule type="expression" dxfId="142" priority="953" stopIfTrue="1">
      <formula>#REF!=1</formula>
    </cfRule>
  </conditionalFormatting>
  <conditionalFormatting sqref="AK8">
    <cfRule type="expression" dxfId="141" priority="954" stopIfTrue="1">
      <formula>#REF!=1</formula>
    </cfRule>
  </conditionalFormatting>
  <conditionalFormatting sqref="AH8:AI8">
    <cfRule type="expression" dxfId="140" priority="95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1" fitToWidth="2" orientation="portrait" r:id="rId1"/>
  <headerFooter alignWithMargins="0"/>
  <colBreaks count="1" manualBreakCount="1">
    <brk id="18" min="2" max="103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Y55"/>
  <sheetViews>
    <sheetView showGridLines="0" zoomScaleNormal="100" workbookViewId="0">
      <pane xSplit="1" ySplit="8" topLeftCell="B9" activePane="bottomRight" state="frozen"/>
      <selection activeCell="K5" sqref="K5:X6"/>
      <selection pane="topRight" activeCell="K5" sqref="K5:X6"/>
      <selection pane="bottomLeft" activeCell="K5" sqref="K5:X6"/>
      <selection pane="bottomRight" activeCell="A5" sqref="A5:J6"/>
    </sheetView>
  </sheetViews>
  <sheetFormatPr defaultRowHeight="12.75" x14ac:dyDescent="0.2"/>
  <cols>
    <col min="1" max="1" width="42.140625" style="298" customWidth="1"/>
    <col min="2" max="24" width="9.140625" style="298"/>
    <col min="25" max="25" width="9.140625" style="1177"/>
    <col min="26" max="16384" width="9.140625" style="298"/>
  </cols>
  <sheetData>
    <row r="1" spans="1:25" x14ac:dyDescent="0.2">
      <c r="A1" s="757" t="s">
        <v>349</v>
      </c>
    </row>
    <row r="2" spans="1:25" x14ac:dyDescent="0.2">
      <c r="A2" s="757" t="s">
        <v>350</v>
      </c>
    </row>
    <row r="3" spans="1:25" s="930" customFormat="1" ht="15" customHeight="1" x14ac:dyDescent="0.2">
      <c r="A3" s="922" t="s">
        <v>720</v>
      </c>
      <c r="W3" s="819"/>
      <c r="X3" s="931" t="s">
        <v>675</v>
      </c>
      <c r="Y3" s="925"/>
    </row>
    <row r="4" spans="1:25" s="482" customFormat="1" ht="12" customHeight="1" x14ac:dyDescent="0.2">
      <c r="W4" s="447"/>
      <c r="X4" s="447"/>
      <c r="Y4" s="461"/>
    </row>
    <row r="5" spans="1:25" s="482" customFormat="1" ht="18" customHeight="1" x14ac:dyDescent="0.2">
      <c r="A5" s="1776" t="s">
        <v>3148</v>
      </c>
      <c r="B5" s="1776"/>
      <c r="C5" s="1776"/>
      <c r="D5" s="1776"/>
      <c r="E5" s="1776"/>
      <c r="F5" s="1776"/>
      <c r="G5" s="1776"/>
      <c r="H5" s="1776"/>
      <c r="I5" s="1776"/>
      <c r="J5" s="1776"/>
      <c r="K5" s="1775" t="s">
        <v>3149</v>
      </c>
      <c r="L5" s="1775"/>
      <c r="M5" s="1775"/>
      <c r="N5" s="1775"/>
      <c r="O5" s="1775"/>
      <c r="P5" s="1775"/>
      <c r="Q5" s="1775"/>
      <c r="R5" s="1775"/>
      <c r="S5" s="1775"/>
      <c r="T5" s="1775"/>
      <c r="U5" s="1775"/>
      <c r="V5" s="1775"/>
      <c r="W5" s="1775"/>
      <c r="X5" s="1775"/>
      <c r="Y5" s="461"/>
    </row>
    <row r="6" spans="1:25" s="482" customFormat="1" ht="18" customHeight="1" x14ac:dyDescent="0.2">
      <c r="A6" s="1776"/>
      <c r="B6" s="1776"/>
      <c r="C6" s="1776"/>
      <c r="D6" s="1776"/>
      <c r="E6" s="1776"/>
      <c r="F6" s="1776"/>
      <c r="G6" s="1776"/>
      <c r="H6" s="1776"/>
      <c r="I6" s="1776"/>
      <c r="J6" s="1776"/>
      <c r="K6" s="1775"/>
      <c r="L6" s="1775"/>
      <c r="M6" s="1775"/>
      <c r="N6" s="1775"/>
      <c r="O6" s="1775"/>
      <c r="P6" s="1775"/>
      <c r="Q6" s="1775"/>
      <c r="R6" s="1775"/>
      <c r="S6" s="1775"/>
      <c r="T6" s="1775"/>
      <c r="U6" s="1775"/>
      <c r="V6" s="1775"/>
      <c r="W6" s="1775"/>
      <c r="X6" s="1775"/>
      <c r="Y6" s="461"/>
    </row>
    <row r="7" spans="1:25" s="482" customFormat="1" ht="12" customHeight="1" thickBot="1" x14ac:dyDescent="0.25">
      <c r="I7" s="1771"/>
      <c r="J7" s="1771"/>
      <c r="K7" s="1772"/>
      <c r="V7" s="1773" t="s">
        <v>2072</v>
      </c>
      <c r="W7" s="1774"/>
      <c r="X7" s="1774"/>
      <c r="Y7" s="461"/>
    </row>
    <row r="8" spans="1:25" s="183" customFormat="1" ht="69.95" customHeight="1" thickBot="1" x14ac:dyDescent="0.25">
      <c r="A8" s="1150"/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175" t="s">
        <v>1537</v>
      </c>
      <c r="W8" s="1096" t="s">
        <v>1422</v>
      </c>
      <c r="X8" s="1151" t="s">
        <v>1093</v>
      </c>
      <c r="Y8" s="1178"/>
    </row>
    <row r="9" spans="1:25" s="484" customFormat="1" ht="22.5" customHeight="1" x14ac:dyDescent="0.2">
      <c r="A9" s="1180" t="s">
        <v>535</v>
      </c>
      <c r="B9" s="1181"/>
      <c r="C9" s="1181"/>
      <c r="D9" s="1181"/>
      <c r="E9" s="1181"/>
      <c r="F9" s="1181"/>
      <c r="G9" s="1181"/>
      <c r="H9" s="1181"/>
      <c r="I9" s="1181"/>
      <c r="J9" s="1181"/>
      <c r="K9" s="1181"/>
      <c r="L9" s="1181"/>
      <c r="M9" s="1181"/>
      <c r="N9" s="1181"/>
      <c r="O9" s="1181"/>
      <c r="P9" s="1181"/>
      <c r="Q9" s="1181"/>
      <c r="R9" s="1181"/>
      <c r="S9" s="1181"/>
      <c r="T9" s="1181"/>
      <c r="U9" s="1181"/>
      <c r="V9" s="1181"/>
      <c r="W9" s="1181"/>
      <c r="X9" s="1181"/>
      <c r="Y9" s="460"/>
    </row>
    <row r="10" spans="1:25" s="357" customFormat="1" ht="18" customHeight="1" x14ac:dyDescent="0.2">
      <c r="A10" s="791" t="s">
        <v>536</v>
      </c>
      <c r="B10" s="98">
        <v>4675.3699000000006</v>
      </c>
      <c r="C10" s="98">
        <v>8289.3702499999999</v>
      </c>
      <c r="D10" s="98">
        <v>29.96856</v>
      </c>
      <c r="E10" s="98">
        <v>33481.3269</v>
      </c>
      <c r="F10" s="98">
        <v>4683.6967699999996</v>
      </c>
      <c r="G10" s="98">
        <v>9765.4567599999991</v>
      </c>
      <c r="H10" s="98">
        <v>55545.013999999996</v>
      </c>
      <c r="I10" s="98">
        <v>90374.660220000194</v>
      </c>
      <c r="J10" s="98">
        <v>367057.43853999994</v>
      </c>
      <c r="K10" s="98">
        <v>165202.46478287003</v>
      </c>
      <c r="L10" s="98">
        <v>62339.976715200348</v>
      </c>
      <c r="M10" s="98">
        <v>53335.911512703802</v>
      </c>
      <c r="N10" s="98">
        <v>21701.8868</v>
      </c>
      <c r="O10" s="98">
        <v>161040.97118999998</v>
      </c>
      <c r="P10" s="98">
        <v>262853.84552999999</v>
      </c>
      <c r="Q10" s="98">
        <v>73029.086190000002</v>
      </c>
      <c r="R10" s="98">
        <v>180681.96559000001</v>
      </c>
      <c r="S10" s="98">
        <v>48193.512969999996</v>
      </c>
      <c r="T10" s="98">
        <v>124423.82998000001</v>
      </c>
      <c r="U10" s="98">
        <v>154007.77112999998</v>
      </c>
      <c r="V10" s="98">
        <v>208058.80600000001</v>
      </c>
      <c r="W10" s="98">
        <v>589640.32231000019</v>
      </c>
      <c r="X10" s="98">
        <v>2678412.6526007745</v>
      </c>
      <c r="Y10" s="463"/>
    </row>
    <row r="11" spans="1:25" s="357" customFormat="1" ht="12.95" customHeight="1" x14ac:dyDescent="0.2">
      <c r="A11" s="261" t="s">
        <v>983</v>
      </c>
      <c r="B11" s="98">
        <v>923.06438000000003</v>
      </c>
      <c r="C11" s="98">
        <v>0</v>
      </c>
      <c r="D11" s="98">
        <v>29.96856</v>
      </c>
      <c r="E11" s="98">
        <v>0</v>
      </c>
      <c r="F11" s="98">
        <v>3598.58052</v>
      </c>
      <c r="G11" s="98">
        <v>4873.7335999999996</v>
      </c>
      <c r="H11" s="98">
        <v>32472.836679999986</v>
      </c>
      <c r="I11" s="98">
        <v>1734.5145799999998</v>
      </c>
      <c r="J11" s="98">
        <v>42063.85531000005</v>
      </c>
      <c r="K11" s="98">
        <v>47537.308237944002</v>
      </c>
      <c r="L11" s="98">
        <v>6386.4876900000218</v>
      </c>
      <c r="M11" s="98">
        <v>0</v>
      </c>
      <c r="N11" s="98">
        <v>6014.2478600000004</v>
      </c>
      <c r="O11" s="98">
        <v>666.25990000000002</v>
      </c>
      <c r="P11" s="98">
        <v>3914.20712</v>
      </c>
      <c r="Q11" s="98">
        <v>4449.4888399999991</v>
      </c>
      <c r="R11" s="98">
        <v>228.74084999999999</v>
      </c>
      <c r="S11" s="98">
        <v>205.60101999999998</v>
      </c>
      <c r="T11" s="98">
        <v>18079.33913</v>
      </c>
      <c r="U11" s="98">
        <v>10025.137289999999</v>
      </c>
      <c r="V11" s="98">
        <v>23151.376</v>
      </c>
      <c r="W11" s="98">
        <v>4053.3780799999995</v>
      </c>
      <c r="X11" s="98">
        <v>210408.12564794405</v>
      </c>
      <c r="Y11" s="463"/>
    </row>
    <row r="12" spans="1:25" s="357" customFormat="1" ht="12.95" customHeight="1" x14ac:dyDescent="0.2">
      <c r="A12" s="261" t="s">
        <v>825</v>
      </c>
      <c r="B12" s="98">
        <v>3584.7073500000001</v>
      </c>
      <c r="C12" s="98">
        <v>8553.0902499999993</v>
      </c>
      <c r="D12" s="98">
        <v>0</v>
      </c>
      <c r="E12" s="98">
        <v>0</v>
      </c>
      <c r="F12" s="98">
        <v>427.19718</v>
      </c>
      <c r="G12" s="98">
        <v>3158.920959999999</v>
      </c>
      <c r="H12" s="98">
        <v>21206.449320000014</v>
      </c>
      <c r="I12" s="98">
        <v>58083.771740000193</v>
      </c>
      <c r="J12" s="98">
        <v>102236.80697999995</v>
      </c>
      <c r="K12" s="98">
        <v>980.67834942600007</v>
      </c>
      <c r="L12" s="98">
        <v>20459.560840799997</v>
      </c>
      <c r="M12" s="98">
        <v>2423.6258570889995</v>
      </c>
      <c r="N12" s="98">
        <v>14304.94832</v>
      </c>
      <c r="O12" s="98">
        <v>0</v>
      </c>
      <c r="P12" s="98">
        <v>0</v>
      </c>
      <c r="Q12" s="98">
        <v>58736.179280000004</v>
      </c>
      <c r="R12" s="98">
        <v>2784.0809100000001</v>
      </c>
      <c r="S12" s="98">
        <v>996.57992000000058</v>
      </c>
      <c r="T12" s="98">
        <v>20385.951699999998</v>
      </c>
      <c r="U12" s="98">
        <v>6236.9103399999995</v>
      </c>
      <c r="V12" s="98">
        <v>6929.8729999999996</v>
      </c>
      <c r="W12" s="98">
        <v>0</v>
      </c>
      <c r="X12" s="98">
        <v>331489.33229731512</v>
      </c>
      <c r="Y12" s="463"/>
    </row>
    <row r="13" spans="1:25" s="357" customFormat="1" ht="12.95" customHeight="1" x14ac:dyDescent="0.2">
      <c r="A13" s="261" t="s">
        <v>826</v>
      </c>
      <c r="B13" s="98">
        <v>0</v>
      </c>
      <c r="C13" s="98">
        <v>-263.72000000000003</v>
      </c>
      <c r="D13" s="98">
        <v>0</v>
      </c>
      <c r="E13" s="98">
        <v>33481.3269</v>
      </c>
      <c r="F13" s="98">
        <v>635.68011999999999</v>
      </c>
      <c r="G13" s="98">
        <v>0</v>
      </c>
      <c r="H13" s="98">
        <v>1833.5273500000001</v>
      </c>
      <c r="I13" s="98">
        <v>23459.119810000004</v>
      </c>
      <c r="J13" s="98">
        <v>201135.22817999998</v>
      </c>
      <c r="K13" s="98">
        <v>115884.12370550001</v>
      </c>
      <c r="L13" s="98">
        <v>32713.983291000321</v>
      </c>
      <c r="M13" s="98">
        <v>50912.285655614804</v>
      </c>
      <c r="N13" s="98">
        <v>799.79376000000002</v>
      </c>
      <c r="O13" s="98">
        <v>160374.71128999998</v>
      </c>
      <c r="P13" s="98">
        <v>258898.25188</v>
      </c>
      <c r="Q13" s="98">
        <v>8096.8284900000053</v>
      </c>
      <c r="R13" s="98">
        <v>177669.14383000002</v>
      </c>
      <c r="S13" s="98">
        <v>46991.332029999998</v>
      </c>
      <c r="T13" s="98">
        <v>85958.539150000011</v>
      </c>
      <c r="U13" s="98">
        <v>137676.71296999999</v>
      </c>
      <c r="V13" s="98">
        <v>173812.204</v>
      </c>
      <c r="W13" s="98">
        <v>585573.98479000013</v>
      </c>
      <c r="X13" s="98">
        <v>2095643.0572021152</v>
      </c>
      <c r="Y13" s="463"/>
    </row>
    <row r="14" spans="1:25" s="357" customFormat="1" ht="12.95" customHeight="1" x14ac:dyDescent="0.2">
      <c r="A14" s="261" t="s">
        <v>984</v>
      </c>
      <c r="B14" s="98">
        <v>167.59817000000001</v>
      </c>
      <c r="C14" s="98">
        <v>0</v>
      </c>
      <c r="D14" s="98">
        <v>0</v>
      </c>
      <c r="E14" s="98">
        <v>0</v>
      </c>
      <c r="F14" s="98">
        <v>22.238949999999999</v>
      </c>
      <c r="G14" s="98">
        <v>1732.8021999999999</v>
      </c>
      <c r="H14" s="98">
        <v>32.200650000000003</v>
      </c>
      <c r="I14" s="98">
        <v>2952.1594700000001</v>
      </c>
      <c r="J14" s="98">
        <v>3928.0904299999997</v>
      </c>
      <c r="K14" s="98">
        <v>800.35448999999994</v>
      </c>
      <c r="L14" s="98">
        <v>416.90054000000742</v>
      </c>
      <c r="M14" s="98">
        <v>0</v>
      </c>
      <c r="N14" s="98">
        <v>582.89685999999995</v>
      </c>
      <c r="O14" s="98">
        <v>0</v>
      </c>
      <c r="P14" s="98">
        <v>41.38653</v>
      </c>
      <c r="Q14" s="98">
        <v>1746.5895800000003</v>
      </c>
      <c r="R14" s="98">
        <v>0</v>
      </c>
      <c r="S14" s="98">
        <v>0</v>
      </c>
      <c r="T14" s="98">
        <v>0</v>
      </c>
      <c r="U14" s="98">
        <v>69.010530000000003</v>
      </c>
      <c r="V14" s="98">
        <v>4165.3530000000001</v>
      </c>
      <c r="W14" s="98">
        <v>12.959440000000001</v>
      </c>
      <c r="X14" s="98">
        <v>16670.540840000005</v>
      </c>
      <c r="Y14" s="463"/>
    </row>
    <row r="15" spans="1:25" s="357" customFormat="1" ht="12.95" customHeight="1" x14ac:dyDescent="0.2">
      <c r="A15" s="261" t="s">
        <v>827</v>
      </c>
      <c r="B15" s="98">
        <v>0</v>
      </c>
      <c r="C15" s="98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4145.0946199999998</v>
      </c>
      <c r="J15" s="98">
        <v>17693.457640000001</v>
      </c>
      <c r="K15" s="98">
        <v>0</v>
      </c>
      <c r="L15" s="98">
        <v>2363.0443534000001</v>
      </c>
      <c r="M15" s="98">
        <v>0</v>
      </c>
      <c r="N15" s="98">
        <v>0</v>
      </c>
      <c r="O15" s="98">
        <v>0</v>
      </c>
      <c r="P15" s="98">
        <v>0</v>
      </c>
      <c r="Q15" s="98">
        <v>0</v>
      </c>
      <c r="R15" s="98">
        <v>0</v>
      </c>
      <c r="S15" s="98">
        <v>0</v>
      </c>
      <c r="T15" s="98">
        <v>0</v>
      </c>
      <c r="U15" s="98">
        <v>0</v>
      </c>
      <c r="V15" s="98">
        <v>0</v>
      </c>
      <c r="W15" s="98">
        <v>0</v>
      </c>
      <c r="X15" s="98">
        <v>24201.596613400001</v>
      </c>
      <c r="Y15" s="463"/>
    </row>
    <row r="16" spans="1:25" s="463" customFormat="1" ht="18" customHeight="1" x14ac:dyDescent="0.2">
      <c r="A16" s="791" t="s">
        <v>537</v>
      </c>
      <c r="B16" s="117">
        <v>2210.379969834009</v>
      </c>
      <c r="C16" s="117">
        <v>0</v>
      </c>
      <c r="D16" s="117">
        <v>182.78845999999999</v>
      </c>
      <c r="E16" s="117">
        <v>5328.0008337142635</v>
      </c>
      <c r="F16" s="117">
        <v>277.84627</v>
      </c>
      <c r="G16" s="117">
        <v>340.38130999999998</v>
      </c>
      <c r="H16" s="117">
        <v>2.4962300000000002</v>
      </c>
      <c r="I16" s="117">
        <v>664.96024000000011</v>
      </c>
      <c r="J16" s="117">
        <v>906.17997000000014</v>
      </c>
      <c r="K16" s="117">
        <v>32341.19858</v>
      </c>
      <c r="L16" s="117">
        <v>288.60518999999931</v>
      </c>
      <c r="M16" s="117">
        <v>231.9</v>
      </c>
      <c r="N16" s="117">
        <v>288.80059999999997</v>
      </c>
      <c r="O16" s="117">
        <v>77.657119999999992</v>
      </c>
      <c r="P16" s="117">
        <v>1.22394</v>
      </c>
      <c r="Q16" s="117">
        <v>20779.866740000012</v>
      </c>
      <c r="R16" s="117">
        <v>891.43853999999999</v>
      </c>
      <c r="S16" s="117">
        <v>5309.497730000001</v>
      </c>
      <c r="T16" s="117">
        <v>44216.881809999992</v>
      </c>
      <c r="U16" s="117">
        <v>19237.971010000005</v>
      </c>
      <c r="V16" s="117">
        <v>4417.3770000000004</v>
      </c>
      <c r="W16" s="117">
        <v>120.09171000000001</v>
      </c>
      <c r="X16" s="117">
        <v>138115.5432535483</v>
      </c>
    </row>
    <row r="17" spans="1:25" s="357" customFormat="1" ht="12.95" customHeight="1" x14ac:dyDescent="0.2">
      <c r="A17" s="261" t="s">
        <v>983</v>
      </c>
      <c r="B17" s="98">
        <v>407.5557912040004</v>
      </c>
      <c r="C17" s="98">
        <v>0</v>
      </c>
      <c r="D17" s="98">
        <v>182.78845999999999</v>
      </c>
      <c r="E17" s="98">
        <v>0</v>
      </c>
      <c r="F17" s="98">
        <v>267.32047</v>
      </c>
      <c r="G17" s="98">
        <v>35.722910000000006</v>
      </c>
      <c r="H17" s="98">
        <v>0</v>
      </c>
      <c r="I17" s="98">
        <v>272.96481</v>
      </c>
      <c r="J17" s="98">
        <v>160.45875000000001</v>
      </c>
      <c r="K17" s="98">
        <v>3271.2175200000001</v>
      </c>
      <c r="L17" s="98">
        <v>0</v>
      </c>
      <c r="M17" s="98">
        <v>0</v>
      </c>
      <c r="N17" s="98">
        <v>111.68720952380951</v>
      </c>
      <c r="O17" s="98">
        <v>0.41899000000000003</v>
      </c>
      <c r="P17" s="98">
        <v>1.22394</v>
      </c>
      <c r="Q17" s="98">
        <v>5.3256899999999998</v>
      </c>
      <c r="R17" s="98">
        <v>0</v>
      </c>
      <c r="S17" s="98">
        <v>674.48404000000062</v>
      </c>
      <c r="T17" s="98">
        <v>1515.7337500000001</v>
      </c>
      <c r="U17" s="98">
        <v>17920.308510000003</v>
      </c>
      <c r="V17" s="98">
        <v>844.84199999999998</v>
      </c>
      <c r="W17" s="98">
        <v>1.8302000000000014</v>
      </c>
      <c r="X17" s="98">
        <v>25673.883040727815</v>
      </c>
      <c r="Y17" s="463"/>
    </row>
    <row r="18" spans="1:25" s="357" customFormat="1" ht="12.95" customHeight="1" x14ac:dyDescent="0.2">
      <c r="A18" s="261" t="s">
        <v>825</v>
      </c>
      <c r="B18" s="98">
        <v>1642.4313697840089</v>
      </c>
      <c r="C18" s="98">
        <v>0</v>
      </c>
      <c r="D18" s="98">
        <v>0</v>
      </c>
      <c r="E18" s="98">
        <v>0</v>
      </c>
      <c r="F18" s="98">
        <v>4.6307900000000002</v>
      </c>
      <c r="G18" s="98">
        <v>219.50539999999998</v>
      </c>
      <c r="H18" s="98">
        <v>2.4962300000000002</v>
      </c>
      <c r="I18" s="98">
        <v>283.38216000000006</v>
      </c>
      <c r="J18" s="98">
        <v>493.53354000000013</v>
      </c>
      <c r="K18" s="98">
        <v>185.22639000000001</v>
      </c>
      <c r="L18" s="98">
        <v>104.10302999999953</v>
      </c>
      <c r="M18" s="98">
        <v>231.9</v>
      </c>
      <c r="N18" s="98">
        <v>26.494</v>
      </c>
      <c r="O18" s="98">
        <v>0</v>
      </c>
      <c r="P18" s="98">
        <v>0</v>
      </c>
      <c r="Q18" s="98">
        <v>17341.363690000009</v>
      </c>
      <c r="R18" s="98">
        <v>40.402800000000006</v>
      </c>
      <c r="S18" s="98">
        <v>949.41604000000029</v>
      </c>
      <c r="T18" s="98">
        <v>7614.3744499999993</v>
      </c>
      <c r="U18" s="98">
        <v>79.09384</v>
      </c>
      <c r="V18" s="98">
        <v>292.61799999999999</v>
      </c>
      <c r="W18" s="98">
        <v>0</v>
      </c>
      <c r="X18" s="98">
        <v>29510.971729784018</v>
      </c>
      <c r="Y18" s="463"/>
    </row>
    <row r="19" spans="1:25" s="357" customFormat="1" ht="12.95" customHeight="1" x14ac:dyDescent="0.2">
      <c r="A19" s="261" t="s">
        <v>826</v>
      </c>
      <c r="B19" s="98">
        <v>0</v>
      </c>
      <c r="C19" s="98">
        <v>0</v>
      </c>
      <c r="D19" s="98">
        <v>0</v>
      </c>
      <c r="E19" s="98">
        <v>5328.0008337142635</v>
      </c>
      <c r="F19" s="98">
        <v>0.67837999999999998</v>
      </c>
      <c r="G19" s="98">
        <v>0</v>
      </c>
      <c r="H19" s="98">
        <v>0</v>
      </c>
      <c r="I19" s="98">
        <v>3.3938999999999999</v>
      </c>
      <c r="J19" s="98">
        <v>106.88854999999995</v>
      </c>
      <c r="K19" s="98">
        <v>28876.014589999999</v>
      </c>
      <c r="L19" s="98">
        <v>173.94637999999975</v>
      </c>
      <c r="M19" s="98">
        <v>0</v>
      </c>
      <c r="N19" s="98">
        <v>117.26033333333334</v>
      </c>
      <c r="O19" s="98">
        <v>77.238129999999998</v>
      </c>
      <c r="P19" s="98">
        <v>0</v>
      </c>
      <c r="Q19" s="98">
        <v>3429.3732600000003</v>
      </c>
      <c r="R19" s="98">
        <v>851.03574000000003</v>
      </c>
      <c r="S19" s="98">
        <v>3685.5976499999997</v>
      </c>
      <c r="T19" s="98">
        <v>35086.773609999997</v>
      </c>
      <c r="U19" s="98">
        <v>1238.5426599999998</v>
      </c>
      <c r="V19" s="98">
        <v>3264.3879999999999</v>
      </c>
      <c r="W19" s="98">
        <v>53.694839999999999</v>
      </c>
      <c r="X19" s="98">
        <v>82292.826857047607</v>
      </c>
      <c r="Y19" s="463"/>
    </row>
    <row r="20" spans="1:25" s="357" customFormat="1" ht="12.95" customHeight="1" x14ac:dyDescent="0.2">
      <c r="A20" s="261" t="s">
        <v>984</v>
      </c>
      <c r="B20" s="98">
        <v>160.39280884599987</v>
      </c>
      <c r="C20" s="98">
        <v>0</v>
      </c>
      <c r="D20" s="98">
        <v>0</v>
      </c>
      <c r="E20" s="98">
        <v>0</v>
      </c>
      <c r="F20" s="98">
        <v>5.2166300000000003</v>
      </c>
      <c r="G20" s="98">
        <v>85.153000000000006</v>
      </c>
      <c r="H20" s="98">
        <v>0</v>
      </c>
      <c r="I20" s="98">
        <v>105.21937</v>
      </c>
      <c r="J20" s="98">
        <v>119.65622999999999</v>
      </c>
      <c r="K20" s="98">
        <v>8.7400800000000007</v>
      </c>
      <c r="L20" s="98">
        <v>10.555780000000006</v>
      </c>
      <c r="M20" s="98">
        <v>0</v>
      </c>
      <c r="N20" s="98">
        <v>33.359057142857139</v>
      </c>
      <c r="O20" s="98">
        <v>0</v>
      </c>
      <c r="P20" s="98">
        <v>0</v>
      </c>
      <c r="Q20" s="98">
        <v>3.8041000000000005</v>
      </c>
      <c r="R20" s="98">
        <v>0</v>
      </c>
      <c r="S20" s="98">
        <v>0</v>
      </c>
      <c r="T20" s="98">
        <v>0</v>
      </c>
      <c r="U20" s="98">
        <v>2.5999999999999999E-2</v>
      </c>
      <c r="V20" s="98">
        <v>15.529</v>
      </c>
      <c r="W20" s="98">
        <v>64.566670000000002</v>
      </c>
      <c r="X20" s="98">
        <v>612.21872598885705</v>
      </c>
      <c r="Y20" s="463"/>
    </row>
    <row r="21" spans="1:25" s="357" customFormat="1" ht="12.95" customHeight="1" x14ac:dyDescent="0.2">
      <c r="A21" s="261" t="s">
        <v>827</v>
      </c>
      <c r="B21" s="98">
        <v>0</v>
      </c>
      <c r="C21" s="98">
        <v>0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25.642900000000001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  <c r="P21" s="98">
        <v>0</v>
      </c>
      <c r="Q21" s="98">
        <v>0</v>
      </c>
      <c r="R21" s="98">
        <v>0</v>
      </c>
      <c r="S21" s="98">
        <v>0</v>
      </c>
      <c r="T21" s="98">
        <v>0</v>
      </c>
      <c r="U21" s="98">
        <v>0</v>
      </c>
      <c r="V21" s="98">
        <v>0</v>
      </c>
      <c r="W21" s="98">
        <v>0</v>
      </c>
      <c r="X21" s="98">
        <v>25.642900000000001</v>
      </c>
      <c r="Y21" s="463"/>
    </row>
    <row r="22" spans="1:25" s="357" customFormat="1" ht="18" customHeight="1" x14ac:dyDescent="0.2">
      <c r="A22" s="784" t="s">
        <v>538</v>
      </c>
      <c r="B22" s="98">
        <v>217336.09556999995</v>
      </c>
      <c r="C22" s="98">
        <v>0.13344999999999999</v>
      </c>
      <c r="D22" s="98">
        <v>52.335839999999997</v>
      </c>
      <c r="E22" s="98">
        <v>0</v>
      </c>
      <c r="F22" s="98">
        <v>49843.155611000002</v>
      </c>
      <c r="G22" s="98">
        <v>630.59132999999997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2349.51892</v>
      </c>
      <c r="U22" s="98">
        <v>0</v>
      </c>
      <c r="V22" s="98">
        <v>0</v>
      </c>
      <c r="W22" s="98">
        <v>0</v>
      </c>
      <c r="X22" s="98">
        <v>270211.83072099998</v>
      </c>
      <c r="Y22" s="463"/>
    </row>
    <row r="23" spans="1:25" s="357" customFormat="1" ht="12.95" customHeight="1" x14ac:dyDescent="0.2">
      <c r="A23" s="261" t="s">
        <v>983</v>
      </c>
      <c r="B23" s="98">
        <v>64441.328879999986</v>
      </c>
      <c r="C23" s="98">
        <v>0.13344999999999999</v>
      </c>
      <c r="D23" s="98">
        <v>52.335839999999997</v>
      </c>
      <c r="E23" s="98">
        <v>0</v>
      </c>
      <c r="F23" s="98">
        <v>30793.63451</v>
      </c>
      <c r="G23" s="98">
        <v>80.443809999999999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  <c r="N23" s="98">
        <v>0</v>
      </c>
      <c r="O23" s="98">
        <v>0</v>
      </c>
      <c r="P23" s="98">
        <v>0</v>
      </c>
      <c r="Q23" s="98">
        <v>0</v>
      </c>
      <c r="R23" s="98">
        <v>0</v>
      </c>
      <c r="S23" s="98">
        <v>0</v>
      </c>
      <c r="T23" s="98">
        <v>0</v>
      </c>
      <c r="U23" s="98">
        <v>0</v>
      </c>
      <c r="V23" s="98">
        <v>0</v>
      </c>
      <c r="W23" s="98">
        <v>0</v>
      </c>
      <c r="X23" s="98">
        <v>95367.876489999981</v>
      </c>
      <c r="Y23" s="463"/>
    </row>
    <row r="24" spans="1:25" s="357" customFormat="1" ht="12.95" customHeight="1" x14ac:dyDescent="0.2">
      <c r="A24" s="261" t="s">
        <v>825</v>
      </c>
      <c r="B24" s="98">
        <v>54097.319510000001</v>
      </c>
      <c r="C24" s="98">
        <v>0</v>
      </c>
      <c r="D24" s="98">
        <v>0</v>
      </c>
      <c r="E24" s="98">
        <v>0</v>
      </c>
      <c r="F24" s="98">
        <v>10453.731211</v>
      </c>
      <c r="G24" s="98">
        <v>273.32024000000001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2349.51892</v>
      </c>
      <c r="U24" s="98">
        <v>0</v>
      </c>
      <c r="V24" s="98">
        <v>0</v>
      </c>
      <c r="W24" s="98">
        <v>0</v>
      </c>
      <c r="X24" s="98">
        <v>67173.889880999996</v>
      </c>
      <c r="Y24" s="463"/>
    </row>
    <row r="25" spans="1:25" s="357" customFormat="1" ht="12.95" customHeight="1" x14ac:dyDescent="0.2">
      <c r="A25" s="261" t="s">
        <v>826</v>
      </c>
      <c r="B25" s="98">
        <v>0</v>
      </c>
      <c r="C25" s="98">
        <v>0</v>
      </c>
      <c r="D25" s="98">
        <v>0</v>
      </c>
      <c r="E25" s="98">
        <v>0</v>
      </c>
      <c r="F25" s="98">
        <v>0.72374000000000005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v>0</v>
      </c>
      <c r="R25" s="98">
        <v>0</v>
      </c>
      <c r="S25" s="98">
        <v>0</v>
      </c>
      <c r="T25" s="98">
        <v>0</v>
      </c>
      <c r="U25" s="98">
        <v>0</v>
      </c>
      <c r="V25" s="98">
        <v>0</v>
      </c>
      <c r="W25" s="98">
        <v>0</v>
      </c>
      <c r="X25" s="98">
        <v>0.72374000000000005</v>
      </c>
      <c r="Y25" s="463"/>
    </row>
    <row r="26" spans="1:25" s="357" customFormat="1" ht="12.95" customHeight="1" x14ac:dyDescent="0.2">
      <c r="A26" s="261" t="s">
        <v>985</v>
      </c>
      <c r="B26" s="98">
        <v>98797.447179999959</v>
      </c>
      <c r="C26" s="98">
        <v>0</v>
      </c>
      <c r="D26" s="98">
        <v>0</v>
      </c>
      <c r="E26" s="98">
        <v>0</v>
      </c>
      <c r="F26" s="98">
        <v>8595.0661500000006</v>
      </c>
      <c r="G26" s="98">
        <v>276.82727999999997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0</v>
      </c>
      <c r="W26" s="98">
        <v>0</v>
      </c>
      <c r="X26" s="98">
        <v>107669.34060999996</v>
      </c>
      <c r="Y26" s="463"/>
    </row>
    <row r="27" spans="1:25" s="357" customFormat="1" ht="12.95" customHeight="1" x14ac:dyDescent="0.2">
      <c r="A27" s="261" t="s">
        <v>827</v>
      </c>
      <c r="B27" s="98">
        <v>0</v>
      </c>
      <c r="C27" s="98">
        <v>0</v>
      </c>
      <c r="D27" s="98">
        <v>0</v>
      </c>
      <c r="E27" s="98">
        <v>0</v>
      </c>
      <c r="F27" s="98">
        <v>0</v>
      </c>
      <c r="G27" s="98">
        <v>0</v>
      </c>
      <c r="H27" s="98">
        <v>0</v>
      </c>
      <c r="I27" s="98">
        <v>0</v>
      </c>
      <c r="J27" s="98">
        <v>0</v>
      </c>
      <c r="K27" s="98">
        <v>0</v>
      </c>
      <c r="L27" s="98">
        <v>0</v>
      </c>
      <c r="M27" s="98">
        <v>0</v>
      </c>
      <c r="N27" s="98">
        <v>0</v>
      </c>
      <c r="O27" s="98">
        <v>0</v>
      </c>
      <c r="P27" s="98">
        <v>0</v>
      </c>
      <c r="Q27" s="98">
        <v>0</v>
      </c>
      <c r="R27" s="98">
        <v>0</v>
      </c>
      <c r="S27" s="98">
        <v>0</v>
      </c>
      <c r="T27" s="98">
        <v>0</v>
      </c>
      <c r="U27" s="98">
        <v>0</v>
      </c>
      <c r="V27" s="98">
        <v>0</v>
      </c>
      <c r="W27" s="98">
        <v>0</v>
      </c>
      <c r="X27" s="98">
        <v>0</v>
      </c>
      <c r="Y27" s="463"/>
    </row>
    <row r="28" spans="1:25" s="485" customFormat="1" ht="12.95" customHeight="1" x14ac:dyDescent="0.2">
      <c r="A28" s="257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179"/>
    </row>
    <row r="29" spans="1:25" s="484" customFormat="1" ht="18.75" customHeight="1" x14ac:dyDescent="0.2">
      <c r="A29" s="1180" t="s">
        <v>539</v>
      </c>
      <c r="B29" s="1181"/>
      <c r="C29" s="1181"/>
      <c r="D29" s="1181"/>
      <c r="E29" s="1181"/>
      <c r="F29" s="1181"/>
      <c r="G29" s="1181"/>
      <c r="H29" s="1181"/>
      <c r="I29" s="1181"/>
      <c r="J29" s="1181"/>
      <c r="K29" s="1181"/>
      <c r="L29" s="1181"/>
      <c r="M29" s="1181"/>
      <c r="N29" s="1181"/>
      <c r="O29" s="1181"/>
      <c r="P29" s="1181"/>
      <c r="Q29" s="1181"/>
      <c r="R29" s="1181"/>
      <c r="S29" s="1181"/>
      <c r="T29" s="1181"/>
      <c r="U29" s="1181"/>
      <c r="V29" s="1181"/>
      <c r="W29" s="1181"/>
      <c r="X29" s="1181"/>
      <c r="Y29" s="460"/>
    </row>
    <row r="30" spans="1:25" s="484" customFormat="1" ht="18" customHeight="1" x14ac:dyDescent="0.2">
      <c r="A30" s="791" t="s">
        <v>540</v>
      </c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460"/>
    </row>
    <row r="31" spans="1:25" s="357" customFormat="1" ht="12.95" customHeight="1" x14ac:dyDescent="0.2">
      <c r="A31" s="261" t="s">
        <v>678</v>
      </c>
      <c r="B31" s="98">
        <v>4675.3699000000006</v>
      </c>
      <c r="C31" s="98">
        <v>40113.656590000006</v>
      </c>
      <c r="D31" s="98">
        <v>29.96856</v>
      </c>
      <c r="E31" s="98">
        <v>33481.3269</v>
      </c>
      <c r="F31" s="98">
        <v>4683.6967699999996</v>
      </c>
      <c r="G31" s="98">
        <v>9765.4567599999991</v>
      </c>
      <c r="H31" s="98">
        <v>55545.014210000001</v>
      </c>
      <c r="I31" s="98">
        <v>90374.659739999988</v>
      </c>
      <c r="J31" s="98">
        <v>367057.43900000001</v>
      </c>
      <c r="K31" s="98">
        <v>165202.46478000001</v>
      </c>
      <c r="L31" s="98">
        <v>62339.977119999996</v>
      </c>
      <c r="M31" s="98">
        <v>53335.911</v>
      </c>
      <c r="N31" s="98">
        <v>21701.8868</v>
      </c>
      <c r="O31" s="98">
        <v>161040.97074000002</v>
      </c>
      <c r="P31" s="98">
        <v>262853.84552999999</v>
      </c>
      <c r="Q31" s="98">
        <v>73029.086190000002</v>
      </c>
      <c r="R31" s="98">
        <v>180681.96559000001</v>
      </c>
      <c r="S31" s="98">
        <v>48193.512969999996</v>
      </c>
      <c r="T31" s="98">
        <v>124423.82998000001</v>
      </c>
      <c r="U31" s="98">
        <v>154007.77113000001</v>
      </c>
      <c r="V31" s="98">
        <v>208058.80600000001</v>
      </c>
      <c r="W31" s="98">
        <v>589640.32230999996</v>
      </c>
      <c r="X31" s="98">
        <v>2710236.9385700002</v>
      </c>
      <c r="Y31" s="463"/>
    </row>
    <row r="32" spans="1:25" s="357" customFormat="1" ht="12.95" customHeight="1" x14ac:dyDescent="0.2">
      <c r="A32" s="261" t="s">
        <v>1635</v>
      </c>
      <c r="B32" s="98">
        <v>446.29669000000007</v>
      </c>
      <c r="C32" s="98">
        <v>721.54217000000006</v>
      </c>
      <c r="D32" s="98">
        <v>0</v>
      </c>
      <c r="E32" s="98">
        <v>6108.691164943386</v>
      </c>
      <c r="F32" s="98">
        <v>35.699599999999997</v>
      </c>
      <c r="G32" s="98">
        <v>904.53335811452916</v>
      </c>
      <c r="H32" s="98">
        <v>1776.00416</v>
      </c>
      <c r="I32" s="98">
        <v>8591.073786166</v>
      </c>
      <c r="J32" s="98">
        <v>10917.064</v>
      </c>
      <c r="K32" s="98">
        <v>8527.1196374474002</v>
      </c>
      <c r="L32" s="98">
        <v>713.36878000000002</v>
      </c>
      <c r="M32" s="98">
        <v>917.57880367702899</v>
      </c>
      <c r="N32" s="98">
        <v>1026.49388</v>
      </c>
      <c r="O32" s="98">
        <v>6305.4266699999998</v>
      </c>
      <c r="P32" s="98">
        <v>29133.889943335038</v>
      </c>
      <c r="Q32" s="98">
        <v>2309.9312999999997</v>
      </c>
      <c r="R32" s="98">
        <v>3379.0415699999999</v>
      </c>
      <c r="S32" s="98">
        <v>196.57279</v>
      </c>
      <c r="T32" s="98">
        <v>8298.5112599999993</v>
      </c>
      <c r="U32" s="98">
        <v>2405.5100499999994</v>
      </c>
      <c r="V32" s="98">
        <v>20355.823675868018</v>
      </c>
      <c r="W32" s="98">
        <v>0</v>
      </c>
      <c r="X32" s="98">
        <v>113070.1732895514</v>
      </c>
      <c r="Y32" s="463"/>
    </row>
    <row r="33" spans="1:25" s="485" customFormat="1" ht="12.95" customHeight="1" x14ac:dyDescent="0.2">
      <c r="A33" s="262" t="s">
        <v>1636</v>
      </c>
      <c r="B33" s="105">
        <v>90.45430202217797</v>
      </c>
      <c r="C33" s="105">
        <v>98.20125555400034</v>
      </c>
      <c r="D33" s="105">
        <v>100</v>
      </c>
      <c r="E33" s="105">
        <v>81.754931089832681</v>
      </c>
      <c r="F33" s="105">
        <v>99.237790109969055</v>
      </c>
      <c r="G33" s="105">
        <v>90.737418839233797</v>
      </c>
      <c r="H33" s="105">
        <v>96.802585821140624</v>
      </c>
      <c r="I33" s="105">
        <v>90.49393512420211</v>
      </c>
      <c r="J33" s="105">
        <v>97.025788653203122</v>
      </c>
      <c r="K33" s="105">
        <v>94.838382315419466</v>
      </c>
      <c r="L33" s="105">
        <v>98.855680074077</v>
      </c>
      <c r="M33" s="105">
        <v>98.279622891081715</v>
      </c>
      <c r="N33" s="105">
        <v>95.270024724301834</v>
      </c>
      <c r="O33" s="105">
        <v>96.084582301618099</v>
      </c>
      <c r="P33" s="105">
        <v>88.916315877140207</v>
      </c>
      <c r="Q33" s="105">
        <v>96.836970828321412</v>
      </c>
      <c r="R33" s="105">
        <v>98.129840153683261</v>
      </c>
      <c r="S33" s="105">
        <v>99.592117739741525</v>
      </c>
      <c r="T33" s="105">
        <v>93.330448627619077</v>
      </c>
      <c r="U33" s="105">
        <v>98.438059305481744</v>
      </c>
      <c r="V33" s="105">
        <v>90.216312365135849</v>
      </c>
      <c r="W33" s="105">
        <v>100</v>
      </c>
      <c r="X33" s="105">
        <v>95.828033642357084</v>
      </c>
      <c r="Y33" s="1179"/>
    </row>
    <row r="34" spans="1:25" s="484" customFormat="1" ht="18" customHeight="1" x14ac:dyDescent="0.2">
      <c r="A34" s="791" t="s">
        <v>537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460"/>
    </row>
    <row r="35" spans="1:25" s="357" customFormat="1" ht="12.95" customHeight="1" x14ac:dyDescent="0.2">
      <c r="A35" s="261" t="s">
        <v>678</v>
      </c>
      <c r="B35" s="98">
        <v>2210.37997</v>
      </c>
      <c r="C35" s="98">
        <v>764.29135999999994</v>
      </c>
      <c r="D35" s="98">
        <v>182.78845999999999</v>
      </c>
      <c r="E35" s="98">
        <v>5328.0008399999997</v>
      </c>
      <c r="F35" s="98">
        <v>277.84627</v>
      </c>
      <c r="G35" s="98">
        <v>340.38130999999998</v>
      </c>
      <c r="H35" s="98">
        <v>2.4962300000000002</v>
      </c>
      <c r="I35" s="98">
        <v>664.96024</v>
      </c>
      <c r="J35" s="98">
        <v>910.93499999999995</v>
      </c>
      <c r="K35" s="98">
        <v>32341.198579999997</v>
      </c>
      <c r="L35" s="98">
        <v>288.60518999999999</v>
      </c>
      <c r="M35" s="98">
        <v>231.9</v>
      </c>
      <c r="N35" s="98">
        <v>288.80051000000003</v>
      </c>
      <c r="O35" s="98">
        <v>77.657119999999992</v>
      </c>
      <c r="P35" s="98">
        <v>1.22394</v>
      </c>
      <c r="Q35" s="98">
        <v>20779.866739999998</v>
      </c>
      <c r="R35" s="98">
        <v>891.43853999999999</v>
      </c>
      <c r="S35" s="98">
        <v>5309.49773</v>
      </c>
      <c r="T35" s="98">
        <v>44216.881809999999</v>
      </c>
      <c r="U35" s="98">
        <v>19237.971010000001</v>
      </c>
      <c r="V35" s="98">
        <v>4417.3770000000004</v>
      </c>
      <c r="W35" s="98">
        <v>731.89244999999994</v>
      </c>
      <c r="X35" s="98">
        <v>139496.39030000003</v>
      </c>
      <c r="Y35" s="463"/>
    </row>
    <row r="36" spans="1:25" s="357" customFormat="1" ht="12.95" customHeight="1" x14ac:dyDescent="0.2">
      <c r="A36" s="261" t="s">
        <v>1635</v>
      </c>
      <c r="B36" s="98">
        <v>527.23848999999984</v>
      </c>
      <c r="C36" s="98">
        <v>152.85826999999998</v>
      </c>
      <c r="D36" s="98">
        <v>0</v>
      </c>
      <c r="E36" s="98">
        <v>2526.2014168571318</v>
      </c>
      <c r="F36" s="98">
        <v>25.854119999999998</v>
      </c>
      <c r="G36" s="98">
        <v>153.99550072929151</v>
      </c>
      <c r="H36" s="98">
        <v>80.563009999999991</v>
      </c>
      <c r="I36" s="98">
        <v>105.30705</v>
      </c>
      <c r="J36" s="98">
        <v>322.16301839680352</v>
      </c>
      <c r="K36" s="98">
        <v>56.532890000000002</v>
      </c>
      <c r="L36" s="98">
        <v>66.08466</v>
      </c>
      <c r="M36" s="98">
        <v>36.46015341564739</v>
      </c>
      <c r="N36" s="98">
        <v>19.484150000000003</v>
      </c>
      <c r="O36" s="98">
        <v>24.299509999999998</v>
      </c>
      <c r="P36" s="98">
        <v>0</v>
      </c>
      <c r="Q36" s="98">
        <v>0</v>
      </c>
      <c r="R36" s="98">
        <v>84.194159999999997</v>
      </c>
      <c r="S36" s="98">
        <v>1157.0706200000002</v>
      </c>
      <c r="T36" s="98">
        <v>6160.4234200000001</v>
      </c>
      <c r="U36" s="98">
        <v>145.72596999999999</v>
      </c>
      <c r="V36" s="98">
        <v>38.207999999999998</v>
      </c>
      <c r="W36" s="98">
        <v>0</v>
      </c>
      <c r="X36" s="98">
        <v>11682.664409398874</v>
      </c>
      <c r="Y36" s="463"/>
    </row>
    <row r="37" spans="1:25" s="485" customFormat="1" ht="12.95" customHeight="1" x14ac:dyDescent="0.2">
      <c r="A37" s="262" t="s">
        <v>1636</v>
      </c>
      <c r="B37" s="105">
        <v>76.147155821358638</v>
      </c>
      <c r="C37" s="105">
        <v>80.000000261680313</v>
      </c>
      <c r="D37" s="105">
        <v>100</v>
      </c>
      <c r="E37" s="105">
        <v>52.586317218802613</v>
      </c>
      <c r="F37" s="105">
        <v>90.694811199013031</v>
      </c>
      <c r="G37" s="105">
        <v>54.757944632949588</v>
      </c>
      <c r="H37" s="105">
        <v>-3127.3873000484728</v>
      </c>
      <c r="I37" s="105">
        <v>84.163406521869632</v>
      </c>
      <c r="J37" s="105">
        <v>64.633808296222725</v>
      </c>
      <c r="K37" s="105">
        <v>99.825198531649477</v>
      </c>
      <c r="L37" s="105">
        <v>77.102054193827911</v>
      </c>
      <c r="M37" s="105">
        <v>84.277639751769129</v>
      </c>
      <c r="N37" s="105">
        <v>93.253422578789767</v>
      </c>
      <c r="O37" s="105">
        <v>68.709231040244603</v>
      </c>
      <c r="P37" s="105">
        <v>100</v>
      </c>
      <c r="Q37" s="105">
        <v>100</v>
      </c>
      <c r="R37" s="105">
        <v>90.555247925448683</v>
      </c>
      <c r="S37" s="105">
        <v>78.20753150599802</v>
      </c>
      <c r="T37" s="105">
        <v>86.067711770198201</v>
      </c>
      <c r="U37" s="105">
        <v>99.242508630851717</v>
      </c>
      <c r="V37" s="105">
        <v>99.135052317246192</v>
      </c>
      <c r="W37" s="105">
        <v>100</v>
      </c>
      <c r="X37" s="105">
        <v>91.625113464029994</v>
      </c>
      <c r="Y37" s="1179"/>
    </row>
    <row r="38" spans="1:25" s="484" customFormat="1" ht="18" customHeight="1" x14ac:dyDescent="0.2">
      <c r="A38" s="784" t="s">
        <v>538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460"/>
    </row>
    <row r="39" spans="1:25" s="357" customFormat="1" ht="12.95" customHeight="1" x14ac:dyDescent="0.2">
      <c r="A39" s="261" t="s">
        <v>678</v>
      </c>
      <c r="B39" s="98">
        <v>230329.75610999999</v>
      </c>
      <c r="C39" s="98">
        <v>0.13344999999999999</v>
      </c>
      <c r="D39" s="98">
        <v>52.335839999999997</v>
      </c>
      <c r="E39" s="98">
        <v>0</v>
      </c>
      <c r="F39" s="98">
        <v>54054.951549999998</v>
      </c>
      <c r="G39" s="98">
        <v>630.59134000000006</v>
      </c>
      <c r="H39" s="98">
        <v>0</v>
      </c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98">
        <v>0</v>
      </c>
      <c r="P39" s="98">
        <v>0</v>
      </c>
      <c r="Q39" s="98">
        <v>0</v>
      </c>
      <c r="R39" s="98">
        <v>0</v>
      </c>
      <c r="S39" s="98">
        <v>0</v>
      </c>
      <c r="T39" s="98">
        <v>2349.51892</v>
      </c>
      <c r="U39" s="98">
        <v>0</v>
      </c>
      <c r="V39" s="98">
        <v>0</v>
      </c>
      <c r="W39" s="98">
        <v>0</v>
      </c>
      <c r="X39" s="98">
        <v>287417.28720999998</v>
      </c>
      <c r="Y39" s="463"/>
    </row>
    <row r="40" spans="1:25" s="357" customFormat="1" ht="12.95" customHeight="1" x14ac:dyDescent="0.2">
      <c r="A40" s="261" t="s">
        <v>1635</v>
      </c>
      <c r="B40" s="98">
        <v>933.8854700000029</v>
      </c>
      <c r="C40" s="98">
        <v>0</v>
      </c>
      <c r="D40" s="98">
        <v>0</v>
      </c>
      <c r="E40" s="98">
        <v>0</v>
      </c>
      <c r="F40" s="98">
        <v>15368.670809999998</v>
      </c>
      <c r="G40" s="98">
        <v>183.19869999999997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98">
        <v>0</v>
      </c>
      <c r="P40" s="98">
        <v>0</v>
      </c>
      <c r="Q40" s="98">
        <v>0</v>
      </c>
      <c r="R40" s="98">
        <v>0</v>
      </c>
      <c r="S40" s="98">
        <v>0</v>
      </c>
      <c r="T40" s="98">
        <v>1290.59699</v>
      </c>
      <c r="U40" s="98">
        <v>0</v>
      </c>
      <c r="V40" s="98">
        <v>0</v>
      </c>
      <c r="W40" s="98">
        <v>0</v>
      </c>
      <c r="X40" s="98">
        <v>17776.351970000003</v>
      </c>
      <c r="Y40" s="463"/>
    </row>
    <row r="41" spans="1:25" s="485" customFormat="1" ht="12.95" customHeight="1" x14ac:dyDescent="0.2">
      <c r="A41" s="262" t="s">
        <v>1636</v>
      </c>
      <c r="B41" s="105">
        <v>99.594544150190472</v>
      </c>
      <c r="C41" s="105">
        <v>100</v>
      </c>
      <c r="D41" s="105">
        <v>100</v>
      </c>
      <c r="E41" s="105" t="s">
        <v>1580</v>
      </c>
      <c r="F41" s="105">
        <v>71.568431070030258</v>
      </c>
      <c r="G41" s="105">
        <v>70.948110387941583</v>
      </c>
      <c r="H41" s="105" t="s">
        <v>1580</v>
      </c>
      <c r="I41" s="105" t="s">
        <v>1580</v>
      </c>
      <c r="J41" s="105" t="s">
        <v>1580</v>
      </c>
      <c r="K41" s="105" t="s">
        <v>1580</v>
      </c>
      <c r="L41" s="105" t="s">
        <v>1580</v>
      </c>
      <c r="M41" s="105" t="s">
        <v>1580</v>
      </c>
      <c r="N41" s="105" t="s">
        <v>1580</v>
      </c>
      <c r="O41" s="105" t="s">
        <v>1580</v>
      </c>
      <c r="P41" s="105" t="s">
        <v>1580</v>
      </c>
      <c r="Q41" s="105" t="s">
        <v>1580</v>
      </c>
      <c r="R41" s="105" t="s">
        <v>1580</v>
      </c>
      <c r="S41" s="105" t="s">
        <v>1580</v>
      </c>
      <c r="T41" s="105">
        <v>45.069734105397202</v>
      </c>
      <c r="U41" s="105" t="s">
        <v>1580</v>
      </c>
      <c r="V41" s="105" t="s">
        <v>1580</v>
      </c>
      <c r="W41" s="105" t="s">
        <v>1580</v>
      </c>
      <c r="X41" s="105">
        <v>93.815141690829535</v>
      </c>
      <c r="Y41" s="1179"/>
    </row>
    <row r="42" spans="1:25" s="484" customFormat="1" ht="21" customHeight="1" x14ac:dyDescent="0.2">
      <c r="A42" s="1180" t="s">
        <v>541</v>
      </c>
      <c r="B42" s="1181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1181"/>
      <c r="P42" s="1181"/>
      <c r="Q42" s="1181"/>
      <c r="R42" s="1181"/>
      <c r="S42" s="1181"/>
      <c r="T42" s="1181"/>
      <c r="U42" s="1181"/>
      <c r="V42" s="1181"/>
      <c r="W42" s="1181"/>
      <c r="X42" s="1181"/>
      <c r="Y42" s="460"/>
    </row>
    <row r="43" spans="1:25" s="485" customFormat="1" ht="18" customHeight="1" x14ac:dyDescent="0.2">
      <c r="A43" s="784" t="s">
        <v>536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179"/>
    </row>
    <row r="44" spans="1:25" s="485" customFormat="1" ht="12.95" customHeight="1" x14ac:dyDescent="0.2">
      <c r="A44" s="261" t="s">
        <v>1194</v>
      </c>
      <c r="B44" s="98">
        <v>6913.2647800000004</v>
      </c>
      <c r="C44" s="98">
        <v>18899.049210000001</v>
      </c>
      <c r="D44" s="98">
        <v>27.12829</v>
      </c>
      <c r="E44" s="98">
        <v>3771.5957000000003</v>
      </c>
      <c r="F44" s="98">
        <v>6612.3782300000003</v>
      </c>
      <c r="G44" s="98">
        <v>8488.0596300000016</v>
      </c>
      <c r="H44" s="98">
        <v>7570.8438600000009</v>
      </c>
      <c r="I44" s="98">
        <v>113176.54929</v>
      </c>
      <c r="J44" s="98">
        <v>445432.538</v>
      </c>
      <c r="K44" s="98">
        <v>131356.10229000001</v>
      </c>
      <c r="L44" s="98">
        <v>84436.776580000005</v>
      </c>
      <c r="M44" s="98">
        <v>11065.323</v>
      </c>
      <c r="N44" s="98">
        <v>24480.487410000002</v>
      </c>
      <c r="O44" s="98">
        <v>24977.46574</v>
      </c>
      <c r="P44" s="98">
        <v>55463.242460000001</v>
      </c>
      <c r="Q44" s="98">
        <v>55045.129680000013</v>
      </c>
      <c r="R44" s="98">
        <v>60304.890260000007</v>
      </c>
      <c r="S44" s="98">
        <v>5850.9459999999999</v>
      </c>
      <c r="T44" s="98">
        <v>83378.126269999993</v>
      </c>
      <c r="U44" s="98">
        <v>95481.005749999997</v>
      </c>
      <c r="V44" s="98">
        <v>135281.08600000001</v>
      </c>
      <c r="W44" s="98">
        <v>401955.29441000003</v>
      </c>
      <c r="X44" s="98">
        <v>1779967.28284</v>
      </c>
      <c r="Y44" s="1179"/>
    </row>
    <row r="45" spans="1:25" s="485" customFormat="1" ht="12.95" customHeight="1" x14ac:dyDescent="0.2">
      <c r="A45" s="261" t="s">
        <v>1637</v>
      </c>
      <c r="B45" s="98">
        <v>16</v>
      </c>
      <c r="C45" s="98">
        <v>81.530229999999989</v>
      </c>
      <c r="D45" s="98">
        <v>0</v>
      </c>
      <c r="E45" s="98">
        <v>856.36684500000013</v>
      </c>
      <c r="F45" s="98">
        <v>0</v>
      </c>
      <c r="G45" s="98">
        <v>629.58293000000003</v>
      </c>
      <c r="H45" s="98">
        <v>437.25896</v>
      </c>
      <c r="I45" s="98">
        <v>2463.5488410789608</v>
      </c>
      <c r="J45" s="98">
        <v>3393.5718139999994</v>
      </c>
      <c r="K45" s="98">
        <v>1833.5162800000001</v>
      </c>
      <c r="L45" s="98">
        <v>351.82005000000004</v>
      </c>
      <c r="M45" s="98">
        <v>369.537104</v>
      </c>
      <c r="N45" s="98">
        <v>0</v>
      </c>
      <c r="O45" s="98">
        <v>3120.0346400000003</v>
      </c>
      <c r="P45" s="98">
        <v>21711.151117499991</v>
      </c>
      <c r="Q45" s="98">
        <v>206.36919</v>
      </c>
      <c r="R45" s="98">
        <v>988.31942000000004</v>
      </c>
      <c r="S45" s="98">
        <v>52.330739999999999</v>
      </c>
      <c r="T45" s="98">
        <v>2035.03541</v>
      </c>
      <c r="U45" s="98">
        <v>739.2363499999999</v>
      </c>
      <c r="V45" s="98">
        <v>8582.9130349810075</v>
      </c>
      <c r="W45" s="98">
        <v>0</v>
      </c>
      <c r="X45" s="98">
        <v>47868.12295655995</v>
      </c>
      <c r="Y45" s="1179"/>
    </row>
    <row r="46" spans="1:25" s="485" customFormat="1" ht="12.95" customHeight="1" x14ac:dyDescent="0.2">
      <c r="A46" s="262" t="s">
        <v>1195</v>
      </c>
      <c r="B46" s="105">
        <v>99.768560867995575</v>
      </c>
      <c r="C46" s="105">
        <v>99.568601419605486</v>
      </c>
      <c r="D46" s="105">
        <v>100</v>
      </c>
      <c r="E46" s="105">
        <v>77.29430954118439</v>
      </c>
      <c r="F46" s="105">
        <v>100</v>
      </c>
      <c r="G46" s="105">
        <v>92.58272258391284</v>
      </c>
      <c r="H46" s="105">
        <v>94.224435636425881</v>
      </c>
      <c r="I46" s="105">
        <v>97.823269169687762</v>
      </c>
      <c r="J46" s="105">
        <v>99.238140116741974</v>
      </c>
      <c r="K46" s="105">
        <v>98.604163607144741</v>
      </c>
      <c r="L46" s="105">
        <v>99.583333158547731</v>
      </c>
      <c r="M46" s="105">
        <v>96.660403821921875</v>
      </c>
      <c r="N46" s="105">
        <v>100</v>
      </c>
      <c r="O46" s="105">
        <v>87.50860206364554</v>
      </c>
      <c r="P46" s="105">
        <v>60.854883063935475</v>
      </c>
      <c r="Q46" s="105">
        <v>99.625090918670352</v>
      </c>
      <c r="R46" s="105">
        <v>98.361128897276927</v>
      </c>
      <c r="S46" s="105">
        <v>99.10560206845183</v>
      </c>
      <c r="T46" s="105">
        <v>97.55926943787388</v>
      </c>
      <c r="U46" s="105">
        <v>99.225776536188178</v>
      </c>
      <c r="V46" s="105">
        <v>93.65549664867342</v>
      </c>
      <c r="W46" s="105">
        <v>100</v>
      </c>
      <c r="X46" s="105">
        <v>97.310730179254492</v>
      </c>
      <c r="Y46" s="1179"/>
    </row>
    <row r="47" spans="1:25" s="485" customFormat="1" ht="18" customHeight="1" x14ac:dyDescent="0.2">
      <c r="A47" s="791" t="s">
        <v>537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179"/>
    </row>
    <row r="48" spans="1:25" s="485" customFormat="1" ht="12.95" customHeight="1" x14ac:dyDescent="0.2">
      <c r="A48" s="261" t="s">
        <v>1194</v>
      </c>
      <c r="B48" s="98">
        <v>371.25920000000002</v>
      </c>
      <c r="C48" s="98">
        <v>745.49867000000006</v>
      </c>
      <c r="D48" s="98">
        <v>4.8189299999999999</v>
      </c>
      <c r="E48" s="98">
        <v>594.16755000000001</v>
      </c>
      <c r="F48" s="98">
        <v>54.5</v>
      </c>
      <c r="G48" s="98">
        <v>140.38749999999999</v>
      </c>
      <c r="H48" s="98">
        <v>0</v>
      </c>
      <c r="I48" s="98">
        <v>88.548000000000002</v>
      </c>
      <c r="J48" s="98">
        <v>362.39699999999999</v>
      </c>
      <c r="K48" s="98">
        <v>3914.4952499999999</v>
      </c>
      <c r="L48" s="98">
        <v>258.59733999999997</v>
      </c>
      <c r="M48" s="98">
        <v>35.99</v>
      </c>
      <c r="N48" s="98">
        <v>7.7</v>
      </c>
      <c r="O48" s="98">
        <v>400</v>
      </c>
      <c r="P48" s="98">
        <v>0</v>
      </c>
      <c r="Q48" s="98">
        <v>8112.4045099999994</v>
      </c>
      <c r="R48" s="98">
        <v>0</v>
      </c>
      <c r="S48" s="98">
        <v>813.75492999999994</v>
      </c>
      <c r="T48" s="98">
        <v>6358.04792</v>
      </c>
      <c r="U48" s="98">
        <v>1357.4639999999999</v>
      </c>
      <c r="V48" s="98">
        <v>202.125</v>
      </c>
      <c r="W48" s="98">
        <v>1127.3</v>
      </c>
      <c r="X48" s="98">
        <v>24949.455799999996</v>
      </c>
      <c r="Y48" s="1179"/>
    </row>
    <row r="49" spans="1:25" s="485" customFormat="1" ht="12.95" customHeight="1" x14ac:dyDescent="0.2">
      <c r="A49" s="261" t="s">
        <v>1637</v>
      </c>
      <c r="B49" s="98">
        <v>98.331710000000001</v>
      </c>
      <c r="C49" s="98">
        <v>149.09973000000002</v>
      </c>
      <c r="D49" s="98">
        <v>0</v>
      </c>
      <c r="E49" s="98">
        <v>297.08377499999995</v>
      </c>
      <c r="F49" s="98">
        <v>4.5</v>
      </c>
      <c r="G49" s="98">
        <v>0</v>
      </c>
      <c r="H49" s="98">
        <v>0</v>
      </c>
      <c r="I49" s="98">
        <v>0</v>
      </c>
      <c r="J49" s="98">
        <v>45.319000000000003</v>
      </c>
      <c r="K49" s="98">
        <v>0</v>
      </c>
      <c r="L49" s="98">
        <v>0</v>
      </c>
      <c r="M49" s="98">
        <v>0</v>
      </c>
      <c r="N49" s="98">
        <v>0</v>
      </c>
      <c r="O49" s="98">
        <v>280</v>
      </c>
      <c r="P49" s="98">
        <v>0</v>
      </c>
      <c r="Q49" s="98">
        <v>0</v>
      </c>
      <c r="R49" s="98">
        <v>0</v>
      </c>
      <c r="S49" s="98">
        <v>361.29399999999998</v>
      </c>
      <c r="T49" s="98">
        <v>1755.87195</v>
      </c>
      <c r="U49" s="98">
        <v>0</v>
      </c>
      <c r="V49" s="98">
        <v>0</v>
      </c>
      <c r="W49" s="98">
        <v>0</v>
      </c>
      <c r="X49" s="98">
        <v>2991.5001649999995</v>
      </c>
      <c r="Y49" s="1179"/>
    </row>
    <row r="50" spans="1:25" s="485" customFormat="1" ht="12.95" customHeight="1" x14ac:dyDescent="0.2">
      <c r="A50" s="262" t="s">
        <v>1195</v>
      </c>
      <c r="B50" s="105">
        <v>73.51400046113335</v>
      </c>
      <c r="C50" s="105">
        <v>80.0000005365536</v>
      </c>
      <c r="D50" s="105">
        <v>100</v>
      </c>
      <c r="E50" s="105">
        <v>50.000000000000014</v>
      </c>
      <c r="F50" s="105">
        <v>91.743119266055047</v>
      </c>
      <c r="G50" s="105">
        <v>100</v>
      </c>
      <c r="H50" s="105" t="s">
        <v>1580</v>
      </c>
      <c r="I50" s="105">
        <v>100</v>
      </c>
      <c r="J50" s="105">
        <v>87.494653653313904</v>
      </c>
      <c r="K50" s="105">
        <v>100</v>
      </c>
      <c r="L50" s="105">
        <v>100</v>
      </c>
      <c r="M50" s="105">
        <v>100</v>
      </c>
      <c r="N50" s="105">
        <v>100</v>
      </c>
      <c r="O50" s="105">
        <v>30</v>
      </c>
      <c r="P50" s="105" t="s">
        <v>1580</v>
      </c>
      <c r="Q50" s="105">
        <v>100</v>
      </c>
      <c r="R50" s="105" t="s">
        <v>1580</v>
      </c>
      <c r="S50" s="105">
        <v>55.601620748399029</v>
      </c>
      <c r="T50" s="105">
        <v>72.383474108826789</v>
      </c>
      <c r="U50" s="105">
        <v>100</v>
      </c>
      <c r="V50" s="105">
        <v>100</v>
      </c>
      <c r="W50" s="105">
        <v>100</v>
      </c>
      <c r="X50" s="105">
        <v>88.009757852113154</v>
      </c>
      <c r="Y50" s="1179"/>
    </row>
    <row r="51" spans="1:25" s="485" customFormat="1" ht="18" customHeight="1" x14ac:dyDescent="0.2">
      <c r="A51" s="784" t="s">
        <v>538</v>
      </c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179"/>
    </row>
    <row r="52" spans="1:25" s="485" customFormat="1" ht="12.95" customHeight="1" x14ac:dyDescent="0.2">
      <c r="A52" s="261" t="s">
        <v>1194</v>
      </c>
      <c r="B52" s="98">
        <v>164758.08148000002</v>
      </c>
      <c r="C52" s="98">
        <v>0</v>
      </c>
      <c r="D52" s="98">
        <v>0</v>
      </c>
      <c r="E52" s="98">
        <v>0</v>
      </c>
      <c r="F52" s="98">
        <v>43761.248549999997</v>
      </c>
      <c r="G52" s="98">
        <v>21297.640099999997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2861.4621899999997</v>
      </c>
      <c r="U52" s="98">
        <v>1.26562</v>
      </c>
      <c r="V52" s="98">
        <v>0</v>
      </c>
      <c r="W52" s="98">
        <v>0</v>
      </c>
      <c r="X52" s="98">
        <v>232679.69793999998</v>
      </c>
      <c r="Y52" s="1179"/>
    </row>
    <row r="53" spans="1:25" s="485" customFormat="1" ht="12.95" customHeight="1" x14ac:dyDescent="0.2">
      <c r="A53" s="261" t="s">
        <v>1637</v>
      </c>
      <c r="B53" s="98">
        <v>18615.335159999995</v>
      </c>
      <c r="C53" s="98">
        <v>0</v>
      </c>
      <c r="D53" s="98">
        <v>0</v>
      </c>
      <c r="E53" s="98">
        <v>0</v>
      </c>
      <c r="F53" s="98">
        <v>15687.711800000001</v>
      </c>
      <c r="G53" s="98">
        <v>6363.1689400000005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8">
        <v>0</v>
      </c>
      <c r="O53" s="98">
        <v>0</v>
      </c>
      <c r="P53" s="98">
        <v>0</v>
      </c>
      <c r="Q53" s="98">
        <v>0</v>
      </c>
      <c r="R53" s="98">
        <v>0</v>
      </c>
      <c r="S53" s="98">
        <v>0</v>
      </c>
      <c r="T53" s="98">
        <v>1069.0228300000001</v>
      </c>
      <c r="U53" s="98">
        <v>1.4315499999999999</v>
      </c>
      <c r="V53" s="98">
        <v>0</v>
      </c>
      <c r="W53" s="98">
        <v>0</v>
      </c>
      <c r="X53" s="98">
        <v>41736.670279999998</v>
      </c>
      <c r="Y53" s="1179"/>
    </row>
    <row r="54" spans="1:25" s="485" customFormat="1" ht="12.95" customHeight="1" thickBot="1" x14ac:dyDescent="0.25">
      <c r="A54" s="263" t="s">
        <v>1195</v>
      </c>
      <c r="B54" s="111">
        <v>88.701413009437289</v>
      </c>
      <c r="C54" s="111" t="s">
        <v>1580</v>
      </c>
      <c r="D54" s="111" t="s">
        <v>1580</v>
      </c>
      <c r="E54" s="111" t="s">
        <v>1580</v>
      </c>
      <c r="F54" s="111">
        <v>64.151590003023344</v>
      </c>
      <c r="G54" s="111">
        <v>70.122657204635559</v>
      </c>
      <c r="H54" s="111" t="s">
        <v>1580</v>
      </c>
      <c r="I54" s="111" t="s">
        <v>1580</v>
      </c>
      <c r="J54" s="111" t="s">
        <v>1580</v>
      </c>
      <c r="K54" s="111" t="s">
        <v>1580</v>
      </c>
      <c r="L54" s="111" t="s">
        <v>1580</v>
      </c>
      <c r="M54" s="111" t="s">
        <v>1580</v>
      </c>
      <c r="N54" s="111" t="s">
        <v>1580</v>
      </c>
      <c r="O54" s="111" t="s">
        <v>1580</v>
      </c>
      <c r="P54" s="111" t="s">
        <v>1580</v>
      </c>
      <c r="Q54" s="111" t="s">
        <v>1580</v>
      </c>
      <c r="R54" s="111" t="s">
        <v>1580</v>
      </c>
      <c r="S54" s="111" t="s">
        <v>1580</v>
      </c>
      <c r="T54" s="111">
        <v>62.640679519165687</v>
      </c>
      <c r="U54" s="111">
        <v>-13.110570313364194</v>
      </c>
      <c r="V54" s="111" t="s">
        <v>1580</v>
      </c>
      <c r="W54" s="111" t="s">
        <v>1580</v>
      </c>
      <c r="X54" s="111">
        <v>82.06260767505276</v>
      </c>
      <c r="Y54" s="1179"/>
    </row>
    <row r="55" spans="1:25" s="485" customFormat="1" ht="12.95" customHeight="1" x14ac:dyDescent="0.2">
      <c r="A55" s="486"/>
      <c r="B55" s="487"/>
      <c r="C55" s="487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487"/>
      <c r="O55" s="487"/>
      <c r="P55" s="487"/>
      <c r="Q55" s="487"/>
      <c r="R55" s="487"/>
      <c r="S55" s="487"/>
      <c r="T55" s="487"/>
      <c r="U55" s="487"/>
      <c r="V55" s="487"/>
      <c r="W55" s="487"/>
      <c r="X55" s="487"/>
      <c r="Y55" s="1179"/>
    </row>
  </sheetData>
  <mergeCells count="4">
    <mergeCell ref="I7:K7"/>
    <mergeCell ref="V7:X7"/>
    <mergeCell ref="K5:X6"/>
    <mergeCell ref="A5:J6"/>
  </mergeCells>
  <phoneticPr fontId="64" type="noConversion"/>
  <conditionalFormatting sqref="W8 O8:U8">
    <cfRule type="expression" dxfId="139" priority="25" stopIfTrue="1">
      <formula>#REF!=1</formula>
    </cfRule>
  </conditionalFormatting>
  <conditionalFormatting sqref="B8:N8">
    <cfRule type="expression" dxfId="138" priority="956" stopIfTrue="1">
      <formula>#REF!=1</formula>
    </cfRule>
  </conditionalFormatting>
  <conditionalFormatting sqref="Y8">
    <cfRule type="expression" dxfId="137" priority="957" stopIfTrue="1">
      <formula>#REF!=1</formula>
    </cfRule>
  </conditionalFormatting>
  <conditionalFormatting sqref="X8">
    <cfRule type="expression" dxfId="136" priority="958" stopIfTrue="1">
      <formula>#REF!=1</formula>
    </cfRule>
  </conditionalFormatting>
  <conditionalFormatting sqref="X8">
    <cfRule type="expression" dxfId="135" priority="959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9" scale="75" fitToWidth="2" orientation="portrait" r:id="rId1"/>
  <headerFooter alignWithMargins="0"/>
  <colBreaks count="1" manualBreakCount="1">
    <brk id="10" min="2" max="5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I103"/>
  <sheetViews>
    <sheetView showGridLines="0" zoomScaleNormal="100" workbookViewId="0">
      <pane xSplit="1" ySplit="8" topLeftCell="B70" activePane="bottomRight" state="frozen"/>
      <selection activeCell="K5" sqref="K5:X6"/>
      <selection pane="topRight" activeCell="K5" sqref="K5:X6"/>
      <selection pane="bottomLeft" activeCell="K5" sqref="K5:X6"/>
      <selection pane="bottomRight" activeCell="A83" sqref="A83"/>
    </sheetView>
  </sheetViews>
  <sheetFormatPr defaultRowHeight="12.75" x14ac:dyDescent="0.2"/>
  <cols>
    <col min="1" max="1" width="34.28515625" style="426" customWidth="1"/>
    <col min="2" max="24" width="8.7109375" style="426" customWidth="1"/>
    <col min="25" max="25" width="7.5703125" style="426" customWidth="1"/>
    <col min="26" max="29" width="8.7109375" style="426" customWidth="1"/>
    <col min="30" max="30" width="8.7109375" style="445" customWidth="1"/>
    <col min="31" max="31" width="8.42578125" style="445" customWidth="1"/>
    <col min="32" max="33" width="8.7109375" style="445" customWidth="1"/>
    <col min="34" max="38" width="9.140625" style="445"/>
    <col min="39" max="16384" width="9.140625" style="426"/>
  </cols>
  <sheetData>
    <row r="1" spans="1:61" s="476" customFormat="1" x14ac:dyDescent="0.2">
      <c r="A1" s="757" t="s">
        <v>349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182"/>
      <c r="AE1" s="1182"/>
      <c r="AF1" s="1182"/>
      <c r="AG1" s="1182"/>
      <c r="AH1" s="1182"/>
      <c r="AI1" s="1182"/>
      <c r="AJ1" s="1182"/>
      <c r="AK1" s="1182"/>
      <c r="AL1" s="1182"/>
    </row>
    <row r="2" spans="1:61" x14ac:dyDescent="0.2">
      <c r="A2" s="757" t="s">
        <v>350</v>
      </c>
    </row>
    <row r="3" spans="1:61" s="890" customFormat="1" ht="15" customHeight="1" x14ac:dyDescent="0.2">
      <c r="A3" s="997" t="s">
        <v>683</v>
      </c>
      <c r="AC3" s="1001" t="s">
        <v>726</v>
      </c>
      <c r="AD3" s="944"/>
      <c r="AE3" s="1183"/>
      <c r="AF3" s="944"/>
      <c r="AG3" s="944"/>
      <c r="AH3" s="944"/>
      <c r="AI3" s="944"/>
      <c r="AJ3" s="944"/>
      <c r="AK3" s="944"/>
      <c r="AL3" s="944"/>
    </row>
    <row r="4" spans="1:61" s="429" customFormat="1" ht="12" customHeight="1" x14ac:dyDescent="0.2">
      <c r="AD4" s="446"/>
      <c r="AE4" s="446"/>
      <c r="AF4" s="446"/>
      <c r="AG4" s="446"/>
      <c r="AH4" s="446"/>
      <c r="AI4" s="446"/>
      <c r="AJ4" s="446"/>
      <c r="AK4" s="446"/>
      <c r="AL4" s="446"/>
    </row>
    <row r="5" spans="1:61" s="429" customFormat="1" ht="18" customHeight="1" x14ac:dyDescent="0.2">
      <c r="A5" s="1777" t="s">
        <v>4038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9" t="s">
        <v>937</v>
      </c>
      <c r="Q5" s="1779"/>
      <c r="R5" s="1779"/>
      <c r="S5" s="1779"/>
      <c r="T5" s="1779"/>
      <c r="U5" s="1779"/>
      <c r="V5" s="1779"/>
      <c r="W5" s="1779"/>
      <c r="X5" s="1779"/>
      <c r="Y5" s="1779"/>
      <c r="Z5" s="1779"/>
      <c r="AA5" s="1779"/>
      <c r="AB5" s="1779"/>
      <c r="AC5" s="1779"/>
      <c r="AD5" s="1779"/>
      <c r="AE5" s="1779"/>
      <c r="AF5" s="1779"/>
      <c r="AG5" s="446"/>
      <c r="AH5" s="446"/>
      <c r="AI5" s="446"/>
      <c r="AJ5" s="446"/>
      <c r="AK5" s="446"/>
      <c r="AL5" s="446"/>
    </row>
    <row r="6" spans="1:61" s="429" customFormat="1" ht="18" customHeight="1" x14ac:dyDescent="0.2">
      <c r="A6" s="1778"/>
      <c r="B6" s="1778"/>
      <c r="C6" s="1778"/>
      <c r="D6" s="1778"/>
      <c r="E6" s="1778"/>
      <c r="F6" s="1778"/>
      <c r="G6" s="1778"/>
      <c r="H6" s="1778"/>
      <c r="I6" s="1778"/>
      <c r="J6" s="1778"/>
      <c r="K6" s="1778"/>
      <c r="L6" s="1778"/>
      <c r="M6" s="1778"/>
      <c r="N6" s="1778"/>
      <c r="O6" s="1778"/>
      <c r="P6" s="1779"/>
      <c r="Q6" s="1779"/>
      <c r="R6" s="1779"/>
      <c r="S6" s="1779"/>
      <c r="T6" s="1779"/>
      <c r="U6" s="1779"/>
      <c r="V6" s="1779"/>
      <c r="W6" s="1779"/>
      <c r="X6" s="1779"/>
      <c r="Y6" s="1779"/>
      <c r="Z6" s="1779"/>
      <c r="AA6" s="1779"/>
      <c r="AB6" s="1779"/>
      <c r="AC6" s="1779"/>
      <c r="AD6" s="1779"/>
      <c r="AE6" s="1779"/>
      <c r="AF6" s="1779"/>
      <c r="AG6" s="446"/>
      <c r="AH6" s="446"/>
      <c r="AI6" s="446"/>
      <c r="AJ6" s="446"/>
      <c r="AK6" s="446"/>
      <c r="AL6" s="446"/>
    </row>
    <row r="7" spans="1:61" s="366" customFormat="1" ht="12" customHeight="1" thickBot="1" x14ac:dyDescent="0.25">
      <c r="N7" s="474"/>
      <c r="AF7" s="1354" t="s">
        <v>2071</v>
      </c>
      <c r="AG7" s="645"/>
      <c r="AH7" s="645"/>
      <c r="AI7" s="645"/>
      <c r="AJ7" s="645"/>
      <c r="AK7" s="645"/>
      <c r="AL7" s="645"/>
    </row>
    <row r="8" spans="1:61" s="475" customFormat="1" ht="69.95" customHeight="1" thickBot="1" x14ac:dyDescent="0.25">
      <c r="A8" s="1172"/>
      <c r="B8" s="1173" t="s">
        <v>1220</v>
      </c>
      <c r="C8" s="1173" t="s">
        <v>800</v>
      </c>
      <c r="D8" s="1173" t="s">
        <v>763</v>
      </c>
      <c r="E8" s="1173" t="s">
        <v>1548</v>
      </c>
      <c r="F8" s="1173" t="s">
        <v>1550</v>
      </c>
      <c r="G8" s="1173" t="s">
        <v>1549</v>
      </c>
      <c r="H8" s="1173" t="s">
        <v>817</v>
      </c>
      <c r="I8" s="1173" t="s">
        <v>102</v>
      </c>
      <c r="J8" s="1174" t="s">
        <v>2070</v>
      </c>
      <c r="K8" s="1173" t="s">
        <v>1551</v>
      </c>
      <c r="L8" s="1173" t="s">
        <v>854</v>
      </c>
      <c r="M8" s="1173" t="s">
        <v>2132</v>
      </c>
      <c r="N8" s="1173" t="s">
        <v>1557</v>
      </c>
      <c r="O8" s="1173" t="s">
        <v>802</v>
      </c>
      <c r="P8" s="1173" t="s">
        <v>830</v>
      </c>
      <c r="Q8" s="1173" t="s">
        <v>1644</v>
      </c>
      <c r="R8" s="1173" t="s">
        <v>1530</v>
      </c>
      <c r="S8" s="1173" t="s">
        <v>758</v>
      </c>
      <c r="T8" s="1173" t="s">
        <v>760</v>
      </c>
      <c r="U8" s="1173" t="s">
        <v>1418</v>
      </c>
      <c r="V8" s="1173" t="s">
        <v>803</v>
      </c>
      <c r="W8" s="1173" t="s">
        <v>762</v>
      </c>
      <c r="X8" s="1173" t="s">
        <v>761</v>
      </c>
      <c r="Y8" s="1173" t="s">
        <v>829</v>
      </c>
      <c r="Z8" s="1173" t="s">
        <v>1581</v>
      </c>
      <c r="AA8" s="1173" t="s">
        <v>828</v>
      </c>
      <c r="AB8" s="1173" t="s">
        <v>799</v>
      </c>
      <c r="AC8" s="1173" t="s">
        <v>1168</v>
      </c>
      <c r="AD8" s="1173" t="s">
        <v>759</v>
      </c>
      <c r="AE8" s="1173" t="s">
        <v>752</v>
      </c>
      <c r="AF8" s="1151" t="s">
        <v>1093</v>
      </c>
      <c r="AG8" s="1186"/>
      <c r="AH8" s="1186"/>
      <c r="AI8" s="1186"/>
      <c r="AJ8" s="1186"/>
      <c r="AK8" s="1186"/>
      <c r="AL8" s="1186"/>
    </row>
    <row r="9" spans="1:61" s="366" customFormat="1" x14ac:dyDescent="0.2">
      <c r="A9" s="1185" t="s">
        <v>527</v>
      </c>
      <c r="B9" s="1189">
        <v>828575.26124000002</v>
      </c>
      <c r="C9" s="1189">
        <v>905223.78082999995</v>
      </c>
      <c r="D9" s="1189">
        <v>1161386.1911800003</v>
      </c>
      <c r="E9" s="1189">
        <v>184169.29402000003</v>
      </c>
      <c r="F9" s="1189">
        <v>4165.6907000000001</v>
      </c>
      <c r="G9" s="1189">
        <v>251624.52557362802</v>
      </c>
      <c r="H9" s="1189">
        <v>1234024.888939993</v>
      </c>
      <c r="I9" s="1189">
        <v>276.64118999999999</v>
      </c>
      <c r="J9" s="1189">
        <v>186426.30136997194</v>
      </c>
      <c r="K9" s="1189">
        <v>19633.487000000001</v>
      </c>
      <c r="L9" s="1189">
        <v>525.79768999999987</v>
      </c>
      <c r="M9" s="1189">
        <v>614.69925999999998</v>
      </c>
      <c r="N9" s="1189">
        <v>698302.70650000009</v>
      </c>
      <c r="O9" s="1189">
        <v>478515.05105999915</v>
      </c>
      <c r="P9" s="1189">
        <v>12743.225379999998</v>
      </c>
      <c r="Q9" s="1189">
        <v>97186.984580000004</v>
      </c>
      <c r="R9" s="1189">
        <v>524458.61398999998</v>
      </c>
      <c r="S9" s="1189">
        <v>709291.37526999996</v>
      </c>
      <c r="T9" s="1189">
        <v>223128.91197000002</v>
      </c>
      <c r="U9" s="1189">
        <v>105840.90256000003</v>
      </c>
      <c r="V9" s="1189">
        <v>151264.56270000001</v>
      </c>
      <c r="W9" s="1189">
        <v>46242.282860000007</v>
      </c>
      <c r="X9" s="1189">
        <v>109362.70590476137</v>
      </c>
      <c r="Y9" s="1189">
        <v>78291.013002716747</v>
      </c>
      <c r="Z9" s="1189">
        <v>345684.09974000009</v>
      </c>
      <c r="AA9" s="1189">
        <v>274518.79717000003</v>
      </c>
      <c r="AB9" s="1189">
        <v>57146.420909999993</v>
      </c>
      <c r="AC9" s="1189">
        <v>313705.35648000007</v>
      </c>
      <c r="AD9" s="1189">
        <v>631535.81380999985</v>
      </c>
      <c r="AE9" s="1189">
        <v>185919.48603999999</v>
      </c>
      <c r="AF9" s="1189">
        <v>9819784.8689210732</v>
      </c>
      <c r="AG9" s="1187"/>
      <c r="AH9" s="1187"/>
      <c r="AI9" s="645"/>
      <c r="AJ9" s="645"/>
      <c r="AK9" s="645"/>
      <c r="AL9" s="645"/>
    </row>
    <row r="10" spans="1:61" s="364" customFormat="1" x14ac:dyDescent="0.2">
      <c r="A10" s="171" t="s">
        <v>938</v>
      </c>
      <c r="B10" s="172">
        <v>102328.58254999999</v>
      </c>
      <c r="C10" s="172">
        <v>252124.98356999998</v>
      </c>
      <c r="D10" s="172">
        <v>132732.72080000001</v>
      </c>
      <c r="E10" s="172">
        <v>1823.1253099999999</v>
      </c>
      <c r="F10" s="172">
        <v>0</v>
      </c>
      <c r="G10" s="172">
        <v>0</v>
      </c>
      <c r="H10" s="172">
        <v>-3.0485099999997765</v>
      </c>
      <c r="I10" s="172">
        <v>0</v>
      </c>
      <c r="J10" s="172">
        <v>0</v>
      </c>
      <c r="K10" s="172">
        <v>0</v>
      </c>
      <c r="L10" s="172">
        <v>1.46255</v>
      </c>
      <c r="M10" s="172">
        <v>20.263150000000003</v>
      </c>
      <c r="N10" s="172">
        <v>15372.71523</v>
      </c>
      <c r="O10" s="172">
        <v>25424.627780000003</v>
      </c>
      <c r="P10" s="172">
        <v>0</v>
      </c>
      <c r="Q10" s="172">
        <v>71.048400000000001</v>
      </c>
      <c r="R10" s="172">
        <v>63935.910360000002</v>
      </c>
      <c r="S10" s="172">
        <v>59122.837070000001</v>
      </c>
      <c r="T10" s="172">
        <v>0</v>
      </c>
      <c r="U10" s="172">
        <v>1282.7608400000001</v>
      </c>
      <c r="V10" s="172">
        <v>481.93323000000009</v>
      </c>
      <c r="W10" s="172">
        <v>0</v>
      </c>
      <c r="X10" s="172">
        <v>550.50929000000008</v>
      </c>
      <c r="Y10" s="172">
        <v>87.054609999999983</v>
      </c>
      <c r="Z10" s="172">
        <v>29055.805669999998</v>
      </c>
      <c r="AA10" s="172">
        <v>691.97953999999982</v>
      </c>
      <c r="AB10" s="172">
        <v>2997.4882000000002</v>
      </c>
      <c r="AC10" s="172">
        <v>346.09111999999988</v>
      </c>
      <c r="AD10" s="172">
        <v>288505.12340999994</v>
      </c>
      <c r="AE10" s="172">
        <v>8882.9948399999994</v>
      </c>
      <c r="AF10" s="172">
        <v>985836.96900999988</v>
      </c>
      <c r="AG10" s="1188"/>
      <c r="AH10" s="1188"/>
      <c r="AI10" s="1188"/>
      <c r="AJ10" s="1188"/>
      <c r="AK10" s="1188"/>
      <c r="AL10" s="1188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</row>
    <row r="11" spans="1:61" s="364" customFormat="1" x14ac:dyDescent="0.2">
      <c r="A11" s="171" t="s">
        <v>939</v>
      </c>
      <c r="B11" s="172">
        <v>263.78419000000002</v>
      </c>
      <c r="C11" s="172">
        <v>1165.51965</v>
      </c>
      <c r="D11" s="172">
        <v>1187.68245</v>
      </c>
      <c r="E11" s="172">
        <v>0</v>
      </c>
      <c r="F11" s="172">
        <v>0</v>
      </c>
      <c r="G11" s="172">
        <v>0</v>
      </c>
      <c r="H11" s="172">
        <v>3118.6300699999797</v>
      </c>
      <c r="I11" s="172">
        <v>0</v>
      </c>
      <c r="J11" s="172">
        <v>5897.7327500000001</v>
      </c>
      <c r="K11" s="172">
        <v>0</v>
      </c>
      <c r="L11" s="172">
        <v>0</v>
      </c>
      <c r="M11" s="172">
        <v>0</v>
      </c>
      <c r="N11" s="172">
        <v>35.275750000000002</v>
      </c>
      <c r="O11" s="172">
        <v>355.11025999999998</v>
      </c>
      <c r="P11" s="172">
        <v>0</v>
      </c>
      <c r="Q11" s="172">
        <v>76.100100000000012</v>
      </c>
      <c r="R11" s="172">
        <v>726.24167</v>
      </c>
      <c r="S11" s="172">
        <v>858.66889999999989</v>
      </c>
      <c r="T11" s="172">
        <v>0</v>
      </c>
      <c r="U11" s="172">
        <v>49.530169999999998</v>
      </c>
      <c r="V11" s="172">
        <v>265.94486000000001</v>
      </c>
      <c r="W11" s="172">
        <v>0</v>
      </c>
      <c r="X11" s="172">
        <v>121.92785000000001</v>
      </c>
      <c r="Y11" s="172">
        <v>0</v>
      </c>
      <c r="Z11" s="172">
        <v>0</v>
      </c>
      <c r="AA11" s="172">
        <v>475.55596999999995</v>
      </c>
      <c r="AB11" s="172">
        <v>4.0215800000000002</v>
      </c>
      <c r="AC11" s="172">
        <v>908.63175999999999</v>
      </c>
      <c r="AD11" s="172">
        <v>0</v>
      </c>
      <c r="AE11" s="172">
        <v>0</v>
      </c>
      <c r="AF11" s="172">
        <v>15510.357979999979</v>
      </c>
      <c r="AG11" s="1188"/>
      <c r="AH11" s="1188"/>
      <c r="AI11" s="1188"/>
      <c r="AJ11" s="1188"/>
      <c r="AK11" s="1188"/>
      <c r="AL11" s="1188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</row>
    <row r="12" spans="1:61" s="364" customFormat="1" x14ac:dyDescent="0.2">
      <c r="A12" s="173" t="s">
        <v>940</v>
      </c>
      <c r="B12" s="172">
        <v>18053.098859999995</v>
      </c>
      <c r="C12" s="172">
        <v>35567.052019999996</v>
      </c>
      <c r="D12" s="172">
        <v>45390.493649999997</v>
      </c>
      <c r="E12" s="172">
        <v>5543.8322099999987</v>
      </c>
      <c r="F12" s="172">
        <v>0</v>
      </c>
      <c r="G12" s="172">
        <v>10012.774727988</v>
      </c>
      <c r="H12" s="172">
        <v>27050.239149998048</v>
      </c>
      <c r="I12" s="172">
        <v>0</v>
      </c>
      <c r="J12" s="172">
        <v>85193.221989999991</v>
      </c>
      <c r="K12" s="172">
        <v>0</v>
      </c>
      <c r="L12" s="172">
        <v>14.90227</v>
      </c>
      <c r="M12" s="172">
        <v>15.174010000000001</v>
      </c>
      <c r="N12" s="172">
        <v>29656.683470000014</v>
      </c>
      <c r="O12" s="172">
        <v>58579.695259999993</v>
      </c>
      <c r="P12" s="172">
        <v>398.91120999999998</v>
      </c>
      <c r="Q12" s="172">
        <v>2199.6165799999999</v>
      </c>
      <c r="R12" s="172">
        <v>9487.6703700000016</v>
      </c>
      <c r="S12" s="172">
        <v>13059.142210000002</v>
      </c>
      <c r="T12" s="172">
        <v>4633.4350300000006</v>
      </c>
      <c r="U12" s="172">
        <v>5737.0277700000006</v>
      </c>
      <c r="V12" s="172">
        <v>7400.9771600000004</v>
      </c>
      <c r="W12" s="172">
        <v>355.13675999999998</v>
      </c>
      <c r="X12" s="172">
        <v>5901.922569999997</v>
      </c>
      <c r="Y12" s="172">
        <v>3051.1417300000003</v>
      </c>
      <c r="Z12" s="172">
        <v>10364.024660000001</v>
      </c>
      <c r="AA12" s="172">
        <v>7223.9303899999995</v>
      </c>
      <c r="AB12" s="172">
        <v>6859.6112699999994</v>
      </c>
      <c r="AC12" s="172">
        <v>20898.935020000001</v>
      </c>
      <c r="AD12" s="172">
        <v>11729.367129999999</v>
      </c>
      <c r="AE12" s="172">
        <v>21508.659469999999</v>
      </c>
      <c r="AF12" s="172">
        <v>445886.67694798595</v>
      </c>
      <c r="AG12" s="1188"/>
      <c r="AH12" s="1188"/>
      <c r="AI12" s="1188"/>
      <c r="AJ12" s="1188"/>
      <c r="AK12" s="1188"/>
      <c r="AL12" s="1188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</row>
    <row r="13" spans="1:61" s="364" customFormat="1" ht="14.25" customHeight="1" x14ac:dyDescent="0.2">
      <c r="A13" s="173" t="s">
        <v>941</v>
      </c>
      <c r="B13" s="172">
        <v>286800.56778999994</v>
      </c>
      <c r="C13" s="172">
        <v>187356.13437000001</v>
      </c>
      <c r="D13" s="172">
        <v>356465.38481000002</v>
      </c>
      <c r="E13" s="172">
        <v>57106.754719999997</v>
      </c>
      <c r="F13" s="172">
        <v>0</v>
      </c>
      <c r="G13" s="172">
        <v>44788.536919999991</v>
      </c>
      <c r="H13" s="172">
        <v>507033.53408999561</v>
      </c>
      <c r="I13" s="172">
        <v>0</v>
      </c>
      <c r="J13" s="172">
        <v>5905.1447100000005</v>
      </c>
      <c r="K13" s="172">
        <v>0</v>
      </c>
      <c r="L13" s="172">
        <v>247.60947999999999</v>
      </c>
      <c r="M13" s="172">
        <v>274.33904999999999</v>
      </c>
      <c r="N13" s="172">
        <v>218515.18929999997</v>
      </c>
      <c r="O13" s="172">
        <v>117108.60759999981</v>
      </c>
      <c r="P13" s="172">
        <v>3187.2208900000001</v>
      </c>
      <c r="Q13" s="172">
        <v>36781.905129999999</v>
      </c>
      <c r="R13" s="172">
        <v>168154.34080999999</v>
      </c>
      <c r="S13" s="172">
        <v>200589.60099000001</v>
      </c>
      <c r="T13" s="172">
        <v>68968.682360000006</v>
      </c>
      <c r="U13" s="172">
        <v>30571.841270000004</v>
      </c>
      <c r="V13" s="172">
        <v>63190.153140000002</v>
      </c>
      <c r="W13" s="172">
        <v>4143.0943900000002</v>
      </c>
      <c r="X13" s="172">
        <v>24948.986440000059</v>
      </c>
      <c r="Y13" s="172">
        <v>34128.355062716721</v>
      </c>
      <c r="Z13" s="172">
        <v>98461.370479999998</v>
      </c>
      <c r="AA13" s="172">
        <v>79595.532659999997</v>
      </c>
      <c r="AB13" s="172">
        <v>12448.698100000001</v>
      </c>
      <c r="AC13" s="172">
        <v>90324.110480000003</v>
      </c>
      <c r="AD13" s="172">
        <v>114023.58203000002</v>
      </c>
      <c r="AE13" s="172">
        <v>39149.415099999998</v>
      </c>
      <c r="AF13" s="172">
        <v>2850268.6921727131</v>
      </c>
      <c r="AG13" s="1188"/>
      <c r="AH13" s="1188"/>
      <c r="AI13" s="1188"/>
      <c r="AJ13" s="1188"/>
      <c r="AK13" s="1188"/>
      <c r="AL13" s="1188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</row>
    <row r="14" spans="1:61" s="364" customFormat="1" x14ac:dyDescent="0.2">
      <c r="A14" s="174" t="s">
        <v>1573</v>
      </c>
      <c r="B14" s="172">
        <v>2129.60673</v>
      </c>
      <c r="C14" s="172">
        <v>803.95120999999995</v>
      </c>
      <c r="D14" s="172">
        <v>1347.9964299999999</v>
      </c>
      <c r="E14" s="172">
        <v>-8.5900000000000004E-3</v>
      </c>
      <c r="F14" s="172">
        <v>0</v>
      </c>
      <c r="G14" s="172">
        <v>0</v>
      </c>
      <c r="H14" s="172">
        <v>329.88251000000002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186.81739999999999</v>
      </c>
      <c r="O14" s="172">
        <v>6569.9000700000006</v>
      </c>
      <c r="P14" s="172">
        <v>0</v>
      </c>
      <c r="Q14" s="172">
        <v>0</v>
      </c>
      <c r="R14" s="172">
        <v>60.800730000000001</v>
      </c>
      <c r="S14" s="172">
        <v>3479.4525300000005</v>
      </c>
      <c r="T14" s="172">
        <v>0</v>
      </c>
      <c r="U14" s="172">
        <v>0</v>
      </c>
      <c r="V14" s="172">
        <v>-6.1467399999999994</v>
      </c>
      <c r="W14" s="172">
        <v>0</v>
      </c>
      <c r="X14" s="172">
        <v>0</v>
      </c>
      <c r="Y14" s="172">
        <v>0</v>
      </c>
      <c r="Z14" s="172">
        <v>359.35041999999999</v>
      </c>
      <c r="AA14" s="172">
        <v>13936.905769999999</v>
      </c>
      <c r="AB14" s="172">
        <v>56.049160000000001</v>
      </c>
      <c r="AC14" s="172">
        <v>399.00828000000001</v>
      </c>
      <c r="AD14" s="172">
        <v>895.95556999999997</v>
      </c>
      <c r="AE14" s="172">
        <v>469.41478999999998</v>
      </c>
      <c r="AF14" s="172">
        <v>31018.936269999998</v>
      </c>
      <c r="AG14" s="1188"/>
      <c r="AH14" s="1188"/>
      <c r="AI14" s="1188"/>
      <c r="AJ14" s="1188"/>
      <c r="AK14" s="1188"/>
      <c r="AL14" s="1188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</row>
    <row r="15" spans="1:61" s="364" customFormat="1" x14ac:dyDescent="0.2">
      <c r="A15" s="174" t="s">
        <v>1674</v>
      </c>
      <c r="B15" s="172">
        <v>2593.3970899999995</v>
      </c>
      <c r="C15" s="172">
        <v>14123.839679999999</v>
      </c>
      <c r="D15" s="172">
        <v>35599.939010000002</v>
      </c>
      <c r="E15" s="172">
        <v>1176.2686999999996</v>
      </c>
      <c r="F15" s="172">
        <v>0</v>
      </c>
      <c r="G15" s="172">
        <v>705.38840000000005</v>
      </c>
      <c r="H15" s="172">
        <v>8562.7045199999993</v>
      </c>
      <c r="I15" s="172">
        <v>0</v>
      </c>
      <c r="J15" s="172">
        <v>0.47954999999999998</v>
      </c>
      <c r="K15" s="172">
        <v>0</v>
      </c>
      <c r="L15" s="172">
        <v>0</v>
      </c>
      <c r="M15" s="172">
        <v>0</v>
      </c>
      <c r="N15" s="172">
        <v>1714.3549800000001</v>
      </c>
      <c r="O15" s="172">
        <v>8137.3424699999996</v>
      </c>
      <c r="P15" s="172">
        <v>7.1768599999999996</v>
      </c>
      <c r="Q15" s="172">
        <v>380.62026999999995</v>
      </c>
      <c r="R15" s="172">
        <v>8176.9787699999997</v>
      </c>
      <c r="S15" s="172">
        <v>8759.1063299999987</v>
      </c>
      <c r="T15" s="172">
        <v>503.44760000000002</v>
      </c>
      <c r="U15" s="172">
        <v>16.94248</v>
      </c>
      <c r="V15" s="172">
        <v>25.198639999999997</v>
      </c>
      <c r="W15" s="172">
        <v>0.48552000000000001</v>
      </c>
      <c r="X15" s="172">
        <v>559.24520000000007</v>
      </c>
      <c r="Y15" s="172">
        <v>32.699719999999999</v>
      </c>
      <c r="Z15" s="172">
        <v>1639.7278999999999</v>
      </c>
      <c r="AA15" s="172">
        <v>3166.68523</v>
      </c>
      <c r="AB15" s="172">
        <v>14.829849999999999</v>
      </c>
      <c r="AC15" s="172">
        <v>1792.4814099999999</v>
      </c>
      <c r="AD15" s="172">
        <v>2200.3460800000003</v>
      </c>
      <c r="AE15" s="172">
        <v>525.16410999999994</v>
      </c>
      <c r="AF15" s="172">
        <v>100414.85037000001</v>
      </c>
      <c r="AG15" s="1188"/>
      <c r="AH15" s="1188"/>
      <c r="AI15" s="1188"/>
      <c r="AJ15" s="1188"/>
      <c r="AK15" s="1188"/>
      <c r="AL15" s="1188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</row>
    <row r="16" spans="1:61" s="364" customFormat="1" x14ac:dyDescent="0.2">
      <c r="A16" s="175" t="s">
        <v>1657</v>
      </c>
      <c r="B16" s="172">
        <v>24306.762640000001</v>
      </c>
      <c r="C16" s="172">
        <v>34193.34564</v>
      </c>
      <c r="D16" s="172">
        <v>31956.657780000005</v>
      </c>
      <c r="E16" s="172">
        <v>2737.7638999999999</v>
      </c>
      <c r="F16" s="172">
        <v>0</v>
      </c>
      <c r="G16" s="172">
        <v>11475.93405</v>
      </c>
      <c r="H16" s="172">
        <v>30634.742950000022</v>
      </c>
      <c r="I16" s="172">
        <v>0</v>
      </c>
      <c r="J16" s="172">
        <v>19906.182570000001</v>
      </c>
      <c r="K16" s="172">
        <v>0</v>
      </c>
      <c r="L16" s="172">
        <v>2.8266300000000002</v>
      </c>
      <c r="M16" s="172">
        <v>1.44007</v>
      </c>
      <c r="N16" s="172">
        <v>34218.651229999996</v>
      </c>
      <c r="O16" s="172">
        <v>18986.946</v>
      </c>
      <c r="P16" s="172">
        <v>20.393889999999999</v>
      </c>
      <c r="Q16" s="172">
        <v>4104.5212599999995</v>
      </c>
      <c r="R16" s="172">
        <v>10116.33085</v>
      </c>
      <c r="S16" s="172">
        <v>16318.445820000001</v>
      </c>
      <c r="T16" s="172">
        <v>7246.13976</v>
      </c>
      <c r="U16" s="172">
        <v>1462.4585499999998</v>
      </c>
      <c r="V16" s="172">
        <v>1154.07927</v>
      </c>
      <c r="W16" s="172">
        <v>200.22042000000002</v>
      </c>
      <c r="X16" s="172">
        <v>2083.6191899999999</v>
      </c>
      <c r="Y16" s="172">
        <v>475.13249999999999</v>
      </c>
      <c r="Z16" s="172">
        <v>18411.773949999999</v>
      </c>
      <c r="AA16" s="172">
        <v>12955.45645</v>
      </c>
      <c r="AB16" s="172">
        <v>194.79757999999995</v>
      </c>
      <c r="AC16" s="172">
        <v>7715.3068400000002</v>
      </c>
      <c r="AD16" s="172">
        <v>12335.67388</v>
      </c>
      <c r="AE16" s="172">
        <v>9704.1895799999984</v>
      </c>
      <c r="AF16" s="172">
        <v>312919.79325000005</v>
      </c>
      <c r="AG16" s="1188"/>
      <c r="AH16" s="1188"/>
      <c r="AI16" s="1188"/>
      <c r="AJ16" s="1188"/>
      <c r="AK16" s="1188"/>
      <c r="AL16" s="1188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</row>
    <row r="17" spans="1:61" s="364" customFormat="1" x14ac:dyDescent="0.2">
      <c r="A17" s="173" t="s">
        <v>531</v>
      </c>
      <c r="B17" s="172">
        <v>116214.39002000001</v>
      </c>
      <c r="C17" s="172">
        <v>147516.57095999998</v>
      </c>
      <c r="D17" s="172">
        <v>186220.03854000001</v>
      </c>
      <c r="E17" s="172">
        <v>24726.567970000004</v>
      </c>
      <c r="F17" s="172">
        <v>0</v>
      </c>
      <c r="G17" s="172">
        <v>69806.110780000003</v>
      </c>
      <c r="H17" s="172">
        <v>236176.99782000174</v>
      </c>
      <c r="I17" s="172">
        <v>0</v>
      </c>
      <c r="J17" s="172">
        <v>17646.665209971998</v>
      </c>
      <c r="K17" s="172">
        <v>0</v>
      </c>
      <c r="L17" s="172">
        <v>60.609349999999992</v>
      </c>
      <c r="M17" s="172">
        <v>127.59027999999999</v>
      </c>
      <c r="N17" s="172">
        <v>91661.922430000006</v>
      </c>
      <c r="O17" s="172">
        <v>100892.37750999928</v>
      </c>
      <c r="P17" s="172">
        <v>230.01560999999998</v>
      </c>
      <c r="Q17" s="172">
        <v>21827.672029999998</v>
      </c>
      <c r="R17" s="172">
        <v>74497.327120000002</v>
      </c>
      <c r="S17" s="172">
        <v>114699.2617</v>
      </c>
      <c r="T17" s="172">
        <v>20901.771519999995</v>
      </c>
      <c r="U17" s="172">
        <v>26860.644879999996</v>
      </c>
      <c r="V17" s="172">
        <v>9500.0957599999983</v>
      </c>
      <c r="W17" s="172">
        <v>830.25499000000002</v>
      </c>
      <c r="X17" s="172">
        <v>20099.557482949796</v>
      </c>
      <c r="Y17" s="172">
        <v>4190.4707800000006</v>
      </c>
      <c r="Z17" s="172">
        <v>57270.170969999999</v>
      </c>
      <c r="AA17" s="172">
        <v>37014.52059</v>
      </c>
      <c r="AB17" s="172">
        <v>4129.1826800000008</v>
      </c>
      <c r="AC17" s="172">
        <v>46445.236530000002</v>
      </c>
      <c r="AD17" s="172">
        <v>78487.382059999989</v>
      </c>
      <c r="AE17" s="172">
        <v>46938.693200000002</v>
      </c>
      <c r="AF17" s="172">
        <v>1554972.098772923</v>
      </c>
      <c r="AG17" s="1188"/>
      <c r="AH17" s="1188"/>
      <c r="AI17" s="1188"/>
      <c r="AJ17" s="1188"/>
      <c r="AK17" s="1188"/>
      <c r="AL17" s="1188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</row>
    <row r="18" spans="1:61" s="364" customFormat="1" x14ac:dyDescent="0.2">
      <c r="A18" s="173" t="s">
        <v>526</v>
      </c>
      <c r="B18" s="176">
        <v>40470.782760000002</v>
      </c>
      <c r="C18" s="176">
        <v>40561.985489999992</v>
      </c>
      <c r="D18" s="176">
        <v>49991.288619999999</v>
      </c>
      <c r="E18" s="176">
        <v>9102.5718399999987</v>
      </c>
      <c r="F18" s="176">
        <v>0</v>
      </c>
      <c r="G18" s="176">
        <v>23623.145615704001</v>
      </c>
      <c r="H18" s="176">
        <v>48019.678009999072</v>
      </c>
      <c r="I18" s="176">
        <v>0</v>
      </c>
      <c r="J18" s="176">
        <v>5161.8418799999999</v>
      </c>
      <c r="K18" s="176">
        <v>0</v>
      </c>
      <c r="L18" s="176">
        <v>10.61641</v>
      </c>
      <c r="M18" s="176">
        <v>2.5143499999999994</v>
      </c>
      <c r="N18" s="176">
        <v>28169.821980000095</v>
      </c>
      <c r="O18" s="176">
        <v>51368.474979999992</v>
      </c>
      <c r="P18" s="176">
        <v>54.567279999999997</v>
      </c>
      <c r="Q18" s="176">
        <v>3780.2866599999998</v>
      </c>
      <c r="R18" s="176">
        <v>23098.11075</v>
      </c>
      <c r="S18" s="176">
        <v>53887.861129999998</v>
      </c>
      <c r="T18" s="176">
        <v>2367.0607199999999</v>
      </c>
      <c r="U18" s="176">
        <v>4802.0387799999999</v>
      </c>
      <c r="V18" s="176">
        <v>2862.0400100000006</v>
      </c>
      <c r="W18" s="176">
        <v>68.445209999999989</v>
      </c>
      <c r="X18" s="176">
        <v>7244.8056300000007</v>
      </c>
      <c r="Y18" s="176">
        <v>1077.72568</v>
      </c>
      <c r="Z18" s="176">
        <v>32338.922920000001</v>
      </c>
      <c r="AA18" s="176">
        <v>27580.150439999998</v>
      </c>
      <c r="AB18" s="176">
        <v>1323.8478199999997</v>
      </c>
      <c r="AC18" s="176">
        <v>16611.735840000001</v>
      </c>
      <c r="AD18" s="176">
        <v>36050.991609999997</v>
      </c>
      <c r="AE18" s="176">
        <v>25579.433000000001</v>
      </c>
      <c r="AF18" s="172">
        <v>535210.74541570304</v>
      </c>
      <c r="AG18" s="1188"/>
      <c r="AH18" s="1188"/>
      <c r="AI18" s="1188"/>
      <c r="AJ18" s="1188"/>
      <c r="AK18" s="1188"/>
      <c r="AL18" s="1188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</row>
    <row r="19" spans="1:61" s="364" customFormat="1" x14ac:dyDescent="0.2">
      <c r="A19" s="173" t="s">
        <v>945</v>
      </c>
      <c r="B19" s="172">
        <v>12538.063270000002</v>
      </c>
      <c r="C19" s="172">
        <v>5215.8718799999988</v>
      </c>
      <c r="D19" s="172">
        <v>26691.486330000007</v>
      </c>
      <c r="E19" s="172">
        <v>5821.0015000000076</v>
      </c>
      <c r="F19" s="172">
        <v>0</v>
      </c>
      <c r="G19" s="172">
        <v>4239.224286775996</v>
      </c>
      <c r="H19" s="172">
        <v>18443.872269999916</v>
      </c>
      <c r="I19" s="172">
        <v>0</v>
      </c>
      <c r="J19" s="172">
        <v>1000.475739999999</v>
      </c>
      <c r="K19" s="172">
        <v>0</v>
      </c>
      <c r="L19" s="172">
        <v>8.5895499999999974</v>
      </c>
      <c r="M19" s="172">
        <v>11.887890000000002</v>
      </c>
      <c r="N19" s="172">
        <v>3219.7615599999926</v>
      </c>
      <c r="O19" s="172">
        <v>13687.397749999989</v>
      </c>
      <c r="P19" s="172">
        <v>44.038370000000015</v>
      </c>
      <c r="Q19" s="172">
        <v>580.73144999999931</v>
      </c>
      <c r="R19" s="172">
        <v>7777.1837899999991</v>
      </c>
      <c r="S19" s="172">
        <v>17098.352410000018</v>
      </c>
      <c r="T19" s="172">
        <v>5251.0053199999966</v>
      </c>
      <c r="U19" s="172">
        <v>5956.8515200000038</v>
      </c>
      <c r="V19" s="172">
        <v>113.89842000000056</v>
      </c>
      <c r="W19" s="172">
        <v>177.60180000000008</v>
      </c>
      <c r="X19" s="172">
        <v>193.74926000000085</v>
      </c>
      <c r="Y19" s="172">
        <v>861.39237999999887</v>
      </c>
      <c r="Z19" s="172">
        <v>4267.1373799999956</v>
      </c>
      <c r="AA19" s="172">
        <v>1767.7749000000081</v>
      </c>
      <c r="AB19" s="172">
        <v>669.61423000000059</v>
      </c>
      <c r="AC19" s="172">
        <v>22030.249470000002</v>
      </c>
      <c r="AD19" s="172">
        <v>9441.2787999999946</v>
      </c>
      <c r="AE19" s="172">
        <v>2719.8859299999986</v>
      </c>
      <c r="AF19" s="172">
        <v>169828.37745677595</v>
      </c>
      <c r="AG19" s="1188"/>
      <c r="AH19" s="1188"/>
      <c r="AI19" s="1188"/>
      <c r="AJ19" s="1188"/>
      <c r="AK19" s="1188"/>
      <c r="AL19" s="1188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</row>
    <row r="20" spans="1:61" s="364" customFormat="1" ht="15" customHeight="1" x14ac:dyDescent="0.2">
      <c r="A20" s="173" t="s">
        <v>946</v>
      </c>
      <c r="B20" s="172">
        <v>151140.48544000002</v>
      </c>
      <c r="C20" s="172">
        <v>91269.522996891363</v>
      </c>
      <c r="D20" s="172">
        <v>149389.47664000001</v>
      </c>
      <c r="E20" s="172">
        <v>55532.414360000002</v>
      </c>
      <c r="F20" s="172">
        <v>0</v>
      </c>
      <c r="G20" s="172">
        <v>65561.780060000005</v>
      </c>
      <c r="H20" s="172">
        <v>238656.55964000002</v>
      </c>
      <c r="I20" s="172">
        <v>0</v>
      </c>
      <c r="J20" s="172">
        <v>1556.5362899999998</v>
      </c>
      <c r="K20" s="172">
        <v>0</v>
      </c>
      <c r="L20" s="172">
        <v>152.04903999999999</v>
      </c>
      <c r="M20" s="172">
        <v>129.22564</v>
      </c>
      <c r="N20" s="172">
        <v>191456.64543999996</v>
      </c>
      <c r="O20" s="172">
        <v>16919.586460000028</v>
      </c>
      <c r="P20" s="172">
        <v>8322.5201699999998</v>
      </c>
      <c r="Q20" s="172">
        <v>19838.674200000001</v>
      </c>
      <c r="R20" s="172">
        <v>82897.781080000001</v>
      </c>
      <c r="S20" s="172">
        <v>131279.22678</v>
      </c>
      <c r="T20" s="172">
        <v>73154.657470000006</v>
      </c>
      <c r="U20" s="172">
        <v>15099.334020000002</v>
      </c>
      <c r="V20" s="172">
        <v>54653.68806</v>
      </c>
      <c r="W20" s="172">
        <v>38012.118999999999</v>
      </c>
      <c r="X20" s="172">
        <v>36238.010459999976</v>
      </c>
      <c r="Y20" s="172">
        <v>27899.437959999999</v>
      </c>
      <c r="Z20" s="172">
        <v>65326.314010000002</v>
      </c>
      <c r="AA20" s="172">
        <v>50669.198270000001</v>
      </c>
      <c r="AB20" s="172">
        <v>25909.70765</v>
      </c>
      <c r="AC20" s="172">
        <v>84616.841220000002</v>
      </c>
      <c r="AD20" s="172">
        <v>35816.639299999995</v>
      </c>
      <c r="AE20" s="172">
        <v>11554.876459999999</v>
      </c>
      <c r="AF20" s="172">
        <v>1723053.3081168914</v>
      </c>
      <c r="AG20" s="1188"/>
      <c r="AH20" s="1188"/>
      <c r="AI20" s="1188"/>
      <c r="AJ20" s="1188"/>
      <c r="AK20" s="1188"/>
      <c r="AL20" s="1188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</row>
    <row r="21" spans="1:61" s="364" customFormat="1" ht="13.5" customHeight="1" x14ac:dyDescent="0.2">
      <c r="A21" s="173" t="s">
        <v>947</v>
      </c>
      <c r="B21" s="172">
        <v>16756.77968</v>
      </c>
      <c r="C21" s="172">
        <v>21515.410349999998</v>
      </c>
      <c r="D21" s="172">
        <v>53100.9375</v>
      </c>
      <c r="E21" s="172">
        <v>4261.4079099999999</v>
      </c>
      <c r="F21" s="172">
        <v>0</v>
      </c>
      <c r="G21" s="172">
        <v>3951.5436800000007</v>
      </c>
      <c r="H21" s="172">
        <v>37856.70625999949</v>
      </c>
      <c r="I21" s="172">
        <v>0</v>
      </c>
      <c r="J21" s="172">
        <v>783.42105000000004</v>
      </c>
      <c r="K21" s="172">
        <v>0</v>
      </c>
      <c r="L21" s="172">
        <v>7.3481699999999996</v>
      </c>
      <c r="M21" s="172">
        <v>18.43684</v>
      </c>
      <c r="N21" s="172">
        <v>18845.838769999995</v>
      </c>
      <c r="O21" s="172">
        <v>8267.5035699999935</v>
      </c>
      <c r="P21" s="172">
        <v>320.19103000000001</v>
      </c>
      <c r="Q21" s="172">
        <v>2383.4625499999997</v>
      </c>
      <c r="R21" s="172">
        <v>13902.122339999998</v>
      </c>
      <c r="S21" s="172">
        <v>13217.922190000001</v>
      </c>
      <c r="T21" s="172">
        <v>7181.0837099999999</v>
      </c>
      <c r="U21" s="172">
        <v>2435.6139800000005</v>
      </c>
      <c r="V21" s="172">
        <v>4265.5714100000005</v>
      </c>
      <c r="W21" s="172">
        <v>403.17786000000001</v>
      </c>
      <c r="X21" s="172">
        <v>840.53110000000061</v>
      </c>
      <c r="Y21" s="172">
        <v>1664.2237000000002</v>
      </c>
      <c r="Z21" s="172">
        <v>7337.8741599999994</v>
      </c>
      <c r="AA21" s="172">
        <v>5726.1955199999993</v>
      </c>
      <c r="AB21" s="172">
        <v>779.04903000000002</v>
      </c>
      <c r="AC21" s="172">
        <v>5838.3028899999999</v>
      </c>
      <c r="AD21" s="172">
        <v>8835.9203600000001</v>
      </c>
      <c r="AE21" s="172">
        <v>2789.8642600000003</v>
      </c>
      <c r="AF21" s="172">
        <v>243286.43986999951</v>
      </c>
      <c r="AG21" s="1188"/>
      <c r="AH21" s="1188"/>
      <c r="AI21" s="1188"/>
      <c r="AJ21" s="1188"/>
      <c r="AK21" s="1188"/>
      <c r="AL21" s="1188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</row>
    <row r="22" spans="1:61" s="364" customFormat="1" x14ac:dyDescent="0.2">
      <c r="A22" s="173" t="s">
        <v>1646</v>
      </c>
      <c r="B22" s="172">
        <v>1591.0399300000001</v>
      </c>
      <c r="C22" s="172">
        <v>1407.2014999999999</v>
      </c>
      <c r="D22" s="172">
        <v>2258.5407300000002</v>
      </c>
      <c r="E22" s="172">
        <v>7.1000000000000013E-4</v>
      </c>
      <c r="F22" s="172">
        <v>0</v>
      </c>
      <c r="G22" s="172">
        <v>0</v>
      </c>
      <c r="H22" s="172">
        <v>21.929069999999996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519.67309</v>
      </c>
      <c r="O22" s="172">
        <v>86.353619999999992</v>
      </c>
      <c r="P22" s="172">
        <v>0</v>
      </c>
      <c r="Q22" s="172">
        <v>0</v>
      </c>
      <c r="R22" s="172">
        <v>10.512829999999999</v>
      </c>
      <c r="S22" s="172">
        <v>2526.31943</v>
      </c>
      <c r="T22" s="172">
        <v>0</v>
      </c>
      <c r="U22" s="172">
        <v>0</v>
      </c>
      <c r="V22" s="172">
        <v>-1.7000000000000001E-4</v>
      </c>
      <c r="W22" s="172">
        <v>0</v>
      </c>
      <c r="X22" s="172">
        <v>2738.5256099999997</v>
      </c>
      <c r="Y22" s="172">
        <v>0</v>
      </c>
      <c r="Z22" s="172">
        <v>107.89736000000001</v>
      </c>
      <c r="AA22" s="172">
        <v>19048.053720000004</v>
      </c>
      <c r="AB22" s="172">
        <v>0</v>
      </c>
      <c r="AC22" s="172">
        <v>0</v>
      </c>
      <c r="AD22" s="172">
        <v>63.228360000000002</v>
      </c>
      <c r="AE22" s="172">
        <v>1230.9646499999999</v>
      </c>
      <c r="AF22" s="172">
        <v>31610.240440000009</v>
      </c>
      <c r="AG22" s="1188"/>
      <c r="AH22" s="1188"/>
      <c r="AI22" s="1188"/>
      <c r="AJ22" s="1188"/>
      <c r="AK22" s="1188"/>
      <c r="AL22" s="1188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</row>
    <row r="23" spans="1:61" s="364" customFormat="1" x14ac:dyDescent="0.2">
      <c r="A23" s="177" t="s">
        <v>1647</v>
      </c>
      <c r="B23" s="172">
        <v>0</v>
      </c>
      <c r="C23" s="172">
        <v>0</v>
      </c>
      <c r="D23" s="172">
        <v>0</v>
      </c>
      <c r="E23" s="172">
        <v>0</v>
      </c>
      <c r="F23" s="172">
        <v>0</v>
      </c>
      <c r="G23" s="172">
        <v>0</v>
      </c>
      <c r="H23" s="172">
        <v>1E-14</v>
      </c>
      <c r="I23" s="172">
        <v>0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0</v>
      </c>
      <c r="Z23" s="172">
        <v>0</v>
      </c>
      <c r="AA23" s="172">
        <v>0</v>
      </c>
      <c r="AB23" s="172">
        <v>0</v>
      </c>
      <c r="AC23" s="172">
        <v>265.93190000000004</v>
      </c>
      <c r="AD23" s="172">
        <v>0</v>
      </c>
      <c r="AE23" s="172">
        <v>0</v>
      </c>
      <c r="AF23" s="172">
        <v>265.93190000000004</v>
      </c>
      <c r="AG23" s="1188"/>
      <c r="AH23" s="1188"/>
      <c r="AI23" s="1188"/>
      <c r="AJ23" s="1188"/>
      <c r="AK23" s="1188"/>
      <c r="AL23" s="1188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</row>
    <row r="24" spans="1:61" s="364" customFormat="1" x14ac:dyDescent="0.2">
      <c r="A24" s="173" t="s">
        <v>1648</v>
      </c>
      <c r="B24" s="172">
        <v>13054.193150000001</v>
      </c>
      <c r="C24" s="172">
        <v>21562.079779999996</v>
      </c>
      <c r="D24" s="172">
        <v>26135.10324</v>
      </c>
      <c r="E24" s="172">
        <v>5693.2363400000004</v>
      </c>
      <c r="F24" s="172">
        <v>0</v>
      </c>
      <c r="G24" s="172">
        <v>5470.1923931600004</v>
      </c>
      <c r="H24" s="172">
        <v>28764.194619999642</v>
      </c>
      <c r="I24" s="172">
        <v>0</v>
      </c>
      <c r="J24" s="172">
        <v>34956.097320000001</v>
      </c>
      <c r="K24" s="172">
        <v>0</v>
      </c>
      <c r="L24" s="172">
        <v>15.8909</v>
      </c>
      <c r="M24" s="172">
        <v>8.5410199999999996</v>
      </c>
      <c r="N24" s="172">
        <v>12941.371289999999</v>
      </c>
      <c r="O24" s="172">
        <v>22454.609460000047</v>
      </c>
      <c r="P24" s="172">
        <v>12.245209999999998</v>
      </c>
      <c r="Q24" s="172">
        <v>1774.2207800000003</v>
      </c>
      <c r="R24" s="172">
        <v>3869.6655499999997</v>
      </c>
      <c r="S24" s="172">
        <v>16272.272370000001</v>
      </c>
      <c r="T24" s="172">
        <v>1299.6543900000001</v>
      </c>
      <c r="U24" s="172">
        <v>1314.7865400000001</v>
      </c>
      <c r="V24" s="172">
        <v>2198.4074499999992</v>
      </c>
      <c r="W24" s="172">
        <v>76.575020000000009</v>
      </c>
      <c r="X24" s="172">
        <v>2723.8128718115518</v>
      </c>
      <c r="Y24" s="172">
        <v>304.72955999999999</v>
      </c>
      <c r="Z24" s="172">
        <v>9832.9606800000001</v>
      </c>
      <c r="AA24" s="172">
        <v>4491.6695300000001</v>
      </c>
      <c r="AB24" s="172">
        <v>485.81064000000003</v>
      </c>
      <c r="AC24" s="172">
        <v>1980.8251</v>
      </c>
      <c r="AD24" s="172">
        <v>9153.6816099999996</v>
      </c>
      <c r="AE24" s="172">
        <v>6538.6526800000011</v>
      </c>
      <c r="AF24" s="172">
        <v>233385.47949497125</v>
      </c>
      <c r="AG24" s="1188"/>
      <c r="AH24" s="1188"/>
      <c r="AI24" s="1188"/>
      <c r="AJ24" s="1188"/>
      <c r="AK24" s="1188"/>
      <c r="AL24" s="1188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</row>
    <row r="25" spans="1:61" s="364" customFormat="1" x14ac:dyDescent="0.2">
      <c r="A25" s="173" t="s">
        <v>1649</v>
      </c>
      <c r="B25" s="172">
        <v>750.4</v>
      </c>
      <c r="C25" s="172">
        <v>10022.373109999999</v>
      </c>
      <c r="D25" s="172">
        <v>173.07646</v>
      </c>
      <c r="E25" s="172">
        <v>0</v>
      </c>
      <c r="F25" s="172">
        <v>4165.6907000000001</v>
      </c>
      <c r="G25" s="172">
        <v>0</v>
      </c>
      <c r="H25" s="172">
        <v>-0.22920999999999001</v>
      </c>
      <c r="I25" s="172">
        <v>0</v>
      </c>
      <c r="J25" s="172">
        <v>1E-3</v>
      </c>
      <c r="K25" s="172">
        <v>19633.487000000001</v>
      </c>
      <c r="L25" s="172">
        <v>0</v>
      </c>
      <c r="M25" s="172">
        <v>0</v>
      </c>
      <c r="N25" s="172">
        <v>0</v>
      </c>
      <c r="O25" s="172">
        <v>2330.68532</v>
      </c>
      <c r="P25" s="172">
        <v>0</v>
      </c>
      <c r="Q25" s="172">
        <v>0</v>
      </c>
      <c r="R25" s="172">
        <v>0</v>
      </c>
      <c r="S25" s="172">
        <v>417.48995999999994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-0.42020999999999997</v>
      </c>
      <c r="AB25" s="172">
        <v>0</v>
      </c>
      <c r="AC25" s="172">
        <v>1122.7299399999999</v>
      </c>
      <c r="AD25" s="172">
        <v>27.114900000000002</v>
      </c>
      <c r="AE25" s="172">
        <v>2303.27889</v>
      </c>
      <c r="AF25" s="172">
        <v>40945.677859999996</v>
      </c>
      <c r="AG25" s="1188"/>
      <c r="AH25" s="1188"/>
      <c r="AI25" s="1188"/>
      <c r="AJ25" s="1188"/>
      <c r="AK25" s="1188"/>
      <c r="AL25" s="1188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</row>
    <row r="26" spans="1:61" s="364" customFormat="1" x14ac:dyDescent="0.2">
      <c r="A26" s="177" t="s">
        <v>1782</v>
      </c>
      <c r="B26" s="172">
        <v>0</v>
      </c>
      <c r="C26" s="172">
        <v>0</v>
      </c>
      <c r="D26" s="172">
        <v>0</v>
      </c>
      <c r="E26" s="172">
        <v>0</v>
      </c>
      <c r="F26" s="172">
        <v>0</v>
      </c>
      <c r="G26" s="172">
        <v>0</v>
      </c>
      <c r="H26" s="172">
        <v>1E-14</v>
      </c>
      <c r="I26" s="172">
        <v>0</v>
      </c>
      <c r="J26" s="172">
        <v>0</v>
      </c>
      <c r="K26" s="172">
        <v>0</v>
      </c>
      <c r="L26" s="172">
        <v>0.63910999999999984</v>
      </c>
      <c r="M26" s="172">
        <v>0</v>
      </c>
      <c r="N26" s="172">
        <v>330.83335</v>
      </c>
      <c r="O26" s="172">
        <v>0</v>
      </c>
      <c r="P26" s="172">
        <v>0</v>
      </c>
      <c r="Q26" s="172">
        <v>0</v>
      </c>
      <c r="R26" s="172">
        <v>0</v>
      </c>
      <c r="S26" s="172">
        <v>0</v>
      </c>
      <c r="T26" s="172">
        <v>0</v>
      </c>
      <c r="U26" s="172">
        <v>0</v>
      </c>
      <c r="V26" s="172">
        <v>0</v>
      </c>
      <c r="W26" s="172">
        <v>0</v>
      </c>
      <c r="X26" s="172">
        <v>0</v>
      </c>
      <c r="Y26" s="172">
        <v>0</v>
      </c>
      <c r="Z26" s="172">
        <v>0</v>
      </c>
      <c r="AA26" s="172">
        <v>132.05710999999999</v>
      </c>
      <c r="AB26" s="172">
        <v>0</v>
      </c>
      <c r="AC26" s="172">
        <v>0</v>
      </c>
      <c r="AD26" s="172">
        <v>0</v>
      </c>
      <c r="AE26" s="172">
        <v>0</v>
      </c>
      <c r="AF26" s="172">
        <v>463.52957000000004</v>
      </c>
      <c r="AG26" s="1188"/>
      <c r="AH26" s="1188"/>
      <c r="AI26" s="1188"/>
      <c r="AJ26" s="1188"/>
      <c r="AK26" s="1188"/>
      <c r="AL26" s="1188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</row>
    <row r="27" spans="1:61" s="364" customFormat="1" x14ac:dyDescent="0.2">
      <c r="A27" s="173" t="s">
        <v>1650</v>
      </c>
      <c r="B27" s="172">
        <v>6775.760949999999</v>
      </c>
      <c r="C27" s="172">
        <v>13124.756020000003</v>
      </c>
      <c r="D27" s="172">
        <v>3375.2399799999994</v>
      </c>
      <c r="E27" s="172">
        <v>0</v>
      </c>
      <c r="F27" s="172">
        <v>0</v>
      </c>
      <c r="G27" s="172">
        <v>3464.3453799999997</v>
      </c>
      <c r="H27" s="172">
        <v>9.0000000000000008E-14</v>
      </c>
      <c r="I27" s="172">
        <v>276.64118999999999</v>
      </c>
      <c r="J27" s="172">
        <v>8165.5259300000007</v>
      </c>
      <c r="K27" s="172">
        <v>0</v>
      </c>
      <c r="L27" s="172">
        <v>0</v>
      </c>
      <c r="M27" s="172">
        <v>0</v>
      </c>
      <c r="N27" s="172">
        <v>1755.0125800000001</v>
      </c>
      <c r="O27" s="172">
        <v>2883.1419599999995</v>
      </c>
      <c r="P27" s="172">
        <v>0</v>
      </c>
      <c r="Q27" s="172">
        <v>0</v>
      </c>
      <c r="R27" s="172">
        <v>479.20512000000002</v>
      </c>
      <c r="S27" s="172">
        <v>0</v>
      </c>
      <c r="T27" s="172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3.1307600000000004</v>
      </c>
      <c r="Z27" s="172">
        <v>0</v>
      </c>
      <c r="AA27" s="172">
        <v>503.27814000000001</v>
      </c>
      <c r="AB27" s="172">
        <v>0</v>
      </c>
      <c r="AC27" s="172">
        <v>377.57596000000001</v>
      </c>
      <c r="AD27" s="172">
        <v>0</v>
      </c>
      <c r="AE27" s="172">
        <v>624.04654000000005</v>
      </c>
      <c r="AF27" s="172">
        <v>41807.660510000009</v>
      </c>
      <c r="AG27" s="1188"/>
      <c r="AH27" s="1188"/>
      <c r="AI27" s="1188"/>
      <c r="AJ27" s="1188"/>
      <c r="AK27" s="1188"/>
      <c r="AL27" s="1188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</row>
    <row r="28" spans="1:61" s="364" customFormat="1" x14ac:dyDescent="0.2">
      <c r="A28" s="173" t="s">
        <v>1651</v>
      </c>
      <c r="B28" s="172">
        <v>3651.4258100000002</v>
      </c>
      <c r="C28" s="172">
        <v>2424.2604500000002</v>
      </c>
      <c r="D28" s="172">
        <v>5015.3300300000001</v>
      </c>
      <c r="E28" s="172">
        <v>640.8147100000001</v>
      </c>
      <c r="F28" s="172">
        <v>0</v>
      </c>
      <c r="G28" s="172">
        <v>1212.1707099999999</v>
      </c>
      <c r="H28" s="172">
        <v>6522.8305699992661</v>
      </c>
      <c r="I28" s="172">
        <v>0</v>
      </c>
      <c r="J28" s="172">
        <v>0</v>
      </c>
      <c r="K28" s="172">
        <v>0</v>
      </c>
      <c r="L28" s="172">
        <v>0</v>
      </c>
      <c r="M28" s="172">
        <v>3.8106599999999999</v>
      </c>
      <c r="N28" s="172">
        <v>2166.2039599999998</v>
      </c>
      <c r="O28" s="172">
        <v>613.60074999999995</v>
      </c>
      <c r="P28" s="172">
        <v>0</v>
      </c>
      <c r="Q28" s="172">
        <v>555.5471</v>
      </c>
      <c r="R28" s="172">
        <v>2225.2838700000002</v>
      </c>
      <c r="S28" s="172">
        <v>3229.8145</v>
      </c>
      <c r="T28" s="172">
        <v>0</v>
      </c>
      <c r="U28" s="172">
        <v>0</v>
      </c>
      <c r="V28" s="172">
        <v>528.22984999999994</v>
      </c>
      <c r="W28" s="172">
        <v>0</v>
      </c>
      <c r="X28" s="172">
        <v>39.569999999999986</v>
      </c>
      <c r="Y28" s="172">
        <v>0</v>
      </c>
      <c r="Z28" s="172">
        <v>0</v>
      </c>
      <c r="AA28" s="172">
        <v>1000.88162</v>
      </c>
      <c r="AB28" s="172">
        <v>0</v>
      </c>
      <c r="AC28" s="172">
        <v>952.60852</v>
      </c>
      <c r="AD28" s="172">
        <v>617.36662000000001</v>
      </c>
      <c r="AE28" s="172">
        <v>1012.8722100000001</v>
      </c>
      <c r="AF28" s="172">
        <v>32412.62193999927</v>
      </c>
      <c r="AG28" s="1188"/>
      <c r="AH28" s="1188"/>
      <c r="AI28" s="1188"/>
      <c r="AJ28" s="1188"/>
      <c r="AK28" s="1188"/>
      <c r="AL28" s="1188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</row>
    <row r="29" spans="1:61" s="364" customFormat="1" x14ac:dyDescent="0.2">
      <c r="A29" s="178" t="s">
        <v>1564</v>
      </c>
      <c r="B29" s="172">
        <v>21229.672439999998</v>
      </c>
      <c r="C29" s="172">
        <v>16739.792689999995</v>
      </c>
      <c r="D29" s="172">
        <v>35576.20882</v>
      </c>
      <c r="E29" s="172">
        <v>3344.80609</v>
      </c>
      <c r="F29" s="172">
        <v>0</v>
      </c>
      <c r="G29" s="172">
        <v>7182.8202499999989</v>
      </c>
      <c r="H29" s="172">
        <v>35882.29075</v>
      </c>
      <c r="I29" s="172">
        <v>0</v>
      </c>
      <c r="J29" s="172">
        <v>252.97538</v>
      </c>
      <c r="K29" s="172">
        <v>0</v>
      </c>
      <c r="L29" s="172">
        <v>3.2542300000000002</v>
      </c>
      <c r="M29" s="172">
        <v>1.4763000000000002</v>
      </c>
      <c r="N29" s="172">
        <v>15191.754000000003</v>
      </c>
      <c r="O29" s="172">
        <v>11720.321089999999</v>
      </c>
      <c r="P29" s="172">
        <v>145.94485999999998</v>
      </c>
      <c r="Q29" s="172">
        <v>2832.57807</v>
      </c>
      <c r="R29" s="172">
        <v>28121.60745</v>
      </c>
      <c r="S29" s="172">
        <v>23932.694299999999</v>
      </c>
      <c r="T29" s="172">
        <v>5339.2378100000005</v>
      </c>
      <c r="U29" s="172">
        <v>9091.9919200000004</v>
      </c>
      <c r="V29" s="172">
        <v>4045.6641399999999</v>
      </c>
      <c r="W29" s="172">
        <v>1536.29349</v>
      </c>
      <c r="X29" s="172">
        <v>4499.7159800000009</v>
      </c>
      <c r="Y29" s="172">
        <v>1560.6709699999997</v>
      </c>
      <c r="Z29" s="172">
        <v>6841.7746699999998</v>
      </c>
      <c r="AA29" s="172">
        <v>8288.4225100000003</v>
      </c>
      <c r="AB29" s="172">
        <v>1195.2376100000001</v>
      </c>
      <c r="AC29" s="172">
        <v>10933.41466</v>
      </c>
      <c r="AD29" s="172">
        <v>14032.868829999999</v>
      </c>
      <c r="AE29" s="172">
        <v>3301.1921700000003</v>
      </c>
      <c r="AF29" s="172">
        <v>272824.68148000009</v>
      </c>
      <c r="AG29" s="1188"/>
      <c r="AH29" s="1188"/>
      <c r="AI29" s="1188"/>
      <c r="AJ29" s="1188"/>
      <c r="AK29" s="1188"/>
      <c r="AL29" s="1188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</row>
    <row r="30" spans="1:61" s="364" customFormat="1" x14ac:dyDescent="0.2">
      <c r="A30" s="173" t="s">
        <v>1652</v>
      </c>
      <c r="B30" s="172">
        <v>7926.4679399999995</v>
      </c>
      <c r="C30" s="172">
        <v>6582.6174299999984</v>
      </c>
      <c r="D30" s="172">
        <v>1404.8426299999999</v>
      </c>
      <c r="E30" s="172">
        <v>3000.2691799999998</v>
      </c>
      <c r="F30" s="172">
        <v>0</v>
      </c>
      <c r="G30" s="172">
        <v>130.55832000000001</v>
      </c>
      <c r="H30" s="172">
        <v>2980.7725599999999</v>
      </c>
      <c r="I30" s="172">
        <v>0</v>
      </c>
      <c r="J30" s="172">
        <v>0</v>
      </c>
      <c r="K30" s="172">
        <v>0</v>
      </c>
      <c r="L30" s="172">
        <v>0</v>
      </c>
      <c r="M30" s="172">
        <v>0</v>
      </c>
      <c r="N30" s="172">
        <v>3867.4414999999999</v>
      </c>
      <c r="O30" s="172">
        <v>3486.6701999999996</v>
      </c>
      <c r="P30" s="172">
        <v>0</v>
      </c>
      <c r="Q30" s="172">
        <v>0</v>
      </c>
      <c r="R30" s="172">
        <v>19856.479299999995</v>
      </c>
      <c r="S30" s="172">
        <v>20176.867099999999</v>
      </c>
      <c r="T30" s="172">
        <v>23280.262889999998</v>
      </c>
      <c r="U30" s="172">
        <v>1159.0798399999999</v>
      </c>
      <c r="V30" s="172">
        <v>584.82821000000001</v>
      </c>
      <c r="W30" s="172">
        <v>438.8784</v>
      </c>
      <c r="X30" s="172">
        <v>578.21697000000006</v>
      </c>
      <c r="Y30" s="172">
        <v>2954.8475900000003</v>
      </c>
      <c r="Z30" s="172">
        <v>1863.1813300000001</v>
      </c>
      <c r="AA30" s="172">
        <v>250.96902</v>
      </c>
      <c r="AB30" s="172">
        <v>78.47551</v>
      </c>
      <c r="AC30" s="172">
        <v>145.33954</v>
      </c>
      <c r="AD30" s="172">
        <v>82.08386999999999</v>
      </c>
      <c r="AE30" s="172">
        <v>1085.8881600000002</v>
      </c>
      <c r="AF30" s="172">
        <v>101915.03749000002</v>
      </c>
      <c r="AG30" s="1188"/>
      <c r="AH30" s="1188"/>
      <c r="AI30" s="1188"/>
      <c r="AJ30" s="1188"/>
      <c r="AK30" s="1188"/>
      <c r="AL30" s="1188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</row>
    <row r="31" spans="1:61" s="364" customFormat="1" x14ac:dyDescent="0.2">
      <c r="A31" s="173" t="s">
        <v>1653</v>
      </c>
      <c r="B31" s="172">
        <v>0</v>
      </c>
      <c r="C31" s="172">
        <v>1946.5120331086055</v>
      </c>
      <c r="D31" s="172">
        <v>17373.746729999999</v>
      </c>
      <c r="E31" s="172">
        <v>3658.4671599999997</v>
      </c>
      <c r="F31" s="172">
        <v>0</v>
      </c>
      <c r="G31" s="172">
        <v>0</v>
      </c>
      <c r="H31" s="172">
        <v>3972.6017999999999</v>
      </c>
      <c r="I31" s="172">
        <v>0</v>
      </c>
      <c r="J31" s="172">
        <v>0</v>
      </c>
      <c r="K31" s="172">
        <v>0</v>
      </c>
      <c r="L31" s="172">
        <v>0</v>
      </c>
      <c r="M31" s="172">
        <v>0</v>
      </c>
      <c r="N31" s="172">
        <v>28476.739189999997</v>
      </c>
      <c r="O31" s="172">
        <v>8642.0989499999996</v>
      </c>
      <c r="P31" s="172">
        <v>0</v>
      </c>
      <c r="Q31" s="172">
        <v>0</v>
      </c>
      <c r="R31" s="172">
        <v>7065.0612300000003</v>
      </c>
      <c r="S31" s="172">
        <v>10366.03955</v>
      </c>
      <c r="T31" s="172">
        <v>3002.4733899999997</v>
      </c>
      <c r="U31" s="172">
        <v>0</v>
      </c>
      <c r="V31" s="172">
        <v>0</v>
      </c>
      <c r="W31" s="172">
        <v>0</v>
      </c>
      <c r="X31" s="172">
        <v>0</v>
      </c>
      <c r="Y31" s="172">
        <v>0</v>
      </c>
      <c r="Z31" s="172">
        <v>2205.8131800000001</v>
      </c>
      <c r="AA31" s="172">
        <v>0</v>
      </c>
      <c r="AB31" s="172">
        <v>0</v>
      </c>
      <c r="AC31" s="172">
        <v>0</v>
      </c>
      <c r="AD31" s="172">
        <v>9237.20939</v>
      </c>
      <c r="AE31" s="172">
        <v>0</v>
      </c>
      <c r="AF31" s="172">
        <v>95946.762603108611</v>
      </c>
      <c r="AG31" s="1188"/>
      <c r="AH31" s="1188"/>
      <c r="AI31" s="1188"/>
      <c r="AJ31" s="1188"/>
      <c r="AK31" s="1188"/>
      <c r="AL31" s="1188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</row>
    <row r="32" spans="1:61" s="366" customFormat="1" x14ac:dyDescent="0.2">
      <c r="A32" s="1185" t="s">
        <v>529</v>
      </c>
      <c r="B32" s="1190">
        <v>512411.22396999999</v>
      </c>
      <c r="C32" s="1190">
        <v>490410.86404999997</v>
      </c>
      <c r="D32" s="1190">
        <v>685304.25071000005</v>
      </c>
      <c r="E32" s="1190">
        <v>137593.19300999999</v>
      </c>
      <c r="F32" s="1190">
        <v>945.79423999999995</v>
      </c>
      <c r="G32" s="1190">
        <v>105859.84078</v>
      </c>
      <c r="H32" s="1190">
        <v>677201.43414057046</v>
      </c>
      <c r="I32" s="1190">
        <v>0</v>
      </c>
      <c r="J32" s="1190">
        <v>38385.968580000008</v>
      </c>
      <c r="K32" s="1190">
        <v>6122.9830000000002</v>
      </c>
      <c r="L32" s="1190">
        <v>534.74556000000007</v>
      </c>
      <c r="M32" s="1190">
        <v>0</v>
      </c>
      <c r="N32" s="1190">
        <v>388091.25910000008</v>
      </c>
      <c r="O32" s="1190">
        <v>207181.50026999999</v>
      </c>
      <c r="P32" s="1190">
        <v>3439.14662</v>
      </c>
      <c r="Q32" s="1190">
        <v>47885.304660000002</v>
      </c>
      <c r="R32" s="1190">
        <v>297420.14653000003</v>
      </c>
      <c r="S32" s="1190">
        <v>359695.71951999998</v>
      </c>
      <c r="T32" s="1190">
        <v>126284.29819000003</v>
      </c>
      <c r="U32" s="1190">
        <v>62258.03383</v>
      </c>
      <c r="V32" s="1190">
        <v>130110.02712</v>
      </c>
      <c r="W32" s="1190">
        <v>25615.980289999996</v>
      </c>
      <c r="X32" s="1190">
        <v>58582.847979999999</v>
      </c>
      <c r="Y32" s="1190">
        <v>116671.99901</v>
      </c>
      <c r="Z32" s="1190">
        <v>187263.44167999999</v>
      </c>
      <c r="AA32" s="1190">
        <v>148793.42194999999</v>
      </c>
      <c r="AB32" s="1190">
        <v>12437.366829999997</v>
      </c>
      <c r="AC32" s="1190">
        <v>149874.24670000005</v>
      </c>
      <c r="AD32" s="1190">
        <v>405811.79649999994</v>
      </c>
      <c r="AE32" s="1190">
        <v>99789.582540000003</v>
      </c>
      <c r="AF32" s="1190">
        <v>5481976.4173605712</v>
      </c>
      <c r="AG32" s="1187"/>
      <c r="AH32" s="1187"/>
      <c r="AI32" s="1187"/>
      <c r="AJ32" s="1187"/>
      <c r="AK32" s="1187"/>
      <c r="AL32" s="1187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</row>
    <row r="33" spans="1:61" s="364" customFormat="1" x14ac:dyDescent="0.2">
      <c r="A33" s="171" t="s">
        <v>938</v>
      </c>
      <c r="B33" s="172">
        <v>82685.928579999993</v>
      </c>
      <c r="C33" s="172">
        <v>182118.95483999999</v>
      </c>
      <c r="D33" s="172">
        <v>101742.72407</v>
      </c>
      <c r="E33" s="172">
        <v>1100.11969</v>
      </c>
      <c r="F33" s="172">
        <v>0</v>
      </c>
      <c r="G33" s="172">
        <v>0</v>
      </c>
      <c r="H33" s="172">
        <v>76.245229999999992</v>
      </c>
      <c r="I33" s="172">
        <v>0</v>
      </c>
      <c r="J33" s="172">
        <v>0</v>
      </c>
      <c r="K33" s="172">
        <v>0</v>
      </c>
      <c r="L33" s="172">
        <v>0</v>
      </c>
      <c r="M33" s="172">
        <v>0</v>
      </c>
      <c r="N33" s="172">
        <v>2457.0020299999996</v>
      </c>
      <c r="O33" s="172">
        <v>21524.84403</v>
      </c>
      <c r="P33" s="172">
        <v>0</v>
      </c>
      <c r="Q33" s="172">
        <v>15.86899</v>
      </c>
      <c r="R33" s="172">
        <v>49562.039750000004</v>
      </c>
      <c r="S33" s="172">
        <v>42214.681249999994</v>
      </c>
      <c r="T33" s="172">
        <v>0</v>
      </c>
      <c r="U33" s="172">
        <v>910.29501000000005</v>
      </c>
      <c r="V33" s="172">
        <v>192.50731999999999</v>
      </c>
      <c r="W33" s="172">
        <v>0</v>
      </c>
      <c r="X33" s="172">
        <v>185.04957999999999</v>
      </c>
      <c r="Y33" s="172">
        <v>4.4000000000000002E-4</v>
      </c>
      <c r="Z33" s="172">
        <v>27793.178849999997</v>
      </c>
      <c r="AA33" s="172">
        <v>576.32179000000008</v>
      </c>
      <c r="AB33" s="172">
        <v>9.0120000000000006E-2</v>
      </c>
      <c r="AC33" s="172">
        <v>1.24952</v>
      </c>
      <c r="AD33" s="172">
        <v>220559.84572000001</v>
      </c>
      <c r="AE33" s="172">
        <v>6135.5882699999993</v>
      </c>
      <c r="AF33" s="172">
        <v>739852.53507999983</v>
      </c>
      <c r="AG33" s="1188"/>
      <c r="AH33" s="1188"/>
      <c r="AI33" s="1188"/>
      <c r="AJ33" s="1188"/>
      <c r="AK33" s="1188"/>
      <c r="AL33" s="1188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</row>
    <row r="34" spans="1:61" s="364" customFormat="1" x14ac:dyDescent="0.2">
      <c r="A34" s="171" t="s">
        <v>939</v>
      </c>
      <c r="B34" s="172">
        <v>1.2728900000000001</v>
      </c>
      <c r="C34" s="172">
        <v>133.14346</v>
      </c>
      <c r="D34" s="172">
        <v>0</v>
      </c>
      <c r="E34" s="172">
        <v>0</v>
      </c>
      <c r="F34" s="172">
        <v>0</v>
      </c>
      <c r="G34" s="172">
        <v>0</v>
      </c>
      <c r="H34" s="172">
        <v>0</v>
      </c>
      <c r="I34" s="172">
        <v>0</v>
      </c>
      <c r="J34" s="172">
        <v>651.93626000000006</v>
      </c>
      <c r="K34" s="172">
        <v>0</v>
      </c>
      <c r="L34" s="172">
        <v>0</v>
      </c>
      <c r="M34" s="172">
        <v>0</v>
      </c>
      <c r="N34" s="172">
        <v>0</v>
      </c>
      <c r="O34" s="172">
        <v>0</v>
      </c>
      <c r="P34" s="172">
        <v>0</v>
      </c>
      <c r="Q34" s="172">
        <v>0</v>
      </c>
      <c r="R34" s="172">
        <v>0</v>
      </c>
      <c r="S34" s="172">
        <v>172.26508999999999</v>
      </c>
      <c r="T34" s="172">
        <v>0</v>
      </c>
      <c r="U34" s="172">
        <v>3.0773999999999999</v>
      </c>
      <c r="V34" s="172">
        <v>0</v>
      </c>
      <c r="W34" s="172">
        <v>0</v>
      </c>
      <c r="X34" s="172">
        <v>0.34899999999999998</v>
      </c>
      <c r="Y34" s="172">
        <v>0</v>
      </c>
      <c r="Z34" s="172">
        <v>0</v>
      </c>
      <c r="AA34" s="172">
        <v>0</v>
      </c>
      <c r="AB34" s="172">
        <v>0</v>
      </c>
      <c r="AC34" s="172">
        <v>0.435</v>
      </c>
      <c r="AD34" s="172">
        <v>0</v>
      </c>
      <c r="AE34" s="172">
        <v>0</v>
      </c>
      <c r="AF34" s="172">
        <v>962.47910000000002</v>
      </c>
      <c r="AG34" s="1188"/>
      <c r="AH34" s="1188"/>
      <c r="AI34" s="1188"/>
      <c r="AJ34" s="1188"/>
      <c r="AK34" s="1188"/>
      <c r="AL34" s="1188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</row>
    <row r="35" spans="1:61" s="364" customFormat="1" x14ac:dyDescent="0.2">
      <c r="A35" s="173" t="s">
        <v>940</v>
      </c>
      <c r="B35" s="172">
        <v>1987.90149</v>
      </c>
      <c r="C35" s="172">
        <v>2280.9632499999998</v>
      </c>
      <c r="D35" s="172">
        <v>5798.80854</v>
      </c>
      <c r="E35" s="172">
        <v>2613.2511400000003</v>
      </c>
      <c r="F35" s="172">
        <v>0</v>
      </c>
      <c r="G35" s="172">
        <v>1854.2084600000001</v>
      </c>
      <c r="H35" s="172">
        <v>6012.8006599999999</v>
      </c>
      <c r="I35" s="172">
        <v>0</v>
      </c>
      <c r="J35" s="172">
        <v>11291.541230000003</v>
      </c>
      <c r="K35" s="172">
        <v>0</v>
      </c>
      <c r="L35" s="172">
        <v>0</v>
      </c>
      <c r="M35" s="172">
        <v>0</v>
      </c>
      <c r="N35" s="172">
        <v>1756.1323599999998</v>
      </c>
      <c r="O35" s="172">
        <v>2859.7314100000003</v>
      </c>
      <c r="P35" s="172">
        <v>0.1925</v>
      </c>
      <c r="Q35" s="172">
        <v>302.36883</v>
      </c>
      <c r="R35" s="172">
        <v>1537.87104</v>
      </c>
      <c r="S35" s="172">
        <v>2368.2245400000002</v>
      </c>
      <c r="T35" s="172">
        <v>549.53925000000004</v>
      </c>
      <c r="U35" s="172">
        <v>1274.0540299999998</v>
      </c>
      <c r="V35" s="172">
        <v>4378.3313799999996</v>
      </c>
      <c r="W35" s="172">
        <v>12.5</v>
      </c>
      <c r="X35" s="172">
        <v>761.75337000000002</v>
      </c>
      <c r="Y35" s="172">
        <v>2950.7544000000003</v>
      </c>
      <c r="Z35" s="172">
        <v>2500.1051200000002</v>
      </c>
      <c r="AA35" s="172">
        <v>961.46847000000002</v>
      </c>
      <c r="AB35" s="172">
        <v>68.587510000000009</v>
      </c>
      <c r="AC35" s="172">
        <v>1689.73442</v>
      </c>
      <c r="AD35" s="172">
        <v>791.05544999999995</v>
      </c>
      <c r="AE35" s="172">
        <v>1609.8171100000002</v>
      </c>
      <c r="AF35" s="172">
        <v>58211.695959999997</v>
      </c>
      <c r="AG35" s="1188"/>
      <c r="AH35" s="1188"/>
      <c r="AI35" s="1188"/>
      <c r="AJ35" s="1188"/>
      <c r="AK35" s="1188"/>
      <c r="AL35" s="1188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</row>
    <row r="36" spans="1:61" s="364" customFormat="1" ht="14.25" customHeight="1" x14ac:dyDescent="0.2">
      <c r="A36" s="173" t="s">
        <v>941</v>
      </c>
      <c r="B36" s="172">
        <v>232750.43356</v>
      </c>
      <c r="C36" s="172">
        <v>146493.02105000001</v>
      </c>
      <c r="D36" s="172">
        <v>303687.09636999993</v>
      </c>
      <c r="E36" s="172">
        <v>58395.167529999999</v>
      </c>
      <c r="F36" s="172">
        <v>0</v>
      </c>
      <c r="G36" s="172">
        <v>29609.778030000001</v>
      </c>
      <c r="H36" s="172">
        <v>368277.05159075506</v>
      </c>
      <c r="I36" s="172">
        <v>0</v>
      </c>
      <c r="J36" s="172">
        <v>5478.1433599999991</v>
      </c>
      <c r="K36" s="172">
        <v>0</v>
      </c>
      <c r="L36" s="172">
        <v>3.8521700000000001</v>
      </c>
      <c r="M36" s="172">
        <v>0</v>
      </c>
      <c r="N36" s="172">
        <v>170819.67848000003</v>
      </c>
      <c r="O36" s="172">
        <v>96431.460720000003</v>
      </c>
      <c r="P36" s="172">
        <v>1558.16049</v>
      </c>
      <c r="Q36" s="172">
        <v>25734.479930000001</v>
      </c>
      <c r="R36" s="172">
        <v>125994.79806999999</v>
      </c>
      <c r="S36" s="172">
        <v>145266.60999</v>
      </c>
      <c r="T36" s="172">
        <v>60134.976630000005</v>
      </c>
      <c r="U36" s="172">
        <v>33684.818920000005</v>
      </c>
      <c r="V36" s="172">
        <v>66771.047470000005</v>
      </c>
      <c r="W36" s="172">
        <v>2741.7256499999999</v>
      </c>
      <c r="X36" s="172">
        <v>20819.767760000002</v>
      </c>
      <c r="Y36" s="172">
        <v>51926.462209999998</v>
      </c>
      <c r="Z36" s="172">
        <v>64766.770210000002</v>
      </c>
      <c r="AA36" s="172">
        <v>66555.932939999999</v>
      </c>
      <c r="AB36" s="172">
        <v>4868.6450100000002</v>
      </c>
      <c r="AC36" s="172">
        <v>67020.279819999996</v>
      </c>
      <c r="AD36" s="172">
        <v>95823.894469999999</v>
      </c>
      <c r="AE36" s="172">
        <v>30963.642509999998</v>
      </c>
      <c r="AF36" s="172">
        <v>2276577.6949407556</v>
      </c>
      <c r="AG36" s="1188"/>
      <c r="AH36" s="1188"/>
      <c r="AI36" s="1188"/>
      <c r="AJ36" s="1188"/>
      <c r="AK36" s="1188"/>
      <c r="AL36" s="1188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</row>
    <row r="37" spans="1:61" s="364" customFormat="1" x14ac:dyDescent="0.2">
      <c r="A37" s="174" t="s">
        <v>942</v>
      </c>
      <c r="B37" s="172">
        <v>133.23675</v>
      </c>
      <c r="C37" s="172">
        <v>621.53270999999995</v>
      </c>
      <c r="D37" s="172">
        <v>-373.01675</v>
      </c>
      <c r="E37" s="172">
        <v>0.14047000000000001</v>
      </c>
      <c r="F37" s="172">
        <v>0</v>
      </c>
      <c r="G37" s="172">
        <v>0</v>
      </c>
      <c r="H37" s="172">
        <v>2.7149699999999997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28.021279999999997</v>
      </c>
      <c r="P37" s="172">
        <v>0</v>
      </c>
      <c r="Q37" s="172">
        <v>0</v>
      </c>
      <c r="R37" s="172">
        <v>10.697899999999999</v>
      </c>
      <c r="S37" s="172">
        <v>317.56501000000003</v>
      </c>
      <c r="T37" s="172">
        <v>0</v>
      </c>
      <c r="U37" s="172">
        <v>0</v>
      </c>
      <c r="V37" s="172">
        <v>3.5279999999999999E-2</v>
      </c>
      <c r="W37" s="172">
        <v>0</v>
      </c>
      <c r="X37" s="172">
        <v>0</v>
      </c>
      <c r="Y37" s="172">
        <v>0</v>
      </c>
      <c r="Z37" s="172">
        <v>0</v>
      </c>
      <c r="AA37" s="172">
        <v>889.42115999999999</v>
      </c>
      <c r="AB37" s="172">
        <v>4.1900000000000001E-3</v>
      </c>
      <c r="AC37" s="172">
        <v>0</v>
      </c>
      <c r="AD37" s="172">
        <v>0.26427999999999996</v>
      </c>
      <c r="AE37" s="172">
        <v>138.32623999999998</v>
      </c>
      <c r="AF37" s="172">
        <v>1768.9434900000001</v>
      </c>
      <c r="AG37" s="1188"/>
      <c r="AH37" s="1188"/>
      <c r="AI37" s="1188"/>
      <c r="AJ37" s="1188"/>
      <c r="AK37" s="1188"/>
      <c r="AL37" s="1188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</row>
    <row r="38" spans="1:61" s="364" customFormat="1" x14ac:dyDescent="0.2">
      <c r="A38" s="174" t="s">
        <v>943</v>
      </c>
      <c r="B38" s="172">
        <v>7063.15967</v>
      </c>
      <c r="C38" s="172">
        <v>2290.5792199999996</v>
      </c>
      <c r="D38" s="172">
        <v>13119.48162</v>
      </c>
      <c r="E38" s="172">
        <v>96.438240000000008</v>
      </c>
      <c r="F38" s="172">
        <v>0</v>
      </c>
      <c r="G38" s="172">
        <v>471.17950999999999</v>
      </c>
      <c r="H38" s="172">
        <v>3739.69812</v>
      </c>
      <c r="I38" s="172">
        <v>0</v>
      </c>
      <c r="J38" s="172">
        <v>2.0537100000000001</v>
      </c>
      <c r="K38" s="172">
        <v>0</v>
      </c>
      <c r="L38" s="172">
        <v>0</v>
      </c>
      <c r="M38" s="172">
        <v>0</v>
      </c>
      <c r="N38" s="172">
        <v>462.64580999999998</v>
      </c>
      <c r="O38" s="172">
        <v>694.88419999999996</v>
      </c>
      <c r="P38" s="172">
        <v>0</v>
      </c>
      <c r="Q38" s="172">
        <v>9.9866100000000007</v>
      </c>
      <c r="R38" s="172">
        <v>2213.8662100000001</v>
      </c>
      <c r="S38" s="172">
        <v>1783.8605700000001</v>
      </c>
      <c r="T38" s="172">
        <v>696.96445999999992</v>
      </c>
      <c r="U38" s="172">
        <v>15.09267</v>
      </c>
      <c r="V38" s="172">
        <v>20.380290000000002</v>
      </c>
      <c r="W38" s="172">
        <v>0</v>
      </c>
      <c r="X38" s="172">
        <v>144.75</v>
      </c>
      <c r="Y38" s="172">
        <v>9.28261</v>
      </c>
      <c r="Z38" s="172">
        <v>441.69220999999999</v>
      </c>
      <c r="AA38" s="172">
        <v>323.08969000000002</v>
      </c>
      <c r="AB38" s="172">
        <v>1.4076900000000001</v>
      </c>
      <c r="AC38" s="172">
        <v>270.16836999999998</v>
      </c>
      <c r="AD38" s="172">
        <v>955.96181000000001</v>
      </c>
      <c r="AE38" s="172">
        <v>226.0421</v>
      </c>
      <c r="AF38" s="172">
        <v>35052.665390000009</v>
      </c>
      <c r="AG38" s="1188"/>
      <c r="AH38" s="1188"/>
      <c r="AI38" s="1188"/>
      <c r="AJ38" s="1188"/>
      <c r="AK38" s="1188"/>
      <c r="AL38" s="1188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</row>
    <row r="39" spans="1:61" s="364" customFormat="1" x14ac:dyDescent="0.2">
      <c r="A39" s="175" t="s">
        <v>1204</v>
      </c>
      <c r="B39" s="172">
        <v>8985.445029999999</v>
      </c>
      <c r="C39" s="172">
        <v>13536.56674</v>
      </c>
      <c r="D39" s="172">
        <v>10296.264160000001</v>
      </c>
      <c r="E39" s="172">
        <v>461.16457000000003</v>
      </c>
      <c r="F39" s="172">
        <v>0</v>
      </c>
      <c r="G39" s="172">
        <v>4010.8755799999999</v>
      </c>
      <c r="H39" s="172">
        <v>12091.170929999975</v>
      </c>
      <c r="I39" s="172">
        <v>0</v>
      </c>
      <c r="J39" s="172">
        <v>5960.9372700000004</v>
      </c>
      <c r="K39" s="172">
        <v>0</v>
      </c>
      <c r="L39" s="172">
        <v>1.8775500000000001</v>
      </c>
      <c r="M39" s="172">
        <v>0</v>
      </c>
      <c r="N39" s="172">
        <v>18057.666720000001</v>
      </c>
      <c r="O39" s="172">
        <v>12602.355609999999</v>
      </c>
      <c r="P39" s="172">
        <v>-692.77296000000001</v>
      </c>
      <c r="Q39" s="172">
        <v>1595.7758100000001</v>
      </c>
      <c r="R39" s="172">
        <v>2903.93489</v>
      </c>
      <c r="S39" s="172">
        <v>8439.0471599999983</v>
      </c>
      <c r="T39" s="172">
        <v>731.57799</v>
      </c>
      <c r="U39" s="172">
        <v>160.15901000000002</v>
      </c>
      <c r="V39" s="172">
        <v>536.25545999999997</v>
      </c>
      <c r="W39" s="172">
        <v>6.9388399999999999</v>
      </c>
      <c r="X39" s="172">
        <v>54.352969999999999</v>
      </c>
      <c r="Y39" s="172">
        <v>656.24280999999996</v>
      </c>
      <c r="Z39" s="172">
        <v>5659.0265499999996</v>
      </c>
      <c r="AA39" s="172">
        <v>2067.3366599999999</v>
      </c>
      <c r="AB39" s="172">
        <v>1.52278</v>
      </c>
      <c r="AC39" s="172">
        <v>7172.7546400000001</v>
      </c>
      <c r="AD39" s="172">
        <v>2882.1018799999997</v>
      </c>
      <c r="AE39" s="172">
        <v>1868.5005100000001</v>
      </c>
      <c r="AF39" s="172">
        <v>120047.07915999998</v>
      </c>
      <c r="AG39" s="1188"/>
      <c r="AH39" s="1188"/>
      <c r="AI39" s="1188"/>
      <c r="AJ39" s="1188"/>
      <c r="AK39" s="1188"/>
      <c r="AL39" s="1188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</row>
    <row r="40" spans="1:61" s="364" customFormat="1" x14ac:dyDescent="0.2">
      <c r="A40" s="173" t="s">
        <v>944</v>
      </c>
      <c r="B40" s="172">
        <v>22365.80977</v>
      </c>
      <c r="C40" s="172">
        <v>25599.768940000002</v>
      </c>
      <c r="D40" s="172">
        <v>66252.74758000001</v>
      </c>
      <c r="E40" s="172">
        <v>15100.89473</v>
      </c>
      <c r="F40" s="172">
        <v>0</v>
      </c>
      <c r="G40" s="172">
        <v>24481.251510000002</v>
      </c>
      <c r="H40" s="172">
        <v>70502.228600000919</v>
      </c>
      <c r="I40" s="172">
        <v>0</v>
      </c>
      <c r="J40" s="172">
        <v>6207.6244900000002</v>
      </c>
      <c r="K40" s="172">
        <v>0</v>
      </c>
      <c r="L40" s="172">
        <v>16.276889999999998</v>
      </c>
      <c r="M40" s="172">
        <v>0</v>
      </c>
      <c r="N40" s="172">
        <v>31719.67222</v>
      </c>
      <c r="O40" s="172">
        <v>21561.174329999998</v>
      </c>
      <c r="P40" s="172">
        <v>481.03363000000002</v>
      </c>
      <c r="Q40" s="172">
        <v>4815.22721</v>
      </c>
      <c r="R40" s="172">
        <v>29481.653009999998</v>
      </c>
      <c r="S40" s="172">
        <v>27855.64819</v>
      </c>
      <c r="T40" s="172">
        <v>4270.54079</v>
      </c>
      <c r="U40" s="172">
        <v>3250.0391099999997</v>
      </c>
      <c r="V40" s="172">
        <v>3030.1170000000002</v>
      </c>
      <c r="W40" s="172">
        <v>206.37792999999999</v>
      </c>
      <c r="X40" s="172">
        <v>4393.9035899999999</v>
      </c>
      <c r="Y40" s="172">
        <v>2961.6222200000002</v>
      </c>
      <c r="Z40" s="172">
        <v>22946.798040000001</v>
      </c>
      <c r="AA40" s="172">
        <v>9196.6229199999998</v>
      </c>
      <c r="AB40" s="172">
        <v>271.63709999999998</v>
      </c>
      <c r="AC40" s="172">
        <v>13839.58584</v>
      </c>
      <c r="AD40" s="172">
        <v>22942.250880000003</v>
      </c>
      <c r="AE40" s="172">
        <v>36933.745920000001</v>
      </c>
      <c r="AF40" s="172">
        <v>470684.25244000106</v>
      </c>
      <c r="AG40" s="1188"/>
      <c r="AH40" s="1188"/>
      <c r="AI40" s="1188"/>
      <c r="AJ40" s="1188"/>
      <c r="AK40" s="1188"/>
      <c r="AL40" s="1188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</row>
    <row r="41" spans="1:61" s="364" customFormat="1" x14ac:dyDescent="0.2">
      <c r="A41" s="173" t="s">
        <v>526</v>
      </c>
      <c r="B41" s="176">
        <v>15713.548545314816</v>
      </c>
      <c r="C41" s="176">
        <v>185.51322000003745</v>
      </c>
      <c r="D41" s="176">
        <v>10021.914055838351</v>
      </c>
      <c r="E41" s="176">
        <v>4608.1331516396076</v>
      </c>
      <c r="F41" s="176">
        <v>0</v>
      </c>
      <c r="G41" s="176">
        <v>-25296.908534769311</v>
      </c>
      <c r="H41" s="176">
        <v>17241.466870002776</v>
      </c>
      <c r="I41" s="176">
        <v>0</v>
      </c>
      <c r="J41" s="176">
        <v>327.36438264248233</v>
      </c>
      <c r="K41" s="176">
        <v>0</v>
      </c>
      <c r="L41" s="176">
        <v>286.49148000000008</v>
      </c>
      <c r="M41" s="176">
        <v>19.573520000000006</v>
      </c>
      <c r="N41" s="176">
        <v>7907.5545179997171</v>
      </c>
      <c r="O41" s="176">
        <v>-10920.207019999936</v>
      </c>
      <c r="P41" s="176">
        <v>262.85450000000003</v>
      </c>
      <c r="Q41" s="176">
        <v>248.54041834038696</v>
      </c>
      <c r="R41" s="176">
        <v>2647.66461732266</v>
      </c>
      <c r="S41" s="176">
        <v>-1679.3243499999858</v>
      </c>
      <c r="T41" s="176">
        <v>683.40712065068874</v>
      </c>
      <c r="U41" s="176">
        <v>-467.06560394853472</v>
      </c>
      <c r="V41" s="176">
        <v>-3841.2718700000032</v>
      </c>
      <c r="W41" s="176">
        <v>-81.995099999999951</v>
      </c>
      <c r="X41" s="176">
        <v>-1742.4629099999954</v>
      </c>
      <c r="Y41" s="176">
        <v>4270.7253101752713</v>
      </c>
      <c r="Z41" s="176">
        <v>-10281.574311566321</v>
      </c>
      <c r="AA41" s="176">
        <v>-272.90004999996444</v>
      </c>
      <c r="AB41" s="176">
        <v>-160.37055937990283</v>
      </c>
      <c r="AC41" s="176">
        <v>-3573.4596600000077</v>
      </c>
      <c r="AD41" s="176">
        <v>5089.7297600000393</v>
      </c>
      <c r="AE41" s="176">
        <v>-7674.4865811458803</v>
      </c>
      <c r="AF41" s="172">
        <v>3522.4549191169972</v>
      </c>
      <c r="AG41" s="1188"/>
      <c r="AH41" s="1188"/>
      <c r="AI41" s="1188"/>
      <c r="AJ41" s="1188"/>
      <c r="AK41" s="1188"/>
      <c r="AL41" s="1188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</row>
    <row r="42" spans="1:61" s="364" customFormat="1" x14ac:dyDescent="0.2">
      <c r="A42" s="173" t="s">
        <v>945</v>
      </c>
      <c r="B42" s="172">
        <v>10110.51730468518</v>
      </c>
      <c r="C42" s="172">
        <v>17975.64344999996</v>
      </c>
      <c r="D42" s="172">
        <v>29737.42804416165</v>
      </c>
      <c r="E42" s="172">
        <v>72.892018360392285</v>
      </c>
      <c r="F42" s="172">
        <v>0</v>
      </c>
      <c r="G42" s="172">
        <v>32298.998344769308</v>
      </c>
      <c r="H42" s="172">
        <v>18530.820809997189</v>
      </c>
      <c r="I42" s="172">
        <v>0</v>
      </c>
      <c r="J42" s="172">
        <v>980.79220735751778</v>
      </c>
      <c r="K42" s="172">
        <v>0</v>
      </c>
      <c r="L42" s="172">
        <v>-208.64678000000009</v>
      </c>
      <c r="M42" s="172">
        <v>-19.573520000000006</v>
      </c>
      <c r="N42" s="172">
        <v>5773.9238020002831</v>
      </c>
      <c r="O42" s="172">
        <v>40103.173759999932</v>
      </c>
      <c r="P42" s="172">
        <v>-310.01910000000004</v>
      </c>
      <c r="Q42" s="172">
        <v>1078.193071659613</v>
      </c>
      <c r="R42" s="172">
        <v>14782.340452677339</v>
      </c>
      <c r="S42" s="172">
        <v>28279.752489999984</v>
      </c>
      <c r="T42" s="172">
        <v>4077.8825693493127</v>
      </c>
      <c r="U42" s="172">
        <v>2926.9872239485348</v>
      </c>
      <c r="V42" s="172">
        <v>5180.8863100000035</v>
      </c>
      <c r="W42" s="172">
        <v>251.12868999999995</v>
      </c>
      <c r="X42" s="172">
        <v>3228.4895299999953</v>
      </c>
      <c r="Y42" s="172">
        <v>880.90155982472879</v>
      </c>
      <c r="Z42" s="172">
        <v>23410.430851566322</v>
      </c>
      <c r="AA42" s="172">
        <v>17372.254139999961</v>
      </c>
      <c r="AB42" s="172">
        <v>1624.1109093799023</v>
      </c>
      <c r="AC42" s="172">
        <v>13740.793660000008</v>
      </c>
      <c r="AD42" s="172">
        <v>15553.410399999961</v>
      </c>
      <c r="AE42" s="172">
        <v>18899.14991114588</v>
      </c>
      <c r="AF42" s="172">
        <v>306332.66211088287</v>
      </c>
      <c r="AG42" s="1188"/>
      <c r="AH42" s="1188"/>
      <c r="AI42" s="1188"/>
      <c r="AJ42" s="1188"/>
      <c r="AK42" s="1188"/>
      <c r="AL42" s="1188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</row>
    <row r="43" spans="1:61" s="364" customFormat="1" ht="15.75" customHeight="1" x14ac:dyDescent="0.2">
      <c r="A43" s="173" t="s">
        <v>946</v>
      </c>
      <c r="B43" s="172">
        <v>121113.86508</v>
      </c>
      <c r="C43" s="172">
        <v>91285.788680000012</v>
      </c>
      <c r="D43" s="172">
        <v>132039.39159000001</v>
      </c>
      <c r="E43" s="172">
        <v>52310.432249999998</v>
      </c>
      <c r="F43" s="172">
        <v>0</v>
      </c>
      <c r="G43" s="172">
        <v>36550.019060000006</v>
      </c>
      <c r="H43" s="172">
        <v>166304.35198981455</v>
      </c>
      <c r="I43" s="172">
        <v>0</v>
      </c>
      <c r="J43" s="172">
        <v>3369.1624300000003</v>
      </c>
      <c r="K43" s="172">
        <v>0</v>
      </c>
      <c r="L43" s="172">
        <v>159.34432000000001</v>
      </c>
      <c r="M43" s="172">
        <v>0</v>
      </c>
      <c r="N43" s="172">
        <v>135724.16184000002</v>
      </c>
      <c r="O43" s="172">
        <v>11260.268749999999</v>
      </c>
      <c r="P43" s="172">
        <v>2020.1102800000001</v>
      </c>
      <c r="Q43" s="172">
        <v>13253.684579999999</v>
      </c>
      <c r="R43" s="172">
        <v>62815.556130000004</v>
      </c>
      <c r="S43" s="172">
        <v>96032.405129999999</v>
      </c>
      <c r="T43" s="172">
        <v>52896.401250000003</v>
      </c>
      <c r="U43" s="172">
        <v>19277.722989999998</v>
      </c>
      <c r="V43" s="172">
        <v>52182.883280000002</v>
      </c>
      <c r="W43" s="172">
        <v>22366.283039999998</v>
      </c>
      <c r="X43" s="172">
        <v>20869.25331</v>
      </c>
      <c r="Y43" s="172">
        <v>51917.423820000004</v>
      </c>
      <c r="Z43" s="172">
        <v>45603.213320000003</v>
      </c>
      <c r="AA43" s="172">
        <v>48760.931210000002</v>
      </c>
      <c r="AB43" s="172">
        <v>5740.8205499999995</v>
      </c>
      <c r="AC43" s="172">
        <v>47861.800430000003</v>
      </c>
      <c r="AD43" s="172">
        <v>34889.671619999994</v>
      </c>
      <c r="AE43" s="172">
        <v>9189.0876700000008</v>
      </c>
      <c r="AF43" s="172">
        <v>1335794.0345998148</v>
      </c>
      <c r="AG43" s="1188"/>
      <c r="AH43" s="1188"/>
      <c r="AI43" s="1188"/>
      <c r="AJ43" s="1188"/>
      <c r="AK43" s="1188"/>
      <c r="AL43" s="1188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</row>
    <row r="44" spans="1:61" s="364" customFormat="1" ht="15" customHeight="1" x14ac:dyDescent="0.2">
      <c r="A44" s="173" t="s">
        <v>947</v>
      </c>
      <c r="B44" s="172">
        <v>3975.6085400000002</v>
      </c>
      <c r="C44" s="172">
        <v>3156.6000900000004</v>
      </c>
      <c r="D44" s="172">
        <v>8090.5470700000005</v>
      </c>
      <c r="E44" s="172">
        <v>1981.7845400000001</v>
      </c>
      <c r="F44" s="172">
        <v>0</v>
      </c>
      <c r="G44" s="172">
        <v>530.74623999999994</v>
      </c>
      <c r="H44" s="172">
        <v>8462.9439599999987</v>
      </c>
      <c r="I44" s="172">
        <v>0</v>
      </c>
      <c r="J44" s="172">
        <v>108.72094</v>
      </c>
      <c r="K44" s="172">
        <v>0</v>
      </c>
      <c r="L44" s="172">
        <v>31.601659999999999</v>
      </c>
      <c r="M44" s="172">
        <v>0</v>
      </c>
      <c r="N44" s="172">
        <v>10449.854599999999</v>
      </c>
      <c r="O44" s="172">
        <v>3728.3760200000002</v>
      </c>
      <c r="P44" s="172">
        <v>36.675290000000004</v>
      </c>
      <c r="Q44" s="172">
        <v>443.49177000000003</v>
      </c>
      <c r="R44" s="172">
        <v>4176.6075700000001</v>
      </c>
      <c r="S44" s="172">
        <v>6450.2569899999999</v>
      </c>
      <c r="T44" s="172">
        <v>2145.8691400000002</v>
      </c>
      <c r="U44" s="172">
        <v>1145.4285199999999</v>
      </c>
      <c r="V44" s="172">
        <v>1473.4397300000001</v>
      </c>
      <c r="W44" s="172">
        <v>98.671390000000002</v>
      </c>
      <c r="X44" s="172">
        <v>314.38117999999997</v>
      </c>
      <c r="Y44" s="172">
        <v>1041.5626299999999</v>
      </c>
      <c r="Z44" s="172">
        <v>1014.3335900000001</v>
      </c>
      <c r="AA44" s="172">
        <v>1472.1365600000001</v>
      </c>
      <c r="AB44" s="172">
        <v>16.922080000000001</v>
      </c>
      <c r="AC44" s="172">
        <v>1133.9398899999999</v>
      </c>
      <c r="AD44" s="172">
        <v>5332.7011700000003</v>
      </c>
      <c r="AE44" s="172">
        <v>576.36671000000001</v>
      </c>
      <c r="AF44" s="172">
        <v>67389.567869999999</v>
      </c>
      <c r="AG44" s="1188"/>
      <c r="AH44" s="1188"/>
      <c r="AI44" s="1188"/>
      <c r="AJ44" s="1188"/>
      <c r="AK44" s="1188"/>
      <c r="AL44" s="1188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</row>
    <row r="45" spans="1:61" s="364" customFormat="1" x14ac:dyDescent="0.2">
      <c r="A45" s="173" t="s">
        <v>1646</v>
      </c>
      <c r="B45" s="172">
        <v>0.12189</v>
      </c>
      <c r="C45" s="172">
        <v>8.8625000000000007</v>
      </c>
      <c r="D45" s="172">
        <v>15.17</v>
      </c>
      <c r="E45" s="172">
        <v>0</v>
      </c>
      <c r="F45" s="172">
        <v>0</v>
      </c>
      <c r="G45" s="172">
        <v>0</v>
      </c>
      <c r="H45" s="172">
        <v>3.8259999999999995E-2</v>
      </c>
      <c r="I45" s="172">
        <v>0</v>
      </c>
      <c r="J45" s="172">
        <v>0</v>
      </c>
      <c r="K45" s="172">
        <v>0</v>
      </c>
      <c r="L45" s="172">
        <v>0</v>
      </c>
      <c r="M45" s="172">
        <v>0</v>
      </c>
      <c r="N45" s="172">
        <v>9.6799999999999994E-3</v>
      </c>
      <c r="O45" s="172">
        <v>3.4051999999999998</v>
      </c>
      <c r="P45" s="172">
        <v>0</v>
      </c>
      <c r="Q45" s="172">
        <v>0</v>
      </c>
      <c r="R45" s="172">
        <v>9.0263500000000008</v>
      </c>
      <c r="S45" s="172">
        <v>0.92962</v>
      </c>
      <c r="T45" s="172">
        <v>0</v>
      </c>
      <c r="U45" s="172">
        <v>0</v>
      </c>
      <c r="V45" s="172">
        <v>6.3800000000000003E-3</v>
      </c>
      <c r="W45" s="172">
        <v>0</v>
      </c>
      <c r="X45" s="172">
        <v>9493.6</v>
      </c>
      <c r="Y45" s="172">
        <v>0</v>
      </c>
      <c r="Z45" s="172">
        <v>0</v>
      </c>
      <c r="AA45" s="172">
        <v>189.10751999999999</v>
      </c>
      <c r="AB45" s="172">
        <v>0</v>
      </c>
      <c r="AC45" s="172">
        <v>0</v>
      </c>
      <c r="AD45" s="172">
        <v>0</v>
      </c>
      <c r="AE45" s="172">
        <v>0</v>
      </c>
      <c r="AF45" s="172">
        <v>9720.277399999999</v>
      </c>
      <c r="AG45" s="1188"/>
      <c r="AH45" s="1188"/>
      <c r="AI45" s="1188"/>
      <c r="AJ45" s="1188"/>
      <c r="AK45" s="1188"/>
      <c r="AL45" s="1188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</row>
    <row r="46" spans="1:61" s="364" customFormat="1" x14ac:dyDescent="0.2">
      <c r="A46" s="177" t="s">
        <v>1647</v>
      </c>
      <c r="B46" s="172">
        <v>0</v>
      </c>
      <c r="C46" s="172">
        <v>0</v>
      </c>
      <c r="D46" s="172">
        <v>0</v>
      </c>
      <c r="E46" s="172">
        <v>0</v>
      </c>
      <c r="F46" s="172">
        <v>0</v>
      </c>
      <c r="G46" s="172">
        <v>0</v>
      </c>
      <c r="H46" s="172">
        <v>0</v>
      </c>
      <c r="I46" s="172">
        <v>0</v>
      </c>
      <c r="J46" s="172">
        <v>0</v>
      </c>
      <c r="K46" s="172">
        <v>0</v>
      </c>
      <c r="L46" s="172">
        <v>0</v>
      </c>
      <c r="M46" s="172">
        <v>0</v>
      </c>
      <c r="N46" s="172">
        <v>0</v>
      </c>
      <c r="O46" s="172">
        <v>0</v>
      </c>
      <c r="P46" s="172">
        <v>0</v>
      </c>
      <c r="Q46" s="172">
        <v>0</v>
      </c>
      <c r="R46" s="172">
        <v>0</v>
      </c>
      <c r="S46" s="172">
        <v>0</v>
      </c>
      <c r="T46" s="172">
        <v>0</v>
      </c>
      <c r="U46" s="172">
        <v>0</v>
      </c>
      <c r="V46" s="172">
        <v>0</v>
      </c>
      <c r="W46" s="172">
        <v>0</v>
      </c>
      <c r="X46" s="172">
        <v>0</v>
      </c>
      <c r="Y46" s="172">
        <v>0</v>
      </c>
      <c r="Z46" s="172">
        <v>0</v>
      </c>
      <c r="AA46" s="172">
        <v>0</v>
      </c>
      <c r="AB46" s="172">
        <v>0</v>
      </c>
      <c r="AC46" s="172">
        <v>0.31269999999999998</v>
      </c>
      <c r="AD46" s="172">
        <v>0</v>
      </c>
      <c r="AE46" s="172">
        <v>0</v>
      </c>
      <c r="AF46" s="172">
        <v>0.31269999999999998</v>
      </c>
      <c r="AG46" s="1188"/>
      <c r="AH46" s="1188"/>
      <c r="AI46" s="1188"/>
      <c r="AJ46" s="1188"/>
      <c r="AK46" s="1188"/>
      <c r="AL46" s="1188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</row>
    <row r="47" spans="1:61" s="364" customFormat="1" x14ac:dyDescent="0.2">
      <c r="A47" s="173" t="s">
        <v>1648</v>
      </c>
      <c r="B47" s="172">
        <v>3434.3608400000003</v>
      </c>
      <c r="C47" s="172">
        <v>3459.9265099999998</v>
      </c>
      <c r="D47" s="172">
        <v>4092.2427600000001</v>
      </c>
      <c r="E47" s="172">
        <v>849.22642000000008</v>
      </c>
      <c r="F47" s="172">
        <v>0</v>
      </c>
      <c r="G47" s="172">
        <v>1349.6925800000001</v>
      </c>
      <c r="H47" s="172">
        <v>5938.8722999999891</v>
      </c>
      <c r="I47" s="172">
        <v>0</v>
      </c>
      <c r="J47" s="172">
        <v>4007.0832500000001</v>
      </c>
      <c r="K47" s="172">
        <v>0</v>
      </c>
      <c r="L47" s="172">
        <v>243.94826999999998</v>
      </c>
      <c r="M47" s="172">
        <v>0</v>
      </c>
      <c r="N47" s="172">
        <v>2728.8422399999999</v>
      </c>
      <c r="O47" s="172">
        <v>1798.5522699999999</v>
      </c>
      <c r="P47" s="172">
        <v>82.911990000000003</v>
      </c>
      <c r="Q47" s="172">
        <v>387.68744000000004</v>
      </c>
      <c r="R47" s="172">
        <v>1223.07098</v>
      </c>
      <c r="S47" s="172">
        <v>2019.03061</v>
      </c>
      <c r="T47" s="172">
        <v>97.138989999999993</v>
      </c>
      <c r="U47" s="172">
        <v>76.173310000000001</v>
      </c>
      <c r="V47" s="172">
        <v>185.40733000000003</v>
      </c>
      <c r="W47" s="172">
        <v>14.34985</v>
      </c>
      <c r="X47" s="172">
        <v>59.660599999999995</v>
      </c>
      <c r="Y47" s="172">
        <v>57.020999999999994</v>
      </c>
      <c r="Z47" s="172">
        <v>1838.36077</v>
      </c>
      <c r="AA47" s="172">
        <v>425.0769499999999</v>
      </c>
      <c r="AB47" s="172">
        <v>3.9894499999999997</v>
      </c>
      <c r="AC47" s="172">
        <v>681.72290999999996</v>
      </c>
      <c r="AD47" s="172">
        <v>988.90906000000007</v>
      </c>
      <c r="AE47" s="172">
        <v>898.2476200000001</v>
      </c>
      <c r="AF47" s="172">
        <v>36941.506299999994</v>
      </c>
      <c r="AG47" s="1188"/>
      <c r="AH47" s="1188"/>
      <c r="AI47" s="1188"/>
      <c r="AJ47" s="1188"/>
      <c r="AK47" s="1188"/>
      <c r="AL47" s="1188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</row>
    <row r="48" spans="1:61" s="364" customFormat="1" x14ac:dyDescent="0.2">
      <c r="A48" s="173" t="s">
        <v>1649</v>
      </c>
      <c r="B48" s="172">
        <v>16.521840000000001</v>
      </c>
      <c r="C48" s="172">
        <v>681.13195000000007</v>
      </c>
      <c r="D48" s="172">
        <v>0</v>
      </c>
      <c r="E48" s="172">
        <v>0</v>
      </c>
      <c r="F48" s="172">
        <v>945.79423999999995</v>
      </c>
      <c r="G48" s="172">
        <v>0</v>
      </c>
      <c r="H48" s="172">
        <v>0</v>
      </c>
      <c r="I48" s="172">
        <v>0</v>
      </c>
      <c r="J48" s="172">
        <v>0</v>
      </c>
      <c r="K48" s="172">
        <v>6122.9830000000002</v>
      </c>
      <c r="L48" s="172">
        <v>0</v>
      </c>
      <c r="M48" s="172">
        <v>0</v>
      </c>
      <c r="N48" s="172">
        <v>0</v>
      </c>
      <c r="O48" s="172">
        <v>2742.7347100000002</v>
      </c>
      <c r="P48" s="172">
        <v>0</v>
      </c>
      <c r="Q48" s="172">
        <v>0</v>
      </c>
      <c r="R48" s="172">
        <v>0</v>
      </c>
      <c r="S48" s="172">
        <v>173.57660000000001</v>
      </c>
      <c r="T48" s="172">
        <v>0</v>
      </c>
      <c r="U48" s="172">
        <v>0</v>
      </c>
      <c r="V48" s="172">
        <v>0</v>
      </c>
      <c r="W48" s="172">
        <v>0</v>
      </c>
      <c r="X48" s="172">
        <v>0</v>
      </c>
      <c r="Y48" s="172">
        <v>0</v>
      </c>
      <c r="Z48" s="172">
        <v>0</v>
      </c>
      <c r="AA48" s="172">
        <v>0</v>
      </c>
      <c r="AB48" s="172">
        <v>0</v>
      </c>
      <c r="AC48" s="172">
        <v>32.071159999999999</v>
      </c>
      <c r="AD48" s="172">
        <v>0</v>
      </c>
      <c r="AE48" s="172">
        <v>14.658430000000001</v>
      </c>
      <c r="AF48" s="172">
        <v>10729.47193</v>
      </c>
      <c r="AG48" s="1188"/>
      <c r="AH48" s="1188"/>
      <c r="AI48" s="1188"/>
      <c r="AJ48" s="1188"/>
      <c r="AK48" s="1188"/>
      <c r="AL48" s="1188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</row>
    <row r="49" spans="1:61" s="364" customFormat="1" x14ac:dyDescent="0.2">
      <c r="A49" s="177" t="s">
        <v>1782</v>
      </c>
      <c r="B49" s="172">
        <v>0</v>
      </c>
      <c r="C49" s="172">
        <v>0</v>
      </c>
      <c r="D49" s="172">
        <v>0</v>
      </c>
      <c r="E49" s="172">
        <v>0</v>
      </c>
      <c r="F49" s="172">
        <v>0</v>
      </c>
      <c r="G49" s="172">
        <v>0</v>
      </c>
      <c r="H49" s="172">
        <v>0</v>
      </c>
      <c r="I49" s="172">
        <v>0</v>
      </c>
      <c r="J49" s="172">
        <v>0</v>
      </c>
      <c r="K49" s="172">
        <v>0</v>
      </c>
      <c r="L49" s="172">
        <v>0</v>
      </c>
      <c r="M49" s="172">
        <v>0</v>
      </c>
      <c r="N49" s="172">
        <v>189.47734</v>
      </c>
      <c r="O49" s="172">
        <v>0</v>
      </c>
      <c r="P49" s="172">
        <v>0</v>
      </c>
      <c r="Q49" s="172">
        <v>0</v>
      </c>
      <c r="R49" s="172">
        <v>0</v>
      </c>
      <c r="S49" s="172">
        <v>0</v>
      </c>
      <c r="T49" s="172">
        <v>0</v>
      </c>
      <c r="U49" s="172">
        <v>0</v>
      </c>
      <c r="V49" s="172">
        <v>0</v>
      </c>
      <c r="W49" s="172">
        <v>0</v>
      </c>
      <c r="X49" s="172">
        <v>0</v>
      </c>
      <c r="Y49" s="172">
        <v>0</v>
      </c>
      <c r="Z49" s="172">
        <v>0</v>
      </c>
      <c r="AA49" s="172">
        <v>269.35507000000001</v>
      </c>
      <c r="AB49" s="172">
        <v>0</v>
      </c>
      <c r="AC49" s="172">
        <v>0</v>
      </c>
      <c r="AD49" s="172">
        <v>0</v>
      </c>
      <c r="AE49" s="172">
        <v>0</v>
      </c>
      <c r="AF49" s="172">
        <v>458.83240999999998</v>
      </c>
      <c r="AG49" s="1188"/>
      <c r="AH49" s="1188"/>
      <c r="AI49" s="1188"/>
      <c r="AJ49" s="1188"/>
      <c r="AK49" s="1188"/>
      <c r="AL49" s="1188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</row>
    <row r="50" spans="1:61" s="364" customFormat="1" x14ac:dyDescent="0.2">
      <c r="A50" s="173" t="s">
        <v>1650</v>
      </c>
      <c r="B50" s="172">
        <v>2061.0236199999999</v>
      </c>
      <c r="C50" s="172">
        <v>508.43162999999998</v>
      </c>
      <c r="D50" s="172">
        <v>762.98</v>
      </c>
      <c r="E50" s="172">
        <v>0</v>
      </c>
      <c r="F50" s="172">
        <v>0</v>
      </c>
      <c r="G50" s="172">
        <v>0</v>
      </c>
      <c r="H50" s="172">
        <v>0</v>
      </c>
      <c r="I50" s="172">
        <v>0</v>
      </c>
      <c r="J50" s="172">
        <v>0.60904999999999998</v>
      </c>
      <c r="K50" s="172">
        <v>0</v>
      </c>
      <c r="L50" s="172">
        <v>0</v>
      </c>
      <c r="M50" s="172">
        <v>0</v>
      </c>
      <c r="N50" s="172">
        <v>35.393329999999999</v>
      </c>
      <c r="O50" s="172">
        <v>2762.7249999999999</v>
      </c>
      <c r="P50" s="172">
        <v>0</v>
      </c>
      <c r="Q50" s="172">
        <v>0</v>
      </c>
      <c r="R50" s="172">
        <v>37.026620000000001</v>
      </c>
      <c r="S50" s="172">
        <v>0</v>
      </c>
      <c r="T50" s="172">
        <v>0</v>
      </c>
      <c r="U50" s="172">
        <v>1.2512399999999999</v>
      </c>
      <c r="V50" s="172">
        <v>0</v>
      </c>
      <c r="W50" s="172">
        <v>0</v>
      </c>
      <c r="X50" s="172">
        <v>0</v>
      </c>
      <c r="Y50" s="172">
        <v>0</v>
      </c>
      <c r="Z50" s="172">
        <v>1571.1064799999999</v>
      </c>
      <c r="AA50" s="172">
        <v>6.8873699999999998</v>
      </c>
      <c r="AB50" s="172">
        <v>0</v>
      </c>
      <c r="AC50" s="172">
        <v>0</v>
      </c>
      <c r="AD50" s="172">
        <v>0</v>
      </c>
      <c r="AE50" s="172">
        <v>5.7420400000000003</v>
      </c>
      <c r="AF50" s="172">
        <v>7753.1763799999999</v>
      </c>
      <c r="AG50" s="1188"/>
      <c r="AH50" s="1188"/>
      <c r="AI50" s="1188"/>
      <c r="AJ50" s="1188"/>
      <c r="AK50" s="1188"/>
      <c r="AL50" s="1188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</row>
    <row r="51" spans="1:61" s="364" customFormat="1" x14ac:dyDescent="0.2">
      <c r="A51" s="173" t="s">
        <v>1651</v>
      </c>
      <c r="B51" s="172">
        <v>12.46857</v>
      </c>
      <c r="C51" s="172">
        <v>74.435810000000004</v>
      </c>
      <c r="D51" s="172">
        <v>20.471599999999999</v>
      </c>
      <c r="E51" s="172">
        <v>3.5482600000000004</v>
      </c>
      <c r="F51" s="172">
        <v>0</v>
      </c>
      <c r="G51" s="172">
        <v>0</v>
      </c>
      <c r="H51" s="172">
        <v>21.029850000000003</v>
      </c>
      <c r="I51" s="172">
        <v>0</v>
      </c>
      <c r="J51" s="172">
        <v>0</v>
      </c>
      <c r="K51" s="172">
        <v>0</v>
      </c>
      <c r="L51" s="172">
        <v>0</v>
      </c>
      <c r="M51" s="172">
        <v>0</v>
      </c>
      <c r="N51" s="172">
        <v>9.2441299999999984</v>
      </c>
      <c r="O51" s="172">
        <v>0</v>
      </c>
      <c r="P51" s="172">
        <v>0</v>
      </c>
      <c r="Q51" s="172">
        <v>0</v>
      </c>
      <c r="R51" s="172">
        <v>23.992939999999997</v>
      </c>
      <c r="S51" s="172">
        <v>1.1906300000000001</v>
      </c>
      <c r="T51" s="172">
        <v>0</v>
      </c>
      <c r="U51" s="172">
        <v>0</v>
      </c>
      <c r="V51" s="172">
        <v>1.7600000000000001E-3</v>
      </c>
      <c r="W51" s="172">
        <v>0</v>
      </c>
      <c r="X51" s="172">
        <v>0</v>
      </c>
      <c r="Y51" s="172">
        <v>0</v>
      </c>
      <c r="Z51" s="172">
        <v>0</v>
      </c>
      <c r="AA51" s="172">
        <v>0.37955</v>
      </c>
      <c r="AB51" s="172">
        <v>0</v>
      </c>
      <c r="AC51" s="172">
        <v>2.8580000000000001</v>
      </c>
      <c r="AD51" s="172">
        <v>2</v>
      </c>
      <c r="AE51" s="172">
        <v>5.1540799999999996</v>
      </c>
      <c r="AF51" s="172">
        <v>176.77517999999998</v>
      </c>
      <c r="AG51" s="1188"/>
      <c r="AH51" s="1188"/>
      <c r="AI51" s="1188"/>
      <c r="AJ51" s="1188"/>
      <c r="AK51" s="1188"/>
      <c r="AL51" s="1188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</row>
    <row r="52" spans="1:61" s="366" customFormat="1" x14ac:dyDescent="0.2">
      <c r="A52" s="1185" t="s">
        <v>532</v>
      </c>
      <c r="B52" s="1190">
        <v>303953.01168999996</v>
      </c>
      <c r="C52" s="1190">
        <v>292351.67669999995</v>
      </c>
      <c r="D52" s="1190">
        <v>333640.31134000001</v>
      </c>
      <c r="E52" s="1190">
        <v>83177.174559999999</v>
      </c>
      <c r="F52" s="1190">
        <v>3087.69092</v>
      </c>
      <c r="G52" s="1190">
        <v>81627.85884999999</v>
      </c>
      <c r="H52" s="1190">
        <v>449399.34895000001</v>
      </c>
      <c r="I52" s="1190">
        <v>27.75104</v>
      </c>
      <c r="J52" s="1190">
        <v>51269.629619999992</v>
      </c>
      <c r="K52" s="1190">
        <v>27696.784</v>
      </c>
      <c r="L52" s="1190">
        <v>3512.0385299999998</v>
      </c>
      <c r="M52" s="1190">
        <v>6.1164300000000011</v>
      </c>
      <c r="N52" s="1190">
        <v>250601.26465400003</v>
      </c>
      <c r="O52" s="1190">
        <v>277162.14536999998</v>
      </c>
      <c r="P52" s="1190">
        <v>15284.20966</v>
      </c>
      <c r="Q52" s="1190">
        <v>33557.791680000002</v>
      </c>
      <c r="R52" s="1190">
        <v>227431.98702999999</v>
      </c>
      <c r="S52" s="1190">
        <v>212440.81131999995</v>
      </c>
      <c r="T52" s="1190">
        <v>90294.743250000014</v>
      </c>
      <c r="U52" s="1190">
        <v>38033.77016</v>
      </c>
      <c r="V52" s="1190">
        <v>98647.703930000003</v>
      </c>
      <c r="W52" s="1190">
        <v>26258.99454</v>
      </c>
      <c r="X52" s="1190">
        <v>29000.84013</v>
      </c>
      <c r="Y52" s="1190">
        <v>72601.61894</v>
      </c>
      <c r="Z52" s="1190">
        <v>190270.50725496685</v>
      </c>
      <c r="AA52" s="1190">
        <v>109282.95436999999</v>
      </c>
      <c r="AB52" s="1190">
        <v>9232.5381600000001</v>
      </c>
      <c r="AC52" s="1190">
        <v>71907.219799999992</v>
      </c>
      <c r="AD52" s="1190">
        <v>131497.61121</v>
      </c>
      <c r="AE52" s="1190">
        <v>45941.152620000001</v>
      </c>
      <c r="AF52" s="1190">
        <v>3559197.2567089656</v>
      </c>
      <c r="AG52" s="1187"/>
      <c r="AH52" s="1187"/>
      <c r="AI52" s="1187"/>
      <c r="AJ52" s="1187"/>
      <c r="AK52" s="1187"/>
      <c r="AL52" s="1187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</row>
    <row r="53" spans="1:61" s="364" customFormat="1" x14ac:dyDescent="0.2">
      <c r="A53" s="171" t="s">
        <v>938</v>
      </c>
      <c r="B53" s="172">
        <v>15937.30017</v>
      </c>
      <c r="C53" s="172">
        <v>26574.268189999941</v>
      </c>
      <c r="D53" s="172">
        <v>17358.304809999998</v>
      </c>
      <c r="E53" s="172">
        <v>0.51824999999999999</v>
      </c>
      <c r="F53" s="172">
        <v>0</v>
      </c>
      <c r="G53" s="172">
        <v>0</v>
      </c>
      <c r="H53" s="172">
        <v>47.58023</v>
      </c>
      <c r="I53" s="172">
        <v>0</v>
      </c>
      <c r="J53" s="172">
        <v>309.27039000000002</v>
      </c>
      <c r="K53" s="172">
        <v>0</v>
      </c>
      <c r="L53" s="172">
        <v>0</v>
      </c>
      <c r="M53" s="172">
        <v>0</v>
      </c>
      <c r="N53" s="172">
        <v>1021.17317</v>
      </c>
      <c r="O53" s="172">
        <v>290.85550999999998</v>
      </c>
      <c r="P53" s="172">
        <v>0</v>
      </c>
      <c r="Q53" s="172">
        <v>2.20648</v>
      </c>
      <c r="R53" s="172">
        <v>7194.28042</v>
      </c>
      <c r="S53" s="172">
        <v>8583.0619600000009</v>
      </c>
      <c r="T53" s="172">
        <v>0</v>
      </c>
      <c r="U53" s="172">
        <v>1079.9976300000001</v>
      </c>
      <c r="V53" s="172">
        <v>30.14743</v>
      </c>
      <c r="W53" s="172">
        <v>0</v>
      </c>
      <c r="X53" s="172">
        <v>151.13369</v>
      </c>
      <c r="Y53" s="172">
        <v>0.48133999999999999</v>
      </c>
      <c r="Z53" s="172">
        <v>857.29363000000001</v>
      </c>
      <c r="AA53" s="172">
        <v>14.807499999999999</v>
      </c>
      <c r="AB53" s="172">
        <v>1.4599999999999999E-3</v>
      </c>
      <c r="AC53" s="172">
        <v>1.91</v>
      </c>
      <c r="AD53" s="172">
        <v>4479.0550899999998</v>
      </c>
      <c r="AE53" s="172">
        <v>1261.9692700000001</v>
      </c>
      <c r="AF53" s="172">
        <v>85195.616619999928</v>
      </c>
      <c r="AG53" s="1188"/>
      <c r="AH53" s="1188"/>
      <c r="AI53" s="1188"/>
      <c r="AJ53" s="1188"/>
      <c r="AK53" s="1188"/>
      <c r="AL53" s="1188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</row>
    <row r="54" spans="1:61" s="364" customFormat="1" x14ac:dyDescent="0.2">
      <c r="A54" s="171" t="s">
        <v>1654</v>
      </c>
      <c r="B54" s="172">
        <v>0</v>
      </c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>
        <v>0</v>
      </c>
      <c r="AG54" s="1188"/>
      <c r="AH54" s="1188"/>
      <c r="AI54" s="1188"/>
      <c r="AJ54" s="1188"/>
      <c r="AK54" s="1188"/>
      <c r="AL54" s="1188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</row>
    <row r="55" spans="1:61" s="364" customFormat="1" x14ac:dyDescent="0.2">
      <c r="A55" s="173" t="s">
        <v>1655</v>
      </c>
      <c r="B55" s="172">
        <v>4160.55602</v>
      </c>
      <c r="C55" s="172">
        <v>1634.4309499999999</v>
      </c>
      <c r="D55" s="172">
        <v>2978.0008600000006</v>
      </c>
      <c r="E55" s="172">
        <v>1141.2438399999999</v>
      </c>
      <c r="F55" s="172">
        <v>0</v>
      </c>
      <c r="G55" s="172">
        <v>1624.9030699999998</v>
      </c>
      <c r="H55" s="172">
        <v>3997.7111299999997</v>
      </c>
      <c r="I55" s="172">
        <v>0</v>
      </c>
      <c r="J55" s="172">
        <v>13470.683989999994</v>
      </c>
      <c r="K55" s="172">
        <v>0</v>
      </c>
      <c r="L55" s="172">
        <v>0</v>
      </c>
      <c r="M55" s="172">
        <v>0</v>
      </c>
      <c r="N55" s="172">
        <v>2415.1995000000002</v>
      </c>
      <c r="O55" s="172">
        <v>2113.52342</v>
      </c>
      <c r="P55" s="172">
        <v>253.29962</v>
      </c>
      <c r="Q55" s="172">
        <v>115.50407</v>
      </c>
      <c r="R55" s="172">
        <v>1563.0208700000001</v>
      </c>
      <c r="S55" s="172">
        <v>1569.6968700000002</v>
      </c>
      <c r="T55" s="172">
        <v>616.22841000000005</v>
      </c>
      <c r="U55" s="172">
        <v>4804.9799999999996</v>
      </c>
      <c r="V55" s="172">
        <v>3213.1428500000002</v>
      </c>
      <c r="W55" s="172">
        <v>24.9651</v>
      </c>
      <c r="X55" s="172">
        <v>554.36162999999999</v>
      </c>
      <c r="Y55" s="172">
        <v>1769.9266599999999</v>
      </c>
      <c r="Z55" s="172">
        <v>2347.50765</v>
      </c>
      <c r="AA55" s="172">
        <v>1009.76661</v>
      </c>
      <c r="AB55" s="172">
        <v>214.06686999999999</v>
      </c>
      <c r="AC55" s="172">
        <v>1454.15308</v>
      </c>
      <c r="AD55" s="172">
        <v>686.91670999999997</v>
      </c>
      <c r="AE55" s="172">
        <v>835.18031999999994</v>
      </c>
      <c r="AF55" s="172">
        <v>54568.970099999984</v>
      </c>
      <c r="AG55" s="1188"/>
      <c r="AH55" s="1188"/>
      <c r="AI55" s="1188"/>
      <c r="AJ55" s="1188"/>
      <c r="AK55" s="1188"/>
      <c r="AL55" s="1188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</row>
    <row r="56" spans="1:61" s="364" customFormat="1" ht="16.5" customHeight="1" x14ac:dyDescent="0.2">
      <c r="A56" s="173" t="s">
        <v>941</v>
      </c>
      <c r="B56" s="172">
        <v>54879.861199999999</v>
      </c>
      <c r="C56" s="172">
        <v>31165.84879</v>
      </c>
      <c r="D56" s="172">
        <v>71935.658869999985</v>
      </c>
      <c r="E56" s="172">
        <v>13755.134569999998</v>
      </c>
      <c r="F56" s="172">
        <v>0</v>
      </c>
      <c r="G56" s="172">
        <v>7457.8134</v>
      </c>
      <c r="H56" s="172">
        <v>88004.844129999998</v>
      </c>
      <c r="I56" s="172">
        <v>0</v>
      </c>
      <c r="J56" s="172">
        <v>1672.2373399999999</v>
      </c>
      <c r="K56" s="172">
        <v>0</v>
      </c>
      <c r="L56" s="172">
        <v>87.508610000000004</v>
      </c>
      <c r="M56" s="172">
        <v>3.8884300000000001</v>
      </c>
      <c r="N56" s="172">
        <v>42233.337340000005</v>
      </c>
      <c r="O56" s="172">
        <v>25603.459129999999</v>
      </c>
      <c r="P56" s="172">
        <v>643.87003000000004</v>
      </c>
      <c r="Q56" s="172">
        <v>8070.3086499999999</v>
      </c>
      <c r="R56" s="172">
        <v>29054.880290000008</v>
      </c>
      <c r="S56" s="172">
        <v>43589.925379999993</v>
      </c>
      <c r="T56" s="172">
        <v>20089.376960000001</v>
      </c>
      <c r="U56" s="172">
        <v>11310.954180000002</v>
      </c>
      <c r="V56" s="172">
        <v>8540.7807599999978</v>
      </c>
      <c r="W56" s="172">
        <v>1366.5140100000001</v>
      </c>
      <c r="X56" s="172">
        <v>4825.3304600000001</v>
      </c>
      <c r="Y56" s="172">
        <v>12295.42878</v>
      </c>
      <c r="Z56" s="172">
        <v>23488.242624275099</v>
      </c>
      <c r="AA56" s="172">
        <v>20491.504239999998</v>
      </c>
      <c r="AB56" s="172">
        <v>2288.4268399999996</v>
      </c>
      <c r="AC56" s="172">
        <v>11347.859</v>
      </c>
      <c r="AD56" s="172">
        <v>26892.893989999997</v>
      </c>
      <c r="AE56" s="172">
        <v>6149.6044200000006</v>
      </c>
      <c r="AF56" s="172">
        <v>567245.49242427514</v>
      </c>
      <c r="AG56" s="1188"/>
      <c r="AH56" s="1188"/>
      <c r="AI56" s="1188"/>
      <c r="AJ56" s="1188"/>
      <c r="AK56" s="1188"/>
      <c r="AL56" s="1188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</row>
    <row r="57" spans="1:61" s="364" customFormat="1" x14ac:dyDescent="0.2">
      <c r="A57" s="174" t="s">
        <v>1656</v>
      </c>
      <c r="B57" s="172">
        <v>3.80504</v>
      </c>
      <c r="C57" s="172">
        <v>151.83780000000002</v>
      </c>
      <c r="D57" s="172">
        <v>617.10522000000014</v>
      </c>
      <c r="E57" s="172">
        <v>0</v>
      </c>
      <c r="F57" s="172">
        <v>0</v>
      </c>
      <c r="G57" s="172">
        <v>0</v>
      </c>
      <c r="H57" s="172">
        <v>8.8599999999999998E-3</v>
      </c>
      <c r="I57" s="172">
        <v>0</v>
      </c>
      <c r="J57" s="172">
        <v>0</v>
      </c>
      <c r="K57" s="172">
        <v>0</v>
      </c>
      <c r="L57" s="172">
        <v>0</v>
      </c>
      <c r="M57" s="172">
        <v>0</v>
      </c>
      <c r="N57" s="172">
        <v>226.845</v>
      </c>
      <c r="O57" s="172">
        <v>122880.34703</v>
      </c>
      <c r="P57" s="172">
        <v>0</v>
      </c>
      <c r="Q57" s="172">
        <v>0</v>
      </c>
      <c r="R57" s="172">
        <v>2.596E-2</v>
      </c>
      <c r="S57" s="172">
        <v>233.75176000000002</v>
      </c>
      <c r="T57" s="172">
        <v>3.4459999999999998E-2</v>
      </c>
      <c r="U57" s="172">
        <v>0</v>
      </c>
      <c r="V57" s="172">
        <v>0</v>
      </c>
      <c r="W57" s="172">
        <v>0</v>
      </c>
      <c r="X57" s="172">
        <v>0</v>
      </c>
      <c r="Y57" s="172">
        <v>0</v>
      </c>
      <c r="Z57" s="172">
        <v>0</v>
      </c>
      <c r="AA57" s="172">
        <v>0</v>
      </c>
      <c r="AB57" s="172">
        <v>0</v>
      </c>
      <c r="AC57" s="172">
        <v>0</v>
      </c>
      <c r="AD57" s="172">
        <v>823.00870999999995</v>
      </c>
      <c r="AE57" s="172">
        <v>0</v>
      </c>
      <c r="AF57" s="172">
        <v>124936.76983999999</v>
      </c>
      <c r="AG57" s="1188"/>
      <c r="AH57" s="1188"/>
      <c r="AI57" s="1188"/>
      <c r="AJ57" s="1188"/>
      <c r="AK57" s="1188"/>
      <c r="AL57" s="1188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</row>
    <row r="58" spans="1:61" s="364" customFormat="1" x14ac:dyDescent="0.2">
      <c r="A58" s="174" t="s">
        <v>1674</v>
      </c>
      <c r="B58" s="172">
        <v>2253.0942300000002</v>
      </c>
      <c r="C58" s="172">
        <v>4639.6777899999997</v>
      </c>
      <c r="D58" s="172">
        <v>6543.7554500000006</v>
      </c>
      <c r="E58" s="172">
        <v>118.15745</v>
      </c>
      <c r="F58" s="172">
        <v>0</v>
      </c>
      <c r="G58" s="172">
        <v>244.54007000000001</v>
      </c>
      <c r="H58" s="172">
        <v>11066.295039999999</v>
      </c>
      <c r="I58" s="172">
        <v>0</v>
      </c>
      <c r="J58" s="172">
        <v>24.5913</v>
      </c>
      <c r="K58" s="172">
        <v>0</v>
      </c>
      <c r="L58" s="172">
        <v>0</v>
      </c>
      <c r="M58" s="172">
        <v>0</v>
      </c>
      <c r="N58" s="172">
        <v>390.69355000000002</v>
      </c>
      <c r="O58" s="172">
        <v>328.66840000000002</v>
      </c>
      <c r="P58" s="172">
        <v>0</v>
      </c>
      <c r="Q58" s="172">
        <v>5.1364000000000001</v>
      </c>
      <c r="R58" s="172">
        <v>7945.0446700000002</v>
      </c>
      <c r="S58" s="172">
        <v>6934.7191500000008</v>
      </c>
      <c r="T58" s="172">
        <v>3323.5894399999997</v>
      </c>
      <c r="U58" s="172">
        <v>22.356820000000003</v>
      </c>
      <c r="V58" s="172">
        <v>6.6372999999999998</v>
      </c>
      <c r="W58" s="172">
        <v>0</v>
      </c>
      <c r="X58" s="172">
        <v>4.7229999999999994E-2</v>
      </c>
      <c r="Y58" s="172">
        <v>433.50024999999999</v>
      </c>
      <c r="Z58" s="172">
        <v>899.756437992153</v>
      </c>
      <c r="AA58" s="172">
        <v>1126.1252400000001</v>
      </c>
      <c r="AB58" s="172">
        <v>33.29618</v>
      </c>
      <c r="AC58" s="172">
        <v>300.36365999999998</v>
      </c>
      <c r="AD58" s="172">
        <v>1557.0439899999999</v>
      </c>
      <c r="AE58" s="172">
        <v>387.90585999999996</v>
      </c>
      <c r="AF58" s="172">
        <v>48584.995907992146</v>
      </c>
      <c r="AG58" s="1188"/>
      <c r="AH58" s="1188"/>
      <c r="AI58" s="1188"/>
      <c r="AJ58" s="1188"/>
      <c r="AK58" s="1188"/>
      <c r="AL58" s="1188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</row>
    <row r="59" spans="1:61" s="364" customFormat="1" x14ac:dyDescent="0.2">
      <c r="A59" s="175" t="s">
        <v>1657</v>
      </c>
      <c r="B59" s="172">
        <v>7125.1725800000004</v>
      </c>
      <c r="C59" s="172">
        <v>11423.032440000001</v>
      </c>
      <c r="D59" s="172">
        <v>9339.4998300000007</v>
      </c>
      <c r="E59" s="172">
        <v>1007.74555</v>
      </c>
      <c r="F59" s="172">
        <v>0</v>
      </c>
      <c r="G59" s="172">
        <v>1578.0377900000001</v>
      </c>
      <c r="H59" s="172">
        <v>18947.056780000003</v>
      </c>
      <c r="I59" s="172">
        <v>0</v>
      </c>
      <c r="J59" s="172">
        <v>9142.9970199999971</v>
      </c>
      <c r="K59" s="172">
        <v>0</v>
      </c>
      <c r="L59" s="172">
        <v>25</v>
      </c>
      <c r="M59" s="172">
        <v>0</v>
      </c>
      <c r="N59" s="172">
        <v>18966.951880000001</v>
      </c>
      <c r="O59" s="172">
        <v>14704.27657</v>
      </c>
      <c r="P59" s="172">
        <v>0.67974000000000001</v>
      </c>
      <c r="Q59" s="172">
        <v>2114.9473199999998</v>
      </c>
      <c r="R59" s="172">
        <v>15857.199509999997</v>
      </c>
      <c r="S59" s="172">
        <v>8581.4653400000007</v>
      </c>
      <c r="T59" s="172">
        <v>2359.5172599999996</v>
      </c>
      <c r="U59" s="172">
        <v>609.21434000000011</v>
      </c>
      <c r="V59" s="172">
        <v>147.34997000000001</v>
      </c>
      <c r="W59" s="172">
        <v>115.34684</v>
      </c>
      <c r="X59" s="172">
        <v>117.15577</v>
      </c>
      <c r="Y59" s="172">
        <v>661.39880000000005</v>
      </c>
      <c r="Z59" s="172">
        <v>8067.7148777659895</v>
      </c>
      <c r="AA59" s="172">
        <v>2673.1250800000003</v>
      </c>
      <c r="AB59" s="172">
        <v>24.378019999999999</v>
      </c>
      <c r="AC59" s="172">
        <v>3487.6658900000002</v>
      </c>
      <c r="AD59" s="172">
        <v>4123.3229199999996</v>
      </c>
      <c r="AE59" s="172">
        <v>4158.2630200000003</v>
      </c>
      <c r="AF59" s="172">
        <v>145358.51513776599</v>
      </c>
      <c r="AG59" s="1188"/>
      <c r="AH59" s="1188"/>
      <c r="AI59" s="1188"/>
      <c r="AJ59" s="1188"/>
      <c r="AK59" s="1188"/>
      <c r="AL59" s="1188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</row>
    <row r="60" spans="1:61" s="364" customFormat="1" x14ac:dyDescent="0.2">
      <c r="A60" s="173" t="s">
        <v>1205</v>
      </c>
      <c r="B60" s="172">
        <v>29742.208839999999</v>
      </c>
      <c r="C60" s="172">
        <v>17347.97725</v>
      </c>
      <c r="D60" s="172">
        <v>54654.269220000002</v>
      </c>
      <c r="E60" s="172">
        <v>15802.481820000001</v>
      </c>
      <c r="F60" s="172">
        <v>0</v>
      </c>
      <c r="G60" s="172">
        <v>16346.041660000001</v>
      </c>
      <c r="H60" s="172">
        <v>63643.132560000005</v>
      </c>
      <c r="I60" s="172">
        <v>0</v>
      </c>
      <c r="J60" s="172">
        <v>2041.71523</v>
      </c>
      <c r="K60" s="172">
        <v>0</v>
      </c>
      <c r="L60" s="172">
        <v>35.256010000000003</v>
      </c>
      <c r="M60" s="172">
        <v>0</v>
      </c>
      <c r="N60" s="172">
        <v>25961.77002</v>
      </c>
      <c r="O60" s="172">
        <v>15599.68815</v>
      </c>
      <c r="P60" s="172">
        <v>1051.48747</v>
      </c>
      <c r="Q60" s="172">
        <v>6531.9794699999993</v>
      </c>
      <c r="R60" s="172">
        <v>62078.512320000002</v>
      </c>
      <c r="S60" s="172">
        <v>51724.713240000005</v>
      </c>
      <c r="T60" s="172">
        <v>6605.2223800000002</v>
      </c>
      <c r="U60" s="172">
        <v>3827.4541899999999</v>
      </c>
      <c r="V60" s="172">
        <v>906.91347000000007</v>
      </c>
      <c r="W60" s="172">
        <v>1898.0834</v>
      </c>
      <c r="X60" s="172">
        <v>1736.2830200000001</v>
      </c>
      <c r="Y60" s="172">
        <v>5382.8315499999999</v>
      </c>
      <c r="Z60" s="172">
        <v>22076.629661508119</v>
      </c>
      <c r="AA60" s="172">
        <v>18064.957859999999</v>
      </c>
      <c r="AB60" s="172">
        <v>380.15846999999997</v>
      </c>
      <c r="AC60" s="172">
        <v>8668.1227100000015</v>
      </c>
      <c r="AD60" s="172">
        <v>24278.932059999999</v>
      </c>
      <c r="AE60" s="172">
        <v>9247.1359000000011</v>
      </c>
      <c r="AF60" s="172">
        <v>465633.95793150819</v>
      </c>
      <c r="AG60" s="1188"/>
      <c r="AH60" s="1188"/>
      <c r="AI60" s="1188"/>
      <c r="AJ60" s="1188"/>
      <c r="AK60" s="1188"/>
      <c r="AL60" s="1188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</row>
    <row r="61" spans="1:61" s="364" customFormat="1" x14ac:dyDescent="0.2">
      <c r="A61" s="173" t="s">
        <v>526</v>
      </c>
      <c r="B61" s="176">
        <v>33079.456915314819</v>
      </c>
      <c r="C61" s="176">
        <v>1812.3280500000376</v>
      </c>
      <c r="D61" s="176">
        <v>29666.259165838361</v>
      </c>
      <c r="E61" s="176">
        <v>15292.460321639604</v>
      </c>
      <c r="F61" s="176">
        <v>0</v>
      </c>
      <c r="G61" s="176">
        <v>1551.3764552306868</v>
      </c>
      <c r="H61" s="176">
        <v>37815.52519000278</v>
      </c>
      <c r="I61" s="176">
        <v>0</v>
      </c>
      <c r="J61" s="176">
        <v>-233.38825735751763</v>
      </c>
      <c r="K61" s="176">
        <v>0</v>
      </c>
      <c r="L61" s="176">
        <v>1142.0562600000003</v>
      </c>
      <c r="M61" s="176">
        <v>19.573520000000006</v>
      </c>
      <c r="N61" s="176">
        <v>3766.7600359997136</v>
      </c>
      <c r="O61" s="176">
        <v>22333.722860000064</v>
      </c>
      <c r="P61" s="176">
        <v>1428.1803900000002</v>
      </c>
      <c r="Q61" s="176">
        <v>2464.5320583403868</v>
      </c>
      <c r="R61" s="176">
        <v>1286.2204273226628</v>
      </c>
      <c r="S61" s="176">
        <v>-17582.274389999988</v>
      </c>
      <c r="T61" s="176">
        <v>423.79136065068889</v>
      </c>
      <c r="U61" s="176">
        <v>-39.701943948534378</v>
      </c>
      <c r="V61" s="176">
        <v>-3266.6316800000036</v>
      </c>
      <c r="W61" s="176">
        <v>-67.834949999999921</v>
      </c>
      <c r="X61" s="176">
        <v>-1300.8187699999949</v>
      </c>
      <c r="Y61" s="176">
        <v>11885.714686555553</v>
      </c>
      <c r="Z61" s="176">
        <v>3581.8054309019512</v>
      </c>
      <c r="AA61" s="176">
        <v>-10116.166619999965</v>
      </c>
      <c r="AB61" s="176">
        <v>-41.395799379902769</v>
      </c>
      <c r="AC61" s="176">
        <v>-6848.9203300000054</v>
      </c>
      <c r="AD61" s="176">
        <v>-9695.2346399999569</v>
      </c>
      <c r="AE61" s="176">
        <v>-892.90903114588264</v>
      </c>
      <c r="AF61" s="172">
        <v>117464.48671596556</v>
      </c>
      <c r="AG61" s="1188"/>
      <c r="AH61" s="1188"/>
      <c r="AI61" s="1188"/>
      <c r="AJ61" s="1188"/>
      <c r="AK61" s="1188"/>
      <c r="AL61" s="1188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</row>
    <row r="62" spans="1:61" s="364" customFormat="1" x14ac:dyDescent="0.2">
      <c r="A62" s="173" t="s">
        <v>945</v>
      </c>
      <c r="B62" s="172">
        <v>1473.1418946851772</v>
      </c>
      <c r="C62" s="172">
        <v>30505.961059999965</v>
      </c>
      <c r="D62" s="172">
        <v>17885.93379416164</v>
      </c>
      <c r="E62" s="172">
        <v>239.46687836039382</v>
      </c>
      <c r="F62" s="172">
        <v>0</v>
      </c>
      <c r="G62" s="172">
        <v>14769.548254769312</v>
      </c>
      <c r="H62" s="172">
        <v>-4085.9010100027881</v>
      </c>
      <c r="I62" s="172">
        <v>0</v>
      </c>
      <c r="J62" s="172">
        <v>850.38234735751757</v>
      </c>
      <c r="K62" s="172">
        <v>0</v>
      </c>
      <c r="L62" s="172">
        <v>1.7297599999997146</v>
      </c>
      <c r="M62" s="172">
        <v>-17.345520000000004</v>
      </c>
      <c r="N62" s="172">
        <v>4460.2613380002858</v>
      </c>
      <c r="O62" s="172">
        <v>41974.670809999938</v>
      </c>
      <c r="P62" s="172">
        <v>7339.0511899999992</v>
      </c>
      <c r="Q62" s="172">
        <v>1665.1063316596142</v>
      </c>
      <c r="R62" s="172">
        <v>16217.092632677333</v>
      </c>
      <c r="S62" s="172">
        <v>34554.543249999988</v>
      </c>
      <c r="T62" s="172">
        <v>2415.2755093493111</v>
      </c>
      <c r="U62" s="172">
        <v>2777.5952539485338</v>
      </c>
      <c r="V62" s="172">
        <v>4982.422980000003</v>
      </c>
      <c r="W62" s="172">
        <v>502.75590999999997</v>
      </c>
      <c r="X62" s="172">
        <v>2597.3991999999948</v>
      </c>
      <c r="Y62" s="172">
        <v>-1943.0091465555543</v>
      </c>
      <c r="Z62" s="172">
        <v>27587.938548924019</v>
      </c>
      <c r="AA62" s="172">
        <v>25458.786769999962</v>
      </c>
      <c r="AB62" s="172">
        <v>446.74149937990279</v>
      </c>
      <c r="AC62" s="172">
        <v>13169.681250000005</v>
      </c>
      <c r="AD62" s="172">
        <v>28268.265509999961</v>
      </c>
      <c r="AE62" s="172">
        <v>12498.740851145882</v>
      </c>
      <c r="AF62" s="172">
        <v>286596.23714786035</v>
      </c>
      <c r="AG62" s="1188"/>
      <c r="AH62" s="1188"/>
      <c r="AI62" s="1188"/>
      <c r="AJ62" s="1188"/>
      <c r="AK62" s="1188"/>
      <c r="AL62" s="1188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</row>
    <row r="63" spans="1:61" s="364" customFormat="1" ht="15" customHeight="1" x14ac:dyDescent="0.2">
      <c r="A63" s="173" t="s">
        <v>946</v>
      </c>
      <c r="B63" s="172">
        <v>127026.18489</v>
      </c>
      <c r="C63" s="172">
        <v>86636.589139999996</v>
      </c>
      <c r="D63" s="172">
        <v>76628.638240000015</v>
      </c>
      <c r="E63" s="172">
        <v>32754.621520000001</v>
      </c>
      <c r="F63" s="172">
        <v>0</v>
      </c>
      <c r="G63" s="172">
        <v>25376.80716</v>
      </c>
      <c r="H63" s="172">
        <v>170975.37484</v>
      </c>
      <c r="I63" s="172">
        <v>0</v>
      </c>
      <c r="J63" s="172">
        <v>2064.7659100000001</v>
      </c>
      <c r="K63" s="172">
        <v>0</v>
      </c>
      <c r="L63" s="172">
        <v>296.47251</v>
      </c>
      <c r="M63" s="172">
        <v>0</v>
      </c>
      <c r="N63" s="172">
        <v>116082.09726000001</v>
      </c>
      <c r="O63" s="172">
        <v>7479.5609199999999</v>
      </c>
      <c r="P63" s="172">
        <v>3549.68559</v>
      </c>
      <c r="Q63" s="172">
        <v>10248.03615</v>
      </c>
      <c r="R63" s="172">
        <v>57898.76324</v>
      </c>
      <c r="S63" s="172">
        <v>58911.719669999999</v>
      </c>
      <c r="T63" s="172">
        <v>50734.071640000002</v>
      </c>
      <c r="U63" s="172">
        <v>12095.067800000001</v>
      </c>
      <c r="V63" s="172">
        <v>44723.976360000001</v>
      </c>
      <c r="W63" s="172">
        <v>22266.002809999998</v>
      </c>
      <c r="X63" s="172">
        <v>18441.639279999999</v>
      </c>
      <c r="Y63" s="172">
        <v>39716.46976</v>
      </c>
      <c r="Z63" s="172">
        <v>80117.973769999997</v>
      </c>
      <c r="AA63" s="172">
        <v>38616.059580000001</v>
      </c>
      <c r="AB63" s="172">
        <v>5856.4072000000006</v>
      </c>
      <c r="AC63" s="172">
        <v>36973.797009999995</v>
      </c>
      <c r="AD63" s="172">
        <v>26717.861780000003</v>
      </c>
      <c r="AE63" s="172">
        <v>7458.1851799999995</v>
      </c>
      <c r="AF63" s="172">
        <v>1159646.8292099999</v>
      </c>
      <c r="AG63" s="1188"/>
      <c r="AH63" s="1188"/>
      <c r="AI63" s="1188"/>
      <c r="AJ63" s="1188"/>
      <c r="AK63" s="1188"/>
      <c r="AL63" s="1188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</row>
    <row r="64" spans="1:61" s="364" customFormat="1" ht="15" customHeight="1" x14ac:dyDescent="0.2">
      <c r="A64" s="173" t="s">
        <v>947</v>
      </c>
      <c r="B64" s="172">
        <v>10482.495949999999</v>
      </c>
      <c r="C64" s="172">
        <v>11834.648569999998</v>
      </c>
      <c r="D64" s="172">
        <v>12886.830699999999</v>
      </c>
      <c r="E64" s="172">
        <v>1539.45796</v>
      </c>
      <c r="F64" s="172">
        <v>0</v>
      </c>
      <c r="G64" s="172">
        <v>754.65317999999991</v>
      </c>
      <c r="H64" s="172">
        <v>14017.73638</v>
      </c>
      <c r="I64" s="172">
        <v>0</v>
      </c>
      <c r="J64" s="172">
        <v>1100.0669700000001</v>
      </c>
      <c r="K64" s="172">
        <v>0</v>
      </c>
      <c r="L64" s="172">
        <v>50.166959999999996</v>
      </c>
      <c r="M64" s="172">
        <v>0</v>
      </c>
      <c r="N64" s="172">
        <v>16246.132949999999</v>
      </c>
      <c r="O64" s="172">
        <v>6434.6230100000002</v>
      </c>
      <c r="P64" s="172">
        <v>58.118310000000001</v>
      </c>
      <c r="Q64" s="172">
        <v>289.72551999999996</v>
      </c>
      <c r="R64" s="172">
        <v>8529.0189599999994</v>
      </c>
      <c r="S64" s="172">
        <v>7357.1528799999996</v>
      </c>
      <c r="T64" s="172">
        <v>3002.8115899999998</v>
      </c>
      <c r="U64" s="172">
        <v>1181.43172</v>
      </c>
      <c r="V64" s="172">
        <v>489.68064999999996</v>
      </c>
      <c r="W64" s="172">
        <v>136.02548999999999</v>
      </c>
      <c r="X64" s="172">
        <v>352.71623</v>
      </c>
      <c r="Y64" s="172">
        <v>840.73367000000007</v>
      </c>
      <c r="Z64" s="172">
        <v>4699.1610999999994</v>
      </c>
      <c r="AA64" s="172">
        <v>2322.6630400000004</v>
      </c>
      <c r="AB64" s="172">
        <v>12.32072</v>
      </c>
      <c r="AC64" s="172">
        <v>1377.8385499999999</v>
      </c>
      <c r="AD64" s="172">
        <v>9385.0286300000007</v>
      </c>
      <c r="AE64" s="172">
        <v>1082.0424400000002</v>
      </c>
      <c r="AF64" s="172">
        <v>116463.28213000001</v>
      </c>
      <c r="AG64" s="1188"/>
      <c r="AH64" s="1188"/>
      <c r="AI64" s="1188"/>
      <c r="AJ64" s="1188"/>
      <c r="AK64" s="1188"/>
      <c r="AL64" s="1188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</row>
    <row r="65" spans="1:61" s="364" customFormat="1" x14ac:dyDescent="0.2">
      <c r="A65" s="173" t="s">
        <v>1658</v>
      </c>
      <c r="B65" s="172">
        <v>0</v>
      </c>
      <c r="C65" s="172">
        <v>18878.455140000002</v>
      </c>
      <c r="D65" s="172">
        <v>136.75178</v>
      </c>
      <c r="E65" s="172">
        <v>0</v>
      </c>
      <c r="F65" s="172">
        <v>0</v>
      </c>
      <c r="G65" s="172">
        <v>0</v>
      </c>
      <c r="H65" s="172">
        <v>0</v>
      </c>
      <c r="I65" s="172">
        <v>0</v>
      </c>
      <c r="J65" s="172">
        <v>0</v>
      </c>
      <c r="K65" s="172">
        <v>0</v>
      </c>
      <c r="L65" s="172">
        <v>0</v>
      </c>
      <c r="M65" s="172">
        <v>0</v>
      </c>
      <c r="N65" s="172">
        <v>18.748799999999999</v>
      </c>
      <c r="O65" s="172">
        <v>2654.83664</v>
      </c>
      <c r="P65" s="172">
        <v>0</v>
      </c>
      <c r="Q65" s="172">
        <v>0</v>
      </c>
      <c r="R65" s="172">
        <v>220.34092000000001</v>
      </c>
      <c r="S65" s="172">
        <v>2.37</v>
      </c>
      <c r="T65" s="172">
        <v>0</v>
      </c>
      <c r="U65" s="172">
        <v>0</v>
      </c>
      <c r="V65" s="172">
        <v>0</v>
      </c>
      <c r="W65" s="172">
        <v>0</v>
      </c>
      <c r="X65" s="172">
        <v>720</v>
      </c>
      <c r="Y65" s="172">
        <v>0</v>
      </c>
      <c r="Z65" s="172">
        <v>5.4427299999999992</v>
      </c>
      <c r="AA65" s="172">
        <v>8713.4320900000002</v>
      </c>
      <c r="AB65" s="172">
        <v>0</v>
      </c>
      <c r="AC65" s="172">
        <v>0</v>
      </c>
      <c r="AD65" s="172">
        <v>0</v>
      </c>
      <c r="AE65" s="172">
        <v>0</v>
      </c>
      <c r="AF65" s="172">
        <v>31350.378100000002</v>
      </c>
      <c r="AG65" s="1188"/>
      <c r="AH65" s="1188"/>
      <c r="AI65" s="1188"/>
      <c r="AJ65" s="1188"/>
      <c r="AK65" s="1188"/>
      <c r="AL65" s="1188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</row>
    <row r="66" spans="1:61" s="364" customFormat="1" x14ac:dyDescent="0.2">
      <c r="A66" s="177" t="s">
        <v>1647</v>
      </c>
      <c r="B66" s="172">
        <v>0</v>
      </c>
      <c r="C66" s="172">
        <v>0</v>
      </c>
      <c r="D66" s="172">
        <v>0</v>
      </c>
      <c r="E66" s="172">
        <v>0</v>
      </c>
      <c r="F66" s="172">
        <v>0</v>
      </c>
      <c r="G66" s="172">
        <v>0</v>
      </c>
      <c r="H66" s="172">
        <v>0</v>
      </c>
      <c r="I66" s="172">
        <v>0</v>
      </c>
      <c r="J66" s="172">
        <v>0</v>
      </c>
      <c r="K66" s="172">
        <v>0</v>
      </c>
      <c r="L66" s="172">
        <v>0</v>
      </c>
      <c r="M66" s="172">
        <v>0</v>
      </c>
      <c r="N66" s="172">
        <v>0</v>
      </c>
      <c r="O66" s="172">
        <v>0</v>
      </c>
      <c r="P66" s="172">
        <v>0</v>
      </c>
      <c r="Q66" s="172">
        <v>0</v>
      </c>
      <c r="R66" s="172">
        <v>0</v>
      </c>
      <c r="S66" s="172">
        <v>0</v>
      </c>
      <c r="T66" s="172">
        <v>0</v>
      </c>
      <c r="U66" s="172">
        <v>0</v>
      </c>
      <c r="V66" s="172">
        <v>0</v>
      </c>
      <c r="W66" s="172">
        <v>0</v>
      </c>
      <c r="X66" s="172">
        <v>0</v>
      </c>
      <c r="Y66" s="172">
        <v>0</v>
      </c>
      <c r="Z66" s="172">
        <v>0</v>
      </c>
      <c r="AA66" s="172">
        <v>0</v>
      </c>
      <c r="AB66" s="172">
        <v>0</v>
      </c>
      <c r="AC66" s="172">
        <v>28.078869999999998</v>
      </c>
      <c r="AD66" s="172">
        <v>0</v>
      </c>
      <c r="AE66" s="172">
        <v>0</v>
      </c>
      <c r="AF66" s="172">
        <v>28.078869999999998</v>
      </c>
      <c r="AG66" s="1188"/>
      <c r="AH66" s="1188"/>
      <c r="AI66" s="1188"/>
      <c r="AJ66" s="1188"/>
      <c r="AK66" s="1188"/>
      <c r="AL66" s="1188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</row>
    <row r="67" spans="1:61" s="364" customFormat="1" x14ac:dyDescent="0.2">
      <c r="A67" s="173" t="s">
        <v>1659</v>
      </c>
      <c r="B67" s="172">
        <v>15956.01555</v>
      </c>
      <c r="C67" s="172">
        <v>38603.409009999996</v>
      </c>
      <c r="D67" s="172">
        <v>31735.663519999998</v>
      </c>
      <c r="E67" s="172">
        <v>1525.8108400000001</v>
      </c>
      <c r="F67" s="172">
        <v>0</v>
      </c>
      <c r="G67" s="172">
        <v>11868.230809999999</v>
      </c>
      <c r="H67" s="172">
        <v>44902.48575</v>
      </c>
      <c r="I67" s="172">
        <v>0</v>
      </c>
      <c r="J67" s="172">
        <v>20819.955429999998</v>
      </c>
      <c r="K67" s="172">
        <v>0</v>
      </c>
      <c r="L67" s="172">
        <v>1873.84842</v>
      </c>
      <c r="M67" s="172">
        <v>0</v>
      </c>
      <c r="N67" s="172">
        <v>16153.8356</v>
      </c>
      <c r="O67" s="172">
        <v>10459.148660000001</v>
      </c>
      <c r="P67" s="172">
        <v>959.83732000000009</v>
      </c>
      <c r="Q67" s="172">
        <v>2050.3092299999998</v>
      </c>
      <c r="R67" s="172">
        <v>19469.791470000004</v>
      </c>
      <c r="S67" s="172">
        <v>7978.3512099999998</v>
      </c>
      <c r="T67" s="172">
        <v>724.82424000000003</v>
      </c>
      <c r="U67" s="172">
        <v>364.42016999999998</v>
      </c>
      <c r="V67" s="172">
        <v>38873.282449999999</v>
      </c>
      <c r="W67" s="172">
        <v>17.135930000000002</v>
      </c>
      <c r="X67" s="172">
        <v>805.59239000000002</v>
      </c>
      <c r="Y67" s="172">
        <v>1558.1425899999999</v>
      </c>
      <c r="Z67" s="172">
        <v>16541.040793599499</v>
      </c>
      <c r="AA67" s="172">
        <v>892.72968000000014</v>
      </c>
      <c r="AB67" s="172">
        <v>18.136699999999998</v>
      </c>
      <c r="AC67" s="172">
        <v>1864.8723300000001</v>
      </c>
      <c r="AD67" s="172">
        <v>13977.134620000001</v>
      </c>
      <c r="AE67" s="172">
        <v>3486.0369999999998</v>
      </c>
      <c r="AF67" s="172">
        <v>303480.04171359952</v>
      </c>
      <c r="AG67" s="1188"/>
      <c r="AH67" s="1188"/>
      <c r="AI67" s="1188"/>
      <c r="AJ67" s="1188"/>
      <c r="AK67" s="1188"/>
      <c r="AL67" s="1188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</row>
    <row r="68" spans="1:61" s="364" customFormat="1" x14ac:dyDescent="0.2">
      <c r="A68" s="173" t="s">
        <v>1660</v>
      </c>
      <c r="B68" s="172">
        <v>1091.383</v>
      </c>
      <c r="C68" s="172">
        <v>8227.5550599999988</v>
      </c>
      <c r="D68" s="172">
        <v>0</v>
      </c>
      <c r="E68" s="172">
        <v>0</v>
      </c>
      <c r="F68" s="172">
        <v>3087.69092</v>
      </c>
      <c r="G68" s="172">
        <v>0</v>
      </c>
      <c r="H68" s="172">
        <v>0</v>
      </c>
      <c r="I68" s="172">
        <v>0</v>
      </c>
      <c r="J68" s="172">
        <v>0</v>
      </c>
      <c r="K68" s="172">
        <v>27696.784</v>
      </c>
      <c r="L68" s="172">
        <v>0</v>
      </c>
      <c r="M68" s="172">
        <v>0</v>
      </c>
      <c r="N68" s="172">
        <v>0</v>
      </c>
      <c r="O68" s="172">
        <v>3397.3504600000001</v>
      </c>
      <c r="P68" s="172">
        <v>0</v>
      </c>
      <c r="Q68" s="172">
        <v>0</v>
      </c>
      <c r="R68" s="172">
        <v>0</v>
      </c>
      <c r="S68" s="172">
        <v>0</v>
      </c>
      <c r="T68" s="172">
        <v>0</v>
      </c>
      <c r="U68" s="172">
        <v>0</v>
      </c>
      <c r="V68" s="172">
        <v>0</v>
      </c>
      <c r="W68" s="172">
        <v>0</v>
      </c>
      <c r="X68" s="172">
        <v>0</v>
      </c>
      <c r="Y68" s="172">
        <v>0</v>
      </c>
      <c r="Z68" s="172">
        <v>0</v>
      </c>
      <c r="AA68" s="172">
        <v>0</v>
      </c>
      <c r="AB68" s="172">
        <v>0</v>
      </c>
      <c r="AC68" s="172">
        <v>9.7720000000000002</v>
      </c>
      <c r="AD68" s="172">
        <v>0</v>
      </c>
      <c r="AE68" s="172">
        <v>38.439500000000002</v>
      </c>
      <c r="AF68" s="172">
        <v>43548.974939999993</v>
      </c>
      <c r="AG68" s="1188"/>
      <c r="AH68" s="1188"/>
      <c r="AI68" s="1188"/>
      <c r="AJ68" s="1188"/>
      <c r="AK68" s="1188"/>
      <c r="AL68" s="1188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</row>
    <row r="69" spans="1:61" s="364" customFormat="1" x14ac:dyDescent="0.2">
      <c r="A69" s="177" t="s">
        <v>1782</v>
      </c>
      <c r="B69" s="172">
        <v>0</v>
      </c>
      <c r="C69" s="172">
        <v>0</v>
      </c>
      <c r="D69" s="172">
        <v>0</v>
      </c>
      <c r="E69" s="172">
        <v>0</v>
      </c>
      <c r="F69" s="172">
        <v>0</v>
      </c>
      <c r="G69" s="172">
        <v>0</v>
      </c>
      <c r="H69" s="172">
        <v>0</v>
      </c>
      <c r="I69" s="172">
        <v>0</v>
      </c>
      <c r="J69" s="172">
        <v>0</v>
      </c>
      <c r="K69" s="172">
        <v>0</v>
      </c>
      <c r="L69" s="172">
        <v>0</v>
      </c>
      <c r="M69" s="172">
        <v>0</v>
      </c>
      <c r="N69" s="172">
        <v>1036.31512</v>
      </c>
      <c r="O69" s="172">
        <v>0</v>
      </c>
      <c r="P69" s="172">
        <v>0</v>
      </c>
      <c r="Q69" s="172">
        <v>0</v>
      </c>
      <c r="R69" s="172">
        <v>0</v>
      </c>
      <c r="S69" s="172">
        <v>0</v>
      </c>
      <c r="T69" s="172">
        <v>0</v>
      </c>
      <c r="U69" s="172">
        <v>0</v>
      </c>
      <c r="V69" s="172">
        <v>0</v>
      </c>
      <c r="W69" s="172">
        <v>0</v>
      </c>
      <c r="X69" s="172">
        <v>0</v>
      </c>
      <c r="Y69" s="172">
        <v>0</v>
      </c>
      <c r="Z69" s="172">
        <v>0</v>
      </c>
      <c r="AA69" s="172">
        <v>12.5</v>
      </c>
      <c r="AB69" s="172">
        <v>0</v>
      </c>
      <c r="AC69" s="172">
        <v>68.988</v>
      </c>
      <c r="AD69" s="172">
        <v>0</v>
      </c>
      <c r="AE69" s="172">
        <v>0</v>
      </c>
      <c r="AF69" s="172">
        <v>1117.80312</v>
      </c>
      <c r="AG69" s="1188"/>
      <c r="AH69" s="1188"/>
      <c r="AI69" s="1188"/>
      <c r="AJ69" s="1188"/>
      <c r="AK69" s="1188"/>
      <c r="AL69" s="1188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</row>
    <row r="70" spans="1:61" s="364" customFormat="1" x14ac:dyDescent="0.2">
      <c r="A70" s="173" t="s">
        <v>1661</v>
      </c>
      <c r="B70" s="172">
        <v>713.41776000000004</v>
      </c>
      <c r="C70" s="172">
        <v>2689.3343999999997</v>
      </c>
      <c r="D70" s="172">
        <v>1139.0856100000001</v>
      </c>
      <c r="E70" s="172">
        <v>0</v>
      </c>
      <c r="F70" s="172">
        <v>0</v>
      </c>
      <c r="G70" s="172">
        <v>55.906999999999996</v>
      </c>
      <c r="H70" s="172">
        <v>0</v>
      </c>
      <c r="I70" s="172">
        <v>27.75104</v>
      </c>
      <c r="J70" s="172">
        <v>6.351950000000012</v>
      </c>
      <c r="K70" s="172">
        <v>0</v>
      </c>
      <c r="L70" s="172">
        <v>0</v>
      </c>
      <c r="M70" s="172">
        <v>0</v>
      </c>
      <c r="N70" s="172">
        <v>1612.8</v>
      </c>
      <c r="O70" s="172">
        <v>907.41380000000004</v>
      </c>
      <c r="P70" s="172">
        <v>0</v>
      </c>
      <c r="Q70" s="172">
        <v>0</v>
      </c>
      <c r="R70" s="172">
        <v>72.928089999999997</v>
      </c>
      <c r="S70" s="172">
        <v>0</v>
      </c>
      <c r="T70" s="172">
        <v>0</v>
      </c>
      <c r="U70" s="172">
        <v>0</v>
      </c>
      <c r="V70" s="172">
        <v>0</v>
      </c>
      <c r="W70" s="172">
        <v>0</v>
      </c>
      <c r="X70" s="172">
        <v>0</v>
      </c>
      <c r="Y70" s="172">
        <v>0</v>
      </c>
      <c r="Z70" s="172">
        <v>0</v>
      </c>
      <c r="AA70" s="172">
        <v>0</v>
      </c>
      <c r="AB70" s="172">
        <v>0</v>
      </c>
      <c r="AC70" s="172">
        <v>0.14196999999999999</v>
      </c>
      <c r="AD70" s="172">
        <v>0</v>
      </c>
      <c r="AE70" s="172">
        <v>220.56975</v>
      </c>
      <c r="AF70" s="172">
        <v>7445.7013700000007</v>
      </c>
      <c r="AG70" s="1188"/>
      <c r="AH70" s="1188"/>
      <c r="AI70" s="1188"/>
      <c r="AJ70" s="1188"/>
      <c r="AK70" s="1188"/>
      <c r="AL70" s="1188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</row>
    <row r="71" spans="1:61" s="364" customFormat="1" x14ac:dyDescent="0.2">
      <c r="A71" s="173" t="s">
        <v>1662</v>
      </c>
      <c r="B71" s="172">
        <v>28.917650000000002</v>
      </c>
      <c r="C71" s="172">
        <v>226.32306</v>
      </c>
      <c r="D71" s="172">
        <v>134.55427</v>
      </c>
      <c r="E71" s="172">
        <v>7.5560000000000002E-2</v>
      </c>
      <c r="F71" s="172">
        <v>0</v>
      </c>
      <c r="G71" s="172">
        <v>0</v>
      </c>
      <c r="H71" s="172">
        <v>67.499069999999989</v>
      </c>
      <c r="I71" s="172">
        <v>0</v>
      </c>
      <c r="J71" s="172">
        <v>0</v>
      </c>
      <c r="K71" s="172">
        <v>0</v>
      </c>
      <c r="L71" s="172">
        <v>0</v>
      </c>
      <c r="M71" s="172">
        <v>0</v>
      </c>
      <c r="N71" s="172">
        <v>8.3430900000000001</v>
      </c>
      <c r="O71" s="172">
        <v>0</v>
      </c>
      <c r="P71" s="172">
        <v>0</v>
      </c>
      <c r="Q71" s="172">
        <v>0</v>
      </c>
      <c r="R71" s="172">
        <v>44.867249999999999</v>
      </c>
      <c r="S71" s="172">
        <v>1.615</v>
      </c>
      <c r="T71" s="172">
        <v>0</v>
      </c>
      <c r="U71" s="172">
        <v>0</v>
      </c>
      <c r="V71" s="172">
        <v>1.39E-3</v>
      </c>
      <c r="W71" s="172">
        <v>0</v>
      </c>
      <c r="X71" s="172">
        <v>0</v>
      </c>
      <c r="Y71" s="172">
        <v>0</v>
      </c>
      <c r="Z71" s="172">
        <v>0</v>
      </c>
      <c r="AA71" s="172">
        <v>2.6633</v>
      </c>
      <c r="AB71" s="172">
        <v>0</v>
      </c>
      <c r="AC71" s="172">
        <v>2.89581</v>
      </c>
      <c r="AD71" s="172">
        <v>3.38184</v>
      </c>
      <c r="AE71" s="172">
        <v>9.9881399999999996</v>
      </c>
      <c r="AF71" s="172">
        <v>531.12543000000005</v>
      </c>
      <c r="AG71" s="1188"/>
      <c r="AH71" s="1188"/>
      <c r="AI71" s="1188"/>
      <c r="AJ71" s="1188"/>
      <c r="AK71" s="1188"/>
      <c r="AL71" s="1188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</row>
    <row r="72" spans="1:61" s="366" customFormat="1" x14ac:dyDescent="0.2">
      <c r="A72" s="1185" t="s">
        <v>533</v>
      </c>
      <c r="B72" s="1190">
        <v>3315.6980511175493</v>
      </c>
      <c r="C72" s="1190">
        <v>56881.707550000145</v>
      </c>
      <c r="D72" s="1190">
        <v>96671.499672451129</v>
      </c>
      <c r="E72" s="1190">
        <v>-39525.556689999983</v>
      </c>
      <c r="F72" s="1190">
        <v>-2861.3833799999998</v>
      </c>
      <c r="G72" s="1190">
        <v>22459.568665353712</v>
      </c>
      <c r="H72" s="1190">
        <v>111923.2279494415</v>
      </c>
      <c r="I72" s="1190">
        <v>-3433.2434399999993</v>
      </c>
      <c r="J72" s="1190">
        <v>13051.065207650012</v>
      </c>
      <c r="K72" s="1190">
        <v>-13333.041000000003</v>
      </c>
      <c r="L72" s="1190">
        <v>-2936.9932699999999</v>
      </c>
      <c r="M72" s="1190">
        <v>-5111.7460999999985</v>
      </c>
      <c r="N72" s="1190">
        <v>26284.586836000068</v>
      </c>
      <c r="O72" s="1190">
        <v>63894.877139999153</v>
      </c>
      <c r="P72" s="1190">
        <v>-2863.8472900000015</v>
      </c>
      <c r="Q72" s="1190">
        <v>-6152.782589999998</v>
      </c>
      <c r="R72" s="1190">
        <v>15133.278578386289</v>
      </c>
      <c r="S72" s="1190">
        <v>17202.794689999981</v>
      </c>
      <c r="T72" s="1190">
        <v>402.08337259717996</v>
      </c>
      <c r="U72" s="1190">
        <v>11675.304762857682</v>
      </c>
      <c r="V72" s="1190">
        <v>-11805.980149999988</v>
      </c>
      <c r="W72" s="1190">
        <v>-720.57972999999731</v>
      </c>
      <c r="X72" s="1190">
        <v>-2539.3010952386167</v>
      </c>
      <c r="Y72" s="1190">
        <v>-38132.41212671667</v>
      </c>
      <c r="Z72" s="1190">
        <v>27420.015166283811</v>
      </c>
      <c r="AA72" s="1190">
        <v>3493.3853400000094</v>
      </c>
      <c r="AB72" s="1190">
        <v>-1816.6061482594</v>
      </c>
      <c r="AC72" s="1190">
        <v>47661.68400000003</v>
      </c>
      <c r="AD72" s="1190">
        <v>47897.718189999934</v>
      </c>
      <c r="AE72" s="1190">
        <v>-2937.53365760001</v>
      </c>
      <c r="AF72" s="1190">
        <v>431197.48850432347</v>
      </c>
      <c r="AG72" s="1187"/>
      <c r="AH72" s="1187"/>
      <c r="AI72" s="1187"/>
      <c r="AJ72" s="1187"/>
      <c r="AK72" s="1187"/>
      <c r="AL72" s="1187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</row>
    <row r="73" spans="1:61" s="364" customFormat="1" x14ac:dyDescent="0.2">
      <c r="A73" s="171" t="s">
        <v>938</v>
      </c>
      <c r="B73" s="172">
        <v>-8286.2725619161429</v>
      </c>
      <c r="C73" s="172">
        <v>37379.513110000014</v>
      </c>
      <c r="D73" s="172">
        <v>6901.4663308070003</v>
      </c>
      <c r="E73" s="172">
        <v>423.01515647443222</v>
      </c>
      <c r="F73" s="172">
        <v>0</v>
      </c>
      <c r="G73" s="172">
        <v>0</v>
      </c>
      <c r="H73" s="172">
        <v>-56.603749999999884</v>
      </c>
      <c r="I73" s="172">
        <v>0</v>
      </c>
      <c r="J73" s="172">
        <v>0</v>
      </c>
      <c r="K73" s="172">
        <v>0</v>
      </c>
      <c r="L73" s="172">
        <v>-1.38781</v>
      </c>
      <c r="M73" s="172">
        <v>-90.163920000000005</v>
      </c>
      <c r="N73" s="172">
        <v>1676.9975700000023</v>
      </c>
      <c r="O73" s="172">
        <v>48.842229999999283</v>
      </c>
      <c r="P73" s="172">
        <v>0</v>
      </c>
      <c r="Q73" s="172">
        <v>11.534328173740196</v>
      </c>
      <c r="R73" s="172">
        <v>-6971.7292400703054</v>
      </c>
      <c r="S73" s="172">
        <v>-8539.024529999997</v>
      </c>
      <c r="T73" s="172">
        <v>0</v>
      </c>
      <c r="U73" s="172">
        <v>-566.85172143273405</v>
      </c>
      <c r="V73" s="172">
        <v>296.24124</v>
      </c>
      <c r="W73" s="172">
        <v>0</v>
      </c>
      <c r="X73" s="172">
        <v>86.360610000000051</v>
      </c>
      <c r="Y73" s="172">
        <v>-40.967129534988338</v>
      </c>
      <c r="Z73" s="172">
        <v>-1243.0525480709262</v>
      </c>
      <c r="AA73" s="172">
        <v>46.088199999999894</v>
      </c>
      <c r="AB73" s="172">
        <v>5.6331338503056818</v>
      </c>
      <c r="AC73" s="172">
        <v>19.832069999999948</v>
      </c>
      <c r="AD73" s="172">
        <v>29152.615899999946</v>
      </c>
      <c r="AE73" s="172">
        <v>-738.2095847831589</v>
      </c>
      <c r="AF73" s="172">
        <v>49513.877083497173</v>
      </c>
      <c r="AG73" s="1188"/>
      <c r="AH73" s="1188"/>
      <c r="AI73" s="1188"/>
      <c r="AJ73" s="1188"/>
      <c r="AK73" s="1188"/>
      <c r="AL73" s="1188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</row>
    <row r="74" spans="1:61" s="364" customFormat="1" x14ac:dyDescent="0.2">
      <c r="A74" s="171" t="s">
        <v>1663</v>
      </c>
      <c r="B74" s="172">
        <v>17.137449775240125</v>
      </c>
      <c r="C74" s="172">
        <v>-1256.83788999994</v>
      </c>
      <c r="D74" s="172">
        <v>260.8392291066819</v>
      </c>
      <c r="E74" s="172">
        <v>0</v>
      </c>
      <c r="F74" s="172">
        <v>0</v>
      </c>
      <c r="G74" s="172">
        <v>0</v>
      </c>
      <c r="H74" s="172">
        <v>917.20384999998282</v>
      </c>
      <c r="I74" s="172">
        <v>0</v>
      </c>
      <c r="J74" s="172">
        <v>828.83039788699148</v>
      </c>
      <c r="K74" s="172">
        <v>0</v>
      </c>
      <c r="L74" s="172">
        <v>0</v>
      </c>
      <c r="M74" s="172">
        <v>0</v>
      </c>
      <c r="N74" s="172">
        <v>11.794369999999997</v>
      </c>
      <c r="O74" s="172">
        <v>-138.72223000000002</v>
      </c>
      <c r="P74" s="172">
        <v>0</v>
      </c>
      <c r="Q74" s="172">
        <v>-8.8723921914790207</v>
      </c>
      <c r="R74" s="172">
        <v>161.44739121618798</v>
      </c>
      <c r="S74" s="172">
        <v>-6.8414500000000986</v>
      </c>
      <c r="T74" s="172">
        <v>0</v>
      </c>
      <c r="U74" s="172">
        <v>21.812057398973142</v>
      </c>
      <c r="V74" s="172">
        <v>45.76418000000001</v>
      </c>
      <c r="W74" s="172">
        <v>0</v>
      </c>
      <c r="X74" s="172">
        <v>0.27214000000000671</v>
      </c>
      <c r="Y74" s="172">
        <v>0</v>
      </c>
      <c r="Z74" s="172">
        <v>0</v>
      </c>
      <c r="AA74" s="172">
        <v>105.15188999999998</v>
      </c>
      <c r="AB74" s="172">
        <v>1.2083628734403411</v>
      </c>
      <c r="AC74" s="172">
        <v>602.98878000000002</v>
      </c>
      <c r="AD74" s="172">
        <v>0</v>
      </c>
      <c r="AE74" s="172">
        <v>0</v>
      </c>
      <c r="AF74" s="172">
        <v>1563.1761360660789</v>
      </c>
      <c r="AG74" s="1188"/>
      <c r="AH74" s="1188"/>
      <c r="AI74" s="1188"/>
      <c r="AJ74" s="1188"/>
      <c r="AK74" s="1188"/>
      <c r="AL74" s="1188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</row>
    <row r="75" spans="1:61" s="364" customFormat="1" x14ac:dyDescent="0.2">
      <c r="A75" s="173" t="s">
        <v>1655</v>
      </c>
      <c r="B75" s="172">
        <v>11812.092501812123</v>
      </c>
      <c r="C75" s="172">
        <v>31729.595989999994</v>
      </c>
      <c r="D75" s="172">
        <v>34548.043699092064</v>
      </c>
      <c r="E75" s="172">
        <v>1908.8937989754681</v>
      </c>
      <c r="F75" s="172">
        <v>0</v>
      </c>
      <c r="G75" s="172">
        <v>3601.1355143578494</v>
      </c>
      <c r="H75" s="172">
        <v>17031.468699999346</v>
      </c>
      <c r="I75" s="172">
        <v>0</v>
      </c>
      <c r="J75" s="172">
        <v>8356.11724756492</v>
      </c>
      <c r="K75" s="172">
        <v>0</v>
      </c>
      <c r="L75" s="172">
        <v>-11.492640000000002</v>
      </c>
      <c r="M75" s="172">
        <v>-403.29900999999995</v>
      </c>
      <c r="N75" s="172">
        <v>12042.816040000016</v>
      </c>
      <c r="O75" s="172">
        <v>33065.651259999984</v>
      </c>
      <c r="P75" s="172">
        <v>-39.128389999999982</v>
      </c>
      <c r="Q75" s="172">
        <v>739.08184774961035</v>
      </c>
      <c r="R75" s="172">
        <v>6851.8032414519757</v>
      </c>
      <c r="S75" s="172">
        <v>6736.4469400000016</v>
      </c>
      <c r="T75" s="172">
        <v>3593.7743989047781</v>
      </c>
      <c r="U75" s="172">
        <v>2585.3751563561364</v>
      </c>
      <c r="V75" s="172">
        <v>3424.9086900000011</v>
      </c>
      <c r="W75" s="172">
        <v>69.029259999999994</v>
      </c>
      <c r="X75" s="172">
        <v>704.54810999999597</v>
      </c>
      <c r="Y75" s="172">
        <v>2650.9052131876515</v>
      </c>
      <c r="Z75" s="172">
        <v>6395.5955294498735</v>
      </c>
      <c r="AA75" s="172">
        <v>2993.4685600000003</v>
      </c>
      <c r="AB75" s="172">
        <v>1407.1270996367684</v>
      </c>
      <c r="AC75" s="172">
        <v>14326.027240000001</v>
      </c>
      <c r="AD75" s="172">
        <v>9595.4114200000004</v>
      </c>
      <c r="AE75" s="172">
        <v>8134.6653572292253</v>
      </c>
      <c r="AF75" s="172">
        <v>223850.06277576779</v>
      </c>
      <c r="AG75" s="1188"/>
      <c r="AH75" s="1188"/>
      <c r="AI75" s="1188"/>
      <c r="AJ75" s="1188"/>
      <c r="AK75" s="1188"/>
      <c r="AL75" s="1188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</row>
    <row r="76" spans="1:61" s="364" customFormat="1" ht="15.75" customHeight="1" x14ac:dyDescent="0.2">
      <c r="A76" s="173" t="s">
        <v>941</v>
      </c>
      <c r="B76" s="172">
        <v>16335.193669785023</v>
      </c>
      <c r="C76" s="172">
        <v>7358.1530799999837</v>
      </c>
      <c r="D76" s="172">
        <v>11866.9414529531</v>
      </c>
      <c r="E76" s="172">
        <v>-27123.930274850518</v>
      </c>
      <c r="F76" s="172">
        <v>0</v>
      </c>
      <c r="G76" s="172">
        <v>5111.0857929350732</v>
      </c>
      <c r="H76" s="172">
        <v>56594.197139240685</v>
      </c>
      <c r="I76" s="172">
        <v>0</v>
      </c>
      <c r="J76" s="172">
        <v>3545.1186610027144</v>
      </c>
      <c r="K76" s="172">
        <v>0</v>
      </c>
      <c r="L76" s="172">
        <v>-695.37505000000021</v>
      </c>
      <c r="M76" s="172">
        <v>-1384.2304000000001</v>
      </c>
      <c r="N76" s="172">
        <v>6736.0256399999853</v>
      </c>
      <c r="O76" s="172">
        <v>-9661.6698000001761</v>
      </c>
      <c r="P76" s="172">
        <v>-656.20343000000014</v>
      </c>
      <c r="Q76" s="172">
        <v>-6513.9058216822441</v>
      </c>
      <c r="R76" s="172">
        <v>15660.932064748109</v>
      </c>
      <c r="S76" s="172">
        <v>-1974.0708900000154</v>
      </c>
      <c r="T76" s="172">
        <v>-25350.634773505324</v>
      </c>
      <c r="U76" s="172">
        <v>3300.300812483832</v>
      </c>
      <c r="V76" s="172">
        <v>-3753.0430799999908</v>
      </c>
      <c r="W76" s="172">
        <v>237.64799999999954</v>
      </c>
      <c r="X76" s="172">
        <v>-436.55601999994366</v>
      </c>
      <c r="Y76" s="172">
        <v>-6188.3260566309582</v>
      </c>
      <c r="Z76" s="172">
        <v>15364.281180147245</v>
      </c>
      <c r="AA76" s="172">
        <v>-1555.2328999999911</v>
      </c>
      <c r="AB76" s="172">
        <v>-905.13818303014807</v>
      </c>
      <c r="AC76" s="172">
        <v>6774.4899800000194</v>
      </c>
      <c r="AD76" s="172">
        <v>-1729.393599999994</v>
      </c>
      <c r="AE76" s="172">
        <v>-8080.7097131040919</v>
      </c>
      <c r="AF76" s="172">
        <v>52875.947480492345</v>
      </c>
      <c r="AG76" s="1188"/>
      <c r="AH76" s="1188"/>
      <c r="AI76" s="1188"/>
      <c r="AJ76" s="1188"/>
      <c r="AK76" s="1188"/>
      <c r="AL76" s="1188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</row>
    <row r="77" spans="1:61" s="364" customFormat="1" x14ac:dyDescent="0.2">
      <c r="A77" s="174" t="s">
        <v>942</v>
      </c>
      <c r="B77" s="172">
        <v>17.023694505868022</v>
      </c>
      <c r="C77" s="172">
        <v>-132.71025000000012</v>
      </c>
      <c r="D77" s="172">
        <v>1187.5209756974973</v>
      </c>
      <c r="E77" s="172">
        <v>8.4680000000000005E-2</v>
      </c>
      <c r="F77" s="172">
        <v>0</v>
      </c>
      <c r="G77" s="172">
        <v>0</v>
      </c>
      <c r="H77" s="172">
        <v>47.585389999999997</v>
      </c>
      <c r="I77" s="172">
        <v>0</v>
      </c>
      <c r="J77" s="172">
        <v>0</v>
      </c>
      <c r="K77" s="172">
        <v>0</v>
      </c>
      <c r="L77" s="172">
        <v>0</v>
      </c>
      <c r="M77" s="172">
        <v>0</v>
      </c>
      <c r="N77" s="172">
        <v>-8.8629400000000054</v>
      </c>
      <c r="O77" s="172">
        <v>-448.63071999999988</v>
      </c>
      <c r="P77" s="172">
        <v>0</v>
      </c>
      <c r="Q77" s="172">
        <v>0</v>
      </c>
      <c r="R77" s="172">
        <v>-8.5171600000000183</v>
      </c>
      <c r="S77" s="172">
        <v>-44.434779999999684</v>
      </c>
      <c r="T77" s="172">
        <v>0.21553999999999998</v>
      </c>
      <c r="U77" s="172">
        <v>0</v>
      </c>
      <c r="V77" s="172">
        <v>-18.418779999999998</v>
      </c>
      <c r="W77" s="172">
        <v>0</v>
      </c>
      <c r="X77" s="172">
        <v>0</v>
      </c>
      <c r="Y77" s="172">
        <v>0</v>
      </c>
      <c r="Z77" s="172">
        <v>8.5918170281000066</v>
      </c>
      <c r="AA77" s="172">
        <v>-212.55977000000013</v>
      </c>
      <c r="AB77" s="172">
        <v>-1.9702106303728428</v>
      </c>
      <c r="AC77" s="172">
        <v>5.5728700000000098</v>
      </c>
      <c r="AD77" s="172">
        <v>20.765239999999917</v>
      </c>
      <c r="AE77" s="172">
        <v>-58.927503981726105</v>
      </c>
      <c r="AF77" s="172">
        <v>352.32809261936637</v>
      </c>
      <c r="AG77" s="1188"/>
      <c r="AH77" s="1188"/>
      <c r="AI77" s="1188"/>
      <c r="AJ77" s="1188"/>
      <c r="AK77" s="1188"/>
      <c r="AL77" s="1188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</row>
    <row r="78" spans="1:61" s="364" customFormat="1" x14ac:dyDescent="0.2">
      <c r="A78" s="174" t="s">
        <v>1664</v>
      </c>
      <c r="B78" s="172">
        <v>-427.02177598591658</v>
      </c>
      <c r="C78" s="172">
        <v>1260.5268899999987</v>
      </c>
      <c r="D78" s="172">
        <v>7121.9758098686862</v>
      </c>
      <c r="E78" s="172">
        <v>176.40929151011898</v>
      </c>
      <c r="F78" s="172">
        <v>0</v>
      </c>
      <c r="G78" s="172">
        <v>-69.373426367539793</v>
      </c>
      <c r="H78" s="172">
        <v>1023.5329600000111</v>
      </c>
      <c r="I78" s="172">
        <v>0</v>
      </c>
      <c r="J78" s="172">
        <v>-26.223754301562504</v>
      </c>
      <c r="K78" s="172">
        <v>0</v>
      </c>
      <c r="L78" s="172">
        <v>0</v>
      </c>
      <c r="M78" s="172">
        <v>0</v>
      </c>
      <c r="N78" s="172">
        <v>592.50572</v>
      </c>
      <c r="O78" s="172">
        <v>274.63976999999983</v>
      </c>
      <c r="P78" s="172">
        <v>7.1070000000000397E-2</v>
      </c>
      <c r="Q78" s="172">
        <v>4.5639347392149743</v>
      </c>
      <c r="R78" s="172">
        <v>2340.8225462839587</v>
      </c>
      <c r="S78" s="172">
        <v>1650.6324599999975</v>
      </c>
      <c r="T78" s="172">
        <v>406.13086638693119</v>
      </c>
      <c r="U78" s="172">
        <v>-49.480847133365785</v>
      </c>
      <c r="V78" s="172">
        <v>-119.56235000000001</v>
      </c>
      <c r="W78" s="172">
        <v>1.0385799999999998</v>
      </c>
      <c r="X78" s="172">
        <v>42.543910000000039</v>
      </c>
      <c r="Y78" s="172">
        <v>-124.01164507796585</v>
      </c>
      <c r="Z78" s="172">
        <v>311.3454518056879</v>
      </c>
      <c r="AA78" s="172">
        <v>519.25388999999973</v>
      </c>
      <c r="AB78" s="172">
        <v>-1.4977575776358381</v>
      </c>
      <c r="AC78" s="172">
        <v>175.93020999999996</v>
      </c>
      <c r="AD78" s="172">
        <v>252.14793</v>
      </c>
      <c r="AE78" s="172">
        <v>-220.31721401226147</v>
      </c>
      <c r="AF78" s="172">
        <v>15116.582520138358</v>
      </c>
      <c r="AG78" s="1188"/>
      <c r="AH78" s="1188"/>
      <c r="AI78" s="1188"/>
      <c r="AJ78" s="1188"/>
      <c r="AK78" s="1188"/>
      <c r="AL78" s="1188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</row>
    <row r="79" spans="1:61" s="364" customFormat="1" x14ac:dyDescent="0.2">
      <c r="A79" s="175" t="s">
        <v>1204</v>
      </c>
      <c r="B79" s="172">
        <v>10847.795021952135</v>
      </c>
      <c r="C79" s="172">
        <v>5442.059369999999</v>
      </c>
      <c r="D79" s="172">
        <v>16196.308625769274</v>
      </c>
      <c r="E79" s="172">
        <v>219.91766811419174</v>
      </c>
      <c r="F79" s="172">
        <v>0</v>
      </c>
      <c r="G79" s="172">
        <v>4964.8849107269034</v>
      </c>
      <c r="H79" s="172">
        <v>7110.6683400000829</v>
      </c>
      <c r="I79" s="172">
        <v>0</v>
      </c>
      <c r="J79" s="172">
        <v>3586.6900221779665</v>
      </c>
      <c r="K79" s="172">
        <v>0</v>
      </c>
      <c r="L79" s="172">
        <v>-7.6466600000000016</v>
      </c>
      <c r="M79" s="172">
        <v>-27.685760000000002</v>
      </c>
      <c r="N79" s="172">
        <v>6010.3013899999969</v>
      </c>
      <c r="O79" s="172">
        <v>3009.002069999995</v>
      </c>
      <c r="P79" s="172">
        <v>289.83755999999994</v>
      </c>
      <c r="Q79" s="172">
        <v>638.69354165466473</v>
      </c>
      <c r="R79" s="172">
        <v>1058.8536886149927</v>
      </c>
      <c r="S79" s="172">
        <v>1490.2946400000039</v>
      </c>
      <c r="T79" s="172">
        <v>4143.1085430109943</v>
      </c>
      <c r="U79" s="172">
        <v>572.93164153746682</v>
      </c>
      <c r="V79" s="172">
        <v>593.22135999999989</v>
      </c>
      <c r="W79" s="172">
        <v>72.994450000000001</v>
      </c>
      <c r="X79" s="172">
        <v>669.2085699999999</v>
      </c>
      <c r="Y79" s="172">
        <v>213.41929084350093</v>
      </c>
      <c r="Z79" s="172">
        <v>6698.3861421435795</v>
      </c>
      <c r="AA79" s="172">
        <v>6480.6735899999985</v>
      </c>
      <c r="AB79" s="172">
        <v>10.602052606194144</v>
      </c>
      <c r="AC79" s="172">
        <v>2195.7092200000006</v>
      </c>
      <c r="AD79" s="172">
        <v>3170.3919999999998</v>
      </c>
      <c r="AE79" s="172">
        <v>1598.7991668883892</v>
      </c>
      <c r="AF79" s="172">
        <v>87249.420456040345</v>
      </c>
      <c r="AG79" s="1188"/>
      <c r="AH79" s="1188"/>
      <c r="AI79" s="1188"/>
      <c r="AJ79" s="1188"/>
      <c r="AK79" s="1188"/>
      <c r="AL79" s="1188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</row>
    <row r="80" spans="1:61" s="364" customFormat="1" x14ac:dyDescent="0.2">
      <c r="A80" s="173" t="s">
        <v>1665</v>
      </c>
      <c r="B80" s="172">
        <v>26161.285662043676</v>
      </c>
      <c r="C80" s="172">
        <v>19780.365150000147</v>
      </c>
      <c r="D80" s="172">
        <v>23808.26034869927</v>
      </c>
      <c r="E80" s="172">
        <v>12.347917006663513</v>
      </c>
      <c r="F80" s="172">
        <v>0</v>
      </c>
      <c r="G80" s="172">
        <v>-74.388420177705584</v>
      </c>
      <c r="H80" s="172">
        <v>43109.839459999857</v>
      </c>
      <c r="I80" s="172">
        <v>0</v>
      </c>
      <c r="J80" s="172">
        <v>-1333.4682614973306</v>
      </c>
      <c r="K80" s="172">
        <v>0</v>
      </c>
      <c r="L80" s="172">
        <v>-310.76681000000002</v>
      </c>
      <c r="M80" s="172">
        <v>-808.8652699999999</v>
      </c>
      <c r="N80" s="172">
        <v>12547.06224000001</v>
      </c>
      <c r="O80" s="172">
        <v>18503.243179999292</v>
      </c>
      <c r="P80" s="172">
        <v>-289.60651000000024</v>
      </c>
      <c r="Q80" s="172">
        <v>1461.5694995797403</v>
      </c>
      <c r="R80" s="172">
        <v>18826.612927196406</v>
      </c>
      <c r="S80" s="172">
        <v>18583.390119999982</v>
      </c>
      <c r="T80" s="172">
        <v>1469.5593184223585</v>
      </c>
      <c r="U80" s="172">
        <v>10370.06327337953</v>
      </c>
      <c r="V80" s="172">
        <v>2039.7629899999993</v>
      </c>
      <c r="W80" s="172">
        <v>-3448.6138799999999</v>
      </c>
      <c r="X80" s="172">
        <v>3592.3816829497987</v>
      </c>
      <c r="Y80" s="172">
        <v>-1037.2664578919253</v>
      </c>
      <c r="Z80" s="172">
        <v>5623.5032756490727</v>
      </c>
      <c r="AA80" s="172">
        <v>6526.0419800000072</v>
      </c>
      <c r="AB80" s="172">
        <v>267.07331042594649</v>
      </c>
      <c r="AC80" s="172">
        <v>9115.8184599999986</v>
      </c>
      <c r="AD80" s="172">
        <v>12613.784389999993</v>
      </c>
      <c r="AE80" s="172">
        <v>-2775.9295181385392</v>
      </c>
      <c r="AF80" s="172">
        <v>224333.06005764622</v>
      </c>
      <c r="AG80" s="1188"/>
      <c r="AH80" s="1188"/>
      <c r="AI80" s="1188"/>
      <c r="AJ80" s="1188"/>
      <c r="AK80" s="1188"/>
      <c r="AL80" s="1188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</row>
    <row r="81" spans="1:61" s="364" customFormat="1" x14ac:dyDescent="0.2">
      <c r="A81" s="173" t="s">
        <v>526</v>
      </c>
      <c r="B81" s="176">
        <v>-11885.452691259183</v>
      </c>
      <c r="C81" s="176">
        <v>18825.572949999947</v>
      </c>
      <c r="D81" s="176">
        <v>-8185.1892677844662</v>
      </c>
      <c r="E81" s="176">
        <v>-7868.1141065584452</v>
      </c>
      <c r="F81" s="176">
        <v>0</v>
      </c>
      <c r="G81" s="176">
        <v>-2072.1453988974226</v>
      </c>
      <c r="H81" s="176">
        <v>-35873.11260000326</v>
      </c>
      <c r="I81" s="176">
        <v>0</v>
      </c>
      <c r="J81" s="176">
        <v>-908.12036619148364</v>
      </c>
      <c r="K81" s="176">
        <v>0</v>
      </c>
      <c r="L81" s="176">
        <v>-421.09036000000066</v>
      </c>
      <c r="M81" s="176">
        <v>-78.567080000000004</v>
      </c>
      <c r="N81" s="176">
        <v>-619.53732399962212</v>
      </c>
      <c r="O81" s="176">
        <v>6921.7526799999496</v>
      </c>
      <c r="P81" s="176">
        <v>-740.71126000000072</v>
      </c>
      <c r="Q81" s="176">
        <v>2135.1157415980019</v>
      </c>
      <c r="R81" s="176">
        <v>6938.4147535697912</v>
      </c>
      <c r="S81" s="176">
        <v>38784.411340000006</v>
      </c>
      <c r="T81" s="176">
        <v>-501.43876570569807</v>
      </c>
      <c r="U81" s="176">
        <v>975.84548579410773</v>
      </c>
      <c r="V81" s="176">
        <v>2033.6326299999998</v>
      </c>
      <c r="W81" s="176">
        <v>86.468789999999998</v>
      </c>
      <c r="X81" s="176">
        <v>-2264.1300200000055</v>
      </c>
      <c r="Y81" s="176">
        <v>-4842.9599448406307</v>
      </c>
      <c r="Z81" s="176">
        <v>28189.062109947427</v>
      </c>
      <c r="AA81" s="176">
        <v>22150.93356999995</v>
      </c>
      <c r="AB81" s="176">
        <v>565.67591811893351</v>
      </c>
      <c r="AC81" s="176">
        <v>8319.5022200000021</v>
      </c>
      <c r="AD81" s="176">
        <v>18765.188899999954</v>
      </c>
      <c r="AE81" s="176">
        <v>-3769.1446101022771</v>
      </c>
      <c r="AF81" s="172">
        <v>74661.863293685587</v>
      </c>
      <c r="AG81" s="1188"/>
      <c r="AH81" s="1188"/>
      <c r="AI81" s="1188"/>
      <c r="AJ81" s="1188"/>
      <c r="AK81" s="1188"/>
      <c r="AL81" s="1188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</row>
    <row r="82" spans="1:61" s="364" customFormat="1" x14ac:dyDescent="0.2">
      <c r="A82" s="173" t="s">
        <v>945</v>
      </c>
      <c r="B82" s="172">
        <v>14023.506426695098</v>
      </c>
      <c r="C82" s="172">
        <v>-15480.714009999956</v>
      </c>
      <c r="D82" s="172">
        <v>13385.454184625569</v>
      </c>
      <c r="E82" s="172">
        <v>12474.153057939511</v>
      </c>
      <c r="F82" s="172">
        <v>0</v>
      </c>
      <c r="G82" s="172">
        <v>9023.4317399621523</v>
      </c>
      <c r="H82" s="172">
        <v>34789.160790002374</v>
      </c>
      <c r="I82" s="172">
        <v>0</v>
      </c>
      <c r="J82" s="172">
        <v>604.94265018979604</v>
      </c>
      <c r="K82" s="172">
        <v>0</v>
      </c>
      <c r="L82" s="172">
        <v>345.87414000000058</v>
      </c>
      <c r="M82" s="172">
        <v>-416.3136199999999</v>
      </c>
      <c r="N82" s="172">
        <v>1534.8835499997142</v>
      </c>
      <c r="O82" s="172">
        <v>4351.9493900000516</v>
      </c>
      <c r="P82" s="172">
        <v>714.05940000000066</v>
      </c>
      <c r="Q82" s="172">
        <v>-1575.0903457512868</v>
      </c>
      <c r="R82" s="172">
        <v>-4769.0589763288335</v>
      </c>
      <c r="S82" s="172">
        <v>-27669.585390000004</v>
      </c>
      <c r="T82" s="172">
        <v>-1561.0230409106471</v>
      </c>
      <c r="U82" s="172">
        <v>138.98422161904517</v>
      </c>
      <c r="V82" s="172">
        <v>-1655.9267999999997</v>
      </c>
      <c r="W82" s="172">
        <v>-24.912399999999952</v>
      </c>
      <c r="X82" s="172">
        <v>2045.0419900000056</v>
      </c>
      <c r="Y82" s="172">
        <v>3795.0060052403542</v>
      </c>
      <c r="Z82" s="172">
        <v>-20321.873598280246</v>
      </c>
      <c r="AA82" s="172">
        <v>-17459.085659999953</v>
      </c>
      <c r="AB82" s="172">
        <v>-241.80739128579648</v>
      </c>
      <c r="AC82" s="172">
        <v>5841.9803999999976</v>
      </c>
      <c r="AD82" s="172">
        <v>-12840.101749999956</v>
      </c>
      <c r="AE82" s="172">
        <v>6836.0569144591536</v>
      </c>
      <c r="AF82" s="172">
        <v>5888.9918781761407</v>
      </c>
      <c r="AG82" s="1188"/>
      <c r="AH82" s="1188"/>
      <c r="AI82" s="1188"/>
      <c r="AJ82" s="1188"/>
      <c r="AK82" s="1188"/>
      <c r="AL82" s="1188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</row>
    <row r="83" spans="1:61" s="364" customFormat="1" ht="14.25" customHeight="1" x14ac:dyDescent="0.2">
      <c r="A83" s="173" t="s">
        <v>946</v>
      </c>
      <c r="B83" s="172">
        <v>-67732.48052736446</v>
      </c>
      <c r="C83" s="172">
        <v>-53080.264633108643</v>
      </c>
      <c r="D83" s="172">
        <v>-45114.071005415928</v>
      </c>
      <c r="E83" s="172">
        <v>-25211.258471357698</v>
      </c>
      <c r="F83" s="172">
        <v>0</v>
      </c>
      <c r="G83" s="172">
        <v>-1479.9411974604054</v>
      </c>
      <c r="H83" s="172">
        <v>-47754.390409796026</v>
      </c>
      <c r="I83" s="172">
        <v>0</v>
      </c>
      <c r="J83" s="172">
        <v>-3768.7275999167141</v>
      </c>
      <c r="K83" s="172">
        <v>0</v>
      </c>
      <c r="L83" s="172">
        <v>-901.37495999999999</v>
      </c>
      <c r="M83" s="172">
        <v>-1000.1367100000001</v>
      </c>
      <c r="N83" s="172">
        <v>-29281.926810000034</v>
      </c>
      <c r="O83" s="172">
        <v>-11688.13380999997</v>
      </c>
      <c r="P83" s="172">
        <v>-1905.4828300000006</v>
      </c>
      <c r="Q83" s="172">
        <v>-3690.6733614290247</v>
      </c>
      <c r="R83" s="172">
        <v>-23472.289030792432</v>
      </c>
      <c r="S83" s="172">
        <v>-23475.288969999998</v>
      </c>
      <c r="T83" s="172">
        <v>-9864.1824968822075</v>
      </c>
      <c r="U83" s="172">
        <v>-7393.3007553940861</v>
      </c>
      <c r="V83" s="172">
        <v>-19221.469520000002</v>
      </c>
      <c r="W83" s="172">
        <v>2056.7711100000033</v>
      </c>
      <c r="X83" s="172">
        <v>-8247.139360000021</v>
      </c>
      <c r="Y83" s="172">
        <v>-31747.404681847773</v>
      </c>
      <c r="Z83" s="172">
        <v>-20610.772209034236</v>
      </c>
      <c r="AA83" s="172">
        <v>-20948.180670000002</v>
      </c>
      <c r="AB83" s="172">
        <v>-3196.3663536419217</v>
      </c>
      <c r="AC83" s="172">
        <v>-2738.1683599999919</v>
      </c>
      <c r="AD83" s="172">
        <v>-21045.910483750005</v>
      </c>
      <c r="AE83" s="172">
        <v>-6119.6902960249517</v>
      </c>
      <c r="AF83" s="172">
        <v>-488632.25440321647</v>
      </c>
      <c r="AG83" s="1188"/>
      <c r="AH83" s="1188"/>
      <c r="AI83" s="1188"/>
      <c r="AJ83" s="1188"/>
      <c r="AK83" s="1188"/>
      <c r="AL83" s="1188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</row>
    <row r="84" spans="1:61" s="364" customFormat="1" ht="12" customHeight="1" x14ac:dyDescent="0.2">
      <c r="A84" s="173" t="s">
        <v>947</v>
      </c>
      <c r="B84" s="172">
        <v>7695.4231143093066</v>
      </c>
      <c r="C84" s="172">
        <v>10162.067209999997</v>
      </c>
      <c r="D84" s="172">
        <v>22531.228043450101</v>
      </c>
      <c r="E84" s="172">
        <v>1396.9554386254226</v>
      </c>
      <c r="F84" s="172">
        <v>0</v>
      </c>
      <c r="G84" s="172">
        <v>2496.3268559443504</v>
      </c>
      <c r="H84" s="172">
        <v>30369.051042916384</v>
      </c>
      <c r="I84" s="172">
        <v>0</v>
      </c>
      <c r="J84" s="172">
        <v>-779.00001244122188</v>
      </c>
      <c r="K84" s="172">
        <v>0</v>
      </c>
      <c r="L84" s="172">
        <v>-26.584900000000001</v>
      </c>
      <c r="M84" s="172">
        <v>-378.97513999999995</v>
      </c>
      <c r="N84" s="172">
        <v>11710.704999999998</v>
      </c>
      <c r="O84" s="172">
        <v>4849.4286599999932</v>
      </c>
      <c r="P84" s="172">
        <v>131.92694</v>
      </c>
      <c r="Q84" s="172">
        <v>687.70849050995025</v>
      </c>
      <c r="R84" s="172">
        <v>12692.079684190905</v>
      </c>
      <c r="S84" s="172">
        <v>8324.4682300000022</v>
      </c>
      <c r="T84" s="172">
        <v>28198.896919454899</v>
      </c>
      <c r="U84" s="172">
        <v>742.46458953208253</v>
      </c>
      <c r="V84" s="172">
        <v>3229.1962000000003</v>
      </c>
      <c r="W84" s="172">
        <v>270.76195000000001</v>
      </c>
      <c r="X84" s="172">
        <v>478.00668000000059</v>
      </c>
      <c r="Y84" s="172">
        <v>-148.19939431578518</v>
      </c>
      <c r="Z84" s="172">
        <v>4717.0715759764526</v>
      </c>
      <c r="AA84" s="172">
        <v>4764.9865599999985</v>
      </c>
      <c r="AB84" s="172">
        <v>248.33646880874858</v>
      </c>
      <c r="AC84" s="172">
        <v>2100.1139199999989</v>
      </c>
      <c r="AD84" s="172">
        <v>7357.7613899999997</v>
      </c>
      <c r="AE84" s="172">
        <v>849.53441945483291</v>
      </c>
      <c r="AF84" s="172">
        <v>164671.73993641644</v>
      </c>
      <c r="AG84" s="1188"/>
      <c r="AH84" s="1188"/>
      <c r="AI84" s="1188"/>
      <c r="AJ84" s="1188"/>
      <c r="AK84" s="1188"/>
      <c r="AL84" s="1188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</row>
    <row r="85" spans="1:61" s="364" customFormat="1" x14ac:dyDescent="0.2">
      <c r="A85" s="173" t="s">
        <v>1666</v>
      </c>
      <c r="B85" s="172">
        <v>8.8255335578536052</v>
      </c>
      <c r="C85" s="172">
        <v>-339.42515999999875</v>
      </c>
      <c r="D85" s="172">
        <v>-153.90289998242932</v>
      </c>
      <c r="E85" s="172">
        <v>-9.9629999999999996E-2</v>
      </c>
      <c r="F85" s="172">
        <v>0</v>
      </c>
      <c r="G85" s="172">
        <v>0</v>
      </c>
      <c r="H85" s="172">
        <v>2.3287299999999949</v>
      </c>
      <c r="I85" s="172">
        <v>0</v>
      </c>
      <c r="J85" s="172">
        <v>0</v>
      </c>
      <c r="K85" s="172">
        <v>0</v>
      </c>
      <c r="L85" s="172">
        <v>0</v>
      </c>
      <c r="M85" s="172">
        <v>0</v>
      </c>
      <c r="N85" s="172">
        <v>-29.462670000000021</v>
      </c>
      <c r="O85" s="172">
        <v>-350.05824999999999</v>
      </c>
      <c r="P85" s="172">
        <v>0</v>
      </c>
      <c r="Q85" s="172">
        <v>0</v>
      </c>
      <c r="R85" s="172">
        <v>-3.4639400000000191</v>
      </c>
      <c r="S85" s="172">
        <v>60.462540000000054</v>
      </c>
      <c r="T85" s="172">
        <v>0</v>
      </c>
      <c r="U85" s="172">
        <v>0</v>
      </c>
      <c r="V85" s="172">
        <v>-6.5199999999999998E-3</v>
      </c>
      <c r="W85" s="172">
        <v>0</v>
      </c>
      <c r="X85" s="172">
        <v>64.32875999999996</v>
      </c>
      <c r="Y85" s="172">
        <v>0</v>
      </c>
      <c r="Z85" s="172">
        <v>2.1764606624200789</v>
      </c>
      <c r="AA85" s="172">
        <v>-482.55268999999731</v>
      </c>
      <c r="AB85" s="172">
        <v>0</v>
      </c>
      <c r="AC85" s="172">
        <v>0</v>
      </c>
      <c r="AD85" s="172">
        <v>5.8398600000000211</v>
      </c>
      <c r="AE85" s="172">
        <v>-97.467495255487989</v>
      </c>
      <c r="AF85" s="172">
        <v>-1312.4773710176398</v>
      </c>
      <c r="AG85" s="1188"/>
      <c r="AH85" s="1188"/>
      <c r="AI85" s="1188"/>
      <c r="AJ85" s="1188"/>
      <c r="AK85" s="1188"/>
      <c r="AL85" s="1188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</row>
    <row r="86" spans="1:61" s="364" customFormat="1" x14ac:dyDescent="0.2">
      <c r="A86" s="177" t="s">
        <v>1647</v>
      </c>
      <c r="B86" s="172">
        <v>0</v>
      </c>
      <c r="C86" s="172">
        <v>0</v>
      </c>
      <c r="D86" s="172">
        <v>0</v>
      </c>
      <c r="E86" s="172">
        <v>0</v>
      </c>
      <c r="F86" s="172">
        <v>0</v>
      </c>
      <c r="G86" s="172">
        <v>0</v>
      </c>
      <c r="H86" s="172">
        <v>1E-14</v>
      </c>
      <c r="I86" s="172">
        <v>0</v>
      </c>
      <c r="J86" s="172">
        <v>0</v>
      </c>
      <c r="K86" s="172">
        <v>0</v>
      </c>
      <c r="L86" s="172">
        <v>0</v>
      </c>
      <c r="M86" s="172">
        <v>0</v>
      </c>
      <c r="N86" s="172">
        <v>0</v>
      </c>
      <c r="O86" s="172">
        <v>0</v>
      </c>
      <c r="P86" s="172">
        <v>0</v>
      </c>
      <c r="Q86" s="172">
        <v>0</v>
      </c>
      <c r="R86" s="172">
        <v>0</v>
      </c>
      <c r="S86" s="172">
        <v>0</v>
      </c>
      <c r="T86" s="172">
        <v>0</v>
      </c>
      <c r="U86" s="172">
        <v>0</v>
      </c>
      <c r="V86" s="172">
        <v>0</v>
      </c>
      <c r="W86" s="172">
        <v>0</v>
      </c>
      <c r="X86" s="172">
        <v>0</v>
      </c>
      <c r="Y86" s="172">
        <v>0</v>
      </c>
      <c r="Z86" s="172">
        <v>0</v>
      </c>
      <c r="AA86" s="172">
        <v>0</v>
      </c>
      <c r="AB86" s="172">
        <v>0</v>
      </c>
      <c r="AC86" s="172">
        <v>15.457500000000037</v>
      </c>
      <c r="AD86" s="172">
        <v>0</v>
      </c>
      <c r="AE86" s="172">
        <v>0</v>
      </c>
      <c r="AF86" s="172">
        <v>15.4575</v>
      </c>
      <c r="AG86" s="1188"/>
      <c r="AH86" s="1188"/>
      <c r="AI86" s="1188"/>
      <c r="AJ86" s="1188"/>
      <c r="AK86" s="1188"/>
      <c r="AL86" s="1188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</row>
    <row r="87" spans="1:61" s="364" customFormat="1" x14ac:dyDescent="0.2">
      <c r="A87" s="173" t="s">
        <v>1659</v>
      </c>
      <c r="B87" s="172">
        <v>925.3161397165394</v>
      </c>
      <c r="C87" s="172">
        <v>-6426.3208099999993</v>
      </c>
      <c r="D87" s="172">
        <v>2175.5460038975589</v>
      </c>
      <c r="E87" s="172">
        <v>76.956187815129908</v>
      </c>
      <c r="F87" s="172">
        <v>0</v>
      </c>
      <c r="G87" s="172">
        <v>-2213.6178285486581</v>
      </c>
      <c r="H87" s="172">
        <v>-4264.7601000003597</v>
      </c>
      <c r="I87" s="172">
        <v>0</v>
      </c>
      <c r="J87" s="172">
        <v>2992.8609427556444</v>
      </c>
      <c r="K87" s="172">
        <v>0</v>
      </c>
      <c r="L87" s="172">
        <v>-892.36757</v>
      </c>
      <c r="M87" s="172">
        <v>-161.73496999999998</v>
      </c>
      <c r="N87" s="172">
        <v>1344.1406700000011</v>
      </c>
      <c r="O87" s="172">
        <v>5929.2858100000449</v>
      </c>
      <c r="P87" s="172">
        <v>-380.61599999999999</v>
      </c>
      <c r="Q87" s="172">
        <v>160.97822774314864</v>
      </c>
      <c r="R87" s="172">
        <v>-13363.842171002794</v>
      </c>
      <c r="S87" s="172">
        <v>2049.2780800000005</v>
      </c>
      <c r="T87" s="172">
        <v>358.13700915921572</v>
      </c>
      <c r="U87" s="172">
        <v>353.25190197111607</v>
      </c>
      <c r="V87" s="172">
        <v>345.48221000000382</v>
      </c>
      <c r="W87" s="172">
        <v>12.993219999999999</v>
      </c>
      <c r="X87" s="172">
        <v>394.57472181155202</v>
      </c>
      <c r="Y87" s="172">
        <v>105.95513495058171</v>
      </c>
      <c r="Z87" s="172">
        <v>1277.6229732870422</v>
      </c>
      <c r="AA87" s="172">
        <v>1241.4413500000001</v>
      </c>
      <c r="AB87" s="172">
        <v>90.07046144668152</v>
      </c>
      <c r="AC87" s="172">
        <v>-385.22867999999994</v>
      </c>
      <c r="AD87" s="172">
        <v>880.69154999999785</v>
      </c>
      <c r="AE87" s="172">
        <v>494.53290012655333</v>
      </c>
      <c r="AF87" s="172">
        <v>-6879.3726348709979</v>
      </c>
      <c r="AG87" s="1188"/>
      <c r="AH87" s="1188"/>
      <c r="AI87" s="1188"/>
      <c r="AJ87" s="1188"/>
      <c r="AK87" s="1188"/>
      <c r="AL87" s="1188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</row>
    <row r="88" spans="1:61" s="364" customFormat="1" x14ac:dyDescent="0.2">
      <c r="A88" s="173" t="s">
        <v>1649</v>
      </c>
      <c r="B88" s="172">
        <v>8.8585358614887735</v>
      </c>
      <c r="C88" s="172">
        <v>-340.50278000000003</v>
      </c>
      <c r="D88" s="172">
        <v>-7.3083657671471958</v>
      </c>
      <c r="E88" s="172">
        <v>0</v>
      </c>
      <c r="F88" s="172">
        <v>-2861.3833799999998</v>
      </c>
      <c r="G88" s="172">
        <v>0</v>
      </c>
      <c r="H88" s="172">
        <v>-0.18794999999999001</v>
      </c>
      <c r="I88" s="172">
        <v>0</v>
      </c>
      <c r="J88" s="172">
        <v>5.5218468740902613E-4</v>
      </c>
      <c r="K88" s="172">
        <v>-13333.041000000003</v>
      </c>
      <c r="L88" s="172">
        <v>0</v>
      </c>
      <c r="M88" s="172">
        <v>0</v>
      </c>
      <c r="N88" s="172">
        <v>0</v>
      </c>
      <c r="O88" s="172">
        <v>350.83389999999946</v>
      </c>
      <c r="P88" s="172">
        <v>0</v>
      </c>
      <c r="Q88" s="172">
        <v>0</v>
      </c>
      <c r="R88" s="172">
        <v>0</v>
      </c>
      <c r="S88" s="172">
        <v>-138.09409000000002</v>
      </c>
      <c r="T88" s="172">
        <v>0</v>
      </c>
      <c r="U88" s="172">
        <v>0</v>
      </c>
      <c r="V88" s="172">
        <v>0</v>
      </c>
      <c r="W88" s="172">
        <v>0</v>
      </c>
      <c r="X88" s="172">
        <v>0</v>
      </c>
      <c r="Y88" s="172">
        <v>0</v>
      </c>
      <c r="Z88" s="172">
        <v>0</v>
      </c>
      <c r="AA88" s="172">
        <v>-0.40307999999999999</v>
      </c>
      <c r="AB88" s="172">
        <v>0</v>
      </c>
      <c r="AC88" s="172">
        <v>113.75326999999996</v>
      </c>
      <c r="AD88" s="172">
        <v>-0.33551999999999998</v>
      </c>
      <c r="AE88" s="172">
        <v>220.59898482701195</v>
      </c>
      <c r="AF88" s="172">
        <v>-15987.210922893963</v>
      </c>
      <c r="AG88" s="1188"/>
      <c r="AH88" s="1188"/>
      <c r="AI88" s="1188"/>
      <c r="AJ88" s="1188"/>
      <c r="AK88" s="1188"/>
      <c r="AL88" s="1188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</row>
    <row r="89" spans="1:61" s="364" customFormat="1" x14ac:dyDescent="0.2">
      <c r="A89" s="177" t="s">
        <v>1782</v>
      </c>
      <c r="B89" s="172">
        <v>0</v>
      </c>
      <c r="C89" s="172">
        <v>0</v>
      </c>
      <c r="D89" s="172">
        <v>0</v>
      </c>
      <c r="E89" s="172">
        <v>0</v>
      </c>
      <c r="F89" s="172">
        <v>0</v>
      </c>
      <c r="G89" s="172">
        <v>0</v>
      </c>
      <c r="H89" s="172">
        <v>1E-14</v>
      </c>
      <c r="I89" s="172">
        <v>0</v>
      </c>
      <c r="J89" s="172">
        <v>0</v>
      </c>
      <c r="K89" s="172">
        <v>0</v>
      </c>
      <c r="L89" s="172">
        <v>-0.59228000000000014</v>
      </c>
      <c r="M89" s="172">
        <v>0</v>
      </c>
      <c r="N89" s="172">
        <v>-174.52347</v>
      </c>
      <c r="O89" s="172">
        <v>0</v>
      </c>
      <c r="P89" s="172">
        <v>0</v>
      </c>
      <c r="Q89" s="172">
        <v>0</v>
      </c>
      <c r="R89" s="172">
        <v>0</v>
      </c>
      <c r="S89" s="172">
        <v>0</v>
      </c>
      <c r="T89" s="172">
        <v>0</v>
      </c>
      <c r="U89" s="172">
        <v>0</v>
      </c>
      <c r="V89" s="172">
        <v>0</v>
      </c>
      <c r="W89" s="172">
        <v>0</v>
      </c>
      <c r="X89" s="172">
        <v>0</v>
      </c>
      <c r="Y89" s="172">
        <v>0</v>
      </c>
      <c r="Z89" s="172">
        <v>0</v>
      </c>
      <c r="AA89" s="172">
        <v>-40.699730000000031</v>
      </c>
      <c r="AB89" s="172">
        <v>0</v>
      </c>
      <c r="AC89" s="172">
        <v>-5.5735500000000027</v>
      </c>
      <c r="AD89" s="172">
        <v>0</v>
      </c>
      <c r="AE89" s="172">
        <v>0</v>
      </c>
      <c r="AF89" s="172">
        <v>-221.38903000000005</v>
      </c>
      <c r="AG89" s="1188"/>
      <c r="AH89" s="1188"/>
      <c r="AI89" s="1188"/>
      <c r="AJ89" s="1188"/>
      <c r="AK89" s="1188"/>
      <c r="AL89" s="1188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</row>
    <row r="90" spans="1:61" s="364" customFormat="1" x14ac:dyDescent="0.2">
      <c r="A90" s="173" t="s">
        <v>1661</v>
      </c>
      <c r="B90" s="172">
        <v>734.99299997064213</v>
      </c>
      <c r="C90" s="172">
        <v>1437.8424000000036</v>
      </c>
      <c r="D90" s="172">
        <v>1174.7449087854586</v>
      </c>
      <c r="E90" s="172">
        <v>0</v>
      </c>
      <c r="F90" s="172">
        <v>0</v>
      </c>
      <c r="G90" s="172">
        <v>1857.2819076784601</v>
      </c>
      <c r="H90" s="172">
        <v>9.0000000000000008E-14</v>
      </c>
      <c r="I90" s="172">
        <v>-3433.2434399999993</v>
      </c>
      <c r="J90" s="172">
        <v>-68.697531764397041</v>
      </c>
      <c r="K90" s="172">
        <v>0</v>
      </c>
      <c r="L90" s="172">
        <v>0</v>
      </c>
      <c r="M90" s="172">
        <v>0</v>
      </c>
      <c r="N90" s="172">
        <v>238.8550400000002</v>
      </c>
      <c r="O90" s="172">
        <v>17.96377999999968</v>
      </c>
      <c r="P90" s="172">
        <v>0</v>
      </c>
      <c r="Q90" s="172">
        <v>0</v>
      </c>
      <c r="R90" s="172">
        <v>356.14444288652612</v>
      </c>
      <c r="S90" s="172">
        <v>0</v>
      </c>
      <c r="T90" s="172">
        <v>0</v>
      </c>
      <c r="U90" s="172">
        <v>-1.3499905357413298</v>
      </c>
      <c r="V90" s="172">
        <v>0</v>
      </c>
      <c r="W90" s="172">
        <v>0</v>
      </c>
      <c r="X90" s="172">
        <v>0</v>
      </c>
      <c r="Y90" s="172">
        <v>1.806151157993628</v>
      </c>
      <c r="Z90" s="172">
        <v>-1571.1064799999999</v>
      </c>
      <c r="AA90" s="172">
        <v>-2.1113199999999779</v>
      </c>
      <c r="AB90" s="172">
        <v>0</v>
      </c>
      <c r="AC90" s="172">
        <v>26.06258000000004</v>
      </c>
      <c r="AD90" s="172">
        <v>0</v>
      </c>
      <c r="AE90" s="172">
        <v>99.657778560138013</v>
      </c>
      <c r="AF90" s="172">
        <v>868.84322673908446</v>
      </c>
      <c r="AG90" s="1188"/>
      <c r="AH90" s="1188"/>
      <c r="AI90" s="1188"/>
      <c r="AJ90" s="1188"/>
      <c r="AK90" s="1188"/>
      <c r="AL90" s="1188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</row>
    <row r="91" spans="1:61" s="364" customFormat="1" x14ac:dyDescent="0.2">
      <c r="A91" s="173" t="s">
        <v>1667</v>
      </c>
      <c r="B91" s="172">
        <v>2262.2645506118401</v>
      </c>
      <c r="C91" s="172">
        <v>1031.0677100000005</v>
      </c>
      <c r="D91" s="172">
        <v>725.13309864881819</v>
      </c>
      <c r="E91" s="172">
        <v>362.72751037646611</v>
      </c>
      <c r="F91" s="172">
        <v>0</v>
      </c>
      <c r="G91" s="172">
        <v>890.66656047081392</v>
      </c>
      <c r="H91" s="172">
        <v>7453.5502399991647</v>
      </c>
      <c r="I91" s="172">
        <v>0</v>
      </c>
      <c r="J91" s="172">
        <v>0</v>
      </c>
      <c r="K91" s="172">
        <v>0</v>
      </c>
      <c r="L91" s="172">
        <v>0</v>
      </c>
      <c r="M91" s="172">
        <v>-342.02568000000008</v>
      </c>
      <c r="N91" s="172">
        <v>1133.7285200000001</v>
      </c>
      <c r="O91" s="172">
        <v>640.39141999999993</v>
      </c>
      <c r="P91" s="172">
        <v>0</v>
      </c>
      <c r="Q91" s="172">
        <v>-203.48628069403424</v>
      </c>
      <c r="R91" s="172">
        <v>2361.2497064218114</v>
      </c>
      <c r="S91" s="172">
        <v>2572.7846000000004</v>
      </c>
      <c r="T91" s="172">
        <v>0</v>
      </c>
      <c r="U91" s="172">
        <v>0</v>
      </c>
      <c r="V91" s="172">
        <v>645.56759999999997</v>
      </c>
      <c r="W91" s="172">
        <v>0</v>
      </c>
      <c r="X91" s="172">
        <v>16.296439999999983</v>
      </c>
      <c r="Y91" s="172">
        <v>0</v>
      </c>
      <c r="Z91" s="172">
        <v>0</v>
      </c>
      <c r="AA91" s="172">
        <v>264.0005000000001</v>
      </c>
      <c r="AB91" s="172">
        <v>0</v>
      </c>
      <c r="AC91" s="172">
        <v>247.43431999999996</v>
      </c>
      <c r="AD91" s="172">
        <v>747.44637999999998</v>
      </c>
      <c r="AE91" s="172">
        <v>506.38046482798296</v>
      </c>
      <c r="AF91" s="172">
        <v>21315.177660662863</v>
      </c>
      <c r="AG91" s="1188"/>
      <c r="AH91" s="1188"/>
      <c r="AI91" s="432"/>
      <c r="AJ91" s="432"/>
      <c r="AK91" s="432"/>
      <c r="AL91" s="432"/>
    </row>
    <row r="92" spans="1:61" s="364" customFormat="1" x14ac:dyDescent="0.2">
      <c r="A92" s="178" t="s">
        <v>1072</v>
      </c>
      <c r="B92" s="172">
        <v>-381.73524405591331</v>
      </c>
      <c r="C92" s="172">
        <v>-1563.9395800000016</v>
      </c>
      <c r="D92" s="172">
        <v>1657.15398</v>
      </c>
      <c r="E92" s="172">
        <v>-112.27476407074026</v>
      </c>
      <c r="F92" s="172">
        <v>0</v>
      </c>
      <c r="G92" s="172">
        <v>395.06568472983957</v>
      </c>
      <c r="H92" s="172">
        <v>959.23014999995871</v>
      </c>
      <c r="I92" s="172">
        <v>0</v>
      </c>
      <c r="J92" s="172">
        <v>20.742260000000002</v>
      </c>
      <c r="K92" s="172">
        <v>0</v>
      </c>
      <c r="L92" s="172">
        <v>-14.188369999999999</v>
      </c>
      <c r="M92" s="172">
        <v>-19.748540000000002</v>
      </c>
      <c r="N92" s="172">
        <v>497.42277999999993</v>
      </c>
      <c r="O92" s="172">
        <v>-432.7208800000007</v>
      </c>
      <c r="P92" s="172">
        <v>12.006159999999999</v>
      </c>
      <c r="Q92" s="172">
        <v>0</v>
      </c>
      <c r="R92" s="172">
        <v>-1933.8552400000001</v>
      </c>
      <c r="S92" s="172">
        <v>-2558.2769199999998</v>
      </c>
      <c r="T92" s="172">
        <v>-217.3811019857865</v>
      </c>
      <c r="U92" s="172">
        <v>573.53542999999991</v>
      </c>
      <c r="V92" s="172">
        <v>296.56189999999998</v>
      </c>
      <c r="W92" s="172">
        <v>-25.582760000000011</v>
      </c>
      <c r="X92" s="172">
        <v>295.53410000000014</v>
      </c>
      <c r="Y92" s="172">
        <v>-134.78675713602397</v>
      </c>
      <c r="Z92" s="172">
        <v>-91.436290000000042</v>
      </c>
      <c r="AA92" s="172">
        <v>-899.00201000000004</v>
      </c>
      <c r="AB92" s="172">
        <v>-71.095271008603532</v>
      </c>
      <c r="AC92" s="172">
        <v>912.84931999999969</v>
      </c>
      <c r="AD92" s="172">
        <v>558.2903399999999</v>
      </c>
      <c r="AE92" s="172">
        <v>77.630443288680141</v>
      </c>
      <c r="AF92" s="172">
        <v>-2200.001180238592</v>
      </c>
      <c r="AG92" s="1188"/>
      <c r="AH92" s="1188"/>
      <c r="AI92" s="432"/>
      <c r="AJ92" s="432"/>
      <c r="AK92" s="432"/>
      <c r="AL92" s="432"/>
    </row>
    <row r="93" spans="1:61" s="364" customFormat="1" x14ac:dyDescent="0.2">
      <c r="A93" s="178" t="s">
        <v>1073</v>
      </c>
      <c r="B93" s="172">
        <v>1178.9455511023398</v>
      </c>
      <c r="C93" s="172">
        <v>-850.85323000000096</v>
      </c>
      <c r="D93" s="172">
        <v>-688.17205999999999</v>
      </c>
      <c r="E93" s="172">
        <v>80.192690000000013</v>
      </c>
      <c r="F93" s="172">
        <v>0</v>
      </c>
      <c r="G93" s="172">
        <v>29.155969999999993</v>
      </c>
      <c r="H93" s="172">
        <v>-39.694730000001577</v>
      </c>
      <c r="I93" s="172">
        <v>0</v>
      </c>
      <c r="J93" s="172">
        <v>0</v>
      </c>
      <c r="K93" s="172">
        <v>0</v>
      </c>
      <c r="L93" s="172">
        <v>0</v>
      </c>
      <c r="M93" s="172">
        <v>0</v>
      </c>
      <c r="N93" s="172">
        <v>-62.036609999999925</v>
      </c>
      <c r="O93" s="172">
        <v>147.87872999999999</v>
      </c>
      <c r="P93" s="172">
        <v>0</v>
      </c>
      <c r="Q93" s="172">
        <v>0</v>
      </c>
      <c r="R93" s="172">
        <v>-918.7338700000015</v>
      </c>
      <c r="S93" s="172">
        <v>795.18813000000034</v>
      </c>
      <c r="T93" s="172">
        <v>-812.29642375233482</v>
      </c>
      <c r="U93" s="172">
        <v>51.723507281319307</v>
      </c>
      <c r="V93" s="172">
        <v>12.107899999999983</v>
      </c>
      <c r="W93" s="172">
        <v>7.6227499999999564</v>
      </c>
      <c r="X93" s="172">
        <v>19.426589999999997</v>
      </c>
      <c r="Y93" s="172">
        <v>-635.58185482069553</v>
      </c>
      <c r="Z93" s="172">
        <v>464.80659557231519</v>
      </c>
      <c r="AA93" s="172">
        <v>1.1730799999999977</v>
      </c>
      <c r="AB93" s="172">
        <v>5.5422111480599998</v>
      </c>
      <c r="AC93" s="172">
        <v>-2.8677700000000006</v>
      </c>
      <c r="AD93" s="172">
        <v>-1.5556199999999998</v>
      </c>
      <c r="AE93" s="172">
        <v>105.0058481405174</v>
      </c>
      <c r="AF93" s="172">
        <v>-1113.0226153284823</v>
      </c>
      <c r="AG93" s="1188"/>
      <c r="AH93" s="1188"/>
      <c r="AI93" s="432"/>
      <c r="AJ93" s="432"/>
      <c r="AK93" s="432"/>
      <c r="AL93" s="432"/>
    </row>
    <row r="94" spans="1:61" s="364" customFormat="1" ht="13.5" thickBot="1" x14ac:dyDescent="0.25">
      <c r="A94" s="179" t="s">
        <v>1668</v>
      </c>
      <c r="B94" s="180">
        <v>0</v>
      </c>
      <c r="C94" s="180">
        <v>1946.5120331086055</v>
      </c>
      <c r="D94" s="180">
        <v>7279.5265800000016</v>
      </c>
      <c r="E94" s="180">
        <v>3658.4671599999997</v>
      </c>
      <c r="F94" s="180">
        <v>0</v>
      </c>
      <c r="G94" s="180">
        <v>0</v>
      </c>
      <c r="H94" s="180">
        <v>504.16069708333356</v>
      </c>
      <c r="I94" s="180">
        <v>0</v>
      </c>
      <c r="J94" s="180">
        <v>0</v>
      </c>
      <c r="K94" s="180">
        <v>0</v>
      </c>
      <c r="L94" s="180">
        <v>0</v>
      </c>
      <c r="M94" s="180">
        <v>0</v>
      </c>
      <c r="N94" s="180">
        <v>383.69812999999522</v>
      </c>
      <c r="O94" s="180">
        <v>8503.9499499999984</v>
      </c>
      <c r="P94" s="180">
        <v>0</v>
      </c>
      <c r="Q94" s="180">
        <v>0</v>
      </c>
      <c r="R94" s="180">
        <v>-673.59223999999995</v>
      </c>
      <c r="S94" s="180">
        <v>561.0546299999985</v>
      </c>
      <c r="T94" s="180">
        <v>539.21737999999971</v>
      </c>
      <c r="U94" s="180">
        <v>0</v>
      </c>
      <c r="V94" s="180">
        <v>0</v>
      </c>
      <c r="W94" s="180">
        <v>-36.7988</v>
      </c>
      <c r="X94" s="180">
        <v>0</v>
      </c>
      <c r="Y94" s="180">
        <v>0</v>
      </c>
      <c r="Z94" s="180">
        <v>2205.8131800000001</v>
      </c>
      <c r="AA94" s="180">
        <v>0</v>
      </c>
      <c r="AB94" s="180">
        <v>0</v>
      </c>
      <c r="AC94" s="180">
        <v>0</v>
      </c>
      <c r="AD94" s="180">
        <v>394.6798637500014</v>
      </c>
      <c r="AE94" s="180">
        <v>0</v>
      </c>
      <c r="AF94" s="180">
        <v>25266.688563941934</v>
      </c>
      <c r="AG94" s="1188"/>
      <c r="AH94" s="1188"/>
      <c r="AI94" s="432"/>
      <c r="AJ94" s="432"/>
      <c r="AK94" s="432"/>
      <c r="AL94" s="432"/>
    </row>
    <row r="95" spans="1:61" s="364" customFormat="1" x14ac:dyDescent="0.2">
      <c r="A95" s="9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188"/>
      <c r="AH95" s="1188"/>
      <c r="AI95" s="432"/>
      <c r="AJ95" s="432"/>
      <c r="AK95" s="432"/>
      <c r="AL95" s="432"/>
    </row>
    <row r="96" spans="1:61" s="364" customFormat="1" x14ac:dyDescent="0.2">
      <c r="A96" s="9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188"/>
      <c r="AH96" s="1188"/>
      <c r="AI96" s="432"/>
      <c r="AJ96" s="432"/>
      <c r="AK96" s="432"/>
      <c r="AL96" s="432"/>
    </row>
    <row r="97" spans="1:38" s="364" customFormat="1" x14ac:dyDescent="0.2">
      <c r="A97" s="9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188"/>
      <c r="AH97" s="1188"/>
      <c r="AI97" s="432"/>
      <c r="AJ97" s="432"/>
      <c r="AK97" s="432"/>
      <c r="AL97" s="432"/>
    </row>
    <row r="98" spans="1:38" s="364" customFormat="1" x14ac:dyDescent="0.2"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188"/>
      <c r="AH98" s="1188"/>
      <c r="AI98" s="432"/>
      <c r="AJ98" s="432"/>
      <c r="AK98" s="432"/>
      <c r="AL98" s="432"/>
    </row>
    <row r="99" spans="1:38" s="364" customFormat="1" x14ac:dyDescent="0.2"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188"/>
      <c r="AH99" s="1188"/>
      <c r="AI99" s="432"/>
      <c r="AJ99" s="432"/>
      <c r="AK99" s="432"/>
      <c r="AL99" s="432"/>
    </row>
    <row r="100" spans="1:38" s="364" customFormat="1" x14ac:dyDescent="0.2"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188"/>
      <c r="AH100" s="1188"/>
      <c r="AI100" s="432"/>
      <c r="AJ100" s="432"/>
      <c r="AK100" s="432"/>
      <c r="AL100" s="432"/>
    </row>
    <row r="101" spans="1:38" s="364" customFormat="1" x14ac:dyDescent="0.2"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188"/>
      <c r="AH101" s="1188"/>
      <c r="AI101" s="432"/>
      <c r="AJ101" s="432"/>
      <c r="AK101" s="432"/>
      <c r="AL101" s="432"/>
    </row>
    <row r="102" spans="1:38" s="364" customFormat="1" x14ac:dyDescent="0.2"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188"/>
      <c r="AH102" s="1188"/>
      <c r="AI102" s="432"/>
      <c r="AJ102" s="432"/>
      <c r="AK102" s="432"/>
      <c r="AL102" s="432"/>
    </row>
    <row r="103" spans="1:38" s="364" customFormat="1" x14ac:dyDescent="0.2"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188"/>
      <c r="AH103" s="1188"/>
      <c r="AI103" s="432"/>
      <c r="AJ103" s="432"/>
      <c r="AK103" s="432"/>
      <c r="AL103" s="432"/>
    </row>
  </sheetData>
  <mergeCells count="2">
    <mergeCell ref="A5:O6"/>
    <mergeCell ref="P5:AF6"/>
  </mergeCells>
  <phoneticPr fontId="6" type="noConversion"/>
  <conditionalFormatting sqref="B1:H1 J1:AC1">
    <cfRule type="expression" dxfId="134" priority="5" stopIfTrue="1">
      <formula>#REF!=1</formula>
    </cfRule>
  </conditionalFormatting>
  <conditionalFormatting sqref="C8:I8 K8:AF8">
    <cfRule type="expression" dxfId="133" priority="3" stopIfTrue="1">
      <formula>#REF!=1</formula>
    </cfRule>
  </conditionalFormatting>
  <conditionalFormatting sqref="AF8">
    <cfRule type="expression" dxfId="132" priority="2" stopIfTrue="1">
      <formula>$BE9=1</formula>
    </cfRule>
  </conditionalFormatting>
  <conditionalFormatting sqref="AF8">
    <cfRule type="expression" dxfId="131" priority="1" stopIfTrue="1">
      <formula>$AA8=1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23622047244094491" top="0.51181102362204722" bottom="0.51181102362204722" header="0.31496062992125984" footer="0.31496062992125984"/>
  <pageSetup scale="63" fitToWidth="2" orientation="portrait" r:id="rId1"/>
  <headerFooter alignWithMargins="0"/>
  <colBreaks count="1" manualBreakCount="1">
    <brk id="14" min="2" max="8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DA123"/>
  <sheetViews>
    <sheetView showGridLines="0" zoomScaleNormal="100" workbookViewId="0">
      <pane xSplit="1" ySplit="8" topLeftCell="B77" activePane="bottomRight" state="frozen"/>
      <selection activeCell="K5" sqref="K5:X6"/>
      <selection pane="topRight" activeCell="K5" sqref="K5:X6"/>
      <selection pane="bottomLeft" activeCell="K5" sqref="K5:X6"/>
      <selection pane="bottomRight" activeCell="A92" sqref="A92"/>
    </sheetView>
  </sheetViews>
  <sheetFormatPr defaultRowHeight="12.75" x14ac:dyDescent="0.2"/>
  <cols>
    <col min="1" max="1" width="37.140625" style="364" customWidth="1"/>
    <col min="2" max="2" width="8.85546875" style="364" customWidth="1"/>
    <col min="3" max="31" width="8.7109375" style="364" customWidth="1"/>
    <col min="32" max="32" width="8.85546875" style="364" bestFit="1" customWidth="1"/>
    <col min="33" max="38" width="9.140625" style="432"/>
    <col min="39" max="16384" width="9.140625" style="364"/>
  </cols>
  <sheetData>
    <row r="1" spans="1:87" s="426" customFormat="1" x14ac:dyDescent="0.2">
      <c r="A1" s="757" t="s">
        <v>349</v>
      </c>
      <c r="AG1" s="445"/>
      <c r="AH1" s="445"/>
      <c r="AI1" s="445"/>
      <c r="AJ1" s="445"/>
      <c r="AK1" s="445"/>
      <c r="AL1" s="445"/>
    </row>
    <row r="2" spans="1:87" s="426" customFormat="1" x14ac:dyDescent="0.2">
      <c r="A2" s="757" t="s">
        <v>350</v>
      </c>
      <c r="AG2" s="445"/>
      <c r="AH2" s="445"/>
      <c r="AI2" s="445"/>
      <c r="AJ2" s="445"/>
      <c r="AK2" s="445"/>
      <c r="AL2" s="445"/>
    </row>
    <row r="3" spans="1:87" s="914" customFormat="1" ht="15" customHeight="1" x14ac:dyDescent="0.2">
      <c r="A3" s="999" t="s">
        <v>705</v>
      </c>
      <c r="AF3" s="1000" t="s">
        <v>847</v>
      </c>
      <c r="AG3" s="921"/>
      <c r="AH3" s="921"/>
      <c r="AI3" s="921"/>
      <c r="AJ3" s="921"/>
      <c r="AK3" s="921"/>
      <c r="AL3" s="921"/>
    </row>
    <row r="4" spans="1:87" s="429" customFormat="1" ht="12" customHeight="1" x14ac:dyDescent="0.2">
      <c r="AG4" s="446"/>
      <c r="AH4" s="446"/>
      <c r="AI4" s="446"/>
      <c r="AJ4" s="446"/>
      <c r="AK4" s="446"/>
      <c r="AL4" s="446"/>
    </row>
    <row r="5" spans="1:87" s="429" customFormat="1" ht="18" customHeight="1" x14ac:dyDescent="0.2">
      <c r="A5" s="1777" t="s">
        <v>4039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9" t="s">
        <v>1163</v>
      </c>
      <c r="Q5" s="1779"/>
      <c r="R5" s="1779"/>
      <c r="S5" s="1779"/>
      <c r="T5" s="1779"/>
      <c r="U5" s="1779"/>
      <c r="V5" s="1779"/>
      <c r="W5" s="1779"/>
      <c r="X5" s="1779"/>
      <c r="Y5" s="1779"/>
      <c r="Z5" s="1779"/>
      <c r="AA5" s="1779"/>
      <c r="AB5" s="1779"/>
      <c r="AC5" s="1779"/>
      <c r="AD5" s="1779"/>
      <c r="AE5" s="1779"/>
      <c r="AF5" s="1779"/>
      <c r="AG5" s="1779"/>
      <c r="AH5" s="1779"/>
      <c r="AI5" s="413"/>
      <c r="AJ5" s="446"/>
      <c r="AK5" s="446"/>
      <c r="AL5" s="446"/>
    </row>
    <row r="6" spans="1:87" s="429" customFormat="1" ht="18" customHeight="1" x14ac:dyDescent="0.2">
      <c r="A6" s="1778"/>
      <c r="B6" s="1778"/>
      <c r="C6" s="1778"/>
      <c r="D6" s="1778"/>
      <c r="E6" s="1778"/>
      <c r="F6" s="1778"/>
      <c r="G6" s="1778"/>
      <c r="H6" s="1778"/>
      <c r="I6" s="1778"/>
      <c r="J6" s="1778"/>
      <c r="K6" s="1778"/>
      <c r="L6" s="1778"/>
      <c r="M6" s="1778"/>
      <c r="N6" s="1778"/>
      <c r="O6" s="1778"/>
      <c r="P6" s="1779"/>
      <c r="Q6" s="1779"/>
      <c r="R6" s="1779"/>
      <c r="S6" s="1779"/>
      <c r="T6" s="1779"/>
      <c r="U6" s="1779"/>
      <c r="V6" s="1779"/>
      <c r="W6" s="1779"/>
      <c r="X6" s="1779"/>
      <c r="Y6" s="1779"/>
      <c r="Z6" s="1779"/>
      <c r="AA6" s="1779"/>
      <c r="AB6" s="1779"/>
      <c r="AC6" s="1779"/>
      <c r="AD6" s="1779"/>
      <c r="AE6" s="1779"/>
      <c r="AF6" s="1779"/>
      <c r="AG6" s="1779"/>
      <c r="AH6" s="1779"/>
      <c r="AI6" s="413"/>
      <c r="AJ6" s="446"/>
      <c r="AK6" s="446"/>
      <c r="AL6" s="446"/>
    </row>
    <row r="7" spans="1:87" s="471" customFormat="1" ht="12" customHeight="1" thickBot="1" x14ac:dyDescent="0.25">
      <c r="A7" s="358"/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1354" t="s">
        <v>2071</v>
      </c>
      <c r="AI7" s="470"/>
    </row>
    <row r="8" spans="1:87" s="349" customFormat="1" ht="69.95" customHeight="1" thickBot="1" x14ac:dyDescent="0.25">
      <c r="A8" s="1170"/>
      <c r="B8" s="1171" t="s">
        <v>1526</v>
      </c>
      <c r="C8" s="1171" t="s">
        <v>1220</v>
      </c>
      <c r="D8" s="1171" t="s">
        <v>800</v>
      </c>
      <c r="E8" s="1171" t="s">
        <v>763</v>
      </c>
      <c r="F8" s="1171" t="s">
        <v>1548</v>
      </c>
      <c r="G8" s="1171" t="s">
        <v>1550</v>
      </c>
      <c r="H8" s="1171" t="s">
        <v>1549</v>
      </c>
      <c r="I8" s="1171" t="s">
        <v>817</v>
      </c>
      <c r="J8" s="1171" t="s">
        <v>102</v>
      </c>
      <c r="K8" s="1171" t="s">
        <v>2070</v>
      </c>
      <c r="L8" s="1171" t="s">
        <v>1551</v>
      </c>
      <c r="M8" s="1171" t="s">
        <v>854</v>
      </c>
      <c r="N8" s="1173" t="s">
        <v>2132</v>
      </c>
      <c r="O8" s="1171" t="s">
        <v>1557</v>
      </c>
      <c r="P8" s="1171" t="s">
        <v>802</v>
      </c>
      <c r="Q8" s="1171" t="s">
        <v>830</v>
      </c>
      <c r="R8" s="1171" t="s">
        <v>1644</v>
      </c>
      <c r="S8" s="1171" t="s">
        <v>1530</v>
      </c>
      <c r="T8" s="1171" t="s">
        <v>758</v>
      </c>
      <c r="U8" s="1171" t="s">
        <v>1418</v>
      </c>
      <c r="V8" s="1171" t="s">
        <v>803</v>
      </c>
      <c r="W8" s="1171" t="s">
        <v>762</v>
      </c>
      <c r="X8" s="1171" t="s">
        <v>761</v>
      </c>
      <c r="Y8" s="1171" t="s">
        <v>829</v>
      </c>
      <c r="Z8" s="1171" t="s">
        <v>1581</v>
      </c>
      <c r="AA8" s="1171" t="s">
        <v>1527</v>
      </c>
      <c r="AB8" s="1171" t="s">
        <v>828</v>
      </c>
      <c r="AC8" s="1171" t="s">
        <v>799</v>
      </c>
      <c r="AD8" s="1171" t="s">
        <v>1168</v>
      </c>
      <c r="AE8" s="1171" t="s">
        <v>1535</v>
      </c>
      <c r="AF8" s="1171" t="s">
        <v>759</v>
      </c>
      <c r="AG8" s="1171" t="s">
        <v>752</v>
      </c>
      <c r="AH8" s="1170" t="s">
        <v>1079</v>
      </c>
      <c r="AI8" s="588"/>
    </row>
    <row r="9" spans="1:87" s="471" customFormat="1" ht="12" x14ac:dyDescent="0.2">
      <c r="A9" s="1185" t="s">
        <v>527</v>
      </c>
      <c r="B9" s="1191">
        <v>3778.5590999999999</v>
      </c>
      <c r="C9" s="1191">
        <v>850758.34141293459</v>
      </c>
      <c r="D9" s="1191">
        <v>930693.78546000004</v>
      </c>
      <c r="E9" s="1191">
        <v>1243477.3062900023</v>
      </c>
      <c r="F9" s="1191">
        <v>196091.47664859999</v>
      </c>
      <c r="G9" s="1191">
        <v>3780.5903599999997</v>
      </c>
      <c r="H9" s="1191">
        <v>274780.0704856689</v>
      </c>
      <c r="I9" s="1191">
        <v>1277193.8684000005</v>
      </c>
      <c r="J9" s="1191">
        <v>11505.303619999999</v>
      </c>
      <c r="K9" s="1191">
        <v>174446.27194999999</v>
      </c>
      <c r="L9" s="1191">
        <v>11980.343364115</v>
      </c>
      <c r="M9" s="1191">
        <v>3709.4236799999994</v>
      </c>
      <c r="N9" s="1191">
        <v>75813.609070000006</v>
      </c>
      <c r="O9" s="1191">
        <v>675729.40347000002</v>
      </c>
      <c r="P9" s="1191">
        <v>539180.60049999983</v>
      </c>
      <c r="Q9" s="1191">
        <v>57636.373529999997</v>
      </c>
      <c r="R9" s="1191">
        <v>84741.665119999991</v>
      </c>
      <c r="S9" s="1191">
        <v>590161.99803000013</v>
      </c>
      <c r="T9" s="1191">
        <v>727022.00952999992</v>
      </c>
      <c r="U9" s="1191">
        <v>113348.95971000001</v>
      </c>
      <c r="V9" s="1191">
        <v>175296.82042999999</v>
      </c>
      <c r="W9" s="1191">
        <v>52866.35826999999</v>
      </c>
      <c r="X9" s="1191">
        <v>112354.00712000005</v>
      </c>
      <c r="Y9" s="1191">
        <v>46241.592119999994</v>
      </c>
      <c r="Z9" s="1191">
        <v>361157.64506000007</v>
      </c>
      <c r="AA9" s="1191">
        <v>264.32855000000001</v>
      </c>
      <c r="AB9" s="1191">
        <v>253825.49085999999</v>
      </c>
      <c r="AC9" s="1191">
        <v>84951.807069999995</v>
      </c>
      <c r="AD9" s="1191">
        <v>305718.19177999988</v>
      </c>
      <c r="AE9" s="1191">
        <v>4189.9828300000008</v>
      </c>
      <c r="AF9" s="1191">
        <v>607976.82292999991</v>
      </c>
      <c r="AG9" s="1191">
        <v>216105.95347000001</v>
      </c>
      <c r="AH9" s="1192">
        <v>10066778.96022132</v>
      </c>
      <c r="AI9" s="589"/>
    </row>
    <row r="10" spans="1:87" s="471" customFormat="1" ht="12" x14ac:dyDescent="0.2">
      <c r="A10" s="171" t="s">
        <v>938</v>
      </c>
      <c r="B10" s="768">
        <v>0</v>
      </c>
      <c r="C10" s="768">
        <v>116003.65505999998</v>
      </c>
      <c r="D10" s="768">
        <v>261868.88225999998</v>
      </c>
      <c r="E10" s="768">
        <v>151680.64309999964</v>
      </c>
      <c r="F10" s="768">
        <v>2504.3546800000004</v>
      </c>
      <c r="G10" s="768">
        <v>0</v>
      </c>
      <c r="H10" s="768">
        <v>0</v>
      </c>
      <c r="I10" s="768">
        <v>6651.0614699998014</v>
      </c>
      <c r="J10" s="768">
        <v>0</v>
      </c>
      <c r="K10" s="768">
        <v>0</v>
      </c>
      <c r="L10" s="768">
        <v>0</v>
      </c>
      <c r="M10" s="768">
        <v>0</v>
      </c>
      <c r="N10" s="768">
        <v>453.09760000000006</v>
      </c>
      <c r="O10" s="768">
        <v>36869.596640000003</v>
      </c>
      <c r="P10" s="768">
        <v>26697.856520000005</v>
      </c>
      <c r="Q10" s="768">
        <v>0</v>
      </c>
      <c r="R10" s="768">
        <v>76.813919999999982</v>
      </c>
      <c r="S10" s="768">
        <v>68534.860090000002</v>
      </c>
      <c r="T10" s="768">
        <v>57305.692989999996</v>
      </c>
      <c r="U10" s="768">
        <v>1546.1151500000001</v>
      </c>
      <c r="V10" s="768">
        <v>283.16134000000011</v>
      </c>
      <c r="W10" s="768">
        <v>0</v>
      </c>
      <c r="X10" s="768">
        <v>689.7031300000001</v>
      </c>
      <c r="Y10" s="768">
        <v>79.694829999999996</v>
      </c>
      <c r="Z10" s="768">
        <v>31763.075799999999</v>
      </c>
      <c r="AA10" s="768">
        <v>0</v>
      </c>
      <c r="AB10" s="768">
        <v>1040.5169900000001</v>
      </c>
      <c r="AC10" s="768">
        <v>3621.7912999999999</v>
      </c>
      <c r="AD10" s="768">
        <v>3991.1015299999999</v>
      </c>
      <c r="AE10" s="768">
        <v>0</v>
      </c>
      <c r="AF10" s="768">
        <v>284571.73865000001</v>
      </c>
      <c r="AG10" s="768">
        <v>10555.935729999999</v>
      </c>
      <c r="AH10" s="768">
        <v>1066789.3487799997</v>
      </c>
      <c r="AI10" s="590"/>
      <c r="AJ10" s="472"/>
      <c r="AK10" s="472"/>
      <c r="AL10" s="472"/>
      <c r="AM10" s="472"/>
      <c r="AN10" s="472"/>
      <c r="AO10" s="472"/>
      <c r="AP10" s="472"/>
      <c r="AQ10" s="472"/>
      <c r="AR10" s="472"/>
      <c r="AS10" s="472"/>
      <c r="AT10" s="472"/>
      <c r="AU10" s="472"/>
      <c r="AV10" s="472"/>
      <c r="AW10" s="472"/>
      <c r="AX10" s="472"/>
      <c r="AY10" s="472"/>
      <c r="AZ10" s="472"/>
      <c r="BA10" s="472"/>
      <c r="BB10" s="472"/>
      <c r="BC10" s="472"/>
      <c r="BD10" s="472"/>
      <c r="BE10" s="472"/>
      <c r="BF10" s="472"/>
      <c r="BG10" s="472"/>
      <c r="BH10" s="472"/>
      <c r="BI10" s="472"/>
      <c r="BJ10" s="472"/>
      <c r="BK10" s="472"/>
      <c r="BL10" s="472"/>
      <c r="BM10" s="472"/>
      <c r="BN10" s="472"/>
      <c r="BO10" s="472"/>
      <c r="BP10" s="472"/>
      <c r="BQ10" s="472"/>
      <c r="BR10" s="472"/>
      <c r="BS10" s="472"/>
      <c r="BT10" s="472"/>
      <c r="BU10" s="472"/>
      <c r="BV10" s="472"/>
      <c r="BW10" s="472"/>
      <c r="BX10" s="472"/>
      <c r="BY10" s="472"/>
      <c r="BZ10" s="472"/>
      <c r="CA10" s="472"/>
      <c r="CB10" s="472"/>
      <c r="CC10" s="472"/>
      <c r="CD10" s="472"/>
      <c r="CE10" s="472"/>
      <c r="CF10" s="472"/>
      <c r="CG10" s="472"/>
      <c r="CH10" s="472"/>
      <c r="CI10" s="472"/>
    </row>
    <row r="11" spans="1:87" s="473" customFormat="1" ht="12" x14ac:dyDescent="0.2">
      <c r="A11" s="171" t="s">
        <v>939</v>
      </c>
      <c r="B11" s="768">
        <v>0</v>
      </c>
      <c r="C11" s="768">
        <v>1127.0067699999993</v>
      </c>
      <c r="D11" s="768">
        <v>961.27740000000006</v>
      </c>
      <c r="E11" s="768">
        <v>1446.0107499999979</v>
      </c>
      <c r="F11" s="768">
        <v>0</v>
      </c>
      <c r="G11" s="768">
        <v>0</v>
      </c>
      <c r="H11" s="768">
        <v>0</v>
      </c>
      <c r="I11" s="768">
        <v>3341.9835099999905</v>
      </c>
      <c r="J11" s="768">
        <v>0</v>
      </c>
      <c r="K11" s="768">
        <v>5987.7063599999992</v>
      </c>
      <c r="L11" s="768">
        <v>0</v>
      </c>
      <c r="M11" s="768">
        <v>7.1743300000000003</v>
      </c>
      <c r="N11" s="768">
        <v>50.021269999999994</v>
      </c>
      <c r="O11" s="768">
        <v>2000.26676</v>
      </c>
      <c r="P11" s="768">
        <v>925.65032000000008</v>
      </c>
      <c r="Q11" s="768">
        <v>0</v>
      </c>
      <c r="R11" s="768">
        <v>357.92543999999998</v>
      </c>
      <c r="S11" s="768">
        <v>887.20166000000017</v>
      </c>
      <c r="T11" s="768">
        <v>706.4901799999999</v>
      </c>
      <c r="U11" s="768">
        <v>44.031020000000005</v>
      </c>
      <c r="V11" s="768">
        <v>324.40871999999996</v>
      </c>
      <c r="W11" s="768">
        <v>37.145620000000001</v>
      </c>
      <c r="X11" s="768">
        <v>212.77858000000001</v>
      </c>
      <c r="Y11" s="768">
        <v>0</v>
      </c>
      <c r="Z11" s="768">
        <v>0</v>
      </c>
      <c r="AA11" s="768">
        <v>0</v>
      </c>
      <c r="AB11" s="768">
        <v>296.2417299999999</v>
      </c>
      <c r="AC11" s="768">
        <v>10.28532</v>
      </c>
      <c r="AD11" s="768">
        <v>1849.1696499999998</v>
      </c>
      <c r="AE11" s="768">
        <v>3.5368599999999999</v>
      </c>
      <c r="AF11" s="768">
        <v>0</v>
      </c>
      <c r="AG11" s="768">
        <v>78.008759999999995</v>
      </c>
      <c r="AH11" s="768">
        <v>20654.321009999985</v>
      </c>
      <c r="AI11" s="590"/>
      <c r="AJ11" s="472"/>
      <c r="AK11" s="472"/>
      <c r="AL11" s="472"/>
      <c r="AM11" s="472"/>
      <c r="AN11" s="472"/>
      <c r="AO11" s="472"/>
      <c r="AP11" s="472"/>
      <c r="AQ11" s="472"/>
      <c r="AR11" s="472"/>
      <c r="AS11" s="472"/>
      <c r="AT11" s="472"/>
      <c r="AU11" s="472"/>
      <c r="AV11" s="472"/>
      <c r="AW11" s="472"/>
      <c r="AX11" s="472"/>
      <c r="AY11" s="472"/>
      <c r="AZ11" s="472"/>
      <c r="BA11" s="472"/>
      <c r="BB11" s="472"/>
      <c r="BC11" s="472"/>
      <c r="BD11" s="472"/>
      <c r="BE11" s="472"/>
      <c r="BF11" s="472"/>
      <c r="BG11" s="472"/>
      <c r="BH11" s="472"/>
      <c r="BI11" s="472"/>
      <c r="BJ11" s="472"/>
      <c r="BK11" s="472"/>
      <c r="BL11" s="472"/>
      <c r="BM11" s="472"/>
      <c r="BN11" s="472"/>
      <c r="BO11" s="472"/>
      <c r="BP11" s="472"/>
      <c r="BQ11" s="472"/>
      <c r="BR11" s="472"/>
      <c r="BS11" s="472"/>
      <c r="BT11" s="472"/>
      <c r="BU11" s="472"/>
      <c r="BV11" s="472"/>
      <c r="BW11" s="472"/>
      <c r="BX11" s="472"/>
      <c r="BY11" s="472"/>
      <c r="BZ11" s="472"/>
      <c r="CA11" s="472"/>
      <c r="CB11" s="472"/>
      <c r="CC11" s="472"/>
      <c r="CD11" s="472"/>
      <c r="CE11" s="472"/>
      <c r="CF11" s="472"/>
      <c r="CG11" s="472"/>
      <c r="CH11" s="472"/>
      <c r="CI11" s="472"/>
    </row>
    <row r="12" spans="1:87" s="471" customFormat="1" ht="12" x14ac:dyDescent="0.2">
      <c r="A12" s="173" t="s">
        <v>940</v>
      </c>
      <c r="B12" s="768">
        <v>0</v>
      </c>
      <c r="C12" s="768">
        <v>19305.960999980987</v>
      </c>
      <c r="D12" s="768">
        <v>61907.96908000001</v>
      </c>
      <c r="E12" s="768">
        <v>44501.023630001371</v>
      </c>
      <c r="F12" s="768">
        <v>8845.4070800000009</v>
      </c>
      <c r="G12" s="768">
        <v>0</v>
      </c>
      <c r="H12" s="768">
        <v>10963.289206900001</v>
      </c>
      <c r="I12" s="768">
        <v>29909.458040002755</v>
      </c>
      <c r="J12" s="768">
        <v>6342.6409699999995</v>
      </c>
      <c r="K12" s="768">
        <v>55864.925709999989</v>
      </c>
      <c r="L12" s="768">
        <v>0</v>
      </c>
      <c r="M12" s="768">
        <v>788.61135999999999</v>
      </c>
      <c r="N12" s="768">
        <v>1886.0409999999999</v>
      </c>
      <c r="O12" s="768">
        <v>29190.368279999995</v>
      </c>
      <c r="P12" s="768">
        <v>69205.103170000017</v>
      </c>
      <c r="Q12" s="768">
        <v>1992.2345800000001</v>
      </c>
      <c r="R12" s="768">
        <v>1631.54422</v>
      </c>
      <c r="S12" s="768">
        <v>11021.261819999996</v>
      </c>
      <c r="T12" s="768">
        <v>11766.59735</v>
      </c>
      <c r="U12" s="768">
        <v>5717.2996800000001</v>
      </c>
      <c r="V12" s="768">
        <v>3875.2049400000005</v>
      </c>
      <c r="W12" s="768">
        <v>330.42821999999995</v>
      </c>
      <c r="X12" s="768">
        <v>7529.2904000000008</v>
      </c>
      <c r="Y12" s="768">
        <v>1352.662</v>
      </c>
      <c r="Z12" s="768">
        <v>9728.6720700000005</v>
      </c>
      <c r="AA12" s="768">
        <v>7.2792299999999992</v>
      </c>
      <c r="AB12" s="768">
        <v>5880.7985699999999</v>
      </c>
      <c r="AC12" s="768">
        <v>10306.068959999999</v>
      </c>
      <c r="AD12" s="768">
        <v>9159.9416700000002</v>
      </c>
      <c r="AE12" s="768">
        <v>170.87360999999999</v>
      </c>
      <c r="AF12" s="768">
        <v>13165.201350000003</v>
      </c>
      <c r="AG12" s="768">
        <v>22627.053469999999</v>
      </c>
      <c r="AH12" s="768">
        <v>454973.21066688508</v>
      </c>
      <c r="AI12" s="590"/>
      <c r="AJ12" s="472"/>
      <c r="AK12" s="472"/>
      <c r="AL12" s="472"/>
      <c r="AM12" s="472"/>
      <c r="AN12" s="472"/>
      <c r="AO12" s="472"/>
      <c r="AP12" s="472"/>
      <c r="AQ12" s="472"/>
      <c r="AR12" s="472"/>
      <c r="AS12" s="472"/>
      <c r="AT12" s="472"/>
      <c r="AU12" s="472"/>
      <c r="AV12" s="472"/>
      <c r="AW12" s="472"/>
      <c r="AX12" s="472"/>
      <c r="AY12" s="472"/>
      <c r="AZ12" s="472"/>
      <c r="BA12" s="472"/>
      <c r="BB12" s="472"/>
      <c r="BC12" s="472"/>
      <c r="BD12" s="472"/>
      <c r="BE12" s="472"/>
      <c r="BF12" s="472"/>
      <c r="BG12" s="472"/>
      <c r="BH12" s="472"/>
      <c r="BI12" s="472"/>
      <c r="BJ12" s="472"/>
      <c r="BK12" s="472"/>
      <c r="BL12" s="472"/>
      <c r="BM12" s="472"/>
      <c r="BN12" s="472"/>
      <c r="BO12" s="472"/>
      <c r="BP12" s="472"/>
      <c r="BQ12" s="472"/>
      <c r="BR12" s="472"/>
      <c r="BS12" s="472"/>
      <c r="BT12" s="472"/>
      <c r="BU12" s="472"/>
      <c r="BV12" s="472"/>
      <c r="BW12" s="472"/>
      <c r="BX12" s="472"/>
      <c r="BY12" s="472"/>
      <c r="BZ12" s="472"/>
      <c r="CA12" s="472"/>
      <c r="CB12" s="472"/>
      <c r="CC12" s="472"/>
      <c r="CD12" s="472"/>
      <c r="CE12" s="472"/>
      <c r="CF12" s="472"/>
      <c r="CG12" s="472"/>
      <c r="CH12" s="472"/>
      <c r="CI12" s="472"/>
    </row>
    <row r="13" spans="1:87" s="471" customFormat="1" ht="12" x14ac:dyDescent="0.2">
      <c r="A13" s="173" t="s">
        <v>941</v>
      </c>
      <c r="B13" s="768">
        <v>0</v>
      </c>
      <c r="C13" s="768">
        <v>263508.73411999486</v>
      </c>
      <c r="D13" s="768">
        <v>170942.17913999999</v>
      </c>
      <c r="E13" s="768">
        <v>338009.09433000034</v>
      </c>
      <c r="F13" s="768">
        <v>60913.370210000001</v>
      </c>
      <c r="G13" s="768">
        <v>0</v>
      </c>
      <c r="H13" s="768">
        <v>48757.099861970979</v>
      </c>
      <c r="I13" s="768">
        <v>433697.86774000246</v>
      </c>
      <c r="J13" s="768">
        <v>0</v>
      </c>
      <c r="K13" s="768">
        <v>5426.5509699999993</v>
      </c>
      <c r="L13" s="768">
        <v>0</v>
      </c>
      <c r="M13" s="768">
        <v>1588.8972999999999</v>
      </c>
      <c r="N13" s="768">
        <v>32609.0448</v>
      </c>
      <c r="O13" s="768">
        <v>202892.09076999998</v>
      </c>
      <c r="P13" s="768">
        <v>105354.75084999991</v>
      </c>
      <c r="Q13" s="768">
        <v>8967.1020399999998</v>
      </c>
      <c r="R13" s="768">
        <v>29923.03456</v>
      </c>
      <c r="S13" s="768">
        <v>180140.6601700001</v>
      </c>
      <c r="T13" s="768">
        <v>186817.24089999998</v>
      </c>
      <c r="U13" s="768">
        <v>26101.802449999999</v>
      </c>
      <c r="V13" s="768">
        <v>59469.74454</v>
      </c>
      <c r="W13" s="768">
        <v>3041.8431</v>
      </c>
      <c r="X13" s="768">
        <v>22184.557640000043</v>
      </c>
      <c r="Y13" s="768">
        <v>25686.814880000005</v>
      </c>
      <c r="Z13" s="768">
        <v>103228.27252999999</v>
      </c>
      <c r="AA13" s="768">
        <v>99.936360000000008</v>
      </c>
      <c r="AB13" s="768">
        <v>72019.339689999979</v>
      </c>
      <c r="AC13" s="768">
        <v>14139.475039999999</v>
      </c>
      <c r="AD13" s="768">
        <v>82619.857029999999</v>
      </c>
      <c r="AE13" s="768">
        <v>2591.3793500000002</v>
      </c>
      <c r="AF13" s="768">
        <v>99728.087079999998</v>
      </c>
      <c r="AG13" s="768">
        <v>43120.826209999999</v>
      </c>
      <c r="AH13" s="768">
        <v>2623579.6536619696</v>
      </c>
      <c r="AI13" s="590"/>
      <c r="AJ13" s="472"/>
      <c r="AK13" s="472"/>
      <c r="AL13" s="472"/>
      <c r="AM13" s="472"/>
      <c r="AN13" s="472"/>
      <c r="AO13" s="472"/>
      <c r="AP13" s="472"/>
      <c r="AQ13" s="472"/>
      <c r="AR13" s="472"/>
      <c r="AS13" s="472"/>
      <c r="AT13" s="472"/>
      <c r="AU13" s="472"/>
      <c r="AV13" s="472"/>
      <c r="AW13" s="472"/>
      <c r="AX13" s="472"/>
      <c r="AY13" s="472"/>
      <c r="AZ13" s="472"/>
      <c r="BA13" s="472"/>
      <c r="BB13" s="472"/>
      <c r="BC13" s="472"/>
      <c r="BD13" s="472"/>
      <c r="BE13" s="472"/>
      <c r="BF13" s="472"/>
      <c r="BG13" s="472"/>
      <c r="BH13" s="472"/>
      <c r="BI13" s="472"/>
      <c r="BJ13" s="472"/>
      <c r="BK13" s="472"/>
      <c r="BL13" s="472"/>
      <c r="BM13" s="472"/>
      <c r="BN13" s="472"/>
      <c r="BO13" s="472"/>
      <c r="BP13" s="472"/>
      <c r="BQ13" s="472"/>
      <c r="BR13" s="472"/>
      <c r="BS13" s="472"/>
      <c r="BT13" s="472"/>
      <c r="BU13" s="472"/>
      <c r="BV13" s="472"/>
      <c r="BW13" s="472"/>
      <c r="BX13" s="472"/>
      <c r="BY13" s="472"/>
      <c r="BZ13" s="472"/>
      <c r="CA13" s="472"/>
      <c r="CB13" s="472"/>
      <c r="CC13" s="472"/>
      <c r="CD13" s="472"/>
      <c r="CE13" s="472"/>
      <c r="CF13" s="472"/>
      <c r="CG13" s="472"/>
      <c r="CH13" s="472"/>
      <c r="CI13" s="472"/>
    </row>
    <row r="14" spans="1:87" s="471" customFormat="1" ht="12" x14ac:dyDescent="0.2">
      <c r="A14" s="767" t="s">
        <v>525</v>
      </c>
      <c r="B14" s="768">
        <v>0</v>
      </c>
      <c r="C14" s="768">
        <v>0</v>
      </c>
      <c r="D14" s="768">
        <v>0</v>
      </c>
      <c r="E14" s="768">
        <v>0</v>
      </c>
      <c r="F14" s="768">
        <v>0</v>
      </c>
      <c r="G14" s="768">
        <v>0</v>
      </c>
      <c r="H14" s="768">
        <v>0</v>
      </c>
      <c r="I14" s="768">
        <v>1E-52</v>
      </c>
      <c r="J14" s="768">
        <v>0</v>
      </c>
      <c r="K14" s="768">
        <v>0</v>
      </c>
      <c r="L14" s="768">
        <v>0</v>
      </c>
      <c r="M14" s="768">
        <v>0</v>
      </c>
      <c r="N14" s="768">
        <v>0</v>
      </c>
      <c r="O14" s="768">
        <v>0</v>
      </c>
      <c r="P14" s="768">
        <v>0</v>
      </c>
      <c r="Q14" s="768">
        <v>0</v>
      </c>
      <c r="R14" s="768">
        <v>5.2880200000000004</v>
      </c>
      <c r="S14" s="768">
        <v>0</v>
      </c>
      <c r="T14" s="768">
        <v>0</v>
      </c>
      <c r="U14" s="768">
        <v>0</v>
      </c>
      <c r="V14" s="768">
        <v>0</v>
      </c>
      <c r="W14" s="768">
        <v>0</v>
      </c>
      <c r="X14" s="768">
        <v>0</v>
      </c>
      <c r="Y14" s="768">
        <v>0</v>
      </c>
      <c r="Z14" s="768">
        <v>0</v>
      </c>
      <c r="AA14" s="768">
        <v>0</v>
      </c>
      <c r="AB14" s="768">
        <v>147.63654</v>
      </c>
      <c r="AC14" s="768">
        <v>0</v>
      </c>
      <c r="AD14" s="768">
        <v>0</v>
      </c>
      <c r="AE14" s="768">
        <v>0</v>
      </c>
      <c r="AF14" s="768">
        <v>0</v>
      </c>
      <c r="AG14" s="768">
        <v>0</v>
      </c>
      <c r="AH14" s="768">
        <v>152.92455999999999</v>
      </c>
      <c r="AI14" s="590"/>
      <c r="AJ14" s="472"/>
      <c r="AK14" s="472"/>
      <c r="AL14" s="472"/>
      <c r="AM14" s="472"/>
      <c r="AN14" s="472"/>
      <c r="AO14" s="472"/>
      <c r="AP14" s="472"/>
      <c r="AQ14" s="472"/>
      <c r="AR14" s="472"/>
      <c r="AS14" s="472"/>
      <c r="AT14" s="472"/>
      <c r="AU14" s="472"/>
      <c r="AV14" s="472"/>
      <c r="AW14" s="472"/>
      <c r="AX14" s="472"/>
      <c r="AY14" s="472"/>
      <c r="AZ14" s="472"/>
      <c r="BA14" s="472"/>
      <c r="BB14" s="472"/>
      <c r="BC14" s="472"/>
      <c r="BD14" s="472"/>
      <c r="BE14" s="472"/>
      <c r="BF14" s="472"/>
      <c r="BG14" s="472"/>
      <c r="BH14" s="472"/>
      <c r="BI14" s="472"/>
      <c r="BJ14" s="472"/>
      <c r="BK14" s="472"/>
      <c r="BL14" s="472"/>
      <c r="BM14" s="472"/>
      <c r="BN14" s="472"/>
      <c r="BO14" s="472"/>
      <c r="BP14" s="472"/>
      <c r="BQ14" s="472"/>
      <c r="BR14" s="472"/>
      <c r="BS14" s="472"/>
      <c r="BT14" s="472"/>
      <c r="BU14" s="472"/>
      <c r="BV14" s="472"/>
      <c r="BW14" s="472"/>
      <c r="BX14" s="472"/>
      <c r="BY14" s="472"/>
      <c r="BZ14" s="472"/>
      <c r="CA14" s="472"/>
      <c r="CB14" s="472"/>
      <c r="CC14" s="472"/>
      <c r="CD14" s="472"/>
      <c r="CE14" s="472"/>
      <c r="CF14" s="472"/>
      <c r="CG14" s="472"/>
      <c r="CH14" s="472"/>
      <c r="CI14" s="472"/>
    </row>
    <row r="15" spans="1:87" s="471" customFormat="1" ht="12" x14ac:dyDescent="0.2">
      <c r="A15" s="174" t="s">
        <v>942</v>
      </c>
      <c r="B15" s="768">
        <v>0</v>
      </c>
      <c r="C15" s="768">
        <v>4285.9043000000011</v>
      </c>
      <c r="D15" s="768">
        <v>1130.5579700000001</v>
      </c>
      <c r="E15" s="768">
        <v>6022.1612599999999</v>
      </c>
      <c r="F15" s="768">
        <v>0</v>
      </c>
      <c r="G15" s="768">
        <v>0</v>
      </c>
      <c r="H15" s="768">
        <v>0</v>
      </c>
      <c r="I15" s="768">
        <v>988.12861999999996</v>
      </c>
      <c r="J15" s="768">
        <v>0</v>
      </c>
      <c r="K15" s="768">
        <v>0</v>
      </c>
      <c r="L15" s="768">
        <v>0</v>
      </c>
      <c r="M15" s="768">
        <v>0</v>
      </c>
      <c r="N15" s="768">
        <v>0</v>
      </c>
      <c r="O15" s="768">
        <v>70.8125</v>
      </c>
      <c r="P15" s="768">
        <v>19245.837319999999</v>
      </c>
      <c r="Q15" s="768">
        <v>0</v>
      </c>
      <c r="R15" s="768">
        <v>77.22345</v>
      </c>
      <c r="S15" s="768">
        <v>-4.6888900000000007</v>
      </c>
      <c r="T15" s="768">
        <v>16110.728330000002</v>
      </c>
      <c r="U15" s="768">
        <v>0</v>
      </c>
      <c r="V15" s="768">
        <v>0</v>
      </c>
      <c r="W15" s="768">
        <v>0</v>
      </c>
      <c r="X15" s="768">
        <v>119.38771</v>
      </c>
      <c r="Y15" s="768">
        <v>0</v>
      </c>
      <c r="Z15" s="768">
        <v>673.36644999999999</v>
      </c>
      <c r="AA15" s="768">
        <v>0</v>
      </c>
      <c r="AB15" s="768">
        <v>6146.3920300000009</v>
      </c>
      <c r="AC15" s="768">
        <v>75.617850000000004</v>
      </c>
      <c r="AD15" s="768">
        <v>834.12198000000001</v>
      </c>
      <c r="AE15" s="768">
        <v>0</v>
      </c>
      <c r="AF15" s="768">
        <v>1319.2694299999998</v>
      </c>
      <c r="AG15" s="768">
        <v>232.56497999999999</v>
      </c>
      <c r="AH15" s="768">
        <v>57327.38529000002</v>
      </c>
      <c r="AI15" s="590"/>
      <c r="AJ15" s="472"/>
      <c r="AK15" s="472"/>
      <c r="AL15" s="472"/>
      <c r="AM15" s="472"/>
      <c r="AN15" s="472"/>
      <c r="AO15" s="472"/>
      <c r="AP15" s="472"/>
      <c r="AQ15" s="472"/>
      <c r="AR15" s="472"/>
      <c r="AS15" s="472"/>
      <c r="AT15" s="472"/>
      <c r="AU15" s="472"/>
      <c r="AV15" s="472"/>
      <c r="AW15" s="472"/>
      <c r="AX15" s="472"/>
      <c r="AY15" s="472"/>
      <c r="AZ15" s="472"/>
      <c r="BA15" s="472"/>
      <c r="BB15" s="472"/>
      <c r="BC15" s="472"/>
      <c r="BD15" s="472"/>
      <c r="BE15" s="472"/>
      <c r="BF15" s="472"/>
      <c r="BG15" s="472"/>
      <c r="BH15" s="472"/>
      <c r="BI15" s="472"/>
      <c r="BJ15" s="472"/>
      <c r="BK15" s="472"/>
      <c r="BL15" s="472"/>
      <c r="BM15" s="472"/>
      <c r="BN15" s="472"/>
      <c r="BO15" s="472"/>
      <c r="BP15" s="472"/>
      <c r="BQ15" s="472"/>
      <c r="BR15" s="472"/>
      <c r="BS15" s="472"/>
      <c r="BT15" s="472"/>
      <c r="BU15" s="472"/>
      <c r="BV15" s="472"/>
      <c r="BW15" s="472"/>
      <c r="BX15" s="472"/>
      <c r="BY15" s="472"/>
      <c r="BZ15" s="472"/>
      <c r="CA15" s="472"/>
      <c r="CB15" s="472"/>
      <c r="CC15" s="472"/>
      <c r="CD15" s="472"/>
      <c r="CE15" s="472"/>
      <c r="CF15" s="472"/>
      <c r="CG15" s="472"/>
      <c r="CH15" s="472"/>
      <c r="CI15" s="472"/>
    </row>
    <row r="16" spans="1:87" s="471" customFormat="1" ht="12" x14ac:dyDescent="0.2">
      <c r="A16" s="174" t="s">
        <v>1664</v>
      </c>
      <c r="B16" s="768">
        <v>0</v>
      </c>
      <c r="C16" s="768">
        <v>2977.5311200000001</v>
      </c>
      <c r="D16" s="768">
        <v>18607.97984</v>
      </c>
      <c r="E16" s="768">
        <v>36059.851320000045</v>
      </c>
      <c r="F16" s="768">
        <v>1021.39262</v>
      </c>
      <c r="G16" s="768">
        <v>0</v>
      </c>
      <c r="H16" s="768">
        <v>929.12674000000004</v>
      </c>
      <c r="I16" s="768">
        <v>7828.7508699999989</v>
      </c>
      <c r="J16" s="768">
        <v>0</v>
      </c>
      <c r="K16" s="768">
        <v>1.32161</v>
      </c>
      <c r="L16" s="768">
        <v>0</v>
      </c>
      <c r="M16" s="768">
        <v>1.5217799999999999</v>
      </c>
      <c r="N16" s="768">
        <v>266.60971999999998</v>
      </c>
      <c r="O16" s="768">
        <v>1749.4412200000002</v>
      </c>
      <c r="P16" s="768">
        <v>6591.5882499999998</v>
      </c>
      <c r="Q16" s="768">
        <v>0</v>
      </c>
      <c r="R16" s="768">
        <v>516.72770000000003</v>
      </c>
      <c r="S16" s="768">
        <v>7126.1250399999999</v>
      </c>
      <c r="T16" s="768">
        <v>13789.28001</v>
      </c>
      <c r="U16" s="768">
        <v>23.61853</v>
      </c>
      <c r="V16" s="768">
        <v>67.368460000000013</v>
      </c>
      <c r="W16" s="768">
        <v>0.98551999999999995</v>
      </c>
      <c r="X16" s="768">
        <v>63.477629999999998</v>
      </c>
      <c r="Y16" s="768">
        <v>25.818650000000002</v>
      </c>
      <c r="Z16" s="768">
        <v>2286.85698</v>
      </c>
      <c r="AA16" s="768">
        <v>0</v>
      </c>
      <c r="AB16" s="768">
        <v>4202.4349599999996</v>
      </c>
      <c r="AC16" s="768">
        <v>22.134640000000001</v>
      </c>
      <c r="AD16" s="768">
        <v>2873.1410399999995</v>
      </c>
      <c r="AE16" s="768">
        <v>3.2492399999999995</v>
      </c>
      <c r="AF16" s="768">
        <v>5103.1140700000005</v>
      </c>
      <c r="AG16" s="768">
        <v>391.92037999999997</v>
      </c>
      <c r="AH16" s="768">
        <v>112531.36794000003</v>
      </c>
      <c r="AI16" s="590"/>
      <c r="AJ16" s="472"/>
      <c r="AK16" s="472"/>
      <c r="AL16" s="472"/>
      <c r="AM16" s="472"/>
      <c r="AN16" s="472"/>
      <c r="AO16" s="472"/>
      <c r="AP16" s="472"/>
      <c r="AQ16" s="472"/>
      <c r="AR16" s="472"/>
      <c r="AS16" s="472"/>
      <c r="AT16" s="472"/>
      <c r="AU16" s="472"/>
      <c r="AV16" s="472"/>
      <c r="AW16" s="472"/>
      <c r="AX16" s="472"/>
      <c r="AY16" s="472"/>
      <c r="AZ16" s="472"/>
      <c r="BA16" s="472"/>
      <c r="BB16" s="472"/>
      <c r="BC16" s="472"/>
      <c r="BD16" s="472"/>
      <c r="BE16" s="472"/>
      <c r="BF16" s="472"/>
      <c r="BG16" s="472"/>
      <c r="BH16" s="472"/>
      <c r="BI16" s="472"/>
      <c r="BJ16" s="472"/>
      <c r="BK16" s="472"/>
      <c r="BL16" s="472"/>
      <c r="BM16" s="472"/>
      <c r="BN16" s="472"/>
      <c r="BO16" s="472"/>
      <c r="BP16" s="472"/>
      <c r="BQ16" s="472"/>
      <c r="BR16" s="472"/>
      <c r="BS16" s="472"/>
      <c r="BT16" s="472"/>
      <c r="BU16" s="472"/>
      <c r="BV16" s="472"/>
      <c r="BW16" s="472"/>
      <c r="BX16" s="472"/>
      <c r="BY16" s="472"/>
      <c r="BZ16" s="472"/>
      <c r="CA16" s="472"/>
      <c r="CB16" s="472"/>
      <c r="CC16" s="472"/>
      <c r="CD16" s="472"/>
      <c r="CE16" s="472"/>
      <c r="CF16" s="472"/>
      <c r="CG16" s="472"/>
      <c r="CH16" s="472"/>
      <c r="CI16" s="472"/>
    </row>
    <row r="17" spans="1:87" s="473" customFormat="1" ht="12" x14ac:dyDescent="0.2">
      <c r="A17" s="175" t="s">
        <v>1204</v>
      </c>
      <c r="B17" s="768">
        <v>244.79900000000001</v>
      </c>
      <c r="C17" s="768">
        <v>17483.150369999996</v>
      </c>
      <c r="D17" s="768">
        <v>26841.078769999996</v>
      </c>
      <c r="E17" s="768">
        <v>27184.099660000018</v>
      </c>
      <c r="F17" s="768">
        <v>2561.7596199999998</v>
      </c>
      <c r="G17" s="768">
        <v>0</v>
      </c>
      <c r="H17" s="768">
        <v>8559.5485600000011</v>
      </c>
      <c r="I17" s="768">
        <v>26858.772250000002</v>
      </c>
      <c r="J17" s="768">
        <v>0</v>
      </c>
      <c r="K17" s="768">
        <v>19620.261600000002</v>
      </c>
      <c r="L17" s="768">
        <v>0</v>
      </c>
      <c r="M17" s="768">
        <v>85.785139999999998</v>
      </c>
      <c r="N17" s="768">
        <v>590.72867999999994</v>
      </c>
      <c r="O17" s="768">
        <v>26583.431470000003</v>
      </c>
      <c r="P17" s="768">
        <v>17273.895180000003</v>
      </c>
      <c r="Q17" s="768">
        <v>10.51412</v>
      </c>
      <c r="R17" s="768">
        <v>3684.5586299999995</v>
      </c>
      <c r="S17" s="768">
        <v>10690.65518</v>
      </c>
      <c r="T17" s="768">
        <v>12407.099180000001</v>
      </c>
      <c r="U17" s="768">
        <v>1145.4598100000001</v>
      </c>
      <c r="V17" s="768">
        <v>2272.9690299999997</v>
      </c>
      <c r="W17" s="768">
        <v>107.61779999999999</v>
      </c>
      <c r="X17" s="768">
        <v>1674.2267900000004</v>
      </c>
      <c r="Y17" s="768">
        <v>265.64647999999994</v>
      </c>
      <c r="Z17" s="768">
        <v>14791.735789999997</v>
      </c>
      <c r="AA17" s="768">
        <v>0.76269000000000009</v>
      </c>
      <c r="AB17" s="768">
        <v>8975.4104699999989</v>
      </c>
      <c r="AC17" s="768">
        <v>211.01962</v>
      </c>
      <c r="AD17" s="768">
        <v>7006.0625300000002</v>
      </c>
      <c r="AE17" s="768">
        <v>40.762709999999998</v>
      </c>
      <c r="AF17" s="768">
        <v>9683.4782899999955</v>
      </c>
      <c r="AG17" s="768">
        <v>11575.88142</v>
      </c>
      <c r="AH17" s="768">
        <v>258431.17084000001</v>
      </c>
      <c r="AI17" s="590"/>
      <c r="AJ17" s="472"/>
      <c r="AK17" s="472"/>
      <c r="AL17" s="472"/>
      <c r="AM17" s="472"/>
      <c r="AN17" s="472"/>
      <c r="AO17" s="472"/>
      <c r="AP17" s="472"/>
      <c r="AQ17" s="472"/>
      <c r="AR17" s="472"/>
      <c r="AS17" s="472"/>
      <c r="AT17" s="472"/>
      <c r="AU17" s="472"/>
      <c r="AV17" s="472"/>
      <c r="AW17" s="472"/>
      <c r="AX17" s="472"/>
      <c r="AY17" s="472"/>
      <c r="AZ17" s="472"/>
      <c r="BA17" s="472"/>
      <c r="BB17" s="472"/>
      <c r="BC17" s="472"/>
      <c r="BD17" s="472"/>
      <c r="BE17" s="472"/>
      <c r="BF17" s="472"/>
      <c r="BG17" s="472"/>
      <c r="BH17" s="472"/>
      <c r="BI17" s="472"/>
      <c r="BJ17" s="472"/>
      <c r="BK17" s="472"/>
      <c r="BL17" s="472"/>
      <c r="BM17" s="472"/>
      <c r="BN17" s="472"/>
      <c r="BO17" s="472"/>
      <c r="BP17" s="472"/>
      <c r="BQ17" s="472"/>
      <c r="BR17" s="472"/>
      <c r="BS17" s="472"/>
      <c r="BT17" s="472"/>
      <c r="BU17" s="472"/>
      <c r="BV17" s="472"/>
      <c r="BW17" s="472"/>
      <c r="BX17" s="472"/>
      <c r="BY17" s="472"/>
      <c r="BZ17" s="472"/>
      <c r="CA17" s="472"/>
      <c r="CB17" s="472"/>
      <c r="CC17" s="472"/>
      <c r="CD17" s="472"/>
      <c r="CE17" s="472"/>
      <c r="CF17" s="472"/>
      <c r="CG17" s="472"/>
      <c r="CH17" s="472"/>
      <c r="CI17" s="472"/>
    </row>
    <row r="18" spans="1:87" s="473" customFormat="1" ht="12" x14ac:dyDescent="0.2">
      <c r="A18" s="173" t="s">
        <v>1665</v>
      </c>
      <c r="B18" s="768">
        <v>1887.9659999999999</v>
      </c>
      <c r="C18" s="768">
        <v>120213.74958288703</v>
      </c>
      <c r="D18" s="768">
        <v>158052.24899000002</v>
      </c>
      <c r="E18" s="768">
        <v>187081.73592000062</v>
      </c>
      <c r="F18" s="768">
        <v>23981.501439999996</v>
      </c>
      <c r="G18" s="768">
        <v>0</v>
      </c>
      <c r="H18" s="768">
        <v>62143.739422980019</v>
      </c>
      <c r="I18" s="768">
        <v>252450.28228000129</v>
      </c>
      <c r="J18" s="768">
        <v>0</v>
      </c>
      <c r="K18" s="768">
        <v>24701.650580000005</v>
      </c>
      <c r="L18" s="768">
        <v>0</v>
      </c>
      <c r="M18" s="768">
        <v>325.66297000000003</v>
      </c>
      <c r="N18" s="768">
        <v>4988.3635100000001</v>
      </c>
      <c r="O18" s="768">
        <v>83057.890650000016</v>
      </c>
      <c r="P18" s="768">
        <v>111361.27453</v>
      </c>
      <c r="Q18" s="768">
        <v>263.90391999999997</v>
      </c>
      <c r="R18" s="768">
        <v>21607.489080000003</v>
      </c>
      <c r="S18" s="768">
        <v>84045.252139999982</v>
      </c>
      <c r="T18" s="768">
        <v>105913.66577000001</v>
      </c>
      <c r="U18" s="768">
        <v>33830.249989999997</v>
      </c>
      <c r="V18" s="768">
        <v>12096.248070000001</v>
      </c>
      <c r="W18" s="768">
        <v>662.17196000000001</v>
      </c>
      <c r="X18" s="768">
        <v>20979.799910000002</v>
      </c>
      <c r="Y18" s="768">
        <v>2928.6790000000005</v>
      </c>
      <c r="Z18" s="768">
        <v>59355.245980000014</v>
      </c>
      <c r="AA18" s="768">
        <v>48.20478</v>
      </c>
      <c r="AB18" s="768">
        <v>41268.56351</v>
      </c>
      <c r="AC18" s="768">
        <v>4969.5655299999989</v>
      </c>
      <c r="AD18" s="768">
        <v>43319.733779999988</v>
      </c>
      <c r="AE18" s="768">
        <v>359.09931</v>
      </c>
      <c r="AF18" s="768">
        <v>74561.970969999995</v>
      </c>
      <c r="AG18" s="768">
        <v>56742.898139999998</v>
      </c>
      <c r="AH18" s="768">
        <v>1593198.8077158688</v>
      </c>
      <c r="AI18" s="590"/>
      <c r="AJ18" s="472"/>
      <c r="AK18" s="472"/>
      <c r="AL18" s="472"/>
      <c r="AM18" s="472"/>
      <c r="AN18" s="472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472"/>
      <c r="BK18" s="472"/>
      <c r="BL18" s="472"/>
      <c r="BM18" s="472"/>
      <c r="BN18" s="472"/>
      <c r="BO18" s="472"/>
      <c r="BP18" s="472"/>
      <c r="BQ18" s="472"/>
      <c r="BR18" s="472"/>
      <c r="BS18" s="472"/>
      <c r="BT18" s="472"/>
      <c r="BU18" s="472"/>
      <c r="BV18" s="472"/>
      <c r="BW18" s="472"/>
      <c r="BX18" s="472"/>
      <c r="BY18" s="472"/>
      <c r="BZ18" s="472"/>
      <c r="CA18" s="472"/>
      <c r="CB18" s="472"/>
      <c r="CC18" s="472"/>
      <c r="CD18" s="472"/>
      <c r="CE18" s="472"/>
      <c r="CF18" s="472"/>
      <c r="CG18" s="472"/>
      <c r="CH18" s="472"/>
      <c r="CI18" s="472"/>
    </row>
    <row r="19" spans="1:87" s="473" customFormat="1" ht="12" x14ac:dyDescent="0.2">
      <c r="A19" s="173" t="s">
        <v>526</v>
      </c>
      <c r="B19" s="768">
        <v>1121.8243500000001</v>
      </c>
      <c r="C19" s="768">
        <v>65605.239359977015</v>
      </c>
      <c r="D19" s="768">
        <v>46088.043919999996</v>
      </c>
      <c r="E19" s="768">
        <v>65668.29808000011</v>
      </c>
      <c r="F19" s="768">
        <v>11218.390440000001</v>
      </c>
      <c r="G19" s="768">
        <v>0</v>
      </c>
      <c r="H19" s="768">
        <v>25117.570643318002</v>
      </c>
      <c r="I19" s="768">
        <v>70289.437289998532</v>
      </c>
      <c r="J19" s="768">
        <v>0</v>
      </c>
      <c r="K19" s="768">
        <v>2874.2282599999999</v>
      </c>
      <c r="L19" s="768">
        <v>0</v>
      </c>
      <c r="M19" s="768">
        <v>78.532710000000009</v>
      </c>
      <c r="N19" s="768">
        <v>854.38916999999992</v>
      </c>
      <c r="O19" s="768">
        <v>19136.183530000002</v>
      </c>
      <c r="P19" s="768">
        <v>76624.052510000009</v>
      </c>
      <c r="Q19" s="768">
        <v>61.430500000000009</v>
      </c>
      <c r="R19" s="768">
        <v>3453.76307</v>
      </c>
      <c r="S19" s="768">
        <v>21847.346059999996</v>
      </c>
      <c r="T19" s="768">
        <v>49475.639450000002</v>
      </c>
      <c r="U19" s="768">
        <v>4979.4494199999999</v>
      </c>
      <c r="V19" s="768">
        <v>3746.0717900000004</v>
      </c>
      <c r="W19" s="768">
        <v>73.224419999999995</v>
      </c>
      <c r="X19" s="768">
        <v>5631.6093499999997</v>
      </c>
      <c r="Y19" s="768">
        <v>438.88696999999996</v>
      </c>
      <c r="Z19" s="768">
        <v>35405.516069999998</v>
      </c>
      <c r="AA19" s="768">
        <v>5.2237000000000009</v>
      </c>
      <c r="AB19" s="768">
        <v>27707.775560000002</v>
      </c>
      <c r="AC19" s="768">
        <v>1841.1945900000001</v>
      </c>
      <c r="AD19" s="768">
        <v>15650.612929999999</v>
      </c>
      <c r="AE19" s="768">
        <v>28.649769999999997</v>
      </c>
      <c r="AF19" s="768">
        <v>33826.442599999995</v>
      </c>
      <c r="AG19" s="768">
        <v>34155.84173</v>
      </c>
      <c r="AH19" s="768">
        <v>623004.86824329349</v>
      </c>
      <c r="AI19" s="590"/>
      <c r="AJ19" s="472"/>
      <c r="AK19" s="472"/>
      <c r="AL19" s="472"/>
      <c r="AM19" s="472"/>
      <c r="AN19" s="472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2"/>
      <c r="BV19" s="472"/>
      <c r="BW19" s="472"/>
      <c r="BX19" s="472"/>
      <c r="BY19" s="472"/>
      <c r="BZ19" s="472"/>
      <c r="CA19" s="472"/>
      <c r="CB19" s="472"/>
      <c r="CC19" s="472"/>
      <c r="CD19" s="472"/>
      <c r="CE19" s="472"/>
      <c r="CF19" s="472"/>
      <c r="CG19" s="472"/>
      <c r="CH19" s="472"/>
      <c r="CI19" s="472"/>
    </row>
    <row r="20" spans="1:87" s="471" customFormat="1" ht="12" x14ac:dyDescent="0.2">
      <c r="A20" s="173" t="s">
        <v>945</v>
      </c>
      <c r="B20" s="768">
        <v>33.545149999999907</v>
      </c>
      <c r="C20" s="768">
        <v>12586.323400088959</v>
      </c>
      <c r="D20" s="768">
        <v>5116.8666900000053</v>
      </c>
      <c r="E20" s="768">
        <v>32181.06172000002</v>
      </c>
      <c r="F20" s="768">
        <v>4276.4658803000002</v>
      </c>
      <c r="G20" s="768">
        <v>0</v>
      </c>
      <c r="H20" s="768">
        <v>4306.6908256999996</v>
      </c>
      <c r="I20" s="768">
        <v>20614.233689999372</v>
      </c>
      <c r="J20" s="768">
        <v>0</v>
      </c>
      <c r="K20" s="768">
        <v>1566.0605899999998</v>
      </c>
      <c r="L20" s="768">
        <v>0</v>
      </c>
      <c r="M20" s="768">
        <v>29.093499999999985</v>
      </c>
      <c r="N20" s="768">
        <v>444.49307000000027</v>
      </c>
      <c r="O20" s="768">
        <v>1800.6990500000009</v>
      </c>
      <c r="P20" s="768">
        <v>15082.870569999994</v>
      </c>
      <c r="Q20" s="768">
        <v>56.486349999999987</v>
      </c>
      <c r="R20" s="768">
        <v>1202.0267999999994</v>
      </c>
      <c r="S20" s="768">
        <v>10572.874190000013</v>
      </c>
      <c r="T20" s="768">
        <v>11824.360000000008</v>
      </c>
      <c r="U20" s="768">
        <v>7067.1166399999984</v>
      </c>
      <c r="V20" s="768">
        <v>82.131429999999696</v>
      </c>
      <c r="W20" s="768">
        <v>136.96560000000002</v>
      </c>
      <c r="X20" s="768">
        <v>1438.5618300000001</v>
      </c>
      <c r="Y20" s="768">
        <v>570.85256000000027</v>
      </c>
      <c r="Z20" s="768">
        <v>4466.7484700000059</v>
      </c>
      <c r="AA20" s="768">
        <v>0.13150000000000001</v>
      </c>
      <c r="AB20" s="768">
        <v>2697.9831499999946</v>
      </c>
      <c r="AC20" s="768">
        <v>1070.3471700000002</v>
      </c>
      <c r="AD20" s="768">
        <v>28741.217359999999</v>
      </c>
      <c r="AE20" s="768">
        <v>52.332329999999992</v>
      </c>
      <c r="AF20" s="768">
        <v>9458.6366399999933</v>
      </c>
      <c r="AG20" s="768">
        <v>3207.4966000000013</v>
      </c>
      <c r="AH20" s="768">
        <v>180684.67275608832</v>
      </c>
      <c r="AI20" s="590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</row>
    <row r="21" spans="1:87" s="473" customFormat="1" ht="12" x14ac:dyDescent="0.2">
      <c r="A21" s="173" t="s">
        <v>946</v>
      </c>
      <c r="B21" s="768">
        <v>0</v>
      </c>
      <c r="C21" s="768">
        <v>141689.68145000891</v>
      </c>
      <c r="D21" s="768">
        <v>82582.792410000009</v>
      </c>
      <c r="E21" s="768">
        <v>201495.80440999995</v>
      </c>
      <c r="F21" s="768">
        <v>62186.670610000001</v>
      </c>
      <c r="G21" s="768">
        <v>0</v>
      </c>
      <c r="H21" s="768">
        <v>92191.879169999898</v>
      </c>
      <c r="I21" s="768">
        <v>295825.4302499998</v>
      </c>
      <c r="J21" s="768">
        <v>0</v>
      </c>
      <c r="K21" s="768">
        <v>942.93603000000007</v>
      </c>
      <c r="L21" s="768">
        <v>0</v>
      </c>
      <c r="M21" s="768">
        <v>602.23748999999998</v>
      </c>
      <c r="N21" s="768">
        <v>28844.43072</v>
      </c>
      <c r="O21" s="768">
        <v>184832.00944000002</v>
      </c>
      <c r="P21" s="768">
        <v>26781.396059999985</v>
      </c>
      <c r="Q21" s="768">
        <v>44888.70379</v>
      </c>
      <c r="R21" s="768">
        <v>14307.97148</v>
      </c>
      <c r="S21" s="768">
        <v>97593.786400000012</v>
      </c>
      <c r="T21" s="768">
        <v>147692.93645999997</v>
      </c>
      <c r="U21" s="768">
        <v>15571.512340000001</v>
      </c>
      <c r="V21" s="768">
        <v>77137.294420000006</v>
      </c>
      <c r="W21" s="768">
        <v>44633.376420000001</v>
      </c>
      <c r="X21" s="768">
        <v>40455.762670000011</v>
      </c>
      <c r="Y21" s="768">
        <v>11516.313759999995</v>
      </c>
      <c r="Z21" s="768">
        <v>67107.025550000006</v>
      </c>
      <c r="AA21" s="768">
        <v>71.042740000000009</v>
      </c>
      <c r="AB21" s="768">
        <v>51188.435969999999</v>
      </c>
      <c r="AC21" s="768">
        <v>44597.08077</v>
      </c>
      <c r="AD21" s="768">
        <v>81636.036529999983</v>
      </c>
      <c r="AE21" s="768">
        <v>633.18363999999997</v>
      </c>
      <c r="AF21" s="768">
        <v>36932.941820000007</v>
      </c>
      <c r="AG21" s="768">
        <v>4413.0608900000007</v>
      </c>
      <c r="AH21" s="768">
        <v>1898351.7336900083</v>
      </c>
      <c r="AI21" s="590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2"/>
      <c r="BW21" s="472"/>
      <c r="BX21" s="472"/>
      <c r="BY21" s="472"/>
      <c r="BZ21" s="472"/>
      <c r="CA21" s="472"/>
      <c r="CB21" s="472"/>
      <c r="CC21" s="472"/>
      <c r="CD21" s="472"/>
      <c r="CE21" s="472"/>
      <c r="CF21" s="472"/>
      <c r="CG21" s="472"/>
      <c r="CH21" s="472"/>
      <c r="CI21" s="472"/>
    </row>
    <row r="22" spans="1:87" s="473" customFormat="1" ht="12" x14ac:dyDescent="0.2">
      <c r="A22" s="173" t="s">
        <v>947</v>
      </c>
      <c r="B22" s="768">
        <v>0</v>
      </c>
      <c r="C22" s="768">
        <v>18879.756069999996</v>
      </c>
      <c r="D22" s="768">
        <v>20280.26252</v>
      </c>
      <c r="E22" s="768">
        <v>47822.361730000273</v>
      </c>
      <c r="F22" s="768">
        <v>4911.1368579999953</v>
      </c>
      <c r="G22" s="768">
        <v>0</v>
      </c>
      <c r="H22" s="768">
        <v>4039.8841041999995</v>
      </c>
      <c r="I22" s="768">
        <v>35507.40482999551</v>
      </c>
      <c r="J22" s="768">
        <v>0</v>
      </c>
      <c r="K22" s="768">
        <v>1025.9676999999999</v>
      </c>
      <c r="L22" s="768">
        <v>0</v>
      </c>
      <c r="M22" s="768">
        <v>73.598219999999998</v>
      </c>
      <c r="N22" s="768">
        <v>1870.1442299999999</v>
      </c>
      <c r="O22" s="768">
        <v>19567.043299999998</v>
      </c>
      <c r="P22" s="768">
        <v>7563.7920199999999</v>
      </c>
      <c r="Q22" s="768">
        <v>898.06007000000011</v>
      </c>
      <c r="R22" s="768">
        <v>1869.1166000000001</v>
      </c>
      <c r="S22" s="768">
        <v>16263.36074</v>
      </c>
      <c r="T22" s="768">
        <v>12049.027189999999</v>
      </c>
      <c r="U22" s="768">
        <v>2261.79592</v>
      </c>
      <c r="V22" s="768">
        <v>4585.2536700000001</v>
      </c>
      <c r="W22" s="768">
        <v>295.47221000000002</v>
      </c>
      <c r="X22" s="768">
        <v>824.20369999999991</v>
      </c>
      <c r="Y22" s="768">
        <v>977.79090000000008</v>
      </c>
      <c r="Z22" s="768">
        <v>7494.365960000001</v>
      </c>
      <c r="AA22" s="768">
        <v>9.5326500000000003</v>
      </c>
      <c r="AB22" s="768">
        <v>5510.5201399999996</v>
      </c>
      <c r="AC22" s="768">
        <v>1110.7806799999998</v>
      </c>
      <c r="AD22" s="768">
        <v>5626.4936299999999</v>
      </c>
      <c r="AE22" s="768">
        <v>183.14195000000001</v>
      </c>
      <c r="AF22" s="768">
        <v>8360.7999</v>
      </c>
      <c r="AG22" s="768">
        <v>3853.6569499999996</v>
      </c>
      <c r="AH22" s="768">
        <v>233714.72444219585</v>
      </c>
      <c r="AI22" s="590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2"/>
      <c r="BW22" s="472"/>
      <c r="BX22" s="472"/>
      <c r="BY22" s="472"/>
      <c r="BZ22" s="472"/>
      <c r="CA22" s="472"/>
      <c r="CB22" s="472"/>
      <c r="CC22" s="472"/>
      <c r="CD22" s="472"/>
      <c r="CE22" s="472"/>
      <c r="CF22" s="472"/>
      <c r="CG22" s="472"/>
      <c r="CH22" s="472"/>
      <c r="CI22" s="472"/>
    </row>
    <row r="23" spans="1:87" s="473" customFormat="1" ht="12" x14ac:dyDescent="0.2">
      <c r="A23" s="173" t="s">
        <v>1646</v>
      </c>
      <c r="B23" s="768">
        <v>0</v>
      </c>
      <c r="C23" s="768">
        <v>2751.3940699999998</v>
      </c>
      <c r="D23" s="768">
        <v>1556.94874</v>
      </c>
      <c r="E23" s="768">
        <v>5700.3801700000013</v>
      </c>
      <c r="F23" s="768">
        <v>0</v>
      </c>
      <c r="G23" s="768">
        <v>0</v>
      </c>
      <c r="H23" s="768">
        <v>0</v>
      </c>
      <c r="I23" s="768">
        <v>48.881490000000007</v>
      </c>
      <c r="J23" s="768">
        <v>0</v>
      </c>
      <c r="K23" s="768">
        <v>310.97977000000003</v>
      </c>
      <c r="L23" s="768">
        <v>0</v>
      </c>
      <c r="M23" s="768">
        <v>0</v>
      </c>
      <c r="N23" s="768">
        <v>0</v>
      </c>
      <c r="O23" s="768">
        <v>2932.8844900000004</v>
      </c>
      <c r="P23" s="768">
        <v>200.6593</v>
      </c>
      <c r="Q23" s="768">
        <v>0</v>
      </c>
      <c r="R23" s="768">
        <v>241.13921999999999</v>
      </c>
      <c r="S23" s="768">
        <v>2543.5217699999998</v>
      </c>
      <c r="T23" s="768">
        <v>22641.887649999997</v>
      </c>
      <c r="U23" s="768">
        <v>0</v>
      </c>
      <c r="V23" s="768">
        <v>0</v>
      </c>
      <c r="W23" s="768">
        <v>0</v>
      </c>
      <c r="X23" s="768">
        <v>218.34476000000001</v>
      </c>
      <c r="Y23" s="768">
        <v>0</v>
      </c>
      <c r="Z23" s="768">
        <v>243.95201999999998</v>
      </c>
      <c r="AA23" s="768">
        <v>0</v>
      </c>
      <c r="AB23" s="768">
        <v>7356.2434599999997</v>
      </c>
      <c r="AC23" s="768">
        <v>0</v>
      </c>
      <c r="AD23" s="768">
        <v>0</v>
      </c>
      <c r="AE23" s="768">
        <v>0</v>
      </c>
      <c r="AF23" s="768">
        <v>404.84470999999996</v>
      </c>
      <c r="AG23" s="768">
        <v>-47.856929999999991</v>
      </c>
      <c r="AH23" s="768">
        <v>47104.204689999991</v>
      </c>
      <c r="AI23" s="590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2"/>
      <c r="BV23" s="472"/>
      <c r="BW23" s="472"/>
      <c r="BX23" s="472"/>
      <c r="BY23" s="472"/>
      <c r="BZ23" s="472"/>
      <c r="CA23" s="472"/>
      <c r="CB23" s="472"/>
      <c r="CC23" s="472"/>
      <c r="CD23" s="472"/>
      <c r="CE23" s="472"/>
      <c r="CF23" s="472"/>
      <c r="CG23" s="472"/>
      <c r="CH23" s="472"/>
      <c r="CI23" s="472"/>
    </row>
    <row r="24" spans="1:87" s="473" customFormat="1" ht="12" x14ac:dyDescent="0.2">
      <c r="A24" s="177" t="s">
        <v>1647</v>
      </c>
      <c r="B24" s="768">
        <v>0</v>
      </c>
      <c r="C24" s="768">
        <v>0</v>
      </c>
      <c r="D24" s="768">
        <v>0</v>
      </c>
      <c r="E24" s="768">
        <v>0</v>
      </c>
      <c r="F24" s="768">
        <v>0</v>
      </c>
      <c r="G24" s="768">
        <v>0</v>
      </c>
      <c r="H24" s="768">
        <v>0</v>
      </c>
      <c r="I24" s="768">
        <v>1E-35</v>
      </c>
      <c r="J24" s="768">
        <v>0</v>
      </c>
      <c r="K24" s="768">
        <v>0</v>
      </c>
      <c r="L24" s="768">
        <v>0</v>
      </c>
      <c r="M24" s="768">
        <v>0</v>
      </c>
      <c r="N24" s="768">
        <v>0</v>
      </c>
      <c r="O24" s="768">
        <v>0</v>
      </c>
      <c r="P24" s="768">
        <v>0</v>
      </c>
      <c r="Q24" s="768">
        <v>0</v>
      </c>
      <c r="R24" s="768">
        <v>33.474160000000005</v>
      </c>
      <c r="S24" s="768">
        <v>0</v>
      </c>
      <c r="T24" s="768">
        <v>0</v>
      </c>
      <c r="U24" s="768">
        <v>0</v>
      </c>
      <c r="V24" s="768">
        <v>0</v>
      </c>
      <c r="W24" s="768">
        <v>0</v>
      </c>
      <c r="X24" s="768">
        <v>0</v>
      </c>
      <c r="Y24" s="768">
        <v>0</v>
      </c>
      <c r="Z24" s="768">
        <v>0</v>
      </c>
      <c r="AA24" s="768">
        <v>0</v>
      </c>
      <c r="AB24" s="768">
        <v>0</v>
      </c>
      <c r="AC24" s="768">
        <v>0</v>
      </c>
      <c r="AD24" s="768">
        <v>327.44236999999998</v>
      </c>
      <c r="AE24" s="768">
        <v>0</v>
      </c>
      <c r="AF24" s="768">
        <v>0</v>
      </c>
      <c r="AG24" s="768">
        <v>13.571870000000001</v>
      </c>
      <c r="AH24" s="768">
        <v>374.48839999999996</v>
      </c>
      <c r="AI24" s="590"/>
      <c r="AJ24" s="472"/>
      <c r="AK24" s="472"/>
      <c r="AL24" s="472"/>
      <c r="AM24" s="472"/>
      <c r="AN24" s="472"/>
      <c r="AO24" s="472"/>
      <c r="AP24" s="472"/>
      <c r="AQ24" s="472"/>
      <c r="AR24" s="472"/>
      <c r="AS24" s="472"/>
      <c r="AT24" s="472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2"/>
      <c r="BV24" s="472"/>
      <c r="BW24" s="472"/>
      <c r="BX24" s="472"/>
      <c r="BY24" s="472"/>
      <c r="BZ24" s="472"/>
      <c r="CA24" s="472"/>
      <c r="CB24" s="472"/>
      <c r="CC24" s="472"/>
      <c r="CD24" s="472"/>
      <c r="CE24" s="472"/>
      <c r="CF24" s="472"/>
      <c r="CG24" s="472"/>
      <c r="CH24" s="472"/>
      <c r="CI24" s="472"/>
    </row>
    <row r="25" spans="1:87" s="473" customFormat="1" ht="12" x14ac:dyDescent="0.2">
      <c r="A25" s="173" t="s">
        <v>1648</v>
      </c>
      <c r="B25" s="768">
        <v>490.4246</v>
      </c>
      <c r="C25" s="768">
        <v>14476.110910039999</v>
      </c>
      <c r="D25" s="768">
        <v>22654.516940000005</v>
      </c>
      <c r="E25" s="768">
        <v>34996.368050000012</v>
      </c>
      <c r="F25" s="768">
        <v>1643.4018600000002</v>
      </c>
      <c r="G25" s="768">
        <v>0</v>
      </c>
      <c r="H25" s="768">
        <v>5013.0563735999995</v>
      </c>
      <c r="I25" s="768">
        <v>34600.578469999171</v>
      </c>
      <c r="J25" s="768">
        <v>0</v>
      </c>
      <c r="K25" s="768">
        <v>30516.987700000001</v>
      </c>
      <c r="L25" s="768">
        <v>0</v>
      </c>
      <c r="M25" s="768">
        <v>30.559180000000001</v>
      </c>
      <c r="N25" s="768">
        <v>504.29651000000001</v>
      </c>
      <c r="O25" s="768">
        <v>11307.124450000003</v>
      </c>
      <c r="P25" s="768">
        <v>24634.261350000001</v>
      </c>
      <c r="Q25" s="768">
        <v>20.72551</v>
      </c>
      <c r="R25" s="768">
        <v>1723.4212400000001</v>
      </c>
      <c r="S25" s="768">
        <v>4820.2667299999994</v>
      </c>
      <c r="T25" s="768">
        <v>11351.824700000001</v>
      </c>
      <c r="U25" s="768">
        <v>865.2653600000001</v>
      </c>
      <c r="V25" s="768">
        <v>4413.7116999999989</v>
      </c>
      <c r="W25" s="768">
        <v>71.299040000000005</v>
      </c>
      <c r="X25" s="768">
        <v>2366.0511900000006</v>
      </c>
      <c r="Y25" s="768">
        <v>332.26980999999995</v>
      </c>
      <c r="Z25" s="768">
        <v>9441.1055499999984</v>
      </c>
      <c r="AA25" s="768">
        <v>20.869199999999999</v>
      </c>
      <c r="AB25" s="768">
        <v>8510.5983500000002</v>
      </c>
      <c r="AC25" s="768">
        <v>713.16716999999994</v>
      </c>
      <c r="AD25" s="768">
        <v>2446.6541699999998</v>
      </c>
      <c r="AE25" s="768">
        <v>31.654919999999997</v>
      </c>
      <c r="AF25" s="768">
        <v>9982.0506399999977</v>
      </c>
      <c r="AG25" s="768">
        <v>13185.99649</v>
      </c>
      <c r="AH25" s="768">
        <v>251164.61816363916</v>
      </c>
      <c r="AI25" s="590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2"/>
      <c r="AX25" s="472"/>
      <c r="AY25" s="472"/>
      <c r="AZ25" s="472"/>
      <c r="BA25" s="472"/>
      <c r="BB25" s="472"/>
      <c r="BC25" s="472"/>
      <c r="BD25" s="472"/>
      <c r="BE25" s="472"/>
      <c r="BF25" s="472"/>
      <c r="BG25" s="472"/>
      <c r="BH25" s="472"/>
      <c r="BI25" s="472"/>
      <c r="BJ25" s="472"/>
      <c r="BK25" s="472"/>
      <c r="BL25" s="472"/>
      <c r="BM25" s="472"/>
      <c r="BN25" s="472"/>
      <c r="BO25" s="472"/>
      <c r="BP25" s="472"/>
      <c r="BQ25" s="472"/>
      <c r="BR25" s="472"/>
      <c r="BS25" s="472"/>
      <c r="BT25" s="472"/>
      <c r="BU25" s="472"/>
      <c r="BV25" s="472"/>
      <c r="BW25" s="472"/>
      <c r="BX25" s="472"/>
      <c r="BY25" s="472"/>
      <c r="BZ25" s="472"/>
      <c r="CA25" s="472"/>
      <c r="CB25" s="472"/>
      <c r="CC25" s="472"/>
      <c r="CD25" s="472"/>
      <c r="CE25" s="472"/>
      <c r="CF25" s="472"/>
      <c r="CG25" s="472"/>
      <c r="CH25" s="472"/>
      <c r="CI25" s="472"/>
    </row>
    <row r="26" spans="1:87" s="473" customFormat="1" ht="12" x14ac:dyDescent="0.2">
      <c r="A26" s="173" t="s">
        <v>1649</v>
      </c>
      <c r="B26" s="768">
        <v>0</v>
      </c>
      <c r="C26" s="768">
        <v>0</v>
      </c>
      <c r="D26" s="768">
        <v>8321.6159299999999</v>
      </c>
      <c r="E26" s="768">
        <v>114.58345</v>
      </c>
      <c r="F26" s="768">
        <v>0</v>
      </c>
      <c r="G26" s="768">
        <v>3780.5903599999997</v>
      </c>
      <c r="H26" s="768">
        <v>0</v>
      </c>
      <c r="I26" s="768">
        <v>0</v>
      </c>
      <c r="J26" s="768">
        <v>0</v>
      </c>
      <c r="K26" s="768">
        <v>0</v>
      </c>
      <c r="L26" s="768">
        <v>11980.343364115</v>
      </c>
      <c r="M26" s="768">
        <v>0</v>
      </c>
      <c r="N26" s="768">
        <v>0</v>
      </c>
      <c r="O26" s="768">
        <v>0</v>
      </c>
      <c r="P26" s="768">
        <v>940.17250000000001</v>
      </c>
      <c r="Q26" s="768">
        <v>0</v>
      </c>
      <c r="R26" s="768">
        <v>0</v>
      </c>
      <c r="S26" s="768">
        <v>0</v>
      </c>
      <c r="T26" s="768">
        <v>81.957490000000007</v>
      </c>
      <c r="U26" s="768">
        <v>0</v>
      </c>
      <c r="V26" s="768">
        <v>0</v>
      </c>
      <c r="W26" s="768">
        <v>0</v>
      </c>
      <c r="X26" s="768">
        <v>0</v>
      </c>
      <c r="Y26" s="768">
        <v>0</v>
      </c>
      <c r="Z26" s="768">
        <v>0</v>
      </c>
      <c r="AA26" s="768">
        <v>0</v>
      </c>
      <c r="AB26" s="768">
        <v>0</v>
      </c>
      <c r="AC26" s="768">
        <v>0</v>
      </c>
      <c r="AD26" s="768">
        <v>3332.8190399999999</v>
      </c>
      <c r="AE26" s="768">
        <v>0</v>
      </c>
      <c r="AF26" s="768">
        <v>32.843830000000004</v>
      </c>
      <c r="AG26" s="768">
        <v>-873.21921999999995</v>
      </c>
      <c r="AH26" s="768">
        <v>27711.706744115003</v>
      </c>
      <c r="AI26" s="590"/>
      <c r="AJ26" s="472"/>
      <c r="AK26" s="472"/>
      <c r="AL26" s="472"/>
      <c r="AM26" s="472"/>
      <c r="AN26" s="472"/>
      <c r="AO26" s="472"/>
      <c r="AP26" s="472"/>
      <c r="AQ26" s="472"/>
      <c r="AR26" s="472"/>
      <c r="AS26" s="472"/>
      <c r="AT26" s="472"/>
      <c r="AU26" s="472"/>
      <c r="AV26" s="472"/>
      <c r="AW26" s="472"/>
      <c r="AX26" s="472"/>
      <c r="AY26" s="472"/>
      <c r="AZ26" s="472"/>
      <c r="BA26" s="472"/>
      <c r="BB26" s="472"/>
      <c r="BC26" s="472"/>
      <c r="BD26" s="472"/>
      <c r="BE26" s="472"/>
      <c r="BF26" s="472"/>
      <c r="BG26" s="472"/>
      <c r="BH26" s="472"/>
      <c r="BI26" s="472"/>
      <c r="BJ26" s="472"/>
      <c r="BK26" s="472"/>
      <c r="BL26" s="472"/>
      <c r="BM26" s="472"/>
      <c r="BN26" s="472"/>
      <c r="BO26" s="472"/>
      <c r="BP26" s="472"/>
      <c r="BQ26" s="472"/>
      <c r="BR26" s="472"/>
      <c r="BS26" s="472"/>
      <c r="BT26" s="472"/>
      <c r="BU26" s="472"/>
      <c r="BV26" s="472"/>
      <c r="BW26" s="472"/>
      <c r="BX26" s="472"/>
      <c r="BY26" s="472"/>
      <c r="BZ26" s="472"/>
      <c r="CA26" s="472"/>
      <c r="CB26" s="472"/>
      <c r="CC26" s="472"/>
      <c r="CD26" s="472"/>
      <c r="CE26" s="472"/>
      <c r="CF26" s="472"/>
      <c r="CG26" s="472"/>
      <c r="CH26" s="472"/>
      <c r="CI26" s="472"/>
    </row>
    <row r="27" spans="1:87" s="473" customFormat="1" ht="12" x14ac:dyDescent="0.2">
      <c r="A27" s="177" t="s">
        <v>1782</v>
      </c>
      <c r="B27" s="768">
        <v>0</v>
      </c>
      <c r="C27" s="768">
        <v>1617.11168</v>
      </c>
      <c r="D27" s="768">
        <v>0</v>
      </c>
      <c r="E27" s="768">
        <v>0</v>
      </c>
      <c r="F27" s="768">
        <v>0</v>
      </c>
      <c r="G27" s="768">
        <v>0</v>
      </c>
      <c r="H27" s="768">
        <v>0</v>
      </c>
      <c r="I27" s="768">
        <v>1E-35</v>
      </c>
      <c r="J27" s="768">
        <v>0</v>
      </c>
      <c r="K27" s="768">
        <v>11437.546239999998</v>
      </c>
      <c r="L27" s="768">
        <v>0</v>
      </c>
      <c r="M27" s="768">
        <v>2.0985399999999998</v>
      </c>
      <c r="N27" s="768">
        <v>36.736230000000006</v>
      </c>
      <c r="O27" s="768">
        <v>421.58371999999997</v>
      </c>
      <c r="P27" s="768">
        <v>0</v>
      </c>
      <c r="Q27" s="768">
        <v>0</v>
      </c>
      <c r="R27" s="768">
        <v>33.380000000000003</v>
      </c>
      <c r="S27" s="768">
        <v>0</v>
      </c>
      <c r="T27" s="768">
        <v>1753.8555399999998</v>
      </c>
      <c r="U27" s="768">
        <v>5.3860400000000128</v>
      </c>
      <c r="V27" s="768">
        <v>0</v>
      </c>
      <c r="W27" s="768">
        <v>4.7549999999999999</v>
      </c>
      <c r="X27" s="768">
        <v>1054.2435500000001</v>
      </c>
      <c r="Y27" s="768">
        <v>0</v>
      </c>
      <c r="Z27" s="768">
        <v>0</v>
      </c>
      <c r="AA27" s="768">
        <v>0</v>
      </c>
      <c r="AB27" s="768">
        <v>189.48069000000001</v>
      </c>
      <c r="AC27" s="768">
        <v>0</v>
      </c>
      <c r="AD27" s="768">
        <v>85.015659999999997</v>
      </c>
      <c r="AE27" s="768">
        <v>0.62624999999999986</v>
      </c>
      <c r="AF27" s="768">
        <v>0</v>
      </c>
      <c r="AG27" s="768">
        <v>0</v>
      </c>
      <c r="AH27" s="768">
        <v>16641.81914</v>
      </c>
      <c r="AI27" s="590"/>
      <c r="AJ27" s="472"/>
      <c r="AK27" s="472"/>
      <c r="AL27" s="472"/>
      <c r="AM27" s="472"/>
      <c r="AN27" s="472"/>
      <c r="AO27" s="472"/>
      <c r="AP27" s="472"/>
      <c r="AQ27" s="472"/>
      <c r="AR27" s="472"/>
      <c r="AS27" s="472"/>
      <c r="AT27" s="472"/>
      <c r="AU27" s="472"/>
      <c r="AV27" s="472"/>
      <c r="AW27" s="472"/>
      <c r="AX27" s="472"/>
      <c r="AY27" s="472"/>
      <c r="AZ27" s="472"/>
      <c r="BA27" s="472"/>
      <c r="BB27" s="472"/>
      <c r="BC27" s="472"/>
      <c r="BD27" s="472"/>
      <c r="BE27" s="472"/>
      <c r="BF27" s="472"/>
      <c r="BG27" s="472"/>
      <c r="BH27" s="472"/>
      <c r="BI27" s="472"/>
      <c r="BJ27" s="472"/>
      <c r="BK27" s="472"/>
      <c r="BL27" s="472"/>
      <c r="BM27" s="472"/>
      <c r="BN27" s="472"/>
      <c r="BO27" s="472"/>
      <c r="BP27" s="472"/>
      <c r="BQ27" s="472"/>
      <c r="BR27" s="472"/>
      <c r="BS27" s="472"/>
      <c r="BT27" s="472"/>
      <c r="BU27" s="472"/>
      <c r="BV27" s="472"/>
      <c r="BW27" s="472"/>
      <c r="BX27" s="472"/>
      <c r="BY27" s="472"/>
      <c r="BZ27" s="472"/>
      <c r="CA27" s="472"/>
      <c r="CB27" s="472"/>
      <c r="CC27" s="472"/>
      <c r="CD27" s="472"/>
      <c r="CE27" s="472"/>
      <c r="CF27" s="472"/>
      <c r="CG27" s="472"/>
      <c r="CH27" s="472"/>
      <c r="CI27" s="472"/>
    </row>
    <row r="28" spans="1:87" s="473" customFormat="1" ht="12" x14ac:dyDescent="0.2">
      <c r="A28" s="173" t="s">
        <v>1650</v>
      </c>
      <c r="B28" s="768">
        <v>0</v>
      </c>
      <c r="C28" s="768">
        <v>8261.598</v>
      </c>
      <c r="D28" s="768">
        <v>12940.243059999999</v>
      </c>
      <c r="E28" s="768">
        <v>4944.4438200000004</v>
      </c>
      <c r="F28" s="768">
        <v>0</v>
      </c>
      <c r="G28" s="768">
        <v>0</v>
      </c>
      <c r="H28" s="768">
        <v>2849.2388899999996</v>
      </c>
      <c r="I28" s="768">
        <v>8.9999999999999971E-41</v>
      </c>
      <c r="J28" s="768">
        <v>5162.6626500000002</v>
      </c>
      <c r="K28" s="768">
        <v>13814.676599999999</v>
      </c>
      <c r="L28" s="768">
        <v>0</v>
      </c>
      <c r="M28" s="768">
        <v>9.0490000000000001E-2</v>
      </c>
      <c r="N28" s="768">
        <v>9.6672900000000013</v>
      </c>
      <c r="O28" s="768">
        <v>1489.4351199999999</v>
      </c>
      <c r="P28" s="768">
        <v>4079.69346</v>
      </c>
      <c r="Q28" s="768">
        <v>-1.3519999999999999E-2</v>
      </c>
      <c r="R28" s="768">
        <v>70.985160000000008</v>
      </c>
      <c r="S28" s="768">
        <v>460.05556000000001</v>
      </c>
      <c r="T28" s="768">
        <v>2242.5238999999997</v>
      </c>
      <c r="U28" s="768">
        <v>0</v>
      </c>
      <c r="V28" s="768">
        <v>0</v>
      </c>
      <c r="W28" s="768">
        <v>17.986240000000002</v>
      </c>
      <c r="X28" s="768">
        <v>13</v>
      </c>
      <c r="Y28" s="768">
        <v>-1.6900599999999999</v>
      </c>
      <c r="Z28" s="768">
        <v>2009.3824999999999</v>
      </c>
      <c r="AA28" s="768">
        <v>0</v>
      </c>
      <c r="AB28" s="768">
        <v>494.15134999999992</v>
      </c>
      <c r="AC28" s="768">
        <v>0</v>
      </c>
      <c r="AD28" s="768">
        <v>883.13140999999996</v>
      </c>
      <c r="AE28" s="768">
        <v>0</v>
      </c>
      <c r="AF28" s="768">
        <v>0</v>
      </c>
      <c r="AG28" s="768">
        <v>5611.9607300000016</v>
      </c>
      <c r="AH28" s="768">
        <v>65353.222649999996</v>
      </c>
      <c r="AI28" s="590"/>
      <c r="AJ28" s="472"/>
      <c r="AK28" s="472"/>
      <c r="AL28" s="472"/>
      <c r="AM28" s="472"/>
      <c r="AN28" s="472"/>
      <c r="AO28" s="472"/>
      <c r="AP28" s="472"/>
      <c r="AQ28" s="472"/>
      <c r="AR28" s="472"/>
      <c r="AS28" s="472"/>
      <c r="AT28" s="472"/>
      <c r="AU28" s="472"/>
      <c r="AV28" s="472"/>
      <c r="AW28" s="472"/>
      <c r="AX28" s="472"/>
      <c r="AY28" s="472"/>
      <c r="AZ28" s="472"/>
      <c r="BA28" s="472"/>
      <c r="BB28" s="472"/>
      <c r="BC28" s="472"/>
      <c r="BD28" s="472"/>
      <c r="BE28" s="472"/>
      <c r="BF28" s="472"/>
      <c r="BG28" s="472"/>
      <c r="BH28" s="472"/>
      <c r="BI28" s="472"/>
      <c r="BJ28" s="472"/>
      <c r="BK28" s="472"/>
      <c r="BL28" s="472"/>
      <c r="BM28" s="472"/>
      <c r="BN28" s="472"/>
      <c r="BO28" s="472"/>
      <c r="BP28" s="472"/>
      <c r="BQ28" s="472"/>
      <c r="BR28" s="472"/>
      <c r="BS28" s="472"/>
      <c r="BT28" s="472"/>
      <c r="BU28" s="472"/>
      <c r="BV28" s="472"/>
      <c r="BW28" s="472"/>
      <c r="BX28" s="472"/>
      <c r="BY28" s="472"/>
      <c r="BZ28" s="472"/>
      <c r="CA28" s="472"/>
      <c r="CB28" s="472"/>
      <c r="CC28" s="472"/>
      <c r="CD28" s="472"/>
      <c r="CE28" s="472"/>
      <c r="CF28" s="472"/>
      <c r="CG28" s="472"/>
      <c r="CH28" s="472"/>
      <c r="CI28" s="472"/>
    </row>
    <row r="29" spans="1:87" s="473" customFormat="1" ht="12" x14ac:dyDescent="0.2">
      <c r="A29" s="173" t="s">
        <v>1651</v>
      </c>
      <c r="B29" s="768">
        <v>0</v>
      </c>
      <c r="C29" s="768">
        <v>4474.1549299569988</v>
      </c>
      <c r="D29" s="768">
        <v>3869.9728799999998</v>
      </c>
      <c r="E29" s="768">
        <v>4896.6274700000486</v>
      </c>
      <c r="F29" s="768">
        <v>582.82842029999983</v>
      </c>
      <c r="G29" s="768">
        <v>0</v>
      </c>
      <c r="H29" s="768">
        <v>1262.2815270000003</v>
      </c>
      <c r="I29" s="768">
        <v>5898.3484500000477</v>
      </c>
      <c r="J29" s="768">
        <v>0</v>
      </c>
      <c r="K29" s="768">
        <v>0</v>
      </c>
      <c r="L29" s="768">
        <v>0</v>
      </c>
      <c r="M29" s="768">
        <v>0</v>
      </c>
      <c r="N29" s="768">
        <v>574.59364000000005</v>
      </c>
      <c r="O29" s="768">
        <v>2234.82737</v>
      </c>
      <c r="P29" s="768">
        <v>642.95582000000002</v>
      </c>
      <c r="Q29" s="768">
        <v>0</v>
      </c>
      <c r="R29" s="768">
        <v>538.31514000000004</v>
      </c>
      <c r="S29" s="768">
        <v>2508.086389999999</v>
      </c>
      <c r="T29" s="768">
        <v>3671.1272100000001</v>
      </c>
      <c r="U29" s="768">
        <v>0</v>
      </c>
      <c r="V29" s="768">
        <v>548.2446799999999</v>
      </c>
      <c r="W29" s="768">
        <v>0</v>
      </c>
      <c r="X29" s="768">
        <v>81.595800000000025</v>
      </c>
      <c r="Y29" s="768">
        <v>0</v>
      </c>
      <c r="Z29" s="768">
        <v>0</v>
      </c>
      <c r="AA29" s="768">
        <v>1.3457000000000001</v>
      </c>
      <c r="AB29" s="768">
        <v>1020.5954799999998</v>
      </c>
      <c r="AC29" s="768">
        <v>0</v>
      </c>
      <c r="AD29" s="768">
        <v>2178.7375999999999</v>
      </c>
      <c r="AE29" s="768">
        <v>45.192639999999997</v>
      </c>
      <c r="AF29" s="768">
        <v>809.38292999999965</v>
      </c>
      <c r="AG29" s="768">
        <v>854.15022999999997</v>
      </c>
      <c r="AH29" s="768">
        <v>36693.364307257092</v>
      </c>
      <c r="AI29" s="590"/>
      <c r="AJ29" s="472"/>
      <c r="AK29" s="472"/>
      <c r="AL29" s="472"/>
      <c r="AM29" s="472"/>
      <c r="AN29" s="472"/>
      <c r="AO29" s="472"/>
      <c r="AP29" s="472"/>
      <c r="AQ29" s="472"/>
      <c r="AR29" s="472"/>
      <c r="AS29" s="472"/>
      <c r="AT29" s="472"/>
      <c r="AU29" s="472"/>
      <c r="AV29" s="472"/>
      <c r="AW29" s="472"/>
      <c r="AX29" s="472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2"/>
      <c r="BW29" s="472"/>
      <c r="BX29" s="472"/>
      <c r="BY29" s="472"/>
      <c r="BZ29" s="472"/>
      <c r="CA29" s="472"/>
      <c r="CB29" s="472"/>
      <c r="CC29" s="472"/>
      <c r="CD29" s="472"/>
      <c r="CE29" s="472"/>
      <c r="CF29" s="472"/>
      <c r="CG29" s="472"/>
      <c r="CH29" s="472"/>
      <c r="CI29" s="472"/>
    </row>
    <row r="30" spans="1:87" s="473" customFormat="1" ht="12" x14ac:dyDescent="0.2">
      <c r="A30" s="178" t="s">
        <v>1072</v>
      </c>
      <c r="B30" s="768">
        <v>0</v>
      </c>
      <c r="C30" s="768">
        <v>27413.391929999998</v>
      </c>
      <c r="D30" s="768">
        <v>18252.844200000007</v>
      </c>
      <c r="E30" s="768">
        <v>40174.35121999999</v>
      </c>
      <c r="F30" s="768">
        <v>3691.2209700000003</v>
      </c>
      <c r="G30" s="768">
        <v>0</v>
      </c>
      <c r="H30" s="768">
        <v>8354.7086199999994</v>
      </c>
      <c r="I30" s="768">
        <v>44312.163750001906</v>
      </c>
      <c r="J30" s="768">
        <v>0</v>
      </c>
      <c r="K30" s="768">
        <v>354.47222999999997</v>
      </c>
      <c r="L30" s="768">
        <v>0</v>
      </c>
      <c r="M30" s="768">
        <v>95.560670000000002</v>
      </c>
      <c r="N30" s="768">
        <v>1830.95163</v>
      </c>
      <c r="O30" s="768">
        <v>16688.489089999999</v>
      </c>
      <c r="P30" s="768">
        <v>14064.058060000001</v>
      </c>
      <c r="Q30" s="768">
        <v>477.22616999999997</v>
      </c>
      <c r="R30" s="768">
        <v>2805.5911099999998</v>
      </c>
      <c r="S30" s="768">
        <v>33784.673290000006</v>
      </c>
      <c r="T30" s="768">
        <v>25533.253390000002</v>
      </c>
      <c r="U30" s="768">
        <v>11485.741539999999</v>
      </c>
      <c r="V30" s="768">
        <v>5779.5049900000004</v>
      </c>
      <c r="W30" s="768">
        <v>2936.8009999999999</v>
      </c>
      <c r="X30" s="768">
        <v>5959.3693400000011</v>
      </c>
      <c r="Y30" s="768">
        <v>1165.4438799999998</v>
      </c>
      <c r="Z30" s="768">
        <v>8400.0393699999986</v>
      </c>
      <c r="AA30" s="768">
        <v>0</v>
      </c>
      <c r="AB30" s="768">
        <v>8886.5313699999988</v>
      </c>
      <c r="AC30" s="768">
        <v>2084.75254</v>
      </c>
      <c r="AD30" s="768">
        <v>12847.757519999999</v>
      </c>
      <c r="AE30" s="768">
        <v>46.300249999999998</v>
      </c>
      <c r="AF30" s="768">
        <v>16277.388390000002</v>
      </c>
      <c r="AG30" s="768">
        <v>4249.0491999999995</v>
      </c>
      <c r="AH30" s="768">
        <v>317951.63572000182</v>
      </c>
      <c r="AI30" s="590"/>
      <c r="AJ30" s="472"/>
      <c r="AK30" s="472"/>
      <c r="AL30" s="472"/>
      <c r="AM30" s="472"/>
      <c r="AN30" s="472"/>
      <c r="AO30" s="472"/>
      <c r="AP30" s="472"/>
      <c r="AQ30" s="472"/>
      <c r="AR30" s="472"/>
      <c r="AS30" s="472"/>
      <c r="AT30" s="472"/>
      <c r="AU30" s="472"/>
      <c r="AV30" s="472"/>
      <c r="AW30" s="472"/>
      <c r="AX30" s="472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  <c r="CF30" s="472"/>
      <c r="CG30" s="472"/>
      <c r="CH30" s="472"/>
      <c r="CI30" s="472"/>
    </row>
    <row r="31" spans="1:87" s="473" customFormat="1" ht="12" x14ac:dyDescent="0.2">
      <c r="A31" s="173" t="s">
        <v>1652</v>
      </c>
      <c r="B31" s="768">
        <v>0</v>
      </c>
      <c r="C31" s="768">
        <v>8097.8872899999997</v>
      </c>
      <c r="D31" s="768">
        <v>7192.7081099999996</v>
      </c>
      <c r="E31" s="768">
        <v>1634.3933899999993</v>
      </c>
      <c r="F31" s="768">
        <v>4326.1121800000001</v>
      </c>
      <c r="G31" s="768">
        <v>0</v>
      </c>
      <c r="H31" s="768">
        <v>291.95653999999996</v>
      </c>
      <c r="I31" s="768">
        <v>2021.5319299999996</v>
      </c>
      <c r="J31" s="768">
        <v>0</v>
      </c>
      <c r="K31" s="768">
        <v>0</v>
      </c>
      <c r="L31" s="768">
        <v>0</v>
      </c>
      <c r="M31" s="768">
        <v>0</v>
      </c>
      <c r="N31" s="768">
        <v>0</v>
      </c>
      <c r="O31" s="768">
        <v>5216.2693900000004</v>
      </c>
      <c r="P31" s="768">
        <v>5923.1591200000003</v>
      </c>
      <c r="Q31" s="768">
        <v>0</v>
      </c>
      <c r="R31" s="768">
        <v>581.87612000000001</v>
      </c>
      <c r="S31" s="768">
        <v>29862.199860000008</v>
      </c>
      <c r="T31" s="768">
        <v>25283.946210000002</v>
      </c>
      <c r="U31" s="768">
        <v>2704.11582</v>
      </c>
      <c r="V31" s="768">
        <v>615.50265000000002</v>
      </c>
      <c r="W31" s="768">
        <v>516.28611999999998</v>
      </c>
      <c r="X31" s="768">
        <v>858.04313999999999</v>
      </c>
      <c r="Y31" s="768">
        <v>902.40845999999999</v>
      </c>
      <c r="Z31" s="768">
        <v>1599.6754799999999</v>
      </c>
      <c r="AA31" s="768">
        <v>0</v>
      </c>
      <c r="AB31" s="768">
        <v>285.84084999999999</v>
      </c>
      <c r="AC31" s="768">
        <v>178.52589</v>
      </c>
      <c r="AD31" s="768">
        <v>309.14434999999997</v>
      </c>
      <c r="AE31" s="768">
        <v>0</v>
      </c>
      <c r="AF31" s="768">
        <v>98.002520000000004</v>
      </c>
      <c r="AG31" s="768">
        <v>2157.1558399999999</v>
      </c>
      <c r="AH31" s="768">
        <v>100656.74126000001</v>
      </c>
      <c r="AI31" s="590"/>
      <c r="AJ31" s="472"/>
      <c r="AK31" s="472"/>
      <c r="AL31" s="472"/>
      <c r="AM31" s="472"/>
      <c r="AN31" s="472"/>
      <c r="AO31" s="472"/>
      <c r="AP31" s="472"/>
      <c r="AQ31" s="472"/>
      <c r="AR31" s="472"/>
      <c r="AS31" s="472"/>
      <c r="AT31" s="472"/>
      <c r="AU31" s="472"/>
      <c r="AV31" s="472"/>
      <c r="AW31" s="472"/>
      <c r="AX31" s="472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2"/>
      <c r="BV31" s="472"/>
      <c r="BW31" s="472"/>
      <c r="BX31" s="472"/>
      <c r="BY31" s="472"/>
      <c r="BZ31" s="472"/>
      <c r="CA31" s="472"/>
      <c r="CB31" s="472"/>
      <c r="CC31" s="472"/>
      <c r="CD31" s="472"/>
      <c r="CE31" s="472"/>
      <c r="CF31" s="472"/>
      <c r="CG31" s="472"/>
      <c r="CH31" s="472"/>
      <c r="CI31" s="472"/>
    </row>
    <row r="32" spans="1:87" s="473" customFormat="1" ht="12" x14ac:dyDescent="0.2">
      <c r="A32" s="173" t="s">
        <v>1653</v>
      </c>
      <c r="B32" s="768">
        <v>0</v>
      </c>
      <c r="C32" s="768">
        <v>0</v>
      </c>
      <c r="D32" s="768">
        <v>1524.7966099999999</v>
      </c>
      <c r="E32" s="768">
        <v>11864.012809999998</v>
      </c>
      <c r="F32" s="768">
        <v>3427.4637799999996</v>
      </c>
      <c r="G32" s="768">
        <v>0</v>
      </c>
      <c r="H32" s="768">
        <v>0</v>
      </c>
      <c r="I32" s="768">
        <v>6349.5534699999998</v>
      </c>
      <c r="J32" s="768">
        <v>0</v>
      </c>
      <c r="K32" s="768">
        <v>0</v>
      </c>
      <c r="L32" s="768">
        <v>0</v>
      </c>
      <c r="M32" s="768">
        <v>0</v>
      </c>
      <c r="N32" s="768">
        <v>0</v>
      </c>
      <c r="O32" s="768">
        <v>27688.95623</v>
      </c>
      <c r="P32" s="768">
        <v>5987.5735900000136</v>
      </c>
      <c r="Q32" s="768">
        <v>0</v>
      </c>
      <c r="R32" s="768">
        <v>0</v>
      </c>
      <c r="S32" s="768">
        <v>7464.4998299999997</v>
      </c>
      <c r="T32" s="768">
        <v>8602.8756299999986</v>
      </c>
      <c r="U32" s="768">
        <v>0</v>
      </c>
      <c r="V32" s="768">
        <v>0</v>
      </c>
      <c r="W32" s="768">
        <v>0</v>
      </c>
      <c r="X32" s="768">
        <v>0</v>
      </c>
      <c r="Y32" s="768">
        <v>0</v>
      </c>
      <c r="Z32" s="768">
        <v>3162.6084899999996</v>
      </c>
      <c r="AA32" s="768">
        <v>0</v>
      </c>
      <c r="AB32" s="768">
        <v>0</v>
      </c>
      <c r="AC32" s="768">
        <v>0</v>
      </c>
      <c r="AD32" s="768">
        <v>0</v>
      </c>
      <c r="AE32" s="768">
        <v>0</v>
      </c>
      <c r="AF32" s="768">
        <v>3660.6291099999999</v>
      </c>
      <c r="AG32" s="768">
        <v>0</v>
      </c>
      <c r="AH32" s="768">
        <v>79732.969549999994</v>
      </c>
      <c r="AI32" s="590"/>
      <c r="AJ32" s="472"/>
      <c r="AK32" s="472"/>
      <c r="AL32" s="472"/>
      <c r="AM32" s="472"/>
      <c r="AN32" s="472"/>
      <c r="AO32" s="472"/>
      <c r="AP32" s="472"/>
      <c r="AQ32" s="472"/>
      <c r="AR32" s="472"/>
      <c r="AS32" s="472"/>
      <c r="AT32" s="472"/>
      <c r="AU32" s="472"/>
      <c r="AV32" s="472"/>
      <c r="AW32" s="472"/>
      <c r="AX32" s="472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2"/>
      <c r="BV32" s="472"/>
      <c r="BW32" s="472"/>
      <c r="BX32" s="472"/>
      <c r="BY32" s="472"/>
      <c r="BZ32" s="472"/>
      <c r="CA32" s="472"/>
      <c r="CB32" s="472"/>
      <c r="CC32" s="472"/>
      <c r="CD32" s="472"/>
      <c r="CE32" s="472"/>
      <c r="CF32" s="472"/>
      <c r="CG32" s="472"/>
      <c r="CH32" s="472"/>
      <c r="CI32" s="472"/>
    </row>
    <row r="33" spans="1:87" s="473" customFormat="1" ht="12" x14ac:dyDescent="0.2">
      <c r="A33" s="1185" t="s">
        <v>529</v>
      </c>
      <c r="B33" s="1193">
        <v>0</v>
      </c>
      <c r="C33" s="1193">
        <v>615066.09852999996</v>
      </c>
      <c r="D33" s="1193">
        <v>582538.83208000008</v>
      </c>
      <c r="E33" s="1193">
        <v>854889.95637000003</v>
      </c>
      <c r="F33" s="1193">
        <v>137304.88872999998</v>
      </c>
      <c r="G33" s="1193">
        <v>10290.63393</v>
      </c>
      <c r="H33" s="1193">
        <v>165186.30982999998</v>
      </c>
      <c r="I33" s="1193">
        <v>892620.88896062539</v>
      </c>
      <c r="J33" s="1193">
        <v>234.62754999999999</v>
      </c>
      <c r="K33" s="1193">
        <v>50484.593629999996</v>
      </c>
      <c r="L33" s="1193">
        <v>34056.472050000004</v>
      </c>
      <c r="M33" s="1193">
        <v>1031.7692300000001</v>
      </c>
      <c r="N33" s="1193">
        <v>19535.059250000002</v>
      </c>
      <c r="O33" s="1193">
        <v>529830.59288999997</v>
      </c>
      <c r="P33" s="1193">
        <v>294336.76305859996</v>
      </c>
      <c r="Q33" s="1193">
        <v>21696.052879999999</v>
      </c>
      <c r="R33" s="1193">
        <v>68762.570890000003</v>
      </c>
      <c r="S33" s="1193">
        <v>410283.99528999993</v>
      </c>
      <c r="T33" s="1193">
        <v>438878.20006999996</v>
      </c>
      <c r="U33" s="1193">
        <v>54813.139059999987</v>
      </c>
      <c r="V33" s="1193">
        <v>120767.54306000001</v>
      </c>
      <c r="W33" s="1193">
        <v>27231.056850000001</v>
      </c>
      <c r="X33" s="1193">
        <v>74995.654770000008</v>
      </c>
      <c r="Y33" s="1193">
        <v>63298.39097</v>
      </c>
      <c r="Z33" s="1193">
        <v>257244.86835999999</v>
      </c>
      <c r="AA33" s="1193">
        <v>0</v>
      </c>
      <c r="AB33" s="1193">
        <v>169486.01992999998</v>
      </c>
      <c r="AC33" s="1193">
        <v>44183.54477</v>
      </c>
      <c r="AD33" s="1193">
        <v>178181.42380999998</v>
      </c>
      <c r="AE33" s="1193">
        <v>558.39681999999993</v>
      </c>
      <c r="AF33" s="1193">
        <v>445135.21501999995</v>
      </c>
      <c r="AG33" s="1193">
        <v>114115.19546</v>
      </c>
      <c r="AH33" s="1194">
        <v>6677038.7540992266</v>
      </c>
      <c r="AI33" s="589"/>
      <c r="AJ33" s="472"/>
      <c r="AK33" s="472"/>
      <c r="AL33" s="472"/>
      <c r="AM33" s="472"/>
      <c r="AN33" s="472"/>
      <c r="AO33" s="472"/>
      <c r="AP33" s="472"/>
      <c r="AQ33" s="472"/>
      <c r="AR33" s="472"/>
      <c r="AS33" s="472"/>
      <c r="AT33" s="472"/>
      <c r="AU33" s="472"/>
      <c r="AV33" s="472"/>
      <c r="AW33" s="472"/>
      <c r="AX33" s="472"/>
      <c r="AY33" s="472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2"/>
      <c r="BV33" s="472"/>
      <c r="BW33" s="472"/>
      <c r="BX33" s="472"/>
      <c r="BY33" s="472"/>
      <c r="BZ33" s="472"/>
      <c r="CA33" s="472"/>
      <c r="CB33" s="472"/>
      <c r="CC33" s="472"/>
      <c r="CD33" s="472"/>
      <c r="CE33" s="472"/>
      <c r="CF33" s="472"/>
      <c r="CG33" s="472"/>
      <c r="CH33" s="472"/>
      <c r="CI33" s="472"/>
    </row>
    <row r="34" spans="1:87" s="473" customFormat="1" ht="12" x14ac:dyDescent="0.2">
      <c r="A34" s="171" t="s">
        <v>938</v>
      </c>
      <c r="B34" s="768">
        <v>0</v>
      </c>
      <c r="C34" s="768">
        <v>111777.56595</v>
      </c>
      <c r="D34" s="768">
        <v>207166.79303</v>
      </c>
      <c r="E34" s="768">
        <v>132900.3357</v>
      </c>
      <c r="F34" s="768">
        <v>1162.05412</v>
      </c>
      <c r="G34" s="768">
        <v>0</v>
      </c>
      <c r="H34" s="768">
        <v>0</v>
      </c>
      <c r="I34" s="768">
        <v>6977.0695399999831</v>
      </c>
      <c r="J34" s="768">
        <v>0</v>
      </c>
      <c r="K34" s="768">
        <v>0</v>
      </c>
      <c r="L34" s="768">
        <v>0</v>
      </c>
      <c r="M34" s="768">
        <v>0</v>
      </c>
      <c r="N34" s="768">
        <v>65.96463</v>
      </c>
      <c r="O34" s="768">
        <v>30528.545600000001</v>
      </c>
      <c r="P34" s="768">
        <v>27198.592120000001</v>
      </c>
      <c r="Q34" s="768">
        <v>0</v>
      </c>
      <c r="R34" s="768">
        <v>59.4861</v>
      </c>
      <c r="S34" s="768">
        <v>55682.04262</v>
      </c>
      <c r="T34" s="768">
        <v>63195.888450000006</v>
      </c>
      <c r="U34" s="768">
        <v>780.4511</v>
      </c>
      <c r="V34" s="768">
        <v>68.023209999999992</v>
      </c>
      <c r="W34" s="768">
        <v>0</v>
      </c>
      <c r="X34" s="768">
        <v>466.63765000000001</v>
      </c>
      <c r="Y34" s="768">
        <v>0</v>
      </c>
      <c r="Z34" s="768">
        <v>30762.045280000002</v>
      </c>
      <c r="AA34" s="768">
        <v>0</v>
      </c>
      <c r="AB34" s="768">
        <v>550.24725999999998</v>
      </c>
      <c r="AC34" s="768">
        <v>2697.0854800000002</v>
      </c>
      <c r="AD34" s="768">
        <v>32.372630000000008</v>
      </c>
      <c r="AE34" s="768">
        <v>0</v>
      </c>
      <c r="AF34" s="768">
        <v>257147.8014</v>
      </c>
      <c r="AG34" s="768">
        <v>6702.1113700000005</v>
      </c>
      <c r="AH34" s="768">
        <v>935921.11323999998</v>
      </c>
      <c r="AI34" s="590"/>
      <c r="AJ34" s="472"/>
      <c r="AK34" s="472"/>
      <c r="AL34" s="472"/>
      <c r="AM34" s="472"/>
      <c r="AN34" s="472"/>
      <c r="AO34" s="472"/>
      <c r="AP34" s="472"/>
      <c r="AQ34" s="472"/>
      <c r="AR34" s="472"/>
      <c r="AS34" s="472"/>
      <c r="AT34" s="472"/>
      <c r="AU34" s="472"/>
      <c r="AV34" s="472"/>
      <c r="AW34" s="472"/>
      <c r="AX34" s="472"/>
      <c r="AY34" s="472"/>
      <c r="AZ34" s="472"/>
      <c r="BA34" s="472"/>
      <c r="BB34" s="472"/>
      <c r="BC34" s="472"/>
      <c r="BD34" s="472"/>
      <c r="BE34" s="472"/>
      <c r="BF34" s="472"/>
      <c r="BG34" s="472"/>
      <c r="BH34" s="472"/>
      <c r="BI34" s="472"/>
      <c r="BJ34" s="472"/>
      <c r="BK34" s="472"/>
      <c r="BL34" s="472"/>
      <c r="BM34" s="472"/>
      <c r="BN34" s="472"/>
      <c r="BO34" s="472"/>
      <c r="BP34" s="472"/>
      <c r="BQ34" s="472"/>
      <c r="BR34" s="472"/>
      <c r="BS34" s="472"/>
      <c r="BT34" s="472"/>
      <c r="BU34" s="472"/>
      <c r="BV34" s="472"/>
      <c r="BW34" s="472"/>
      <c r="BX34" s="472"/>
      <c r="BY34" s="472"/>
      <c r="BZ34" s="472"/>
      <c r="CA34" s="472"/>
      <c r="CB34" s="472"/>
      <c r="CC34" s="472"/>
      <c r="CD34" s="472"/>
      <c r="CE34" s="472"/>
      <c r="CF34" s="472"/>
      <c r="CG34" s="472"/>
      <c r="CH34" s="472"/>
      <c r="CI34" s="472"/>
    </row>
    <row r="35" spans="1:87" s="471" customFormat="1" ht="12" x14ac:dyDescent="0.2">
      <c r="A35" s="171" t="s">
        <v>939</v>
      </c>
      <c r="B35" s="768">
        <v>0</v>
      </c>
      <c r="C35" s="768">
        <v>46.905900000000003</v>
      </c>
      <c r="D35" s="768">
        <v>210.52233999999999</v>
      </c>
      <c r="E35" s="768">
        <v>0</v>
      </c>
      <c r="F35" s="768">
        <v>0</v>
      </c>
      <c r="G35" s="768">
        <v>0</v>
      </c>
      <c r="H35" s="768">
        <v>0</v>
      </c>
      <c r="I35" s="768">
        <v>83.401699999999991</v>
      </c>
      <c r="J35" s="768">
        <v>0</v>
      </c>
      <c r="K35" s="768">
        <v>805.55484000000001</v>
      </c>
      <c r="L35" s="768">
        <v>0</v>
      </c>
      <c r="M35" s="768">
        <v>0</v>
      </c>
      <c r="N35" s="768">
        <v>0</v>
      </c>
      <c r="O35" s="768">
        <v>302.28434000000004</v>
      </c>
      <c r="P35" s="768">
        <v>35.958260000000003</v>
      </c>
      <c r="Q35" s="768">
        <v>0</v>
      </c>
      <c r="R35" s="768">
        <v>0</v>
      </c>
      <c r="S35" s="768">
        <v>0</v>
      </c>
      <c r="T35" s="768">
        <v>286.60864000000004</v>
      </c>
      <c r="U35" s="768">
        <v>1.9734500000000001</v>
      </c>
      <c r="V35" s="768">
        <v>0</v>
      </c>
      <c r="W35" s="768">
        <v>0</v>
      </c>
      <c r="X35" s="768">
        <v>0</v>
      </c>
      <c r="Y35" s="768">
        <v>0</v>
      </c>
      <c r="Z35" s="768">
        <v>0</v>
      </c>
      <c r="AA35" s="768">
        <v>0</v>
      </c>
      <c r="AB35" s="768">
        <v>0</v>
      </c>
      <c r="AC35" s="768">
        <v>0</v>
      </c>
      <c r="AD35" s="768">
        <v>33.822839999999999</v>
      </c>
      <c r="AE35" s="768">
        <v>0</v>
      </c>
      <c r="AF35" s="768">
        <v>0</v>
      </c>
      <c r="AG35" s="768">
        <v>0</v>
      </c>
      <c r="AH35" s="768">
        <v>1807.0323100000003</v>
      </c>
      <c r="AI35" s="590"/>
      <c r="AJ35" s="472"/>
      <c r="AK35" s="472"/>
      <c r="AL35" s="472"/>
      <c r="AM35" s="472"/>
      <c r="AN35" s="472"/>
      <c r="AO35" s="472"/>
      <c r="AP35" s="472"/>
      <c r="AQ35" s="472"/>
      <c r="AR35" s="472"/>
      <c r="AS35" s="472"/>
      <c r="AT35" s="472"/>
      <c r="AU35" s="472"/>
      <c r="AV35" s="472"/>
      <c r="AW35" s="472"/>
      <c r="AX35" s="472"/>
      <c r="AY35" s="472"/>
      <c r="AZ35" s="472"/>
      <c r="BA35" s="472"/>
      <c r="BB35" s="472"/>
      <c r="BC35" s="472"/>
      <c r="BD35" s="472"/>
      <c r="BE35" s="472"/>
      <c r="BF35" s="472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72"/>
      <c r="BV35" s="472"/>
      <c r="BW35" s="472"/>
      <c r="BX35" s="472"/>
      <c r="BY35" s="472"/>
      <c r="BZ35" s="472"/>
      <c r="CA35" s="472"/>
      <c r="CB35" s="472"/>
      <c r="CC35" s="472"/>
      <c r="CD35" s="472"/>
      <c r="CE35" s="472"/>
      <c r="CF35" s="472"/>
      <c r="CG35" s="472"/>
      <c r="CH35" s="472"/>
      <c r="CI35" s="472"/>
    </row>
    <row r="36" spans="1:87" s="471" customFormat="1" ht="12" x14ac:dyDescent="0.2">
      <c r="A36" s="173" t="s">
        <v>940</v>
      </c>
      <c r="B36" s="768">
        <v>0</v>
      </c>
      <c r="C36" s="768">
        <v>3212.5356599999996</v>
      </c>
      <c r="D36" s="768">
        <v>3345.20498</v>
      </c>
      <c r="E36" s="768">
        <v>9090.9122100000004</v>
      </c>
      <c r="F36" s="768">
        <v>2372.1166600000001</v>
      </c>
      <c r="G36" s="768">
        <v>0</v>
      </c>
      <c r="H36" s="768">
        <v>2739.0882099999999</v>
      </c>
      <c r="I36" s="768">
        <v>4595.8114299999997</v>
      </c>
      <c r="J36" s="768">
        <v>0</v>
      </c>
      <c r="K36" s="768">
        <v>14602.263560000001</v>
      </c>
      <c r="L36" s="768">
        <v>0</v>
      </c>
      <c r="M36" s="768">
        <v>0</v>
      </c>
      <c r="N36" s="768">
        <v>11.77261</v>
      </c>
      <c r="O36" s="768">
        <v>6533.3590700000004</v>
      </c>
      <c r="P36" s="768">
        <v>3672.1858999999999</v>
      </c>
      <c r="Q36" s="768">
        <v>110.82015</v>
      </c>
      <c r="R36" s="768">
        <v>251.09014999999999</v>
      </c>
      <c r="S36" s="768">
        <v>1930.61274</v>
      </c>
      <c r="T36" s="768">
        <v>1918.6005</v>
      </c>
      <c r="U36" s="768">
        <v>4638.3562999999995</v>
      </c>
      <c r="V36" s="768">
        <v>3512.5514399999993</v>
      </c>
      <c r="W36" s="768">
        <v>0.30242000000000002</v>
      </c>
      <c r="X36" s="768">
        <v>1628.0585000000001</v>
      </c>
      <c r="Y36" s="768">
        <v>1435.6165100000001</v>
      </c>
      <c r="Z36" s="768">
        <v>3399.1970000000001</v>
      </c>
      <c r="AA36" s="768">
        <v>0</v>
      </c>
      <c r="AB36" s="768">
        <v>1436.40957</v>
      </c>
      <c r="AC36" s="768">
        <v>625.75174000000004</v>
      </c>
      <c r="AD36" s="768">
        <v>4533.3353699999998</v>
      </c>
      <c r="AE36" s="768">
        <v>10.577999999999999</v>
      </c>
      <c r="AF36" s="768">
        <v>1380.5077999999999</v>
      </c>
      <c r="AG36" s="768">
        <v>2774.4013999999997</v>
      </c>
      <c r="AH36" s="768">
        <v>79761.439880000005</v>
      </c>
      <c r="AI36" s="590"/>
      <c r="AJ36" s="472"/>
      <c r="AK36" s="472"/>
      <c r="AL36" s="472"/>
      <c r="AM36" s="472"/>
      <c r="AN36" s="472"/>
      <c r="AO36" s="472"/>
      <c r="AP36" s="472"/>
      <c r="AQ36" s="472"/>
      <c r="AR36" s="472"/>
      <c r="AS36" s="472"/>
      <c r="AT36" s="472"/>
      <c r="AU36" s="472"/>
      <c r="AV36" s="472"/>
      <c r="AW36" s="472"/>
      <c r="AX36" s="472"/>
      <c r="AY36" s="472"/>
      <c r="AZ36" s="472"/>
      <c r="BA36" s="472"/>
      <c r="BB36" s="472"/>
      <c r="BC36" s="472"/>
      <c r="BD36" s="472"/>
      <c r="BE36" s="472"/>
      <c r="BF36" s="472"/>
      <c r="BG36" s="472"/>
      <c r="BH36" s="472"/>
      <c r="BI36" s="472"/>
      <c r="BJ36" s="472"/>
      <c r="BK36" s="472"/>
      <c r="BL36" s="472"/>
      <c r="BM36" s="472"/>
      <c r="BN36" s="472"/>
      <c r="BO36" s="472"/>
      <c r="BP36" s="472"/>
      <c r="BQ36" s="472"/>
      <c r="BR36" s="472"/>
      <c r="BS36" s="472"/>
      <c r="BT36" s="472"/>
      <c r="BU36" s="472"/>
      <c r="BV36" s="472"/>
      <c r="BW36" s="472"/>
      <c r="BX36" s="472"/>
      <c r="BY36" s="472"/>
      <c r="BZ36" s="472"/>
      <c r="CA36" s="472"/>
      <c r="CB36" s="472"/>
      <c r="CC36" s="472"/>
      <c r="CD36" s="472"/>
      <c r="CE36" s="472"/>
      <c r="CF36" s="472"/>
      <c r="CG36" s="472"/>
      <c r="CH36" s="472"/>
      <c r="CI36" s="472"/>
    </row>
    <row r="37" spans="1:87" s="471" customFormat="1" ht="12" x14ac:dyDescent="0.2">
      <c r="A37" s="173" t="s">
        <v>941</v>
      </c>
      <c r="B37" s="768">
        <v>0</v>
      </c>
      <c r="C37" s="768">
        <v>248271.70900999999</v>
      </c>
      <c r="D37" s="768">
        <v>165357.18112999998</v>
      </c>
      <c r="E37" s="768">
        <v>338084.49973000004</v>
      </c>
      <c r="F37" s="768">
        <v>56180.187250000003</v>
      </c>
      <c r="G37" s="768">
        <v>0</v>
      </c>
      <c r="H37" s="768">
        <v>36358.767039999999</v>
      </c>
      <c r="I37" s="768">
        <v>407432.84696096141</v>
      </c>
      <c r="J37" s="768">
        <v>0</v>
      </c>
      <c r="K37" s="768">
        <v>4770.0831399999997</v>
      </c>
      <c r="L37" s="768">
        <v>0</v>
      </c>
      <c r="M37" s="768">
        <v>666.16188</v>
      </c>
      <c r="N37" s="768">
        <v>12186.700269999999</v>
      </c>
      <c r="O37" s="768">
        <v>198373.57457</v>
      </c>
      <c r="P37" s="768">
        <v>118586.79797</v>
      </c>
      <c r="Q37" s="768">
        <v>7342.0419499999998</v>
      </c>
      <c r="R37" s="768">
        <v>35570.585009999995</v>
      </c>
      <c r="S37" s="768">
        <v>158968.11356999996</v>
      </c>
      <c r="T37" s="768">
        <v>160012.51548</v>
      </c>
      <c r="U37" s="768">
        <v>26653.986120000001</v>
      </c>
      <c r="V37" s="768">
        <v>57347.094799999999</v>
      </c>
      <c r="W37" s="768">
        <v>2242.5820600000002</v>
      </c>
      <c r="X37" s="768">
        <v>19578.522120000001</v>
      </c>
      <c r="Y37" s="768">
        <v>29870.028670000003</v>
      </c>
      <c r="Z37" s="768">
        <v>87743.819499999998</v>
      </c>
      <c r="AA37" s="768">
        <v>0</v>
      </c>
      <c r="AB37" s="768">
        <v>70934.91240999999</v>
      </c>
      <c r="AC37" s="768">
        <v>12385.415889999998</v>
      </c>
      <c r="AD37" s="768">
        <v>64561.1662</v>
      </c>
      <c r="AE37" s="768">
        <v>248.59030999999999</v>
      </c>
      <c r="AF37" s="768">
        <v>90080.588310000006</v>
      </c>
      <c r="AG37" s="768">
        <v>36645.388450000006</v>
      </c>
      <c r="AH37" s="768">
        <v>2446453.8598009609</v>
      </c>
      <c r="AI37" s="590"/>
      <c r="AJ37" s="472"/>
      <c r="AK37" s="472"/>
      <c r="AL37" s="472"/>
      <c r="AM37" s="472"/>
      <c r="AN37" s="472"/>
      <c r="AO37" s="472"/>
      <c r="AP37" s="472"/>
      <c r="AQ37" s="472"/>
      <c r="AR37" s="472"/>
      <c r="AS37" s="472"/>
      <c r="AT37" s="472"/>
      <c r="AU37" s="472"/>
      <c r="AV37" s="472"/>
      <c r="AW37" s="472"/>
      <c r="AX37" s="472"/>
      <c r="AY37" s="472"/>
      <c r="AZ37" s="472"/>
      <c r="BA37" s="472"/>
      <c r="BB37" s="472"/>
      <c r="BC37" s="472"/>
      <c r="BD37" s="472"/>
      <c r="BE37" s="472"/>
      <c r="BF37" s="472"/>
      <c r="BG37" s="472"/>
      <c r="BH37" s="472"/>
      <c r="BI37" s="472"/>
      <c r="BJ37" s="472"/>
      <c r="BK37" s="472"/>
      <c r="BL37" s="472"/>
      <c r="BM37" s="472"/>
      <c r="BN37" s="472"/>
      <c r="BO37" s="472"/>
      <c r="BP37" s="472"/>
      <c r="BQ37" s="472"/>
      <c r="BR37" s="472"/>
      <c r="BS37" s="472"/>
      <c r="BT37" s="472"/>
      <c r="BU37" s="472"/>
      <c r="BV37" s="472"/>
      <c r="BW37" s="472"/>
      <c r="BX37" s="472"/>
      <c r="BY37" s="472"/>
      <c r="BZ37" s="472"/>
      <c r="CA37" s="472"/>
      <c r="CB37" s="472"/>
      <c r="CC37" s="472"/>
      <c r="CD37" s="472"/>
      <c r="CE37" s="472"/>
      <c r="CF37" s="472"/>
      <c r="CG37" s="472"/>
      <c r="CH37" s="472"/>
      <c r="CI37" s="472"/>
    </row>
    <row r="38" spans="1:87" s="471" customFormat="1" ht="12" x14ac:dyDescent="0.2">
      <c r="A38" s="767" t="s">
        <v>525</v>
      </c>
      <c r="B38" s="768">
        <v>0</v>
      </c>
      <c r="C38" s="768">
        <v>0</v>
      </c>
      <c r="D38" s="768">
        <v>0</v>
      </c>
      <c r="E38" s="768">
        <v>0</v>
      </c>
      <c r="F38" s="768">
        <v>0</v>
      </c>
      <c r="G38" s="768">
        <v>0</v>
      </c>
      <c r="H38" s="768">
        <v>0</v>
      </c>
      <c r="I38" s="768">
        <v>0</v>
      </c>
      <c r="J38" s="768">
        <v>0</v>
      </c>
      <c r="K38" s="768">
        <v>0</v>
      </c>
      <c r="L38" s="768">
        <v>0</v>
      </c>
      <c r="M38" s="768">
        <v>0</v>
      </c>
      <c r="N38" s="768">
        <v>0</v>
      </c>
      <c r="O38" s="768">
        <v>0</v>
      </c>
      <c r="P38" s="768">
        <v>0</v>
      </c>
      <c r="Q38" s="768">
        <v>0</v>
      </c>
      <c r="R38" s="768">
        <v>0</v>
      </c>
      <c r="S38" s="768">
        <v>0</v>
      </c>
      <c r="T38" s="768">
        <v>0</v>
      </c>
      <c r="U38" s="768">
        <v>0</v>
      </c>
      <c r="V38" s="768">
        <v>0</v>
      </c>
      <c r="W38" s="768">
        <v>0</v>
      </c>
      <c r="X38" s="768">
        <v>0</v>
      </c>
      <c r="Y38" s="768">
        <v>0</v>
      </c>
      <c r="Z38" s="768">
        <v>0</v>
      </c>
      <c r="AA38" s="768">
        <v>0</v>
      </c>
      <c r="AB38" s="768">
        <v>171.46700000000001</v>
      </c>
      <c r="AC38" s="768">
        <v>0</v>
      </c>
      <c r="AD38" s="768">
        <v>0</v>
      </c>
      <c r="AE38" s="768">
        <v>0</v>
      </c>
      <c r="AF38" s="768">
        <v>0</v>
      </c>
      <c r="AG38" s="768">
        <v>0</v>
      </c>
      <c r="AH38" s="768">
        <v>171.46700000000001</v>
      </c>
      <c r="AI38" s="590"/>
      <c r="AJ38" s="472"/>
      <c r="AK38" s="472"/>
      <c r="AL38" s="472"/>
      <c r="AM38" s="472"/>
      <c r="AN38" s="472"/>
      <c r="AO38" s="472"/>
      <c r="AP38" s="472"/>
      <c r="AQ38" s="472"/>
      <c r="AR38" s="472"/>
      <c r="AS38" s="472"/>
      <c r="AT38" s="472"/>
      <c r="AU38" s="472"/>
      <c r="AV38" s="472"/>
      <c r="AW38" s="472"/>
      <c r="AX38" s="472"/>
      <c r="AY38" s="472"/>
      <c r="AZ38" s="472"/>
      <c r="BA38" s="472"/>
      <c r="BB38" s="472"/>
      <c r="BC38" s="472"/>
      <c r="BD38" s="472"/>
      <c r="BE38" s="472"/>
      <c r="BF38" s="472"/>
      <c r="BG38" s="472"/>
      <c r="BH38" s="472"/>
      <c r="BI38" s="472"/>
      <c r="BJ38" s="472"/>
      <c r="BK38" s="472"/>
      <c r="BL38" s="472"/>
      <c r="BM38" s="472"/>
      <c r="BN38" s="472"/>
      <c r="BO38" s="472"/>
      <c r="BP38" s="472"/>
      <c r="BQ38" s="472"/>
      <c r="BR38" s="472"/>
      <c r="BS38" s="472"/>
      <c r="BT38" s="472"/>
      <c r="BU38" s="472"/>
      <c r="BV38" s="472"/>
      <c r="BW38" s="472"/>
      <c r="BX38" s="472"/>
      <c r="BY38" s="472"/>
      <c r="BZ38" s="472"/>
      <c r="CA38" s="472"/>
      <c r="CB38" s="472"/>
      <c r="CC38" s="472"/>
      <c r="CD38" s="472"/>
      <c r="CE38" s="472"/>
      <c r="CF38" s="472"/>
      <c r="CG38" s="472"/>
      <c r="CH38" s="472"/>
      <c r="CI38" s="472"/>
    </row>
    <row r="39" spans="1:87" s="471" customFormat="1" ht="12" x14ac:dyDescent="0.2">
      <c r="A39" s="174" t="s">
        <v>942</v>
      </c>
      <c r="B39" s="768">
        <v>0</v>
      </c>
      <c r="C39" s="768">
        <v>12763.20868</v>
      </c>
      <c r="D39" s="768">
        <v>54.499110000000002</v>
      </c>
      <c r="E39" s="768">
        <v>60.564279999999997</v>
      </c>
      <c r="F39" s="768">
        <v>1.16E-3</v>
      </c>
      <c r="G39" s="768">
        <v>0</v>
      </c>
      <c r="H39" s="768">
        <v>0</v>
      </c>
      <c r="I39" s="768">
        <v>1.8780000000000002E-2</v>
      </c>
      <c r="J39" s="768">
        <v>0</v>
      </c>
      <c r="K39" s="768">
        <v>0</v>
      </c>
      <c r="L39" s="768">
        <v>0</v>
      </c>
      <c r="M39" s="768">
        <v>0</v>
      </c>
      <c r="N39" s="768">
        <v>0</v>
      </c>
      <c r="O39" s="768">
        <v>101.93935</v>
      </c>
      <c r="P39" s="768">
        <v>10931.7934</v>
      </c>
      <c r="Q39" s="768">
        <v>0</v>
      </c>
      <c r="R39" s="768">
        <v>0</v>
      </c>
      <c r="S39" s="768">
        <v>1.7770000000000001E-2</v>
      </c>
      <c r="T39" s="768">
        <v>499.03732000000002</v>
      </c>
      <c r="U39" s="768">
        <v>0</v>
      </c>
      <c r="V39" s="768">
        <v>1.6100000000000001E-3</v>
      </c>
      <c r="W39" s="768">
        <v>0</v>
      </c>
      <c r="X39" s="768">
        <v>0</v>
      </c>
      <c r="Y39" s="768">
        <v>0</v>
      </c>
      <c r="Z39" s="768">
        <v>0</v>
      </c>
      <c r="AA39" s="768">
        <v>0</v>
      </c>
      <c r="AB39" s="768">
        <v>3.1496</v>
      </c>
      <c r="AC39" s="768">
        <v>5.8E-4</v>
      </c>
      <c r="AD39" s="768">
        <v>198.61471</v>
      </c>
      <c r="AE39" s="768">
        <v>0</v>
      </c>
      <c r="AF39" s="768">
        <v>357.96415999999999</v>
      </c>
      <c r="AG39" s="768">
        <v>0</v>
      </c>
      <c r="AH39" s="768">
        <v>24970.810509999999</v>
      </c>
      <c r="AI39" s="590"/>
      <c r="AJ39" s="472"/>
      <c r="AK39" s="472"/>
      <c r="AL39" s="472"/>
      <c r="AM39" s="472"/>
      <c r="AN39" s="472"/>
      <c r="AO39" s="472"/>
      <c r="AP39" s="472"/>
      <c r="AQ39" s="472"/>
      <c r="AR39" s="472"/>
      <c r="AS39" s="472"/>
      <c r="AT39" s="472"/>
      <c r="AU39" s="472"/>
      <c r="AV39" s="472"/>
      <c r="AW39" s="472"/>
      <c r="AX39" s="472"/>
      <c r="AY39" s="472"/>
      <c r="AZ39" s="472"/>
      <c r="BA39" s="472"/>
      <c r="BB39" s="472"/>
      <c r="BC39" s="472"/>
      <c r="BD39" s="472"/>
      <c r="BE39" s="472"/>
      <c r="BF39" s="472"/>
      <c r="BG39" s="472"/>
      <c r="BH39" s="472"/>
      <c r="BI39" s="472"/>
      <c r="BJ39" s="472"/>
      <c r="BK39" s="472"/>
      <c r="BL39" s="472"/>
      <c r="BM39" s="472"/>
      <c r="BN39" s="472"/>
      <c r="BO39" s="472"/>
      <c r="BP39" s="472"/>
      <c r="BQ39" s="472"/>
      <c r="BR39" s="472"/>
      <c r="BS39" s="472"/>
      <c r="BT39" s="472"/>
      <c r="BU39" s="472"/>
      <c r="BV39" s="472"/>
      <c r="BW39" s="472"/>
      <c r="BX39" s="472"/>
      <c r="BY39" s="472"/>
      <c r="BZ39" s="472"/>
      <c r="CA39" s="472"/>
      <c r="CB39" s="472"/>
      <c r="CC39" s="472"/>
      <c r="CD39" s="472"/>
      <c r="CE39" s="472"/>
      <c r="CF39" s="472"/>
      <c r="CG39" s="472"/>
      <c r="CH39" s="472"/>
      <c r="CI39" s="472"/>
    </row>
    <row r="40" spans="1:87" s="471" customFormat="1" ht="12" x14ac:dyDescent="0.2">
      <c r="A40" s="174" t="s">
        <v>1664</v>
      </c>
      <c r="B40" s="768">
        <v>0</v>
      </c>
      <c r="C40" s="768">
        <v>731.40223000000003</v>
      </c>
      <c r="D40" s="768">
        <v>15032.472020000001</v>
      </c>
      <c r="E40" s="768">
        <v>26924.499030000003</v>
      </c>
      <c r="F40" s="768">
        <v>56.924219999999998</v>
      </c>
      <c r="G40" s="768">
        <v>0</v>
      </c>
      <c r="H40" s="768">
        <v>157.99422000000001</v>
      </c>
      <c r="I40" s="768">
        <v>4794.1258600000001</v>
      </c>
      <c r="J40" s="768">
        <v>0</v>
      </c>
      <c r="K40" s="768">
        <v>0.30852999999999997</v>
      </c>
      <c r="L40" s="768">
        <v>0</v>
      </c>
      <c r="M40" s="768">
        <v>0</v>
      </c>
      <c r="N40" s="768">
        <v>0</v>
      </c>
      <c r="O40" s="768">
        <v>419.92518000000001</v>
      </c>
      <c r="P40" s="768">
        <v>522.92065000000002</v>
      </c>
      <c r="Q40" s="768">
        <v>0</v>
      </c>
      <c r="R40" s="768">
        <v>39.747720000000001</v>
      </c>
      <c r="S40" s="768">
        <v>2229.5659200000005</v>
      </c>
      <c r="T40" s="768">
        <v>5383.4714100000001</v>
      </c>
      <c r="U40" s="768">
        <v>56.760719999999999</v>
      </c>
      <c r="V40" s="768">
        <v>14.06545</v>
      </c>
      <c r="W40" s="768">
        <v>0</v>
      </c>
      <c r="X40" s="768">
        <v>3.46</v>
      </c>
      <c r="Y40" s="768">
        <v>332.04808000000003</v>
      </c>
      <c r="Z40" s="768">
        <v>516.79174</v>
      </c>
      <c r="AA40" s="768">
        <v>0</v>
      </c>
      <c r="AB40" s="768">
        <v>283.00837999999999</v>
      </c>
      <c r="AC40" s="768">
        <v>30.08728</v>
      </c>
      <c r="AD40" s="768">
        <v>696.11356999999998</v>
      </c>
      <c r="AE40" s="768">
        <v>0.11940000000000001</v>
      </c>
      <c r="AF40" s="768">
        <v>485.70357999999999</v>
      </c>
      <c r="AG40" s="768">
        <v>457.25015999999999</v>
      </c>
      <c r="AH40" s="768">
        <v>59168.765350000009</v>
      </c>
      <c r="AI40" s="590"/>
      <c r="AJ40" s="472"/>
      <c r="AK40" s="472"/>
      <c r="AL40" s="472"/>
      <c r="AM40" s="472"/>
      <c r="AN40" s="472"/>
      <c r="AO40" s="472"/>
      <c r="AP40" s="472"/>
      <c r="AQ40" s="472"/>
      <c r="AR40" s="472"/>
      <c r="AS40" s="472"/>
      <c r="AT40" s="472"/>
      <c r="AU40" s="472"/>
      <c r="AV40" s="472"/>
      <c r="AW40" s="472"/>
      <c r="AX40" s="472"/>
      <c r="AY40" s="472"/>
      <c r="AZ40" s="472"/>
      <c r="BA40" s="472"/>
      <c r="BB40" s="472"/>
      <c r="BC40" s="472"/>
      <c r="BD40" s="472"/>
      <c r="BE40" s="472"/>
      <c r="BF40" s="472"/>
      <c r="BG40" s="472"/>
      <c r="BH40" s="472"/>
      <c r="BI40" s="472"/>
      <c r="BJ40" s="472"/>
      <c r="BK40" s="472"/>
      <c r="BL40" s="472"/>
      <c r="BM40" s="472"/>
      <c r="BN40" s="472"/>
      <c r="BO40" s="472"/>
      <c r="BP40" s="472"/>
      <c r="BQ40" s="472"/>
      <c r="BR40" s="472"/>
      <c r="BS40" s="472"/>
      <c r="BT40" s="472"/>
      <c r="BU40" s="472"/>
      <c r="BV40" s="472"/>
      <c r="BW40" s="472"/>
      <c r="BX40" s="472"/>
      <c r="BY40" s="472"/>
      <c r="BZ40" s="472"/>
      <c r="CA40" s="472"/>
      <c r="CB40" s="472"/>
      <c r="CC40" s="472"/>
      <c r="CD40" s="472"/>
      <c r="CE40" s="472"/>
      <c r="CF40" s="472"/>
      <c r="CG40" s="472"/>
      <c r="CH40" s="472"/>
      <c r="CI40" s="472"/>
    </row>
    <row r="41" spans="1:87" s="471" customFormat="1" ht="12" x14ac:dyDescent="0.2">
      <c r="A41" s="175" t="s">
        <v>1204</v>
      </c>
      <c r="B41" s="768">
        <v>0</v>
      </c>
      <c r="C41" s="768">
        <v>8872.1117599999998</v>
      </c>
      <c r="D41" s="768">
        <v>10410.02232</v>
      </c>
      <c r="E41" s="768">
        <v>7812.5738600000004</v>
      </c>
      <c r="F41" s="768">
        <v>913.97861</v>
      </c>
      <c r="G41" s="768">
        <v>0</v>
      </c>
      <c r="H41" s="768">
        <v>2338.4021699999998</v>
      </c>
      <c r="I41" s="768">
        <v>13794.131590000061</v>
      </c>
      <c r="J41" s="768">
        <v>0</v>
      </c>
      <c r="K41" s="768">
        <v>11258.913349999999</v>
      </c>
      <c r="L41" s="768">
        <v>0</v>
      </c>
      <c r="M41" s="768">
        <v>0.35399999999999998</v>
      </c>
      <c r="N41" s="768">
        <v>60.492190000000001</v>
      </c>
      <c r="O41" s="768">
        <v>15260.824269999999</v>
      </c>
      <c r="P41" s="768">
        <v>3547.6790299999998</v>
      </c>
      <c r="Q41" s="768">
        <v>13.69172</v>
      </c>
      <c r="R41" s="768">
        <v>742.82295999999997</v>
      </c>
      <c r="S41" s="768">
        <v>2073.9989400000004</v>
      </c>
      <c r="T41" s="768">
        <v>5323.901350000001</v>
      </c>
      <c r="U41" s="768">
        <v>354.68897999999996</v>
      </c>
      <c r="V41" s="768">
        <v>377.69490000000002</v>
      </c>
      <c r="W41" s="768">
        <v>51.780809999999995</v>
      </c>
      <c r="X41" s="768">
        <v>54.648620000000001</v>
      </c>
      <c r="Y41" s="768">
        <v>45.610120000000002</v>
      </c>
      <c r="Z41" s="768">
        <v>7999.5615800000005</v>
      </c>
      <c r="AA41" s="768">
        <v>0</v>
      </c>
      <c r="AB41" s="768">
        <v>27.489919999999998</v>
      </c>
      <c r="AC41" s="768">
        <v>2.6818599999999999</v>
      </c>
      <c r="AD41" s="768">
        <v>3683.7466800000002</v>
      </c>
      <c r="AE41" s="768">
        <v>0.42269000000000001</v>
      </c>
      <c r="AF41" s="768">
        <v>4100.7947400000003</v>
      </c>
      <c r="AG41" s="768">
        <v>4369.6804199999997</v>
      </c>
      <c r="AH41" s="768">
        <v>103492.69944000008</v>
      </c>
      <c r="AI41" s="590"/>
      <c r="AJ41" s="472"/>
      <c r="AK41" s="472"/>
      <c r="AL41" s="472"/>
      <c r="AM41" s="472"/>
      <c r="AN41" s="472"/>
      <c r="AO41" s="472"/>
      <c r="AP41" s="472"/>
      <c r="AQ41" s="472"/>
      <c r="AR41" s="472"/>
      <c r="AS41" s="472"/>
      <c r="AT41" s="472"/>
      <c r="AU41" s="472"/>
      <c r="AV41" s="472"/>
      <c r="AW41" s="472"/>
      <c r="AX41" s="472"/>
      <c r="AY41" s="472"/>
      <c r="AZ41" s="472"/>
      <c r="BA41" s="472"/>
      <c r="BB41" s="472"/>
      <c r="BC41" s="472"/>
      <c r="BD41" s="472"/>
      <c r="BE41" s="472"/>
      <c r="BF41" s="472"/>
      <c r="BG41" s="472"/>
      <c r="BH41" s="472"/>
      <c r="BI41" s="472"/>
      <c r="BJ41" s="472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2"/>
      <c r="BW41" s="472"/>
      <c r="BX41" s="472"/>
      <c r="BY41" s="472"/>
      <c r="BZ41" s="472"/>
      <c r="CA41" s="472"/>
      <c r="CB41" s="472"/>
      <c r="CC41" s="472"/>
      <c r="CD41" s="472"/>
      <c r="CE41" s="472"/>
      <c r="CF41" s="472"/>
      <c r="CG41" s="472"/>
      <c r="CH41" s="472"/>
      <c r="CI41" s="472"/>
    </row>
    <row r="42" spans="1:87" s="471" customFormat="1" ht="12" x14ac:dyDescent="0.2">
      <c r="A42" s="173" t="s">
        <v>1665</v>
      </c>
      <c r="B42" s="768">
        <v>0</v>
      </c>
      <c r="C42" s="768">
        <v>37442.64602</v>
      </c>
      <c r="D42" s="768">
        <v>54285.143349999991</v>
      </c>
      <c r="E42" s="768">
        <v>109289.63484999999</v>
      </c>
      <c r="F42" s="768">
        <v>11278.85167</v>
      </c>
      <c r="G42" s="768">
        <v>0</v>
      </c>
      <c r="H42" s="768">
        <v>55770.241719999998</v>
      </c>
      <c r="I42" s="768">
        <v>148366.81892000101</v>
      </c>
      <c r="J42" s="768">
        <v>0</v>
      </c>
      <c r="K42" s="768">
        <v>6777.9105300000001</v>
      </c>
      <c r="L42" s="768">
        <v>0</v>
      </c>
      <c r="M42" s="768">
        <v>15.859219999999999</v>
      </c>
      <c r="N42" s="768">
        <v>1817.8761000000002</v>
      </c>
      <c r="O42" s="768">
        <v>69938.254249999998</v>
      </c>
      <c r="P42" s="768">
        <v>60487.673689999996</v>
      </c>
      <c r="Q42" s="768">
        <v>73.317039999999992</v>
      </c>
      <c r="R42" s="768">
        <v>13095.967359999999</v>
      </c>
      <c r="S42" s="768">
        <v>58315.354329999995</v>
      </c>
      <c r="T42" s="768">
        <v>46727.147480000007</v>
      </c>
      <c r="U42" s="768">
        <v>4600.1933099999997</v>
      </c>
      <c r="V42" s="768">
        <v>3838.57825</v>
      </c>
      <c r="W42" s="768">
        <v>113.62154</v>
      </c>
      <c r="X42" s="768">
        <v>17514.675889999999</v>
      </c>
      <c r="Y42" s="768">
        <v>3493.6969199999999</v>
      </c>
      <c r="Z42" s="768">
        <v>48070.715449999996</v>
      </c>
      <c r="AA42" s="768">
        <v>0</v>
      </c>
      <c r="AB42" s="768">
        <v>24052.739810000003</v>
      </c>
      <c r="AC42" s="768">
        <v>1405.1768</v>
      </c>
      <c r="AD42" s="768">
        <v>21099.3825</v>
      </c>
      <c r="AE42" s="768">
        <v>3.1763499999999998</v>
      </c>
      <c r="AF42" s="768">
        <v>34441.475530000003</v>
      </c>
      <c r="AG42" s="768">
        <v>34222.570719999996</v>
      </c>
      <c r="AH42" s="768">
        <v>866538.69960000098</v>
      </c>
      <c r="AI42" s="590"/>
      <c r="AJ42" s="472"/>
      <c r="AK42" s="472"/>
      <c r="AL42" s="472"/>
      <c r="AM42" s="472"/>
      <c r="AN42" s="472"/>
      <c r="AO42" s="472"/>
      <c r="AP42" s="472"/>
      <c r="AQ42" s="472"/>
      <c r="AR42" s="472"/>
      <c r="AS42" s="472"/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</row>
    <row r="43" spans="1:87" s="471" customFormat="1" ht="12" x14ac:dyDescent="0.2">
      <c r="A43" s="173" t="s">
        <v>526</v>
      </c>
      <c r="B43" s="768">
        <v>0</v>
      </c>
      <c r="C43" s="768">
        <v>28920.682649999999</v>
      </c>
      <c r="D43" s="768">
        <v>18289.815320000002</v>
      </c>
      <c r="E43" s="768">
        <v>30318.303080000002</v>
      </c>
      <c r="F43" s="768">
        <v>6682.9994100000004</v>
      </c>
      <c r="G43" s="768">
        <v>0</v>
      </c>
      <c r="H43" s="768">
        <v>11335.044610000001</v>
      </c>
      <c r="I43" s="768">
        <v>32454.240829999937</v>
      </c>
      <c r="J43" s="768">
        <v>0</v>
      </c>
      <c r="K43" s="768">
        <v>1574.4933700000001</v>
      </c>
      <c r="L43" s="768">
        <v>0</v>
      </c>
      <c r="M43" s="768">
        <v>82.664899999999989</v>
      </c>
      <c r="N43" s="768">
        <v>298.79130000000004</v>
      </c>
      <c r="O43" s="768">
        <v>15017.98367</v>
      </c>
      <c r="P43" s="768">
        <v>38657.262600000002</v>
      </c>
      <c r="Q43" s="768">
        <v>393.62246999999996</v>
      </c>
      <c r="R43" s="768">
        <v>1700.6907699999997</v>
      </c>
      <c r="S43" s="768">
        <v>13997.841530000002</v>
      </c>
      <c r="T43" s="768">
        <v>17475.603369999997</v>
      </c>
      <c r="U43" s="768">
        <v>1632.6110499999998</v>
      </c>
      <c r="V43" s="768">
        <v>779.10633999999993</v>
      </c>
      <c r="W43" s="768">
        <v>5.1509300000000007</v>
      </c>
      <c r="X43" s="768">
        <v>4462.6874699999998</v>
      </c>
      <c r="Y43" s="768">
        <v>764.74258000000009</v>
      </c>
      <c r="Z43" s="768">
        <v>14828.928379999999</v>
      </c>
      <c r="AA43" s="768">
        <v>0</v>
      </c>
      <c r="AB43" s="768">
        <v>16951.818369999997</v>
      </c>
      <c r="AC43" s="768">
        <v>981.64197999999999</v>
      </c>
      <c r="AD43" s="768">
        <v>11452.07755</v>
      </c>
      <c r="AE43" s="768">
        <v>2.1999999999999999E-2</v>
      </c>
      <c r="AF43" s="768">
        <v>15215.610199999999</v>
      </c>
      <c r="AG43" s="768">
        <v>18409.721109999999</v>
      </c>
      <c r="AH43" s="768">
        <v>302684.15783999988</v>
      </c>
      <c r="AI43" s="590"/>
      <c r="AJ43" s="472"/>
      <c r="AK43" s="472"/>
      <c r="AL43" s="472"/>
      <c r="AM43" s="472"/>
      <c r="AN43" s="472"/>
      <c r="AO43" s="472"/>
      <c r="AP43" s="472"/>
      <c r="AQ43" s="472"/>
      <c r="AR43" s="472"/>
      <c r="AS43" s="472"/>
      <c r="AT43" s="472"/>
      <c r="AU43" s="472"/>
      <c r="AV43" s="472"/>
      <c r="AW43" s="472"/>
      <c r="AX43" s="472"/>
      <c r="AY43" s="472"/>
      <c r="AZ43" s="472"/>
      <c r="BA43" s="472"/>
      <c r="BB43" s="472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2"/>
      <c r="BV43" s="472"/>
      <c r="BW43" s="472"/>
      <c r="BX43" s="472"/>
      <c r="BY43" s="472"/>
      <c r="BZ43" s="472"/>
      <c r="CA43" s="472"/>
      <c r="CB43" s="472"/>
      <c r="CC43" s="472"/>
      <c r="CD43" s="472"/>
      <c r="CE43" s="472"/>
      <c r="CF43" s="472"/>
      <c r="CG43" s="472"/>
      <c r="CH43" s="472"/>
      <c r="CI43" s="472"/>
    </row>
    <row r="44" spans="1:87" s="471" customFormat="1" ht="12" x14ac:dyDescent="0.2">
      <c r="A44" s="173" t="s">
        <v>945</v>
      </c>
      <c r="B44" s="768">
        <v>0</v>
      </c>
      <c r="C44" s="768">
        <v>5174.6581199999973</v>
      </c>
      <c r="D44" s="768">
        <v>1587.3859800000005</v>
      </c>
      <c r="E44" s="768">
        <v>14715.695469999995</v>
      </c>
      <c r="F44" s="768">
        <v>2028.5338499999996</v>
      </c>
      <c r="G44" s="768">
        <v>0</v>
      </c>
      <c r="H44" s="768">
        <v>1624.2982299999985</v>
      </c>
      <c r="I44" s="768">
        <v>9893.2200099999391</v>
      </c>
      <c r="J44" s="768">
        <v>0</v>
      </c>
      <c r="K44" s="768">
        <v>483.86968999999993</v>
      </c>
      <c r="L44" s="768">
        <v>0</v>
      </c>
      <c r="M44" s="768">
        <v>10.903759999999995</v>
      </c>
      <c r="N44" s="768">
        <v>88.544139999999956</v>
      </c>
      <c r="O44" s="768">
        <v>469.41073999999838</v>
      </c>
      <c r="P44" s="768">
        <v>5846.5467500000004</v>
      </c>
      <c r="Q44" s="768">
        <v>80.608549999999994</v>
      </c>
      <c r="R44" s="768">
        <v>1721.1446100000005</v>
      </c>
      <c r="S44" s="768">
        <v>14723.489970000006</v>
      </c>
      <c r="T44" s="768">
        <v>5359.0862000000034</v>
      </c>
      <c r="U44" s="768">
        <v>472.71568999999994</v>
      </c>
      <c r="V44" s="768">
        <v>97.778739999999985</v>
      </c>
      <c r="W44" s="768">
        <v>65.366190000000003</v>
      </c>
      <c r="X44" s="768">
        <v>24.076499999999999</v>
      </c>
      <c r="Y44" s="768">
        <v>405.90348</v>
      </c>
      <c r="Z44" s="768">
        <v>3413.3567499999999</v>
      </c>
      <c r="AA44" s="768">
        <v>0</v>
      </c>
      <c r="AB44" s="768">
        <v>217.35043000000343</v>
      </c>
      <c r="AC44" s="768">
        <v>207.98127000000002</v>
      </c>
      <c r="AD44" s="768">
        <v>2276.25549</v>
      </c>
      <c r="AE44" s="768">
        <v>0.40510000000000002</v>
      </c>
      <c r="AF44" s="768">
        <v>4526.1786900000016</v>
      </c>
      <c r="AG44" s="768">
        <v>858.42364999999847</v>
      </c>
      <c r="AH44" s="768">
        <v>76373.188049999953</v>
      </c>
      <c r="AI44" s="590"/>
      <c r="AJ44" s="472"/>
      <c r="AK44" s="472"/>
      <c r="AL44" s="472"/>
      <c r="AM44" s="472"/>
      <c r="AN44" s="472"/>
      <c r="AO44" s="472"/>
      <c r="AP44" s="472"/>
      <c r="AQ44" s="472"/>
      <c r="AR44" s="472"/>
      <c r="AS44" s="472"/>
      <c r="AT44" s="472"/>
      <c r="AU44" s="472"/>
      <c r="AV44" s="472"/>
      <c r="AW44" s="472"/>
      <c r="AX44" s="472"/>
      <c r="AY44" s="472"/>
      <c r="AZ44" s="472"/>
      <c r="BA44" s="472"/>
      <c r="BB44" s="472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2"/>
      <c r="BW44" s="472"/>
      <c r="BX44" s="472"/>
      <c r="BY44" s="472"/>
      <c r="BZ44" s="472"/>
      <c r="CA44" s="472"/>
      <c r="CB44" s="472"/>
      <c r="CC44" s="472"/>
      <c r="CD44" s="472"/>
      <c r="CE44" s="472"/>
      <c r="CF44" s="472"/>
      <c r="CG44" s="472"/>
      <c r="CH44" s="472"/>
      <c r="CI44" s="472"/>
    </row>
    <row r="45" spans="1:87" s="471" customFormat="1" ht="12" x14ac:dyDescent="0.2">
      <c r="A45" s="173" t="s">
        <v>946</v>
      </c>
      <c r="B45" s="768">
        <v>0</v>
      </c>
      <c r="C45" s="768">
        <v>142782.08713999999</v>
      </c>
      <c r="D45" s="768">
        <v>86896.714659999998</v>
      </c>
      <c r="E45" s="768">
        <v>171090.00013999999</v>
      </c>
      <c r="F45" s="768">
        <v>54033.538999999997</v>
      </c>
      <c r="G45" s="768">
        <v>0</v>
      </c>
      <c r="H45" s="768">
        <v>51309.904609999998</v>
      </c>
      <c r="I45" s="768">
        <v>246903.1159796631</v>
      </c>
      <c r="J45" s="768">
        <v>0</v>
      </c>
      <c r="K45" s="768">
        <v>1829.58339</v>
      </c>
      <c r="L45" s="768">
        <v>0</v>
      </c>
      <c r="M45" s="768">
        <v>0</v>
      </c>
      <c r="N45" s="768">
        <v>4941.1406799999995</v>
      </c>
      <c r="O45" s="768">
        <v>178794.28181000001</v>
      </c>
      <c r="P45" s="768">
        <v>17543.267030000003</v>
      </c>
      <c r="Q45" s="768">
        <v>13527.2875</v>
      </c>
      <c r="R45" s="768">
        <v>15078.983880000002</v>
      </c>
      <c r="S45" s="768">
        <v>96271.209009999991</v>
      </c>
      <c r="T45" s="768">
        <v>121730.42434</v>
      </c>
      <c r="U45" s="768">
        <v>14591.2132</v>
      </c>
      <c r="V45" s="768">
        <v>53707.452340000003</v>
      </c>
      <c r="W45" s="768">
        <v>24716.90221</v>
      </c>
      <c r="X45" s="768">
        <v>29962.0605</v>
      </c>
      <c r="Y45" s="768">
        <v>26120.181199999999</v>
      </c>
      <c r="Z45" s="768">
        <v>55027.576939999999</v>
      </c>
      <c r="AA45" s="768">
        <v>0</v>
      </c>
      <c r="AB45" s="768">
        <v>51706.52749</v>
      </c>
      <c r="AC45" s="768">
        <v>25670.395949999998</v>
      </c>
      <c r="AD45" s="768">
        <v>66865.758610000004</v>
      </c>
      <c r="AE45" s="768">
        <v>295.00346999999999</v>
      </c>
      <c r="AF45" s="768">
        <v>34591.131130000002</v>
      </c>
      <c r="AG45" s="768">
        <v>6536.29979</v>
      </c>
      <c r="AH45" s="768">
        <v>1592522.0419996632</v>
      </c>
      <c r="AI45" s="590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2"/>
      <c r="BV45" s="472"/>
      <c r="BW45" s="472"/>
      <c r="BX45" s="472"/>
      <c r="BY45" s="472"/>
      <c r="BZ45" s="472"/>
      <c r="CA45" s="472"/>
      <c r="CB45" s="472"/>
      <c r="CC45" s="472"/>
      <c r="CD45" s="472"/>
      <c r="CE45" s="472"/>
      <c r="CF45" s="472"/>
      <c r="CG45" s="472"/>
      <c r="CH45" s="472"/>
      <c r="CI45" s="472"/>
    </row>
    <row r="46" spans="1:87" s="471" customFormat="1" ht="12" x14ac:dyDescent="0.2">
      <c r="A46" s="173" t="s">
        <v>947</v>
      </c>
      <c r="B46" s="768">
        <v>0</v>
      </c>
      <c r="C46" s="768">
        <v>3551.5320299999998</v>
      </c>
      <c r="D46" s="768">
        <v>4214.7391200000002</v>
      </c>
      <c r="E46" s="768">
        <v>8655.2352699999992</v>
      </c>
      <c r="F46" s="768">
        <v>1305.5252399999999</v>
      </c>
      <c r="G46" s="768">
        <v>0</v>
      </c>
      <c r="H46" s="768">
        <v>452.68467000000004</v>
      </c>
      <c r="I46" s="768">
        <v>5350.8921999999993</v>
      </c>
      <c r="J46" s="768">
        <v>0</v>
      </c>
      <c r="K46" s="768">
        <v>114.5758</v>
      </c>
      <c r="L46" s="768">
        <v>0</v>
      </c>
      <c r="M46" s="768">
        <v>219.53496999999999</v>
      </c>
      <c r="N46" s="768">
        <v>12.358549999999999</v>
      </c>
      <c r="O46" s="768">
        <v>3044.67452</v>
      </c>
      <c r="P46" s="768">
        <v>808.97003000000007</v>
      </c>
      <c r="Q46" s="768">
        <v>39.446750000000002</v>
      </c>
      <c r="R46" s="768">
        <v>0.16519999999999999</v>
      </c>
      <c r="S46" s="768">
        <v>350.73428999999999</v>
      </c>
      <c r="T46" s="768">
        <v>3576.0351000000001</v>
      </c>
      <c r="U46" s="768">
        <v>972.60108000000002</v>
      </c>
      <c r="V46" s="768">
        <v>856.38530999999989</v>
      </c>
      <c r="W46" s="768">
        <v>20.156020000000002</v>
      </c>
      <c r="X46" s="768">
        <v>121.9928</v>
      </c>
      <c r="Y46" s="768">
        <v>394.33934000000005</v>
      </c>
      <c r="Z46" s="768">
        <v>1132.3469499999999</v>
      </c>
      <c r="AA46" s="768">
        <v>0</v>
      </c>
      <c r="AB46" s="768">
        <v>1056.0228400000001</v>
      </c>
      <c r="AC46" s="768">
        <v>106.76857000000001</v>
      </c>
      <c r="AD46" s="768">
        <v>1226.0901200000001</v>
      </c>
      <c r="AE46" s="768">
        <v>0</v>
      </c>
      <c r="AF46" s="768">
        <v>1416.2375699999998</v>
      </c>
      <c r="AG46" s="768">
        <v>278.82461000000006</v>
      </c>
      <c r="AH46" s="768">
        <v>39278.868949999996</v>
      </c>
      <c r="AI46" s="590"/>
      <c r="AJ46" s="472"/>
      <c r="AK46" s="472"/>
      <c r="AL46" s="472"/>
      <c r="AM46" s="472"/>
      <c r="AN46" s="472"/>
      <c r="AO46" s="472"/>
      <c r="AP46" s="472"/>
      <c r="AQ46" s="472"/>
      <c r="AR46" s="472"/>
      <c r="AS46" s="472"/>
      <c r="AT46" s="472"/>
      <c r="AU46" s="472"/>
      <c r="AV46" s="472"/>
      <c r="AW46" s="472"/>
      <c r="AX46" s="472"/>
      <c r="AY46" s="472"/>
      <c r="AZ46" s="472"/>
      <c r="BA46" s="472"/>
      <c r="BB46" s="472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2"/>
      <c r="BV46" s="472"/>
      <c r="BW46" s="472"/>
      <c r="BX46" s="472"/>
      <c r="BY46" s="472"/>
      <c r="BZ46" s="472"/>
      <c r="CA46" s="472"/>
      <c r="CB46" s="472"/>
      <c r="CC46" s="472"/>
      <c r="CD46" s="472"/>
      <c r="CE46" s="472"/>
      <c r="CF46" s="472"/>
      <c r="CG46" s="472"/>
      <c r="CH46" s="472"/>
      <c r="CI46" s="472"/>
    </row>
    <row r="47" spans="1:87" s="471" customFormat="1" ht="12" x14ac:dyDescent="0.2">
      <c r="A47" s="173" t="s">
        <v>1646</v>
      </c>
      <c r="B47" s="768">
        <v>0</v>
      </c>
      <c r="C47" s="768">
        <v>2075.6345299999998</v>
      </c>
      <c r="D47" s="768">
        <v>42.07394</v>
      </c>
      <c r="E47" s="768">
        <v>0</v>
      </c>
      <c r="F47" s="768">
        <v>0</v>
      </c>
      <c r="G47" s="768">
        <v>0</v>
      </c>
      <c r="H47" s="768">
        <v>0</v>
      </c>
      <c r="I47" s="768">
        <v>0</v>
      </c>
      <c r="J47" s="768">
        <v>0</v>
      </c>
      <c r="K47" s="768">
        <v>0</v>
      </c>
      <c r="L47" s="768">
        <v>0</v>
      </c>
      <c r="M47" s="768">
        <v>0</v>
      </c>
      <c r="N47" s="768">
        <v>0</v>
      </c>
      <c r="O47" s="768">
        <v>7.5899999999999995E-3</v>
      </c>
      <c r="P47" s="768">
        <v>12.980840000000001</v>
      </c>
      <c r="Q47" s="768">
        <v>0</v>
      </c>
      <c r="R47" s="768">
        <v>0</v>
      </c>
      <c r="S47" s="768">
        <v>0</v>
      </c>
      <c r="T47" s="768">
        <v>5.0860500000000002</v>
      </c>
      <c r="U47" s="768">
        <v>0</v>
      </c>
      <c r="V47" s="768">
        <v>0</v>
      </c>
      <c r="W47" s="768">
        <v>0</v>
      </c>
      <c r="X47" s="768">
        <v>683.95299999999997</v>
      </c>
      <c r="Y47" s="768">
        <v>0</v>
      </c>
      <c r="Z47" s="768">
        <v>0</v>
      </c>
      <c r="AA47" s="768">
        <v>0</v>
      </c>
      <c r="AB47" s="768">
        <v>1358.8592200000001</v>
      </c>
      <c r="AC47" s="768">
        <v>0</v>
      </c>
      <c r="AD47" s="768">
        <v>0</v>
      </c>
      <c r="AE47" s="768">
        <v>0</v>
      </c>
      <c r="AF47" s="768">
        <v>0</v>
      </c>
      <c r="AG47" s="768">
        <v>0</v>
      </c>
      <c r="AH47" s="768">
        <v>4178.5951700000005</v>
      </c>
      <c r="AI47" s="590"/>
      <c r="AJ47" s="472"/>
      <c r="AK47" s="472"/>
      <c r="AL47" s="472"/>
      <c r="AM47" s="472"/>
      <c r="AN47" s="472"/>
      <c r="AO47" s="472"/>
      <c r="AP47" s="472"/>
      <c r="AQ47" s="472"/>
      <c r="AR47" s="472"/>
      <c r="AS47" s="472"/>
      <c r="AT47" s="472"/>
      <c r="AU47" s="472"/>
      <c r="AV47" s="472"/>
      <c r="AW47" s="472"/>
      <c r="AX47" s="472"/>
      <c r="AY47" s="472"/>
      <c r="AZ47" s="472"/>
      <c r="BA47" s="472"/>
      <c r="BB47" s="472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2"/>
      <c r="BV47" s="472"/>
      <c r="BW47" s="472"/>
      <c r="BX47" s="472"/>
      <c r="BY47" s="472"/>
      <c r="BZ47" s="472"/>
      <c r="CA47" s="472"/>
      <c r="CB47" s="472"/>
      <c r="CC47" s="472"/>
      <c r="CD47" s="472"/>
      <c r="CE47" s="472"/>
      <c r="CF47" s="472"/>
      <c r="CG47" s="472"/>
      <c r="CH47" s="472"/>
      <c r="CI47" s="472"/>
    </row>
    <row r="48" spans="1:87" s="473" customFormat="1" ht="12" x14ac:dyDescent="0.2">
      <c r="A48" s="177" t="s">
        <v>1647</v>
      </c>
      <c r="B48" s="768">
        <v>0</v>
      </c>
      <c r="C48" s="768">
        <v>0</v>
      </c>
      <c r="D48" s="768">
        <v>0</v>
      </c>
      <c r="E48" s="768">
        <v>0</v>
      </c>
      <c r="F48" s="768">
        <v>0</v>
      </c>
      <c r="G48" s="768">
        <v>0</v>
      </c>
      <c r="H48" s="768">
        <v>0</v>
      </c>
      <c r="I48" s="768">
        <v>0</v>
      </c>
      <c r="J48" s="768">
        <v>0</v>
      </c>
      <c r="K48" s="768">
        <v>0</v>
      </c>
      <c r="L48" s="768">
        <v>0</v>
      </c>
      <c r="M48" s="768">
        <v>0</v>
      </c>
      <c r="N48" s="768">
        <v>0</v>
      </c>
      <c r="O48" s="768">
        <v>0</v>
      </c>
      <c r="P48" s="768">
        <v>0</v>
      </c>
      <c r="Q48" s="768">
        <v>0</v>
      </c>
      <c r="R48" s="768">
        <v>0</v>
      </c>
      <c r="S48" s="768">
        <v>0</v>
      </c>
      <c r="T48" s="768">
        <v>0</v>
      </c>
      <c r="U48" s="768">
        <v>0</v>
      </c>
      <c r="V48" s="768">
        <v>0</v>
      </c>
      <c r="W48" s="768">
        <v>0</v>
      </c>
      <c r="X48" s="768">
        <v>0</v>
      </c>
      <c r="Y48" s="768">
        <v>0</v>
      </c>
      <c r="Z48" s="768">
        <v>0</v>
      </c>
      <c r="AA48" s="768">
        <v>0</v>
      </c>
      <c r="AB48" s="768">
        <v>0</v>
      </c>
      <c r="AC48" s="768">
        <v>0</v>
      </c>
      <c r="AD48" s="768">
        <v>21.477599999999999</v>
      </c>
      <c r="AE48" s="768">
        <v>0</v>
      </c>
      <c r="AF48" s="768">
        <v>0</v>
      </c>
      <c r="AG48" s="768">
        <v>0</v>
      </c>
      <c r="AH48" s="768">
        <v>21.477599999999999</v>
      </c>
      <c r="AI48" s="590"/>
      <c r="AJ48" s="472"/>
      <c r="AK48" s="472"/>
      <c r="AL48" s="472"/>
      <c r="AM48" s="472"/>
      <c r="AN48" s="472"/>
      <c r="AO48" s="472"/>
      <c r="AP48" s="472"/>
      <c r="AQ48" s="472"/>
      <c r="AR48" s="472"/>
      <c r="AS48" s="472"/>
      <c r="AT48" s="472"/>
      <c r="AU48" s="472"/>
      <c r="AV48" s="472"/>
      <c r="AW48" s="472"/>
      <c r="AX48" s="472"/>
      <c r="AY48" s="472"/>
      <c r="AZ48" s="472"/>
      <c r="BA48" s="472"/>
      <c r="BB48" s="472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2"/>
      <c r="BV48" s="472"/>
      <c r="BW48" s="472"/>
      <c r="BX48" s="472"/>
      <c r="BY48" s="472"/>
      <c r="BZ48" s="472"/>
      <c r="CA48" s="472"/>
      <c r="CB48" s="472"/>
      <c r="CC48" s="472"/>
      <c r="CD48" s="472"/>
      <c r="CE48" s="472"/>
      <c r="CF48" s="472"/>
      <c r="CG48" s="472"/>
      <c r="CH48" s="472"/>
      <c r="CI48" s="472"/>
    </row>
    <row r="49" spans="1:87" s="473" customFormat="1" ht="12" x14ac:dyDescent="0.2">
      <c r="A49" s="173" t="s">
        <v>1648</v>
      </c>
      <c r="B49" s="768">
        <v>0</v>
      </c>
      <c r="C49" s="768">
        <v>3142.5591400000003</v>
      </c>
      <c r="D49" s="768">
        <v>3855.8451300000002</v>
      </c>
      <c r="E49" s="768">
        <v>5630.99136</v>
      </c>
      <c r="F49" s="768">
        <v>1289.2149199999999</v>
      </c>
      <c r="G49" s="768">
        <v>0</v>
      </c>
      <c r="H49" s="768">
        <v>3099.8843500000007</v>
      </c>
      <c r="I49" s="768">
        <v>10648.440220000046</v>
      </c>
      <c r="J49" s="768">
        <v>0</v>
      </c>
      <c r="K49" s="768">
        <v>5766.5118000000011</v>
      </c>
      <c r="L49" s="768">
        <v>0</v>
      </c>
      <c r="M49" s="768">
        <v>36.290500000000002</v>
      </c>
      <c r="N49" s="768">
        <v>51.418779999999998</v>
      </c>
      <c r="O49" s="768">
        <v>3425.5500899999997</v>
      </c>
      <c r="P49" s="768">
        <v>1770.7605600000002</v>
      </c>
      <c r="Q49" s="768">
        <v>115.21675</v>
      </c>
      <c r="R49" s="768">
        <v>499.57531000000006</v>
      </c>
      <c r="S49" s="768">
        <v>2482.3230100000001</v>
      </c>
      <c r="T49" s="768">
        <v>4528.2741499999993</v>
      </c>
      <c r="U49" s="768">
        <v>56.309309999999996</v>
      </c>
      <c r="V49" s="768">
        <v>168.80860000000001</v>
      </c>
      <c r="W49" s="768">
        <v>13.89284</v>
      </c>
      <c r="X49" s="768">
        <v>494.88171999999997</v>
      </c>
      <c r="Y49" s="768">
        <v>90.654560000000004</v>
      </c>
      <c r="Z49" s="768">
        <v>2792.1231499999999</v>
      </c>
      <c r="AA49" s="768">
        <v>0</v>
      </c>
      <c r="AB49" s="768">
        <v>621.39859000000013</v>
      </c>
      <c r="AC49" s="768">
        <v>70.557369999999992</v>
      </c>
      <c r="AD49" s="768">
        <v>680.59285000000011</v>
      </c>
      <c r="AE49" s="768">
        <v>7.9500000000000001E-2</v>
      </c>
      <c r="AF49" s="768">
        <v>1390.6469099999999</v>
      </c>
      <c r="AG49" s="768">
        <v>793.38859000000002</v>
      </c>
      <c r="AH49" s="768">
        <v>53516.190060000044</v>
      </c>
      <c r="AI49" s="590"/>
      <c r="AJ49" s="472"/>
      <c r="AK49" s="472"/>
      <c r="AL49" s="472"/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472"/>
      <c r="BB49" s="472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2"/>
      <c r="BV49" s="472"/>
      <c r="BW49" s="472"/>
      <c r="BX49" s="472"/>
      <c r="BY49" s="472"/>
      <c r="BZ49" s="472"/>
      <c r="CA49" s="472"/>
      <c r="CB49" s="472"/>
      <c r="CC49" s="472"/>
      <c r="CD49" s="472"/>
      <c r="CE49" s="472"/>
      <c r="CF49" s="472"/>
      <c r="CG49" s="472"/>
      <c r="CH49" s="472"/>
      <c r="CI49" s="472"/>
    </row>
    <row r="50" spans="1:87" s="473" customFormat="1" ht="12" x14ac:dyDescent="0.2">
      <c r="A50" s="173" t="s">
        <v>1649</v>
      </c>
      <c r="B50" s="768">
        <v>0</v>
      </c>
      <c r="C50" s="768">
        <v>2285.2623399999998</v>
      </c>
      <c r="D50" s="768">
        <v>10022.626870000002</v>
      </c>
      <c r="E50" s="768">
        <v>0</v>
      </c>
      <c r="F50" s="768">
        <v>0</v>
      </c>
      <c r="G50" s="768">
        <v>10290.63393</v>
      </c>
      <c r="H50" s="768">
        <v>0</v>
      </c>
      <c r="I50" s="768">
        <v>0</v>
      </c>
      <c r="J50" s="768">
        <v>0</v>
      </c>
      <c r="K50" s="768">
        <v>0</v>
      </c>
      <c r="L50" s="768">
        <v>34056.472050000004</v>
      </c>
      <c r="M50" s="768">
        <v>0</v>
      </c>
      <c r="N50" s="768">
        <v>0</v>
      </c>
      <c r="O50" s="768">
        <v>0</v>
      </c>
      <c r="P50" s="768">
        <v>2177.8151400000002</v>
      </c>
      <c r="Q50" s="768">
        <v>0</v>
      </c>
      <c r="R50" s="768">
        <v>0</v>
      </c>
      <c r="S50" s="768">
        <v>0</v>
      </c>
      <c r="T50" s="768">
        <v>179.75268</v>
      </c>
      <c r="U50" s="768">
        <v>0</v>
      </c>
      <c r="V50" s="768">
        <v>0</v>
      </c>
      <c r="W50" s="768">
        <v>0</v>
      </c>
      <c r="X50" s="768">
        <v>0</v>
      </c>
      <c r="Y50" s="768">
        <v>0</v>
      </c>
      <c r="Z50" s="768">
        <v>0</v>
      </c>
      <c r="AA50" s="768">
        <v>0</v>
      </c>
      <c r="AB50" s="768">
        <v>0</v>
      </c>
      <c r="AC50" s="768">
        <v>0</v>
      </c>
      <c r="AD50" s="768">
        <v>779.80408</v>
      </c>
      <c r="AE50" s="768">
        <v>0</v>
      </c>
      <c r="AF50" s="768">
        <v>0</v>
      </c>
      <c r="AG50" s="768">
        <v>2067.13519</v>
      </c>
      <c r="AH50" s="768">
        <v>61859.502280000001</v>
      </c>
      <c r="AI50" s="590"/>
      <c r="AJ50" s="472"/>
      <c r="AK50" s="472"/>
      <c r="AL50" s="472"/>
      <c r="AM50" s="472"/>
      <c r="AN50" s="472"/>
      <c r="AO50" s="472"/>
      <c r="AP50" s="472"/>
      <c r="AQ50" s="472"/>
      <c r="AR50" s="472"/>
      <c r="AS50" s="472"/>
      <c r="AT50" s="472"/>
      <c r="AU50" s="472"/>
      <c r="AV50" s="472"/>
      <c r="AW50" s="472"/>
      <c r="AX50" s="472"/>
      <c r="AY50" s="472"/>
      <c r="AZ50" s="472"/>
      <c r="BA50" s="472"/>
      <c r="BB50" s="472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2"/>
      <c r="BW50" s="472"/>
      <c r="BX50" s="472"/>
      <c r="BY50" s="472"/>
      <c r="BZ50" s="472"/>
      <c r="CA50" s="472"/>
      <c r="CB50" s="472"/>
      <c r="CC50" s="472"/>
      <c r="CD50" s="472"/>
      <c r="CE50" s="472"/>
      <c r="CF50" s="472"/>
      <c r="CG50" s="472"/>
      <c r="CH50" s="472"/>
      <c r="CI50" s="472"/>
    </row>
    <row r="51" spans="1:87" s="471" customFormat="1" ht="12" x14ac:dyDescent="0.2">
      <c r="A51" s="177" t="s">
        <v>1782</v>
      </c>
      <c r="B51" s="768">
        <v>0</v>
      </c>
      <c r="C51" s="768">
        <v>51.743900000000004</v>
      </c>
      <c r="D51" s="768">
        <v>0</v>
      </c>
      <c r="E51" s="768">
        <v>0</v>
      </c>
      <c r="F51" s="768">
        <v>0</v>
      </c>
      <c r="G51" s="768">
        <v>0</v>
      </c>
      <c r="H51" s="768">
        <v>0</v>
      </c>
      <c r="I51" s="768">
        <v>0</v>
      </c>
      <c r="J51" s="768">
        <v>0</v>
      </c>
      <c r="K51" s="768">
        <v>2495.4334700000004</v>
      </c>
      <c r="L51" s="768">
        <v>0</v>
      </c>
      <c r="M51" s="768">
        <v>0</v>
      </c>
      <c r="N51" s="768">
        <v>0</v>
      </c>
      <c r="O51" s="768">
        <v>275.81988999999999</v>
      </c>
      <c r="P51" s="768">
        <v>0</v>
      </c>
      <c r="Q51" s="768">
        <v>0</v>
      </c>
      <c r="R51" s="768">
        <v>2.31182</v>
      </c>
      <c r="S51" s="768">
        <v>0</v>
      </c>
      <c r="T51" s="768">
        <v>4.7789999999999999</v>
      </c>
      <c r="U51" s="768">
        <v>0</v>
      </c>
      <c r="V51" s="768">
        <v>0</v>
      </c>
      <c r="W51" s="768">
        <v>0</v>
      </c>
      <c r="X51" s="768">
        <v>0</v>
      </c>
      <c r="Y51" s="768">
        <v>0</v>
      </c>
      <c r="Z51" s="768">
        <v>0</v>
      </c>
      <c r="AA51" s="768">
        <v>0</v>
      </c>
      <c r="AB51" s="768">
        <v>49.959660000000007</v>
      </c>
      <c r="AC51" s="768">
        <v>0</v>
      </c>
      <c r="AD51" s="768">
        <v>35.443010000000001</v>
      </c>
      <c r="AE51" s="768">
        <v>0</v>
      </c>
      <c r="AF51" s="768">
        <v>0</v>
      </c>
      <c r="AG51" s="768">
        <v>0</v>
      </c>
      <c r="AH51" s="768">
        <v>2915.4907499999999</v>
      </c>
      <c r="AI51" s="590"/>
      <c r="AJ51" s="472"/>
      <c r="AK51" s="472"/>
      <c r="AL51" s="472"/>
      <c r="AM51" s="472"/>
      <c r="AN51" s="472"/>
      <c r="AO51" s="472"/>
      <c r="AP51" s="472"/>
      <c r="AQ51" s="472"/>
      <c r="AR51" s="472"/>
      <c r="AS51" s="472"/>
      <c r="AT51" s="472"/>
      <c r="AU51" s="472"/>
      <c r="AV51" s="472"/>
      <c r="AW51" s="472"/>
      <c r="AX51" s="472"/>
      <c r="AY51" s="472"/>
      <c r="AZ51" s="472"/>
      <c r="BA51" s="472"/>
      <c r="BB51" s="472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2"/>
      <c r="BW51" s="472"/>
      <c r="BX51" s="472"/>
      <c r="BY51" s="472"/>
      <c r="BZ51" s="472"/>
      <c r="CA51" s="472"/>
      <c r="CB51" s="472"/>
      <c r="CC51" s="472"/>
      <c r="CD51" s="472"/>
      <c r="CE51" s="472"/>
      <c r="CF51" s="472"/>
      <c r="CG51" s="472"/>
      <c r="CH51" s="472"/>
      <c r="CI51" s="472"/>
    </row>
    <row r="52" spans="1:87" s="471" customFormat="1" ht="12" x14ac:dyDescent="0.2">
      <c r="A52" s="173" t="s">
        <v>1650</v>
      </c>
      <c r="B52" s="768">
        <v>0</v>
      </c>
      <c r="C52" s="768">
        <v>1298.53541</v>
      </c>
      <c r="D52" s="768">
        <v>1498.65309</v>
      </c>
      <c r="E52" s="768">
        <v>279.07100000000003</v>
      </c>
      <c r="F52" s="768">
        <v>0</v>
      </c>
      <c r="G52" s="768">
        <v>0</v>
      </c>
      <c r="H52" s="768">
        <v>0</v>
      </c>
      <c r="I52" s="768">
        <v>0</v>
      </c>
      <c r="J52" s="768">
        <v>234.62754999999999</v>
      </c>
      <c r="K52" s="768">
        <v>5.0921599999999998</v>
      </c>
      <c r="L52" s="768">
        <v>0</v>
      </c>
      <c r="M52" s="768">
        <v>0</v>
      </c>
      <c r="N52" s="768">
        <v>0</v>
      </c>
      <c r="O52" s="768">
        <v>1304.1636600000002</v>
      </c>
      <c r="P52" s="768">
        <v>342.35187000000002</v>
      </c>
      <c r="Q52" s="768">
        <v>0</v>
      </c>
      <c r="R52" s="768">
        <v>0</v>
      </c>
      <c r="S52" s="768">
        <v>17.603270000000002</v>
      </c>
      <c r="T52" s="768">
        <v>10.716119999999998</v>
      </c>
      <c r="U52" s="768">
        <v>1.0051600000000001</v>
      </c>
      <c r="V52" s="768">
        <v>0</v>
      </c>
      <c r="W52" s="768">
        <v>0</v>
      </c>
      <c r="X52" s="768">
        <v>0</v>
      </c>
      <c r="Y52" s="768">
        <v>5.5000000000000003E-4</v>
      </c>
      <c r="Z52" s="768">
        <v>957.53081999999995</v>
      </c>
      <c r="AA52" s="768">
        <v>0</v>
      </c>
      <c r="AB52" s="768">
        <v>64.640770000000003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6013.99143</v>
      </c>
      <c r="AI52" s="590"/>
      <c r="AJ52" s="472"/>
      <c r="AK52" s="472"/>
      <c r="AL52" s="472"/>
      <c r="AM52" s="472"/>
      <c r="AN52" s="472"/>
      <c r="AO52" s="472"/>
      <c r="AP52" s="472"/>
      <c r="AQ52" s="472"/>
      <c r="AR52" s="472"/>
      <c r="AS52" s="472"/>
      <c r="AT52" s="472"/>
      <c r="AU52" s="472"/>
      <c r="AV52" s="472"/>
      <c r="AW52" s="472"/>
      <c r="AX52" s="472"/>
      <c r="AY52" s="472"/>
      <c r="AZ52" s="472"/>
      <c r="BA52" s="472"/>
      <c r="BB52" s="472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2"/>
      <c r="BV52" s="472"/>
      <c r="BW52" s="472"/>
      <c r="BX52" s="472"/>
      <c r="BY52" s="472"/>
      <c r="BZ52" s="472"/>
      <c r="CA52" s="472"/>
      <c r="CB52" s="472"/>
      <c r="CC52" s="472"/>
      <c r="CD52" s="472"/>
      <c r="CE52" s="472"/>
      <c r="CF52" s="472"/>
      <c r="CG52" s="472"/>
      <c r="CH52" s="472"/>
      <c r="CI52" s="472"/>
    </row>
    <row r="53" spans="1:87" s="471" customFormat="1" ht="12" x14ac:dyDescent="0.2">
      <c r="A53" s="173" t="s">
        <v>1651</v>
      </c>
      <c r="B53" s="768">
        <v>0</v>
      </c>
      <c r="C53" s="768">
        <v>35.006529999999998</v>
      </c>
      <c r="D53" s="768">
        <v>100.45817</v>
      </c>
      <c r="E53" s="768">
        <v>37.640389999999996</v>
      </c>
      <c r="F53" s="768">
        <v>0.96262000000000003</v>
      </c>
      <c r="G53" s="768">
        <v>0</v>
      </c>
      <c r="H53" s="768">
        <v>0</v>
      </c>
      <c r="I53" s="768">
        <v>27.8568</v>
      </c>
      <c r="J53" s="768">
        <v>0</v>
      </c>
      <c r="K53" s="768">
        <v>0</v>
      </c>
      <c r="L53" s="768">
        <v>0</v>
      </c>
      <c r="M53" s="768">
        <v>0</v>
      </c>
      <c r="N53" s="768">
        <v>0</v>
      </c>
      <c r="O53" s="768">
        <v>18.05059</v>
      </c>
      <c r="P53" s="768">
        <v>0</v>
      </c>
      <c r="Q53" s="768">
        <v>0</v>
      </c>
      <c r="R53" s="768">
        <v>0</v>
      </c>
      <c r="S53" s="768">
        <v>26.868359999999999</v>
      </c>
      <c r="T53" s="768">
        <v>1.903</v>
      </c>
      <c r="U53" s="768">
        <v>0</v>
      </c>
      <c r="V53" s="768">
        <v>2.0699999999999998E-3</v>
      </c>
      <c r="W53" s="768">
        <v>0</v>
      </c>
      <c r="X53" s="768">
        <v>0</v>
      </c>
      <c r="Y53" s="768">
        <v>0</v>
      </c>
      <c r="Z53" s="768">
        <v>0</v>
      </c>
      <c r="AA53" s="768">
        <v>0</v>
      </c>
      <c r="AB53" s="768">
        <v>1.8609999999999998E-2</v>
      </c>
      <c r="AC53" s="768">
        <v>0</v>
      </c>
      <c r="AD53" s="768">
        <v>5.37</v>
      </c>
      <c r="AE53" s="768">
        <v>0</v>
      </c>
      <c r="AF53" s="768">
        <v>0.57499999999999996</v>
      </c>
      <c r="AG53" s="768">
        <v>0</v>
      </c>
      <c r="AH53" s="768">
        <v>254.71213999999995</v>
      </c>
      <c r="AI53" s="590"/>
      <c r="AJ53" s="472"/>
      <c r="AK53" s="472"/>
      <c r="AL53" s="472"/>
      <c r="AM53" s="472"/>
      <c r="AN53" s="472"/>
      <c r="AO53" s="472"/>
      <c r="AP53" s="472"/>
      <c r="AQ53" s="472"/>
      <c r="AR53" s="472"/>
      <c r="AS53" s="472"/>
      <c r="AT53" s="472"/>
      <c r="AU53" s="472"/>
      <c r="AV53" s="472"/>
      <c r="AW53" s="472"/>
      <c r="AX53" s="472"/>
      <c r="AY53" s="472"/>
      <c r="AZ53" s="472"/>
      <c r="BA53" s="472"/>
      <c r="BB53" s="472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2"/>
      <c r="BV53" s="472"/>
      <c r="BW53" s="472"/>
      <c r="BX53" s="472"/>
      <c r="BY53" s="472"/>
      <c r="BZ53" s="472"/>
      <c r="CA53" s="472"/>
      <c r="CB53" s="472"/>
      <c r="CC53" s="472"/>
      <c r="CD53" s="472"/>
      <c r="CE53" s="472"/>
      <c r="CF53" s="472"/>
      <c r="CG53" s="472"/>
      <c r="CH53" s="472"/>
      <c r="CI53" s="472"/>
    </row>
    <row r="54" spans="1:87" s="471" customFormat="1" ht="12" x14ac:dyDescent="0.2">
      <c r="A54" s="173" t="s">
        <v>1652</v>
      </c>
      <c r="B54" s="768">
        <v>0</v>
      </c>
      <c r="C54" s="768">
        <v>2630.3115299999999</v>
      </c>
      <c r="D54" s="768">
        <v>168.68152000000001</v>
      </c>
      <c r="E54" s="768">
        <v>0</v>
      </c>
      <c r="F54" s="768">
        <v>0</v>
      </c>
      <c r="G54" s="768">
        <v>0</v>
      </c>
      <c r="H54" s="768">
        <v>0</v>
      </c>
      <c r="I54" s="768">
        <v>52.93394</v>
      </c>
      <c r="J54" s="768">
        <v>0</v>
      </c>
      <c r="K54" s="768">
        <v>0</v>
      </c>
      <c r="L54" s="768">
        <v>0</v>
      </c>
      <c r="M54" s="768">
        <v>0</v>
      </c>
      <c r="N54" s="768">
        <v>0</v>
      </c>
      <c r="O54" s="768">
        <v>0</v>
      </c>
      <c r="P54" s="768">
        <v>0</v>
      </c>
      <c r="Q54" s="768">
        <v>0</v>
      </c>
      <c r="R54" s="768">
        <v>0</v>
      </c>
      <c r="S54" s="768">
        <v>133.98406</v>
      </c>
      <c r="T54" s="768">
        <v>0</v>
      </c>
      <c r="U54" s="768">
        <v>0.27359</v>
      </c>
      <c r="V54" s="768">
        <v>0</v>
      </c>
      <c r="W54" s="768">
        <v>0</v>
      </c>
      <c r="X54" s="768">
        <v>0</v>
      </c>
      <c r="Y54" s="768">
        <v>345.56895999999995</v>
      </c>
      <c r="Z54" s="768">
        <v>600.87482000000011</v>
      </c>
      <c r="AA54" s="768">
        <v>0</v>
      </c>
      <c r="AB54" s="768">
        <v>0</v>
      </c>
      <c r="AC54" s="768">
        <v>0</v>
      </c>
      <c r="AD54" s="768">
        <v>0</v>
      </c>
      <c r="AE54" s="768">
        <v>0</v>
      </c>
      <c r="AF54" s="768">
        <v>0</v>
      </c>
      <c r="AG54" s="768">
        <v>0</v>
      </c>
      <c r="AH54" s="768">
        <v>3932.6284199999996</v>
      </c>
      <c r="AI54" s="590"/>
      <c r="AJ54" s="472"/>
      <c r="AK54" s="472"/>
      <c r="AL54" s="472"/>
      <c r="AM54" s="472"/>
      <c r="AN54" s="472"/>
      <c r="AO54" s="472"/>
      <c r="AP54" s="472"/>
      <c r="AQ54" s="472"/>
      <c r="AR54" s="472"/>
      <c r="AS54" s="472"/>
      <c r="AT54" s="472"/>
      <c r="AU54" s="472"/>
      <c r="AV54" s="472"/>
      <c r="AW54" s="472"/>
      <c r="AX54" s="472"/>
      <c r="AY54" s="472"/>
      <c r="AZ54" s="472"/>
      <c r="BA54" s="472"/>
      <c r="BB54" s="472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2"/>
      <c r="BV54" s="472"/>
      <c r="BW54" s="472"/>
      <c r="BX54" s="472"/>
      <c r="BY54" s="472"/>
      <c r="BZ54" s="472"/>
      <c r="CA54" s="472"/>
      <c r="CB54" s="472"/>
      <c r="CC54" s="472"/>
      <c r="CD54" s="472"/>
      <c r="CE54" s="472"/>
      <c r="CF54" s="472"/>
      <c r="CG54" s="472"/>
      <c r="CH54" s="472"/>
      <c r="CI54" s="472"/>
    </row>
    <row r="55" spans="1:87" s="471" customFormat="1" ht="12" x14ac:dyDescent="0.2">
      <c r="A55" s="173" t="s">
        <v>1653</v>
      </c>
      <c r="B55" s="768">
        <v>0</v>
      </c>
      <c r="C55" s="768">
        <v>0</v>
      </c>
      <c r="D55" s="768">
        <v>0</v>
      </c>
      <c r="E55" s="768">
        <v>0</v>
      </c>
      <c r="F55" s="768">
        <v>0</v>
      </c>
      <c r="G55" s="768">
        <v>0</v>
      </c>
      <c r="H55" s="768">
        <v>0</v>
      </c>
      <c r="I55" s="768">
        <v>1245.9641999999999</v>
      </c>
      <c r="J55" s="768">
        <v>0</v>
      </c>
      <c r="K55" s="768">
        <v>0</v>
      </c>
      <c r="L55" s="768">
        <v>0</v>
      </c>
      <c r="M55" s="768">
        <v>0</v>
      </c>
      <c r="N55" s="768">
        <v>0</v>
      </c>
      <c r="O55" s="768">
        <v>6021.9436999999998</v>
      </c>
      <c r="P55" s="768">
        <v>2193.2072185999996</v>
      </c>
      <c r="Q55" s="768">
        <v>0</v>
      </c>
      <c r="R55" s="768">
        <v>0</v>
      </c>
      <c r="S55" s="768">
        <v>3080.2359000000001</v>
      </c>
      <c r="T55" s="768">
        <v>2659.3694300000002</v>
      </c>
      <c r="U55" s="768">
        <v>0</v>
      </c>
      <c r="V55" s="768">
        <v>0</v>
      </c>
      <c r="W55" s="768">
        <v>1.3018299999999998</v>
      </c>
      <c r="X55" s="768">
        <v>0</v>
      </c>
      <c r="Y55" s="768">
        <v>0</v>
      </c>
      <c r="Z55" s="768">
        <v>0</v>
      </c>
      <c r="AA55" s="768">
        <v>0</v>
      </c>
      <c r="AB55" s="768">
        <v>0</v>
      </c>
      <c r="AC55" s="768">
        <v>0</v>
      </c>
      <c r="AD55" s="768">
        <v>0</v>
      </c>
      <c r="AE55" s="768">
        <v>0</v>
      </c>
      <c r="AF55" s="768">
        <v>0</v>
      </c>
      <c r="AG55" s="768">
        <v>0</v>
      </c>
      <c r="AH55" s="768">
        <v>15202.022278599999</v>
      </c>
      <c r="AI55" s="590"/>
      <c r="AJ55" s="472"/>
      <c r="AK55" s="472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472"/>
      <c r="BH55" s="472"/>
      <c r="BI55" s="472"/>
      <c r="BJ55" s="472"/>
      <c r="BK55" s="472"/>
      <c r="BL55" s="472"/>
      <c r="BM55" s="472"/>
      <c r="BN55" s="472"/>
      <c r="BO55" s="472"/>
      <c r="BP55" s="472"/>
      <c r="BQ55" s="472"/>
      <c r="BR55" s="472"/>
      <c r="BS55" s="472"/>
      <c r="BT55" s="472"/>
      <c r="BU55" s="472"/>
      <c r="BV55" s="472"/>
      <c r="BW55" s="472"/>
      <c r="BX55" s="472"/>
      <c r="BY55" s="472"/>
      <c r="BZ55" s="472"/>
      <c r="CA55" s="472"/>
      <c r="CB55" s="472"/>
      <c r="CC55" s="472"/>
      <c r="CD55" s="472"/>
      <c r="CE55" s="472"/>
      <c r="CF55" s="472"/>
      <c r="CG55" s="472"/>
      <c r="CH55" s="472"/>
      <c r="CI55" s="472"/>
    </row>
    <row r="56" spans="1:87" s="473" customFormat="1" ht="12" x14ac:dyDescent="0.2">
      <c r="A56" s="1185" t="s">
        <v>528</v>
      </c>
      <c r="B56" s="1193">
        <v>228.31700000000001</v>
      </c>
      <c r="C56" s="1193">
        <v>323578.45058</v>
      </c>
      <c r="D56" s="1193">
        <v>373596.8165999999</v>
      </c>
      <c r="E56" s="1193">
        <v>387934.08686999994</v>
      </c>
      <c r="F56" s="1193">
        <v>86061.337540000008</v>
      </c>
      <c r="G56" s="1193">
        <v>1145.38464</v>
      </c>
      <c r="H56" s="1193">
        <v>115900.60918</v>
      </c>
      <c r="I56" s="1193">
        <v>398702.87739000004</v>
      </c>
      <c r="J56" s="1193">
        <v>1473.5355100000002</v>
      </c>
      <c r="K56" s="1193">
        <v>159912.91530999998</v>
      </c>
      <c r="L56" s="1193">
        <v>8335.9105084667153</v>
      </c>
      <c r="M56" s="1193">
        <v>3289.1151500000001</v>
      </c>
      <c r="N56" s="1193">
        <v>16063.096079999998</v>
      </c>
      <c r="O56" s="1193">
        <v>300159.30806000007</v>
      </c>
      <c r="P56" s="1193">
        <v>325300.54287</v>
      </c>
      <c r="Q56" s="1193">
        <v>26194.131890000001</v>
      </c>
      <c r="R56" s="1193">
        <v>40654.420550000003</v>
      </c>
      <c r="S56" s="1193">
        <v>335089.76747000014</v>
      </c>
      <c r="T56" s="1193">
        <v>283270.57250999997</v>
      </c>
      <c r="U56" s="1193">
        <v>37934.515699999996</v>
      </c>
      <c r="V56" s="1193">
        <v>145080.0117</v>
      </c>
      <c r="W56" s="1193">
        <v>30055.82533</v>
      </c>
      <c r="X56" s="1193">
        <v>48686.189800000007</v>
      </c>
      <c r="Y56" s="1193">
        <v>64425.381209776082</v>
      </c>
      <c r="Z56" s="1193">
        <v>172337.75404000003</v>
      </c>
      <c r="AA56" s="1193">
        <v>22.27</v>
      </c>
      <c r="AB56" s="1193">
        <v>138813.05874000004</v>
      </c>
      <c r="AC56" s="1193">
        <v>22383.47134</v>
      </c>
      <c r="AD56" s="1193">
        <v>110093.12536999999</v>
      </c>
      <c r="AE56" s="1193">
        <v>2883.1183000000001</v>
      </c>
      <c r="AF56" s="1193">
        <v>135693.46564000001</v>
      </c>
      <c r="AG56" s="1193">
        <v>91634.124699999986</v>
      </c>
      <c r="AH56" s="1194">
        <v>4186933.5075782435</v>
      </c>
      <c r="AI56" s="589"/>
      <c r="AJ56" s="472"/>
      <c r="AK56" s="472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472"/>
      <c r="BH56" s="472"/>
      <c r="BI56" s="472"/>
      <c r="BJ56" s="472"/>
      <c r="BK56" s="472"/>
      <c r="BL56" s="472"/>
      <c r="BM56" s="472"/>
      <c r="BN56" s="472"/>
      <c r="BO56" s="472"/>
      <c r="BP56" s="472"/>
      <c r="BQ56" s="472"/>
      <c r="BR56" s="472"/>
      <c r="BS56" s="472"/>
      <c r="BT56" s="472"/>
      <c r="BU56" s="472"/>
      <c r="BV56" s="472"/>
      <c r="BW56" s="472"/>
      <c r="BX56" s="472"/>
      <c r="BY56" s="472"/>
      <c r="BZ56" s="472"/>
      <c r="CA56" s="472"/>
      <c r="CB56" s="472"/>
      <c r="CC56" s="472"/>
      <c r="CD56" s="472"/>
      <c r="CE56" s="472"/>
      <c r="CF56" s="472"/>
      <c r="CG56" s="472"/>
      <c r="CH56" s="472"/>
      <c r="CI56" s="472"/>
    </row>
    <row r="57" spans="1:87" s="473" customFormat="1" ht="12" x14ac:dyDescent="0.2">
      <c r="A57" s="171" t="s">
        <v>938</v>
      </c>
      <c r="B57" s="768">
        <v>0</v>
      </c>
      <c r="C57" s="768">
        <v>21032.84432</v>
      </c>
      <c r="D57" s="768">
        <v>31231.677040000002</v>
      </c>
      <c r="E57" s="768">
        <v>25084.633989999998</v>
      </c>
      <c r="F57" s="768">
        <v>4.0310000000000006E-2</v>
      </c>
      <c r="G57" s="768">
        <v>0</v>
      </c>
      <c r="H57" s="768">
        <v>0</v>
      </c>
      <c r="I57" s="768">
        <v>1029.14831</v>
      </c>
      <c r="J57" s="768">
        <v>0</v>
      </c>
      <c r="K57" s="768">
        <v>0</v>
      </c>
      <c r="L57" s="768">
        <v>0</v>
      </c>
      <c r="M57" s="768">
        <v>0</v>
      </c>
      <c r="N57" s="768">
        <v>7.1933800000000012</v>
      </c>
      <c r="O57" s="768">
        <v>3697.0889099999999</v>
      </c>
      <c r="P57" s="768">
        <v>468.73415</v>
      </c>
      <c r="Q57" s="768">
        <v>0</v>
      </c>
      <c r="R57" s="768">
        <v>13.618930000000001</v>
      </c>
      <c r="S57" s="768">
        <v>9766.623160000001</v>
      </c>
      <c r="T57" s="768">
        <v>6346.9516199999998</v>
      </c>
      <c r="U57" s="768">
        <v>189.62197</v>
      </c>
      <c r="V57" s="768">
        <v>28.98892</v>
      </c>
      <c r="W57" s="768">
        <v>0</v>
      </c>
      <c r="X57" s="768">
        <v>173.31861999999998</v>
      </c>
      <c r="Y57" s="768">
        <v>1.0796619133938259</v>
      </c>
      <c r="Z57" s="768">
        <v>784.05399999999997</v>
      </c>
      <c r="AA57" s="768">
        <v>0</v>
      </c>
      <c r="AB57" s="768">
        <v>22.772669999999998</v>
      </c>
      <c r="AC57" s="768">
        <v>632.95209</v>
      </c>
      <c r="AD57" s="768">
        <v>10.736000000000008</v>
      </c>
      <c r="AE57" s="768">
        <v>0</v>
      </c>
      <c r="AF57" s="768">
        <v>4182.4449300000006</v>
      </c>
      <c r="AG57" s="768">
        <v>1358.7240900000002</v>
      </c>
      <c r="AH57" s="768">
        <v>106063.24707191343</v>
      </c>
      <c r="AI57" s="590"/>
      <c r="AJ57" s="472"/>
      <c r="AK57" s="472"/>
      <c r="AL57" s="472"/>
      <c r="AM57" s="472"/>
      <c r="AN57" s="472"/>
      <c r="AO57" s="472"/>
      <c r="AP57" s="472"/>
      <c r="AQ57" s="472"/>
      <c r="AR57" s="472"/>
      <c r="AS57" s="472"/>
      <c r="AT57" s="472"/>
      <c r="AU57" s="472"/>
      <c r="AV57" s="472"/>
      <c r="AW57" s="472"/>
      <c r="AX57" s="472"/>
      <c r="AY57" s="472"/>
      <c r="AZ57" s="472"/>
      <c r="BA57" s="472"/>
      <c r="BB57" s="472"/>
      <c r="BC57" s="472"/>
      <c r="BD57" s="472"/>
      <c r="BE57" s="472"/>
      <c r="BF57" s="472"/>
      <c r="BG57" s="472"/>
      <c r="BH57" s="472"/>
      <c r="BI57" s="472"/>
      <c r="BJ57" s="472"/>
      <c r="BK57" s="472"/>
      <c r="BL57" s="472"/>
      <c r="BM57" s="472"/>
      <c r="BN57" s="472"/>
      <c r="BO57" s="472"/>
      <c r="BP57" s="472"/>
      <c r="BQ57" s="472"/>
      <c r="BR57" s="472"/>
      <c r="BS57" s="472"/>
      <c r="BT57" s="472"/>
      <c r="BU57" s="472"/>
      <c r="BV57" s="472"/>
      <c r="BW57" s="472"/>
      <c r="BX57" s="472"/>
      <c r="BY57" s="472"/>
      <c r="BZ57" s="472"/>
      <c r="CA57" s="472"/>
      <c r="CB57" s="472"/>
      <c r="CC57" s="472"/>
      <c r="CD57" s="472"/>
      <c r="CE57" s="472"/>
      <c r="CF57" s="472"/>
      <c r="CG57" s="472"/>
      <c r="CH57" s="472"/>
      <c r="CI57" s="472"/>
    </row>
    <row r="58" spans="1:87" s="471" customFormat="1" ht="12" x14ac:dyDescent="0.2">
      <c r="A58" s="171" t="s">
        <v>939</v>
      </c>
      <c r="B58" s="768">
        <v>0</v>
      </c>
      <c r="C58" s="768">
        <v>0.63139999999999996</v>
      </c>
      <c r="D58" s="768">
        <v>31.805</v>
      </c>
      <c r="E58" s="768">
        <v>0</v>
      </c>
      <c r="F58" s="768">
        <v>0</v>
      </c>
      <c r="G58" s="768">
        <v>0</v>
      </c>
      <c r="H58" s="768">
        <v>0</v>
      </c>
      <c r="I58" s="768">
        <v>6.98485713712671E-15</v>
      </c>
      <c r="J58" s="768">
        <v>0</v>
      </c>
      <c r="K58" s="768">
        <v>433.71785999999997</v>
      </c>
      <c r="L58" s="768">
        <v>0</v>
      </c>
      <c r="M58" s="768">
        <v>8.8550000000000004E-2</v>
      </c>
      <c r="N58" s="768">
        <v>1.06725</v>
      </c>
      <c r="O58" s="768">
        <v>0</v>
      </c>
      <c r="P58" s="768">
        <v>258.47266999999999</v>
      </c>
      <c r="Q58" s="768">
        <v>0</v>
      </c>
      <c r="R58" s="768">
        <v>0</v>
      </c>
      <c r="S58" s="768">
        <v>0</v>
      </c>
      <c r="T58" s="768">
        <v>16.297159999999998</v>
      </c>
      <c r="U58" s="768">
        <v>0.65227000000000002</v>
      </c>
      <c r="V58" s="768">
        <v>29.70655</v>
      </c>
      <c r="W58" s="768">
        <v>0</v>
      </c>
      <c r="X58" s="768">
        <v>0.29343999999999998</v>
      </c>
      <c r="Y58" s="768">
        <v>0</v>
      </c>
      <c r="Z58" s="768">
        <v>0</v>
      </c>
      <c r="AA58" s="768">
        <v>0</v>
      </c>
      <c r="AB58" s="768">
        <v>0</v>
      </c>
      <c r="AC58" s="768">
        <v>0</v>
      </c>
      <c r="AD58" s="768">
        <v>62.051379999999995</v>
      </c>
      <c r="AE58" s="768">
        <v>7.5459999999999999E-2</v>
      </c>
      <c r="AF58" s="768">
        <v>0</v>
      </c>
      <c r="AG58" s="768">
        <v>0</v>
      </c>
      <c r="AH58" s="768">
        <v>834.85898999999995</v>
      </c>
      <c r="AI58" s="590"/>
      <c r="AJ58" s="472"/>
      <c r="AK58" s="472"/>
      <c r="AL58" s="472"/>
      <c r="AM58" s="472"/>
      <c r="AN58" s="472"/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472"/>
      <c r="BC58" s="472"/>
      <c r="BD58" s="472"/>
      <c r="BE58" s="472"/>
      <c r="BF58" s="472"/>
      <c r="BG58" s="472"/>
      <c r="BH58" s="472"/>
      <c r="BI58" s="472"/>
      <c r="BJ58" s="472"/>
      <c r="BK58" s="472"/>
      <c r="BL58" s="472"/>
      <c r="BM58" s="472"/>
      <c r="BN58" s="472"/>
      <c r="BO58" s="472"/>
      <c r="BP58" s="472"/>
      <c r="BQ58" s="472"/>
      <c r="BR58" s="472"/>
      <c r="BS58" s="472"/>
      <c r="BT58" s="472"/>
      <c r="BU58" s="472"/>
      <c r="BV58" s="472"/>
      <c r="BW58" s="472"/>
      <c r="BX58" s="472"/>
      <c r="BY58" s="472"/>
      <c r="BZ58" s="472"/>
      <c r="CA58" s="472"/>
      <c r="CB58" s="472"/>
      <c r="CC58" s="472"/>
      <c r="CD58" s="472"/>
      <c r="CE58" s="472"/>
      <c r="CF58" s="472"/>
      <c r="CG58" s="472"/>
      <c r="CH58" s="472"/>
      <c r="CI58" s="472"/>
    </row>
    <row r="59" spans="1:87" s="473" customFormat="1" ht="12" x14ac:dyDescent="0.2">
      <c r="A59" s="173" t="s">
        <v>940</v>
      </c>
      <c r="B59" s="768">
        <v>0</v>
      </c>
      <c r="C59" s="768">
        <v>4516.4268000000002</v>
      </c>
      <c r="D59" s="768">
        <v>5864.8953000000001</v>
      </c>
      <c r="E59" s="768">
        <v>5837.5139800000006</v>
      </c>
      <c r="F59" s="768">
        <v>2096.4433399999998</v>
      </c>
      <c r="G59" s="768">
        <v>0</v>
      </c>
      <c r="H59" s="768">
        <v>2387.6439599999999</v>
      </c>
      <c r="I59" s="768">
        <v>3763.3658499999997</v>
      </c>
      <c r="J59" s="768">
        <v>228.69502</v>
      </c>
      <c r="K59" s="768">
        <v>18625.439039999997</v>
      </c>
      <c r="L59" s="768">
        <v>0</v>
      </c>
      <c r="M59" s="768">
        <v>7.3335400000000002</v>
      </c>
      <c r="N59" s="768">
        <v>97.972739999999988</v>
      </c>
      <c r="O59" s="768">
        <v>6938.4599800000005</v>
      </c>
      <c r="P59" s="768">
        <v>3315.1459399999999</v>
      </c>
      <c r="Q59" s="768">
        <v>885.62217999999996</v>
      </c>
      <c r="R59" s="768">
        <v>138.15308999999999</v>
      </c>
      <c r="S59" s="768">
        <v>6016.7093199999999</v>
      </c>
      <c r="T59" s="768">
        <v>2185.0925100000004</v>
      </c>
      <c r="U59" s="768">
        <v>3562.6454199999998</v>
      </c>
      <c r="V59" s="768">
        <v>1902.9753199999998</v>
      </c>
      <c r="W59" s="768">
        <v>49.659310000000005</v>
      </c>
      <c r="X59" s="768">
        <v>1127.1590900000001</v>
      </c>
      <c r="Y59" s="768">
        <v>2628.4845139037825</v>
      </c>
      <c r="Z59" s="768">
        <v>9364.0904100000007</v>
      </c>
      <c r="AA59" s="768">
        <v>0.26200000000000001</v>
      </c>
      <c r="AB59" s="768">
        <v>1153.0691299999999</v>
      </c>
      <c r="AC59" s="768">
        <v>357.27742999999998</v>
      </c>
      <c r="AD59" s="768">
        <v>3065.9684200000002</v>
      </c>
      <c r="AE59" s="768">
        <v>80.65655000000001</v>
      </c>
      <c r="AF59" s="768">
        <v>1054.97713</v>
      </c>
      <c r="AG59" s="768">
        <v>1376.3381299999999</v>
      </c>
      <c r="AH59" s="768">
        <v>88628.475443903793</v>
      </c>
      <c r="AI59" s="590"/>
      <c r="AJ59" s="472"/>
      <c r="AK59" s="472"/>
      <c r="AL59" s="472"/>
      <c r="AM59" s="472"/>
      <c r="AN59" s="472"/>
      <c r="AO59" s="472"/>
      <c r="AP59" s="472"/>
      <c r="AQ59" s="472"/>
      <c r="AR59" s="472"/>
      <c r="AS59" s="472"/>
      <c r="AT59" s="472"/>
      <c r="AU59" s="472"/>
      <c r="AV59" s="472"/>
      <c r="AW59" s="472"/>
      <c r="AX59" s="472"/>
      <c r="AY59" s="472"/>
      <c r="AZ59" s="472"/>
      <c r="BA59" s="472"/>
      <c r="BB59" s="472"/>
      <c r="BC59" s="472"/>
      <c r="BD59" s="472"/>
      <c r="BE59" s="472"/>
      <c r="BF59" s="472"/>
      <c r="BG59" s="472"/>
      <c r="BH59" s="472"/>
      <c r="BI59" s="472"/>
      <c r="BJ59" s="472"/>
      <c r="BK59" s="472"/>
      <c r="BL59" s="472"/>
      <c r="BM59" s="472"/>
      <c r="BN59" s="472"/>
      <c r="BO59" s="472"/>
      <c r="BP59" s="472"/>
      <c r="BQ59" s="472"/>
      <c r="BR59" s="472"/>
      <c r="BS59" s="472"/>
      <c r="BT59" s="472"/>
      <c r="BU59" s="472"/>
      <c r="BV59" s="472"/>
      <c r="BW59" s="472"/>
      <c r="BX59" s="472"/>
      <c r="BY59" s="472"/>
      <c r="BZ59" s="472"/>
      <c r="CA59" s="472"/>
      <c r="CB59" s="472"/>
      <c r="CC59" s="472"/>
      <c r="CD59" s="472"/>
      <c r="CE59" s="472"/>
      <c r="CF59" s="472"/>
      <c r="CG59" s="472"/>
      <c r="CH59" s="472"/>
      <c r="CI59" s="472"/>
    </row>
    <row r="60" spans="1:87" s="473" customFormat="1" ht="12" x14ac:dyDescent="0.2">
      <c r="A60" s="173" t="s">
        <v>941</v>
      </c>
      <c r="B60" s="768">
        <v>0</v>
      </c>
      <c r="C60" s="768">
        <v>44735.569289999999</v>
      </c>
      <c r="D60" s="768">
        <v>28920.596649999999</v>
      </c>
      <c r="E60" s="768">
        <v>58590.495080000001</v>
      </c>
      <c r="F60" s="768">
        <v>11193.80385</v>
      </c>
      <c r="G60" s="768">
        <v>0</v>
      </c>
      <c r="H60" s="768">
        <v>10329.556630000001</v>
      </c>
      <c r="I60" s="768">
        <v>44671.190999999992</v>
      </c>
      <c r="J60" s="768">
        <v>0</v>
      </c>
      <c r="K60" s="768">
        <v>1162.42624</v>
      </c>
      <c r="L60" s="768">
        <v>0</v>
      </c>
      <c r="M60" s="768">
        <v>430.56872999999996</v>
      </c>
      <c r="N60" s="768">
        <v>6194.4182999999994</v>
      </c>
      <c r="O60" s="768">
        <v>46437.443660000004</v>
      </c>
      <c r="P60" s="768">
        <v>24762.600160000002</v>
      </c>
      <c r="Q60" s="768">
        <v>2924.7252100000001</v>
      </c>
      <c r="R60" s="768">
        <v>6821.7491300000002</v>
      </c>
      <c r="S60" s="768">
        <v>39997.563999999991</v>
      </c>
      <c r="T60" s="768">
        <v>41816.535929999998</v>
      </c>
      <c r="U60" s="768">
        <v>9115.9491199999993</v>
      </c>
      <c r="V60" s="768">
        <v>12569.755580000001</v>
      </c>
      <c r="W60" s="768">
        <v>738.29211999999995</v>
      </c>
      <c r="X60" s="768">
        <v>3660.3872099999999</v>
      </c>
      <c r="Y60" s="768">
        <v>9392.9723460423429</v>
      </c>
      <c r="Z60" s="768">
        <v>19461.937489999997</v>
      </c>
      <c r="AA60" s="768">
        <v>1.633</v>
      </c>
      <c r="AB60" s="768">
        <v>17100.16172</v>
      </c>
      <c r="AC60" s="768">
        <v>3525.5072500000001</v>
      </c>
      <c r="AD60" s="768">
        <v>13350.76525</v>
      </c>
      <c r="AE60" s="768">
        <v>501.93382000000003</v>
      </c>
      <c r="AF60" s="768">
        <v>21626.68044</v>
      </c>
      <c r="AG60" s="768">
        <v>6566.0682100000004</v>
      </c>
      <c r="AH60" s="768">
        <v>486601.28741604229</v>
      </c>
      <c r="AI60" s="590"/>
      <c r="AJ60" s="472"/>
      <c r="AK60" s="472"/>
      <c r="AL60" s="472"/>
      <c r="AM60" s="472"/>
      <c r="AN60" s="472"/>
      <c r="AO60" s="472"/>
      <c r="AP60" s="472"/>
      <c r="AQ60" s="472"/>
      <c r="AR60" s="472"/>
      <c r="AS60" s="472"/>
      <c r="AT60" s="472"/>
      <c r="AU60" s="472"/>
      <c r="AV60" s="472"/>
      <c r="AW60" s="472"/>
      <c r="AX60" s="472"/>
      <c r="AY60" s="472"/>
      <c r="AZ60" s="472"/>
      <c r="BA60" s="472"/>
      <c r="BB60" s="472"/>
      <c r="BC60" s="472"/>
      <c r="BD60" s="472"/>
      <c r="BE60" s="472"/>
      <c r="BF60" s="472"/>
      <c r="BG60" s="472"/>
      <c r="BH60" s="472"/>
      <c r="BI60" s="472"/>
      <c r="BJ60" s="472"/>
      <c r="BK60" s="472"/>
      <c r="BL60" s="472"/>
      <c r="BM60" s="472"/>
      <c r="BN60" s="472"/>
      <c r="BO60" s="472"/>
      <c r="BP60" s="472"/>
      <c r="BQ60" s="472"/>
      <c r="BR60" s="472"/>
      <c r="BS60" s="472"/>
      <c r="BT60" s="472"/>
      <c r="BU60" s="472"/>
      <c r="BV60" s="472"/>
      <c r="BW60" s="472"/>
      <c r="BX60" s="472"/>
      <c r="BY60" s="472"/>
      <c r="BZ60" s="472"/>
      <c r="CA60" s="472"/>
      <c r="CB60" s="472"/>
      <c r="CC60" s="472"/>
      <c r="CD60" s="472"/>
      <c r="CE60" s="472"/>
      <c r="CF60" s="472"/>
      <c r="CG60" s="472"/>
      <c r="CH60" s="472"/>
      <c r="CI60" s="472"/>
    </row>
    <row r="61" spans="1:87" s="473" customFormat="1" ht="12" x14ac:dyDescent="0.2">
      <c r="A61" s="767" t="s">
        <v>525</v>
      </c>
      <c r="B61" s="768">
        <v>0</v>
      </c>
      <c r="C61" s="768">
        <v>0</v>
      </c>
      <c r="D61" s="768">
        <v>0</v>
      </c>
      <c r="E61" s="768">
        <v>0</v>
      </c>
      <c r="F61" s="768">
        <v>0</v>
      </c>
      <c r="G61" s="768">
        <v>0</v>
      </c>
      <c r="H61" s="768">
        <v>0</v>
      </c>
      <c r="I61" s="768">
        <v>0</v>
      </c>
      <c r="J61" s="768">
        <v>0</v>
      </c>
      <c r="K61" s="768">
        <v>0</v>
      </c>
      <c r="L61" s="768">
        <v>0</v>
      </c>
      <c r="M61" s="768">
        <v>0</v>
      </c>
      <c r="N61" s="768">
        <v>0</v>
      </c>
      <c r="O61" s="768">
        <v>0</v>
      </c>
      <c r="P61" s="768">
        <v>0</v>
      </c>
      <c r="Q61" s="768">
        <v>0</v>
      </c>
      <c r="R61" s="768">
        <v>0</v>
      </c>
      <c r="S61" s="768">
        <v>0</v>
      </c>
      <c r="T61" s="768">
        <v>0</v>
      </c>
      <c r="U61" s="768">
        <v>0</v>
      </c>
      <c r="V61" s="768">
        <v>0</v>
      </c>
      <c r="W61" s="768">
        <v>0</v>
      </c>
      <c r="X61" s="768">
        <v>0</v>
      </c>
      <c r="Y61" s="768">
        <v>0</v>
      </c>
      <c r="Z61" s="768">
        <v>0</v>
      </c>
      <c r="AA61" s="768">
        <v>0</v>
      </c>
      <c r="AB61" s="768">
        <v>914.65256000000011</v>
      </c>
      <c r="AC61" s="768">
        <v>0</v>
      </c>
      <c r="AD61" s="768">
        <v>0</v>
      </c>
      <c r="AE61" s="768">
        <v>0</v>
      </c>
      <c r="AF61" s="768">
        <v>0</v>
      </c>
      <c r="AG61" s="768">
        <v>0</v>
      </c>
      <c r="AH61" s="768">
        <v>914.65256000000011</v>
      </c>
      <c r="AI61" s="590"/>
      <c r="AJ61" s="472"/>
      <c r="AK61" s="472"/>
      <c r="AL61" s="472"/>
      <c r="AM61" s="472"/>
      <c r="AN61" s="472"/>
      <c r="AO61" s="472"/>
      <c r="AP61" s="472"/>
      <c r="AQ61" s="472"/>
      <c r="AR61" s="472"/>
      <c r="AS61" s="472"/>
      <c r="AT61" s="472"/>
      <c r="AU61" s="472"/>
      <c r="AV61" s="472"/>
      <c r="AW61" s="472"/>
      <c r="AX61" s="472"/>
      <c r="AY61" s="472"/>
      <c r="AZ61" s="472"/>
      <c r="BA61" s="472"/>
      <c r="BB61" s="472"/>
      <c r="BC61" s="472"/>
      <c r="BD61" s="472"/>
      <c r="BE61" s="472"/>
      <c r="BF61" s="472"/>
      <c r="BG61" s="472"/>
      <c r="BH61" s="472"/>
      <c r="BI61" s="472"/>
      <c r="BJ61" s="472"/>
      <c r="BK61" s="472"/>
      <c r="BL61" s="472"/>
      <c r="BM61" s="472"/>
      <c r="BN61" s="472"/>
      <c r="BO61" s="472"/>
      <c r="BP61" s="472"/>
      <c r="BQ61" s="472"/>
      <c r="BR61" s="472"/>
      <c r="BS61" s="472"/>
      <c r="BT61" s="472"/>
      <c r="BU61" s="472"/>
      <c r="BV61" s="472"/>
      <c r="BW61" s="472"/>
      <c r="BX61" s="472"/>
      <c r="BY61" s="472"/>
      <c r="BZ61" s="472"/>
      <c r="CA61" s="472"/>
      <c r="CB61" s="472"/>
      <c r="CC61" s="472"/>
      <c r="CD61" s="472"/>
      <c r="CE61" s="472"/>
      <c r="CF61" s="472"/>
      <c r="CG61" s="472"/>
      <c r="CH61" s="472"/>
      <c r="CI61" s="472"/>
    </row>
    <row r="62" spans="1:87" s="473" customFormat="1" ht="12" x14ac:dyDescent="0.2">
      <c r="A62" s="174" t="s">
        <v>942</v>
      </c>
      <c r="B62" s="768">
        <v>0</v>
      </c>
      <c r="C62" s="768">
        <v>133.16968</v>
      </c>
      <c r="D62" s="768">
        <v>92.044970000000006</v>
      </c>
      <c r="E62" s="768">
        <v>2443.5932299999999</v>
      </c>
      <c r="F62" s="768">
        <v>0</v>
      </c>
      <c r="G62" s="768">
        <v>0</v>
      </c>
      <c r="H62" s="768">
        <v>0</v>
      </c>
      <c r="I62" s="768">
        <v>151.31035999999997</v>
      </c>
      <c r="J62" s="768">
        <v>0</v>
      </c>
      <c r="K62" s="768">
        <v>0</v>
      </c>
      <c r="L62" s="768">
        <v>0</v>
      </c>
      <c r="M62" s="768">
        <v>0</v>
      </c>
      <c r="N62" s="768">
        <v>0</v>
      </c>
      <c r="O62" s="768">
        <v>0</v>
      </c>
      <c r="P62" s="768">
        <v>126647.13773</v>
      </c>
      <c r="Q62" s="768">
        <v>0</v>
      </c>
      <c r="R62" s="768">
        <v>0</v>
      </c>
      <c r="S62" s="768">
        <v>5.6599999999999998E-2</v>
      </c>
      <c r="T62" s="768">
        <v>1758.5316699999998</v>
      </c>
      <c r="U62" s="768">
        <v>0</v>
      </c>
      <c r="V62" s="768">
        <v>0</v>
      </c>
      <c r="W62" s="768">
        <v>0</v>
      </c>
      <c r="X62" s="768">
        <v>0</v>
      </c>
      <c r="Y62" s="768">
        <v>2.1199999999999999E-3</v>
      </c>
      <c r="Z62" s="768">
        <v>0</v>
      </c>
      <c r="AA62" s="768">
        <v>0</v>
      </c>
      <c r="AB62" s="768">
        <v>1118.42913</v>
      </c>
      <c r="AC62" s="768">
        <v>0</v>
      </c>
      <c r="AD62" s="768">
        <v>0</v>
      </c>
      <c r="AE62" s="768">
        <v>0</v>
      </c>
      <c r="AF62" s="768">
        <v>583.36775999999998</v>
      </c>
      <c r="AG62" s="768">
        <v>19.372</v>
      </c>
      <c r="AH62" s="768">
        <v>132947.01525</v>
      </c>
      <c r="AI62" s="590"/>
      <c r="AJ62" s="472"/>
      <c r="AK62" s="472"/>
      <c r="AL62" s="472"/>
      <c r="AM62" s="472"/>
      <c r="AN62" s="472"/>
      <c r="AO62" s="472"/>
      <c r="AP62" s="472"/>
      <c r="AQ62" s="472"/>
      <c r="AR62" s="472"/>
      <c r="AS62" s="472"/>
      <c r="AT62" s="472"/>
      <c r="AU62" s="472"/>
      <c r="AV62" s="472"/>
      <c r="AW62" s="472"/>
      <c r="AX62" s="472"/>
      <c r="AY62" s="472"/>
      <c r="AZ62" s="472"/>
      <c r="BA62" s="472"/>
      <c r="BB62" s="472"/>
      <c r="BC62" s="472"/>
      <c r="BD62" s="472"/>
      <c r="BE62" s="472"/>
      <c r="BF62" s="472"/>
      <c r="BG62" s="472"/>
      <c r="BH62" s="472"/>
      <c r="BI62" s="472"/>
      <c r="BJ62" s="472"/>
      <c r="BK62" s="472"/>
      <c r="BL62" s="472"/>
      <c r="BM62" s="472"/>
      <c r="BN62" s="472"/>
      <c r="BO62" s="472"/>
      <c r="BP62" s="472"/>
      <c r="BQ62" s="472"/>
      <c r="BR62" s="472"/>
      <c r="BS62" s="472"/>
      <c r="BT62" s="472"/>
      <c r="BU62" s="472"/>
      <c r="BV62" s="472"/>
      <c r="BW62" s="472"/>
      <c r="BX62" s="472"/>
      <c r="BY62" s="472"/>
      <c r="BZ62" s="472"/>
      <c r="CA62" s="472"/>
      <c r="CB62" s="472"/>
      <c r="CC62" s="472"/>
      <c r="CD62" s="472"/>
      <c r="CE62" s="472"/>
      <c r="CF62" s="472"/>
      <c r="CG62" s="472"/>
      <c r="CH62" s="472"/>
      <c r="CI62" s="472"/>
    </row>
    <row r="63" spans="1:87" s="473" customFormat="1" ht="12" x14ac:dyDescent="0.2">
      <c r="A63" s="174" t="s">
        <v>1664</v>
      </c>
      <c r="B63" s="768">
        <v>0</v>
      </c>
      <c r="C63" s="768">
        <v>2805.4169400000001</v>
      </c>
      <c r="D63" s="768">
        <v>5219.6496799999995</v>
      </c>
      <c r="E63" s="768">
        <v>15568.283780000002</v>
      </c>
      <c r="F63" s="768">
        <v>5675.2600499999999</v>
      </c>
      <c r="G63" s="768">
        <v>0</v>
      </c>
      <c r="H63" s="768">
        <v>146.27725000000001</v>
      </c>
      <c r="I63" s="768">
        <v>2906.4505399999998</v>
      </c>
      <c r="J63" s="768">
        <v>0</v>
      </c>
      <c r="K63" s="768">
        <v>21.392799999999998</v>
      </c>
      <c r="L63" s="768">
        <v>0</v>
      </c>
      <c r="M63" s="768">
        <v>3.5699999999999998E-3</v>
      </c>
      <c r="N63" s="768">
        <v>25.070790000000002</v>
      </c>
      <c r="O63" s="768">
        <v>468.09527999999995</v>
      </c>
      <c r="P63" s="768">
        <v>436.21271999999999</v>
      </c>
      <c r="Q63" s="768">
        <v>0</v>
      </c>
      <c r="R63" s="768">
        <v>48.078580000000002</v>
      </c>
      <c r="S63" s="768">
        <v>8009.6285800000014</v>
      </c>
      <c r="T63" s="768">
        <v>4749.5350899999994</v>
      </c>
      <c r="U63" s="768">
        <v>994.94322999999997</v>
      </c>
      <c r="V63" s="768">
        <v>22.329159999999998</v>
      </c>
      <c r="W63" s="768">
        <v>0</v>
      </c>
      <c r="X63" s="768">
        <v>1.9591400000000001</v>
      </c>
      <c r="Y63" s="768">
        <v>73.101175471369018</v>
      </c>
      <c r="Z63" s="768">
        <v>962.03284999999994</v>
      </c>
      <c r="AA63" s="768">
        <v>0</v>
      </c>
      <c r="AB63" s="768">
        <v>1391.1816500000002</v>
      </c>
      <c r="AC63" s="768">
        <v>0</v>
      </c>
      <c r="AD63" s="768">
        <v>195.78648000000001</v>
      </c>
      <c r="AE63" s="768">
        <v>0.21300999999999998</v>
      </c>
      <c r="AF63" s="768">
        <v>2822.9559399999998</v>
      </c>
      <c r="AG63" s="768">
        <v>141.89975000000001</v>
      </c>
      <c r="AH63" s="768">
        <v>52685.758035471379</v>
      </c>
      <c r="AI63" s="590"/>
      <c r="AJ63" s="472"/>
      <c r="AK63" s="472"/>
      <c r="AL63" s="472"/>
      <c r="AM63" s="472"/>
      <c r="AN63" s="472"/>
      <c r="AO63" s="472"/>
      <c r="AP63" s="472"/>
      <c r="AQ63" s="472"/>
      <c r="AR63" s="472"/>
      <c r="AS63" s="472"/>
      <c r="AT63" s="472"/>
      <c r="AU63" s="472"/>
      <c r="AV63" s="472"/>
      <c r="AW63" s="472"/>
      <c r="AX63" s="472"/>
      <c r="AY63" s="472"/>
      <c r="AZ63" s="472"/>
      <c r="BA63" s="472"/>
      <c r="BB63" s="472"/>
      <c r="BC63" s="472"/>
      <c r="BD63" s="472"/>
      <c r="BE63" s="472"/>
      <c r="BF63" s="472"/>
      <c r="BG63" s="472"/>
      <c r="BH63" s="472"/>
      <c r="BI63" s="472"/>
      <c r="BJ63" s="472"/>
      <c r="BK63" s="472"/>
      <c r="BL63" s="472"/>
      <c r="BM63" s="472"/>
      <c r="BN63" s="472"/>
      <c r="BO63" s="472"/>
      <c r="BP63" s="472"/>
      <c r="BQ63" s="472"/>
      <c r="BR63" s="472"/>
      <c r="BS63" s="472"/>
      <c r="BT63" s="472"/>
      <c r="BU63" s="472"/>
      <c r="BV63" s="472"/>
      <c r="BW63" s="472"/>
      <c r="BX63" s="472"/>
      <c r="BY63" s="472"/>
      <c r="BZ63" s="472"/>
      <c r="CA63" s="472"/>
      <c r="CB63" s="472"/>
      <c r="CC63" s="472"/>
      <c r="CD63" s="472"/>
      <c r="CE63" s="472"/>
      <c r="CF63" s="472"/>
      <c r="CG63" s="472"/>
      <c r="CH63" s="472"/>
      <c r="CI63" s="472"/>
    </row>
    <row r="64" spans="1:87" s="473" customFormat="1" ht="12" x14ac:dyDescent="0.2">
      <c r="A64" s="175" t="s">
        <v>1204</v>
      </c>
      <c r="B64" s="768">
        <v>16.199000000000002</v>
      </c>
      <c r="C64" s="768">
        <v>10217.207390000001</v>
      </c>
      <c r="D64" s="768">
        <v>5510.0684600000004</v>
      </c>
      <c r="E64" s="768">
        <v>9508.6370900000002</v>
      </c>
      <c r="F64" s="768">
        <v>1006.9888000000001</v>
      </c>
      <c r="G64" s="768">
        <v>0</v>
      </c>
      <c r="H64" s="768">
        <v>2001.6368299999999</v>
      </c>
      <c r="I64" s="768">
        <v>7420.9837400000206</v>
      </c>
      <c r="J64" s="768">
        <v>0</v>
      </c>
      <c r="K64" s="768">
        <v>12627.509400000001</v>
      </c>
      <c r="L64" s="768">
        <v>0</v>
      </c>
      <c r="M64" s="768">
        <v>77.470060000000004</v>
      </c>
      <c r="N64" s="768">
        <v>45.32817</v>
      </c>
      <c r="O64" s="768">
        <v>18315.218140000001</v>
      </c>
      <c r="P64" s="768">
        <v>11575.673269999999</v>
      </c>
      <c r="Q64" s="768">
        <v>-6.6002000000000001</v>
      </c>
      <c r="R64" s="768">
        <v>2590.3293100000001</v>
      </c>
      <c r="S64" s="768">
        <v>18590.93174</v>
      </c>
      <c r="T64" s="768">
        <v>10013.45817</v>
      </c>
      <c r="U64" s="768">
        <v>888.07434999999998</v>
      </c>
      <c r="V64" s="768">
        <v>445.47523999999999</v>
      </c>
      <c r="W64" s="768">
        <v>65.486329999999995</v>
      </c>
      <c r="X64" s="768">
        <v>234.53570000000002</v>
      </c>
      <c r="Y64" s="768">
        <v>688.87597459511301</v>
      </c>
      <c r="Z64" s="768">
        <v>5242.9264699999994</v>
      </c>
      <c r="AA64" s="768">
        <v>0.05</v>
      </c>
      <c r="AB64" s="768">
        <v>3621.9912100000001</v>
      </c>
      <c r="AC64" s="768">
        <v>7.6151200000000001</v>
      </c>
      <c r="AD64" s="768">
        <v>3685.70804</v>
      </c>
      <c r="AE64" s="768">
        <v>2.7074000000000003</v>
      </c>
      <c r="AF64" s="768">
        <v>4386.3719299999993</v>
      </c>
      <c r="AG64" s="768">
        <v>7077.4941699999999</v>
      </c>
      <c r="AH64" s="768">
        <v>135858.35130459513</v>
      </c>
      <c r="AI64" s="590"/>
      <c r="AJ64" s="472"/>
      <c r="AK64" s="472"/>
      <c r="AL64" s="472"/>
      <c r="AM64" s="472"/>
      <c r="AN64" s="472"/>
      <c r="AO64" s="472"/>
      <c r="AP64" s="472"/>
      <c r="AQ64" s="472"/>
      <c r="AR64" s="472"/>
      <c r="AS64" s="472"/>
      <c r="AT64" s="472"/>
      <c r="AU64" s="472"/>
      <c r="AV64" s="472"/>
      <c r="AW64" s="472"/>
      <c r="AX64" s="472"/>
      <c r="AY64" s="472"/>
      <c r="AZ64" s="472"/>
      <c r="BA64" s="472"/>
      <c r="BB64" s="472"/>
      <c r="BC64" s="472"/>
      <c r="BD64" s="472"/>
      <c r="BE64" s="472"/>
      <c r="BF64" s="472"/>
      <c r="BG64" s="472"/>
      <c r="BH64" s="472"/>
      <c r="BI64" s="472"/>
      <c r="BJ64" s="472"/>
      <c r="BK64" s="472"/>
      <c r="BL64" s="472"/>
      <c r="BM64" s="472"/>
      <c r="BN64" s="472"/>
      <c r="BO64" s="472"/>
      <c r="BP64" s="472"/>
      <c r="BQ64" s="472"/>
      <c r="BR64" s="472"/>
      <c r="BS64" s="472"/>
      <c r="BT64" s="472"/>
      <c r="BU64" s="472"/>
      <c r="BV64" s="472"/>
      <c r="BW64" s="472"/>
      <c r="BX64" s="472"/>
      <c r="BY64" s="472"/>
      <c r="BZ64" s="472"/>
      <c r="CA64" s="472"/>
      <c r="CB64" s="472"/>
      <c r="CC64" s="472"/>
      <c r="CD64" s="472"/>
      <c r="CE64" s="472"/>
      <c r="CF64" s="472"/>
      <c r="CG64" s="472"/>
      <c r="CH64" s="472"/>
      <c r="CI64" s="472"/>
    </row>
    <row r="65" spans="1:87" s="473" customFormat="1" ht="12" x14ac:dyDescent="0.2">
      <c r="A65" s="173" t="s">
        <v>1665</v>
      </c>
      <c r="B65" s="768">
        <v>33.08</v>
      </c>
      <c r="C65" s="768">
        <v>65720.924480000001</v>
      </c>
      <c r="D65" s="768">
        <v>48897.861469999996</v>
      </c>
      <c r="E65" s="768">
        <v>82770.332519999996</v>
      </c>
      <c r="F65" s="768">
        <v>8353.1349000000009</v>
      </c>
      <c r="G65" s="768">
        <v>0</v>
      </c>
      <c r="H65" s="768">
        <v>22363.933940000003</v>
      </c>
      <c r="I65" s="768">
        <v>72854.881790000043</v>
      </c>
      <c r="J65" s="768">
        <v>0</v>
      </c>
      <c r="K65" s="768">
        <v>72943.583499999993</v>
      </c>
      <c r="L65" s="768">
        <v>0</v>
      </c>
      <c r="M65" s="768">
        <v>77.238669999999999</v>
      </c>
      <c r="N65" s="768">
        <v>872.92277999999999</v>
      </c>
      <c r="O65" s="768">
        <v>35916.374170000003</v>
      </c>
      <c r="P65" s="768">
        <v>39886.750409999993</v>
      </c>
      <c r="Q65" s="768">
        <v>797.0240500000001</v>
      </c>
      <c r="R65" s="768">
        <v>13240.88394</v>
      </c>
      <c r="S65" s="768">
        <v>74207.713540000026</v>
      </c>
      <c r="T65" s="768">
        <v>64500.234799999991</v>
      </c>
      <c r="U65" s="768">
        <v>4403.8182500000003</v>
      </c>
      <c r="V65" s="768">
        <v>2710.9434900000001</v>
      </c>
      <c r="W65" s="768">
        <v>1822.5734</v>
      </c>
      <c r="X65" s="768">
        <v>7801.1334600000009</v>
      </c>
      <c r="Y65" s="768">
        <v>5997.3676445369092</v>
      </c>
      <c r="Z65" s="768">
        <v>17513.334159999999</v>
      </c>
      <c r="AA65" s="768">
        <v>0.86299999999999999</v>
      </c>
      <c r="AB65" s="768">
        <v>37103.924010000002</v>
      </c>
      <c r="AC65" s="768">
        <v>837.31569999999999</v>
      </c>
      <c r="AD65" s="768">
        <v>29150.953690000002</v>
      </c>
      <c r="AE65" s="768">
        <v>266.92887000000002</v>
      </c>
      <c r="AF65" s="768">
        <v>22682.010120000003</v>
      </c>
      <c r="AG65" s="768">
        <v>44640.69382</v>
      </c>
      <c r="AH65" s="768">
        <v>778368.73457453691</v>
      </c>
      <c r="AI65" s="590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72"/>
      <c r="BY65" s="472"/>
      <c r="BZ65" s="472"/>
      <c r="CA65" s="472"/>
      <c r="CB65" s="472"/>
      <c r="CC65" s="472"/>
      <c r="CD65" s="472"/>
      <c r="CE65" s="472"/>
      <c r="CF65" s="472"/>
      <c r="CG65" s="472"/>
      <c r="CH65" s="472"/>
      <c r="CI65" s="472"/>
    </row>
    <row r="66" spans="1:87" s="471" customFormat="1" ht="12" x14ac:dyDescent="0.2">
      <c r="A66" s="173" t="s">
        <v>526</v>
      </c>
      <c r="B66" s="768">
        <v>52.125</v>
      </c>
      <c r="C66" s="768">
        <v>21222.914029999996</v>
      </c>
      <c r="D66" s="768">
        <v>32780.926930000001</v>
      </c>
      <c r="E66" s="768">
        <v>38607.949339999999</v>
      </c>
      <c r="F66" s="768">
        <v>18539.882989999998</v>
      </c>
      <c r="G66" s="768">
        <v>0</v>
      </c>
      <c r="H66" s="768">
        <v>17774.910390000001</v>
      </c>
      <c r="I66" s="768">
        <v>35269.905840000021</v>
      </c>
      <c r="J66" s="768">
        <v>0</v>
      </c>
      <c r="K66" s="768">
        <v>2499.3004500000002</v>
      </c>
      <c r="L66" s="768">
        <v>0</v>
      </c>
      <c r="M66" s="768">
        <v>275.89966999999996</v>
      </c>
      <c r="N66" s="768">
        <v>159.85449</v>
      </c>
      <c r="O66" s="768">
        <v>8879.2499200000002</v>
      </c>
      <c r="P66" s="768">
        <v>39428.323299999996</v>
      </c>
      <c r="Q66" s="768">
        <v>715.13913000000002</v>
      </c>
      <c r="R66" s="768">
        <v>3678.1057099999998</v>
      </c>
      <c r="S66" s="768">
        <v>20078.242300000002</v>
      </c>
      <c r="T66" s="768">
        <v>34866.769919999999</v>
      </c>
      <c r="U66" s="768">
        <v>1679.0786600000001</v>
      </c>
      <c r="V66" s="768">
        <v>3270.1870699999999</v>
      </c>
      <c r="W66" s="768">
        <v>43.68309</v>
      </c>
      <c r="X66" s="768">
        <v>1541.00998</v>
      </c>
      <c r="Y66" s="768">
        <v>7568.7039618321223</v>
      </c>
      <c r="Z66" s="768">
        <v>20853.76643</v>
      </c>
      <c r="AA66" s="768">
        <v>0.19</v>
      </c>
      <c r="AB66" s="768">
        <v>16385.522539999998</v>
      </c>
      <c r="AC66" s="768">
        <v>363.50751000000002</v>
      </c>
      <c r="AD66" s="768">
        <v>7065.8942200000001</v>
      </c>
      <c r="AE66" s="768">
        <v>2.4920100000000001</v>
      </c>
      <c r="AF66" s="768">
        <v>16425.20248</v>
      </c>
      <c r="AG66" s="768">
        <v>14040.176450000001</v>
      </c>
      <c r="AH66" s="768">
        <v>364068.91381183214</v>
      </c>
      <c r="AI66" s="590"/>
      <c r="AJ66" s="472"/>
      <c r="AK66" s="472"/>
      <c r="AL66" s="472"/>
      <c r="AM66" s="472"/>
      <c r="AN66" s="472"/>
      <c r="AO66" s="472"/>
      <c r="AP66" s="472"/>
      <c r="AQ66" s="472"/>
      <c r="AR66" s="472"/>
      <c r="AS66" s="472"/>
      <c r="AT66" s="472"/>
      <c r="AU66" s="472"/>
      <c r="AV66" s="472"/>
      <c r="AW66" s="472"/>
      <c r="AX66" s="472"/>
      <c r="AY66" s="472"/>
      <c r="AZ66" s="472"/>
      <c r="BA66" s="472"/>
      <c r="BB66" s="472"/>
      <c r="BC66" s="472"/>
      <c r="BD66" s="472"/>
      <c r="BE66" s="472"/>
      <c r="BF66" s="472"/>
      <c r="BG66" s="472"/>
      <c r="BH66" s="472"/>
      <c r="BI66" s="472"/>
      <c r="BJ66" s="472"/>
      <c r="BK66" s="472"/>
      <c r="BL66" s="472"/>
      <c r="BM66" s="472"/>
      <c r="BN66" s="472"/>
      <c r="BO66" s="472"/>
      <c r="BP66" s="472"/>
      <c r="BQ66" s="472"/>
      <c r="BR66" s="472"/>
      <c r="BS66" s="472"/>
      <c r="BT66" s="472"/>
      <c r="BU66" s="472"/>
      <c r="BV66" s="472"/>
      <c r="BW66" s="472"/>
      <c r="BX66" s="472"/>
      <c r="BY66" s="472"/>
      <c r="BZ66" s="472"/>
      <c r="CA66" s="472"/>
      <c r="CB66" s="472"/>
      <c r="CC66" s="472"/>
      <c r="CD66" s="472"/>
      <c r="CE66" s="472"/>
      <c r="CF66" s="472"/>
      <c r="CG66" s="472"/>
      <c r="CH66" s="472"/>
      <c r="CI66" s="472"/>
    </row>
    <row r="67" spans="1:87" s="473" customFormat="1" ht="12" x14ac:dyDescent="0.2">
      <c r="A67" s="173" t="s">
        <v>945</v>
      </c>
      <c r="B67" s="768">
        <v>0.66500000000000004</v>
      </c>
      <c r="C67" s="768">
        <v>4703.2447600000014</v>
      </c>
      <c r="D67" s="768">
        <v>6954.1997599999977</v>
      </c>
      <c r="E67" s="768">
        <v>6995.9185500000049</v>
      </c>
      <c r="F67" s="768">
        <v>604.42549000000213</v>
      </c>
      <c r="G67" s="768">
        <v>0</v>
      </c>
      <c r="H67" s="768">
        <v>1291.4589599999972</v>
      </c>
      <c r="I67" s="768">
        <v>13905.796650000013</v>
      </c>
      <c r="J67" s="768">
        <v>0</v>
      </c>
      <c r="K67" s="768">
        <v>542.96579999999983</v>
      </c>
      <c r="L67" s="768">
        <v>0</v>
      </c>
      <c r="M67" s="768">
        <v>4.4896100000000443</v>
      </c>
      <c r="N67" s="768">
        <v>84.431020000000018</v>
      </c>
      <c r="O67" s="768">
        <v>622.37246000000084</v>
      </c>
      <c r="P67" s="768">
        <v>38787.248489999998</v>
      </c>
      <c r="Q67" s="768">
        <v>7729.4183500000008</v>
      </c>
      <c r="R67" s="768">
        <v>182.33633000000006</v>
      </c>
      <c r="S67" s="768">
        <v>8659.2902399999984</v>
      </c>
      <c r="T67" s="768">
        <v>2407.4034999999999</v>
      </c>
      <c r="U67" s="768">
        <v>1681.4345199999996</v>
      </c>
      <c r="V67" s="768">
        <v>189.83949999999999</v>
      </c>
      <c r="W67" s="768">
        <v>391.56231000000008</v>
      </c>
      <c r="X67" s="768">
        <v>0.38985999999986959</v>
      </c>
      <c r="Y67" s="768">
        <v>1034.0162188730008</v>
      </c>
      <c r="Z67" s="768">
        <v>5165.3137200000028</v>
      </c>
      <c r="AA67" s="768">
        <v>0.01</v>
      </c>
      <c r="AB67" s="768">
        <v>5057.8077399999984</v>
      </c>
      <c r="AC67" s="768">
        <v>860.61810000000014</v>
      </c>
      <c r="AD67" s="768">
        <v>4091.8470200000006</v>
      </c>
      <c r="AE67" s="768">
        <v>787.31691999999998</v>
      </c>
      <c r="AF67" s="768">
        <v>8537.2158799999997</v>
      </c>
      <c r="AG67" s="768">
        <v>4518.0718099999967</v>
      </c>
      <c r="AH67" s="768">
        <v>125791.10856887302</v>
      </c>
      <c r="AI67" s="590"/>
      <c r="AJ67" s="472"/>
      <c r="AK67" s="472"/>
      <c r="AL67" s="472"/>
      <c r="AM67" s="472"/>
      <c r="AN67" s="472"/>
      <c r="AO67" s="472"/>
      <c r="AP67" s="472"/>
      <c r="AQ67" s="472"/>
      <c r="AR67" s="472"/>
      <c r="AS67" s="472"/>
      <c r="AT67" s="472"/>
      <c r="AU67" s="472"/>
      <c r="AV67" s="472"/>
      <c r="AW67" s="472"/>
      <c r="AX67" s="472"/>
      <c r="AY67" s="472"/>
      <c r="AZ67" s="472"/>
      <c r="BA67" s="472"/>
      <c r="BB67" s="472"/>
      <c r="BC67" s="472"/>
      <c r="BD67" s="472"/>
      <c r="BE67" s="472"/>
      <c r="BF67" s="472"/>
      <c r="BG67" s="472"/>
      <c r="BH67" s="472"/>
      <c r="BI67" s="472"/>
      <c r="BJ67" s="472"/>
      <c r="BK67" s="472"/>
      <c r="BL67" s="472"/>
      <c r="BM67" s="472"/>
      <c r="BN67" s="472"/>
      <c r="BO67" s="472"/>
      <c r="BP67" s="472"/>
      <c r="BQ67" s="472"/>
      <c r="BR67" s="472"/>
      <c r="BS67" s="472"/>
      <c r="BT67" s="472"/>
      <c r="BU67" s="472"/>
      <c r="BV67" s="472"/>
      <c r="BW67" s="472"/>
      <c r="BX67" s="472"/>
      <c r="BY67" s="472"/>
      <c r="BZ67" s="472"/>
      <c r="CA67" s="472"/>
      <c r="CB67" s="472"/>
      <c r="CC67" s="472"/>
      <c r="CD67" s="472"/>
      <c r="CE67" s="472"/>
      <c r="CF67" s="472"/>
      <c r="CG67" s="472"/>
      <c r="CH67" s="472"/>
      <c r="CI67" s="472"/>
    </row>
    <row r="68" spans="1:87" s="473" customFormat="1" ht="12" x14ac:dyDescent="0.2">
      <c r="A68" s="173" t="s">
        <v>946</v>
      </c>
      <c r="B68" s="768">
        <v>0</v>
      </c>
      <c r="C68" s="768">
        <v>114174.58918000001</v>
      </c>
      <c r="D68" s="768">
        <v>87105.719960000002</v>
      </c>
      <c r="E68" s="768">
        <v>90918.633719999998</v>
      </c>
      <c r="F68" s="768">
        <v>34410.706279999999</v>
      </c>
      <c r="G68" s="768">
        <v>0</v>
      </c>
      <c r="H68" s="768">
        <v>45119.37055</v>
      </c>
      <c r="I68" s="768">
        <v>154305.92622000002</v>
      </c>
      <c r="J68" s="768">
        <v>0</v>
      </c>
      <c r="K68" s="768">
        <v>838.65734999999995</v>
      </c>
      <c r="L68" s="768">
        <v>0</v>
      </c>
      <c r="M68" s="768">
        <v>640.76573999999994</v>
      </c>
      <c r="N68" s="768">
        <v>8126.2945599999994</v>
      </c>
      <c r="O68" s="768">
        <v>141468.59909999999</v>
      </c>
      <c r="P68" s="768">
        <v>11303.101350900002</v>
      </c>
      <c r="Q68" s="768">
        <v>12466.187519999999</v>
      </c>
      <c r="R68" s="768">
        <v>11535.232099999999</v>
      </c>
      <c r="S68" s="768">
        <v>83749.52499000002</v>
      </c>
      <c r="T68" s="768">
        <v>93010.305720000004</v>
      </c>
      <c r="U68" s="768">
        <v>14076.803019999999</v>
      </c>
      <c r="V68" s="768">
        <v>49563.290110000002</v>
      </c>
      <c r="W68" s="768">
        <v>26701.80113</v>
      </c>
      <c r="X68" s="768">
        <v>31356.372600000002</v>
      </c>
      <c r="Y68" s="768">
        <v>26156.605395164424</v>
      </c>
      <c r="Z68" s="768">
        <v>70319.015849999996</v>
      </c>
      <c r="AA68" s="768">
        <v>15.558</v>
      </c>
      <c r="AB68" s="768">
        <v>42104.090960000001</v>
      </c>
      <c r="AC68" s="768">
        <v>15740.280839999999</v>
      </c>
      <c r="AD68" s="768">
        <v>43644.058299999997</v>
      </c>
      <c r="AE68" s="768">
        <v>1171.1111899999999</v>
      </c>
      <c r="AF68" s="768">
        <v>30736.628420000001</v>
      </c>
      <c r="AG68" s="768">
        <v>2949.9044700000004</v>
      </c>
      <c r="AH68" s="768">
        <v>1243709.1346260642</v>
      </c>
      <c r="AI68" s="590"/>
      <c r="AJ68" s="472"/>
      <c r="AK68" s="472"/>
      <c r="AL68" s="472"/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2"/>
      <c r="AZ68" s="472"/>
      <c r="BA68" s="472"/>
      <c r="BB68" s="472"/>
      <c r="BC68" s="472"/>
      <c r="BD68" s="472"/>
      <c r="BE68" s="472"/>
      <c r="BF68" s="472"/>
      <c r="BG68" s="472"/>
      <c r="BH68" s="472"/>
      <c r="BI68" s="472"/>
      <c r="BJ68" s="472"/>
      <c r="BK68" s="472"/>
      <c r="BL68" s="472"/>
      <c r="BM68" s="472"/>
      <c r="BN68" s="472"/>
      <c r="BO68" s="472"/>
      <c r="BP68" s="472"/>
      <c r="BQ68" s="472"/>
      <c r="BR68" s="472"/>
      <c r="BS68" s="472"/>
      <c r="BT68" s="472"/>
      <c r="BU68" s="472"/>
      <c r="BV68" s="472"/>
      <c r="BW68" s="472"/>
      <c r="BX68" s="472"/>
      <c r="BY68" s="472"/>
      <c r="BZ68" s="472"/>
      <c r="CA68" s="472"/>
      <c r="CB68" s="472"/>
      <c r="CC68" s="472"/>
      <c r="CD68" s="472"/>
      <c r="CE68" s="472"/>
      <c r="CF68" s="472"/>
      <c r="CG68" s="472"/>
      <c r="CH68" s="472"/>
      <c r="CI68" s="472"/>
    </row>
    <row r="69" spans="1:87" s="473" customFormat="1" ht="12" x14ac:dyDescent="0.2">
      <c r="A69" s="173" t="s">
        <v>947</v>
      </c>
      <c r="B69" s="768">
        <v>0</v>
      </c>
      <c r="C69" s="768">
        <v>11167.582839999999</v>
      </c>
      <c r="D69" s="768">
        <v>13651.033479999998</v>
      </c>
      <c r="E69" s="768">
        <v>14610.987559999998</v>
      </c>
      <c r="F69" s="768">
        <v>2645.0640899999999</v>
      </c>
      <c r="G69" s="768">
        <v>0</v>
      </c>
      <c r="H69" s="768">
        <v>1818.6427800000001</v>
      </c>
      <c r="I69" s="768">
        <v>10763.901471000014</v>
      </c>
      <c r="J69" s="768">
        <v>0</v>
      </c>
      <c r="K69" s="768">
        <v>337.54934000000003</v>
      </c>
      <c r="L69" s="768">
        <v>0</v>
      </c>
      <c r="M69" s="768">
        <v>39.200000000000003</v>
      </c>
      <c r="N69" s="768">
        <v>276.81799999999998</v>
      </c>
      <c r="O69" s="768">
        <v>5432.5319800000007</v>
      </c>
      <c r="P69" s="768">
        <v>1666.00685</v>
      </c>
      <c r="Q69" s="768">
        <v>91.652199999999993</v>
      </c>
      <c r="R69" s="768">
        <v>480.98359000000005</v>
      </c>
      <c r="S69" s="768">
        <v>7782.6114000000007</v>
      </c>
      <c r="T69" s="768">
        <v>5192.6920200000004</v>
      </c>
      <c r="U69" s="768">
        <v>1082.5038399999999</v>
      </c>
      <c r="V69" s="768">
        <v>668.27953000000002</v>
      </c>
      <c r="W69" s="768">
        <v>147.97384</v>
      </c>
      <c r="X69" s="768">
        <v>265.47030000000001</v>
      </c>
      <c r="Y69" s="768">
        <v>674.66600000000005</v>
      </c>
      <c r="Z69" s="768">
        <v>4237.7379800000008</v>
      </c>
      <c r="AA69" s="768">
        <v>1.371</v>
      </c>
      <c r="AB69" s="768">
        <v>2736.5819300000003</v>
      </c>
      <c r="AC69" s="768">
        <v>27.538409999999999</v>
      </c>
      <c r="AD69" s="768">
        <v>2338.0199400000001</v>
      </c>
      <c r="AE69" s="768">
        <v>62.214949999999995</v>
      </c>
      <c r="AF69" s="768">
        <v>3967.8297200000002</v>
      </c>
      <c r="AG69" s="768">
        <v>754.74040000000002</v>
      </c>
      <c r="AH69" s="768">
        <v>92922.185440999994</v>
      </c>
      <c r="AI69" s="590"/>
      <c r="AJ69" s="472"/>
      <c r="AK69" s="472"/>
      <c r="AL69" s="472"/>
      <c r="AM69" s="472"/>
      <c r="AN69" s="472"/>
      <c r="AO69" s="472"/>
      <c r="AP69" s="472"/>
      <c r="AQ69" s="472"/>
      <c r="AR69" s="472"/>
      <c r="AS69" s="472"/>
      <c r="AT69" s="472"/>
      <c r="AU69" s="472"/>
      <c r="AV69" s="472"/>
      <c r="AW69" s="472"/>
      <c r="AX69" s="472"/>
      <c r="AY69" s="472"/>
      <c r="AZ69" s="472"/>
      <c r="BA69" s="472"/>
      <c r="BB69" s="472"/>
      <c r="BC69" s="472"/>
      <c r="BD69" s="472"/>
      <c r="BE69" s="472"/>
      <c r="BF69" s="472"/>
      <c r="BG69" s="472"/>
      <c r="BH69" s="472"/>
      <c r="BI69" s="472"/>
      <c r="BJ69" s="472"/>
      <c r="BK69" s="472"/>
      <c r="BL69" s="472"/>
      <c r="BM69" s="472"/>
      <c r="BN69" s="472"/>
      <c r="BO69" s="472"/>
      <c r="BP69" s="472"/>
      <c r="BQ69" s="472"/>
      <c r="BR69" s="472"/>
      <c r="BS69" s="472"/>
      <c r="BT69" s="472"/>
      <c r="BU69" s="472"/>
      <c r="BV69" s="472"/>
      <c r="BW69" s="472"/>
      <c r="BX69" s="472"/>
      <c r="BY69" s="472"/>
      <c r="BZ69" s="472"/>
      <c r="CA69" s="472"/>
      <c r="CB69" s="472"/>
      <c r="CC69" s="472"/>
      <c r="CD69" s="472"/>
      <c r="CE69" s="472"/>
      <c r="CF69" s="472"/>
      <c r="CG69" s="472"/>
      <c r="CH69" s="472"/>
      <c r="CI69" s="472"/>
    </row>
    <row r="70" spans="1:87" s="473" customFormat="1" ht="12" x14ac:dyDescent="0.2">
      <c r="A70" s="173" t="s">
        <v>1646</v>
      </c>
      <c r="B70" s="768">
        <v>0</v>
      </c>
      <c r="C70" s="768">
        <v>652.40778</v>
      </c>
      <c r="D70" s="768">
        <v>19788.906010000002</v>
      </c>
      <c r="E70" s="768">
        <v>46.175719999999998</v>
      </c>
      <c r="F70" s="768">
        <v>0</v>
      </c>
      <c r="G70" s="768">
        <v>0</v>
      </c>
      <c r="H70" s="768">
        <v>0</v>
      </c>
      <c r="I70" s="768">
        <v>0</v>
      </c>
      <c r="J70" s="768">
        <v>0</v>
      </c>
      <c r="K70" s="768">
        <v>0</v>
      </c>
      <c r="L70" s="768">
        <v>0</v>
      </c>
      <c r="M70" s="768">
        <v>0</v>
      </c>
      <c r="N70" s="768">
        <v>0</v>
      </c>
      <c r="O70" s="768">
        <v>93.353399999999993</v>
      </c>
      <c r="P70" s="768">
        <v>3777.3905199999999</v>
      </c>
      <c r="Q70" s="768">
        <v>0</v>
      </c>
      <c r="R70" s="768">
        <v>0</v>
      </c>
      <c r="S70" s="768">
        <v>239.30812</v>
      </c>
      <c r="T70" s="768">
        <v>126.89542</v>
      </c>
      <c r="U70" s="768">
        <v>0</v>
      </c>
      <c r="V70" s="768">
        <v>0</v>
      </c>
      <c r="W70" s="768">
        <v>0</v>
      </c>
      <c r="X70" s="768">
        <v>113.027</v>
      </c>
      <c r="Y70" s="768">
        <v>0</v>
      </c>
      <c r="Z70" s="768">
        <v>0</v>
      </c>
      <c r="AA70" s="768">
        <v>0</v>
      </c>
      <c r="AB70" s="768">
        <v>8291.8562999999995</v>
      </c>
      <c r="AC70" s="768">
        <v>0</v>
      </c>
      <c r="AD70" s="768">
        <v>0</v>
      </c>
      <c r="AE70" s="768">
        <v>0</v>
      </c>
      <c r="AF70" s="768">
        <v>0</v>
      </c>
      <c r="AG70" s="768">
        <v>0</v>
      </c>
      <c r="AH70" s="768">
        <v>33129.320270000004</v>
      </c>
      <c r="AI70" s="590"/>
      <c r="AJ70" s="472"/>
      <c r="AK70" s="472"/>
      <c r="AL70" s="472"/>
      <c r="AM70" s="472"/>
      <c r="AN70" s="472"/>
      <c r="AO70" s="472"/>
      <c r="AP70" s="472"/>
      <c r="AQ70" s="472"/>
      <c r="AR70" s="472"/>
      <c r="AS70" s="472"/>
      <c r="AT70" s="472"/>
      <c r="AU70" s="472"/>
      <c r="AV70" s="472"/>
      <c r="AW70" s="472"/>
      <c r="AX70" s="472"/>
      <c r="AY70" s="472"/>
      <c r="AZ70" s="472"/>
      <c r="BA70" s="472"/>
      <c r="BB70" s="472"/>
      <c r="BC70" s="472"/>
      <c r="BD70" s="472"/>
      <c r="BE70" s="472"/>
      <c r="BF70" s="472"/>
      <c r="BG70" s="472"/>
      <c r="BH70" s="472"/>
      <c r="BI70" s="472"/>
      <c r="BJ70" s="472"/>
      <c r="BK70" s="472"/>
      <c r="BL70" s="472"/>
      <c r="BM70" s="472"/>
      <c r="BN70" s="472"/>
      <c r="BO70" s="472"/>
      <c r="BP70" s="472"/>
      <c r="BQ70" s="472"/>
      <c r="BR70" s="472"/>
      <c r="BS70" s="472"/>
      <c r="BT70" s="472"/>
      <c r="BU70" s="472"/>
      <c r="BV70" s="472"/>
      <c r="BW70" s="472"/>
      <c r="BX70" s="472"/>
      <c r="BY70" s="472"/>
      <c r="BZ70" s="472"/>
      <c r="CA70" s="472"/>
      <c r="CB70" s="472"/>
      <c r="CC70" s="472"/>
      <c r="CD70" s="472"/>
      <c r="CE70" s="472"/>
      <c r="CF70" s="472"/>
      <c r="CG70" s="472"/>
      <c r="CH70" s="472"/>
      <c r="CI70" s="472"/>
    </row>
    <row r="71" spans="1:87" s="473" customFormat="1" ht="12" x14ac:dyDescent="0.2">
      <c r="A71" s="177" t="s">
        <v>1647</v>
      </c>
      <c r="B71" s="768">
        <v>0</v>
      </c>
      <c r="C71" s="768">
        <v>0</v>
      </c>
      <c r="D71" s="768">
        <v>0</v>
      </c>
      <c r="E71" s="768">
        <v>0</v>
      </c>
      <c r="F71" s="768">
        <v>0</v>
      </c>
      <c r="G71" s="768">
        <v>0</v>
      </c>
      <c r="H71" s="768">
        <v>0</v>
      </c>
      <c r="I71" s="768">
        <v>0</v>
      </c>
      <c r="J71" s="768">
        <v>0</v>
      </c>
      <c r="K71" s="768">
        <v>0</v>
      </c>
      <c r="L71" s="768">
        <v>0</v>
      </c>
      <c r="M71" s="768">
        <v>0</v>
      </c>
      <c r="N71" s="768">
        <v>0</v>
      </c>
      <c r="O71" s="768">
        <v>0</v>
      </c>
      <c r="P71" s="768">
        <v>0</v>
      </c>
      <c r="Q71" s="768">
        <v>0</v>
      </c>
      <c r="R71" s="768">
        <v>38.421529999999997</v>
      </c>
      <c r="S71" s="768">
        <v>0</v>
      </c>
      <c r="T71" s="768">
        <v>0</v>
      </c>
      <c r="U71" s="768">
        <v>0</v>
      </c>
      <c r="V71" s="768">
        <v>0</v>
      </c>
      <c r="W71" s="768">
        <v>0</v>
      </c>
      <c r="X71" s="768">
        <v>0</v>
      </c>
      <c r="Y71" s="768">
        <v>0</v>
      </c>
      <c r="Z71" s="768">
        <v>0</v>
      </c>
      <c r="AA71" s="768">
        <v>0</v>
      </c>
      <c r="AB71" s="768">
        <v>0</v>
      </c>
      <c r="AC71" s="768">
        <v>0</v>
      </c>
      <c r="AD71" s="768">
        <v>371.99859999999995</v>
      </c>
      <c r="AE71" s="768">
        <v>0</v>
      </c>
      <c r="AF71" s="768">
        <v>0</v>
      </c>
      <c r="AG71" s="768">
        <v>0</v>
      </c>
      <c r="AH71" s="768">
        <v>410.42012999999997</v>
      </c>
      <c r="AI71" s="590"/>
      <c r="AJ71" s="472"/>
      <c r="AK71" s="472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2"/>
      <c r="BG71" s="472"/>
      <c r="BH71" s="472"/>
      <c r="BI71" s="472"/>
      <c r="BJ71" s="472"/>
      <c r="BK71" s="472"/>
      <c r="BL71" s="472"/>
      <c r="BM71" s="472"/>
      <c r="BN71" s="472"/>
      <c r="BO71" s="472"/>
      <c r="BP71" s="472"/>
      <c r="BQ71" s="472"/>
      <c r="BR71" s="472"/>
      <c r="BS71" s="472"/>
      <c r="BT71" s="472"/>
      <c r="BU71" s="472"/>
      <c r="BV71" s="472"/>
      <c r="BW71" s="472"/>
      <c r="BX71" s="472"/>
      <c r="BY71" s="472"/>
      <c r="BZ71" s="472"/>
      <c r="CA71" s="472"/>
      <c r="CB71" s="472"/>
      <c r="CC71" s="472"/>
      <c r="CD71" s="472"/>
      <c r="CE71" s="472"/>
      <c r="CF71" s="472"/>
      <c r="CG71" s="472"/>
      <c r="CH71" s="472"/>
      <c r="CI71" s="472"/>
    </row>
    <row r="72" spans="1:87" s="473" customFormat="1" ht="12" x14ac:dyDescent="0.2">
      <c r="A72" s="173" t="s">
        <v>1648</v>
      </c>
      <c r="B72" s="768">
        <v>126.248</v>
      </c>
      <c r="C72" s="768">
        <v>20290.243109999999</v>
      </c>
      <c r="D72" s="768">
        <v>55651.140050000009</v>
      </c>
      <c r="E72" s="768">
        <v>36316.560749999997</v>
      </c>
      <c r="F72" s="768">
        <v>1531.3116599999998</v>
      </c>
      <c r="G72" s="768">
        <v>0</v>
      </c>
      <c r="H72" s="768">
        <v>12642.00203</v>
      </c>
      <c r="I72" s="768">
        <v>48712.039929999984</v>
      </c>
      <c r="J72" s="768">
        <v>0</v>
      </c>
      <c r="K72" s="768">
        <v>48201.927920000009</v>
      </c>
      <c r="L72" s="768">
        <v>0</v>
      </c>
      <c r="M72" s="768">
        <v>1735.59746</v>
      </c>
      <c r="N72" s="768">
        <v>165.70396000000002</v>
      </c>
      <c r="O72" s="768">
        <v>18023.4303</v>
      </c>
      <c r="P72" s="768">
        <v>16486.289940000002</v>
      </c>
      <c r="Q72" s="768">
        <v>590.96344999999997</v>
      </c>
      <c r="R72" s="768">
        <v>1889.93568</v>
      </c>
      <c r="S72" s="768">
        <v>24124.979309999999</v>
      </c>
      <c r="T72" s="768">
        <v>11548.890310000003</v>
      </c>
      <c r="U72" s="768">
        <v>258.99105000000003</v>
      </c>
      <c r="V72" s="768">
        <v>73674.593580000001</v>
      </c>
      <c r="W72" s="768">
        <v>19.109990000000003</v>
      </c>
      <c r="X72" s="768">
        <v>2411.1334000000002</v>
      </c>
      <c r="Y72" s="768">
        <v>10209.506197443627</v>
      </c>
      <c r="Z72" s="768">
        <v>18305.632679999999</v>
      </c>
      <c r="AA72" s="768">
        <v>2.3199999999999998</v>
      </c>
      <c r="AB72" s="768">
        <v>1611.96345</v>
      </c>
      <c r="AC72" s="768">
        <v>30.858889999999999</v>
      </c>
      <c r="AD72" s="768">
        <v>2887.9908399999999</v>
      </c>
      <c r="AE72" s="768">
        <v>7.0074100000000001</v>
      </c>
      <c r="AF72" s="768">
        <v>18687.131869999997</v>
      </c>
      <c r="AG72" s="768">
        <v>5645.0299000000005</v>
      </c>
      <c r="AH72" s="768">
        <v>431788.53311744367</v>
      </c>
      <c r="AI72" s="590"/>
      <c r="AJ72" s="472"/>
      <c r="AK72" s="472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72"/>
      <c r="AZ72" s="472"/>
      <c r="BA72" s="472"/>
      <c r="BB72" s="472"/>
      <c r="BC72" s="472"/>
      <c r="BD72" s="472"/>
      <c r="BE72" s="472"/>
      <c r="BF72" s="472"/>
      <c r="BG72" s="472"/>
      <c r="BH72" s="472"/>
      <c r="BI72" s="472"/>
      <c r="BJ72" s="472"/>
      <c r="BK72" s="472"/>
      <c r="BL72" s="472"/>
      <c r="BM72" s="472"/>
      <c r="BN72" s="472"/>
      <c r="BO72" s="472"/>
      <c r="BP72" s="472"/>
      <c r="BQ72" s="472"/>
      <c r="BR72" s="472"/>
      <c r="BS72" s="472"/>
      <c r="BT72" s="472"/>
      <c r="BU72" s="472"/>
      <c r="BV72" s="472"/>
      <c r="BW72" s="472"/>
      <c r="BX72" s="472"/>
      <c r="BY72" s="472"/>
      <c r="BZ72" s="472"/>
      <c r="CA72" s="472"/>
      <c r="CB72" s="472"/>
      <c r="CC72" s="472"/>
      <c r="CD72" s="472"/>
      <c r="CE72" s="472"/>
      <c r="CF72" s="472"/>
      <c r="CG72" s="472"/>
      <c r="CH72" s="472"/>
      <c r="CI72" s="472"/>
    </row>
    <row r="73" spans="1:87" s="473" customFormat="1" ht="12" x14ac:dyDescent="0.2">
      <c r="A73" s="173" t="s">
        <v>1649</v>
      </c>
      <c r="B73" s="768">
        <v>0</v>
      </c>
      <c r="C73" s="768">
        <v>658.61499000000003</v>
      </c>
      <c r="D73" s="768">
        <v>8038.0259299999998</v>
      </c>
      <c r="E73" s="768">
        <v>0</v>
      </c>
      <c r="F73" s="768">
        <v>0</v>
      </c>
      <c r="G73" s="768">
        <v>1145.38464</v>
      </c>
      <c r="H73" s="768">
        <v>0</v>
      </c>
      <c r="I73" s="768">
        <v>0</v>
      </c>
      <c r="J73" s="768">
        <v>0</v>
      </c>
      <c r="K73" s="768">
        <v>0</v>
      </c>
      <c r="L73" s="768">
        <v>8335.9105084667153</v>
      </c>
      <c r="M73" s="768">
        <v>0</v>
      </c>
      <c r="N73" s="768">
        <v>0</v>
      </c>
      <c r="O73" s="768">
        <v>0</v>
      </c>
      <c r="P73" s="768">
        <v>1448.6901699999999</v>
      </c>
      <c r="Q73" s="768">
        <v>0</v>
      </c>
      <c r="R73" s="768">
        <v>0</v>
      </c>
      <c r="S73" s="768">
        <v>0</v>
      </c>
      <c r="T73" s="768">
        <v>0</v>
      </c>
      <c r="U73" s="768">
        <v>0</v>
      </c>
      <c r="V73" s="768">
        <v>0</v>
      </c>
      <c r="W73" s="768">
        <v>0</v>
      </c>
      <c r="X73" s="768">
        <v>0</v>
      </c>
      <c r="Y73" s="768">
        <v>0</v>
      </c>
      <c r="Z73" s="768">
        <v>0</v>
      </c>
      <c r="AA73" s="768">
        <v>0</v>
      </c>
      <c r="AB73" s="768">
        <v>0</v>
      </c>
      <c r="AC73" s="768">
        <v>0</v>
      </c>
      <c r="AD73" s="768">
        <v>115.58619</v>
      </c>
      <c r="AE73" s="768">
        <v>0</v>
      </c>
      <c r="AF73" s="768">
        <v>0</v>
      </c>
      <c r="AG73" s="768">
        <v>64.249070000000003</v>
      </c>
      <c r="AH73" s="768">
        <v>19806.461498466717</v>
      </c>
      <c r="AI73" s="590"/>
      <c r="AJ73" s="472"/>
      <c r="AK73" s="472"/>
      <c r="AL73" s="472"/>
      <c r="AM73" s="472"/>
      <c r="AN73" s="472"/>
      <c r="AO73" s="472"/>
      <c r="AP73" s="472"/>
      <c r="AQ73" s="472"/>
      <c r="AR73" s="472"/>
      <c r="AS73" s="472"/>
      <c r="AT73" s="472"/>
      <c r="AU73" s="472"/>
      <c r="AV73" s="472"/>
      <c r="AW73" s="472"/>
      <c r="AX73" s="472"/>
      <c r="AY73" s="472"/>
      <c r="AZ73" s="472"/>
      <c r="BA73" s="472"/>
      <c r="BB73" s="472"/>
      <c r="BC73" s="472"/>
      <c r="BD73" s="472"/>
      <c r="BE73" s="472"/>
      <c r="BF73" s="472"/>
      <c r="BG73" s="472"/>
      <c r="BH73" s="472"/>
      <c r="BI73" s="472"/>
      <c r="BJ73" s="472"/>
      <c r="BK73" s="472"/>
      <c r="BL73" s="472"/>
      <c r="BM73" s="472"/>
      <c r="BN73" s="472"/>
      <c r="BO73" s="472"/>
      <c r="BP73" s="472"/>
      <c r="BQ73" s="472"/>
      <c r="BR73" s="472"/>
      <c r="BS73" s="472"/>
      <c r="BT73" s="472"/>
      <c r="BU73" s="472"/>
      <c r="BV73" s="472"/>
      <c r="BW73" s="472"/>
      <c r="BX73" s="472"/>
      <c r="BY73" s="472"/>
      <c r="BZ73" s="472"/>
      <c r="CA73" s="472"/>
      <c r="CB73" s="472"/>
      <c r="CC73" s="472"/>
      <c r="CD73" s="472"/>
      <c r="CE73" s="472"/>
      <c r="CF73" s="472"/>
      <c r="CG73" s="472"/>
      <c r="CH73" s="472"/>
      <c r="CI73" s="472"/>
    </row>
    <row r="74" spans="1:87" s="473" customFormat="1" ht="12" x14ac:dyDescent="0.2">
      <c r="A74" s="177" t="s">
        <v>1782</v>
      </c>
      <c r="B74" s="768">
        <v>0</v>
      </c>
      <c r="C74" s="768">
        <v>170.86269000000001</v>
      </c>
      <c r="D74" s="768">
        <v>0</v>
      </c>
      <c r="E74" s="768">
        <v>0</v>
      </c>
      <c r="F74" s="768">
        <v>0</v>
      </c>
      <c r="G74" s="768">
        <v>0</v>
      </c>
      <c r="H74" s="768">
        <v>0</v>
      </c>
      <c r="I74" s="768">
        <v>0</v>
      </c>
      <c r="J74" s="768">
        <v>0</v>
      </c>
      <c r="K74" s="768">
        <v>1675.5866799999999</v>
      </c>
      <c r="L74" s="768">
        <v>0</v>
      </c>
      <c r="M74" s="768">
        <v>0.45955000000000001</v>
      </c>
      <c r="N74" s="768">
        <v>0</v>
      </c>
      <c r="O74" s="768">
        <v>3930.5921699999999</v>
      </c>
      <c r="P74" s="768">
        <v>0</v>
      </c>
      <c r="Q74" s="768">
        <v>0</v>
      </c>
      <c r="R74" s="768">
        <v>-3.4073699999999998</v>
      </c>
      <c r="S74" s="768">
        <v>0</v>
      </c>
      <c r="T74" s="768">
        <v>362.94909999999999</v>
      </c>
      <c r="U74" s="768">
        <v>0</v>
      </c>
      <c r="V74" s="768">
        <v>0</v>
      </c>
      <c r="W74" s="768">
        <v>0</v>
      </c>
      <c r="X74" s="768">
        <v>0</v>
      </c>
      <c r="Y74" s="768">
        <v>0</v>
      </c>
      <c r="Z74" s="768">
        <v>0</v>
      </c>
      <c r="AA74" s="768">
        <v>0</v>
      </c>
      <c r="AB74" s="768">
        <v>196.672</v>
      </c>
      <c r="AC74" s="768">
        <v>0</v>
      </c>
      <c r="AD74" s="768">
        <v>41.491</v>
      </c>
      <c r="AE74" s="768">
        <v>1.242E-2</v>
      </c>
      <c r="AF74" s="768">
        <v>0</v>
      </c>
      <c r="AG74" s="768">
        <v>0</v>
      </c>
      <c r="AH74" s="768">
        <v>6375.2182399999992</v>
      </c>
      <c r="AI74" s="590"/>
      <c r="AJ74" s="472"/>
      <c r="AK74" s="472"/>
      <c r="AL74" s="472"/>
      <c r="AM74" s="472"/>
      <c r="AN74" s="472"/>
      <c r="AO74" s="472"/>
      <c r="AP74" s="472"/>
      <c r="AQ74" s="472"/>
      <c r="AR74" s="472"/>
      <c r="AS74" s="472"/>
      <c r="AT74" s="472"/>
      <c r="AU74" s="472"/>
      <c r="AV74" s="472"/>
      <c r="AW74" s="472"/>
      <c r="AX74" s="472"/>
      <c r="AY74" s="472"/>
      <c r="AZ74" s="472"/>
      <c r="BA74" s="472"/>
      <c r="BB74" s="472"/>
      <c r="BC74" s="472"/>
      <c r="BD74" s="472"/>
      <c r="BE74" s="472"/>
      <c r="BF74" s="472"/>
      <c r="BG74" s="472"/>
      <c r="BH74" s="472"/>
      <c r="BI74" s="472"/>
      <c r="BJ74" s="472"/>
      <c r="BK74" s="472"/>
      <c r="BL74" s="472"/>
      <c r="BM74" s="472"/>
      <c r="BN74" s="472"/>
      <c r="BO74" s="472"/>
      <c r="BP74" s="472"/>
      <c r="BQ74" s="472"/>
      <c r="BR74" s="472"/>
      <c r="BS74" s="472"/>
      <c r="BT74" s="472"/>
      <c r="BU74" s="472"/>
      <c r="BV74" s="472"/>
      <c r="BW74" s="472"/>
      <c r="BX74" s="472"/>
      <c r="BY74" s="472"/>
      <c r="BZ74" s="472"/>
      <c r="CA74" s="472"/>
      <c r="CB74" s="472"/>
      <c r="CC74" s="472"/>
      <c r="CD74" s="472"/>
      <c r="CE74" s="472"/>
      <c r="CF74" s="472"/>
      <c r="CG74" s="472"/>
      <c r="CH74" s="472"/>
      <c r="CI74" s="472"/>
    </row>
    <row r="75" spans="1:87" s="473" customFormat="1" ht="12" x14ac:dyDescent="0.2">
      <c r="A75" s="173" t="s">
        <v>1650</v>
      </c>
      <c r="B75" s="768">
        <v>0</v>
      </c>
      <c r="C75" s="768">
        <v>201.9675</v>
      </c>
      <c r="D75" s="768">
        <v>23668.92441</v>
      </c>
      <c r="E75" s="768">
        <v>516.71960999999999</v>
      </c>
      <c r="F75" s="768">
        <v>0</v>
      </c>
      <c r="G75" s="768">
        <v>0</v>
      </c>
      <c r="H75" s="768">
        <v>0</v>
      </c>
      <c r="I75" s="768">
        <v>0</v>
      </c>
      <c r="J75" s="768">
        <v>1244.84049</v>
      </c>
      <c r="K75" s="768">
        <v>2.8589299999999929</v>
      </c>
      <c r="L75" s="768">
        <v>0</v>
      </c>
      <c r="M75" s="768">
        <v>0</v>
      </c>
      <c r="N75" s="768">
        <v>0.32095000000000001</v>
      </c>
      <c r="O75" s="768">
        <v>153.58808999999999</v>
      </c>
      <c r="P75" s="768">
        <v>1454.576</v>
      </c>
      <c r="Q75" s="768">
        <v>0</v>
      </c>
      <c r="R75" s="768">
        <v>0</v>
      </c>
      <c r="S75" s="768">
        <v>11.6571</v>
      </c>
      <c r="T75" s="768">
        <v>17.100000000000001</v>
      </c>
      <c r="U75" s="768">
        <v>0</v>
      </c>
      <c r="V75" s="768">
        <v>0</v>
      </c>
      <c r="W75" s="768">
        <v>0</v>
      </c>
      <c r="X75" s="768">
        <v>0</v>
      </c>
      <c r="Y75" s="768">
        <v>0</v>
      </c>
      <c r="Z75" s="768">
        <v>0</v>
      </c>
      <c r="AA75" s="768">
        <v>0</v>
      </c>
      <c r="AB75" s="768">
        <v>0</v>
      </c>
      <c r="AC75" s="768">
        <v>0</v>
      </c>
      <c r="AD75" s="768">
        <v>0.24399999999999999</v>
      </c>
      <c r="AE75" s="768">
        <v>0</v>
      </c>
      <c r="AF75" s="768">
        <v>0</v>
      </c>
      <c r="AG75" s="768">
        <v>2474.37147</v>
      </c>
      <c r="AH75" s="768">
        <v>29747.168549999995</v>
      </c>
      <c r="AI75" s="590"/>
      <c r="AJ75" s="472"/>
      <c r="AK75" s="472"/>
      <c r="AL75" s="472"/>
      <c r="AM75" s="472"/>
      <c r="AN75" s="472"/>
      <c r="AO75" s="472"/>
      <c r="AP75" s="472"/>
      <c r="AQ75" s="472"/>
      <c r="AR75" s="472"/>
      <c r="AS75" s="472"/>
      <c r="AT75" s="472"/>
      <c r="AU75" s="472"/>
      <c r="AV75" s="472"/>
      <c r="AW75" s="472"/>
      <c r="AX75" s="472"/>
      <c r="AY75" s="472"/>
      <c r="AZ75" s="472"/>
      <c r="BA75" s="472"/>
      <c r="BB75" s="472"/>
      <c r="BC75" s="472"/>
      <c r="BD75" s="472"/>
      <c r="BE75" s="472"/>
      <c r="BF75" s="472"/>
      <c r="BG75" s="472"/>
      <c r="BH75" s="472"/>
      <c r="BI75" s="472"/>
      <c r="BJ75" s="472"/>
      <c r="BK75" s="472"/>
      <c r="BL75" s="472"/>
      <c r="BM75" s="472"/>
      <c r="BN75" s="472"/>
      <c r="BO75" s="472"/>
      <c r="BP75" s="472"/>
      <c r="BQ75" s="472"/>
      <c r="BR75" s="472"/>
      <c r="BS75" s="472"/>
      <c r="BT75" s="472"/>
      <c r="BU75" s="472"/>
      <c r="BV75" s="472"/>
      <c r="BW75" s="472"/>
      <c r="BX75" s="472"/>
      <c r="BY75" s="472"/>
      <c r="BZ75" s="472"/>
      <c r="CA75" s="472"/>
      <c r="CB75" s="472"/>
      <c r="CC75" s="472"/>
      <c r="CD75" s="472"/>
      <c r="CE75" s="472"/>
      <c r="CF75" s="472"/>
      <c r="CG75" s="472"/>
      <c r="CH75" s="472"/>
      <c r="CI75" s="472"/>
    </row>
    <row r="76" spans="1:87" s="473" customFormat="1" ht="12" x14ac:dyDescent="0.2">
      <c r="A76" s="173" t="s">
        <v>1651</v>
      </c>
      <c r="B76" s="768">
        <v>0</v>
      </c>
      <c r="C76" s="768">
        <v>1173.8334</v>
      </c>
      <c r="D76" s="768">
        <v>189.3415</v>
      </c>
      <c r="E76" s="768">
        <v>117.65195</v>
      </c>
      <c r="F76" s="768">
        <v>4.2757800000000001</v>
      </c>
      <c r="G76" s="768">
        <v>0</v>
      </c>
      <c r="H76" s="768">
        <v>0</v>
      </c>
      <c r="I76" s="768">
        <v>104.09196</v>
      </c>
      <c r="J76" s="768">
        <v>0</v>
      </c>
      <c r="K76" s="768">
        <v>0</v>
      </c>
      <c r="L76" s="768">
        <v>0</v>
      </c>
      <c r="M76" s="768">
        <v>0</v>
      </c>
      <c r="N76" s="768">
        <v>5.6996899999999995</v>
      </c>
      <c r="O76" s="768">
        <v>12.946129999999998</v>
      </c>
      <c r="P76" s="768">
        <v>0</v>
      </c>
      <c r="Q76" s="768">
        <v>0</v>
      </c>
      <c r="R76" s="768">
        <v>0</v>
      </c>
      <c r="S76" s="768">
        <v>41.696909999999995</v>
      </c>
      <c r="T76" s="768">
        <v>2.3206799999999999</v>
      </c>
      <c r="U76" s="768">
        <v>0</v>
      </c>
      <c r="V76" s="768">
        <v>3.6476500000000001</v>
      </c>
      <c r="W76" s="768">
        <v>0</v>
      </c>
      <c r="X76" s="768">
        <v>0</v>
      </c>
      <c r="Y76" s="768">
        <v>0</v>
      </c>
      <c r="Z76" s="768">
        <v>0</v>
      </c>
      <c r="AA76" s="768">
        <v>1.2999999999999999E-2</v>
      </c>
      <c r="AB76" s="768">
        <v>2.3817399999999997</v>
      </c>
      <c r="AC76" s="768">
        <v>0</v>
      </c>
      <c r="AD76" s="768">
        <v>14.026</v>
      </c>
      <c r="AE76" s="768">
        <v>0.44829000000000002</v>
      </c>
      <c r="AF76" s="768">
        <v>0.64901999999999993</v>
      </c>
      <c r="AG76" s="768">
        <v>6.9909600000000003</v>
      </c>
      <c r="AH76" s="768">
        <v>1680.01466</v>
      </c>
      <c r="AI76" s="590"/>
      <c r="AJ76" s="472"/>
      <c r="AK76" s="472"/>
      <c r="AL76" s="472"/>
      <c r="AM76" s="472"/>
      <c r="AN76" s="472"/>
      <c r="AO76" s="472"/>
      <c r="AP76" s="472"/>
      <c r="AQ76" s="472"/>
      <c r="AR76" s="472"/>
      <c r="AS76" s="472"/>
      <c r="AT76" s="472"/>
      <c r="AU76" s="472"/>
      <c r="AV76" s="472"/>
      <c r="AW76" s="472"/>
      <c r="AX76" s="472"/>
      <c r="AY76" s="472"/>
      <c r="AZ76" s="472"/>
      <c r="BA76" s="472"/>
      <c r="BB76" s="472"/>
      <c r="BC76" s="472"/>
      <c r="BD76" s="472"/>
      <c r="BE76" s="472"/>
      <c r="BF76" s="472"/>
      <c r="BG76" s="472"/>
      <c r="BH76" s="472"/>
      <c r="BI76" s="472"/>
      <c r="BJ76" s="472"/>
      <c r="BK76" s="472"/>
      <c r="BL76" s="472"/>
      <c r="BM76" s="472"/>
      <c r="BN76" s="472"/>
      <c r="BO76" s="472"/>
      <c r="BP76" s="472"/>
      <c r="BQ76" s="472"/>
      <c r="BR76" s="472"/>
      <c r="BS76" s="472"/>
      <c r="BT76" s="472"/>
      <c r="BU76" s="472"/>
      <c r="BV76" s="472"/>
      <c r="BW76" s="472"/>
      <c r="BX76" s="472"/>
      <c r="BY76" s="472"/>
      <c r="BZ76" s="472"/>
      <c r="CA76" s="472"/>
      <c r="CB76" s="472"/>
      <c r="CC76" s="472"/>
      <c r="CD76" s="472"/>
      <c r="CE76" s="472"/>
      <c r="CF76" s="472"/>
      <c r="CG76" s="472"/>
      <c r="CH76" s="472"/>
      <c r="CI76" s="472"/>
    </row>
    <row r="77" spans="1:87" s="471" customFormat="1" ht="12" x14ac:dyDescent="0.2">
      <c r="A77" s="178" t="s">
        <v>1072</v>
      </c>
      <c r="B77" s="768">
        <v>0</v>
      </c>
      <c r="C77" s="768">
        <v>0</v>
      </c>
      <c r="D77" s="768">
        <v>0</v>
      </c>
      <c r="E77" s="768">
        <v>0</v>
      </c>
      <c r="F77" s="768">
        <v>0</v>
      </c>
      <c r="G77" s="768">
        <v>0</v>
      </c>
      <c r="H77" s="768">
        <v>0</v>
      </c>
      <c r="I77" s="768">
        <v>0</v>
      </c>
      <c r="J77" s="768">
        <v>0</v>
      </c>
      <c r="K77" s="768">
        <v>0</v>
      </c>
      <c r="L77" s="768">
        <v>0</v>
      </c>
      <c r="M77" s="768">
        <v>0</v>
      </c>
      <c r="N77" s="768">
        <v>0</v>
      </c>
      <c r="O77" s="768">
        <v>0</v>
      </c>
      <c r="P77" s="768">
        <v>0</v>
      </c>
      <c r="Q77" s="768">
        <v>0</v>
      </c>
      <c r="R77" s="768">
        <v>0</v>
      </c>
      <c r="S77" s="768">
        <v>0</v>
      </c>
      <c r="T77" s="768">
        <v>0</v>
      </c>
      <c r="U77" s="768">
        <v>0</v>
      </c>
      <c r="V77" s="768">
        <v>0</v>
      </c>
      <c r="W77" s="768">
        <v>7.3562899999999996</v>
      </c>
      <c r="X77" s="768">
        <v>0</v>
      </c>
      <c r="Y77" s="768">
        <v>0</v>
      </c>
      <c r="Z77" s="768">
        <v>0</v>
      </c>
      <c r="AA77" s="768">
        <v>0</v>
      </c>
      <c r="AB77" s="768">
        <v>0</v>
      </c>
      <c r="AC77" s="768">
        <v>0</v>
      </c>
      <c r="AD77" s="768">
        <v>0</v>
      </c>
      <c r="AE77" s="768">
        <v>0</v>
      </c>
      <c r="AF77" s="768">
        <v>0</v>
      </c>
      <c r="AG77" s="768">
        <v>0</v>
      </c>
      <c r="AH77" s="768">
        <v>7.3562899999999996</v>
      </c>
      <c r="AI77" s="590"/>
      <c r="AJ77" s="472"/>
      <c r="AK77" s="472"/>
      <c r="AL77" s="472"/>
      <c r="AM77" s="472"/>
      <c r="AN77" s="472"/>
      <c r="AO77" s="472"/>
      <c r="AP77" s="472"/>
      <c r="AQ77" s="472"/>
      <c r="AR77" s="472"/>
      <c r="AS77" s="472"/>
      <c r="AT77" s="472"/>
      <c r="AU77" s="472"/>
      <c r="AV77" s="472"/>
      <c r="AW77" s="472"/>
      <c r="AX77" s="472"/>
      <c r="AY77" s="472"/>
      <c r="AZ77" s="472"/>
      <c r="BA77" s="472"/>
      <c r="BB77" s="472"/>
      <c r="BC77" s="472"/>
      <c r="BD77" s="472"/>
      <c r="BE77" s="472"/>
      <c r="BF77" s="472"/>
      <c r="BG77" s="472"/>
      <c r="BH77" s="472"/>
      <c r="BI77" s="472"/>
      <c r="BJ77" s="472"/>
      <c r="BK77" s="472"/>
      <c r="BL77" s="472"/>
      <c r="BM77" s="472"/>
      <c r="BN77" s="472"/>
      <c r="BO77" s="472"/>
      <c r="BP77" s="472"/>
      <c r="BQ77" s="472"/>
      <c r="BR77" s="472"/>
      <c r="BS77" s="472"/>
      <c r="BT77" s="472"/>
      <c r="BU77" s="472"/>
      <c r="BV77" s="472"/>
      <c r="BW77" s="472"/>
      <c r="BX77" s="472"/>
      <c r="BY77" s="472"/>
      <c r="BZ77" s="472"/>
      <c r="CA77" s="472"/>
      <c r="CB77" s="472"/>
      <c r="CC77" s="472"/>
      <c r="CD77" s="472"/>
      <c r="CE77" s="472"/>
      <c r="CF77" s="472"/>
      <c r="CG77" s="472"/>
      <c r="CH77" s="472"/>
      <c r="CI77" s="472"/>
    </row>
    <row r="78" spans="1:87" s="471" customFormat="1" ht="12" x14ac:dyDescent="0.2">
      <c r="A78" s="173" t="s">
        <v>1652</v>
      </c>
      <c r="B78" s="768">
        <v>0</v>
      </c>
      <c r="C78" s="768">
        <v>0</v>
      </c>
      <c r="D78" s="768">
        <v>0</v>
      </c>
      <c r="E78" s="768">
        <v>0</v>
      </c>
      <c r="F78" s="768">
        <v>0</v>
      </c>
      <c r="G78" s="768">
        <v>0</v>
      </c>
      <c r="H78" s="768">
        <v>25.17586</v>
      </c>
      <c r="I78" s="768">
        <v>0</v>
      </c>
      <c r="J78" s="768">
        <v>0</v>
      </c>
      <c r="K78" s="768">
        <v>0</v>
      </c>
      <c r="L78" s="768">
        <v>0</v>
      </c>
      <c r="M78" s="768">
        <v>0</v>
      </c>
      <c r="N78" s="768">
        <v>0</v>
      </c>
      <c r="O78" s="768">
        <v>2.5567699999999998</v>
      </c>
      <c r="P78" s="768">
        <v>0</v>
      </c>
      <c r="Q78" s="768">
        <v>0</v>
      </c>
      <c r="R78" s="768">
        <v>0</v>
      </c>
      <c r="S78" s="768">
        <v>63.957500000000003</v>
      </c>
      <c r="T78" s="768">
        <v>0</v>
      </c>
      <c r="U78" s="768">
        <v>0</v>
      </c>
      <c r="V78" s="768">
        <v>0</v>
      </c>
      <c r="W78" s="768">
        <v>30.058900000000001</v>
      </c>
      <c r="X78" s="768">
        <v>0</v>
      </c>
      <c r="Y78" s="768">
        <v>0</v>
      </c>
      <c r="Z78" s="768">
        <v>127.91200000000001</v>
      </c>
      <c r="AA78" s="768">
        <v>0</v>
      </c>
      <c r="AB78" s="768">
        <v>0</v>
      </c>
      <c r="AC78" s="768">
        <v>0</v>
      </c>
      <c r="AD78" s="768">
        <v>0</v>
      </c>
      <c r="AE78" s="768">
        <v>0</v>
      </c>
      <c r="AF78" s="768">
        <v>0</v>
      </c>
      <c r="AG78" s="768">
        <v>0</v>
      </c>
      <c r="AH78" s="768">
        <v>249.66103000000001</v>
      </c>
      <c r="AI78" s="590"/>
      <c r="AJ78" s="472"/>
      <c r="AK78" s="472"/>
      <c r="AL78" s="472"/>
      <c r="AM78" s="472"/>
      <c r="AN78" s="472"/>
      <c r="AO78" s="472"/>
      <c r="AP78" s="472"/>
      <c r="AQ78" s="472"/>
      <c r="AR78" s="472"/>
      <c r="AS78" s="472"/>
      <c r="AT78" s="472"/>
      <c r="AU78" s="472"/>
      <c r="AV78" s="472"/>
      <c r="AW78" s="472"/>
      <c r="AX78" s="472"/>
      <c r="AY78" s="472"/>
      <c r="AZ78" s="472"/>
      <c r="BA78" s="472"/>
      <c r="BB78" s="472"/>
      <c r="BC78" s="472"/>
      <c r="BD78" s="472"/>
      <c r="BE78" s="472"/>
      <c r="BF78" s="472"/>
      <c r="BG78" s="472"/>
      <c r="BH78" s="472"/>
      <c r="BI78" s="472"/>
      <c r="BJ78" s="472"/>
      <c r="BK78" s="472"/>
      <c r="BL78" s="472"/>
      <c r="BM78" s="472"/>
      <c r="BN78" s="472"/>
      <c r="BO78" s="472"/>
      <c r="BP78" s="472"/>
      <c r="BQ78" s="472"/>
      <c r="BR78" s="472"/>
      <c r="BS78" s="472"/>
      <c r="BT78" s="472"/>
      <c r="BU78" s="472"/>
      <c r="BV78" s="472"/>
      <c r="BW78" s="472"/>
      <c r="BX78" s="472"/>
      <c r="BY78" s="472"/>
      <c r="BZ78" s="472"/>
      <c r="CA78" s="472"/>
      <c r="CB78" s="472"/>
      <c r="CC78" s="472"/>
      <c r="CD78" s="472"/>
      <c r="CE78" s="472"/>
      <c r="CF78" s="472"/>
      <c r="CG78" s="472"/>
      <c r="CH78" s="472"/>
      <c r="CI78" s="472"/>
    </row>
    <row r="79" spans="1:87" s="471" customFormat="1" ht="12" x14ac:dyDescent="0.2">
      <c r="A79" s="173" t="s">
        <v>1653</v>
      </c>
      <c r="B79" s="768">
        <v>0</v>
      </c>
      <c r="C79" s="768">
        <v>0</v>
      </c>
      <c r="D79" s="768">
        <v>0</v>
      </c>
      <c r="E79" s="768">
        <v>0</v>
      </c>
      <c r="F79" s="768">
        <v>0</v>
      </c>
      <c r="G79" s="768">
        <v>0</v>
      </c>
      <c r="H79" s="768">
        <v>0</v>
      </c>
      <c r="I79" s="768">
        <v>2843.8837289999997</v>
      </c>
      <c r="J79" s="768">
        <v>0</v>
      </c>
      <c r="K79" s="768">
        <v>0</v>
      </c>
      <c r="L79" s="768">
        <v>0</v>
      </c>
      <c r="M79" s="768">
        <v>0</v>
      </c>
      <c r="N79" s="768">
        <v>0</v>
      </c>
      <c r="O79" s="768">
        <v>9767.4076000000023</v>
      </c>
      <c r="P79" s="768">
        <v>3598.1891990999998</v>
      </c>
      <c r="Q79" s="768">
        <v>0</v>
      </c>
      <c r="R79" s="768">
        <v>0</v>
      </c>
      <c r="S79" s="768">
        <v>33749.272659999995</v>
      </c>
      <c r="T79" s="768">
        <v>4348.6088899999995</v>
      </c>
      <c r="U79" s="768">
        <v>0</v>
      </c>
      <c r="V79" s="768">
        <v>0</v>
      </c>
      <c r="W79" s="768">
        <v>38.268620000000006</v>
      </c>
      <c r="X79" s="768">
        <v>0</v>
      </c>
      <c r="Y79" s="768">
        <v>0</v>
      </c>
      <c r="Z79" s="768">
        <v>0</v>
      </c>
      <c r="AA79" s="768">
        <v>0</v>
      </c>
      <c r="AB79" s="768">
        <v>0</v>
      </c>
      <c r="AC79" s="768">
        <v>0</v>
      </c>
      <c r="AD79" s="768">
        <v>0</v>
      </c>
      <c r="AE79" s="768">
        <v>0</v>
      </c>
      <c r="AF79" s="768">
        <v>0</v>
      </c>
      <c r="AG79" s="768">
        <v>0</v>
      </c>
      <c r="AH79" s="768">
        <v>54345.630698099994</v>
      </c>
      <c r="AI79" s="590"/>
      <c r="AJ79" s="472"/>
      <c r="AK79" s="472"/>
      <c r="AL79" s="472"/>
      <c r="AM79" s="472"/>
      <c r="AN79" s="472"/>
      <c r="AO79" s="472"/>
      <c r="AP79" s="472"/>
      <c r="AQ79" s="472"/>
      <c r="AR79" s="472"/>
      <c r="AS79" s="472"/>
      <c r="AT79" s="472"/>
      <c r="AU79" s="472"/>
      <c r="AV79" s="472"/>
      <c r="AW79" s="472"/>
      <c r="AX79" s="472"/>
      <c r="AY79" s="472"/>
      <c r="AZ79" s="472"/>
      <c r="BA79" s="472"/>
      <c r="BB79" s="472"/>
      <c r="BC79" s="472"/>
      <c r="BD79" s="472"/>
      <c r="BE79" s="472"/>
      <c r="BF79" s="472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2"/>
      <c r="CG79" s="472"/>
      <c r="CH79" s="472"/>
      <c r="CI79" s="472"/>
    </row>
    <row r="80" spans="1:87" s="473" customFormat="1" ht="12" x14ac:dyDescent="0.2">
      <c r="A80" s="1185" t="s">
        <v>530</v>
      </c>
      <c r="B80" s="1193">
        <v>-2747.4198799999999</v>
      </c>
      <c r="C80" s="1193">
        <v>16261.168612934765</v>
      </c>
      <c r="D80" s="1193">
        <v>41823.507790000032</v>
      </c>
      <c r="E80" s="1193">
        <v>50141.882503672998</v>
      </c>
      <c r="F80" s="1193">
        <v>-4327.9626514000138</v>
      </c>
      <c r="G80" s="1193">
        <v>-2327.7176399999998</v>
      </c>
      <c r="H80" s="1193">
        <v>174.54042199167412</v>
      </c>
      <c r="I80" s="1193">
        <v>92308.265919380516</v>
      </c>
      <c r="J80" s="1193">
        <v>-775.38725999999986</v>
      </c>
      <c r="K80" s="1193">
        <v>382.82908578575643</v>
      </c>
      <c r="L80" s="1193">
        <v>-780.09999687268999</v>
      </c>
      <c r="M80" s="1193">
        <v>-1468.2600000000007</v>
      </c>
      <c r="N80" s="1193">
        <v>-28098.381159999994</v>
      </c>
      <c r="O80" s="1193">
        <v>-50798.775859999965</v>
      </c>
      <c r="P80" s="1193">
        <v>39431.110355765763</v>
      </c>
      <c r="Q80" s="1193">
        <v>-787.97298000000217</v>
      </c>
      <c r="R80" s="1193">
        <v>-12043.313078999698</v>
      </c>
      <c r="S80" s="1193">
        <v>9698.3368384001315</v>
      </c>
      <c r="T80" s="1193">
        <v>-12234.04384892358</v>
      </c>
      <c r="U80" s="1193">
        <v>4174.4362999999994</v>
      </c>
      <c r="V80" s="1193">
        <v>-10628.709850000025</v>
      </c>
      <c r="W80" s="1193">
        <v>-1854.5033299999955</v>
      </c>
      <c r="X80" s="1193">
        <v>6572.0134000000426</v>
      </c>
      <c r="Y80" s="1193">
        <v>-30536.138968650728</v>
      </c>
      <c r="Z80" s="1193">
        <v>46146.02298999999</v>
      </c>
      <c r="AA80" s="1193">
        <v>-1650.8922100000002</v>
      </c>
      <c r="AB80" s="1193">
        <v>-33265.839580000029</v>
      </c>
      <c r="AC80" s="1193">
        <v>-413.07140999999217</v>
      </c>
      <c r="AD80" s="1193">
        <v>26739.760480381636</v>
      </c>
      <c r="AE80" s="1193">
        <v>-7615.0070999999989</v>
      </c>
      <c r="AF80" s="1193">
        <v>-22696.400655736765</v>
      </c>
      <c r="AG80" s="1193">
        <v>20786.121129999992</v>
      </c>
      <c r="AH80" s="1194">
        <v>129590.09836772984</v>
      </c>
      <c r="AI80" s="589"/>
      <c r="AJ80" s="472"/>
      <c r="AK80" s="472"/>
      <c r="AL80" s="472"/>
      <c r="AM80" s="472"/>
      <c r="AN80" s="472"/>
      <c r="AO80" s="472"/>
      <c r="AP80" s="472"/>
      <c r="AQ80" s="472"/>
      <c r="AR80" s="472"/>
      <c r="AS80" s="472"/>
      <c r="AT80" s="472"/>
      <c r="AU80" s="472"/>
      <c r="AV80" s="472"/>
      <c r="AW80" s="472"/>
      <c r="AX80" s="472"/>
      <c r="AY80" s="472"/>
      <c r="AZ80" s="472"/>
      <c r="BA80" s="472"/>
      <c r="BB80" s="472"/>
      <c r="BC80" s="472"/>
      <c r="BD80" s="472"/>
      <c r="BE80" s="472"/>
      <c r="BF80" s="472"/>
      <c r="BG80" s="472"/>
      <c r="BH80" s="472"/>
      <c r="BI80" s="472"/>
      <c r="BJ80" s="472"/>
      <c r="BK80" s="472"/>
      <c r="BL80" s="472"/>
      <c r="BM80" s="472"/>
      <c r="BN80" s="472"/>
      <c r="BO80" s="472"/>
      <c r="BP80" s="472"/>
      <c r="BQ80" s="472"/>
      <c r="BR80" s="472"/>
      <c r="BS80" s="472"/>
      <c r="BT80" s="472"/>
      <c r="BU80" s="472"/>
      <c r="BV80" s="472"/>
      <c r="BW80" s="472"/>
      <c r="BX80" s="472"/>
      <c r="BY80" s="472"/>
      <c r="BZ80" s="472"/>
      <c r="CA80" s="472"/>
      <c r="CB80" s="472"/>
      <c r="CC80" s="472"/>
      <c r="CD80" s="472"/>
      <c r="CE80" s="472"/>
      <c r="CF80" s="472"/>
      <c r="CG80" s="472"/>
      <c r="CH80" s="472"/>
      <c r="CI80" s="472"/>
    </row>
    <row r="81" spans="1:87" s="471" customFormat="1" ht="12" x14ac:dyDescent="0.2">
      <c r="A81" s="171" t="s">
        <v>938</v>
      </c>
      <c r="B81" s="768">
        <v>0</v>
      </c>
      <c r="C81" s="768">
        <v>-21248.477680000022</v>
      </c>
      <c r="D81" s="768">
        <v>14303.582299999982</v>
      </c>
      <c r="E81" s="768">
        <v>-21922.339741798965</v>
      </c>
      <c r="F81" s="768">
        <v>786.96459033813164</v>
      </c>
      <c r="G81" s="768">
        <v>0</v>
      </c>
      <c r="H81" s="768">
        <v>0</v>
      </c>
      <c r="I81" s="768">
        <v>-889.7672000001827</v>
      </c>
      <c r="J81" s="768">
        <v>0</v>
      </c>
      <c r="K81" s="768">
        <v>0</v>
      </c>
      <c r="L81" s="768">
        <v>0</v>
      </c>
      <c r="M81" s="768">
        <v>-3.6674400000000005</v>
      </c>
      <c r="N81" s="768">
        <v>-58.324639999999988</v>
      </c>
      <c r="O81" s="768">
        <v>-8797.3493400000043</v>
      </c>
      <c r="P81" s="768">
        <v>1040.0213615289836</v>
      </c>
      <c r="Q81" s="768">
        <v>0</v>
      </c>
      <c r="R81" s="768">
        <v>-54.112002000065289</v>
      </c>
      <c r="S81" s="768">
        <v>-15224.037613915367</v>
      </c>
      <c r="T81" s="768">
        <v>-16509.854210000001</v>
      </c>
      <c r="U81" s="768">
        <v>-140.20758357458433</v>
      </c>
      <c r="V81" s="768">
        <v>-22.089639999999942</v>
      </c>
      <c r="W81" s="768">
        <v>0</v>
      </c>
      <c r="X81" s="768">
        <v>163.61230000000015</v>
      </c>
      <c r="Y81" s="768">
        <v>-43.88113306313177</v>
      </c>
      <c r="Z81" s="768">
        <v>-2124.8491100000069</v>
      </c>
      <c r="AA81" s="768">
        <v>0</v>
      </c>
      <c r="AB81" s="768">
        <v>43.113210000000066</v>
      </c>
      <c r="AC81" s="768">
        <v>-82.683375599999977</v>
      </c>
      <c r="AD81" s="768">
        <v>944.24362265281911</v>
      </c>
      <c r="AE81" s="768">
        <v>0</v>
      </c>
      <c r="AF81" s="768">
        <v>-17646.047032060742</v>
      </c>
      <c r="AG81" s="768">
        <v>1233.7961263468626</v>
      </c>
      <c r="AH81" s="768">
        <v>-86252.35423114631</v>
      </c>
      <c r="AI81" s="590"/>
      <c r="AJ81" s="472"/>
      <c r="AK81" s="472"/>
      <c r="AL81" s="472"/>
      <c r="AM81" s="472"/>
      <c r="AN81" s="472"/>
      <c r="AO81" s="472"/>
      <c r="AP81" s="472"/>
      <c r="AQ81" s="472"/>
      <c r="AR81" s="472"/>
      <c r="AS81" s="472"/>
      <c r="AT81" s="472"/>
      <c r="AU81" s="472"/>
      <c r="AV81" s="472"/>
      <c r="AW81" s="472"/>
      <c r="AX81" s="472"/>
      <c r="AY81" s="472"/>
      <c r="AZ81" s="472"/>
      <c r="BA81" s="472"/>
      <c r="BB81" s="472"/>
      <c r="BC81" s="472"/>
      <c r="BD81" s="472"/>
      <c r="BE81" s="472"/>
      <c r="BF81" s="472"/>
      <c r="BG81" s="472"/>
      <c r="BH81" s="472"/>
      <c r="BI81" s="472"/>
      <c r="BJ81" s="472"/>
      <c r="BK81" s="472"/>
      <c r="BL81" s="472"/>
      <c r="BM81" s="472"/>
      <c r="BN81" s="472"/>
      <c r="BO81" s="472"/>
      <c r="BP81" s="472"/>
      <c r="BQ81" s="472"/>
      <c r="BR81" s="472"/>
      <c r="BS81" s="472"/>
      <c r="BT81" s="472"/>
      <c r="BU81" s="472"/>
      <c r="BV81" s="472"/>
      <c r="BW81" s="472"/>
      <c r="BX81" s="472"/>
      <c r="BY81" s="472"/>
      <c r="BZ81" s="472"/>
      <c r="CA81" s="472"/>
      <c r="CB81" s="472"/>
      <c r="CC81" s="472"/>
      <c r="CD81" s="472"/>
      <c r="CE81" s="472"/>
      <c r="CF81" s="472"/>
      <c r="CG81" s="472"/>
      <c r="CH81" s="472"/>
      <c r="CI81" s="472"/>
    </row>
    <row r="82" spans="1:87" s="471" customFormat="1" ht="12" x14ac:dyDescent="0.2">
      <c r="A82" s="171" t="s">
        <v>939</v>
      </c>
      <c r="B82" s="768">
        <v>0</v>
      </c>
      <c r="C82" s="768">
        <v>246.25457999999935</v>
      </c>
      <c r="D82" s="768">
        <v>646.99712</v>
      </c>
      <c r="E82" s="768">
        <v>352.40207698774185</v>
      </c>
      <c r="F82" s="768">
        <v>0</v>
      </c>
      <c r="G82" s="768">
        <v>0</v>
      </c>
      <c r="H82" s="768">
        <v>0</v>
      </c>
      <c r="I82" s="768">
        <v>1734.2890199999856</v>
      </c>
      <c r="J82" s="768">
        <v>0</v>
      </c>
      <c r="K82" s="768">
        <v>-619.82943994980394</v>
      </c>
      <c r="L82" s="768">
        <v>0</v>
      </c>
      <c r="M82" s="768">
        <v>-5.2951000000000006</v>
      </c>
      <c r="N82" s="768">
        <v>4.8368699999999993</v>
      </c>
      <c r="O82" s="768">
        <v>652.34337999999991</v>
      </c>
      <c r="P82" s="768">
        <v>525.52717957971106</v>
      </c>
      <c r="Q82" s="768">
        <v>0</v>
      </c>
      <c r="R82" s="768">
        <v>-53.621062997367552</v>
      </c>
      <c r="S82" s="768">
        <v>291.20303159763665</v>
      </c>
      <c r="T82" s="768">
        <v>-69.437060000000059</v>
      </c>
      <c r="U82" s="768">
        <v>17.326382625459999</v>
      </c>
      <c r="V82" s="768">
        <v>45.525250000000014</v>
      </c>
      <c r="W82" s="768">
        <v>8.7671400000000013</v>
      </c>
      <c r="X82" s="768">
        <v>151.61947000000001</v>
      </c>
      <c r="Y82" s="768">
        <v>0</v>
      </c>
      <c r="Z82" s="768">
        <v>0</v>
      </c>
      <c r="AA82" s="768">
        <v>0</v>
      </c>
      <c r="AB82" s="768">
        <v>33.780409999999932</v>
      </c>
      <c r="AC82" s="768">
        <v>2.2405000000000004</v>
      </c>
      <c r="AD82" s="768">
        <v>1125.509234643228</v>
      </c>
      <c r="AE82" s="768">
        <v>-6.9162299999999997</v>
      </c>
      <c r="AF82" s="768">
        <v>0</v>
      </c>
      <c r="AG82" s="768">
        <v>17.877679999999994</v>
      </c>
      <c r="AH82" s="768">
        <v>5101.4004324865909</v>
      </c>
      <c r="AI82" s="590"/>
      <c r="AJ82" s="472"/>
      <c r="AK82" s="472"/>
      <c r="AL82" s="472"/>
      <c r="AM82" s="472"/>
      <c r="AN82" s="472"/>
      <c r="AO82" s="472"/>
      <c r="AP82" s="472"/>
      <c r="AQ82" s="472"/>
      <c r="AR82" s="472"/>
      <c r="AS82" s="472"/>
      <c r="AT82" s="472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2"/>
      <c r="BO82" s="472"/>
      <c r="BP82" s="472"/>
      <c r="BQ82" s="472"/>
      <c r="BR82" s="472"/>
      <c r="BS82" s="472"/>
      <c r="BT82" s="472"/>
      <c r="BU82" s="472"/>
      <c r="BV82" s="472"/>
      <c r="BW82" s="472"/>
      <c r="BX82" s="472"/>
      <c r="BY82" s="472"/>
      <c r="BZ82" s="472"/>
      <c r="CA82" s="472"/>
      <c r="CB82" s="472"/>
      <c r="CC82" s="472"/>
      <c r="CD82" s="472"/>
      <c r="CE82" s="472"/>
      <c r="CF82" s="472"/>
      <c r="CG82" s="472"/>
      <c r="CH82" s="472"/>
      <c r="CI82" s="472"/>
    </row>
    <row r="83" spans="1:87" s="471" customFormat="1" ht="12" x14ac:dyDescent="0.2">
      <c r="A83" s="173" t="s">
        <v>940</v>
      </c>
      <c r="B83" s="768">
        <v>0</v>
      </c>
      <c r="C83" s="768">
        <v>15721.246769980993</v>
      </c>
      <c r="D83" s="768">
        <v>28179.315010000002</v>
      </c>
      <c r="E83" s="768">
        <v>37200.183344627243</v>
      </c>
      <c r="F83" s="768">
        <v>2221.4040536175962</v>
      </c>
      <c r="G83" s="768">
        <v>0</v>
      </c>
      <c r="H83" s="768">
        <v>3355.8150024772963</v>
      </c>
      <c r="I83" s="768">
        <v>18036.681550004032</v>
      </c>
      <c r="J83" s="768">
        <v>197.43118999999948</v>
      </c>
      <c r="K83" s="768">
        <v>4467.8786690645074</v>
      </c>
      <c r="L83" s="768">
        <v>0</v>
      </c>
      <c r="M83" s="768">
        <v>-1.6909799999999813</v>
      </c>
      <c r="N83" s="768">
        <v>-128.8673400000001</v>
      </c>
      <c r="O83" s="768">
        <v>13386.820589999992</v>
      </c>
      <c r="P83" s="768">
        <v>35570.722665567075</v>
      </c>
      <c r="Q83" s="768">
        <v>661.06747999999993</v>
      </c>
      <c r="R83" s="768">
        <v>893.18623074270738</v>
      </c>
      <c r="S83" s="768">
        <v>5000.3175097549556</v>
      </c>
      <c r="T83" s="768">
        <v>6401.5460700000003</v>
      </c>
      <c r="U83" s="768">
        <v>986.44547263928666</v>
      </c>
      <c r="V83" s="768">
        <v>1831.7072100000009</v>
      </c>
      <c r="W83" s="768">
        <v>66.013560000000012</v>
      </c>
      <c r="X83" s="768">
        <v>4391.8158500000009</v>
      </c>
      <c r="Y83" s="768">
        <v>5429.2145964190286</v>
      </c>
      <c r="Z83" s="768">
        <v>7341.3439500000022</v>
      </c>
      <c r="AA83" s="768">
        <v>-40.565270000000005</v>
      </c>
      <c r="AB83" s="768">
        <v>3477.7952500000001</v>
      </c>
      <c r="AC83" s="768">
        <v>3926.9659245999997</v>
      </c>
      <c r="AD83" s="768">
        <v>2569.9303280014246</v>
      </c>
      <c r="AE83" s="768">
        <v>-735.76585000000023</v>
      </c>
      <c r="AF83" s="768">
        <v>10448.55606697493</v>
      </c>
      <c r="AG83" s="768">
        <v>10791.61903661179</v>
      </c>
      <c r="AH83" s="768">
        <v>221648.1339410829</v>
      </c>
      <c r="AI83" s="590"/>
      <c r="AJ83" s="472"/>
      <c r="AK83" s="472"/>
      <c r="AL83" s="472"/>
      <c r="AM83" s="472"/>
      <c r="AN83" s="472"/>
      <c r="AO83" s="472"/>
      <c r="AP83" s="472"/>
      <c r="AQ83" s="472"/>
      <c r="AR83" s="472"/>
      <c r="AS83" s="472"/>
      <c r="AT83" s="472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2"/>
      <c r="BO83" s="472"/>
      <c r="BP83" s="472"/>
      <c r="BQ83" s="472"/>
      <c r="BR83" s="472"/>
      <c r="BS83" s="472"/>
      <c r="BT83" s="472"/>
      <c r="BU83" s="472"/>
      <c r="BV83" s="472"/>
      <c r="BW83" s="472"/>
      <c r="BX83" s="472"/>
      <c r="BY83" s="472"/>
      <c r="BZ83" s="472"/>
      <c r="CA83" s="472"/>
      <c r="CB83" s="472"/>
      <c r="CC83" s="472"/>
      <c r="CD83" s="472"/>
      <c r="CE83" s="472"/>
      <c r="CF83" s="472"/>
      <c r="CG83" s="472"/>
      <c r="CH83" s="472"/>
      <c r="CI83" s="472"/>
    </row>
    <row r="84" spans="1:87" s="471" customFormat="1" ht="12" x14ac:dyDescent="0.2">
      <c r="A84" s="173" t="s">
        <v>941</v>
      </c>
      <c r="B84" s="768">
        <v>0</v>
      </c>
      <c r="C84" s="768">
        <v>-22975.635840005129</v>
      </c>
      <c r="D84" s="768">
        <v>-30655.89300999996</v>
      </c>
      <c r="E84" s="768">
        <v>-73246.191613670642</v>
      </c>
      <c r="F84" s="768">
        <v>-9172.2735345740766</v>
      </c>
      <c r="G84" s="768">
        <v>0</v>
      </c>
      <c r="H84" s="768">
        <v>-6507.9945702630057</v>
      </c>
      <c r="I84" s="768">
        <v>5391.8998090401892</v>
      </c>
      <c r="J84" s="768">
        <v>0</v>
      </c>
      <c r="K84" s="768">
        <v>-2120.4312364157377</v>
      </c>
      <c r="L84" s="768">
        <v>0</v>
      </c>
      <c r="M84" s="768">
        <v>-643.93517000000043</v>
      </c>
      <c r="N84" s="768">
        <v>-14896.158539999999</v>
      </c>
      <c r="O84" s="768">
        <v>-41095.700860000012</v>
      </c>
      <c r="P84" s="768">
        <v>-28694.298630183399</v>
      </c>
      <c r="Q84" s="768">
        <v>224.10191999999807</v>
      </c>
      <c r="R84" s="768">
        <v>-8697.6623691249188</v>
      </c>
      <c r="S84" s="768">
        <v>-21821.70671779865</v>
      </c>
      <c r="T84" s="768">
        <v>-9626.4485700000223</v>
      </c>
      <c r="U84" s="768">
        <v>-7242.1297528943605</v>
      </c>
      <c r="V84" s="768">
        <v>-10717.168000000014</v>
      </c>
      <c r="W84" s="768">
        <v>-1643.0927999999994</v>
      </c>
      <c r="X84" s="768">
        <v>-2562.9140999999604</v>
      </c>
      <c r="Y84" s="768">
        <v>-19920.088962753744</v>
      </c>
      <c r="Z84" s="768">
        <v>-1513.6898200000226</v>
      </c>
      <c r="AA84" s="768">
        <v>-485.00792000000007</v>
      </c>
      <c r="AB84" s="768">
        <v>-22386.003130000012</v>
      </c>
      <c r="AC84" s="768">
        <v>750.05771379999999</v>
      </c>
      <c r="AD84" s="768">
        <v>-2043.8571468319744</v>
      </c>
      <c r="AE84" s="768">
        <v>-4577.9515899999997</v>
      </c>
      <c r="AF84" s="768">
        <v>-28297.921939804048</v>
      </c>
      <c r="AG84" s="768">
        <v>-7616.8625173915252</v>
      </c>
      <c r="AH84" s="768">
        <v>-372794.95889887103</v>
      </c>
      <c r="AI84" s="590"/>
      <c r="AJ84" s="472"/>
      <c r="AK84" s="472"/>
      <c r="AL84" s="472"/>
      <c r="AM84" s="472"/>
      <c r="AN84" s="472"/>
      <c r="AO84" s="472"/>
      <c r="AP84" s="472"/>
      <c r="AQ84" s="472"/>
      <c r="AR84" s="472"/>
      <c r="AS84" s="472"/>
      <c r="AT84" s="472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2"/>
      <c r="BO84" s="472"/>
      <c r="BP84" s="472"/>
      <c r="BQ84" s="472"/>
      <c r="BR84" s="472"/>
      <c r="BS84" s="472"/>
      <c r="BT84" s="472"/>
      <c r="BU84" s="472"/>
      <c r="BV84" s="472"/>
      <c r="BW84" s="472"/>
      <c r="BX84" s="472"/>
      <c r="BY84" s="472"/>
      <c r="BZ84" s="472"/>
      <c r="CA84" s="472"/>
      <c r="CB84" s="472"/>
      <c r="CC84" s="472"/>
      <c r="CD84" s="472"/>
      <c r="CE84" s="472"/>
      <c r="CF84" s="472"/>
      <c r="CG84" s="472"/>
      <c r="CH84" s="472"/>
      <c r="CI84" s="472"/>
    </row>
    <row r="85" spans="1:87" s="471" customFormat="1" ht="12" x14ac:dyDescent="0.2">
      <c r="A85" s="767" t="s">
        <v>525</v>
      </c>
      <c r="B85" s="768">
        <v>0</v>
      </c>
      <c r="C85" s="768">
        <v>0</v>
      </c>
      <c r="D85" s="768">
        <v>0</v>
      </c>
      <c r="E85" s="768">
        <v>0</v>
      </c>
      <c r="F85" s="768">
        <v>0</v>
      </c>
      <c r="G85" s="768">
        <v>0</v>
      </c>
      <c r="H85" s="768">
        <v>0</v>
      </c>
      <c r="I85" s="768">
        <v>1E-52</v>
      </c>
      <c r="J85" s="768">
        <v>0</v>
      </c>
      <c r="K85" s="768">
        <v>0</v>
      </c>
      <c r="L85" s="768">
        <v>0</v>
      </c>
      <c r="M85" s="768">
        <v>0</v>
      </c>
      <c r="N85" s="768">
        <v>0</v>
      </c>
      <c r="O85" s="768">
        <v>0</v>
      </c>
      <c r="P85" s="768">
        <v>0</v>
      </c>
      <c r="Q85" s="768">
        <v>0</v>
      </c>
      <c r="R85" s="768">
        <v>0.51541900878923474</v>
      </c>
      <c r="S85" s="768">
        <v>0</v>
      </c>
      <c r="T85" s="768">
        <v>0</v>
      </c>
      <c r="U85" s="768">
        <v>0</v>
      </c>
      <c r="V85" s="768">
        <v>0</v>
      </c>
      <c r="W85" s="768">
        <v>0</v>
      </c>
      <c r="X85" s="768">
        <v>0</v>
      </c>
      <c r="Y85" s="768">
        <v>0</v>
      </c>
      <c r="Z85" s="768">
        <v>0</v>
      </c>
      <c r="AA85" s="768">
        <v>0</v>
      </c>
      <c r="AB85" s="768">
        <v>82.467609999999837</v>
      </c>
      <c r="AC85" s="768">
        <v>0</v>
      </c>
      <c r="AD85" s="768">
        <v>0</v>
      </c>
      <c r="AE85" s="768">
        <v>0</v>
      </c>
      <c r="AF85" s="768">
        <v>0</v>
      </c>
      <c r="AG85" s="768">
        <v>0</v>
      </c>
      <c r="AH85" s="768">
        <v>82.983029008789075</v>
      </c>
      <c r="AI85" s="590"/>
      <c r="AJ85" s="472"/>
      <c r="AK85" s="472"/>
      <c r="AL85" s="472"/>
      <c r="AM85" s="472"/>
      <c r="AN85" s="472"/>
      <c r="AO85" s="472"/>
      <c r="AP85" s="472"/>
      <c r="AQ85" s="472"/>
      <c r="AR85" s="472"/>
      <c r="AS85" s="472"/>
      <c r="AT85" s="472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2"/>
      <c r="BO85" s="472"/>
      <c r="BP85" s="472"/>
      <c r="BQ85" s="472"/>
      <c r="BR85" s="472"/>
      <c r="BS85" s="472"/>
      <c r="BT85" s="472"/>
      <c r="BU85" s="472"/>
      <c r="BV85" s="472"/>
      <c r="BW85" s="472"/>
      <c r="BX85" s="472"/>
      <c r="BY85" s="472"/>
      <c r="BZ85" s="472"/>
      <c r="CA85" s="472"/>
      <c r="CB85" s="472"/>
      <c r="CC85" s="472"/>
      <c r="CD85" s="472"/>
      <c r="CE85" s="472"/>
      <c r="CF85" s="472"/>
      <c r="CG85" s="472"/>
      <c r="CH85" s="472"/>
      <c r="CI85" s="472"/>
    </row>
    <row r="86" spans="1:87" s="471" customFormat="1" ht="12" x14ac:dyDescent="0.2">
      <c r="A86" s="174" t="s">
        <v>942</v>
      </c>
      <c r="B86" s="768">
        <v>0</v>
      </c>
      <c r="C86" s="768">
        <v>27.896089999999262</v>
      </c>
      <c r="D86" s="768">
        <v>-252.50544000000016</v>
      </c>
      <c r="E86" s="768">
        <v>694.91716446504972</v>
      </c>
      <c r="F86" s="768">
        <v>-4.0499999999999998E-3</v>
      </c>
      <c r="G86" s="768">
        <v>0</v>
      </c>
      <c r="H86" s="768">
        <v>0</v>
      </c>
      <c r="I86" s="768">
        <v>-23.21769999999999</v>
      </c>
      <c r="J86" s="768">
        <v>0</v>
      </c>
      <c r="K86" s="768">
        <v>0</v>
      </c>
      <c r="L86" s="768">
        <v>0</v>
      </c>
      <c r="M86" s="768">
        <v>0</v>
      </c>
      <c r="N86" s="768">
        <v>0</v>
      </c>
      <c r="O86" s="768">
        <v>18.201199999999996</v>
      </c>
      <c r="P86" s="768">
        <v>-168.11041743877209</v>
      </c>
      <c r="Q86" s="768">
        <v>0</v>
      </c>
      <c r="R86" s="768">
        <v>1.8863428497154844</v>
      </c>
      <c r="S86" s="768">
        <v>-5.5845399999999996</v>
      </c>
      <c r="T86" s="768">
        <v>-42.362909999997605</v>
      </c>
      <c r="U86" s="768">
        <v>0</v>
      </c>
      <c r="V86" s="768">
        <v>-1.6100000000000001E-3</v>
      </c>
      <c r="W86" s="768">
        <v>0</v>
      </c>
      <c r="X86" s="768">
        <v>1.3981400000000002</v>
      </c>
      <c r="Y86" s="768">
        <v>-2.1199999999999999E-3</v>
      </c>
      <c r="Z86" s="768">
        <v>80.175779999999932</v>
      </c>
      <c r="AA86" s="768">
        <v>0</v>
      </c>
      <c r="AB86" s="768">
        <v>-292.70431999999994</v>
      </c>
      <c r="AC86" s="768">
        <v>6.7893299999999988</v>
      </c>
      <c r="AD86" s="768">
        <v>124.31261577533917</v>
      </c>
      <c r="AE86" s="768">
        <v>0</v>
      </c>
      <c r="AF86" s="768">
        <v>-742.17272854517807</v>
      </c>
      <c r="AG86" s="768">
        <v>-44.146566508212501</v>
      </c>
      <c r="AH86" s="768">
        <v>-615.23573940205677</v>
      </c>
      <c r="AI86" s="590"/>
      <c r="AJ86" s="472"/>
      <c r="AK86" s="472"/>
      <c r="AL86" s="472"/>
      <c r="AM86" s="472"/>
      <c r="AN86" s="472"/>
      <c r="AO86" s="472"/>
      <c r="AP86" s="472"/>
      <c r="AQ86" s="472"/>
      <c r="AR86" s="472"/>
      <c r="AS86" s="472"/>
      <c r="AT86" s="472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2"/>
      <c r="BO86" s="472"/>
      <c r="BP86" s="472"/>
      <c r="BQ86" s="472"/>
      <c r="BR86" s="472"/>
      <c r="BS86" s="472"/>
      <c r="BT86" s="472"/>
      <c r="BU86" s="472"/>
      <c r="BV86" s="472"/>
      <c r="BW86" s="472"/>
      <c r="BX86" s="472"/>
      <c r="BY86" s="472"/>
      <c r="BZ86" s="472"/>
      <c r="CA86" s="472"/>
      <c r="CB86" s="472"/>
      <c r="CC86" s="472"/>
      <c r="CD86" s="472"/>
      <c r="CE86" s="472"/>
      <c r="CF86" s="472"/>
      <c r="CG86" s="472"/>
      <c r="CH86" s="472"/>
      <c r="CI86" s="472"/>
    </row>
    <row r="87" spans="1:87" s="471" customFormat="1" ht="12" x14ac:dyDescent="0.2">
      <c r="A87" s="174" t="s">
        <v>1664</v>
      </c>
      <c r="B87" s="768">
        <v>0</v>
      </c>
      <c r="C87" s="768">
        <v>202.74108000000018</v>
      </c>
      <c r="D87" s="768">
        <v>559.79602</v>
      </c>
      <c r="E87" s="768">
        <v>4561.0928000664371</v>
      </c>
      <c r="F87" s="768">
        <v>-623.35274642628053</v>
      </c>
      <c r="G87" s="768">
        <v>0</v>
      </c>
      <c r="H87" s="768">
        <v>800.87048901600008</v>
      </c>
      <c r="I87" s="768">
        <v>4699.2608200000104</v>
      </c>
      <c r="J87" s="768">
        <v>0</v>
      </c>
      <c r="K87" s="768">
        <v>4.2835214270669519</v>
      </c>
      <c r="L87" s="768">
        <v>0</v>
      </c>
      <c r="M87" s="768">
        <v>-0.21095000000000003</v>
      </c>
      <c r="N87" s="768">
        <v>-0.18871000000002094</v>
      </c>
      <c r="O87" s="768">
        <v>898.80196000000035</v>
      </c>
      <c r="P87" s="768">
        <v>572.98392208727273</v>
      </c>
      <c r="Q87" s="768">
        <v>1.8659299999999996</v>
      </c>
      <c r="R87" s="768">
        <v>21.806736740500913</v>
      </c>
      <c r="S87" s="768">
        <v>4737.8030485420795</v>
      </c>
      <c r="T87" s="768">
        <v>1272.131978648566</v>
      </c>
      <c r="U87" s="768">
        <v>-644.10646562641273</v>
      </c>
      <c r="V87" s="768">
        <v>41.14265000000001</v>
      </c>
      <c r="W87" s="768">
        <v>0.20735000000000003</v>
      </c>
      <c r="X87" s="768">
        <v>-10.383140000000003</v>
      </c>
      <c r="Y87" s="768">
        <v>-92.482505943736228</v>
      </c>
      <c r="Z87" s="768">
        <v>412.94224999999977</v>
      </c>
      <c r="AA87" s="768">
        <v>0</v>
      </c>
      <c r="AB87" s="768">
        <v>247.72317000000004</v>
      </c>
      <c r="AC87" s="768">
        <v>12.635400000000001</v>
      </c>
      <c r="AD87" s="768">
        <v>145.74983691781947</v>
      </c>
      <c r="AE87" s="768">
        <v>-6.737610000000001</v>
      </c>
      <c r="AF87" s="768">
        <v>326.33606380148848</v>
      </c>
      <c r="AG87" s="768">
        <v>27.806794677194791</v>
      </c>
      <c r="AH87" s="768">
        <v>18170.51969392801</v>
      </c>
      <c r="AI87" s="590"/>
      <c r="AJ87" s="472"/>
      <c r="AK87" s="472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2"/>
      <c r="BO87" s="472"/>
      <c r="BP87" s="472"/>
      <c r="BQ87" s="472"/>
      <c r="BR87" s="472"/>
      <c r="BS87" s="472"/>
      <c r="BT87" s="472"/>
      <c r="BU87" s="472"/>
      <c r="BV87" s="472"/>
      <c r="BW87" s="472"/>
      <c r="BX87" s="472"/>
      <c r="BY87" s="472"/>
      <c r="BZ87" s="472"/>
      <c r="CA87" s="472"/>
      <c r="CB87" s="472"/>
      <c r="CC87" s="472"/>
      <c r="CD87" s="472"/>
      <c r="CE87" s="472"/>
      <c r="CF87" s="472"/>
      <c r="CG87" s="472"/>
      <c r="CH87" s="472"/>
      <c r="CI87" s="472"/>
    </row>
    <row r="88" spans="1:87" s="471" customFormat="1" ht="12" x14ac:dyDescent="0.2">
      <c r="A88" s="175" t="s">
        <v>1204</v>
      </c>
      <c r="B88" s="768">
        <v>7.0789999999999997</v>
      </c>
      <c r="C88" s="768">
        <v>8327.2050099999979</v>
      </c>
      <c r="D88" s="768">
        <v>7770.7883699999938</v>
      </c>
      <c r="E88" s="768">
        <v>17517.512689649368</v>
      </c>
      <c r="F88" s="768">
        <v>539.60219107972728</v>
      </c>
      <c r="G88" s="768">
        <v>0</v>
      </c>
      <c r="H88" s="768">
        <v>2924.474936480377</v>
      </c>
      <c r="I88" s="768">
        <v>14296.597799999769</v>
      </c>
      <c r="J88" s="768">
        <v>0</v>
      </c>
      <c r="K88" s="768">
        <v>-1229.9348314024573</v>
      </c>
      <c r="L88" s="768">
        <v>0</v>
      </c>
      <c r="M88" s="768">
        <v>-100.61211999999999</v>
      </c>
      <c r="N88" s="768">
        <v>-31.468300000000106</v>
      </c>
      <c r="O88" s="768">
        <v>10744.114369999999</v>
      </c>
      <c r="P88" s="768">
        <v>3497.7116647080256</v>
      </c>
      <c r="Q88" s="768">
        <v>4.8973600000000008</v>
      </c>
      <c r="R88" s="768">
        <v>594.53410787361247</v>
      </c>
      <c r="S88" s="768">
        <v>4576.7830007206212</v>
      </c>
      <c r="T88" s="768">
        <v>1701.8077746675629</v>
      </c>
      <c r="U88" s="768">
        <v>75.313883448973215</v>
      </c>
      <c r="V88" s="768">
        <v>423.46679999999992</v>
      </c>
      <c r="W88" s="768">
        <v>25.521399999999975</v>
      </c>
      <c r="X88" s="768">
        <v>1643.6465300000007</v>
      </c>
      <c r="Y88" s="768">
        <v>868.701351617657</v>
      </c>
      <c r="Z88" s="768">
        <v>8721.2000499999976</v>
      </c>
      <c r="AA88" s="768">
        <v>-15.891989999999998</v>
      </c>
      <c r="AB88" s="768">
        <v>4044.1708299999991</v>
      </c>
      <c r="AC88" s="768">
        <v>106.2660723</v>
      </c>
      <c r="AD88" s="768">
        <v>3047.4377588200277</v>
      </c>
      <c r="AE88" s="768">
        <v>-62.106410000000025</v>
      </c>
      <c r="AF88" s="768">
        <v>1450.0718181656439</v>
      </c>
      <c r="AG88" s="768">
        <v>4359.6917757282527</v>
      </c>
      <c r="AH88" s="768">
        <v>95828.58289385715</v>
      </c>
      <c r="AI88" s="590"/>
      <c r="AJ88" s="472"/>
      <c r="AK88" s="472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2"/>
      <c r="BO88" s="472"/>
      <c r="BP88" s="472"/>
      <c r="BQ88" s="472"/>
      <c r="BR88" s="472"/>
      <c r="BS88" s="472"/>
      <c r="BT88" s="472"/>
      <c r="BU88" s="472"/>
      <c r="BV88" s="472"/>
      <c r="BW88" s="472"/>
      <c r="BX88" s="472"/>
      <c r="BY88" s="472"/>
      <c r="BZ88" s="472"/>
      <c r="CA88" s="472"/>
      <c r="CB88" s="472"/>
      <c r="CC88" s="472"/>
      <c r="CD88" s="472"/>
      <c r="CE88" s="472"/>
      <c r="CF88" s="472"/>
      <c r="CG88" s="472"/>
      <c r="CH88" s="472"/>
      <c r="CI88" s="472"/>
    </row>
    <row r="89" spans="1:87" s="471" customFormat="1" ht="12" x14ac:dyDescent="0.2">
      <c r="A89" s="173" t="s">
        <v>1665</v>
      </c>
      <c r="B89" s="768">
        <v>-1369.075</v>
      </c>
      <c r="C89" s="768">
        <v>29377.20796288702</v>
      </c>
      <c r="D89" s="768">
        <v>13679.659600000008</v>
      </c>
      <c r="E89" s="768">
        <v>19484.976153002604</v>
      </c>
      <c r="F89" s="768">
        <v>257.08080854964442</v>
      </c>
      <c r="G89" s="768">
        <v>0</v>
      </c>
      <c r="H89" s="768">
        <v>1122.4262424811423</v>
      </c>
      <c r="I89" s="768">
        <v>12661.362249999404</v>
      </c>
      <c r="J89" s="768">
        <v>0</v>
      </c>
      <c r="K89" s="768">
        <v>-1890.7434765294781</v>
      </c>
      <c r="L89" s="768">
        <v>0</v>
      </c>
      <c r="M89" s="768">
        <v>-214.81279000000004</v>
      </c>
      <c r="N89" s="768">
        <v>-2818.2873100000006</v>
      </c>
      <c r="O89" s="768">
        <v>12153.790150000021</v>
      </c>
      <c r="P89" s="768">
        <v>7528.9698098635745</v>
      </c>
      <c r="Q89" s="768">
        <v>107.91897</v>
      </c>
      <c r="R89" s="768">
        <v>-599.68914169958509</v>
      </c>
      <c r="S89" s="768">
        <v>28084.305393912004</v>
      </c>
      <c r="T89" s="768">
        <v>18662.354190899663</v>
      </c>
      <c r="U89" s="768">
        <v>12847.124105931289</v>
      </c>
      <c r="V89" s="768">
        <v>-71.969589999998917</v>
      </c>
      <c r="W89" s="768">
        <v>-3680.7333599999988</v>
      </c>
      <c r="X89" s="768">
        <v>7269.5487699999985</v>
      </c>
      <c r="Y89" s="768">
        <v>573.18804971686984</v>
      </c>
      <c r="Z89" s="768">
        <v>8484.3361600000007</v>
      </c>
      <c r="AA89" s="768">
        <v>-116.34155999999999</v>
      </c>
      <c r="AB89" s="768">
        <v>872.85851999999215</v>
      </c>
      <c r="AC89" s="768">
        <v>1371.1127448999989</v>
      </c>
      <c r="AD89" s="768">
        <v>8686.3842013458943</v>
      </c>
      <c r="AE89" s="768">
        <v>-531.03141999999855</v>
      </c>
      <c r="AF89" s="768">
        <v>9994.0139833934754</v>
      </c>
      <c r="AG89" s="768">
        <v>5226.6673153335896</v>
      </c>
      <c r="AH89" s="768">
        <v>187152.60173398713</v>
      </c>
      <c r="AI89" s="590"/>
      <c r="AJ89" s="472"/>
      <c r="AK89" s="472"/>
      <c r="AL89" s="472"/>
      <c r="AM89" s="472"/>
      <c r="AN89" s="472"/>
      <c r="AO89" s="472"/>
      <c r="AP89" s="472"/>
      <c r="AQ89" s="472"/>
      <c r="AR89" s="472"/>
      <c r="AS89" s="472"/>
      <c r="AT89" s="472"/>
      <c r="AU89" s="472"/>
      <c r="AV89" s="472"/>
      <c r="AW89" s="472"/>
      <c r="AX89" s="472"/>
      <c r="AY89" s="472"/>
      <c r="AZ89" s="472"/>
      <c r="BA89" s="472"/>
      <c r="BB89" s="472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2"/>
      <c r="BO89" s="472"/>
      <c r="BP89" s="472"/>
      <c r="BQ89" s="472"/>
      <c r="BR89" s="472"/>
      <c r="BS89" s="472"/>
      <c r="BT89" s="472"/>
      <c r="BU89" s="472"/>
      <c r="BV89" s="472"/>
      <c r="BW89" s="472"/>
      <c r="BX89" s="472"/>
      <c r="BY89" s="472"/>
      <c r="BZ89" s="472"/>
      <c r="CA89" s="472"/>
      <c r="CB89" s="472"/>
      <c r="CC89" s="472"/>
      <c r="CD89" s="472"/>
      <c r="CE89" s="472"/>
      <c r="CF89" s="472"/>
      <c r="CG89" s="472"/>
      <c r="CH89" s="472"/>
      <c r="CI89" s="472"/>
    </row>
    <row r="90" spans="1:87" s="471" customFormat="1" ht="12" x14ac:dyDescent="0.2">
      <c r="A90" s="173" t="s">
        <v>526</v>
      </c>
      <c r="B90" s="768">
        <v>-552.85765000000004</v>
      </c>
      <c r="C90" s="768">
        <v>2332.7084399770038</v>
      </c>
      <c r="D90" s="768">
        <v>3965.4549100000095</v>
      </c>
      <c r="E90" s="768">
        <v>-1966.5302783224602</v>
      </c>
      <c r="F90" s="768">
        <v>1793.4971092522737</v>
      </c>
      <c r="G90" s="768">
        <v>0</v>
      </c>
      <c r="H90" s="768">
        <v>3065.4239133931669</v>
      </c>
      <c r="I90" s="768">
        <v>-1564.4084600013559</v>
      </c>
      <c r="J90" s="768">
        <v>0</v>
      </c>
      <c r="K90" s="768">
        <v>-171.26088832740578</v>
      </c>
      <c r="L90" s="768">
        <v>0</v>
      </c>
      <c r="M90" s="768">
        <v>-19.537839999999953</v>
      </c>
      <c r="N90" s="768">
        <v>-103.25617</v>
      </c>
      <c r="O90" s="768">
        <v>-871.95072999999877</v>
      </c>
      <c r="P90" s="768">
        <v>2517.2291999577956</v>
      </c>
      <c r="Q90" s="768">
        <v>-5.4980800000000762</v>
      </c>
      <c r="R90" s="768">
        <v>-260.95042981044031</v>
      </c>
      <c r="S90" s="768">
        <v>-1506.8297924922706</v>
      </c>
      <c r="T90" s="768">
        <v>6586.1227700000054</v>
      </c>
      <c r="U90" s="768">
        <v>757.93803698316276</v>
      </c>
      <c r="V90" s="768">
        <v>-483.27927999999969</v>
      </c>
      <c r="W90" s="768">
        <v>10.71531999999999</v>
      </c>
      <c r="X90" s="768">
        <v>376.16600000000005</v>
      </c>
      <c r="Y90" s="768">
        <v>-639.02090463765319</v>
      </c>
      <c r="Z90" s="768">
        <v>9807.0747500000034</v>
      </c>
      <c r="AA90" s="768">
        <v>-10.672659999999999</v>
      </c>
      <c r="AB90" s="768">
        <v>2522.874190000005</v>
      </c>
      <c r="AC90" s="768">
        <v>275.2865372000004</v>
      </c>
      <c r="AD90" s="768">
        <v>-618.60909680508405</v>
      </c>
      <c r="AE90" s="768">
        <v>-27.732790000000001</v>
      </c>
      <c r="AF90" s="768">
        <v>4520.51570606724</v>
      </c>
      <c r="AG90" s="768">
        <v>-4007.6133406028366</v>
      </c>
      <c r="AH90" s="768">
        <v>25720.99849183116</v>
      </c>
      <c r="AI90" s="590"/>
      <c r="AJ90" s="472"/>
      <c r="AK90" s="472"/>
      <c r="AL90" s="472"/>
      <c r="AM90" s="472"/>
      <c r="AN90" s="472"/>
      <c r="AO90" s="472"/>
      <c r="AP90" s="472"/>
      <c r="AQ90" s="472"/>
      <c r="AR90" s="472"/>
      <c r="AS90" s="472"/>
      <c r="AT90" s="472"/>
      <c r="AU90" s="472"/>
      <c r="AV90" s="472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2"/>
      <c r="BO90" s="472"/>
      <c r="BP90" s="472"/>
      <c r="BQ90" s="472"/>
      <c r="BR90" s="472"/>
      <c r="BS90" s="472"/>
      <c r="BT90" s="472"/>
      <c r="BU90" s="472"/>
      <c r="BV90" s="472"/>
      <c r="BW90" s="472"/>
      <c r="BX90" s="472"/>
      <c r="BY90" s="472"/>
      <c r="BZ90" s="472"/>
      <c r="CA90" s="472"/>
      <c r="CB90" s="472"/>
      <c r="CC90" s="472"/>
      <c r="CD90" s="472"/>
      <c r="CE90" s="472"/>
      <c r="CF90" s="472"/>
      <c r="CG90" s="472"/>
      <c r="CH90" s="472"/>
      <c r="CI90" s="472"/>
    </row>
    <row r="91" spans="1:87" s="471" customFormat="1" ht="12" x14ac:dyDescent="0.2">
      <c r="A91" s="173" t="s">
        <v>945</v>
      </c>
      <c r="B91" s="768">
        <v>7.598969999999972</v>
      </c>
      <c r="C91" s="768">
        <v>3445.2336000889982</v>
      </c>
      <c r="D91" s="768">
        <v>228.8245799999996</v>
      </c>
      <c r="E91" s="768">
        <v>6623.3867908654065</v>
      </c>
      <c r="F91" s="768">
        <v>632.65472274420438</v>
      </c>
      <c r="G91" s="768">
        <v>0</v>
      </c>
      <c r="H91" s="768">
        <v>1693.557511309456</v>
      </c>
      <c r="I91" s="768">
        <v>4291.7497899994833</v>
      </c>
      <c r="J91" s="768">
        <v>0</v>
      </c>
      <c r="K91" s="768">
        <v>189.94747455776849</v>
      </c>
      <c r="L91" s="768">
        <v>0</v>
      </c>
      <c r="M91" s="768">
        <v>236.48692</v>
      </c>
      <c r="N91" s="768">
        <v>-137.66896000000003</v>
      </c>
      <c r="O91" s="768">
        <v>1617.6690500000002</v>
      </c>
      <c r="P91" s="768">
        <v>4988.7426558331272</v>
      </c>
      <c r="Q91" s="768">
        <v>-3.2252199999998812</v>
      </c>
      <c r="R91" s="768">
        <v>33.901691468770295</v>
      </c>
      <c r="S91" s="768">
        <v>-1591.1920748099151</v>
      </c>
      <c r="T91" s="768">
        <v>4253.7276799999981</v>
      </c>
      <c r="U91" s="768">
        <v>479.85986057812244</v>
      </c>
      <c r="V91" s="768">
        <v>-108.24348999999988</v>
      </c>
      <c r="W91" s="768">
        <v>51.190360000000119</v>
      </c>
      <c r="X91" s="768">
        <v>116.65737</v>
      </c>
      <c r="Y91" s="768">
        <v>2011.9254054804792</v>
      </c>
      <c r="Z91" s="768">
        <v>1079.514629999999</v>
      </c>
      <c r="AA91" s="768">
        <v>0.69322999999999957</v>
      </c>
      <c r="AB91" s="768">
        <v>309.92307999999821</v>
      </c>
      <c r="AC91" s="768">
        <v>195.61692719999996</v>
      </c>
      <c r="AD91" s="768">
        <v>17367.635875390089</v>
      </c>
      <c r="AE91" s="768">
        <v>264.29093000000017</v>
      </c>
      <c r="AF91" s="768">
        <v>1738.4735671585388</v>
      </c>
      <c r="AG91" s="768">
        <v>259.012897743118</v>
      </c>
      <c r="AH91" s="768">
        <v>50277.945825607647</v>
      </c>
      <c r="AI91" s="590"/>
      <c r="AJ91" s="472"/>
      <c r="AK91" s="472"/>
      <c r="AL91" s="472"/>
      <c r="AM91" s="472"/>
      <c r="AN91" s="472"/>
      <c r="AO91" s="472"/>
      <c r="AP91" s="472"/>
      <c r="AQ91" s="472"/>
      <c r="AR91" s="472"/>
      <c r="AS91" s="472"/>
      <c r="AT91" s="472"/>
      <c r="AU91" s="472"/>
      <c r="AV91" s="472"/>
      <c r="AW91" s="472"/>
      <c r="AX91" s="472"/>
      <c r="AY91" s="472"/>
      <c r="AZ91" s="472"/>
      <c r="BA91" s="472"/>
      <c r="BB91" s="472"/>
      <c r="BC91" s="472"/>
      <c r="BD91" s="472"/>
      <c r="BE91" s="472"/>
      <c r="BF91" s="472"/>
      <c r="BG91" s="472"/>
      <c r="BH91" s="472"/>
      <c r="BI91" s="472"/>
      <c r="BJ91" s="472"/>
      <c r="BK91" s="472"/>
      <c r="BL91" s="472"/>
      <c r="BM91" s="472"/>
      <c r="BN91" s="472"/>
      <c r="BO91" s="472"/>
      <c r="BP91" s="472"/>
      <c r="BQ91" s="472"/>
      <c r="BR91" s="472"/>
      <c r="BS91" s="472"/>
      <c r="BT91" s="472"/>
      <c r="BU91" s="472"/>
      <c r="BV91" s="472"/>
      <c r="BW91" s="472"/>
      <c r="BX91" s="472"/>
      <c r="BY91" s="472"/>
      <c r="BZ91" s="472"/>
      <c r="CA91" s="472"/>
      <c r="CB91" s="472"/>
      <c r="CC91" s="472"/>
      <c r="CD91" s="472"/>
      <c r="CE91" s="472"/>
      <c r="CF91" s="472"/>
      <c r="CG91" s="472"/>
      <c r="CH91" s="472"/>
      <c r="CI91" s="472"/>
    </row>
    <row r="92" spans="1:87" s="471" customFormat="1" ht="12" x14ac:dyDescent="0.2">
      <c r="A92" s="173" t="s">
        <v>946</v>
      </c>
      <c r="B92" s="768">
        <v>0</v>
      </c>
      <c r="C92" s="768">
        <v>-14301.362889991089</v>
      </c>
      <c r="D92" s="768">
        <v>-19261.630649999977</v>
      </c>
      <c r="E92" s="768">
        <v>-26997.351606667577</v>
      </c>
      <c r="F92" s="768">
        <v>-4796.106593058892</v>
      </c>
      <c r="G92" s="768">
        <v>0</v>
      </c>
      <c r="H92" s="768">
        <v>-14317.020109964951</v>
      </c>
      <c r="I92" s="768">
        <v>-14590.484909657062</v>
      </c>
      <c r="J92" s="768">
        <v>0</v>
      </c>
      <c r="K92" s="768">
        <v>220.04453961156472</v>
      </c>
      <c r="L92" s="768">
        <v>0</v>
      </c>
      <c r="M92" s="768">
        <v>-816.80263000000014</v>
      </c>
      <c r="N92" s="768">
        <v>-9379.1178999999993</v>
      </c>
      <c r="O92" s="768">
        <v>-65841.415369999973</v>
      </c>
      <c r="P92" s="768">
        <v>-2289.6239271380791</v>
      </c>
      <c r="Q92" s="768">
        <v>-2389.18759</v>
      </c>
      <c r="R92" s="768">
        <v>-5185.2253318614103</v>
      </c>
      <c r="S92" s="768">
        <v>-5977.4953810940087</v>
      </c>
      <c r="T92" s="768">
        <v>-37097.871023062173</v>
      </c>
      <c r="U92" s="768">
        <v>-5450.5798694309779</v>
      </c>
      <c r="V92" s="768">
        <v>-4551.8814900000098</v>
      </c>
      <c r="W92" s="768">
        <v>1386.5156700000018</v>
      </c>
      <c r="X92" s="768">
        <v>-6530.8682599999975</v>
      </c>
      <c r="Y92" s="768">
        <v>-17996.017888351995</v>
      </c>
      <c r="Z92" s="768">
        <v>-809.63377999998625</v>
      </c>
      <c r="AA92" s="768">
        <v>-822.37029000000007</v>
      </c>
      <c r="AB92" s="768">
        <v>-25268.305830000005</v>
      </c>
      <c r="AC92" s="768">
        <v>-6569.8051615999902</v>
      </c>
      <c r="AD92" s="768">
        <v>-10170.04855742468</v>
      </c>
      <c r="AE92" s="768">
        <v>-1608.30069</v>
      </c>
      <c r="AF92" s="768">
        <v>-20044.359453927987</v>
      </c>
      <c r="AG92" s="768">
        <v>2174.8032736206278</v>
      </c>
      <c r="AH92" s="768">
        <v>-319281.50369999866</v>
      </c>
      <c r="AI92" s="590"/>
      <c r="AJ92" s="472"/>
      <c r="AK92" s="472"/>
      <c r="AL92" s="472"/>
      <c r="AM92" s="472"/>
      <c r="AN92" s="472"/>
      <c r="AO92" s="472"/>
      <c r="AP92" s="472"/>
      <c r="AQ92" s="472"/>
      <c r="AR92" s="472"/>
      <c r="AS92" s="472"/>
      <c r="AT92" s="472"/>
      <c r="AU92" s="472"/>
      <c r="AV92" s="472"/>
      <c r="AW92" s="472"/>
      <c r="AX92" s="472"/>
      <c r="AY92" s="472"/>
      <c r="AZ92" s="472"/>
      <c r="BA92" s="472"/>
      <c r="BB92" s="472"/>
      <c r="BC92" s="472"/>
      <c r="BD92" s="472"/>
      <c r="BE92" s="472"/>
      <c r="BF92" s="472"/>
      <c r="BG92" s="472"/>
      <c r="BH92" s="472"/>
      <c r="BI92" s="472"/>
      <c r="BJ92" s="472"/>
      <c r="BK92" s="472"/>
      <c r="BL92" s="472"/>
      <c r="BM92" s="472"/>
      <c r="BN92" s="472"/>
      <c r="BO92" s="472"/>
      <c r="BP92" s="472"/>
      <c r="BQ92" s="472"/>
      <c r="BR92" s="472"/>
      <c r="BS92" s="472"/>
      <c r="BT92" s="472"/>
      <c r="BU92" s="472"/>
      <c r="BV92" s="472"/>
      <c r="BW92" s="472"/>
      <c r="BX92" s="472"/>
      <c r="BY92" s="472"/>
      <c r="BZ92" s="472"/>
      <c r="CA92" s="472"/>
      <c r="CB92" s="472"/>
      <c r="CC92" s="472"/>
      <c r="CD92" s="472"/>
      <c r="CE92" s="472"/>
      <c r="CF92" s="472"/>
      <c r="CG92" s="472"/>
      <c r="CH92" s="472"/>
      <c r="CI92" s="472"/>
    </row>
    <row r="93" spans="1:87" s="471" customFormat="1" ht="12" x14ac:dyDescent="0.2">
      <c r="A93" s="173" t="s">
        <v>947</v>
      </c>
      <c r="B93" s="768">
        <v>0</v>
      </c>
      <c r="C93" s="768">
        <v>13079.188849999993</v>
      </c>
      <c r="D93" s="768">
        <v>13895.637349999997</v>
      </c>
      <c r="E93" s="768">
        <v>52244.856024842229</v>
      </c>
      <c r="F93" s="768">
        <v>783.64482459077101</v>
      </c>
      <c r="G93" s="768">
        <v>0</v>
      </c>
      <c r="H93" s="768">
        <v>2223.6788215859979</v>
      </c>
      <c r="I93" s="768">
        <v>34942.411528712124</v>
      </c>
      <c r="J93" s="768">
        <v>0</v>
      </c>
      <c r="K93" s="768">
        <v>1251.3981715416821</v>
      </c>
      <c r="L93" s="768">
        <v>0</v>
      </c>
      <c r="M93" s="768">
        <v>163.33154999999999</v>
      </c>
      <c r="N93" s="768">
        <v>-25.622820000000129</v>
      </c>
      <c r="O93" s="768">
        <v>17930.826559999998</v>
      </c>
      <c r="P93" s="768">
        <v>4486.5862035668324</v>
      </c>
      <c r="Q93" s="768">
        <v>371.59540999999996</v>
      </c>
      <c r="R93" s="768">
        <v>1229.9556559219268</v>
      </c>
      <c r="S93" s="768">
        <v>13657.128872264297</v>
      </c>
      <c r="T93" s="768">
        <v>5700.1589533301103</v>
      </c>
      <c r="U93" s="768">
        <v>911.57441134038856</v>
      </c>
      <c r="V93" s="768">
        <v>2277.0465299999996</v>
      </c>
      <c r="W93" s="768">
        <v>1741.66731</v>
      </c>
      <c r="X93" s="768">
        <v>1087.2857599999998</v>
      </c>
      <c r="Y93" s="768">
        <v>132.6303066433961</v>
      </c>
      <c r="Z93" s="768">
        <v>8975.9108300000007</v>
      </c>
      <c r="AA93" s="768">
        <v>-15.138399999999999</v>
      </c>
      <c r="AB93" s="768">
        <v>3579.2973199999988</v>
      </c>
      <c r="AC93" s="768">
        <v>-410.05874899999998</v>
      </c>
      <c r="AD93" s="768">
        <v>2554.4351229367671</v>
      </c>
      <c r="AE93" s="768">
        <v>-154.17860999999999</v>
      </c>
      <c r="AF93" s="768">
        <v>8147.6996212806107</v>
      </c>
      <c r="AG93" s="768">
        <v>2713.8626738886251</v>
      </c>
      <c r="AH93" s="768">
        <v>193476.81008344574</v>
      </c>
      <c r="AI93" s="590"/>
      <c r="AJ93" s="472"/>
      <c r="AK93" s="472"/>
      <c r="AL93" s="472"/>
      <c r="AM93" s="472"/>
      <c r="AN93" s="472"/>
      <c r="AO93" s="472"/>
      <c r="AP93" s="472"/>
      <c r="AQ93" s="472"/>
      <c r="AR93" s="472"/>
      <c r="AS93" s="472"/>
      <c r="AT93" s="472"/>
      <c r="AU93" s="472"/>
      <c r="AV93" s="472"/>
      <c r="AW93" s="472"/>
      <c r="AX93" s="472"/>
      <c r="AY93" s="472"/>
      <c r="AZ93" s="472"/>
      <c r="BA93" s="472"/>
      <c r="BB93" s="472"/>
      <c r="BC93" s="472"/>
      <c r="BD93" s="472"/>
      <c r="BE93" s="472"/>
      <c r="BF93" s="472"/>
      <c r="BG93" s="472"/>
      <c r="BH93" s="472"/>
      <c r="BI93" s="472"/>
      <c r="BJ93" s="472"/>
      <c r="BK93" s="472"/>
      <c r="BL93" s="472"/>
      <c r="BM93" s="472"/>
      <c r="BN93" s="472"/>
      <c r="BO93" s="472"/>
      <c r="BP93" s="472"/>
      <c r="BQ93" s="472"/>
      <c r="BR93" s="472"/>
      <c r="BS93" s="472"/>
      <c r="BT93" s="472"/>
      <c r="BU93" s="472"/>
      <c r="BV93" s="472"/>
      <c r="BW93" s="472"/>
      <c r="BX93" s="472"/>
      <c r="BY93" s="472"/>
      <c r="BZ93" s="472"/>
      <c r="CA93" s="472"/>
      <c r="CB93" s="472"/>
      <c r="CC93" s="472"/>
      <c r="CD93" s="472"/>
      <c r="CE93" s="472"/>
      <c r="CF93" s="472"/>
      <c r="CG93" s="472"/>
      <c r="CH93" s="472"/>
      <c r="CI93" s="472"/>
    </row>
    <row r="94" spans="1:87" s="471" customFormat="1" ht="12" x14ac:dyDescent="0.2">
      <c r="A94" s="173" t="s">
        <v>1646</v>
      </c>
      <c r="B94" s="768">
        <v>0</v>
      </c>
      <c r="C94" s="768">
        <v>256.40846999999957</v>
      </c>
      <c r="D94" s="768">
        <v>-317.09048000000269</v>
      </c>
      <c r="E94" s="768">
        <v>458.74939010851631</v>
      </c>
      <c r="F94" s="768">
        <v>-0.55976999999999999</v>
      </c>
      <c r="G94" s="768">
        <v>0</v>
      </c>
      <c r="H94" s="768">
        <v>0</v>
      </c>
      <c r="I94" s="768">
        <v>3.8785600000000069</v>
      </c>
      <c r="J94" s="768">
        <v>0</v>
      </c>
      <c r="K94" s="768">
        <v>7.7794805379892225</v>
      </c>
      <c r="L94" s="768">
        <v>0</v>
      </c>
      <c r="M94" s="768">
        <v>0</v>
      </c>
      <c r="N94" s="768">
        <v>0</v>
      </c>
      <c r="O94" s="768">
        <v>10.616290000000246</v>
      </c>
      <c r="P94" s="768">
        <v>-125.49125803651012</v>
      </c>
      <c r="Q94" s="768">
        <v>0</v>
      </c>
      <c r="R94" s="768">
        <v>3.873426994810798</v>
      </c>
      <c r="S94" s="768">
        <v>4.749000000003957E-2</v>
      </c>
      <c r="T94" s="768">
        <v>99.587530000000456</v>
      </c>
      <c r="U94" s="768">
        <v>0</v>
      </c>
      <c r="V94" s="768">
        <v>0</v>
      </c>
      <c r="W94" s="768">
        <v>0</v>
      </c>
      <c r="X94" s="768">
        <v>18.431390000000043</v>
      </c>
      <c r="Y94" s="768">
        <v>0</v>
      </c>
      <c r="Z94" s="768">
        <v>24.597909999999981</v>
      </c>
      <c r="AA94" s="768">
        <v>0</v>
      </c>
      <c r="AB94" s="768">
        <v>-512.96556999999996</v>
      </c>
      <c r="AC94" s="768">
        <v>0</v>
      </c>
      <c r="AD94" s="768">
        <v>0</v>
      </c>
      <c r="AE94" s="768">
        <v>0</v>
      </c>
      <c r="AF94" s="768">
        <v>1.4543201262203111</v>
      </c>
      <c r="AG94" s="768">
        <v>-92.855152533373158</v>
      </c>
      <c r="AH94" s="768">
        <v>-163.53797280234903</v>
      </c>
      <c r="AI94" s="590"/>
      <c r="AJ94" s="472"/>
      <c r="AK94" s="472"/>
      <c r="AL94" s="472"/>
      <c r="AM94" s="472"/>
      <c r="AN94" s="472"/>
      <c r="AO94" s="472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472"/>
      <c r="BC94" s="472"/>
      <c r="BD94" s="472"/>
      <c r="BE94" s="472"/>
      <c r="BF94" s="472"/>
      <c r="BG94" s="472"/>
      <c r="BH94" s="472"/>
      <c r="BI94" s="472"/>
      <c r="BJ94" s="472"/>
      <c r="BK94" s="472"/>
      <c r="BL94" s="472"/>
      <c r="BM94" s="472"/>
      <c r="BN94" s="472"/>
      <c r="BO94" s="472"/>
      <c r="BP94" s="472"/>
      <c r="BQ94" s="472"/>
      <c r="BR94" s="472"/>
      <c r="BS94" s="472"/>
      <c r="BT94" s="472"/>
      <c r="BU94" s="472"/>
      <c r="BV94" s="472"/>
      <c r="BW94" s="472"/>
      <c r="BX94" s="472"/>
      <c r="BY94" s="472"/>
      <c r="BZ94" s="472"/>
      <c r="CA94" s="472"/>
      <c r="CB94" s="472"/>
      <c r="CC94" s="472"/>
      <c r="CD94" s="472"/>
      <c r="CE94" s="472"/>
      <c r="CF94" s="472"/>
      <c r="CG94" s="472"/>
      <c r="CH94" s="472"/>
      <c r="CI94" s="472"/>
    </row>
    <row r="95" spans="1:87" s="471" customFormat="1" ht="12" x14ac:dyDescent="0.2">
      <c r="A95" s="177" t="s">
        <v>1647</v>
      </c>
      <c r="B95" s="768">
        <v>0</v>
      </c>
      <c r="C95" s="768">
        <v>0</v>
      </c>
      <c r="D95" s="768">
        <v>0</v>
      </c>
      <c r="E95" s="768">
        <v>0</v>
      </c>
      <c r="F95" s="768">
        <v>0</v>
      </c>
      <c r="G95" s="768">
        <v>0</v>
      </c>
      <c r="H95" s="768">
        <v>0</v>
      </c>
      <c r="I95" s="768">
        <v>1E-35</v>
      </c>
      <c r="J95" s="768">
        <v>0</v>
      </c>
      <c r="K95" s="768">
        <v>0</v>
      </c>
      <c r="L95" s="768">
        <v>0</v>
      </c>
      <c r="M95" s="768">
        <v>0</v>
      </c>
      <c r="N95" s="768">
        <v>0</v>
      </c>
      <c r="O95" s="768">
        <v>0</v>
      </c>
      <c r="P95" s="768">
        <v>0</v>
      </c>
      <c r="Q95" s="768">
        <v>0</v>
      </c>
      <c r="R95" s="768">
        <v>-5.0731044129601068</v>
      </c>
      <c r="S95" s="768">
        <v>0</v>
      </c>
      <c r="T95" s="768">
        <v>0</v>
      </c>
      <c r="U95" s="768">
        <v>0</v>
      </c>
      <c r="V95" s="768">
        <v>0</v>
      </c>
      <c r="W95" s="768">
        <v>0</v>
      </c>
      <c r="X95" s="768">
        <v>0</v>
      </c>
      <c r="Y95" s="768">
        <v>0</v>
      </c>
      <c r="Z95" s="768">
        <v>0</v>
      </c>
      <c r="AA95" s="768">
        <v>0</v>
      </c>
      <c r="AB95" s="768">
        <v>0</v>
      </c>
      <c r="AC95" s="768">
        <v>0</v>
      </c>
      <c r="AD95" s="768">
        <v>60.252407276677161</v>
      </c>
      <c r="AE95" s="768">
        <v>0</v>
      </c>
      <c r="AF95" s="768">
        <v>0</v>
      </c>
      <c r="AG95" s="768">
        <v>1.7690900000000007</v>
      </c>
      <c r="AH95" s="768">
        <v>56.948392863717054</v>
      </c>
      <c r="AI95" s="590"/>
      <c r="AJ95" s="472"/>
      <c r="AK95" s="472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472"/>
      <c r="BC95" s="472"/>
      <c r="BD95" s="472"/>
      <c r="BE95" s="472"/>
      <c r="BF95" s="472"/>
      <c r="BG95" s="472"/>
      <c r="BH95" s="472"/>
      <c r="BI95" s="472"/>
      <c r="BJ95" s="472"/>
      <c r="BK95" s="472"/>
      <c r="BL95" s="472"/>
      <c r="BM95" s="472"/>
      <c r="BN95" s="472"/>
      <c r="BO95" s="472"/>
      <c r="BP95" s="472"/>
      <c r="BQ95" s="472"/>
      <c r="BR95" s="472"/>
      <c r="BS95" s="472"/>
      <c r="BT95" s="472"/>
      <c r="BU95" s="472"/>
      <c r="BV95" s="472"/>
      <c r="BW95" s="472"/>
      <c r="BX95" s="472"/>
      <c r="BY95" s="472"/>
      <c r="BZ95" s="472"/>
      <c r="CA95" s="472"/>
      <c r="CB95" s="472"/>
      <c r="CC95" s="472"/>
      <c r="CD95" s="472"/>
      <c r="CE95" s="472"/>
      <c r="CF95" s="472"/>
      <c r="CG95" s="472"/>
      <c r="CH95" s="472"/>
      <c r="CI95" s="472"/>
    </row>
    <row r="96" spans="1:87" s="471" customFormat="1" ht="12" x14ac:dyDescent="0.2">
      <c r="A96" s="173" t="s">
        <v>1648</v>
      </c>
      <c r="B96" s="768">
        <v>-840.16520000000003</v>
      </c>
      <c r="C96" s="768">
        <v>3199.34195004</v>
      </c>
      <c r="D96" s="768">
        <v>5335.7751299999936</v>
      </c>
      <c r="E96" s="768">
        <v>20517.857112758848</v>
      </c>
      <c r="F96" s="768">
        <v>-331.241975923773</v>
      </c>
      <c r="G96" s="768">
        <v>0</v>
      </c>
      <c r="H96" s="768">
        <v>953.04245465899908</v>
      </c>
      <c r="I96" s="768">
        <v>8190.1875999988933</v>
      </c>
      <c r="J96" s="768">
        <v>0</v>
      </c>
      <c r="K96" s="768">
        <v>-1885.0160750179027</v>
      </c>
      <c r="L96" s="768">
        <v>0</v>
      </c>
      <c r="M96" s="768">
        <v>42.732889999999969</v>
      </c>
      <c r="N96" s="768">
        <v>-64.869120000000024</v>
      </c>
      <c r="O96" s="768">
        <v>1222.9696000000004</v>
      </c>
      <c r="P96" s="768">
        <v>9967.7138832068358</v>
      </c>
      <c r="Q96" s="768">
        <v>203.23287999999999</v>
      </c>
      <c r="R96" s="768">
        <v>181.41488593009188</v>
      </c>
      <c r="S96" s="768">
        <v>11387.963341003815</v>
      </c>
      <c r="T96" s="768">
        <v>1297.374779999999</v>
      </c>
      <c r="U96" s="768">
        <v>460.94987065843679</v>
      </c>
      <c r="V96" s="768">
        <v>230.76143999999871</v>
      </c>
      <c r="W96" s="768">
        <v>57.822920000000011</v>
      </c>
      <c r="X96" s="768">
        <v>13.944880000000305</v>
      </c>
      <c r="Y96" s="768">
        <v>487.88558355643437</v>
      </c>
      <c r="Z96" s="768">
        <v>3641.8729100000005</v>
      </c>
      <c r="AA96" s="768">
        <v>-152.78028</v>
      </c>
      <c r="AB96" s="768">
        <v>498.28246999999863</v>
      </c>
      <c r="AC96" s="768">
        <v>399.53592459999993</v>
      </c>
      <c r="AD96" s="768">
        <v>458.11908712234361</v>
      </c>
      <c r="AE96" s="768">
        <v>-41.424230000000001</v>
      </c>
      <c r="AF96" s="768">
        <v>959.25681538584422</v>
      </c>
      <c r="AG96" s="768">
        <v>3625.6848384031464</v>
      </c>
      <c r="AH96" s="768">
        <v>70018.22636638199</v>
      </c>
      <c r="AI96" s="590"/>
      <c r="AJ96" s="472"/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472"/>
      <c r="BC96" s="472"/>
      <c r="BD96" s="472"/>
      <c r="BE96" s="472"/>
      <c r="BF96" s="472"/>
      <c r="BG96" s="472"/>
      <c r="BH96" s="472"/>
      <c r="BI96" s="472"/>
      <c r="BJ96" s="472"/>
      <c r="BK96" s="472"/>
      <c r="BL96" s="472"/>
      <c r="BM96" s="472"/>
      <c r="BN96" s="472"/>
      <c r="BO96" s="472"/>
      <c r="BP96" s="472"/>
      <c r="BQ96" s="472"/>
      <c r="BR96" s="472"/>
      <c r="BS96" s="472"/>
      <c r="BT96" s="472"/>
      <c r="BU96" s="472"/>
      <c r="BV96" s="472"/>
      <c r="BW96" s="472"/>
      <c r="BX96" s="472"/>
      <c r="BY96" s="472"/>
      <c r="BZ96" s="472"/>
      <c r="CA96" s="472"/>
      <c r="CB96" s="472"/>
      <c r="CC96" s="472"/>
      <c r="CD96" s="472"/>
      <c r="CE96" s="472"/>
      <c r="CF96" s="472"/>
      <c r="CG96" s="472"/>
      <c r="CH96" s="472"/>
      <c r="CI96" s="472"/>
    </row>
    <row r="97" spans="1:105" s="471" customFormat="1" ht="12" x14ac:dyDescent="0.2">
      <c r="A97" s="173" t="s">
        <v>1649</v>
      </c>
      <c r="B97" s="768">
        <v>0</v>
      </c>
      <c r="C97" s="768">
        <v>10.36842</v>
      </c>
      <c r="D97" s="768">
        <v>207.94787999999909</v>
      </c>
      <c r="E97" s="768">
        <v>4.7722110894546184</v>
      </c>
      <c r="F97" s="768">
        <v>0</v>
      </c>
      <c r="G97" s="768">
        <v>-2327.7176399999998</v>
      </c>
      <c r="H97" s="768">
        <v>0</v>
      </c>
      <c r="I97" s="768">
        <v>0</v>
      </c>
      <c r="J97" s="768">
        <v>0</v>
      </c>
      <c r="K97" s="768">
        <v>4.8999999999999998E-4</v>
      </c>
      <c r="L97" s="768">
        <v>-780.09999687268999</v>
      </c>
      <c r="M97" s="768">
        <v>0</v>
      </c>
      <c r="N97" s="768">
        <v>0</v>
      </c>
      <c r="O97" s="768">
        <v>0</v>
      </c>
      <c r="P97" s="768">
        <v>-31.588046091297613</v>
      </c>
      <c r="Q97" s="768">
        <v>0</v>
      </c>
      <c r="R97" s="768">
        <v>0</v>
      </c>
      <c r="S97" s="768">
        <v>0</v>
      </c>
      <c r="T97" s="768">
        <v>-5.6600699999999593</v>
      </c>
      <c r="U97" s="768">
        <v>0</v>
      </c>
      <c r="V97" s="768">
        <v>0</v>
      </c>
      <c r="W97" s="768">
        <v>0</v>
      </c>
      <c r="X97" s="768">
        <v>0</v>
      </c>
      <c r="Y97" s="768">
        <v>0</v>
      </c>
      <c r="Z97" s="768">
        <v>0</v>
      </c>
      <c r="AA97" s="768">
        <v>0</v>
      </c>
      <c r="AB97" s="768">
        <v>0</v>
      </c>
      <c r="AC97" s="768">
        <v>0</v>
      </c>
      <c r="AD97" s="768">
        <v>593.43280151947556</v>
      </c>
      <c r="AE97" s="768">
        <v>0</v>
      </c>
      <c r="AF97" s="768">
        <v>-0.80715045304895694</v>
      </c>
      <c r="AG97" s="768">
        <v>428.5792151936389</v>
      </c>
      <c r="AH97" s="768">
        <v>-1900.7718856144684</v>
      </c>
      <c r="AI97" s="590"/>
      <c r="AJ97" s="472"/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2"/>
      <c r="AZ97" s="472"/>
      <c r="BA97" s="472"/>
      <c r="BB97" s="472"/>
      <c r="BC97" s="472"/>
      <c r="BD97" s="472"/>
      <c r="BE97" s="472"/>
      <c r="BF97" s="472"/>
      <c r="BG97" s="472"/>
      <c r="BH97" s="472"/>
      <c r="BI97" s="472"/>
      <c r="BJ97" s="472"/>
      <c r="BK97" s="472"/>
      <c r="BL97" s="472"/>
      <c r="BM97" s="472"/>
      <c r="BN97" s="472"/>
      <c r="BO97" s="472"/>
      <c r="BP97" s="472"/>
      <c r="BQ97" s="472"/>
      <c r="BR97" s="472"/>
      <c r="BS97" s="472"/>
      <c r="BT97" s="472"/>
      <c r="BU97" s="472"/>
      <c r="BV97" s="472"/>
      <c r="BW97" s="472"/>
      <c r="BX97" s="472"/>
      <c r="BY97" s="472"/>
      <c r="BZ97" s="472"/>
      <c r="CA97" s="472"/>
      <c r="CB97" s="472"/>
      <c r="CC97" s="472"/>
      <c r="CD97" s="472"/>
      <c r="CE97" s="472"/>
      <c r="CF97" s="472"/>
      <c r="CG97" s="472"/>
      <c r="CH97" s="472"/>
      <c r="CI97" s="472"/>
    </row>
    <row r="98" spans="1:105" s="471" customFormat="1" ht="12" x14ac:dyDescent="0.2">
      <c r="A98" s="177" t="s">
        <v>1782</v>
      </c>
      <c r="B98" s="768">
        <v>0</v>
      </c>
      <c r="C98" s="768">
        <v>-46.659099999999874</v>
      </c>
      <c r="D98" s="768">
        <v>0</v>
      </c>
      <c r="E98" s="768">
        <v>0</v>
      </c>
      <c r="F98" s="768">
        <v>0</v>
      </c>
      <c r="G98" s="768">
        <v>0</v>
      </c>
      <c r="H98" s="768">
        <v>0</v>
      </c>
      <c r="I98" s="768">
        <v>1E-35</v>
      </c>
      <c r="J98" s="768">
        <v>0</v>
      </c>
      <c r="K98" s="768">
        <v>2251.2496012744932</v>
      </c>
      <c r="L98" s="768">
        <v>0</v>
      </c>
      <c r="M98" s="768">
        <v>1.3678200000000003</v>
      </c>
      <c r="N98" s="768">
        <v>13.751830000000005</v>
      </c>
      <c r="O98" s="768">
        <v>-1600.1153999999999</v>
      </c>
      <c r="P98" s="768">
        <v>0</v>
      </c>
      <c r="Q98" s="768">
        <v>0</v>
      </c>
      <c r="R98" s="768">
        <v>4.5284849560344718</v>
      </c>
      <c r="S98" s="768">
        <v>0</v>
      </c>
      <c r="T98" s="768">
        <v>67.89809000000011</v>
      </c>
      <c r="U98" s="768">
        <v>-6.3890402682950302</v>
      </c>
      <c r="V98" s="768">
        <v>0</v>
      </c>
      <c r="W98" s="768">
        <v>1.36721</v>
      </c>
      <c r="X98" s="768">
        <v>-13.625420000000064</v>
      </c>
      <c r="Y98" s="768">
        <v>0</v>
      </c>
      <c r="Z98" s="768">
        <v>0</v>
      </c>
      <c r="AA98" s="768">
        <v>0</v>
      </c>
      <c r="AB98" s="768">
        <v>-79.50772000000002</v>
      </c>
      <c r="AC98" s="768">
        <v>0</v>
      </c>
      <c r="AD98" s="768">
        <v>13.680613155069191</v>
      </c>
      <c r="AE98" s="768">
        <v>2.5639999999999864E-2</v>
      </c>
      <c r="AF98" s="768">
        <v>0</v>
      </c>
      <c r="AG98" s="768">
        <v>0</v>
      </c>
      <c r="AH98" s="768">
        <v>607.57260911730214</v>
      </c>
      <c r="AI98" s="590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2"/>
      <c r="AZ98" s="472"/>
      <c r="BA98" s="472"/>
      <c r="BB98" s="472"/>
      <c r="BC98" s="472"/>
      <c r="BD98" s="472"/>
      <c r="BE98" s="472"/>
      <c r="BF98" s="472"/>
      <c r="BG98" s="472"/>
      <c r="BH98" s="472"/>
      <c r="BI98" s="472"/>
      <c r="BJ98" s="472"/>
      <c r="BK98" s="472"/>
      <c r="BL98" s="472"/>
      <c r="BM98" s="472"/>
      <c r="BN98" s="472"/>
      <c r="BO98" s="472"/>
      <c r="BP98" s="472"/>
      <c r="BQ98" s="472"/>
      <c r="BR98" s="472"/>
      <c r="BS98" s="472"/>
      <c r="BT98" s="472"/>
      <c r="BU98" s="472"/>
      <c r="BV98" s="472"/>
      <c r="BW98" s="472"/>
      <c r="BX98" s="472"/>
      <c r="BY98" s="472"/>
      <c r="BZ98" s="472"/>
      <c r="CA98" s="472"/>
      <c r="CB98" s="472"/>
      <c r="CC98" s="472"/>
      <c r="CD98" s="472"/>
      <c r="CE98" s="472"/>
      <c r="CF98" s="472"/>
      <c r="CG98" s="472"/>
      <c r="CH98" s="472"/>
      <c r="CI98" s="472"/>
    </row>
    <row r="99" spans="1:105" s="471" customFormat="1" ht="12" x14ac:dyDescent="0.2">
      <c r="A99" s="173" t="s">
        <v>1650</v>
      </c>
      <c r="B99" s="768">
        <v>0</v>
      </c>
      <c r="C99" s="768">
        <v>764.57035000000008</v>
      </c>
      <c r="D99" s="768">
        <v>1623.6018599999998</v>
      </c>
      <c r="E99" s="768">
        <v>853.71061415309032</v>
      </c>
      <c r="F99" s="768">
        <v>0</v>
      </c>
      <c r="G99" s="768">
        <v>0</v>
      </c>
      <c r="H99" s="768">
        <v>3253.5579041436717</v>
      </c>
      <c r="I99" s="768">
        <v>8.9999999999999971E-41</v>
      </c>
      <c r="J99" s="768">
        <v>-972.8184499999993</v>
      </c>
      <c r="K99" s="768">
        <v>-107.24963976666425</v>
      </c>
      <c r="L99" s="768">
        <v>0</v>
      </c>
      <c r="M99" s="768">
        <v>-0.25109999999999999</v>
      </c>
      <c r="N99" s="768">
        <v>0.16426000000000091</v>
      </c>
      <c r="O99" s="768">
        <v>206.6730399999997</v>
      </c>
      <c r="P99" s="768">
        <v>-2846.2417218468468</v>
      </c>
      <c r="Q99" s="768">
        <v>-1.298E-2</v>
      </c>
      <c r="R99" s="768">
        <v>71.101342379455872</v>
      </c>
      <c r="S99" s="768">
        <v>416.4735012107451</v>
      </c>
      <c r="T99" s="768">
        <v>70.090516592709591</v>
      </c>
      <c r="U99" s="768">
        <v>-1.0111988552467257</v>
      </c>
      <c r="V99" s="768">
        <v>0</v>
      </c>
      <c r="W99" s="768">
        <v>8.7837000000000014</v>
      </c>
      <c r="X99" s="768">
        <v>0.2157199999999998</v>
      </c>
      <c r="Y99" s="768">
        <v>-0.87988</v>
      </c>
      <c r="Z99" s="768">
        <v>-188.07870999999997</v>
      </c>
      <c r="AA99" s="768">
        <v>0</v>
      </c>
      <c r="AB99" s="768">
        <v>77.803339999999935</v>
      </c>
      <c r="AC99" s="768">
        <v>0</v>
      </c>
      <c r="AD99" s="768">
        <v>106.73070563382961</v>
      </c>
      <c r="AE99" s="768">
        <v>0</v>
      </c>
      <c r="AF99" s="768">
        <v>0</v>
      </c>
      <c r="AG99" s="768">
        <v>1024.9788713745459</v>
      </c>
      <c r="AH99" s="768">
        <v>4361.9120450192904</v>
      </c>
      <c r="AI99" s="590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2"/>
      <c r="AZ99" s="472"/>
      <c r="BA99" s="472"/>
      <c r="BB99" s="472"/>
      <c r="BC99" s="472"/>
      <c r="BD99" s="472"/>
      <c r="BE99" s="472"/>
      <c r="BF99" s="472"/>
      <c r="BG99" s="472"/>
      <c r="BH99" s="472"/>
      <c r="BI99" s="472"/>
      <c r="BJ99" s="472"/>
      <c r="BK99" s="472"/>
      <c r="BL99" s="472"/>
      <c r="BM99" s="472"/>
      <c r="BN99" s="472"/>
      <c r="BO99" s="472"/>
      <c r="BP99" s="472"/>
      <c r="BQ99" s="472"/>
      <c r="BR99" s="472"/>
      <c r="BS99" s="472"/>
      <c r="BT99" s="472"/>
      <c r="BU99" s="472"/>
      <c r="BV99" s="472"/>
      <c r="BW99" s="472"/>
      <c r="BX99" s="472"/>
      <c r="BY99" s="472"/>
      <c r="BZ99" s="472"/>
      <c r="CA99" s="472"/>
      <c r="CB99" s="472"/>
      <c r="CC99" s="472"/>
      <c r="CD99" s="472"/>
      <c r="CE99" s="472"/>
      <c r="CF99" s="472"/>
      <c r="CG99" s="472"/>
      <c r="CH99" s="472"/>
      <c r="CI99" s="472"/>
    </row>
    <row r="100" spans="1:105" s="471" customFormat="1" ht="12" x14ac:dyDescent="0.2">
      <c r="A100" s="173" t="s">
        <v>1651</v>
      </c>
      <c r="B100" s="768">
        <v>0</v>
      </c>
      <c r="C100" s="768">
        <v>-518.88912004300118</v>
      </c>
      <c r="D100" s="768">
        <v>2471.1507399999996</v>
      </c>
      <c r="E100" s="768">
        <v>3902.7852158727519</v>
      </c>
      <c r="F100" s="768">
        <v>363.08893127939513</v>
      </c>
      <c r="G100" s="768">
        <v>0</v>
      </c>
      <c r="H100" s="768">
        <v>1071.8483566735229</v>
      </c>
      <c r="I100" s="768">
        <v>3715.0638100000715</v>
      </c>
      <c r="J100" s="768">
        <v>0</v>
      </c>
      <c r="K100" s="768">
        <v>0</v>
      </c>
      <c r="L100" s="768">
        <v>0</v>
      </c>
      <c r="M100" s="768">
        <v>0</v>
      </c>
      <c r="N100" s="768">
        <v>-205.46831999999998</v>
      </c>
      <c r="O100" s="768">
        <v>1342.62653</v>
      </c>
      <c r="P100" s="768">
        <v>710.2399778257078</v>
      </c>
      <c r="Q100" s="768">
        <v>0</v>
      </c>
      <c r="R100" s="768">
        <v>-204.53688462168071</v>
      </c>
      <c r="S100" s="768">
        <v>2550.5243050616195</v>
      </c>
      <c r="T100" s="768">
        <v>3192.3801099999996</v>
      </c>
      <c r="U100" s="768">
        <v>0</v>
      </c>
      <c r="V100" s="768">
        <v>367.48131000000001</v>
      </c>
      <c r="W100" s="768">
        <v>0</v>
      </c>
      <c r="X100" s="768">
        <v>93.511450000000039</v>
      </c>
      <c r="Y100" s="768">
        <v>0</v>
      </c>
      <c r="Z100" s="768">
        <v>0</v>
      </c>
      <c r="AA100" s="768">
        <v>7.1829299999999998</v>
      </c>
      <c r="AB100" s="768">
        <v>203.07119999999972</v>
      </c>
      <c r="AC100" s="768">
        <v>0</v>
      </c>
      <c r="AD100" s="768">
        <v>695.33780949785648</v>
      </c>
      <c r="AE100" s="768">
        <v>-21.455240000000007</v>
      </c>
      <c r="AF100" s="768">
        <v>895.78283886225063</v>
      </c>
      <c r="AG100" s="768">
        <v>340.26206185650665</v>
      </c>
      <c r="AH100" s="768">
        <v>20971.988012264999</v>
      </c>
      <c r="AI100" s="590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2"/>
      <c r="AZ100" s="472"/>
      <c r="BA100" s="472"/>
      <c r="BB100" s="472"/>
      <c r="BC100" s="472"/>
      <c r="BD100" s="472"/>
      <c r="BE100" s="472"/>
      <c r="BF100" s="472"/>
      <c r="BG100" s="472"/>
      <c r="BH100" s="472"/>
      <c r="BI100" s="472"/>
      <c r="BJ100" s="472"/>
      <c r="BK100" s="472"/>
      <c r="BL100" s="472"/>
      <c r="BM100" s="472"/>
      <c r="BN100" s="472"/>
      <c r="BO100" s="472"/>
      <c r="BP100" s="472"/>
      <c r="BQ100" s="472"/>
      <c r="BR100" s="472"/>
      <c r="BS100" s="472"/>
      <c r="BT100" s="472"/>
      <c r="BU100" s="472"/>
      <c r="BV100" s="472"/>
      <c r="BW100" s="472"/>
      <c r="BX100" s="472"/>
      <c r="BY100" s="472"/>
      <c r="BZ100" s="472"/>
      <c r="CA100" s="472"/>
      <c r="CB100" s="472"/>
      <c r="CC100" s="472"/>
      <c r="CD100" s="472"/>
      <c r="CE100" s="472"/>
      <c r="CF100" s="472"/>
      <c r="CG100" s="472"/>
      <c r="CH100" s="472"/>
      <c r="CI100" s="472"/>
    </row>
    <row r="101" spans="1:105" s="471" customFormat="1" ht="12" x14ac:dyDescent="0.2">
      <c r="A101" s="178" t="s">
        <v>1072</v>
      </c>
      <c r="B101" s="768">
        <v>0</v>
      </c>
      <c r="C101" s="768">
        <v>-623.65396000000021</v>
      </c>
      <c r="D101" s="768">
        <v>-1266.6187499999996</v>
      </c>
      <c r="E101" s="768">
        <v>1421.0279949421956</v>
      </c>
      <c r="F101" s="768">
        <v>-247.7708361382594</v>
      </c>
      <c r="G101" s="768">
        <v>0</v>
      </c>
      <c r="H101" s="768">
        <v>467.55804000000063</v>
      </c>
      <c r="I101" s="768">
        <v>1156.3909700018119</v>
      </c>
      <c r="J101" s="768">
        <v>0</v>
      </c>
      <c r="K101" s="768">
        <v>14.712725180134512</v>
      </c>
      <c r="L101" s="768">
        <v>0</v>
      </c>
      <c r="M101" s="768">
        <v>-105.36306</v>
      </c>
      <c r="N101" s="768">
        <v>-267.83598999999998</v>
      </c>
      <c r="O101" s="768">
        <v>782.52976999999794</v>
      </c>
      <c r="P101" s="768">
        <v>-386.33244913964597</v>
      </c>
      <c r="Q101" s="768">
        <v>35.27094000000001</v>
      </c>
      <c r="R101" s="768">
        <v>0</v>
      </c>
      <c r="S101" s="768">
        <v>-3921.4700300000004</v>
      </c>
      <c r="T101" s="768">
        <v>-1891.9063599999995</v>
      </c>
      <c r="U101" s="768">
        <v>1012.4011399999999</v>
      </c>
      <c r="V101" s="768">
        <v>92.492970000000199</v>
      </c>
      <c r="W101" s="768">
        <v>-68.361839999999816</v>
      </c>
      <c r="X101" s="768">
        <v>334.8614800000002</v>
      </c>
      <c r="Y101" s="768">
        <v>-479.73547794181525</v>
      </c>
      <c r="Z101" s="768">
        <v>-741.78079000000002</v>
      </c>
      <c r="AA101" s="768">
        <v>0</v>
      </c>
      <c r="AB101" s="768">
        <v>-727.83318999999995</v>
      </c>
      <c r="AC101" s="768">
        <v>-396.49477839999986</v>
      </c>
      <c r="AD101" s="768">
        <v>1065.715193460702</v>
      </c>
      <c r="AE101" s="768">
        <v>-105.723</v>
      </c>
      <c r="AF101" s="768">
        <v>640.76673991851067</v>
      </c>
      <c r="AG101" s="768">
        <v>159.4817075011789</v>
      </c>
      <c r="AH101" s="768">
        <v>-4047.6708406151874</v>
      </c>
      <c r="AI101" s="470"/>
      <c r="AK101" s="472"/>
      <c r="AL101" s="472"/>
      <c r="AM101" s="472"/>
      <c r="AN101" s="472"/>
      <c r="AO101" s="472"/>
      <c r="AP101" s="472"/>
      <c r="AQ101" s="472"/>
      <c r="AR101" s="472"/>
      <c r="AS101" s="472"/>
      <c r="AT101" s="472"/>
      <c r="AU101" s="472"/>
      <c r="AV101" s="472"/>
      <c r="AW101" s="472"/>
      <c r="AX101" s="472"/>
      <c r="AY101" s="472"/>
      <c r="AZ101" s="472"/>
      <c r="BA101" s="472"/>
      <c r="BB101" s="472"/>
      <c r="BC101" s="472"/>
      <c r="BD101" s="472"/>
      <c r="BE101" s="472"/>
      <c r="BF101" s="472"/>
      <c r="BG101" s="472"/>
      <c r="BH101" s="472"/>
      <c r="BI101" s="472"/>
      <c r="BJ101" s="472"/>
      <c r="BK101" s="472"/>
      <c r="BL101" s="472"/>
      <c r="BM101" s="472"/>
      <c r="BN101" s="472"/>
      <c r="BO101" s="472"/>
      <c r="BP101" s="472"/>
      <c r="BQ101" s="472"/>
      <c r="BR101" s="472"/>
      <c r="BS101" s="472"/>
      <c r="BT101" s="472"/>
      <c r="BU101" s="472"/>
      <c r="BV101" s="472"/>
      <c r="BW101" s="472"/>
      <c r="BX101" s="472"/>
      <c r="BY101" s="472"/>
      <c r="BZ101" s="472"/>
      <c r="CA101" s="472"/>
      <c r="CB101" s="472"/>
      <c r="CC101" s="472"/>
      <c r="CD101" s="472"/>
      <c r="CE101" s="472"/>
      <c r="CF101" s="472"/>
      <c r="CG101" s="472"/>
      <c r="CH101" s="472"/>
      <c r="CI101" s="472"/>
      <c r="DA101" s="471">
        <v>0</v>
      </c>
    </row>
    <row r="102" spans="1:105" s="471" customFormat="1" ht="12" x14ac:dyDescent="0.2">
      <c r="A102" s="173" t="s">
        <v>1652</v>
      </c>
      <c r="B102" s="768">
        <v>0</v>
      </c>
      <c r="C102" s="768">
        <v>-1014.5243700000001</v>
      </c>
      <c r="D102" s="768">
        <v>-816.08136000000115</v>
      </c>
      <c r="E102" s="768">
        <v>1255.1212426616794</v>
      </c>
      <c r="F102" s="768">
        <v>37.945843269524495</v>
      </c>
      <c r="G102" s="768">
        <v>0</v>
      </c>
      <c r="H102" s="768">
        <v>67.301429999999996</v>
      </c>
      <c r="I102" s="768">
        <v>34.656509999999294</v>
      </c>
      <c r="J102" s="768">
        <v>0</v>
      </c>
      <c r="K102" s="768">
        <v>0</v>
      </c>
      <c r="L102" s="768">
        <v>0</v>
      </c>
      <c r="M102" s="768">
        <v>0</v>
      </c>
      <c r="N102" s="768">
        <v>0</v>
      </c>
      <c r="O102" s="768">
        <v>-2.5555400000000001</v>
      </c>
      <c r="P102" s="768">
        <v>594.76818343417153</v>
      </c>
      <c r="Q102" s="768">
        <v>0</v>
      </c>
      <c r="R102" s="768">
        <v>-19.147077337684316</v>
      </c>
      <c r="S102" s="768">
        <v>-1595.1940755574337</v>
      </c>
      <c r="T102" s="768">
        <v>603.92391999999984</v>
      </c>
      <c r="U102" s="768">
        <v>109.92704644475842</v>
      </c>
      <c r="V102" s="768">
        <v>16.29909</v>
      </c>
      <c r="W102" s="768">
        <v>6.1760300000000043</v>
      </c>
      <c r="X102" s="768">
        <v>27.089209999999987</v>
      </c>
      <c r="Y102" s="768">
        <v>-867.57538939252072</v>
      </c>
      <c r="Z102" s="768">
        <v>122.78903999999999</v>
      </c>
      <c r="AA102" s="768">
        <v>0</v>
      </c>
      <c r="AB102" s="768">
        <v>8.3195800000000091</v>
      </c>
      <c r="AC102" s="768">
        <v>-0.53641999999998213</v>
      </c>
      <c r="AD102" s="768">
        <v>13.368067294008723</v>
      </c>
      <c r="AE102" s="768">
        <v>0</v>
      </c>
      <c r="AF102" s="768">
        <v>5.9533445861587975</v>
      </c>
      <c r="AG102" s="768">
        <v>161.70534875686275</v>
      </c>
      <c r="AH102" s="768">
        <v>-1250.2703458404765</v>
      </c>
      <c r="AI102" s="470"/>
      <c r="AK102" s="472"/>
      <c r="AL102" s="472"/>
      <c r="AM102" s="472"/>
      <c r="AN102" s="472"/>
      <c r="AO102" s="472"/>
      <c r="AP102" s="472"/>
      <c r="AQ102" s="472"/>
      <c r="AR102" s="472"/>
      <c r="AS102" s="472"/>
      <c r="AT102" s="472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2"/>
      <c r="BG102" s="472"/>
      <c r="BH102" s="472"/>
      <c r="BI102" s="472"/>
      <c r="BJ102" s="472"/>
      <c r="BK102" s="472"/>
      <c r="BL102" s="472"/>
      <c r="BM102" s="472"/>
      <c r="BN102" s="472"/>
      <c r="BO102" s="472"/>
      <c r="BP102" s="472"/>
      <c r="BQ102" s="472"/>
      <c r="BR102" s="472"/>
      <c r="BS102" s="472"/>
      <c r="BT102" s="472"/>
      <c r="BU102" s="472"/>
      <c r="BV102" s="472"/>
      <c r="BW102" s="472"/>
      <c r="BX102" s="472"/>
      <c r="BY102" s="472"/>
      <c r="BZ102" s="472"/>
      <c r="CA102" s="472"/>
      <c r="CB102" s="472"/>
      <c r="CC102" s="472"/>
      <c r="CD102" s="472"/>
      <c r="CE102" s="472"/>
      <c r="CF102" s="472"/>
      <c r="CG102" s="472"/>
      <c r="CH102" s="472"/>
      <c r="CI102" s="472"/>
      <c r="DA102" s="471">
        <v>0</v>
      </c>
    </row>
    <row r="103" spans="1:105" s="471" customFormat="1" thickBot="1" x14ac:dyDescent="0.25">
      <c r="A103" s="795" t="s">
        <v>1653</v>
      </c>
      <c r="B103" s="769">
        <v>0</v>
      </c>
      <c r="C103" s="769">
        <v>0</v>
      </c>
      <c r="D103" s="769">
        <v>1524.7966099999999</v>
      </c>
      <c r="E103" s="769">
        <v>7180.9449180400306</v>
      </c>
      <c r="F103" s="769">
        <v>3427.4637799999996</v>
      </c>
      <c r="G103" s="769">
        <v>0</v>
      </c>
      <c r="H103" s="769">
        <v>0</v>
      </c>
      <c r="I103" s="769">
        <v>221.71417128333286</v>
      </c>
      <c r="J103" s="769">
        <v>0</v>
      </c>
      <c r="K103" s="769">
        <v>0</v>
      </c>
      <c r="L103" s="769">
        <v>0</v>
      </c>
      <c r="M103" s="769">
        <v>0</v>
      </c>
      <c r="N103" s="769">
        <v>0</v>
      </c>
      <c r="O103" s="769">
        <v>6442.3288900000007</v>
      </c>
      <c r="P103" s="769">
        <v>1971.5800984811992</v>
      </c>
      <c r="Q103" s="769">
        <v>0</v>
      </c>
      <c r="R103" s="769">
        <v>0</v>
      </c>
      <c r="S103" s="769">
        <v>-9360.7024299999994</v>
      </c>
      <c r="T103" s="769">
        <v>3100.3919899999996</v>
      </c>
      <c r="U103" s="769">
        <v>0</v>
      </c>
      <c r="V103" s="769">
        <v>0</v>
      </c>
      <c r="W103" s="769">
        <v>172.93669999999997</v>
      </c>
      <c r="X103" s="769">
        <v>0</v>
      </c>
      <c r="Y103" s="769">
        <v>0</v>
      </c>
      <c r="Z103" s="769">
        <v>2832.2969399999997</v>
      </c>
      <c r="AA103" s="769">
        <v>0</v>
      </c>
      <c r="AB103" s="769">
        <v>0</v>
      </c>
      <c r="AC103" s="769">
        <v>0</v>
      </c>
      <c r="AD103" s="769">
        <v>0</v>
      </c>
      <c r="AE103" s="769">
        <v>0</v>
      </c>
      <c r="AF103" s="769">
        <v>4906.0267633333324</v>
      </c>
      <c r="AG103" s="769">
        <v>0</v>
      </c>
      <c r="AH103" s="769">
        <v>22419.778431137896</v>
      </c>
      <c r="AI103" s="470"/>
      <c r="AK103" s="472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2"/>
      <c r="BG103" s="472"/>
      <c r="BH103" s="472"/>
      <c r="BI103" s="472"/>
      <c r="BJ103" s="472"/>
      <c r="BK103" s="472"/>
      <c r="BL103" s="472"/>
      <c r="BM103" s="472"/>
      <c r="BN103" s="472"/>
      <c r="BO103" s="472"/>
      <c r="BP103" s="472"/>
      <c r="BQ103" s="472"/>
      <c r="BR103" s="472"/>
      <c r="BS103" s="472"/>
      <c r="BT103" s="472"/>
      <c r="BU103" s="472"/>
      <c r="BV103" s="472"/>
      <c r="BW103" s="472"/>
      <c r="BX103" s="472"/>
      <c r="BY103" s="472"/>
      <c r="BZ103" s="472"/>
      <c r="CA103" s="472"/>
      <c r="CB103" s="472"/>
      <c r="CC103" s="472"/>
      <c r="CD103" s="472"/>
      <c r="CE103" s="472"/>
      <c r="CF103" s="472"/>
      <c r="CG103" s="472"/>
      <c r="CH103" s="472"/>
      <c r="CI103" s="472"/>
      <c r="DA103" s="471">
        <v>0</v>
      </c>
    </row>
    <row r="104" spans="1:105" s="471" customFormat="1" ht="12" x14ac:dyDescent="0.2">
      <c r="A104" s="770" t="s">
        <v>364</v>
      </c>
      <c r="B104" s="771"/>
      <c r="C104" s="771"/>
      <c r="D104" s="771"/>
      <c r="E104" s="771"/>
      <c r="F104" s="771"/>
      <c r="G104" s="771"/>
      <c r="H104" s="771"/>
      <c r="I104" s="771"/>
      <c r="J104" s="771"/>
      <c r="K104" s="771"/>
      <c r="L104" s="771"/>
      <c r="M104" s="771"/>
      <c r="N104" s="771"/>
      <c r="O104" s="771"/>
      <c r="P104" s="771"/>
      <c r="Q104" s="771"/>
      <c r="R104" s="771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1"/>
      <c r="AH104" s="772"/>
      <c r="AI104" s="470"/>
    </row>
    <row r="105" spans="1:105" s="471" customFormat="1" ht="11.25" x14ac:dyDescent="0.2">
      <c r="A105" s="358"/>
      <c r="B105" s="469"/>
      <c r="C105" s="469"/>
      <c r="D105" s="469"/>
      <c r="E105" s="469"/>
      <c r="F105" s="469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70"/>
      <c r="AI105" s="470"/>
    </row>
    <row r="106" spans="1:105" s="471" customFormat="1" ht="11.25" x14ac:dyDescent="0.2">
      <c r="A106" s="358"/>
      <c r="B106" s="469"/>
      <c r="C106" s="469"/>
      <c r="D106" s="469"/>
      <c r="E106" s="469"/>
      <c r="F106" s="469"/>
      <c r="G106" s="469"/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469"/>
      <c r="U106" s="469"/>
      <c r="V106" s="469"/>
      <c r="W106" s="469"/>
      <c r="X106" s="469"/>
      <c r="Y106" s="469"/>
      <c r="Z106" s="469"/>
      <c r="AA106" s="469"/>
      <c r="AB106" s="469"/>
      <c r="AC106" s="469"/>
      <c r="AD106" s="469"/>
      <c r="AE106" s="469"/>
      <c r="AF106" s="469"/>
      <c r="AG106" s="469"/>
      <c r="AH106" s="470"/>
      <c r="AI106" s="470"/>
    </row>
    <row r="107" spans="1:105" s="471" customFormat="1" ht="11.25" x14ac:dyDescent="0.2">
      <c r="A107" s="358"/>
      <c r="B107" s="469"/>
      <c r="C107" s="469"/>
      <c r="D107" s="469"/>
      <c r="E107" s="469"/>
      <c r="F107" s="469"/>
      <c r="G107" s="469"/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T107" s="469"/>
      <c r="U107" s="469"/>
      <c r="V107" s="469"/>
      <c r="W107" s="469"/>
      <c r="X107" s="469"/>
      <c r="Y107" s="469"/>
      <c r="Z107" s="469"/>
      <c r="AA107" s="469"/>
      <c r="AB107" s="469"/>
      <c r="AC107" s="469"/>
      <c r="AD107" s="469"/>
      <c r="AE107" s="469"/>
      <c r="AF107" s="469"/>
      <c r="AG107" s="469"/>
      <c r="AH107" s="470"/>
      <c r="AI107" s="470"/>
    </row>
    <row r="108" spans="1:105" s="471" customFormat="1" ht="11.25" x14ac:dyDescent="0.2">
      <c r="A108" s="358"/>
      <c r="B108" s="469"/>
      <c r="C108" s="469"/>
      <c r="D108" s="469"/>
      <c r="E108" s="469"/>
      <c r="F108" s="469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469"/>
      <c r="U108" s="469"/>
      <c r="V108" s="469"/>
      <c r="W108" s="469"/>
      <c r="X108" s="469"/>
      <c r="Y108" s="469"/>
      <c r="Z108" s="469"/>
      <c r="AA108" s="469"/>
      <c r="AB108" s="469"/>
      <c r="AC108" s="469"/>
      <c r="AD108" s="469"/>
      <c r="AE108" s="469"/>
      <c r="AF108" s="469"/>
      <c r="AG108" s="469"/>
      <c r="AH108" s="470"/>
      <c r="AI108" s="470"/>
    </row>
    <row r="109" spans="1:105" s="471" customFormat="1" ht="11.25" x14ac:dyDescent="0.2">
      <c r="A109" s="358"/>
      <c r="B109" s="469"/>
      <c r="C109" s="469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  <c r="U109" s="469"/>
      <c r="V109" s="469"/>
      <c r="W109" s="469"/>
      <c r="X109" s="469"/>
      <c r="Y109" s="469"/>
      <c r="Z109" s="469"/>
      <c r="AA109" s="469"/>
      <c r="AB109" s="469"/>
      <c r="AC109" s="469"/>
      <c r="AD109" s="469"/>
      <c r="AE109" s="469"/>
      <c r="AF109" s="469"/>
      <c r="AG109" s="469"/>
      <c r="AH109" s="470"/>
      <c r="AI109" s="470"/>
    </row>
    <row r="110" spans="1:105" s="471" customFormat="1" ht="11.25" x14ac:dyDescent="0.2">
      <c r="A110" s="358"/>
      <c r="B110" s="469"/>
      <c r="C110" s="469"/>
      <c r="D110" s="469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69"/>
      <c r="U110" s="469"/>
      <c r="V110" s="469"/>
      <c r="W110" s="469"/>
      <c r="X110" s="469"/>
      <c r="Y110" s="469"/>
      <c r="Z110" s="469"/>
      <c r="AA110" s="469"/>
      <c r="AB110" s="469"/>
      <c r="AC110" s="469"/>
      <c r="AD110" s="469"/>
      <c r="AE110" s="469"/>
      <c r="AF110" s="469"/>
      <c r="AG110" s="469"/>
      <c r="AH110" s="470"/>
      <c r="AI110" s="470"/>
    </row>
    <row r="111" spans="1:105" s="471" customFormat="1" ht="11.25" x14ac:dyDescent="0.2">
      <c r="A111" s="358"/>
      <c r="B111" s="469"/>
      <c r="C111" s="469"/>
      <c r="D111" s="469"/>
      <c r="E111" s="469"/>
      <c r="F111" s="469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469"/>
      <c r="U111" s="469"/>
      <c r="V111" s="469"/>
      <c r="W111" s="469"/>
      <c r="X111" s="469"/>
      <c r="Y111" s="469"/>
      <c r="Z111" s="469"/>
      <c r="AA111" s="469"/>
      <c r="AB111" s="469"/>
      <c r="AC111" s="469"/>
      <c r="AD111" s="469"/>
      <c r="AE111" s="469"/>
      <c r="AF111" s="469"/>
      <c r="AG111" s="469"/>
      <c r="AH111" s="470"/>
      <c r="AI111" s="470"/>
    </row>
    <row r="112" spans="1:105" s="471" customFormat="1" ht="11.25" x14ac:dyDescent="0.2">
      <c r="A112" s="358"/>
      <c r="B112" s="469"/>
      <c r="C112" s="469"/>
      <c r="D112" s="469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469"/>
      <c r="U112" s="469"/>
      <c r="V112" s="469"/>
      <c r="W112" s="469"/>
      <c r="X112" s="469"/>
      <c r="Y112" s="469"/>
      <c r="Z112" s="469"/>
      <c r="AA112" s="469"/>
      <c r="AB112" s="469"/>
      <c r="AC112" s="469"/>
      <c r="AD112" s="469"/>
      <c r="AE112" s="469"/>
      <c r="AF112" s="469"/>
      <c r="AG112" s="469"/>
      <c r="AH112" s="470"/>
      <c r="AI112" s="470"/>
    </row>
    <row r="113" spans="1:35" s="471" customFormat="1" ht="11.25" x14ac:dyDescent="0.2">
      <c r="A113" s="358"/>
      <c r="B113" s="469"/>
      <c r="C113" s="469"/>
      <c r="D113" s="469"/>
      <c r="E113" s="469"/>
      <c r="F113" s="469"/>
      <c r="G113" s="469"/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  <c r="T113" s="469"/>
      <c r="U113" s="469"/>
      <c r="V113" s="469"/>
      <c r="W113" s="469"/>
      <c r="X113" s="469"/>
      <c r="Y113" s="469"/>
      <c r="Z113" s="469"/>
      <c r="AA113" s="469"/>
      <c r="AB113" s="469"/>
      <c r="AC113" s="469"/>
      <c r="AD113" s="469"/>
      <c r="AE113" s="469"/>
      <c r="AF113" s="469"/>
      <c r="AG113" s="469"/>
      <c r="AH113" s="470"/>
      <c r="AI113" s="470"/>
    </row>
    <row r="114" spans="1:35" s="471" customFormat="1" ht="11.25" x14ac:dyDescent="0.2">
      <c r="A114" s="358"/>
      <c r="B114" s="469"/>
      <c r="C114" s="469"/>
      <c r="D114" s="469"/>
      <c r="E114" s="469"/>
      <c r="F114" s="469"/>
      <c r="G114" s="469"/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  <c r="T114" s="469"/>
      <c r="U114" s="469"/>
      <c r="V114" s="469"/>
      <c r="W114" s="469"/>
      <c r="X114" s="469"/>
      <c r="Y114" s="469"/>
      <c r="Z114" s="469"/>
      <c r="AA114" s="469"/>
      <c r="AB114" s="469"/>
      <c r="AC114" s="469"/>
      <c r="AD114" s="469"/>
      <c r="AE114" s="469"/>
      <c r="AF114" s="469"/>
      <c r="AG114" s="469"/>
      <c r="AH114" s="470"/>
      <c r="AI114" s="470"/>
    </row>
    <row r="115" spans="1:35" s="471" customFormat="1" ht="11.25" x14ac:dyDescent="0.2">
      <c r="A115" s="358"/>
      <c r="B115" s="469"/>
      <c r="C115" s="469"/>
      <c r="D115" s="469"/>
      <c r="E115" s="469"/>
      <c r="F115" s="469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T115" s="469"/>
      <c r="U115" s="469"/>
      <c r="V115" s="469"/>
      <c r="W115" s="469"/>
      <c r="X115" s="469"/>
      <c r="Y115" s="469"/>
      <c r="Z115" s="469"/>
      <c r="AA115" s="469"/>
      <c r="AB115" s="469"/>
      <c r="AC115" s="469"/>
      <c r="AD115" s="469"/>
      <c r="AE115" s="469"/>
      <c r="AF115" s="469"/>
      <c r="AG115" s="469"/>
      <c r="AH115" s="470"/>
      <c r="AI115" s="470"/>
    </row>
    <row r="116" spans="1:35" s="471" customFormat="1" ht="11.25" x14ac:dyDescent="0.2">
      <c r="A116" s="358"/>
      <c r="B116" s="469"/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469"/>
      <c r="Z116" s="469"/>
      <c r="AA116" s="469"/>
      <c r="AB116" s="469"/>
      <c r="AC116" s="469"/>
      <c r="AD116" s="469"/>
      <c r="AE116" s="469"/>
      <c r="AF116" s="469"/>
      <c r="AG116" s="469"/>
      <c r="AH116" s="470"/>
      <c r="AI116" s="470"/>
    </row>
    <row r="117" spans="1:35" s="471" customFormat="1" ht="11.25" x14ac:dyDescent="0.2">
      <c r="A117" s="358"/>
      <c r="B117" s="469"/>
      <c r="C117" s="469"/>
      <c r="D117" s="469"/>
      <c r="E117" s="469"/>
      <c r="F117" s="469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T117" s="469"/>
      <c r="U117" s="469"/>
      <c r="V117" s="469"/>
      <c r="W117" s="469"/>
      <c r="X117" s="469"/>
      <c r="Y117" s="469"/>
      <c r="Z117" s="469"/>
      <c r="AA117" s="469"/>
      <c r="AB117" s="469"/>
      <c r="AC117" s="469"/>
      <c r="AD117" s="469"/>
      <c r="AE117" s="469"/>
      <c r="AF117" s="469"/>
      <c r="AG117" s="469"/>
      <c r="AH117" s="470"/>
      <c r="AI117" s="470"/>
    </row>
    <row r="118" spans="1:35" s="471" customFormat="1" ht="11.25" x14ac:dyDescent="0.2">
      <c r="A118" s="358"/>
      <c r="B118" s="469"/>
      <c r="C118" s="469"/>
      <c r="D118" s="469"/>
      <c r="E118" s="469"/>
      <c r="F118" s="469"/>
      <c r="G118" s="469"/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  <c r="T118" s="469"/>
      <c r="U118" s="469"/>
      <c r="V118" s="469"/>
      <c r="W118" s="469"/>
      <c r="X118" s="469"/>
      <c r="Y118" s="469"/>
      <c r="Z118" s="469"/>
      <c r="AA118" s="469"/>
      <c r="AB118" s="469"/>
      <c r="AC118" s="469"/>
      <c r="AD118" s="469"/>
      <c r="AE118" s="469"/>
      <c r="AF118" s="469"/>
      <c r="AG118" s="469"/>
      <c r="AH118" s="470"/>
      <c r="AI118" s="470"/>
    </row>
    <row r="119" spans="1:35" s="471" customFormat="1" ht="11.25" x14ac:dyDescent="0.2">
      <c r="A119" s="358"/>
      <c r="B119" s="469"/>
      <c r="C119" s="469"/>
      <c r="D119" s="469"/>
      <c r="E119" s="469"/>
      <c r="F119" s="469"/>
      <c r="G119" s="469"/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  <c r="T119" s="469"/>
      <c r="U119" s="469"/>
      <c r="V119" s="469"/>
      <c r="W119" s="469"/>
      <c r="X119" s="469"/>
      <c r="Y119" s="469"/>
      <c r="Z119" s="469"/>
      <c r="AA119" s="469"/>
      <c r="AB119" s="469"/>
      <c r="AC119" s="469"/>
      <c r="AD119" s="469"/>
      <c r="AE119" s="469"/>
      <c r="AF119" s="469"/>
      <c r="AG119" s="469"/>
      <c r="AH119" s="470"/>
      <c r="AI119" s="470"/>
    </row>
    <row r="120" spans="1:35" s="471" customFormat="1" ht="11.25" x14ac:dyDescent="0.2">
      <c r="A120" s="358"/>
      <c r="B120" s="469"/>
      <c r="C120" s="469"/>
      <c r="D120" s="469"/>
      <c r="E120" s="469"/>
      <c r="F120" s="469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  <c r="T120" s="469"/>
      <c r="U120" s="469"/>
      <c r="V120" s="469"/>
      <c r="W120" s="469"/>
      <c r="X120" s="469"/>
      <c r="Y120" s="469"/>
      <c r="Z120" s="469"/>
      <c r="AA120" s="469"/>
      <c r="AB120" s="469"/>
      <c r="AC120" s="469"/>
      <c r="AD120" s="469"/>
      <c r="AE120" s="469"/>
      <c r="AF120" s="469"/>
      <c r="AG120" s="469"/>
      <c r="AH120" s="470"/>
      <c r="AI120" s="470"/>
    </row>
    <row r="121" spans="1:35" s="471" customFormat="1" ht="11.25" x14ac:dyDescent="0.2">
      <c r="A121" s="358"/>
      <c r="B121" s="469"/>
      <c r="C121" s="469"/>
      <c r="D121" s="469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469"/>
      <c r="U121" s="469"/>
      <c r="V121" s="469"/>
      <c r="W121" s="469"/>
      <c r="X121" s="469"/>
      <c r="Y121" s="469"/>
      <c r="Z121" s="469"/>
      <c r="AA121" s="469"/>
      <c r="AB121" s="469"/>
      <c r="AC121" s="469"/>
      <c r="AD121" s="469"/>
      <c r="AE121" s="469"/>
      <c r="AF121" s="469"/>
      <c r="AG121" s="469"/>
      <c r="AH121" s="470"/>
      <c r="AI121" s="470"/>
    </row>
    <row r="122" spans="1:35" s="471" customFormat="1" ht="11.25" x14ac:dyDescent="0.2">
      <c r="A122" s="358"/>
      <c r="B122" s="469"/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69"/>
      <c r="AF122" s="469"/>
      <c r="AG122" s="469"/>
      <c r="AH122" s="470"/>
      <c r="AI122" s="470"/>
    </row>
    <row r="123" spans="1:35" s="471" customFormat="1" ht="11.25" x14ac:dyDescent="0.2">
      <c r="A123" s="358"/>
      <c r="B123" s="469"/>
      <c r="C123" s="469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9"/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69"/>
      <c r="AF123" s="469"/>
      <c r="AG123" s="469"/>
      <c r="AH123" s="470"/>
      <c r="AI123" s="470"/>
    </row>
  </sheetData>
  <mergeCells count="2">
    <mergeCell ref="A5:O6"/>
    <mergeCell ref="P5:AH6"/>
  </mergeCells>
  <phoneticPr fontId="52" type="noConversion"/>
  <conditionalFormatting sqref="C8:I8 K8:M8 O8:AF8">
    <cfRule type="expression" dxfId="130" priority="5" stopIfTrue="1">
      <formula>#REF!=1</formula>
    </cfRule>
  </conditionalFormatting>
  <conditionalFormatting sqref="AF8">
    <cfRule type="expression" dxfId="129" priority="3" stopIfTrue="1">
      <formula>$BE9=1</formula>
    </cfRule>
  </conditionalFormatting>
  <conditionalFormatting sqref="AF8">
    <cfRule type="expression" dxfId="128" priority="2" stopIfTrue="1">
      <formula>$AA8=1</formula>
    </cfRule>
  </conditionalFormatting>
  <conditionalFormatting sqref="N8">
    <cfRule type="expression" dxfId="127" priority="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7" fitToWidth="2" orientation="portrait" r:id="rId1"/>
  <headerFooter alignWithMargins="0"/>
  <colBreaks count="1" manualBreakCount="1">
    <brk id="15" min="2" max="93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S157"/>
  <sheetViews>
    <sheetView showGridLines="0" zoomScaleNormal="100" workbookViewId="0">
      <pane xSplit="1" ySplit="8" topLeftCell="B78" activePane="bottomRight" state="frozen"/>
      <selection activeCell="K5" sqref="K5:X6"/>
      <selection pane="topRight" activeCell="K5" sqref="K5:X6"/>
      <selection pane="bottomLeft" activeCell="K5" sqref="K5:X6"/>
      <selection pane="bottomRight" activeCell="A92" sqref="A92"/>
    </sheetView>
  </sheetViews>
  <sheetFormatPr defaultRowHeight="11.25" x14ac:dyDescent="0.2"/>
  <cols>
    <col min="1" max="1" width="40.140625" style="358" customWidth="1"/>
    <col min="2" max="2" width="8.42578125" style="469" bestFit="1" customWidth="1"/>
    <col min="3" max="4" width="9.5703125" style="469" bestFit="1" customWidth="1"/>
    <col min="5" max="5" width="10.85546875" style="469" bestFit="1" customWidth="1"/>
    <col min="6" max="6" width="9.5703125" style="469" bestFit="1" customWidth="1"/>
    <col min="7" max="7" width="8.7109375" style="469" bestFit="1" customWidth="1"/>
    <col min="8" max="8" width="9.5703125" style="469" bestFit="1" customWidth="1"/>
    <col min="9" max="9" width="10.85546875" style="469" bestFit="1" customWidth="1"/>
    <col min="10" max="10" width="8.7109375" style="469" bestFit="1" customWidth="1"/>
    <col min="11" max="11" width="9.5703125" style="469" bestFit="1" customWidth="1"/>
    <col min="12" max="12" width="8.7109375" style="469" bestFit="1" customWidth="1"/>
    <col min="13" max="13" width="8.42578125" style="469" bestFit="1" customWidth="1"/>
    <col min="14" max="14" width="9.28515625" style="469" bestFit="1" customWidth="1"/>
    <col min="15" max="15" width="9.5703125" style="469" bestFit="1" customWidth="1"/>
    <col min="16" max="16" width="6.42578125" style="469" customWidth="1"/>
    <col min="17" max="17" width="8.7109375" style="469" bestFit="1" customWidth="1"/>
    <col min="18" max="18" width="9.28515625" style="469" bestFit="1" customWidth="1"/>
    <col min="19" max="22" width="9.5703125" style="469" bestFit="1" customWidth="1"/>
    <col min="23" max="23" width="8.7109375" style="469" bestFit="1" customWidth="1"/>
    <col min="24" max="24" width="9.5703125" style="469" bestFit="1" customWidth="1"/>
    <col min="25" max="25" width="9.28515625" style="469" bestFit="1" customWidth="1"/>
    <col min="26" max="26" width="9.5703125" style="469" bestFit="1" customWidth="1"/>
    <col min="27" max="27" width="8.42578125" style="469" bestFit="1" customWidth="1"/>
    <col min="28" max="28" width="8.42578125" style="469" customWidth="1"/>
    <col min="29" max="29" width="8.7109375" style="469" bestFit="1" customWidth="1"/>
    <col min="30" max="30" width="9.5703125" style="469" bestFit="1" customWidth="1"/>
    <col min="31" max="31" width="8.42578125" style="469" bestFit="1" customWidth="1"/>
    <col min="32" max="32" width="8.5703125" style="469" customWidth="1"/>
    <col min="33" max="33" width="9.5703125" style="469" bestFit="1" customWidth="1"/>
    <col min="34" max="35" width="7.85546875" style="470" customWidth="1"/>
    <col min="36" max="16384" width="9.140625" style="471"/>
  </cols>
  <sheetData>
    <row r="1" spans="1:45" ht="12.75" x14ac:dyDescent="0.2">
      <c r="A1" s="757" t="s">
        <v>349</v>
      </c>
    </row>
    <row r="2" spans="1:45" ht="12.75" x14ac:dyDescent="0.2">
      <c r="A2" s="757" t="s">
        <v>350</v>
      </c>
    </row>
    <row r="3" spans="1:45" s="914" customFormat="1" ht="15" customHeight="1" x14ac:dyDescent="0.2">
      <c r="A3" s="999" t="s">
        <v>676</v>
      </c>
      <c r="AH3" s="998" t="s">
        <v>849</v>
      </c>
      <c r="AI3" s="909"/>
      <c r="AJ3" s="921"/>
      <c r="AK3" s="921"/>
      <c r="AL3" s="921"/>
    </row>
    <row r="4" spans="1:45" s="429" customFormat="1" ht="12" customHeight="1" x14ac:dyDescent="0.2">
      <c r="AI4" s="413"/>
      <c r="AJ4" s="446"/>
      <c r="AK4" s="446"/>
      <c r="AL4" s="446"/>
    </row>
    <row r="5" spans="1:45" s="478" customFormat="1" ht="18" customHeight="1" x14ac:dyDescent="0.2">
      <c r="A5" s="1780" t="s">
        <v>4040</v>
      </c>
      <c r="B5" s="1780"/>
      <c r="C5" s="1780"/>
      <c r="D5" s="1780"/>
      <c r="E5" s="1780"/>
      <c r="F5" s="1780"/>
      <c r="G5" s="1780"/>
      <c r="H5" s="1780"/>
      <c r="I5" s="1780"/>
      <c r="J5" s="1780"/>
      <c r="K5" s="1780"/>
      <c r="L5" s="1780"/>
      <c r="M5" s="1780"/>
      <c r="N5" s="1780"/>
      <c r="O5" s="1780"/>
      <c r="P5" s="1781" t="s">
        <v>1778</v>
      </c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781"/>
      <c r="AF5" s="1781"/>
      <c r="AG5" s="1781"/>
      <c r="AH5" s="1781"/>
      <c r="AI5" s="1781"/>
      <c r="AJ5" s="1781"/>
      <c r="AK5" s="1195"/>
      <c r="AL5" s="1195"/>
    </row>
    <row r="6" spans="1:45" s="478" customFormat="1" ht="18" customHeight="1" x14ac:dyDescent="0.2">
      <c r="A6" s="1780"/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780"/>
      <c r="P6" s="1781"/>
      <c r="Q6" s="1781"/>
      <c r="R6" s="1781"/>
      <c r="S6" s="1781"/>
      <c r="T6" s="1781"/>
      <c r="U6" s="1781"/>
      <c r="V6" s="1781"/>
      <c r="W6" s="1781"/>
      <c r="X6" s="1781"/>
      <c r="Y6" s="1781"/>
      <c r="Z6" s="1781"/>
      <c r="AA6" s="1781"/>
      <c r="AB6" s="1781"/>
      <c r="AC6" s="1781"/>
      <c r="AD6" s="1781"/>
      <c r="AE6" s="1781"/>
      <c r="AF6" s="1781"/>
      <c r="AG6" s="1781"/>
      <c r="AH6" s="1781"/>
      <c r="AI6" s="1781"/>
      <c r="AJ6" s="1781"/>
      <c r="AK6" s="1195"/>
      <c r="AL6" s="1195"/>
    </row>
    <row r="7" spans="1:45" s="478" customFormat="1" ht="12" customHeight="1" thickBot="1" x14ac:dyDescent="0.25">
      <c r="AJ7" s="1354" t="s">
        <v>2071</v>
      </c>
      <c r="AK7" s="1195"/>
      <c r="AL7" s="1195"/>
    </row>
    <row r="8" spans="1:45" s="479" customFormat="1" ht="69.95" customHeight="1" thickBot="1" x14ac:dyDescent="0.25">
      <c r="A8" s="1168"/>
      <c r="B8" s="1169" t="s">
        <v>1526</v>
      </c>
      <c r="C8" s="1169" t="s">
        <v>1220</v>
      </c>
      <c r="D8" s="1169" t="s">
        <v>800</v>
      </c>
      <c r="E8" s="1169" t="s">
        <v>763</v>
      </c>
      <c r="F8" s="1169" t="s">
        <v>1548</v>
      </c>
      <c r="G8" s="1169" t="s">
        <v>1550</v>
      </c>
      <c r="H8" s="1169" t="s">
        <v>1549</v>
      </c>
      <c r="I8" s="1169" t="s">
        <v>817</v>
      </c>
      <c r="J8" s="1169" t="s">
        <v>102</v>
      </c>
      <c r="K8" s="1169" t="s">
        <v>2070</v>
      </c>
      <c r="L8" s="1169" t="s">
        <v>1551</v>
      </c>
      <c r="M8" s="1169" t="s">
        <v>854</v>
      </c>
      <c r="N8" s="1173" t="s">
        <v>2132</v>
      </c>
      <c r="O8" s="1169" t="s">
        <v>1557</v>
      </c>
      <c r="P8" s="1169" t="s">
        <v>1423</v>
      </c>
      <c r="Q8" s="1169" t="s">
        <v>802</v>
      </c>
      <c r="R8" s="1169" t="s">
        <v>830</v>
      </c>
      <c r="S8" s="1169" t="s">
        <v>1644</v>
      </c>
      <c r="T8" s="1169" t="s">
        <v>1530</v>
      </c>
      <c r="U8" s="1169" t="s">
        <v>758</v>
      </c>
      <c r="V8" s="1169" t="s">
        <v>1418</v>
      </c>
      <c r="W8" s="1169" t="s">
        <v>803</v>
      </c>
      <c r="X8" s="1169" t="s">
        <v>762</v>
      </c>
      <c r="Y8" s="1169" t="s">
        <v>761</v>
      </c>
      <c r="Z8" s="1169" t="s">
        <v>829</v>
      </c>
      <c r="AA8" s="1169" t="s">
        <v>1581</v>
      </c>
      <c r="AB8" s="1169" t="s">
        <v>1527</v>
      </c>
      <c r="AC8" s="1169" t="s">
        <v>828</v>
      </c>
      <c r="AD8" s="1169" t="s">
        <v>799</v>
      </c>
      <c r="AE8" s="1169" t="s">
        <v>1168</v>
      </c>
      <c r="AF8" s="1169" t="s">
        <v>1535</v>
      </c>
      <c r="AG8" s="1169" t="s">
        <v>759</v>
      </c>
      <c r="AH8" s="1169" t="s">
        <v>1528</v>
      </c>
      <c r="AI8" s="1169" t="s">
        <v>752</v>
      </c>
      <c r="AJ8" s="1151" t="s">
        <v>1093</v>
      </c>
      <c r="AK8" s="1196"/>
      <c r="AL8" s="1196"/>
    </row>
    <row r="9" spans="1:45" s="480" customFormat="1" ht="12.75" x14ac:dyDescent="0.2">
      <c r="A9" s="1184" t="s">
        <v>527</v>
      </c>
      <c r="B9" s="1201">
        <v>21982.285990000004</v>
      </c>
      <c r="C9" s="1201">
        <v>886024.89098000037</v>
      </c>
      <c r="D9" s="1201">
        <v>995784.22415999975</v>
      </c>
      <c r="E9" s="1201">
        <v>1420457.6928800002</v>
      </c>
      <c r="F9" s="1201">
        <v>215783.4933</v>
      </c>
      <c r="G9" s="1201">
        <v>5098.0365300000003</v>
      </c>
      <c r="H9" s="1201">
        <v>281814.73348000005</v>
      </c>
      <c r="I9" s="1201">
        <v>1518548.4517600003</v>
      </c>
      <c r="J9" s="1201">
        <v>15993.26693</v>
      </c>
      <c r="K9" s="1201">
        <v>173585.44072000001</v>
      </c>
      <c r="L9" s="1201">
        <v>17991.311810000003</v>
      </c>
      <c r="M9" s="1201">
        <v>10666.087089999999</v>
      </c>
      <c r="N9" s="1201">
        <v>128021.82713000001</v>
      </c>
      <c r="O9" s="1201">
        <v>693650.83767000004</v>
      </c>
      <c r="P9" s="1201">
        <v>0</v>
      </c>
      <c r="Q9" s="1201">
        <v>618402.77743000013</v>
      </c>
      <c r="R9" s="1201">
        <v>59077.42998999999</v>
      </c>
      <c r="S9" s="1201">
        <v>85233.608239999987</v>
      </c>
      <c r="T9" s="1201">
        <v>693874.21762000001</v>
      </c>
      <c r="U9" s="1201">
        <v>737368.26277000003</v>
      </c>
      <c r="V9" s="1201">
        <v>155690.84375</v>
      </c>
      <c r="W9" s="1201">
        <v>223627.87693</v>
      </c>
      <c r="X9" s="1201">
        <v>52991.869610000009</v>
      </c>
      <c r="Y9" s="1201">
        <v>118242.17392</v>
      </c>
      <c r="Z9" s="1201">
        <v>59784.874350000013</v>
      </c>
      <c r="AA9" s="1201">
        <v>411788.33783000009</v>
      </c>
      <c r="AB9" s="1201">
        <v>61982.034999999989</v>
      </c>
      <c r="AC9" s="1201">
        <v>252374.22845999995</v>
      </c>
      <c r="AD9" s="1201">
        <v>109955.74316</v>
      </c>
      <c r="AE9" s="1201">
        <v>318584.87518999999</v>
      </c>
      <c r="AF9" s="1201">
        <v>21297.683460000007</v>
      </c>
      <c r="AG9" s="1201">
        <v>758182.4930400002</v>
      </c>
      <c r="AH9" s="1201">
        <v>172592.59551999997</v>
      </c>
      <c r="AI9" s="1201">
        <v>231226.70084999999</v>
      </c>
      <c r="AJ9" s="1201">
        <v>11527681.207550006</v>
      </c>
      <c r="AK9" s="1197"/>
      <c r="AL9" s="1197"/>
      <c r="AM9" s="165"/>
      <c r="AN9" s="165"/>
      <c r="AO9" s="165"/>
      <c r="AP9" s="165"/>
      <c r="AQ9" s="165"/>
      <c r="AR9" s="165"/>
      <c r="AS9" s="165"/>
    </row>
    <row r="10" spans="1:45" s="481" customFormat="1" ht="12.75" x14ac:dyDescent="0.2">
      <c r="A10" s="171" t="s">
        <v>938</v>
      </c>
      <c r="B10" s="166">
        <v>0</v>
      </c>
      <c r="C10" s="166">
        <v>136461.18280000001</v>
      </c>
      <c r="D10" s="166">
        <v>302600.24761000002</v>
      </c>
      <c r="E10" s="166">
        <v>174255.33156999998</v>
      </c>
      <c r="F10" s="166">
        <v>2521.6225800000002</v>
      </c>
      <c r="G10" s="166">
        <v>0</v>
      </c>
      <c r="H10" s="166">
        <v>0</v>
      </c>
      <c r="I10" s="166">
        <v>59501.33296</v>
      </c>
      <c r="J10" s="166">
        <v>0</v>
      </c>
      <c r="K10" s="166">
        <v>0</v>
      </c>
      <c r="L10" s="166">
        <v>0</v>
      </c>
      <c r="M10" s="166">
        <v>0</v>
      </c>
      <c r="N10" s="166">
        <v>545.41651999999999</v>
      </c>
      <c r="O10" s="166">
        <v>51533.394939999998</v>
      </c>
      <c r="P10" s="166">
        <v>0</v>
      </c>
      <c r="Q10" s="166">
        <v>42175.603579999995</v>
      </c>
      <c r="R10" s="166">
        <v>0</v>
      </c>
      <c r="S10" s="166">
        <v>89.059950000000015</v>
      </c>
      <c r="T10" s="166">
        <v>95224.672420000003</v>
      </c>
      <c r="U10" s="166">
        <v>54717.624530000001</v>
      </c>
      <c r="V10" s="166">
        <v>1397.0095900000001</v>
      </c>
      <c r="W10" s="166">
        <v>406.20568999999995</v>
      </c>
      <c r="X10" s="166">
        <v>0</v>
      </c>
      <c r="Y10" s="166">
        <v>701.9513199999999</v>
      </c>
      <c r="Z10" s="166">
        <v>96.334989999999991</v>
      </c>
      <c r="AA10" s="166">
        <v>38304.05603</v>
      </c>
      <c r="AB10" s="166">
        <v>0</v>
      </c>
      <c r="AC10" s="166">
        <v>2924.4806699999999</v>
      </c>
      <c r="AD10" s="166">
        <v>4489.6964500000004</v>
      </c>
      <c r="AE10" s="166">
        <v>4926.7549900000004</v>
      </c>
      <c r="AF10" s="166">
        <v>0</v>
      </c>
      <c r="AG10" s="166">
        <v>337430.07749999996</v>
      </c>
      <c r="AH10" s="166">
        <v>21578.28832</v>
      </c>
      <c r="AI10" s="166">
        <v>16410.685959999999</v>
      </c>
      <c r="AJ10" s="166">
        <v>1348291.03097</v>
      </c>
      <c r="AK10" s="1198"/>
      <c r="AL10" s="1198"/>
      <c r="AM10" s="167"/>
      <c r="AN10" s="167"/>
      <c r="AO10" s="167"/>
      <c r="AP10" s="167"/>
      <c r="AQ10" s="167"/>
      <c r="AR10" s="167"/>
      <c r="AS10" s="167"/>
    </row>
    <row r="11" spans="1:45" s="481" customFormat="1" ht="12.75" x14ac:dyDescent="0.2">
      <c r="A11" s="171" t="s">
        <v>1059</v>
      </c>
      <c r="B11" s="166">
        <v>0</v>
      </c>
      <c r="C11" s="166">
        <v>1273.2278799999999</v>
      </c>
      <c r="D11" s="166">
        <v>1137.4250400000001</v>
      </c>
      <c r="E11" s="166">
        <v>1596.6013400000002</v>
      </c>
      <c r="F11" s="166">
        <v>151.59259</v>
      </c>
      <c r="G11" s="166">
        <v>0</v>
      </c>
      <c r="H11" s="166">
        <v>0</v>
      </c>
      <c r="I11" s="166">
        <v>3756.50137</v>
      </c>
      <c r="J11" s="166">
        <v>0</v>
      </c>
      <c r="K11" s="166">
        <v>5935.0797000000002</v>
      </c>
      <c r="L11" s="166">
        <v>0</v>
      </c>
      <c r="M11" s="166">
        <v>44.082449999999994</v>
      </c>
      <c r="N11" s="166">
        <v>108.83844000000001</v>
      </c>
      <c r="O11" s="166">
        <v>3154.8905100000002</v>
      </c>
      <c r="P11" s="166">
        <v>0</v>
      </c>
      <c r="Q11" s="166">
        <v>956.99446</v>
      </c>
      <c r="R11" s="166">
        <v>0</v>
      </c>
      <c r="S11" s="166">
        <v>496.05329</v>
      </c>
      <c r="T11" s="166">
        <v>1006.12315</v>
      </c>
      <c r="U11" s="166">
        <v>1490.7940000000001</v>
      </c>
      <c r="V11" s="166">
        <v>52.601699999999994</v>
      </c>
      <c r="W11" s="166">
        <v>855.17743999999993</v>
      </c>
      <c r="X11" s="166">
        <v>71.627630000000011</v>
      </c>
      <c r="Y11" s="166">
        <v>175.97600999999997</v>
      </c>
      <c r="Z11" s="166">
        <v>0</v>
      </c>
      <c r="AA11" s="166">
        <v>0</v>
      </c>
      <c r="AB11" s="166">
        <v>1.4E-2</v>
      </c>
      <c r="AC11" s="166">
        <v>377.83623</v>
      </c>
      <c r="AD11" s="166">
        <v>5.09795</v>
      </c>
      <c r="AE11" s="166">
        <v>2965.34175</v>
      </c>
      <c r="AF11" s="166">
        <v>16.12734</v>
      </c>
      <c r="AG11" s="166">
        <v>0</v>
      </c>
      <c r="AH11" s="166">
        <v>9.1281200000000009</v>
      </c>
      <c r="AI11" s="166">
        <v>206.21969000000001</v>
      </c>
      <c r="AJ11" s="166">
        <v>25843.352080000001</v>
      </c>
      <c r="AK11" s="1198"/>
      <c r="AL11" s="1198"/>
      <c r="AM11" s="167"/>
      <c r="AN11" s="167"/>
      <c r="AO11" s="167"/>
      <c r="AP11" s="167"/>
      <c r="AQ11" s="167"/>
      <c r="AR11" s="167"/>
      <c r="AS11" s="167"/>
    </row>
    <row r="12" spans="1:45" s="481" customFormat="1" ht="12.75" x14ac:dyDescent="0.2">
      <c r="A12" s="173" t="s">
        <v>1060</v>
      </c>
      <c r="B12" s="166">
        <v>270.75722999999982</v>
      </c>
      <c r="C12" s="166">
        <v>20129.103880000002</v>
      </c>
      <c r="D12" s="166">
        <v>76829.957469999994</v>
      </c>
      <c r="E12" s="166">
        <v>37037.332649999997</v>
      </c>
      <c r="F12" s="166">
        <v>9306.107759999999</v>
      </c>
      <c r="G12" s="166">
        <v>0</v>
      </c>
      <c r="H12" s="166">
        <v>12981.982880000001</v>
      </c>
      <c r="I12" s="166">
        <v>27804.147980000002</v>
      </c>
      <c r="J12" s="166">
        <v>9596.6352399999996</v>
      </c>
      <c r="K12" s="166">
        <v>39041.70912</v>
      </c>
      <c r="L12" s="166">
        <v>0</v>
      </c>
      <c r="M12" s="166">
        <v>2194.0264699999998</v>
      </c>
      <c r="N12" s="166">
        <v>2307.9616299999998</v>
      </c>
      <c r="O12" s="166">
        <v>31384.125260000001</v>
      </c>
      <c r="P12" s="166">
        <v>0</v>
      </c>
      <c r="Q12" s="166">
        <v>81329.071420000007</v>
      </c>
      <c r="R12" s="166">
        <v>3736.8363799999997</v>
      </c>
      <c r="S12" s="166">
        <v>1999.1763100000001</v>
      </c>
      <c r="T12" s="166">
        <v>12980.33301</v>
      </c>
      <c r="U12" s="166">
        <v>12385.894629999999</v>
      </c>
      <c r="V12" s="166">
        <v>7694.25245</v>
      </c>
      <c r="W12" s="166">
        <v>5161.9409100000003</v>
      </c>
      <c r="X12" s="166">
        <v>389.19360999999998</v>
      </c>
      <c r="Y12" s="166">
        <v>8848.6348000000016</v>
      </c>
      <c r="Z12" s="166">
        <v>1150.1412099999995</v>
      </c>
      <c r="AA12" s="166">
        <v>10303.7379</v>
      </c>
      <c r="AB12" s="166">
        <v>1737.7380000000001</v>
      </c>
      <c r="AC12" s="166">
        <v>5780.6253299999998</v>
      </c>
      <c r="AD12" s="166">
        <v>14407.216900000001</v>
      </c>
      <c r="AE12" s="166">
        <v>8487.8827400000009</v>
      </c>
      <c r="AF12" s="166">
        <v>464.83434999999997</v>
      </c>
      <c r="AG12" s="166">
        <v>16346.018199999999</v>
      </c>
      <c r="AH12" s="166">
        <v>19894.459159999999</v>
      </c>
      <c r="AI12" s="166">
        <v>26365.425580000003</v>
      </c>
      <c r="AJ12" s="166">
        <v>508347.26046000008</v>
      </c>
      <c r="AK12" s="1198"/>
      <c r="AL12" s="1198"/>
      <c r="AM12" s="167"/>
      <c r="AN12" s="167"/>
      <c r="AO12" s="167"/>
      <c r="AP12" s="167"/>
      <c r="AQ12" s="167"/>
      <c r="AR12" s="167"/>
      <c r="AS12" s="167"/>
    </row>
    <row r="13" spans="1:45" s="481" customFormat="1" ht="12.75" x14ac:dyDescent="0.2">
      <c r="A13" s="173" t="s">
        <v>1061</v>
      </c>
      <c r="B13" s="166">
        <v>0</v>
      </c>
      <c r="C13" s="166">
        <v>308110.69218000001</v>
      </c>
      <c r="D13" s="166">
        <v>194566.25224999999</v>
      </c>
      <c r="E13" s="166">
        <v>471409.52717000002</v>
      </c>
      <c r="F13" s="166">
        <v>75973.349579999995</v>
      </c>
      <c r="G13" s="166">
        <v>0</v>
      </c>
      <c r="H13" s="166">
        <v>56415.607429999996</v>
      </c>
      <c r="I13" s="166">
        <v>463463.50852999999</v>
      </c>
      <c r="J13" s="166">
        <v>0</v>
      </c>
      <c r="K13" s="166">
        <v>8427.7467300000008</v>
      </c>
      <c r="L13" s="166">
        <v>0</v>
      </c>
      <c r="M13" s="166">
        <v>4438.2086799999997</v>
      </c>
      <c r="N13" s="166">
        <v>46222.418729999998</v>
      </c>
      <c r="O13" s="166">
        <v>227944.82287</v>
      </c>
      <c r="P13" s="166">
        <v>0</v>
      </c>
      <c r="Q13" s="166">
        <v>152283.37441999998</v>
      </c>
      <c r="R13" s="166">
        <v>7534.4451500000005</v>
      </c>
      <c r="S13" s="166">
        <v>27394.623739999999</v>
      </c>
      <c r="T13" s="166">
        <v>204690.37974999999</v>
      </c>
      <c r="U13" s="166">
        <v>170915.77682000003</v>
      </c>
      <c r="V13" s="166">
        <v>39050.787630000006</v>
      </c>
      <c r="W13" s="166">
        <v>73214.469239999991</v>
      </c>
      <c r="X13" s="166">
        <v>3640.7752999999998</v>
      </c>
      <c r="Y13" s="166">
        <v>22833.938019999998</v>
      </c>
      <c r="Z13" s="166">
        <v>30651.995610000005</v>
      </c>
      <c r="AA13" s="166">
        <v>112550.48797</v>
      </c>
      <c r="AB13" s="166">
        <v>20459.092000000001</v>
      </c>
      <c r="AC13" s="166">
        <v>65471.938529999999</v>
      </c>
      <c r="AD13" s="166">
        <v>15624.36881</v>
      </c>
      <c r="AE13" s="166">
        <v>84348.688959999999</v>
      </c>
      <c r="AF13" s="166">
        <v>11179.895060000001</v>
      </c>
      <c r="AG13" s="166">
        <v>147683.26195999997</v>
      </c>
      <c r="AH13" s="166">
        <v>22147.787909999999</v>
      </c>
      <c r="AI13" s="166">
        <v>48051.605040000002</v>
      </c>
      <c r="AJ13" s="166">
        <v>3116699.8260699995</v>
      </c>
      <c r="AK13" s="1198"/>
      <c r="AL13" s="1198"/>
      <c r="AM13" s="167"/>
      <c r="AN13" s="167"/>
      <c r="AO13" s="167"/>
      <c r="AP13" s="167"/>
      <c r="AQ13" s="167"/>
      <c r="AR13" s="167"/>
      <c r="AS13" s="167"/>
    </row>
    <row r="14" spans="1:45" s="481" customFormat="1" ht="12.75" x14ac:dyDescent="0.2">
      <c r="A14" s="173" t="s">
        <v>1779</v>
      </c>
      <c r="B14" s="166">
        <v>0</v>
      </c>
      <c r="C14" s="166">
        <v>0</v>
      </c>
      <c r="D14" s="166">
        <v>0</v>
      </c>
      <c r="E14" s="166">
        <v>0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0</v>
      </c>
      <c r="S14" s="166">
        <v>6.1694100000000001</v>
      </c>
      <c r="T14" s="166">
        <v>0</v>
      </c>
      <c r="U14" s="166">
        <v>0</v>
      </c>
      <c r="V14" s="166">
        <v>0</v>
      </c>
      <c r="W14" s="166">
        <v>0</v>
      </c>
      <c r="X14" s="166">
        <v>0</v>
      </c>
      <c r="Y14" s="166">
        <v>0</v>
      </c>
      <c r="Z14" s="166">
        <v>0</v>
      </c>
      <c r="AA14" s="166">
        <v>0</v>
      </c>
      <c r="AB14" s="166">
        <v>0</v>
      </c>
      <c r="AC14" s="166">
        <v>671.04475000000002</v>
      </c>
      <c r="AD14" s="166">
        <v>0</v>
      </c>
      <c r="AE14" s="166">
        <v>0</v>
      </c>
      <c r="AF14" s="166">
        <v>0</v>
      </c>
      <c r="AG14" s="166">
        <v>0</v>
      </c>
      <c r="AH14" s="166">
        <v>3.6152299999999999</v>
      </c>
      <c r="AI14" s="166">
        <v>0</v>
      </c>
      <c r="AJ14" s="166">
        <v>680.82938999999999</v>
      </c>
      <c r="AK14" s="1198"/>
      <c r="AL14" s="1198"/>
      <c r="AM14" s="167"/>
      <c r="AN14" s="167"/>
      <c r="AO14" s="167"/>
      <c r="AP14" s="167"/>
      <c r="AQ14" s="167"/>
      <c r="AR14" s="167"/>
      <c r="AS14" s="167"/>
    </row>
    <row r="15" spans="1:45" s="481" customFormat="1" ht="12.75" x14ac:dyDescent="0.2">
      <c r="A15" s="174" t="s">
        <v>1573</v>
      </c>
      <c r="B15" s="166">
        <v>0</v>
      </c>
      <c r="C15" s="166">
        <v>2763.0551399999999</v>
      </c>
      <c r="D15" s="166">
        <v>1096.0414499999999</v>
      </c>
      <c r="E15" s="166">
        <v>5928.5054099999998</v>
      </c>
      <c r="F15" s="166">
        <v>61</v>
      </c>
      <c r="G15" s="166">
        <v>0</v>
      </c>
      <c r="H15" s="166">
        <v>0</v>
      </c>
      <c r="I15" s="166">
        <v>1252.01323</v>
      </c>
      <c r="J15" s="166">
        <v>0</v>
      </c>
      <c r="K15" s="166">
        <v>0</v>
      </c>
      <c r="L15" s="166">
        <v>0</v>
      </c>
      <c r="M15" s="166">
        <v>0</v>
      </c>
      <c r="N15" s="166">
        <v>0</v>
      </c>
      <c r="O15" s="166">
        <v>655.21956999999998</v>
      </c>
      <c r="P15" s="166">
        <v>0</v>
      </c>
      <c r="Q15" s="166">
        <v>14361.78334</v>
      </c>
      <c r="R15" s="166">
        <v>0</v>
      </c>
      <c r="S15" s="166">
        <v>3.0024699999999998</v>
      </c>
      <c r="T15" s="166">
        <v>0</v>
      </c>
      <c r="U15" s="166">
        <v>17380.628989999997</v>
      </c>
      <c r="V15" s="166">
        <v>732.09749999999997</v>
      </c>
      <c r="W15" s="166">
        <v>100.97400999999999</v>
      </c>
      <c r="X15" s="166">
        <v>0</v>
      </c>
      <c r="Y15" s="166">
        <v>262.13376999999997</v>
      </c>
      <c r="Z15" s="166">
        <v>0</v>
      </c>
      <c r="AA15" s="166">
        <v>628.44283999999993</v>
      </c>
      <c r="AB15" s="166">
        <v>0</v>
      </c>
      <c r="AC15" s="166">
        <v>955.1650699999999</v>
      </c>
      <c r="AD15" s="166">
        <v>56.28622</v>
      </c>
      <c r="AE15" s="166">
        <v>216.78351999999998</v>
      </c>
      <c r="AF15" s="166">
        <v>0</v>
      </c>
      <c r="AG15" s="166">
        <v>964.51988000000006</v>
      </c>
      <c r="AH15" s="166">
        <v>0</v>
      </c>
      <c r="AI15" s="166">
        <v>80.380139999999997</v>
      </c>
      <c r="AJ15" s="166">
        <v>47498.032550000004</v>
      </c>
      <c r="AK15" s="1198"/>
      <c r="AL15" s="1198"/>
      <c r="AM15" s="167"/>
      <c r="AN15" s="167"/>
      <c r="AO15" s="167"/>
      <c r="AP15" s="167"/>
      <c r="AQ15" s="167"/>
      <c r="AR15" s="167"/>
      <c r="AS15" s="167"/>
    </row>
    <row r="16" spans="1:45" s="481" customFormat="1" ht="12.75" x14ac:dyDescent="0.2">
      <c r="A16" s="174" t="s">
        <v>1674</v>
      </c>
      <c r="B16" s="166">
        <v>0</v>
      </c>
      <c r="C16" s="166">
        <v>2387.83133</v>
      </c>
      <c r="D16" s="166">
        <v>11466.710140000001</v>
      </c>
      <c r="E16" s="166">
        <v>40678.290229999999</v>
      </c>
      <c r="F16" s="166">
        <v>726.16890999999998</v>
      </c>
      <c r="G16" s="166">
        <v>0</v>
      </c>
      <c r="H16" s="166">
        <v>966.92180000000008</v>
      </c>
      <c r="I16" s="166">
        <v>6919.1185399999995</v>
      </c>
      <c r="J16" s="166">
        <v>0</v>
      </c>
      <c r="K16" s="166">
        <v>1.2322500000000001</v>
      </c>
      <c r="L16" s="166">
        <v>0</v>
      </c>
      <c r="M16" s="166">
        <v>2.8059799999999999</v>
      </c>
      <c r="N16" s="166">
        <v>143.37142</v>
      </c>
      <c r="O16" s="166">
        <v>6175.6769299999996</v>
      </c>
      <c r="P16" s="166">
        <v>0</v>
      </c>
      <c r="Q16" s="166">
        <v>10205.838369999999</v>
      </c>
      <c r="R16" s="166">
        <v>0</v>
      </c>
      <c r="S16" s="166">
        <v>492.65070000000003</v>
      </c>
      <c r="T16" s="166">
        <v>7853.6876500000008</v>
      </c>
      <c r="U16" s="166">
        <v>7867.2473399999999</v>
      </c>
      <c r="V16" s="166">
        <v>201.53643</v>
      </c>
      <c r="W16" s="166">
        <v>93.301140000000018</v>
      </c>
      <c r="X16" s="166">
        <v>-0.14499000000000001</v>
      </c>
      <c r="Y16" s="166">
        <v>108.18265</v>
      </c>
      <c r="Z16" s="166">
        <v>30.001500000000004</v>
      </c>
      <c r="AA16" s="166">
        <v>2174.0463399999999</v>
      </c>
      <c r="AB16" s="166">
        <v>2.673</v>
      </c>
      <c r="AC16" s="166">
        <v>4395.6149400000004</v>
      </c>
      <c r="AD16" s="166">
        <v>15.80137</v>
      </c>
      <c r="AE16" s="166">
        <v>1403.40308</v>
      </c>
      <c r="AF16" s="166">
        <v>8.9439599999999988</v>
      </c>
      <c r="AG16" s="166">
        <v>2573.2184000000002</v>
      </c>
      <c r="AH16" s="166">
        <v>463.54578999999995</v>
      </c>
      <c r="AI16" s="166">
        <v>509.10570000000001</v>
      </c>
      <c r="AJ16" s="166">
        <v>107866.7809</v>
      </c>
      <c r="AK16" s="1198"/>
      <c r="AL16" s="1198"/>
      <c r="AM16" s="167"/>
      <c r="AN16" s="167"/>
      <c r="AO16" s="167"/>
      <c r="AP16" s="167"/>
      <c r="AQ16" s="167"/>
      <c r="AR16" s="167"/>
      <c r="AS16" s="167"/>
    </row>
    <row r="17" spans="1:45" s="481" customFormat="1" ht="12.75" x14ac:dyDescent="0.2">
      <c r="A17" s="175" t="s">
        <v>1657</v>
      </c>
      <c r="B17" s="166">
        <v>1764.2559300000005</v>
      </c>
      <c r="C17" s="166">
        <v>16224.04686</v>
      </c>
      <c r="D17" s="166">
        <v>27062.944740000003</v>
      </c>
      <c r="E17" s="166">
        <v>30246.844610000004</v>
      </c>
      <c r="F17" s="166">
        <v>2804.2085000000002</v>
      </c>
      <c r="G17" s="166">
        <v>0</v>
      </c>
      <c r="H17" s="166">
        <v>8560.1949700000005</v>
      </c>
      <c r="I17" s="166">
        <v>26251.399859999998</v>
      </c>
      <c r="J17" s="166">
        <v>0</v>
      </c>
      <c r="K17" s="166">
        <v>20048.019629999999</v>
      </c>
      <c r="L17" s="166">
        <v>0</v>
      </c>
      <c r="M17" s="166">
        <v>108.46071999999999</v>
      </c>
      <c r="N17" s="166">
        <v>1147.0856000000001</v>
      </c>
      <c r="O17" s="166">
        <v>31603.945849999996</v>
      </c>
      <c r="P17" s="166">
        <v>0</v>
      </c>
      <c r="Q17" s="166">
        <v>18534.044800000003</v>
      </c>
      <c r="R17" s="166">
        <v>58.782699999999998</v>
      </c>
      <c r="S17" s="166">
        <v>3785.4775800000002</v>
      </c>
      <c r="T17" s="166">
        <v>15741.117760000001</v>
      </c>
      <c r="U17" s="166">
        <v>14021.844789999999</v>
      </c>
      <c r="V17" s="166">
        <v>1396.2424000000001</v>
      </c>
      <c r="W17" s="166">
        <v>5983.81988</v>
      </c>
      <c r="X17" s="166">
        <v>54.827599999999997</v>
      </c>
      <c r="Y17" s="166">
        <v>1968.6302000000001</v>
      </c>
      <c r="Z17" s="166">
        <v>276.66946999999999</v>
      </c>
      <c r="AA17" s="166">
        <v>20273.099620000001</v>
      </c>
      <c r="AB17" s="166">
        <v>189.68899999999999</v>
      </c>
      <c r="AC17" s="166">
        <v>17680.183369999999</v>
      </c>
      <c r="AD17" s="166">
        <v>191.19086000000001</v>
      </c>
      <c r="AE17" s="166">
        <v>7602.4527900000003</v>
      </c>
      <c r="AF17" s="166">
        <v>213.11732000000001</v>
      </c>
      <c r="AG17" s="166">
        <v>11105.191340000001</v>
      </c>
      <c r="AH17" s="166">
        <v>125.15965</v>
      </c>
      <c r="AI17" s="166">
        <v>13578.163040000001</v>
      </c>
      <c r="AJ17" s="166">
        <v>298601.11144000001</v>
      </c>
      <c r="AK17" s="1198"/>
      <c r="AL17" s="1198"/>
      <c r="AM17" s="167"/>
      <c r="AN17" s="167"/>
      <c r="AO17" s="167"/>
      <c r="AP17" s="167"/>
      <c r="AQ17" s="167"/>
      <c r="AR17" s="167"/>
      <c r="AS17" s="167"/>
    </row>
    <row r="18" spans="1:45" s="481" customFormat="1" ht="12.75" x14ac:dyDescent="0.2">
      <c r="A18" s="173" t="s">
        <v>1062</v>
      </c>
      <c r="B18" s="166">
        <v>13682.631290000007</v>
      </c>
      <c r="C18" s="166">
        <v>116732.72356999999</v>
      </c>
      <c r="D18" s="166">
        <v>166103.55814999997</v>
      </c>
      <c r="E18" s="166">
        <v>188478.37825000001</v>
      </c>
      <c r="F18" s="166">
        <v>27980.71975</v>
      </c>
      <c r="G18" s="166">
        <v>0</v>
      </c>
      <c r="H18" s="166">
        <v>63650.360469999992</v>
      </c>
      <c r="I18" s="166">
        <v>235832.79441000003</v>
      </c>
      <c r="J18" s="166">
        <v>0</v>
      </c>
      <c r="K18" s="166">
        <v>29721.184689999998</v>
      </c>
      <c r="L18" s="166">
        <v>0</v>
      </c>
      <c r="M18" s="166">
        <v>487.0029899999999</v>
      </c>
      <c r="N18" s="166">
        <v>6593.9661099999994</v>
      </c>
      <c r="O18" s="166">
        <v>88059.545869999987</v>
      </c>
      <c r="P18" s="166">
        <v>0</v>
      </c>
      <c r="Q18" s="166">
        <v>110268.26643999999</v>
      </c>
      <c r="R18" s="166">
        <v>308.45983999999987</v>
      </c>
      <c r="S18" s="166">
        <v>23419.10109</v>
      </c>
      <c r="T18" s="166">
        <v>69982.569790000009</v>
      </c>
      <c r="U18" s="166">
        <v>104956.75629999999</v>
      </c>
      <c r="V18" s="166">
        <v>40994.33655</v>
      </c>
      <c r="W18" s="166">
        <v>16818.85125</v>
      </c>
      <c r="X18" s="166">
        <v>582.78811999999994</v>
      </c>
      <c r="Y18" s="166">
        <v>23203.940869999999</v>
      </c>
      <c r="Z18" s="166">
        <v>2749.0873200000001</v>
      </c>
      <c r="AA18" s="166">
        <v>54297.728139999999</v>
      </c>
      <c r="AB18" s="166">
        <v>4861.0590000000002</v>
      </c>
      <c r="AC18" s="166">
        <v>47777.231140000004</v>
      </c>
      <c r="AD18" s="166">
        <v>5717.3164300000008</v>
      </c>
      <c r="AE18" s="166">
        <v>51919.536289999989</v>
      </c>
      <c r="AF18" s="166">
        <v>1794.5548200000003</v>
      </c>
      <c r="AG18" s="166">
        <v>85359.448340000206</v>
      </c>
      <c r="AH18" s="166">
        <v>29974.838830000001</v>
      </c>
      <c r="AI18" s="166">
        <v>48409.416840000005</v>
      </c>
      <c r="AJ18" s="166">
        <v>1660718.15295</v>
      </c>
      <c r="AK18" s="1198"/>
      <c r="AL18" s="1198"/>
      <c r="AM18" s="167"/>
      <c r="AN18" s="167"/>
      <c r="AO18" s="167"/>
      <c r="AP18" s="167"/>
      <c r="AQ18" s="167"/>
      <c r="AR18" s="167"/>
      <c r="AS18" s="167"/>
    </row>
    <row r="19" spans="1:45" s="481" customFormat="1" ht="12.75" x14ac:dyDescent="0.2">
      <c r="A19" s="173" t="s">
        <v>526</v>
      </c>
      <c r="B19" s="166">
        <v>1572.4968900000001</v>
      </c>
      <c r="C19" s="166">
        <v>34174.613760000007</v>
      </c>
      <c r="D19" s="166">
        <v>42396.021420000005</v>
      </c>
      <c r="E19" s="166">
        <v>63045.024310000008</v>
      </c>
      <c r="F19" s="166">
        <v>9044.5247000000018</v>
      </c>
      <c r="G19" s="166">
        <v>0</v>
      </c>
      <c r="H19" s="166">
        <v>20052.811470000001</v>
      </c>
      <c r="I19" s="166">
        <v>48679.407340000005</v>
      </c>
      <c r="J19" s="166">
        <v>0</v>
      </c>
      <c r="K19" s="166">
        <v>9820.8637599999984</v>
      </c>
      <c r="L19" s="166">
        <v>0</v>
      </c>
      <c r="M19" s="166">
        <v>304.15770000000003</v>
      </c>
      <c r="N19" s="166">
        <v>1668.61149</v>
      </c>
      <c r="O19" s="166">
        <v>23381.113580000001</v>
      </c>
      <c r="P19" s="166">
        <v>0</v>
      </c>
      <c r="Q19" s="166">
        <v>56905.999960000001</v>
      </c>
      <c r="R19" s="166">
        <v>153.93764000000002</v>
      </c>
      <c r="S19" s="166">
        <v>6683.8079299999999</v>
      </c>
      <c r="T19" s="166">
        <v>22927.235650000002</v>
      </c>
      <c r="U19" s="166">
        <v>51591.968639999999</v>
      </c>
      <c r="V19" s="166">
        <v>11305.619059999999</v>
      </c>
      <c r="W19" s="166">
        <v>4583.8206999999993</v>
      </c>
      <c r="X19" s="166">
        <v>60.472300000000004</v>
      </c>
      <c r="Y19" s="166">
        <v>5100.1493300000002</v>
      </c>
      <c r="Z19" s="166">
        <v>374.6628</v>
      </c>
      <c r="AA19" s="166">
        <v>36652.446090000005</v>
      </c>
      <c r="AB19" s="166">
        <v>1099.8579999999999</v>
      </c>
      <c r="AC19" s="166">
        <v>31878.271700000005</v>
      </c>
      <c r="AD19" s="166">
        <v>2382.9605200000001</v>
      </c>
      <c r="AE19" s="166">
        <v>18178.880860000001</v>
      </c>
      <c r="AF19" s="166">
        <v>201.07758999999999</v>
      </c>
      <c r="AG19" s="166">
        <v>46366.257239999999</v>
      </c>
      <c r="AH19" s="166">
        <v>1440.7708900000002</v>
      </c>
      <c r="AI19" s="166">
        <v>30205.800809999997</v>
      </c>
      <c r="AJ19" s="166">
        <v>582233.64413000003</v>
      </c>
      <c r="AK19" s="1198"/>
      <c r="AL19" s="1198"/>
      <c r="AM19" s="167"/>
      <c r="AN19" s="167"/>
      <c r="AO19" s="167"/>
      <c r="AP19" s="167"/>
      <c r="AQ19" s="167"/>
      <c r="AR19" s="167"/>
      <c r="AS19" s="167"/>
    </row>
    <row r="20" spans="1:45" s="481" customFormat="1" ht="12.75" x14ac:dyDescent="0.2">
      <c r="A20" s="173" t="s">
        <v>945</v>
      </c>
      <c r="B20" s="166">
        <v>175.15436000000011</v>
      </c>
      <c r="C20" s="166">
        <v>18834.811710000002</v>
      </c>
      <c r="D20" s="166">
        <v>3639.1249300000072</v>
      </c>
      <c r="E20" s="166">
        <v>44799.821419999993</v>
      </c>
      <c r="F20" s="166">
        <v>1840.248870000001</v>
      </c>
      <c r="G20" s="166">
        <v>0</v>
      </c>
      <c r="H20" s="166">
        <v>4053.5690299999974</v>
      </c>
      <c r="I20" s="166">
        <v>21346.308129999994</v>
      </c>
      <c r="J20" s="166">
        <v>0</v>
      </c>
      <c r="K20" s="166">
        <v>1571.0478200000002</v>
      </c>
      <c r="L20" s="166">
        <v>0</v>
      </c>
      <c r="M20" s="166">
        <v>64.867499999999936</v>
      </c>
      <c r="N20" s="166">
        <v>553.55636000000015</v>
      </c>
      <c r="O20" s="166">
        <v>1851.1020400000029</v>
      </c>
      <c r="P20" s="166">
        <v>0</v>
      </c>
      <c r="Q20" s="166">
        <v>16572.689619999997</v>
      </c>
      <c r="R20" s="166">
        <v>69.647229999999979</v>
      </c>
      <c r="S20" s="166">
        <v>1325.8990999999996</v>
      </c>
      <c r="T20" s="166">
        <v>12745.016129999991</v>
      </c>
      <c r="U20" s="166">
        <v>10040.323630000017</v>
      </c>
      <c r="V20" s="166">
        <v>10306.986199999999</v>
      </c>
      <c r="W20" s="166">
        <v>292.34062999999895</v>
      </c>
      <c r="X20" s="166">
        <v>145.06440999999998</v>
      </c>
      <c r="Y20" s="166">
        <v>1111.7940000000001</v>
      </c>
      <c r="Z20" s="166">
        <v>496.44849000000005</v>
      </c>
      <c r="AA20" s="166">
        <v>4522.397909999996</v>
      </c>
      <c r="AB20" s="166">
        <v>3.6880000000000002</v>
      </c>
      <c r="AC20" s="166">
        <v>6951.1017899999988</v>
      </c>
      <c r="AD20" s="166">
        <v>1318.9590100000003</v>
      </c>
      <c r="AE20" s="166">
        <v>31259.855679999993</v>
      </c>
      <c r="AF20" s="166">
        <v>215.23973000000001</v>
      </c>
      <c r="AG20" s="166">
        <v>8348.2639799999888</v>
      </c>
      <c r="AH20" s="166">
        <v>3783.5689799999973</v>
      </c>
      <c r="AI20" s="166">
        <v>3931.0397500000036</v>
      </c>
      <c r="AJ20" s="166">
        <v>212169.93643999996</v>
      </c>
      <c r="AK20" s="1198"/>
      <c r="AL20" s="1198"/>
      <c r="AM20" s="167"/>
      <c r="AN20" s="167"/>
      <c r="AO20" s="167"/>
      <c r="AP20" s="167"/>
      <c r="AQ20" s="167"/>
      <c r="AR20" s="167"/>
      <c r="AS20" s="167"/>
    </row>
    <row r="21" spans="1:45" s="481" customFormat="1" ht="12.75" x14ac:dyDescent="0.2">
      <c r="A21" s="173" t="s">
        <v>946</v>
      </c>
      <c r="B21" s="166">
        <v>0</v>
      </c>
      <c r="C21" s="166">
        <v>122922.26097</v>
      </c>
      <c r="D21" s="166">
        <v>81860.06895999999</v>
      </c>
      <c r="E21" s="166">
        <v>210584.46649000002</v>
      </c>
      <c r="F21" s="166">
        <v>60617.238440000008</v>
      </c>
      <c r="G21" s="166">
        <v>0</v>
      </c>
      <c r="H21" s="166">
        <v>96420.415200000003</v>
      </c>
      <c r="I21" s="166">
        <v>469371.37909</v>
      </c>
      <c r="J21" s="166">
        <v>0</v>
      </c>
      <c r="K21" s="166">
        <v>893.49126999999999</v>
      </c>
      <c r="L21" s="166">
        <v>0</v>
      </c>
      <c r="M21" s="166">
        <v>2294.63231</v>
      </c>
      <c r="N21" s="166">
        <v>61628.440060000001</v>
      </c>
      <c r="O21" s="166">
        <v>139078.04308999999</v>
      </c>
      <c r="P21" s="166">
        <v>0</v>
      </c>
      <c r="Q21" s="166">
        <v>48176.642659999998</v>
      </c>
      <c r="R21" s="166">
        <v>45276.599179999997</v>
      </c>
      <c r="S21" s="166">
        <v>11021.2273</v>
      </c>
      <c r="T21" s="166">
        <v>136262.74719999993</v>
      </c>
      <c r="U21" s="166">
        <v>168207.65536</v>
      </c>
      <c r="V21" s="166">
        <v>20916.55125</v>
      </c>
      <c r="W21" s="166">
        <v>97718.982889999999</v>
      </c>
      <c r="X21" s="166">
        <v>45056.54896</v>
      </c>
      <c r="Y21" s="166">
        <v>40831.528519999993</v>
      </c>
      <c r="Z21" s="166">
        <v>20084.72854</v>
      </c>
      <c r="AA21" s="166">
        <v>93416.063750000001</v>
      </c>
      <c r="AB21" s="166">
        <v>29105.09</v>
      </c>
      <c r="AC21" s="166">
        <v>41129.643509999994</v>
      </c>
      <c r="AD21" s="166">
        <v>61666.431779999999</v>
      </c>
      <c r="AE21" s="166">
        <v>79137.671930000011</v>
      </c>
      <c r="AF21" s="166">
        <v>5783.9793399999999</v>
      </c>
      <c r="AG21" s="166">
        <v>44925.158729999996</v>
      </c>
      <c r="AH21" s="166">
        <v>1155.57096</v>
      </c>
      <c r="AI21" s="166">
        <v>12404.975930000001</v>
      </c>
      <c r="AJ21" s="166">
        <v>2247948.2336700005</v>
      </c>
      <c r="AK21" s="1198"/>
      <c r="AL21" s="1198"/>
      <c r="AM21" s="167"/>
      <c r="AN21" s="167"/>
      <c r="AO21" s="167"/>
      <c r="AP21" s="167"/>
      <c r="AQ21" s="167"/>
      <c r="AR21" s="167"/>
      <c r="AS21" s="167"/>
    </row>
    <row r="22" spans="1:45" s="481" customFormat="1" ht="12.75" x14ac:dyDescent="0.2">
      <c r="A22" s="173" t="s">
        <v>947</v>
      </c>
      <c r="B22" s="166">
        <v>0</v>
      </c>
      <c r="C22" s="166">
        <v>18589.527170000001</v>
      </c>
      <c r="D22" s="166">
        <v>16502.349429999998</v>
      </c>
      <c r="E22" s="166">
        <v>28579.167959999999</v>
      </c>
      <c r="F22" s="166">
        <v>6601.5369199999996</v>
      </c>
      <c r="G22" s="166">
        <v>0</v>
      </c>
      <c r="H22" s="166">
        <v>3804.5254100000002</v>
      </c>
      <c r="I22" s="166">
        <v>40347.961690000004</v>
      </c>
      <c r="J22" s="166">
        <v>0</v>
      </c>
      <c r="K22" s="166">
        <v>1333.0034400000002</v>
      </c>
      <c r="L22" s="166">
        <v>0</v>
      </c>
      <c r="M22" s="166">
        <v>362.01553999999999</v>
      </c>
      <c r="N22" s="166">
        <v>2353.4093700000003</v>
      </c>
      <c r="O22" s="166">
        <v>24130.377710000001</v>
      </c>
      <c r="P22" s="166">
        <v>0</v>
      </c>
      <c r="Q22" s="166">
        <v>6921.5581500000008</v>
      </c>
      <c r="R22" s="166">
        <v>752.02366000000006</v>
      </c>
      <c r="S22" s="166">
        <v>1544.8734999999999</v>
      </c>
      <c r="T22" s="166">
        <v>16187.449530000004</v>
      </c>
      <c r="U22" s="166">
        <v>11991.46236</v>
      </c>
      <c r="V22" s="166">
        <v>3396.4937200000004</v>
      </c>
      <c r="W22" s="166">
        <v>6031.2677199999998</v>
      </c>
      <c r="X22" s="166">
        <v>297.06814000000003</v>
      </c>
      <c r="Y22" s="166">
        <v>752.67603000000008</v>
      </c>
      <c r="Z22" s="166">
        <v>928.96768999999995</v>
      </c>
      <c r="AA22" s="166">
        <v>10286.814419999999</v>
      </c>
      <c r="AB22" s="166">
        <v>1233.9169999999999</v>
      </c>
      <c r="AC22" s="166">
        <v>5366.5032099999999</v>
      </c>
      <c r="AD22" s="166">
        <v>1280.7012400000001</v>
      </c>
      <c r="AE22" s="166">
        <v>6200.0106699999997</v>
      </c>
      <c r="AF22" s="166">
        <v>661.52890000000002</v>
      </c>
      <c r="AG22" s="166">
        <v>11375.191910000001</v>
      </c>
      <c r="AH22" s="166">
        <v>2715.5603099999998</v>
      </c>
      <c r="AI22" s="166">
        <v>4660.6520399999999</v>
      </c>
      <c r="AJ22" s="166">
        <v>235188.59483999995</v>
      </c>
      <c r="AK22" s="1198"/>
      <c r="AL22" s="1198"/>
      <c r="AM22" s="167"/>
      <c r="AN22" s="167"/>
      <c r="AO22" s="167"/>
      <c r="AP22" s="167"/>
      <c r="AQ22" s="167"/>
      <c r="AR22" s="167"/>
      <c r="AS22" s="167"/>
    </row>
    <row r="23" spans="1:45" s="481" customFormat="1" ht="12.75" x14ac:dyDescent="0.2">
      <c r="A23" s="173" t="s">
        <v>1063</v>
      </c>
      <c r="B23" s="166">
        <v>0</v>
      </c>
      <c r="C23" s="166">
        <v>4300.4445700000006</v>
      </c>
      <c r="D23" s="166">
        <v>1621.4222199999999</v>
      </c>
      <c r="E23" s="166">
        <v>8206.8285300000007</v>
      </c>
      <c r="F23" s="166">
        <v>17.52</v>
      </c>
      <c r="G23" s="166">
        <v>0</v>
      </c>
      <c r="H23" s="166">
        <v>0</v>
      </c>
      <c r="I23" s="166">
        <v>72.209850000000003</v>
      </c>
      <c r="J23" s="166">
        <v>0</v>
      </c>
      <c r="K23" s="166">
        <v>701.72936000000004</v>
      </c>
      <c r="L23" s="166">
        <v>0</v>
      </c>
      <c r="M23" s="166">
        <v>0</v>
      </c>
      <c r="N23" s="166">
        <v>0</v>
      </c>
      <c r="O23" s="166">
        <v>4533.4650000000001</v>
      </c>
      <c r="P23" s="166">
        <v>0</v>
      </c>
      <c r="Q23" s="166">
        <v>1141.0176299999998</v>
      </c>
      <c r="R23" s="166">
        <v>0</v>
      </c>
      <c r="S23" s="166">
        <v>75.40325</v>
      </c>
      <c r="T23" s="166">
        <v>0</v>
      </c>
      <c r="U23" s="166">
        <v>24520.20607</v>
      </c>
      <c r="V23" s="166">
        <v>0</v>
      </c>
      <c r="W23" s="166">
        <v>0</v>
      </c>
      <c r="X23" s="166">
        <v>0</v>
      </c>
      <c r="Y23" s="166">
        <v>-189.34195000000003</v>
      </c>
      <c r="Z23" s="166">
        <v>0</v>
      </c>
      <c r="AA23" s="166">
        <v>436.45923999999997</v>
      </c>
      <c r="AB23" s="166">
        <v>0</v>
      </c>
      <c r="AC23" s="166">
        <v>4375.5752699999994</v>
      </c>
      <c r="AD23" s="166">
        <v>0</v>
      </c>
      <c r="AE23" s="166">
        <v>0</v>
      </c>
      <c r="AF23" s="166">
        <v>0</v>
      </c>
      <c r="AG23" s="166">
        <v>407.56533999999994</v>
      </c>
      <c r="AH23" s="166">
        <v>0</v>
      </c>
      <c r="AI23" s="166">
        <v>35.513640000000002</v>
      </c>
      <c r="AJ23" s="166">
        <v>50256.018019999996</v>
      </c>
      <c r="AK23" s="1198"/>
      <c r="AL23" s="1198"/>
      <c r="AM23" s="167"/>
      <c r="AN23" s="167"/>
      <c r="AO23" s="167"/>
      <c r="AP23" s="167"/>
      <c r="AQ23" s="167"/>
      <c r="AR23" s="167"/>
      <c r="AS23" s="167"/>
    </row>
    <row r="24" spans="1:45" s="481" customFormat="1" ht="12.75" x14ac:dyDescent="0.2">
      <c r="A24" s="173" t="s">
        <v>1780</v>
      </c>
      <c r="B24" s="166">
        <v>0</v>
      </c>
      <c r="C24" s="166">
        <v>0</v>
      </c>
      <c r="D24" s="166">
        <v>0</v>
      </c>
      <c r="E24" s="166">
        <v>0</v>
      </c>
      <c r="F24" s="166">
        <v>0</v>
      </c>
      <c r="G24" s="166">
        <v>0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63.302099999999996</v>
      </c>
      <c r="T24" s="166">
        <v>0</v>
      </c>
      <c r="U24" s="166">
        <v>0</v>
      </c>
      <c r="V24" s="166">
        <v>0</v>
      </c>
      <c r="W24" s="166">
        <v>0</v>
      </c>
      <c r="X24" s="166">
        <v>0</v>
      </c>
      <c r="Y24" s="166">
        <v>0</v>
      </c>
      <c r="Z24" s="166">
        <v>0</v>
      </c>
      <c r="AA24" s="166">
        <v>0</v>
      </c>
      <c r="AB24" s="166">
        <v>0</v>
      </c>
      <c r="AC24" s="166">
        <v>0</v>
      </c>
      <c r="AD24" s="166">
        <v>0</v>
      </c>
      <c r="AE24" s="166">
        <v>455.22209000000004</v>
      </c>
      <c r="AF24" s="166">
        <v>0</v>
      </c>
      <c r="AG24" s="166">
        <v>0</v>
      </c>
      <c r="AH24" s="166">
        <v>0</v>
      </c>
      <c r="AI24" s="166">
        <v>25.496509999999997</v>
      </c>
      <c r="AJ24" s="166">
        <v>544.02070000000003</v>
      </c>
      <c r="AK24" s="1198"/>
      <c r="AL24" s="1198"/>
      <c r="AM24" s="167"/>
      <c r="AN24" s="167"/>
      <c r="AO24" s="167"/>
      <c r="AP24" s="167"/>
      <c r="AQ24" s="167"/>
      <c r="AR24" s="167"/>
      <c r="AS24" s="167"/>
    </row>
    <row r="25" spans="1:45" s="481" customFormat="1" ht="12.75" x14ac:dyDescent="0.2">
      <c r="A25" s="173" t="s">
        <v>1675</v>
      </c>
      <c r="B25" s="166">
        <v>4516.9902899999988</v>
      </c>
      <c r="C25" s="166">
        <v>14407.28714</v>
      </c>
      <c r="D25" s="166">
        <v>25867.146400000001</v>
      </c>
      <c r="E25" s="166">
        <v>53015.663309999996</v>
      </c>
      <c r="F25" s="166">
        <v>4276.8889399999998</v>
      </c>
      <c r="G25" s="166">
        <v>0</v>
      </c>
      <c r="H25" s="166">
        <v>5287.8699500000002</v>
      </c>
      <c r="I25" s="166">
        <v>50839.497760000006</v>
      </c>
      <c r="J25" s="166">
        <v>0</v>
      </c>
      <c r="K25" s="166">
        <v>33827.380400000002</v>
      </c>
      <c r="L25" s="166">
        <v>0</v>
      </c>
      <c r="M25" s="166">
        <v>129.60426999999999</v>
      </c>
      <c r="N25" s="166">
        <v>924.08823000000007</v>
      </c>
      <c r="O25" s="166">
        <v>17143.182000000001</v>
      </c>
      <c r="P25" s="166">
        <v>0</v>
      </c>
      <c r="Q25" s="166">
        <v>27502.975419999999</v>
      </c>
      <c r="R25" s="166">
        <v>61.36139</v>
      </c>
      <c r="S25" s="166">
        <v>3004.5772900000002</v>
      </c>
      <c r="T25" s="166">
        <v>12648.494069999999</v>
      </c>
      <c r="U25" s="166">
        <v>12263.724310000003</v>
      </c>
      <c r="V25" s="166">
        <v>1702.1915299999998</v>
      </c>
      <c r="W25" s="166">
        <v>4623.9136699999999</v>
      </c>
      <c r="X25" s="166">
        <v>176.33879000000002</v>
      </c>
      <c r="Y25" s="166">
        <v>2795.7792400000008</v>
      </c>
      <c r="Z25" s="166">
        <v>320.48599000000002</v>
      </c>
      <c r="AA25" s="166">
        <v>10360.189900000001</v>
      </c>
      <c r="AB25" s="166">
        <v>381.61200000000002</v>
      </c>
      <c r="AC25" s="166">
        <v>6548.0298799999991</v>
      </c>
      <c r="AD25" s="166">
        <v>761.94015999999988</v>
      </c>
      <c r="AE25" s="166">
        <v>3386.6282100000003</v>
      </c>
      <c r="AF25" s="166">
        <v>133.71280999999999</v>
      </c>
      <c r="AG25" s="166">
        <v>19322.353049999998</v>
      </c>
      <c r="AH25" s="166">
        <v>376.11192</v>
      </c>
      <c r="AI25" s="166">
        <v>10864.473300000001</v>
      </c>
      <c r="AJ25" s="166">
        <v>327470.49161999999</v>
      </c>
      <c r="AK25" s="1198"/>
      <c r="AL25" s="1198"/>
      <c r="AM25" s="167"/>
      <c r="AN25" s="167"/>
      <c r="AO25" s="167"/>
      <c r="AP25" s="167"/>
      <c r="AQ25" s="167"/>
      <c r="AR25" s="167"/>
      <c r="AS25" s="167"/>
    </row>
    <row r="26" spans="1:45" s="481" customFormat="1" ht="12.75" x14ac:dyDescent="0.2">
      <c r="A26" s="173" t="s">
        <v>1563</v>
      </c>
      <c r="B26" s="166">
        <v>0</v>
      </c>
      <c r="C26" s="166">
        <v>906.54399000000001</v>
      </c>
      <c r="D26" s="166">
        <v>5876.0590000000002</v>
      </c>
      <c r="E26" s="166">
        <v>1045.5434</v>
      </c>
      <c r="F26" s="166">
        <v>0</v>
      </c>
      <c r="G26" s="166">
        <v>5098.0365300000003</v>
      </c>
      <c r="H26" s="166">
        <v>0</v>
      </c>
      <c r="I26" s="166">
        <v>0</v>
      </c>
      <c r="J26" s="166">
        <v>0</v>
      </c>
      <c r="K26" s="166">
        <v>0</v>
      </c>
      <c r="L26" s="166">
        <v>17991.311810000003</v>
      </c>
      <c r="M26" s="166">
        <v>0</v>
      </c>
      <c r="N26" s="166">
        <v>0</v>
      </c>
      <c r="O26" s="166">
        <v>0</v>
      </c>
      <c r="P26" s="166">
        <v>0</v>
      </c>
      <c r="Q26" s="166">
        <v>905.16843000000006</v>
      </c>
      <c r="R26" s="166">
        <v>0</v>
      </c>
      <c r="S26" s="166">
        <v>0</v>
      </c>
      <c r="T26" s="166">
        <v>0</v>
      </c>
      <c r="U26" s="166">
        <v>3.8136799999999997</v>
      </c>
      <c r="V26" s="166">
        <v>0</v>
      </c>
      <c r="W26" s="166">
        <v>0</v>
      </c>
      <c r="X26" s="166">
        <v>0</v>
      </c>
      <c r="Y26" s="166">
        <v>0</v>
      </c>
      <c r="Z26" s="166">
        <v>0</v>
      </c>
      <c r="AA26" s="166">
        <v>0</v>
      </c>
      <c r="AB26" s="166">
        <v>0</v>
      </c>
      <c r="AC26" s="166">
        <v>0</v>
      </c>
      <c r="AD26" s="166">
        <v>0</v>
      </c>
      <c r="AE26" s="166">
        <v>24.69538</v>
      </c>
      <c r="AF26" s="166">
        <v>0</v>
      </c>
      <c r="AG26" s="166">
        <v>0</v>
      </c>
      <c r="AH26" s="166">
        <v>0</v>
      </c>
      <c r="AI26" s="166">
        <v>-3.58887</v>
      </c>
      <c r="AJ26" s="166">
        <v>31847.583350000004</v>
      </c>
      <c r="AK26" s="1198"/>
      <c r="AL26" s="1198"/>
      <c r="AM26" s="167"/>
      <c r="AN26" s="167"/>
      <c r="AO26" s="167"/>
      <c r="AP26" s="167"/>
      <c r="AQ26" s="167"/>
      <c r="AR26" s="167"/>
      <c r="AS26" s="167"/>
    </row>
    <row r="27" spans="1:45" s="481" customFormat="1" ht="12.75" x14ac:dyDescent="0.2">
      <c r="A27" s="177" t="s">
        <v>1782</v>
      </c>
      <c r="B27" s="166">
        <v>0</v>
      </c>
      <c r="C27" s="166">
        <v>1738.4566</v>
      </c>
      <c r="D27" s="166">
        <v>0</v>
      </c>
      <c r="E27" s="166">
        <v>0</v>
      </c>
      <c r="F27" s="166">
        <v>39.015660000000004</v>
      </c>
      <c r="G27" s="166">
        <v>0</v>
      </c>
      <c r="H27" s="166">
        <v>0</v>
      </c>
      <c r="I27" s="166">
        <v>0</v>
      </c>
      <c r="J27" s="166">
        <v>0</v>
      </c>
      <c r="K27" s="166">
        <v>10890.42592</v>
      </c>
      <c r="L27" s="166">
        <v>0</v>
      </c>
      <c r="M27" s="166">
        <v>1.1691400000000001</v>
      </c>
      <c r="N27" s="166">
        <v>80.985919999999993</v>
      </c>
      <c r="O27" s="166">
        <v>468.48010999999997</v>
      </c>
      <c r="P27" s="166">
        <v>0</v>
      </c>
      <c r="Q27" s="166">
        <v>0</v>
      </c>
      <c r="R27" s="166">
        <v>0</v>
      </c>
      <c r="S27" s="166">
        <v>102.27255000000001</v>
      </c>
      <c r="T27" s="166">
        <v>0</v>
      </c>
      <c r="U27" s="166">
        <v>1821.64093</v>
      </c>
      <c r="V27" s="166">
        <v>13.65118</v>
      </c>
      <c r="W27" s="166">
        <v>0</v>
      </c>
      <c r="X27" s="166">
        <v>3.2294999999999998</v>
      </c>
      <c r="Y27" s="166">
        <v>925.72982999999999</v>
      </c>
      <c r="Z27" s="166">
        <v>0</v>
      </c>
      <c r="AA27" s="166">
        <v>0</v>
      </c>
      <c r="AB27" s="166">
        <v>9.1620000000000008</v>
      </c>
      <c r="AC27" s="166">
        <v>170.75314</v>
      </c>
      <c r="AD27" s="166">
        <v>0</v>
      </c>
      <c r="AE27" s="166">
        <v>97.567440000000005</v>
      </c>
      <c r="AF27" s="166">
        <v>3.9332600000000002</v>
      </c>
      <c r="AG27" s="166">
        <v>0</v>
      </c>
      <c r="AH27" s="166">
        <v>74.705929999999995</v>
      </c>
      <c r="AI27" s="166">
        <v>0</v>
      </c>
      <c r="AJ27" s="166">
        <v>16441.179110000001</v>
      </c>
      <c r="AK27" s="1198"/>
      <c r="AL27" s="1198"/>
      <c r="AM27" s="167"/>
      <c r="AN27" s="167"/>
      <c r="AO27" s="167"/>
      <c r="AP27" s="167"/>
      <c r="AQ27" s="167"/>
      <c r="AR27" s="167"/>
      <c r="AS27" s="167"/>
    </row>
    <row r="28" spans="1:45" s="481" customFormat="1" ht="12.75" x14ac:dyDescent="0.2">
      <c r="A28" s="173" t="s">
        <v>1064</v>
      </c>
      <c r="B28" s="166">
        <v>0</v>
      </c>
      <c r="C28" s="166">
        <v>25498.129690000002</v>
      </c>
      <c r="D28" s="166">
        <v>12317.226000000001</v>
      </c>
      <c r="E28" s="166">
        <v>5449.6890400000002</v>
      </c>
      <c r="F28" s="166">
        <v>4.4903900000000005</v>
      </c>
      <c r="G28" s="166">
        <v>0</v>
      </c>
      <c r="H28" s="166">
        <v>2631.1624999999999</v>
      </c>
      <c r="I28" s="166">
        <v>0</v>
      </c>
      <c r="J28" s="166">
        <v>6396.6316900000002</v>
      </c>
      <c r="K28" s="166">
        <v>10829.30335</v>
      </c>
      <c r="L28" s="166">
        <v>0</v>
      </c>
      <c r="M28" s="166">
        <v>0.12769</v>
      </c>
      <c r="N28" s="166">
        <v>25.706130000000002</v>
      </c>
      <c r="O28" s="166">
        <v>2086.12752</v>
      </c>
      <c r="P28" s="166">
        <v>0</v>
      </c>
      <c r="Q28" s="166">
        <v>4103.3159900000001</v>
      </c>
      <c r="R28" s="166">
        <v>0</v>
      </c>
      <c r="S28" s="166">
        <v>0</v>
      </c>
      <c r="T28" s="166">
        <v>525.88725999999997</v>
      </c>
      <c r="U28" s="166">
        <v>2182.2445499999999</v>
      </c>
      <c r="V28" s="166">
        <v>0</v>
      </c>
      <c r="W28" s="166">
        <v>0</v>
      </c>
      <c r="X28" s="166">
        <v>27.342770000000002</v>
      </c>
      <c r="Y28" s="166">
        <v>508.24986999999999</v>
      </c>
      <c r="Z28" s="166">
        <v>0</v>
      </c>
      <c r="AA28" s="166">
        <v>1623.6878999999999</v>
      </c>
      <c r="AB28" s="166">
        <v>0.878</v>
      </c>
      <c r="AC28" s="166">
        <v>734.36929000000009</v>
      </c>
      <c r="AD28" s="166">
        <v>0</v>
      </c>
      <c r="AE28" s="166">
        <v>2620.4491200000002</v>
      </c>
      <c r="AF28" s="166">
        <v>0</v>
      </c>
      <c r="AG28" s="166">
        <v>0</v>
      </c>
      <c r="AH28" s="166">
        <v>154.72322</v>
      </c>
      <c r="AI28" s="166">
        <v>6987.6482500000002</v>
      </c>
      <c r="AJ28" s="166">
        <v>84707.390220000016</v>
      </c>
      <c r="AK28" s="1198"/>
      <c r="AL28" s="1198"/>
      <c r="AM28" s="167"/>
      <c r="AN28" s="167"/>
      <c r="AO28" s="167"/>
      <c r="AP28" s="167"/>
      <c r="AQ28" s="167"/>
      <c r="AR28" s="167"/>
      <c r="AS28" s="167"/>
    </row>
    <row r="29" spans="1:45" s="481" customFormat="1" ht="12.75" x14ac:dyDescent="0.2">
      <c r="A29" s="173" t="s">
        <v>843</v>
      </c>
      <c r="B29" s="166">
        <v>0</v>
      </c>
      <c r="C29" s="166">
        <v>5024.4267399999999</v>
      </c>
      <c r="D29" s="166">
        <v>1124.7298799999999</v>
      </c>
      <c r="E29" s="166">
        <v>5759.3545999999997</v>
      </c>
      <c r="F29" s="166">
        <v>727.53538000000003</v>
      </c>
      <c r="G29" s="166">
        <v>0</v>
      </c>
      <c r="H29" s="166">
        <v>2215.2432599999997</v>
      </c>
      <c r="I29" s="166">
        <v>8603.2025199999989</v>
      </c>
      <c r="J29" s="166">
        <v>0</v>
      </c>
      <c r="K29" s="166">
        <v>0</v>
      </c>
      <c r="L29" s="166">
        <v>0</v>
      </c>
      <c r="M29" s="166">
        <v>0</v>
      </c>
      <c r="N29" s="166">
        <v>764.48580000000004</v>
      </c>
      <c r="O29" s="166">
        <v>2481.0487499999999</v>
      </c>
      <c r="P29" s="166">
        <v>0</v>
      </c>
      <c r="Q29" s="166">
        <v>1059.53367</v>
      </c>
      <c r="R29" s="166">
        <v>0</v>
      </c>
      <c r="S29" s="166">
        <v>1096.7852800000001</v>
      </c>
      <c r="T29" s="166">
        <v>2505.2992200000003</v>
      </c>
      <c r="U29" s="166">
        <v>3615.4936000000002</v>
      </c>
      <c r="V29" s="166">
        <v>0</v>
      </c>
      <c r="W29" s="166">
        <v>909.71163000000001</v>
      </c>
      <c r="X29" s="166">
        <v>0</v>
      </c>
      <c r="Y29" s="166">
        <v>42.753699999999995</v>
      </c>
      <c r="Z29" s="166">
        <v>0</v>
      </c>
      <c r="AA29" s="166">
        <v>1030.0891899999999</v>
      </c>
      <c r="AB29" s="166">
        <v>354.08699999999999</v>
      </c>
      <c r="AC29" s="166">
        <v>853.10202000000004</v>
      </c>
      <c r="AD29" s="166">
        <v>28.124839999999999</v>
      </c>
      <c r="AE29" s="166">
        <v>1781.67695</v>
      </c>
      <c r="AF29" s="166">
        <v>187.01306</v>
      </c>
      <c r="AG29" s="166">
        <v>1685.4630299999999</v>
      </c>
      <c r="AH29" s="166">
        <v>529.43924000000004</v>
      </c>
      <c r="AI29" s="166">
        <v>783.73517000000004</v>
      </c>
      <c r="AJ29" s="166">
        <v>43162.334529999986</v>
      </c>
      <c r="AK29" s="1198"/>
      <c r="AL29" s="1198"/>
      <c r="AM29" s="167"/>
      <c r="AN29" s="167"/>
      <c r="AO29" s="167"/>
      <c r="AP29" s="167"/>
      <c r="AQ29" s="167"/>
      <c r="AR29" s="167"/>
      <c r="AS29" s="167"/>
    </row>
    <row r="30" spans="1:45" s="481" customFormat="1" ht="12.75" x14ac:dyDescent="0.2">
      <c r="A30" s="173" t="s">
        <v>1781</v>
      </c>
      <c r="B30" s="166">
        <v>0</v>
      </c>
      <c r="C30" s="166">
        <v>141.05885999999998</v>
      </c>
      <c r="D30" s="166">
        <v>0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</v>
      </c>
      <c r="T30" s="166">
        <v>0</v>
      </c>
      <c r="U30" s="166">
        <v>0</v>
      </c>
      <c r="V30" s="166">
        <v>0</v>
      </c>
      <c r="W30" s="166">
        <v>0</v>
      </c>
      <c r="X30" s="166">
        <v>0</v>
      </c>
      <c r="Y30" s="166">
        <v>0</v>
      </c>
      <c r="Z30" s="166">
        <v>0</v>
      </c>
      <c r="AA30" s="166">
        <v>0</v>
      </c>
      <c r="AB30" s="166">
        <v>0</v>
      </c>
      <c r="AC30" s="166">
        <v>0</v>
      </c>
      <c r="AD30" s="166">
        <v>0</v>
      </c>
      <c r="AE30" s="166">
        <v>0</v>
      </c>
      <c r="AF30" s="166">
        <v>0</v>
      </c>
      <c r="AG30" s="166">
        <v>0</v>
      </c>
      <c r="AH30" s="166">
        <v>57.424550000000004</v>
      </c>
      <c r="AI30" s="166">
        <v>0</v>
      </c>
      <c r="AJ30" s="166">
        <v>198.48340999999999</v>
      </c>
      <c r="AK30" s="1198"/>
      <c r="AL30" s="1198"/>
      <c r="AM30" s="167"/>
      <c r="AN30" s="167"/>
      <c r="AO30" s="167"/>
      <c r="AP30" s="167"/>
      <c r="AQ30" s="167"/>
      <c r="AR30" s="167"/>
      <c r="AS30" s="167"/>
    </row>
    <row r="31" spans="1:45" s="481" customFormat="1" ht="12.75" x14ac:dyDescent="0.2">
      <c r="A31" s="173" t="s">
        <v>1065</v>
      </c>
      <c r="B31" s="166">
        <v>0</v>
      </c>
      <c r="C31" s="166">
        <v>24116.361430000001</v>
      </c>
      <c r="D31" s="166">
        <v>16148.942859999999</v>
      </c>
      <c r="E31" s="166">
        <v>38913.024469999997</v>
      </c>
      <c r="F31" s="166">
        <v>3033.8251299999997</v>
      </c>
      <c r="G31" s="166">
        <v>0</v>
      </c>
      <c r="H31" s="166">
        <v>4369.9222599999994</v>
      </c>
      <c r="I31" s="166">
        <v>45648.103200000005</v>
      </c>
      <c r="J31" s="166">
        <v>0</v>
      </c>
      <c r="K31" s="166">
        <v>543.22328000000005</v>
      </c>
      <c r="L31" s="166">
        <v>0</v>
      </c>
      <c r="M31" s="166">
        <v>234.92564999999999</v>
      </c>
      <c r="N31" s="166">
        <v>2764.92823</v>
      </c>
      <c r="O31" s="166">
        <v>14575.73187</v>
      </c>
      <c r="P31" s="166">
        <v>0</v>
      </c>
      <c r="Q31" s="166">
        <v>16118.410869999998</v>
      </c>
      <c r="R31" s="166">
        <v>1125.33682</v>
      </c>
      <c r="S31" s="166">
        <v>2397.2034399999998</v>
      </c>
      <c r="T31" s="166">
        <v>16601.518980000001</v>
      </c>
      <c r="U31" s="166">
        <v>23768.642170000003</v>
      </c>
      <c r="V31" s="166">
        <v>13597.322169999999</v>
      </c>
      <c r="W31" s="166">
        <v>5628.0783000000001</v>
      </c>
      <c r="X31" s="166">
        <v>1851.0725299999999</v>
      </c>
      <c r="Y31" s="166">
        <v>7267.6783800000003</v>
      </c>
      <c r="Z31" s="166">
        <v>1875.8717500000007</v>
      </c>
      <c r="AA31" s="166">
        <v>7395.4846299999999</v>
      </c>
      <c r="AB31" s="166">
        <v>2356.924</v>
      </c>
      <c r="AC31" s="166">
        <v>8061.4609099999998</v>
      </c>
      <c r="AD31" s="166">
        <v>1869.6603799999998</v>
      </c>
      <c r="AE31" s="166">
        <v>12282.15934</v>
      </c>
      <c r="AF31" s="166">
        <v>433.72591999999997</v>
      </c>
      <c r="AG31" s="166">
        <v>18202.477480000001</v>
      </c>
      <c r="AH31" s="166">
        <v>23747.526379999999</v>
      </c>
      <c r="AI31" s="166">
        <v>4431.0131200000005</v>
      </c>
      <c r="AJ31" s="166">
        <v>319360.55594999995</v>
      </c>
      <c r="AK31" s="1198"/>
      <c r="AL31" s="1198"/>
      <c r="AM31" s="167"/>
      <c r="AN31" s="167"/>
      <c r="AO31" s="167"/>
      <c r="AP31" s="167"/>
      <c r="AQ31" s="167"/>
      <c r="AR31" s="167"/>
      <c r="AS31" s="167"/>
    </row>
    <row r="32" spans="1:45" s="481" customFormat="1" ht="12.75" x14ac:dyDescent="0.2">
      <c r="A32" s="173" t="s">
        <v>1565</v>
      </c>
      <c r="B32" s="166">
        <v>0</v>
      </c>
      <c r="C32" s="166">
        <v>11289.104710000001</v>
      </c>
      <c r="D32" s="166">
        <v>5155.7991500000007</v>
      </c>
      <c r="E32" s="166">
        <v>3051.4613100000001</v>
      </c>
      <c r="F32" s="166">
        <v>5392.2787699999999</v>
      </c>
      <c r="G32" s="166">
        <v>0</v>
      </c>
      <c r="H32" s="166">
        <v>404.14684999999997</v>
      </c>
      <c r="I32" s="166">
        <v>3558.7552999999998</v>
      </c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4888.2901700000002</v>
      </c>
      <c r="P32" s="166">
        <v>0</v>
      </c>
      <c r="Q32" s="166">
        <v>7495.9539999999997</v>
      </c>
      <c r="R32" s="166">
        <v>0</v>
      </c>
      <c r="S32" s="166">
        <v>232.94196000000002</v>
      </c>
      <c r="T32" s="166">
        <v>59622.25546</v>
      </c>
      <c r="U32" s="166">
        <v>37828.979289999996</v>
      </c>
      <c r="V32" s="166">
        <v>2933.1643899999999</v>
      </c>
      <c r="W32" s="166">
        <v>806.84994999999992</v>
      </c>
      <c r="X32" s="166">
        <v>373.13972999999999</v>
      </c>
      <c r="Y32" s="166">
        <v>670.72759999999994</v>
      </c>
      <c r="Z32" s="166">
        <v>749.47898999999995</v>
      </c>
      <c r="AA32" s="166">
        <v>4815.1163799999995</v>
      </c>
      <c r="AB32" s="166">
        <v>0</v>
      </c>
      <c r="AC32" s="166">
        <v>271.29771</v>
      </c>
      <c r="AD32" s="166">
        <v>139.99024</v>
      </c>
      <c r="AE32" s="166">
        <v>1289.2133999999999</v>
      </c>
      <c r="AF32" s="166">
        <v>0</v>
      </c>
      <c r="AG32" s="166">
        <v>528.80858999999998</v>
      </c>
      <c r="AH32" s="166">
        <v>44251.222959999999</v>
      </c>
      <c r="AI32" s="166">
        <v>3100.38211</v>
      </c>
      <c r="AJ32" s="166">
        <v>198849.35902000003</v>
      </c>
      <c r="AK32" s="1198"/>
      <c r="AL32" s="1198"/>
      <c r="AM32" s="167"/>
      <c r="AN32" s="167"/>
      <c r="AO32" s="167"/>
      <c r="AP32" s="167"/>
      <c r="AQ32" s="167"/>
      <c r="AR32" s="167"/>
      <c r="AS32" s="167"/>
    </row>
    <row r="33" spans="1:45" s="481" customFormat="1" ht="12.75" x14ac:dyDescent="0.2">
      <c r="A33" s="173" t="s">
        <v>1066</v>
      </c>
      <c r="B33" s="166">
        <v>0</v>
      </c>
      <c r="C33" s="166">
        <v>0</v>
      </c>
      <c r="D33" s="166">
        <v>2412.19706</v>
      </c>
      <c r="E33" s="166">
        <v>8376.8368100000007</v>
      </c>
      <c r="F33" s="166">
        <v>4663.6204299999999</v>
      </c>
      <c r="G33" s="166">
        <v>0</v>
      </c>
      <c r="H33" s="166">
        <v>0</v>
      </c>
      <c r="I33" s="166">
        <v>5300.81</v>
      </c>
      <c r="J33" s="166">
        <v>0</v>
      </c>
      <c r="K33" s="166">
        <v>0</v>
      </c>
      <c r="L33" s="166">
        <v>0</v>
      </c>
      <c r="M33" s="166">
        <v>0</v>
      </c>
      <c r="N33" s="166">
        <v>188.55708999999999</v>
      </c>
      <c r="O33" s="166">
        <v>18522.25403</v>
      </c>
      <c r="P33" s="166">
        <v>0</v>
      </c>
      <c r="Q33" s="166">
        <v>1384.5342000000001</v>
      </c>
      <c r="R33" s="166">
        <v>0</v>
      </c>
      <c r="S33" s="166">
        <v>0</v>
      </c>
      <c r="T33" s="166">
        <v>6369.4305899999999</v>
      </c>
      <c r="U33" s="166">
        <v>5795.5407800000003</v>
      </c>
      <c r="V33" s="166">
        <v>0</v>
      </c>
      <c r="W33" s="166">
        <v>398.17187999999999</v>
      </c>
      <c r="X33" s="166">
        <v>262.52521000000002</v>
      </c>
      <c r="Y33" s="166">
        <v>321.06172999999995</v>
      </c>
      <c r="Z33" s="166">
        <v>0</v>
      </c>
      <c r="AA33" s="166">
        <v>2717.9895799999999</v>
      </c>
      <c r="AB33" s="166">
        <v>186.554</v>
      </c>
      <c r="AC33" s="166">
        <v>0</v>
      </c>
      <c r="AD33" s="166">
        <v>0</v>
      </c>
      <c r="AE33" s="166">
        <v>0</v>
      </c>
      <c r="AF33" s="166">
        <v>0</v>
      </c>
      <c r="AG33" s="166">
        <v>5559.2180699999999</v>
      </c>
      <c r="AH33" s="166">
        <v>109.14717</v>
      </c>
      <c r="AI33" s="166">
        <v>188.55710000000002</v>
      </c>
      <c r="AJ33" s="166">
        <v>62757.005730000004</v>
      </c>
      <c r="AK33" s="1198"/>
      <c r="AL33" s="1198"/>
      <c r="AM33" s="167"/>
      <c r="AN33" s="167"/>
      <c r="AO33" s="167"/>
      <c r="AP33" s="167"/>
      <c r="AQ33" s="167"/>
      <c r="AR33" s="167"/>
      <c r="AS33" s="167"/>
    </row>
    <row r="34" spans="1:45" s="480" customFormat="1" ht="12.75" x14ac:dyDescent="0.2">
      <c r="A34" s="1185" t="s">
        <v>529</v>
      </c>
      <c r="B34" s="1199">
        <v>306.24862999999999</v>
      </c>
      <c r="C34" s="1199">
        <v>607153.43354</v>
      </c>
      <c r="D34" s="1199">
        <v>547242.48802999989</v>
      </c>
      <c r="E34" s="1199">
        <v>838175.48171000008</v>
      </c>
      <c r="F34" s="1199">
        <v>165381.76009</v>
      </c>
      <c r="G34" s="1199">
        <v>65.988320000000002</v>
      </c>
      <c r="H34" s="1199">
        <v>162717.01</v>
      </c>
      <c r="I34" s="1199">
        <v>851412.29801999999</v>
      </c>
      <c r="J34" s="1199">
        <v>1956.6552199999999</v>
      </c>
      <c r="K34" s="1199">
        <v>106767.43006000001</v>
      </c>
      <c r="L34" s="1199">
        <v>3828.4353444846897</v>
      </c>
      <c r="M34" s="1199">
        <v>4461.5329499999989</v>
      </c>
      <c r="N34" s="1199">
        <v>83067.035279999996</v>
      </c>
      <c r="O34" s="1199">
        <v>496296.41806</v>
      </c>
      <c r="P34" s="1199">
        <v>0</v>
      </c>
      <c r="Q34" s="1199">
        <v>279520.90281999996</v>
      </c>
      <c r="R34" s="1199">
        <v>48390.585320000006</v>
      </c>
      <c r="S34" s="1199">
        <v>81720.353149999995</v>
      </c>
      <c r="T34" s="1199">
        <v>478221.90838999994</v>
      </c>
      <c r="U34" s="1199">
        <v>439169.04002999986</v>
      </c>
      <c r="V34" s="1199">
        <v>55104.578949999988</v>
      </c>
      <c r="W34" s="1199">
        <v>138333.36757999999</v>
      </c>
      <c r="X34" s="1199">
        <v>32360.885030000001</v>
      </c>
      <c r="Y34" s="1199">
        <v>63731.207190000001</v>
      </c>
      <c r="Z34" s="1199">
        <v>43532.153080000011</v>
      </c>
      <c r="AA34" s="1199">
        <v>245594.54993999994</v>
      </c>
      <c r="AB34" s="1199">
        <v>13107.446999999998</v>
      </c>
      <c r="AC34" s="1199">
        <v>147860.20718000003</v>
      </c>
      <c r="AD34" s="1199">
        <v>84272.70723</v>
      </c>
      <c r="AE34" s="1199">
        <v>211100.62885999994</v>
      </c>
      <c r="AF34" s="1199">
        <v>9182.5085100000015</v>
      </c>
      <c r="AG34" s="1199">
        <v>456303.98162000004</v>
      </c>
      <c r="AH34" s="1199">
        <v>9079.4107099999983</v>
      </c>
      <c r="AI34" s="1199">
        <v>158637.57032</v>
      </c>
      <c r="AJ34" s="1199">
        <v>6864056.2081644833</v>
      </c>
      <c r="AK34" s="1197"/>
      <c r="AL34" s="1197"/>
      <c r="AM34" s="165"/>
      <c r="AN34" s="165"/>
      <c r="AO34" s="165"/>
      <c r="AP34" s="165"/>
      <c r="AQ34" s="165"/>
      <c r="AR34" s="165"/>
      <c r="AS34" s="165"/>
    </row>
    <row r="35" spans="1:45" s="481" customFormat="1" ht="12.75" x14ac:dyDescent="0.2">
      <c r="A35" s="171" t="s">
        <v>691</v>
      </c>
      <c r="B35" s="166">
        <v>0</v>
      </c>
      <c r="C35" s="166">
        <v>126017.76420999999</v>
      </c>
      <c r="D35" s="166">
        <v>221874.76410000003</v>
      </c>
      <c r="E35" s="166">
        <v>147048.94830000002</v>
      </c>
      <c r="F35" s="166">
        <v>1889.6211500000002</v>
      </c>
      <c r="G35" s="166">
        <v>0</v>
      </c>
      <c r="H35" s="166">
        <v>0</v>
      </c>
      <c r="I35" s="166">
        <v>42498.825549999994</v>
      </c>
      <c r="J35" s="166">
        <v>0</v>
      </c>
      <c r="K35" s="166">
        <v>0</v>
      </c>
      <c r="L35" s="166">
        <v>0</v>
      </c>
      <c r="M35" s="166">
        <v>0</v>
      </c>
      <c r="N35" s="166">
        <v>379.92720000000003</v>
      </c>
      <c r="O35" s="166">
        <v>44794.438070000004</v>
      </c>
      <c r="P35" s="166">
        <v>0</v>
      </c>
      <c r="Q35" s="166">
        <v>28903.307379999995</v>
      </c>
      <c r="R35" s="166">
        <v>0</v>
      </c>
      <c r="S35" s="166">
        <v>47.160609999999998</v>
      </c>
      <c r="T35" s="166">
        <v>73288.365250000003</v>
      </c>
      <c r="U35" s="166">
        <v>56185.242039999997</v>
      </c>
      <c r="V35" s="166">
        <v>1333.9755700000001</v>
      </c>
      <c r="W35" s="166">
        <v>84.442580000000007</v>
      </c>
      <c r="X35" s="166">
        <v>0</v>
      </c>
      <c r="Y35" s="166">
        <v>582.88082999999995</v>
      </c>
      <c r="Z35" s="166">
        <v>0</v>
      </c>
      <c r="AA35" s="166">
        <v>34919.570299999999</v>
      </c>
      <c r="AB35" s="166">
        <v>0</v>
      </c>
      <c r="AC35" s="166">
        <v>1633.10896</v>
      </c>
      <c r="AD35" s="166">
        <v>4282.1165999999994</v>
      </c>
      <c r="AE35" s="166">
        <v>2990.7594099999997</v>
      </c>
      <c r="AF35" s="166">
        <v>0</v>
      </c>
      <c r="AG35" s="166">
        <v>253927.88803000003</v>
      </c>
      <c r="AH35" s="166">
        <v>1125.19615</v>
      </c>
      <c r="AI35" s="166">
        <v>7015.5685999999996</v>
      </c>
      <c r="AJ35" s="166">
        <v>1050823.8708900004</v>
      </c>
      <c r="AK35" s="1198"/>
      <c r="AL35" s="1198"/>
      <c r="AM35" s="167"/>
      <c r="AN35" s="167"/>
      <c r="AO35" s="167"/>
      <c r="AP35" s="167"/>
      <c r="AQ35" s="167"/>
      <c r="AR35" s="167"/>
      <c r="AS35" s="167"/>
    </row>
    <row r="36" spans="1:45" s="481" customFormat="1" ht="12.75" x14ac:dyDescent="0.2">
      <c r="A36" s="171" t="s">
        <v>1558</v>
      </c>
      <c r="B36" s="166">
        <v>0</v>
      </c>
      <c r="C36" s="166">
        <v>179.04597000000001</v>
      </c>
      <c r="D36" s="166">
        <v>14.232559999999999</v>
      </c>
      <c r="E36" s="166">
        <v>0</v>
      </c>
      <c r="F36" s="166">
        <v>0</v>
      </c>
      <c r="G36" s="166">
        <v>0</v>
      </c>
      <c r="H36" s="166">
        <v>0</v>
      </c>
      <c r="I36" s="166">
        <v>6.6556800000000003</v>
      </c>
      <c r="J36" s="166">
        <v>0</v>
      </c>
      <c r="K36" s="166">
        <v>915.50536999999997</v>
      </c>
      <c r="L36" s="166">
        <v>0</v>
      </c>
      <c r="M36" s="166">
        <v>0</v>
      </c>
      <c r="N36" s="166">
        <v>0</v>
      </c>
      <c r="O36" s="166">
        <v>739.54917</v>
      </c>
      <c r="P36" s="166">
        <v>0</v>
      </c>
      <c r="Q36" s="166">
        <v>90.731200000000001</v>
      </c>
      <c r="R36" s="166">
        <v>0</v>
      </c>
      <c r="S36" s="166">
        <v>0.18831999999999999</v>
      </c>
      <c r="T36" s="166">
        <v>0</v>
      </c>
      <c r="U36" s="166">
        <v>98.661600000000007</v>
      </c>
      <c r="V36" s="166">
        <v>5.3212999999999999</v>
      </c>
      <c r="W36" s="166">
        <v>1.4193800000000001</v>
      </c>
      <c r="X36" s="166">
        <v>0</v>
      </c>
      <c r="Y36" s="166">
        <v>0</v>
      </c>
      <c r="Z36" s="166">
        <v>0</v>
      </c>
      <c r="AA36" s="166">
        <v>0</v>
      </c>
      <c r="AB36" s="166">
        <v>0</v>
      </c>
      <c r="AC36" s="166">
        <v>0</v>
      </c>
      <c r="AD36" s="166">
        <v>0</v>
      </c>
      <c r="AE36" s="166">
        <v>162.36059</v>
      </c>
      <c r="AF36" s="166">
        <v>0</v>
      </c>
      <c r="AG36" s="166">
        <v>0</v>
      </c>
      <c r="AH36" s="166">
        <v>0.36410999999999999</v>
      </c>
      <c r="AI36" s="166">
        <v>0</v>
      </c>
      <c r="AJ36" s="166">
        <v>2214.0352499999995</v>
      </c>
      <c r="AK36" s="1198"/>
      <c r="AL36" s="1198"/>
      <c r="AM36" s="167"/>
      <c r="AN36" s="167"/>
      <c r="AO36" s="167"/>
      <c r="AP36" s="167"/>
      <c r="AQ36" s="167"/>
      <c r="AR36" s="167"/>
      <c r="AS36" s="167"/>
    </row>
    <row r="37" spans="1:45" s="481" customFormat="1" ht="12.75" x14ac:dyDescent="0.2">
      <c r="A37" s="173" t="s">
        <v>1067</v>
      </c>
      <c r="B37" s="166">
        <v>4.5188999999999995</v>
      </c>
      <c r="C37" s="166">
        <v>1971.3341699999999</v>
      </c>
      <c r="D37" s="166">
        <v>7116.6429899999994</v>
      </c>
      <c r="E37" s="166">
        <v>12824.048770000001</v>
      </c>
      <c r="F37" s="166">
        <v>3121.7839100000001</v>
      </c>
      <c r="G37" s="166">
        <v>0</v>
      </c>
      <c r="H37" s="166">
        <v>2917.55629</v>
      </c>
      <c r="I37" s="166">
        <v>5372.2954200000004</v>
      </c>
      <c r="J37" s="166">
        <v>110.93797000000001</v>
      </c>
      <c r="K37" s="166">
        <v>12587.762659999997</v>
      </c>
      <c r="L37" s="166">
        <v>0</v>
      </c>
      <c r="M37" s="166">
        <v>758.70342999999991</v>
      </c>
      <c r="N37" s="166">
        <v>109.70581999999999</v>
      </c>
      <c r="O37" s="166">
        <v>4962.6131099999993</v>
      </c>
      <c r="P37" s="166">
        <v>0</v>
      </c>
      <c r="Q37" s="166">
        <v>4027.1681800000001</v>
      </c>
      <c r="R37" s="166">
        <v>1879.08817</v>
      </c>
      <c r="S37" s="166">
        <v>323.35039</v>
      </c>
      <c r="T37" s="166">
        <v>1503.3587400000001</v>
      </c>
      <c r="U37" s="166">
        <v>2079.7334499999997</v>
      </c>
      <c r="V37" s="166">
        <v>1990.6090499999998</v>
      </c>
      <c r="W37" s="166">
        <v>2583.8335299999999</v>
      </c>
      <c r="X37" s="166">
        <v>10.444610000000001</v>
      </c>
      <c r="Y37" s="166">
        <v>4550.1714499999998</v>
      </c>
      <c r="Z37" s="166">
        <v>1271.3340700000001</v>
      </c>
      <c r="AA37" s="166">
        <v>2845.2400400000001</v>
      </c>
      <c r="AB37" s="166">
        <v>20.206</v>
      </c>
      <c r="AC37" s="166">
        <v>1867.9482</v>
      </c>
      <c r="AD37" s="166">
        <v>2038.4808399999999</v>
      </c>
      <c r="AE37" s="166">
        <v>3105.3883799999999</v>
      </c>
      <c r="AF37" s="166">
        <v>117.47261</v>
      </c>
      <c r="AG37" s="166">
        <v>2591.6155999999996</v>
      </c>
      <c r="AH37" s="166">
        <v>70.53049</v>
      </c>
      <c r="AI37" s="166">
        <v>2471.5445599999994</v>
      </c>
      <c r="AJ37" s="166">
        <v>87205.421800000011</v>
      </c>
      <c r="AK37" s="1198"/>
      <c r="AL37" s="1198"/>
      <c r="AM37" s="167"/>
      <c r="AN37" s="167"/>
      <c r="AO37" s="167"/>
      <c r="AP37" s="167"/>
      <c r="AQ37" s="167"/>
      <c r="AR37" s="167"/>
      <c r="AS37" s="167"/>
    </row>
    <row r="38" spans="1:45" s="481" customFormat="1" ht="12.75" x14ac:dyDescent="0.2">
      <c r="A38" s="173" t="s">
        <v>941</v>
      </c>
      <c r="B38" s="166">
        <v>0</v>
      </c>
      <c r="C38" s="166">
        <v>235368.03170999998</v>
      </c>
      <c r="D38" s="166">
        <v>138249.71794</v>
      </c>
      <c r="E38" s="166">
        <v>298718.68576999998</v>
      </c>
      <c r="F38" s="166">
        <v>75572.75625000002</v>
      </c>
      <c r="G38" s="166">
        <v>0</v>
      </c>
      <c r="H38" s="166">
        <v>42937.84261</v>
      </c>
      <c r="I38" s="166">
        <v>351089.03117999999</v>
      </c>
      <c r="J38" s="166">
        <v>0</v>
      </c>
      <c r="K38" s="166">
        <v>5661.9056600000004</v>
      </c>
      <c r="L38" s="166">
        <v>0</v>
      </c>
      <c r="M38" s="166">
        <v>2395.0210899999997</v>
      </c>
      <c r="N38" s="166">
        <v>43305.017449999992</v>
      </c>
      <c r="O38" s="166">
        <v>184759.06194999997</v>
      </c>
      <c r="P38" s="166">
        <v>0</v>
      </c>
      <c r="Q38" s="166">
        <v>107324.30915</v>
      </c>
      <c r="R38" s="166">
        <v>12141.562809999999</v>
      </c>
      <c r="S38" s="166">
        <v>20505.749370000001</v>
      </c>
      <c r="T38" s="166">
        <v>180506.36205000003</v>
      </c>
      <c r="U38" s="166">
        <v>149403.90502999999</v>
      </c>
      <c r="V38" s="166">
        <v>27580.354150000003</v>
      </c>
      <c r="W38" s="166">
        <v>52407.557549999998</v>
      </c>
      <c r="X38" s="166">
        <v>1609.5102600000002</v>
      </c>
      <c r="Y38" s="166">
        <v>14959.749450000001</v>
      </c>
      <c r="Z38" s="166">
        <v>23867.605169999999</v>
      </c>
      <c r="AA38" s="166">
        <v>98091.037810000009</v>
      </c>
      <c r="AB38" s="166">
        <v>6993.4579999999996</v>
      </c>
      <c r="AC38" s="166">
        <v>63933.115229999989</v>
      </c>
      <c r="AD38" s="166">
        <v>19417.878330000003</v>
      </c>
      <c r="AE38" s="166">
        <v>63336.905289999995</v>
      </c>
      <c r="AF38" s="166">
        <v>7320.2081100000014</v>
      </c>
      <c r="AG38" s="166">
        <v>113111.20327000001</v>
      </c>
      <c r="AH38" s="166">
        <v>5788.5673899999992</v>
      </c>
      <c r="AI38" s="166">
        <v>44771.40004</v>
      </c>
      <c r="AJ38" s="166">
        <v>2391127.5100700008</v>
      </c>
      <c r="AK38" s="1198"/>
      <c r="AL38" s="1198"/>
      <c r="AM38" s="167"/>
      <c r="AN38" s="167"/>
      <c r="AO38" s="167"/>
      <c r="AP38" s="167"/>
      <c r="AQ38" s="167"/>
      <c r="AR38" s="167"/>
      <c r="AS38" s="167"/>
    </row>
    <row r="39" spans="1:45" s="481" customFormat="1" ht="12.75" x14ac:dyDescent="0.2">
      <c r="A39" s="174" t="s">
        <v>1573</v>
      </c>
      <c r="B39" s="166">
        <v>0</v>
      </c>
      <c r="C39" s="166">
        <v>733.97427000000005</v>
      </c>
      <c r="D39" s="166">
        <v>198.1773</v>
      </c>
      <c r="E39" s="166">
        <v>957.88483000000008</v>
      </c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166">
        <v>0</v>
      </c>
      <c r="Q39" s="166">
        <v>4343.0910599999997</v>
      </c>
      <c r="R39" s="166">
        <v>0</v>
      </c>
      <c r="S39" s="166">
        <v>0</v>
      </c>
      <c r="T39" s="166">
        <v>0</v>
      </c>
      <c r="U39" s="166">
        <v>244.74835000000002</v>
      </c>
      <c r="V39" s="166">
        <v>0</v>
      </c>
      <c r="W39" s="166">
        <v>25.323070000000001</v>
      </c>
      <c r="X39" s="166">
        <v>0</v>
      </c>
      <c r="Y39" s="166">
        <v>0</v>
      </c>
      <c r="Z39" s="166">
        <v>0</v>
      </c>
      <c r="AA39" s="166">
        <v>0</v>
      </c>
      <c r="AB39" s="166">
        <v>0</v>
      </c>
      <c r="AC39" s="166">
        <v>171.85882000000001</v>
      </c>
      <c r="AD39" s="166">
        <v>0</v>
      </c>
      <c r="AE39" s="166">
        <v>0</v>
      </c>
      <c r="AF39" s="166">
        <v>0</v>
      </c>
      <c r="AG39" s="166">
        <v>34.066000000000003</v>
      </c>
      <c r="AH39" s="166">
        <v>0</v>
      </c>
      <c r="AI39" s="166">
        <v>0</v>
      </c>
      <c r="AJ39" s="166">
        <v>6709.1237000000001</v>
      </c>
      <c r="AK39" s="1198"/>
      <c r="AL39" s="1198"/>
      <c r="AM39" s="167"/>
      <c r="AN39" s="167"/>
      <c r="AO39" s="167"/>
      <c r="AP39" s="167"/>
      <c r="AQ39" s="167"/>
      <c r="AR39" s="167"/>
      <c r="AS39" s="167"/>
    </row>
    <row r="40" spans="1:45" s="481" customFormat="1" ht="12.75" x14ac:dyDescent="0.2">
      <c r="A40" s="174" t="s">
        <v>1664</v>
      </c>
      <c r="B40" s="166">
        <v>0</v>
      </c>
      <c r="C40" s="166">
        <v>9829.091550000001</v>
      </c>
      <c r="D40" s="166">
        <v>6297.4624899999999</v>
      </c>
      <c r="E40" s="166">
        <v>21687.862399999998</v>
      </c>
      <c r="F40" s="166">
        <v>85.023930000000007</v>
      </c>
      <c r="G40" s="166">
        <v>0</v>
      </c>
      <c r="H40" s="166">
        <v>103.17327</v>
      </c>
      <c r="I40" s="166">
        <v>1806.1401199999998</v>
      </c>
      <c r="J40" s="166">
        <v>0</v>
      </c>
      <c r="K40" s="166">
        <v>7.3905600000000007</v>
      </c>
      <c r="L40" s="166">
        <v>0</v>
      </c>
      <c r="M40" s="166">
        <v>0</v>
      </c>
      <c r="N40" s="166">
        <v>829.35029000000009</v>
      </c>
      <c r="O40" s="166">
        <v>1185.9916400000002</v>
      </c>
      <c r="P40" s="166">
        <v>0</v>
      </c>
      <c r="Q40" s="166">
        <v>1575.55143</v>
      </c>
      <c r="R40" s="166">
        <v>0</v>
      </c>
      <c r="S40" s="166">
        <v>50.375010000000003</v>
      </c>
      <c r="T40" s="166">
        <v>5756.0031600000002</v>
      </c>
      <c r="U40" s="166">
        <v>1585.79</v>
      </c>
      <c r="V40" s="166">
        <v>45.906169999999996</v>
      </c>
      <c r="W40" s="166">
        <v>9.4008700000000012</v>
      </c>
      <c r="X40" s="166">
        <v>1.7529999999999999</v>
      </c>
      <c r="Y40" s="166">
        <v>2.95</v>
      </c>
      <c r="Z40" s="166">
        <v>38.563879999999997</v>
      </c>
      <c r="AA40" s="166">
        <v>482.64934000000005</v>
      </c>
      <c r="AB40" s="166">
        <v>0</v>
      </c>
      <c r="AC40" s="166">
        <v>323.21239999999995</v>
      </c>
      <c r="AD40" s="166">
        <v>0.85877999999999999</v>
      </c>
      <c r="AE40" s="166">
        <v>454.80759</v>
      </c>
      <c r="AF40" s="166">
        <v>1.1919999999999999</v>
      </c>
      <c r="AG40" s="166">
        <v>1767.76</v>
      </c>
      <c r="AH40" s="166">
        <v>0</v>
      </c>
      <c r="AI40" s="166">
        <v>149.35588000000001</v>
      </c>
      <c r="AJ40" s="166">
        <v>54077.615760000008</v>
      </c>
      <c r="AK40" s="1198"/>
      <c r="AL40" s="1198"/>
      <c r="AM40" s="167"/>
      <c r="AN40" s="167"/>
      <c r="AO40" s="167"/>
      <c r="AP40" s="167"/>
      <c r="AQ40" s="167"/>
      <c r="AR40" s="167"/>
      <c r="AS40" s="167"/>
    </row>
    <row r="41" spans="1:45" s="481" customFormat="1" ht="12.75" x14ac:dyDescent="0.2">
      <c r="A41" s="175" t="s">
        <v>1657</v>
      </c>
      <c r="B41" s="166">
        <v>36.504939999999998</v>
      </c>
      <c r="C41" s="166">
        <v>10179.600699999999</v>
      </c>
      <c r="D41" s="166">
        <v>7539.0954400000001</v>
      </c>
      <c r="E41" s="166">
        <v>8481.1270800000002</v>
      </c>
      <c r="F41" s="166">
        <v>159.67894000000004</v>
      </c>
      <c r="G41" s="166">
        <v>0</v>
      </c>
      <c r="H41" s="166">
        <v>3856.8822799999994</v>
      </c>
      <c r="I41" s="166">
        <v>5376.9879299999993</v>
      </c>
      <c r="J41" s="166">
        <v>0</v>
      </c>
      <c r="K41" s="166">
        <v>4116.0946700000004</v>
      </c>
      <c r="L41" s="166">
        <v>0</v>
      </c>
      <c r="M41" s="166">
        <v>49.946550000000002</v>
      </c>
      <c r="N41" s="166">
        <v>232.07699</v>
      </c>
      <c r="O41" s="166">
        <v>12420.274429999999</v>
      </c>
      <c r="P41" s="166">
        <v>0</v>
      </c>
      <c r="Q41" s="166">
        <v>5696.8659800000005</v>
      </c>
      <c r="R41" s="166">
        <v>2.2334999999999998</v>
      </c>
      <c r="S41" s="166">
        <v>1611.0257199999999</v>
      </c>
      <c r="T41" s="166">
        <v>6251.6957899999998</v>
      </c>
      <c r="U41" s="166">
        <v>4480.3840300000002</v>
      </c>
      <c r="V41" s="166">
        <v>220.79474999999999</v>
      </c>
      <c r="W41" s="166">
        <v>1093.7395299999998</v>
      </c>
      <c r="X41" s="166">
        <v>14.345750000000001</v>
      </c>
      <c r="Y41" s="166">
        <v>372.21845999999999</v>
      </c>
      <c r="Z41" s="166">
        <v>4.0083500000000001</v>
      </c>
      <c r="AA41" s="166">
        <v>4650.52808</v>
      </c>
      <c r="AB41" s="166">
        <v>1.865</v>
      </c>
      <c r="AC41" s="166">
        <v>1160.1715800000002</v>
      </c>
      <c r="AD41" s="166">
        <v>16.10615</v>
      </c>
      <c r="AE41" s="166">
        <v>8587.50533</v>
      </c>
      <c r="AF41" s="166">
        <v>50.780999999999999</v>
      </c>
      <c r="AG41" s="166">
        <v>3041.3549299999991</v>
      </c>
      <c r="AH41" s="166">
        <v>16.517799999999998</v>
      </c>
      <c r="AI41" s="166">
        <v>2692.53206</v>
      </c>
      <c r="AJ41" s="166">
        <v>92412.943740000017</v>
      </c>
      <c r="AK41" s="1198"/>
      <c r="AL41" s="1198"/>
      <c r="AM41" s="167"/>
      <c r="AN41" s="167"/>
      <c r="AO41" s="167"/>
      <c r="AP41" s="167"/>
      <c r="AQ41" s="167"/>
      <c r="AR41" s="167"/>
      <c r="AS41" s="167"/>
    </row>
    <row r="42" spans="1:45" s="481" customFormat="1" ht="12.75" x14ac:dyDescent="0.2">
      <c r="A42" s="173" t="s">
        <v>1068</v>
      </c>
      <c r="B42" s="166">
        <v>168.13350000000003</v>
      </c>
      <c r="C42" s="166">
        <v>53475.550790000001</v>
      </c>
      <c r="D42" s="166">
        <v>60086.903640000004</v>
      </c>
      <c r="E42" s="166">
        <v>92683.601410000003</v>
      </c>
      <c r="F42" s="166">
        <v>8714.4136299999991</v>
      </c>
      <c r="G42" s="166">
        <v>0</v>
      </c>
      <c r="H42" s="166">
        <v>24736.205229999996</v>
      </c>
      <c r="I42" s="166">
        <v>102471.34796999999</v>
      </c>
      <c r="J42" s="166">
        <v>0</v>
      </c>
      <c r="K42" s="166">
        <v>75526.099250000014</v>
      </c>
      <c r="L42" s="166">
        <v>0</v>
      </c>
      <c r="M42" s="166">
        <v>308.11671000000001</v>
      </c>
      <c r="N42" s="166">
        <v>1858.9927500000003</v>
      </c>
      <c r="O42" s="166">
        <v>45684.767080000005</v>
      </c>
      <c r="P42" s="166">
        <v>0</v>
      </c>
      <c r="Q42" s="166">
        <v>49885.606570000004</v>
      </c>
      <c r="R42" s="166">
        <v>82.345929999999996</v>
      </c>
      <c r="S42" s="166">
        <v>42767.36823</v>
      </c>
      <c r="T42" s="166">
        <v>37293.760229999985</v>
      </c>
      <c r="U42" s="166">
        <v>42718.849649999996</v>
      </c>
      <c r="V42" s="166">
        <v>4187.9946399999999</v>
      </c>
      <c r="W42" s="166">
        <v>4615.5847299999996</v>
      </c>
      <c r="X42" s="166">
        <v>123.89854000000001</v>
      </c>
      <c r="Y42" s="166">
        <v>10682.101409999999</v>
      </c>
      <c r="Z42" s="166">
        <v>478.06433000000004</v>
      </c>
      <c r="AA42" s="166">
        <v>18840.048019999998</v>
      </c>
      <c r="AB42" s="166">
        <v>70.754999999999995</v>
      </c>
      <c r="AC42" s="166">
        <v>12511.79429</v>
      </c>
      <c r="AD42" s="166">
        <v>865.69739000000004</v>
      </c>
      <c r="AE42" s="166">
        <v>50044.201729999993</v>
      </c>
      <c r="AF42" s="166">
        <v>256.12909999999999</v>
      </c>
      <c r="AG42" s="166">
        <v>21436.431939999999</v>
      </c>
      <c r="AH42" s="166">
        <v>1162.5437099999999</v>
      </c>
      <c r="AI42" s="166">
        <v>66694.11662999999</v>
      </c>
      <c r="AJ42" s="166">
        <v>830431.42402999988</v>
      </c>
      <c r="AK42" s="1198"/>
      <c r="AL42" s="1198"/>
      <c r="AM42" s="167"/>
      <c r="AN42" s="167"/>
      <c r="AO42" s="167"/>
      <c r="AP42" s="167"/>
      <c r="AQ42" s="167"/>
      <c r="AR42" s="167"/>
      <c r="AS42" s="167"/>
    </row>
    <row r="43" spans="1:45" s="481" customFormat="1" ht="12.75" x14ac:dyDescent="0.2">
      <c r="A43" s="173" t="s">
        <v>526</v>
      </c>
      <c r="B43" s="166">
        <v>50.503860000000003</v>
      </c>
      <c r="C43" s="166">
        <v>26498.85556</v>
      </c>
      <c r="D43" s="166">
        <v>25988.79523</v>
      </c>
      <c r="E43" s="166">
        <v>36014.469039999996</v>
      </c>
      <c r="F43" s="166">
        <v>12890.840380000001</v>
      </c>
      <c r="G43" s="166">
        <v>0</v>
      </c>
      <c r="H43" s="166">
        <v>11151.563100000001</v>
      </c>
      <c r="I43" s="166">
        <v>37812.637920000001</v>
      </c>
      <c r="J43" s="166">
        <v>0</v>
      </c>
      <c r="K43" s="166">
        <v>945.41488000000004</v>
      </c>
      <c r="L43" s="166">
        <v>0</v>
      </c>
      <c r="M43" s="166">
        <v>79.111899999999991</v>
      </c>
      <c r="N43" s="166">
        <v>1010.25359</v>
      </c>
      <c r="O43" s="166">
        <v>17772.360149999997</v>
      </c>
      <c r="P43" s="166">
        <v>0</v>
      </c>
      <c r="Q43" s="166">
        <v>32425.916989999998</v>
      </c>
      <c r="R43" s="166">
        <v>21.703799999999998</v>
      </c>
      <c r="S43" s="166">
        <v>3525.6917600000002</v>
      </c>
      <c r="T43" s="166">
        <v>16829.741919999997</v>
      </c>
      <c r="U43" s="166">
        <v>19876.694760000002</v>
      </c>
      <c r="V43" s="166">
        <v>3059.23299</v>
      </c>
      <c r="W43" s="166">
        <v>2648.7549300000001</v>
      </c>
      <c r="X43" s="166">
        <v>71.690449999999998</v>
      </c>
      <c r="Y43" s="166">
        <v>1375.2782000000002</v>
      </c>
      <c r="Z43" s="166">
        <v>361.19733000000002</v>
      </c>
      <c r="AA43" s="166">
        <v>16277.83534</v>
      </c>
      <c r="AB43" s="166">
        <v>146.58600000000001</v>
      </c>
      <c r="AC43" s="166">
        <v>13729.08358</v>
      </c>
      <c r="AD43" s="166">
        <v>878.04143999999997</v>
      </c>
      <c r="AE43" s="166">
        <v>11735.85835</v>
      </c>
      <c r="AF43" s="166">
        <v>76.511649999999989</v>
      </c>
      <c r="AG43" s="166">
        <v>18521.000299999996</v>
      </c>
      <c r="AH43" s="166">
        <v>145.29155</v>
      </c>
      <c r="AI43" s="166">
        <v>24461.09636</v>
      </c>
      <c r="AJ43" s="166">
        <v>336382.01331000001</v>
      </c>
      <c r="AK43" s="1198"/>
      <c r="AL43" s="1198"/>
      <c r="AM43" s="167"/>
      <c r="AN43" s="167"/>
      <c r="AO43" s="167"/>
      <c r="AP43" s="167"/>
      <c r="AQ43" s="167"/>
      <c r="AR43" s="167"/>
      <c r="AS43" s="167"/>
    </row>
    <row r="44" spans="1:45" s="481" customFormat="1" ht="12.75" x14ac:dyDescent="0.2">
      <c r="A44" s="173" t="s">
        <v>945</v>
      </c>
      <c r="B44" s="166">
        <v>0</v>
      </c>
      <c r="C44" s="166">
        <v>4309.5454699999991</v>
      </c>
      <c r="D44" s="166">
        <v>1565.9525300000012</v>
      </c>
      <c r="E44" s="166">
        <v>15895.173380000002</v>
      </c>
      <c r="F44" s="166">
        <v>1639.5259299999998</v>
      </c>
      <c r="G44" s="166">
        <v>0</v>
      </c>
      <c r="H44" s="166">
        <v>1449.2752300000004</v>
      </c>
      <c r="I44" s="166">
        <v>9739.1334299999926</v>
      </c>
      <c r="J44" s="166">
        <v>0</v>
      </c>
      <c r="K44" s="166">
        <v>233.32888</v>
      </c>
      <c r="L44" s="166">
        <v>0</v>
      </c>
      <c r="M44" s="166">
        <v>19.592440000000003</v>
      </c>
      <c r="N44" s="166">
        <v>417.10798999999997</v>
      </c>
      <c r="O44" s="166">
        <v>49.985839999999854</v>
      </c>
      <c r="P44" s="166">
        <v>0</v>
      </c>
      <c r="Q44" s="166">
        <v>12833.097270000007</v>
      </c>
      <c r="R44" s="166">
        <v>59.609569999999991</v>
      </c>
      <c r="S44" s="166">
        <v>263.39033000000006</v>
      </c>
      <c r="T44" s="166">
        <v>20917.59691</v>
      </c>
      <c r="U44" s="166">
        <v>3235.7473299999947</v>
      </c>
      <c r="V44" s="166">
        <v>389.46966999999995</v>
      </c>
      <c r="W44" s="166">
        <v>52.918229999999518</v>
      </c>
      <c r="X44" s="166">
        <v>49.646400000000007</v>
      </c>
      <c r="Y44" s="166">
        <v>5.1885000000000003</v>
      </c>
      <c r="Z44" s="166">
        <v>490.45670000000001</v>
      </c>
      <c r="AA44" s="166">
        <v>5438.1773200000007</v>
      </c>
      <c r="AB44" s="166">
        <v>0</v>
      </c>
      <c r="AC44" s="166">
        <v>362.7256499999985</v>
      </c>
      <c r="AD44" s="166">
        <v>157.81818000000004</v>
      </c>
      <c r="AE44" s="166">
        <v>4279.4884100000017</v>
      </c>
      <c r="AF44" s="166">
        <v>57.052</v>
      </c>
      <c r="AG44" s="166">
        <v>5117.8675500000045</v>
      </c>
      <c r="AH44" s="166">
        <v>489.86263000000008</v>
      </c>
      <c r="AI44" s="166">
        <v>344.14585000000147</v>
      </c>
      <c r="AJ44" s="166">
        <v>89862.879620000022</v>
      </c>
      <c r="AK44" s="1198"/>
      <c r="AL44" s="1198"/>
      <c r="AM44" s="167"/>
      <c r="AN44" s="167"/>
      <c r="AO44" s="167"/>
      <c r="AP44" s="167"/>
      <c r="AQ44" s="167"/>
      <c r="AR44" s="167"/>
      <c r="AS44" s="167"/>
    </row>
    <row r="45" spans="1:45" s="481" customFormat="1" ht="12.75" x14ac:dyDescent="0.2">
      <c r="A45" s="173" t="s">
        <v>946</v>
      </c>
      <c r="B45" s="166">
        <v>0</v>
      </c>
      <c r="C45" s="166">
        <v>126052.30411</v>
      </c>
      <c r="D45" s="166">
        <v>69300.502909999996</v>
      </c>
      <c r="E45" s="166">
        <v>186747.65388</v>
      </c>
      <c r="F45" s="166">
        <v>57447.436980000006</v>
      </c>
      <c r="G45" s="166">
        <v>0</v>
      </c>
      <c r="H45" s="166">
        <v>72168.944930000012</v>
      </c>
      <c r="I45" s="166">
        <v>275835.90893999999</v>
      </c>
      <c r="J45" s="166">
        <v>0</v>
      </c>
      <c r="K45" s="166">
        <v>558.70896000000005</v>
      </c>
      <c r="L45" s="166">
        <v>0</v>
      </c>
      <c r="M45" s="166">
        <v>836.13319999999999</v>
      </c>
      <c r="N45" s="166">
        <v>34694.602769999998</v>
      </c>
      <c r="O45" s="166">
        <v>173758.00481000004</v>
      </c>
      <c r="P45" s="166">
        <v>0</v>
      </c>
      <c r="Q45" s="166">
        <v>26377.155099999996</v>
      </c>
      <c r="R45" s="166">
        <v>34158.269039999999</v>
      </c>
      <c r="S45" s="166">
        <v>11842.534039999999</v>
      </c>
      <c r="T45" s="166">
        <v>127232.27825</v>
      </c>
      <c r="U45" s="166">
        <v>146879.53266</v>
      </c>
      <c r="V45" s="166">
        <v>15484.815199999999</v>
      </c>
      <c r="W45" s="166">
        <v>73709.720010000005</v>
      </c>
      <c r="X45" s="166">
        <v>30407.411899999999</v>
      </c>
      <c r="Y45" s="166">
        <v>30857.222389999995</v>
      </c>
      <c r="Z45" s="166">
        <v>16338.815100000002</v>
      </c>
      <c r="AA45" s="166">
        <v>58174.838960000001</v>
      </c>
      <c r="AB45" s="166">
        <v>5855.3729999999996</v>
      </c>
      <c r="AC45" s="166">
        <v>46999.732880000003</v>
      </c>
      <c r="AD45" s="166">
        <v>56425.036330000003</v>
      </c>
      <c r="AE45" s="166">
        <v>64401.356040000006</v>
      </c>
      <c r="AF45" s="166">
        <v>1268.1045499999998</v>
      </c>
      <c r="AG45" s="166">
        <v>31398.997479999995</v>
      </c>
      <c r="AH45" s="166">
        <v>268.60363000000001</v>
      </c>
      <c r="AI45" s="166">
        <v>7909.7873400000008</v>
      </c>
      <c r="AJ45" s="166">
        <v>1783389.7853900003</v>
      </c>
      <c r="AK45" s="1198"/>
      <c r="AL45" s="1198"/>
      <c r="AM45" s="167"/>
      <c r="AN45" s="167"/>
      <c r="AO45" s="167"/>
      <c r="AP45" s="167"/>
      <c r="AQ45" s="167"/>
      <c r="AR45" s="167"/>
      <c r="AS45" s="167"/>
    </row>
    <row r="46" spans="1:45" s="481" customFormat="1" ht="12.75" x14ac:dyDescent="0.2">
      <c r="A46" s="173" t="s">
        <v>947</v>
      </c>
      <c r="B46" s="166">
        <v>0</v>
      </c>
      <c r="C46" s="166">
        <v>2422.2527</v>
      </c>
      <c r="D46" s="166">
        <v>3430.2406700000001</v>
      </c>
      <c r="E46" s="166">
        <v>7926.4104900000002</v>
      </c>
      <c r="F46" s="166">
        <v>1159.2245700000001</v>
      </c>
      <c r="G46" s="166">
        <v>0</v>
      </c>
      <c r="H46" s="166">
        <v>560.66862000000003</v>
      </c>
      <c r="I46" s="166">
        <v>5747.4434900000006</v>
      </c>
      <c r="J46" s="166">
        <v>0</v>
      </c>
      <c r="K46" s="166">
        <v>67.434420000000003</v>
      </c>
      <c r="L46" s="166">
        <v>0</v>
      </c>
      <c r="M46" s="166">
        <v>0</v>
      </c>
      <c r="N46" s="166">
        <v>144.24366000000001</v>
      </c>
      <c r="O46" s="166">
        <v>4347.3713599999992</v>
      </c>
      <c r="P46" s="166">
        <v>0</v>
      </c>
      <c r="Q46" s="166">
        <v>536.89257999999995</v>
      </c>
      <c r="R46" s="166">
        <v>45.5595</v>
      </c>
      <c r="S46" s="166">
        <v>410.48730999999998</v>
      </c>
      <c r="T46" s="166">
        <v>3809.0299600000003</v>
      </c>
      <c r="U46" s="166">
        <v>3880.6216800000002</v>
      </c>
      <c r="V46" s="166">
        <v>654.78409999999997</v>
      </c>
      <c r="W46" s="166">
        <v>829.37583999999993</v>
      </c>
      <c r="X46" s="166">
        <v>25.798929999999999</v>
      </c>
      <c r="Y46" s="166">
        <v>63.253920000000001</v>
      </c>
      <c r="Z46" s="166">
        <v>467.75817000000001</v>
      </c>
      <c r="AA46" s="166">
        <v>919.50716999999997</v>
      </c>
      <c r="AB46" s="166">
        <v>0.875</v>
      </c>
      <c r="AC46" s="166">
        <v>491.56950000000001</v>
      </c>
      <c r="AD46" s="166">
        <v>46.085999999999999</v>
      </c>
      <c r="AE46" s="166">
        <v>417.15029000000004</v>
      </c>
      <c r="AF46" s="166">
        <v>34.69</v>
      </c>
      <c r="AG46" s="166">
        <v>1233.2261799999999</v>
      </c>
      <c r="AH46" s="166">
        <v>9.0578599999999998</v>
      </c>
      <c r="AI46" s="166">
        <v>390.35270999999995</v>
      </c>
      <c r="AJ46" s="166">
        <v>40071.366679999992</v>
      </c>
      <c r="AK46" s="1198"/>
      <c r="AL46" s="1198"/>
      <c r="AM46" s="167"/>
      <c r="AN46" s="167"/>
      <c r="AO46" s="167"/>
      <c r="AP46" s="167"/>
      <c r="AQ46" s="167"/>
      <c r="AR46" s="167"/>
      <c r="AS46" s="167"/>
    </row>
    <row r="47" spans="1:45" s="481" customFormat="1" ht="12.75" x14ac:dyDescent="0.2">
      <c r="A47" s="173" t="s">
        <v>1069</v>
      </c>
      <c r="B47" s="166">
        <v>0</v>
      </c>
      <c r="C47" s="166">
        <v>175.58654000000001</v>
      </c>
      <c r="D47" s="166">
        <v>62.66375</v>
      </c>
      <c r="E47" s="166">
        <v>14.036209999999999</v>
      </c>
      <c r="F47" s="166">
        <v>0</v>
      </c>
      <c r="G47" s="166">
        <v>0</v>
      </c>
      <c r="H47" s="166">
        <v>0</v>
      </c>
      <c r="I47" s="166">
        <v>0</v>
      </c>
      <c r="J47" s="166">
        <v>0</v>
      </c>
      <c r="K47" s="166">
        <v>0</v>
      </c>
      <c r="L47" s="166">
        <v>0</v>
      </c>
      <c r="M47" s="166">
        <v>0</v>
      </c>
      <c r="N47" s="166">
        <v>0</v>
      </c>
      <c r="O47" s="166">
        <v>0</v>
      </c>
      <c r="P47" s="166">
        <v>0</v>
      </c>
      <c r="Q47" s="166">
        <v>0.11776</v>
      </c>
      <c r="R47" s="166">
        <v>0</v>
      </c>
      <c r="S47" s="166">
        <v>0</v>
      </c>
      <c r="T47" s="166">
        <v>0</v>
      </c>
      <c r="U47" s="166">
        <v>759.34030000000007</v>
      </c>
      <c r="V47" s="166">
        <v>0</v>
      </c>
      <c r="W47" s="166">
        <v>0</v>
      </c>
      <c r="X47" s="166">
        <v>0</v>
      </c>
      <c r="Y47" s="166">
        <v>0</v>
      </c>
      <c r="Z47" s="166">
        <v>0</v>
      </c>
      <c r="AA47" s="166">
        <v>0</v>
      </c>
      <c r="AB47" s="166">
        <v>0</v>
      </c>
      <c r="AC47" s="166">
        <v>3416.5935399999998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4428.3380999999999</v>
      </c>
      <c r="AK47" s="1198"/>
      <c r="AL47" s="1198"/>
      <c r="AM47" s="167"/>
      <c r="AN47" s="167"/>
      <c r="AO47" s="167"/>
      <c r="AP47" s="167"/>
      <c r="AQ47" s="167"/>
      <c r="AR47" s="167"/>
      <c r="AS47" s="167"/>
    </row>
    <row r="48" spans="1:45" s="481" customFormat="1" ht="12.75" x14ac:dyDescent="0.2">
      <c r="A48" s="173" t="s">
        <v>1780</v>
      </c>
      <c r="B48" s="166">
        <v>0</v>
      </c>
      <c r="C48" s="166">
        <v>0</v>
      </c>
      <c r="D48" s="166">
        <v>0</v>
      </c>
      <c r="E48" s="166">
        <v>0</v>
      </c>
      <c r="F48" s="166">
        <v>0</v>
      </c>
      <c r="G48" s="166">
        <v>0</v>
      </c>
      <c r="H48" s="166">
        <v>0</v>
      </c>
      <c r="I48" s="166">
        <v>0</v>
      </c>
      <c r="J48" s="166">
        <v>0</v>
      </c>
      <c r="K48" s="166">
        <v>0</v>
      </c>
      <c r="L48" s="166">
        <v>0</v>
      </c>
      <c r="M48" s="166">
        <v>0</v>
      </c>
      <c r="N48" s="166">
        <v>0</v>
      </c>
      <c r="O48" s="166">
        <v>0</v>
      </c>
      <c r="P48" s="166">
        <v>0</v>
      </c>
      <c r="Q48" s="166">
        <v>0</v>
      </c>
      <c r="R48" s="166">
        <v>0</v>
      </c>
      <c r="S48" s="166">
        <v>45.178110000000004</v>
      </c>
      <c r="T48" s="166">
        <v>0</v>
      </c>
      <c r="U48" s="166">
        <v>0</v>
      </c>
      <c r="V48" s="166">
        <v>0</v>
      </c>
      <c r="W48" s="166">
        <v>0</v>
      </c>
      <c r="X48" s="166">
        <v>0</v>
      </c>
      <c r="Y48" s="166">
        <v>0</v>
      </c>
      <c r="Z48" s="166">
        <v>0</v>
      </c>
      <c r="AA48" s="166">
        <v>0</v>
      </c>
      <c r="AB48" s="166">
        <v>0</v>
      </c>
      <c r="AC48" s="166">
        <v>0</v>
      </c>
      <c r="AD48" s="166">
        <v>0</v>
      </c>
      <c r="AE48" s="166">
        <v>57.6633</v>
      </c>
      <c r="AF48" s="166">
        <v>0</v>
      </c>
      <c r="AG48" s="166">
        <v>0</v>
      </c>
      <c r="AH48" s="166">
        <v>0</v>
      </c>
      <c r="AI48" s="166">
        <v>0</v>
      </c>
      <c r="AJ48" s="166">
        <v>102.84141</v>
      </c>
      <c r="AK48" s="1198"/>
      <c r="AL48" s="1198"/>
      <c r="AM48" s="167"/>
      <c r="AN48" s="167"/>
      <c r="AO48" s="167"/>
      <c r="AP48" s="167"/>
      <c r="AQ48" s="167"/>
      <c r="AR48" s="167"/>
      <c r="AS48" s="167"/>
    </row>
    <row r="49" spans="1:45" s="481" customFormat="1" ht="12.75" x14ac:dyDescent="0.2">
      <c r="A49" s="173" t="s">
        <v>1675</v>
      </c>
      <c r="B49" s="166">
        <v>46.587429999999991</v>
      </c>
      <c r="C49" s="166">
        <v>4239.2101600000005</v>
      </c>
      <c r="D49" s="166">
        <v>4183.5392099999999</v>
      </c>
      <c r="E49" s="166">
        <v>5814.5727400000005</v>
      </c>
      <c r="F49" s="166">
        <v>1175.3309099999999</v>
      </c>
      <c r="G49" s="166">
        <v>0</v>
      </c>
      <c r="H49" s="166">
        <v>2821.87005</v>
      </c>
      <c r="I49" s="166">
        <v>12113.081120000001</v>
      </c>
      <c r="J49" s="166">
        <v>0</v>
      </c>
      <c r="K49" s="166">
        <v>5502.187100000001</v>
      </c>
      <c r="L49" s="166">
        <v>0</v>
      </c>
      <c r="M49" s="166">
        <v>14.907629999999999</v>
      </c>
      <c r="N49" s="166">
        <v>77.499880000000005</v>
      </c>
      <c r="O49" s="166">
        <v>5098.1645399999998</v>
      </c>
      <c r="P49" s="166">
        <v>0</v>
      </c>
      <c r="Q49" s="166">
        <v>2269.7171699999999</v>
      </c>
      <c r="R49" s="166">
        <v>0.21299999999999999</v>
      </c>
      <c r="S49" s="166">
        <v>304.78813000000002</v>
      </c>
      <c r="T49" s="166">
        <v>2309.40335</v>
      </c>
      <c r="U49" s="166">
        <v>4347.4445300000007</v>
      </c>
      <c r="V49" s="166">
        <v>151.29387999999997</v>
      </c>
      <c r="W49" s="166">
        <v>271.29705000000001</v>
      </c>
      <c r="X49" s="166">
        <v>2.5791900000000001</v>
      </c>
      <c r="Y49" s="166">
        <v>249.46490000000003</v>
      </c>
      <c r="Z49" s="166">
        <v>213.65199999999999</v>
      </c>
      <c r="AA49" s="166">
        <v>1909.73341</v>
      </c>
      <c r="AB49" s="166">
        <v>18.329000000000001</v>
      </c>
      <c r="AC49" s="166">
        <v>1538.31304</v>
      </c>
      <c r="AD49" s="166">
        <v>144.58718999999999</v>
      </c>
      <c r="AE49" s="166">
        <v>1020.1076499999999</v>
      </c>
      <c r="AF49" s="166">
        <v>0.36748999999999998</v>
      </c>
      <c r="AG49" s="166">
        <v>2040.4770799999999</v>
      </c>
      <c r="AH49" s="166">
        <v>2.8753900000000003</v>
      </c>
      <c r="AI49" s="166">
        <v>1367.1690300000002</v>
      </c>
      <c r="AJ49" s="166">
        <v>59248.763250000004</v>
      </c>
      <c r="AK49" s="1198"/>
      <c r="AL49" s="1198"/>
      <c r="AM49" s="167"/>
      <c r="AN49" s="167"/>
      <c r="AO49" s="167"/>
      <c r="AP49" s="167"/>
      <c r="AQ49" s="167"/>
      <c r="AR49" s="167"/>
      <c r="AS49" s="167"/>
    </row>
    <row r="50" spans="1:45" s="481" customFormat="1" ht="12.75" x14ac:dyDescent="0.2">
      <c r="A50" s="173" t="s">
        <v>1070</v>
      </c>
      <c r="B50" s="166">
        <v>0</v>
      </c>
      <c r="C50" s="166">
        <v>-296.31256000000002</v>
      </c>
      <c r="D50" s="166">
        <v>260.39563000000004</v>
      </c>
      <c r="E50" s="166">
        <v>0</v>
      </c>
      <c r="F50" s="166">
        <v>0</v>
      </c>
      <c r="G50" s="166">
        <v>65.988320000000002</v>
      </c>
      <c r="H50" s="166">
        <v>0</v>
      </c>
      <c r="I50" s="166">
        <v>0</v>
      </c>
      <c r="J50" s="166">
        <v>0</v>
      </c>
      <c r="K50" s="166">
        <v>0</v>
      </c>
      <c r="L50" s="166">
        <v>3828.4353444846897</v>
      </c>
      <c r="M50" s="166">
        <v>0</v>
      </c>
      <c r="N50" s="166">
        <v>0</v>
      </c>
      <c r="O50" s="166">
        <v>0</v>
      </c>
      <c r="P50" s="166">
        <v>0</v>
      </c>
      <c r="Q50" s="166">
        <v>540.02537999999993</v>
      </c>
      <c r="R50" s="166">
        <v>0</v>
      </c>
      <c r="S50" s="166">
        <v>0</v>
      </c>
      <c r="T50" s="166">
        <v>0</v>
      </c>
      <c r="U50" s="166">
        <v>219.38949</v>
      </c>
      <c r="V50" s="166">
        <v>0</v>
      </c>
      <c r="W50" s="166">
        <v>0</v>
      </c>
      <c r="X50" s="166">
        <v>0</v>
      </c>
      <c r="Y50" s="166">
        <v>0</v>
      </c>
      <c r="Z50" s="166">
        <v>0</v>
      </c>
      <c r="AA50" s="166">
        <v>0</v>
      </c>
      <c r="AB50" s="166">
        <v>0</v>
      </c>
      <c r="AC50" s="166">
        <v>0</v>
      </c>
      <c r="AD50" s="166">
        <v>0</v>
      </c>
      <c r="AE50" s="166">
        <v>409.56253000000004</v>
      </c>
      <c r="AF50" s="166">
        <v>0</v>
      </c>
      <c r="AG50" s="166">
        <v>0</v>
      </c>
      <c r="AH50" s="166">
        <v>0</v>
      </c>
      <c r="AI50" s="166">
        <v>19.328330000000001</v>
      </c>
      <c r="AJ50" s="166">
        <v>5046.8124644846894</v>
      </c>
      <c r="AK50" s="1198"/>
      <c r="AL50" s="1198"/>
      <c r="AM50" s="167"/>
      <c r="AN50" s="167"/>
      <c r="AO50" s="167"/>
      <c r="AP50" s="167"/>
      <c r="AQ50" s="167"/>
      <c r="AR50" s="167"/>
      <c r="AS50" s="167"/>
    </row>
    <row r="51" spans="1:45" s="481" customFormat="1" ht="12.75" x14ac:dyDescent="0.2">
      <c r="A51" s="177" t="s">
        <v>1782</v>
      </c>
      <c r="B51" s="166">
        <v>0</v>
      </c>
      <c r="C51" s="166">
        <v>213.32031000000001</v>
      </c>
      <c r="D51" s="166">
        <v>0</v>
      </c>
      <c r="E51" s="166">
        <v>0</v>
      </c>
      <c r="F51" s="166">
        <v>24.214259999999999</v>
      </c>
      <c r="G51" s="166">
        <v>0</v>
      </c>
      <c r="H51" s="166">
        <v>0</v>
      </c>
      <c r="I51" s="166">
        <v>0</v>
      </c>
      <c r="J51" s="166">
        <v>0</v>
      </c>
      <c r="K51" s="166">
        <v>642.49514999999985</v>
      </c>
      <c r="L51" s="166">
        <v>0</v>
      </c>
      <c r="M51" s="166">
        <v>0</v>
      </c>
      <c r="N51" s="166">
        <v>0</v>
      </c>
      <c r="O51" s="166">
        <v>510.19003000000004</v>
      </c>
      <c r="P51" s="166">
        <v>0</v>
      </c>
      <c r="Q51" s="166">
        <v>0</v>
      </c>
      <c r="R51" s="166">
        <v>0</v>
      </c>
      <c r="S51" s="166">
        <v>17.605820000000001</v>
      </c>
      <c r="T51" s="166">
        <v>0</v>
      </c>
      <c r="U51" s="166">
        <v>315.28733</v>
      </c>
      <c r="V51" s="166">
        <v>0</v>
      </c>
      <c r="W51" s="166">
        <v>0</v>
      </c>
      <c r="X51" s="166">
        <v>0</v>
      </c>
      <c r="Y51" s="166">
        <v>0</v>
      </c>
      <c r="Z51" s="166">
        <v>0</v>
      </c>
      <c r="AA51" s="166">
        <v>0</v>
      </c>
      <c r="AB51" s="166">
        <v>0</v>
      </c>
      <c r="AC51" s="166">
        <v>-279.05051999999995</v>
      </c>
      <c r="AD51" s="166">
        <v>0</v>
      </c>
      <c r="AE51" s="166">
        <v>5.8387900000000004</v>
      </c>
      <c r="AF51" s="166">
        <v>0</v>
      </c>
      <c r="AG51" s="166">
        <v>0</v>
      </c>
      <c r="AH51" s="166">
        <v>0</v>
      </c>
      <c r="AI51" s="166">
        <v>0</v>
      </c>
      <c r="AJ51" s="166">
        <v>1449.9011700000001</v>
      </c>
      <c r="AK51" s="1198"/>
      <c r="AL51" s="1198"/>
      <c r="AM51" s="167"/>
      <c r="AN51" s="167"/>
      <c r="AO51" s="167"/>
      <c r="AP51" s="167"/>
      <c r="AQ51" s="167"/>
      <c r="AR51" s="167"/>
      <c r="AS51" s="167"/>
    </row>
    <row r="52" spans="1:45" s="481" customFormat="1" ht="12.75" x14ac:dyDescent="0.2">
      <c r="A52" s="173" t="s">
        <v>674</v>
      </c>
      <c r="B52" s="166">
        <v>0</v>
      </c>
      <c r="C52" s="166">
        <v>2287.4841299999998</v>
      </c>
      <c r="D52" s="166">
        <v>916.44467000000009</v>
      </c>
      <c r="E52" s="166">
        <v>170.33884</v>
      </c>
      <c r="F52" s="166">
        <v>2.0074999999999998</v>
      </c>
      <c r="G52" s="166">
        <v>0</v>
      </c>
      <c r="H52" s="166">
        <v>13.02839</v>
      </c>
      <c r="I52" s="166">
        <v>0</v>
      </c>
      <c r="J52" s="166">
        <v>1845.7172499999999</v>
      </c>
      <c r="K52" s="166">
        <v>3.1025</v>
      </c>
      <c r="L52" s="166">
        <v>0</v>
      </c>
      <c r="M52" s="166">
        <v>0</v>
      </c>
      <c r="N52" s="166">
        <v>0</v>
      </c>
      <c r="O52" s="166">
        <v>202.68564000000001</v>
      </c>
      <c r="P52" s="166">
        <v>0</v>
      </c>
      <c r="Q52" s="166">
        <v>962.92130000000009</v>
      </c>
      <c r="R52" s="166">
        <v>0</v>
      </c>
      <c r="S52" s="166">
        <v>0</v>
      </c>
      <c r="T52" s="166">
        <v>0</v>
      </c>
      <c r="U52" s="166">
        <v>1014.93597</v>
      </c>
      <c r="V52" s="166">
        <v>0</v>
      </c>
      <c r="W52" s="166">
        <v>0</v>
      </c>
      <c r="X52" s="166">
        <v>5.1771700000000003</v>
      </c>
      <c r="Y52" s="166">
        <v>22.47</v>
      </c>
      <c r="Z52" s="166">
        <v>0.50187999999999999</v>
      </c>
      <c r="AA52" s="166">
        <v>516.00037999999995</v>
      </c>
      <c r="AB52" s="166">
        <v>0</v>
      </c>
      <c r="AC52" s="166">
        <v>0</v>
      </c>
      <c r="AD52" s="166">
        <v>0</v>
      </c>
      <c r="AE52" s="166">
        <v>90.98975999999999</v>
      </c>
      <c r="AF52" s="166">
        <v>0</v>
      </c>
      <c r="AG52" s="166">
        <v>0</v>
      </c>
      <c r="AH52" s="166">
        <v>0</v>
      </c>
      <c r="AI52" s="166">
        <v>340.48313000000002</v>
      </c>
      <c r="AJ52" s="166">
        <v>8394.2885100000003</v>
      </c>
      <c r="AK52" s="1198"/>
      <c r="AL52" s="1198"/>
      <c r="AM52" s="167"/>
      <c r="AN52" s="167"/>
      <c r="AO52" s="167"/>
      <c r="AP52" s="167"/>
      <c r="AQ52" s="167"/>
      <c r="AR52" s="167"/>
      <c r="AS52" s="167"/>
    </row>
    <row r="53" spans="1:45" s="481" customFormat="1" ht="12.75" x14ac:dyDescent="0.2">
      <c r="A53" s="173" t="s">
        <v>843</v>
      </c>
      <c r="B53" s="166">
        <v>0</v>
      </c>
      <c r="C53" s="166">
        <v>74.934809999999999</v>
      </c>
      <c r="D53" s="166">
        <v>156.62119000000001</v>
      </c>
      <c r="E53" s="166">
        <v>70.134720000000002</v>
      </c>
      <c r="F53" s="166">
        <v>1.866E-2</v>
      </c>
      <c r="G53" s="166">
        <v>0</v>
      </c>
      <c r="H53" s="166">
        <v>0</v>
      </c>
      <c r="I53" s="166">
        <v>28.02149</v>
      </c>
      <c r="J53" s="166"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10.792350000000001</v>
      </c>
      <c r="P53" s="166">
        <v>0</v>
      </c>
      <c r="Q53" s="166">
        <v>0</v>
      </c>
      <c r="R53" s="166">
        <v>0</v>
      </c>
      <c r="S53" s="166">
        <v>5.46</v>
      </c>
      <c r="T53" s="166">
        <v>58.336529999999996</v>
      </c>
      <c r="U53" s="166">
        <v>2.73211</v>
      </c>
      <c r="V53" s="166">
        <v>8.1899999999999994E-3</v>
      </c>
      <c r="W53" s="166">
        <v>2.8000000000000003E-4</v>
      </c>
      <c r="X53" s="166">
        <v>0</v>
      </c>
      <c r="Y53" s="166">
        <v>0</v>
      </c>
      <c r="Z53" s="166">
        <v>0</v>
      </c>
      <c r="AA53" s="166">
        <v>0</v>
      </c>
      <c r="AB53" s="166">
        <v>0</v>
      </c>
      <c r="AC53" s="166">
        <v>3.0030000000000001E-2</v>
      </c>
      <c r="AD53" s="166">
        <v>0</v>
      </c>
      <c r="AE53" s="166">
        <v>0.68541999999999992</v>
      </c>
      <c r="AF53" s="166">
        <v>0</v>
      </c>
      <c r="AG53" s="166">
        <v>3.1924600000000001</v>
      </c>
      <c r="AH53" s="166">
        <v>0</v>
      </c>
      <c r="AI53" s="166">
        <v>2.43296</v>
      </c>
      <c r="AJ53" s="166">
        <v>413.4011999999999</v>
      </c>
      <c r="AK53" s="1198"/>
      <c r="AL53" s="1198"/>
      <c r="AM53" s="167"/>
      <c r="AN53" s="167"/>
      <c r="AO53" s="167"/>
      <c r="AP53" s="167"/>
      <c r="AQ53" s="167"/>
      <c r="AR53" s="167"/>
      <c r="AS53" s="167"/>
    </row>
    <row r="54" spans="1:45" s="481" customFormat="1" ht="12.75" x14ac:dyDescent="0.2">
      <c r="A54" s="173" t="s">
        <v>1565</v>
      </c>
      <c r="B54" s="166">
        <v>0</v>
      </c>
      <c r="C54" s="166">
        <v>3421.8589400000005</v>
      </c>
      <c r="D54" s="166">
        <v>0.33577999999999997</v>
      </c>
      <c r="E54" s="166">
        <v>0</v>
      </c>
      <c r="F54" s="166">
        <v>0</v>
      </c>
      <c r="G54" s="166">
        <v>0</v>
      </c>
      <c r="H54" s="166">
        <v>0</v>
      </c>
      <c r="I54" s="166">
        <v>0.33577999999999997</v>
      </c>
      <c r="J54" s="166"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0.16788999999999998</v>
      </c>
      <c r="P54" s="166">
        <v>0</v>
      </c>
      <c r="Q54" s="166">
        <v>0</v>
      </c>
      <c r="R54" s="166">
        <v>0</v>
      </c>
      <c r="S54" s="166">
        <v>0</v>
      </c>
      <c r="T54" s="166">
        <v>331.22280000000001</v>
      </c>
      <c r="U54" s="166">
        <v>1839.9997200000003</v>
      </c>
      <c r="V54" s="166">
        <v>1.9289999999999998E-2</v>
      </c>
      <c r="W54" s="166">
        <v>0</v>
      </c>
      <c r="X54" s="166">
        <v>0</v>
      </c>
      <c r="Y54" s="166">
        <v>0</v>
      </c>
      <c r="Z54" s="166">
        <v>0.1961</v>
      </c>
      <c r="AA54" s="166">
        <v>2529.3837699999999</v>
      </c>
      <c r="AB54" s="166">
        <v>0</v>
      </c>
      <c r="AC54" s="166">
        <v>0</v>
      </c>
      <c r="AD54" s="166">
        <v>0</v>
      </c>
      <c r="AE54" s="166">
        <v>0</v>
      </c>
      <c r="AF54" s="166">
        <v>0</v>
      </c>
      <c r="AG54" s="166">
        <v>0</v>
      </c>
      <c r="AH54" s="166">
        <v>0</v>
      </c>
      <c r="AI54" s="166">
        <v>0</v>
      </c>
      <c r="AJ54" s="166">
        <v>8123.5200700000005</v>
      </c>
      <c r="AK54" s="1198"/>
      <c r="AL54" s="1198"/>
      <c r="AM54" s="167"/>
      <c r="AN54" s="167"/>
      <c r="AO54" s="167"/>
      <c r="AP54" s="167"/>
      <c r="AQ54" s="167"/>
      <c r="AR54" s="167"/>
      <c r="AS54" s="167"/>
    </row>
    <row r="55" spans="1:45" s="481" customFormat="1" ht="12.75" x14ac:dyDescent="0.2">
      <c r="A55" s="173" t="s">
        <v>1066</v>
      </c>
      <c r="B55" s="166">
        <v>0</v>
      </c>
      <c r="C55" s="166">
        <v>0</v>
      </c>
      <c r="D55" s="166">
        <v>0</v>
      </c>
      <c r="E55" s="166">
        <v>3120.5338500000003</v>
      </c>
      <c r="F55" s="166">
        <v>1499.88309</v>
      </c>
      <c r="G55" s="166">
        <v>0</v>
      </c>
      <c r="H55" s="166">
        <v>0</v>
      </c>
      <c r="I55" s="166">
        <v>1514.452</v>
      </c>
      <c r="J55" s="166">
        <v>0</v>
      </c>
      <c r="K55" s="166">
        <v>0</v>
      </c>
      <c r="L55" s="166">
        <v>0</v>
      </c>
      <c r="M55" s="166">
        <v>0</v>
      </c>
      <c r="N55" s="166">
        <v>8.2568900000000003</v>
      </c>
      <c r="O55" s="166">
        <v>0</v>
      </c>
      <c r="P55" s="166">
        <v>0</v>
      </c>
      <c r="Q55" s="166">
        <v>1728.42832</v>
      </c>
      <c r="R55" s="166">
        <v>0</v>
      </c>
      <c r="S55" s="166">
        <v>0</v>
      </c>
      <c r="T55" s="166">
        <v>2134.7534500000002</v>
      </c>
      <c r="U55" s="166">
        <v>0</v>
      </c>
      <c r="V55" s="166">
        <v>0</v>
      </c>
      <c r="W55" s="166">
        <v>0</v>
      </c>
      <c r="X55" s="166">
        <v>38.628830000000001</v>
      </c>
      <c r="Y55" s="166">
        <v>8.2576800000000006</v>
      </c>
      <c r="Z55" s="166">
        <v>0</v>
      </c>
      <c r="AA55" s="166">
        <v>0</v>
      </c>
      <c r="AB55" s="166">
        <v>0</v>
      </c>
      <c r="AC55" s="166">
        <v>0</v>
      </c>
      <c r="AD55" s="166">
        <v>0</v>
      </c>
      <c r="AE55" s="166">
        <v>0</v>
      </c>
      <c r="AF55" s="166">
        <v>0</v>
      </c>
      <c r="AG55" s="166">
        <v>2078.9007999999999</v>
      </c>
      <c r="AH55" s="166">
        <v>0</v>
      </c>
      <c r="AI55" s="166">
        <v>8.2568400000000004</v>
      </c>
      <c r="AJ55" s="1002">
        <v>12140.35175</v>
      </c>
      <c r="AK55" s="1198"/>
      <c r="AL55" s="1198"/>
      <c r="AM55" s="167"/>
      <c r="AN55" s="167"/>
      <c r="AO55" s="167"/>
      <c r="AP55" s="167"/>
      <c r="AQ55" s="167"/>
      <c r="AR55" s="167"/>
      <c r="AS55" s="167"/>
    </row>
    <row r="56" spans="1:45" s="480" customFormat="1" ht="12.75" x14ac:dyDescent="0.2">
      <c r="A56" s="1185" t="s">
        <v>534</v>
      </c>
      <c r="B56" s="1199">
        <v>3193.9855799999996</v>
      </c>
      <c r="C56" s="1199">
        <v>298424.41908999998</v>
      </c>
      <c r="D56" s="1199">
        <v>379734.38413000008</v>
      </c>
      <c r="E56" s="1199">
        <v>380274.45449999999</v>
      </c>
      <c r="F56" s="1199">
        <v>113510.67398000001</v>
      </c>
      <c r="G56" s="1199">
        <v>261.88307000000003</v>
      </c>
      <c r="H56" s="1199">
        <v>168872.50451999999</v>
      </c>
      <c r="I56" s="1199">
        <v>440687.29003999999</v>
      </c>
      <c r="J56" s="1199">
        <v>1497.27844</v>
      </c>
      <c r="K56" s="1199">
        <v>88911.373080000019</v>
      </c>
      <c r="L56" s="1199">
        <v>6635.1350899999998</v>
      </c>
      <c r="M56" s="1199">
        <v>5491.1653000000006</v>
      </c>
      <c r="N56" s="1199">
        <v>37740.658640000001</v>
      </c>
      <c r="O56" s="1199">
        <v>346466.21564000001</v>
      </c>
      <c r="P56" s="1199">
        <v>0</v>
      </c>
      <c r="Q56" s="1199">
        <v>430267.02022000001</v>
      </c>
      <c r="R56" s="1199">
        <v>39961.387840000003</v>
      </c>
      <c r="S56" s="1199">
        <v>31206.557410000001</v>
      </c>
      <c r="T56" s="1199">
        <v>376806.4515400001</v>
      </c>
      <c r="U56" s="1199">
        <v>379597.45552999998</v>
      </c>
      <c r="V56" s="1199">
        <v>49742.548849999999</v>
      </c>
      <c r="W56" s="1199">
        <v>168105.22923999999</v>
      </c>
      <c r="X56" s="1199">
        <v>32472.593799999999</v>
      </c>
      <c r="Y56" s="1199">
        <v>56861.855680000001</v>
      </c>
      <c r="Z56" s="1199">
        <v>56857.655890000002</v>
      </c>
      <c r="AA56" s="1199">
        <v>172950.06287999998</v>
      </c>
      <c r="AB56" s="1199">
        <v>11358.553</v>
      </c>
      <c r="AC56" s="1199">
        <v>157486.97375999999</v>
      </c>
      <c r="AD56" s="1199">
        <v>18668.097320000001</v>
      </c>
      <c r="AE56" s="1199">
        <v>144035.97708999994</v>
      </c>
      <c r="AF56" s="1199">
        <v>7170.8920100000005</v>
      </c>
      <c r="AG56" s="1199">
        <v>186241.39652000004</v>
      </c>
      <c r="AH56" s="1199">
        <v>11599.550367205165</v>
      </c>
      <c r="AI56" s="1199">
        <v>97241.154609999998</v>
      </c>
      <c r="AJ56" s="1200">
        <v>4700332.8346572043</v>
      </c>
      <c r="AK56" s="1197"/>
      <c r="AL56" s="1197"/>
      <c r="AM56" s="165"/>
      <c r="AN56" s="165"/>
      <c r="AO56" s="165"/>
      <c r="AP56" s="165"/>
      <c r="AQ56" s="165"/>
      <c r="AR56" s="165"/>
      <c r="AS56" s="165"/>
    </row>
    <row r="57" spans="1:45" s="481" customFormat="1" ht="12.75" x14ac:dyDescent="0.2">
      <c r="A57" s="171" t="s">
        <v>691</v>
      </c>
      <c r="B57" s="166">
        <v>0</v>
      </c>
      <c r="C57" s="166">
        <v>22530.002639999999</v>
      </c>
      <c r="D57" s="166">
        <v>38619.494420000003</v>
      </c>
      <c r="E57" s="166">
        <v>24122.957850000003</v>
      </c>
      <c r="F57" s="166">
        <v>211.76613</v>
      </c>
      <c r="G57" s="166">
        <v>0</v>
      </c>
      <c r="H57" s="166">
        <v>0</v>
      </c>
      <c r="I57" s="166">
        <v>-2.5906500000000001</v>
      </c>
      <c r="J57" s="166"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3477.9100199999998</v>
      </c>
      <c r="P57" s="166">
        <v>0</v>
      </c>
      <c r="Q57" s="166">
        <v>136.28020999999998</v>
      </c>
      <c r="R57" s="166">
        <v>0</v>
      </c>
      <c r="S57" s="166">
        <v>4.6759999999999993</v>
      </c>
      <c r="T57" s="166">
        <v>14149.223820000001</v>
      </c>
      <c r="U57" s="166">
        <v>9849.0079600000008</v>
      </c>
      <c r="V57" s="166">
        <v>95.853570000000005</v>
      </c>
      <c r="W57" s="166">
        <v>7.7688800000000047</v>
      </c>
      <c r="X57" s="166">
        <v>0</v>
      </c>
      <c r="Y57" s="166">
        <v>35.891640000000002</v>
      </c>
      <c r="Z57" s="166">
        <v>-1.431E-2</v>
      </c>
      <c r="AA57" s="166">
        <v>724.90899999999999</v>
      </c>
      <c r="AB57" s="166">
        <v>0</v>
      </c>
      <c r="AC57" s="166">
        <v>155.61410999999998</v>
      </c>
      <c r="AD57" s="166">
        <v>717.54854</v>
      </c>
      <c r="AE57" s="166">
        <v>1369.9296099999999</v>
      </c>
      <c r="AF57" s="166">
        <v>0</v>
      </c>
      <c r="AG57" s="166">
        <v>3591.5086199999969</v>
      </c>
      <c r="AH57" s="166">
        <v>4346.2582053683209</v>
      </c>
      <c r="AI57" s="166">
        <v>1283.42407</v>
      </c>
      <c r="AJ57" s="166">
        <v>125427.42033536833</v>
      </c>
      <c r="AK57" s="1198"/>
      <c r="AL57" s="1198"/>
      <c r="AM57" s="167"/>
      <c r="AN57" s="167"/>
      <c r="AO57" s="167"/>
      <c r="AP57" s="167"/>
      <c r="AQ57" s="167"/>
      <c r="AR57" s="167"/>
      <c r="AS57" s="167"/>
    </row>
    <row r="58" spans="1:45" s="481" customFormat="1" ht="12.75" x14ac:dyDescent="0.2">
      <c r="A58" s="171" t="s">
        <v>1558</v>
      </c>
      <c r="B58" s="166">
        <v>0</v>
      </c>
      <c r="C58" s="166">
        <v>6.1357100000000004</v>
      </c>
      <c r="D58" s="166">
        <v>3.5420100000000003</v>
      </c>
      <c r="E58" s="166">
        <v>0</v>
      </c>
      <c r="F58" s="166">
        <v>0</v>
      </c>
      <c r="G58" s="166">
        <v>0</v>
      </c>
      <c r="H58" s="166">
        <v>0</v>
      </c>
      <c r="I58" s="166">
        <v>-0.11904000000000001</v>
      </c>
      <c r="J58" s="166">
        <v>0</v>
      </c>
      <c r="K58" s="166">
        <v>398.76597000000004</v>
      </c>
      <c r="L58" s="166">
        <v>0</v>
      </c>
      <c r="M58" s="166">
        <v>0.42052999999999996</v>
      </c>
      <c r="N58" s="166">
        <v>0</v>
      </c>
      <c r="O58" s="166">
        <v>9.0876099999999997</v>
      </c>
      <c r="P58" s="166">
        <v>0</v>
      </c>
      <c r="Q58" s="166">
        <v>76.211250000000007</v>
      </c>
      <c r="R58" s="166">
        <v>0</v>
      </c>
      <c r="S58" s="166">
        <v>7.4999999999999997E-2</v>
      </c>
      <c r="T58" s="166">
        <v>0</v>
      </c>
      <c r="U58" s="166">
        <v>1.681</v>
      </c>
      <c r="V58" s="166">
        <v>8.8069999999999996E-2</v>
      </c>
      <c r="W58" s="166">
        <v>88.205490000000012</v>
      </c>
      <c r="X58" s="166">
        <v>0</v>
      </c>
      <c r="Y58" s="166">
        <v>0.87520000000000009</v>
      </c>
      <c r="Z58" s="166">
        <v>0</v>
      </c>
      <c r="AA58" s="166">
        <v>0</v>
      </c>
      <c r="AB58" s="166">
        <v>0</v>
      </c>
      <c r="AC58" s="166">
        <v>0</v>
      </c>
      <c r="AD58" s="166">
        <v>0</v>
      </c>
      <c r="AE58" s="166">
        <v>135.99489000000003</v>
      </c>
      <c r="AF58" s="166">
        <v>0</v>
      </c>
      <c r="AG58" s="166">
        <v>0</v>
      </c>
      <c r="AH58" s="166">
        <v>0.69303747703880003</v>
      </c>
      <c r="AI58" s="166">
        <v>0.50107000000000002</v>
      </c>
      <c r="AJ58" s="166">
        <v>722.15779747703891</v>
      </c>
      <c r="AK58" s="1198"/>
      <c r="AL58" s="1198"/>
      <c r="AM58" s="167"/>
      <c r="AN58" s="167"/>
      <c r="AO58" s="167"/>
      <c r="AP58" s="167"/>
      <c r="AQ58" s="167"/>
      <c r="AR58" s="167"/>
      <c r="AS58" s="167"/>
    </row>
    <row r="59" spans="1:45" s="481" customFormat="1" ht="12.75" x14ac:dyDescent="0.2">
      <c r="A59" s="173" t="s">
        <v>1067</v>
      </c>
      <c r="B59" s="166">
        <v>11.4566</v>
      </c>
      <c r="C59" s="166">
        <v>5282.7744699999994</v>
      </c>
      <c r="D59" s="166">
        <v>10148.632379999999</v>
      </c>
      <c r="E59" s="166">
        <v>6016.6864299999997</v>
      </c>
      <c r="F59" s="166">
        <v>2795.15202</v>
      </c>
      <c r="G59" s="166">
        <v>0</v>
      </c>
      <c r="H59" s="166">
        <v>1604.2631000000001</v>
      </c>
      <c r="I59" s="166">
        <v>4589.91032</v>
      </c>
      <c r="J59" s="166">
        <v>432.86624999999998</v>
      </c>
      <c r="K59" s="166">
        <v>13522.846659999999</v>
      </c>
      <c r="L59" s="166">
        <v>0</v>
      </c>
      <c r="M59" s="166">
        <v>1086.2694299999998</v>
      </c>
      <c r="N59" s="166">
        <v>68.491759999999999</v>
      </c>
      <c r="O59" s="166">
        <v>4426.4350899999999</v>
      </c>
      <c r="P59" s="166">
        <v>0</v>
      </c>
      <c r="Q59" s="166">
        <v>1854.45127</v>
      </c>
      <c r="R59" s="166">
        <v>2885.8016000000002</v>
      </c>
      <c r="S59" s="166">
        <v>247.72744999999998</v>
      </c>
      <c r="T59" s="166">
        <v>2766.0336200000002</v>
      </c>
      <c r="U59" s="166">
        <v>4755.7637300000006</v>
      </c>
      <c r="V59" s="166">
        <v>3819.8860800000002</v>
      </c>
      <c r="W59" s="166">
        <v>2761.2767199999998</v>
      </c>
      <c r="X59" s="166">
        <v>40.331650000000003</v>
      </c>
      <c r="Y59" s="166">
        <v>3432.2811299999998</v>
      </c>
      <c r="Z59" s="166">
        <v>1055.9199900000001</v>
      </c>
      <c r="AA59" s="166">
        <v>3305.0461399999995</v>
      </c>
      <c r="AB59" s="166">
        <v>18.986999999999998</v>
      </c>
      <c r="AC59" s="166">
        <v>726.91972999999996</v>
      </c>
      <c r="AD59" s="166">
        <v>1243.3604800000001</v>
      </c>
      <c r="AE59" s="166">
        <v>3261.51116</v>
      </c>
      <c r="AF59" s="166">
        <v>16.71557</v>
      </c>
      <c r="AG59" s="166">
        <v>3797.013629999999</v>
      </c>
      <c r="AH59" s="166">
        <v>2267.1335403173302</v>
      </c>
      <c r="AI59" s="166">
        <v>1726.7225799999999</v>
      </c>
      <c r="AJ59" s="166">
        <v>89968.667580317298</v>
      </c>
      <c r="AK59" s="1198"/>
      <c r="AL59" s="1198"/>
      <c r="AM59" s="167"/>
      <c r="AN59" s="167"/>
      <c r="AO59" s="167"/>
      <c r="AP59" s="167"/>
      <c r="AQ59" s="167"/>
      <c r="AR59" s="167"/>
      <c r="AS59" s="167"/>
    </row>
    <row r="60" spans="1:45" s="481" customFormat="1" ht="12.75" x14ac:dyDescent="0.2">
      <c r="A60" s="173" t="s">
        <v>941</v>
      </c>
      <c r="B60" s="166">
        <v>0</v>
      </c>
      <c r="C60" s="166">
        <v>45940.280859999999</v>
      </c>
      <c r="D60" s="166">
        <v>26932.234640000002</v>
      </c>
      <c r="E60" s="166">
        <v>56496.801780000002</v>
      </c>
      <c r="F60" s="166">
        <v>19375.823390000001</v>
      </c>
      <c r="G60" s="166">
        <v>0</v>
      </c>
      <c r="H60" s="166">
        <v>11709.593730000001</v>
      </c>
      <c r="I60" s="166">
        <v>26040.789670000002</v>
      </c>
      <c r="J60" s="166">
        <v>0</v>
      </c>
      <c r="K60" s="166">
        <v>1978.25854</v>
      </c>
      <c r="L60" s="166">
        <v>0</v>
      </c>
      <c r="M60" s="166">
        <v>1320.5280500000001</v>
      </c>
      <c r="N60" s="166">
        <v>10612.20219</v>
      </c>
      <c r="O60" s="166">
        <v>43658.978600000002</v>
      </c>
      <c r="P60" s="166">
        <v>0</v>
      </c>
      <c r="Q60" s="166">
        <v>18256.949250000001</v>
      </c>
      <c r="R60" s="166">
        <v>3909.17668</v>
      </c>
      <c r="S60" s="166">
        <v>4403.1866699999982</v>
      </c>
      <c r="T60" s="166">
        <v>31679.159070000002</v>
      </c>
      <c r="U60" s="166">
        <v>39589.822759999995</v>
      </c>
      <c r="V60" s="166">
        <v>12735.416630000002</v>
      </c>
      <c r="W60" s="166">
        <v>9587.839539999999</v>
      </c>
      <c r="X60" s="166">
        <v>761.72915</v>
      </c>
      <c r="Y60" s="166">
        <v>2242.9017400000002</v>
      </c>
      <c r="Z60" s="166">
        <v>3782.8870000000002</v>
      </c>
      <c r="AA60" s="166">
        <v>19585.209129999999</v>
      </c>
      <c r="AB60" s="166">
        <v>3989.3139999999999</v>
      </c>
      <c r="AC60" s="166">
        <v>13026.627769999999</v>
      </c>
      <c r="AD60" s="166">
        <v>2201.2613099999999</v>
      </c>
      <c r="AE60" s="166">
        <v>16207.38507</v>
      </c>
      <c r="AF60" s="166">
        <v>3190.29709</v>
      </c>
      <c r="AG60" s="166">
        <v>30101.998980000015</v>
      </c>
      <c r="AH60" s="166">
        <v>2116.4843141481479</v>
      </c>
      <c r="AI60" s="166">
        <v>5697.3098200000004</v>
      </c>
      <c r="AJ60" s="166">
        <v>467130.44742414827</v>
      </c>
      <c r="AK60" s="1198"/>
      <c r="AL60" s="1198"/>
      <c r="AM60" s="167"/>
      <c r="AN60" s="167"/>
      <c r="AO60" s="167"/>
      <c r="AP60" s="167"/>
      <c r="AQ60" s="167"/>
      <c r="AR60" s="167"/>
      <c r="AS60" s="167"/>
    </row>
    <row r="61" spans="1:45" s="481" customFormat="1" ht="12.75" x14ac:dyDescent="0.2">
      <c r="A61" s="173" t="s">
        <v>1779</v>
      </c>
      <c r="B61" s="166">
        <v>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66">
        <v>0</v>
      </c>
      <c r="J61" s="166"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6">
        <v>0</v>
      </c>
      <c r="R61" s="166">
        <v>0</v>
      </c>
      <c r="S61" s="166">
        <v>0</v>
      </c>
      <c r="T61" s="166">
        <v>0</v>
      </c>
      <c r="U61" s="166">
        <v>0</v>
      </c>
      <c r="V61" s="166">
        <v>0</v>
      </c>
      <c r="W61" s="166">
        <v>0</v>
      </c>
      <c r="X61" s="166">
        <v>0</v>
      </c>
      <c r="Y61" s="166">
        <v>0</v>
      </c>
      <c r="Z61" s="166">
        <v>0</v>
      </c>
      <c r="AA61" s="166">
        <v>0</v>
      </c>
      <c r="AB61" s="166">
        <v>0</v>
      </c>
      <c r="AC61" s="166">
        <v>2524.8908199999996</v>
      </c>
      <c r="AD61" s="166">
        <v>0</v>
      </c>
      <c r="AE61" s="166">
        <v>0</v>
      </c>
      <c r="AF61" s="166">
        <v>0</v>
      </c>
      <c r="AG61" s="166">
        <v>0</v>
      </c>
      <c r="AH61" s="166">
        <v>0</v>
      </c>
      <c r="AI61" s="166">
        <v>0</v>
      </c>
      <c r="AJ61" s="166">
        <v>2524.8908199999996</v>
      </c>
      <c r="AK61" s="1198"/>
      <c r="AL61" s="1198"/>
      <c r="AM61" s="167"/>
      <c r="AN61" s="167"/>
      <c r="AO61" s="167"/>
      <c r="AP61" s="167"/>
      <c r="AQ61" s="167"/>
      <c r="AR61" s="167"/>
      <c r="AS61" s="167"/>
    </row>
    <row r="62" spans="1:45" s="481" customFormat="1" ht="12.75" x14ac:dyDescent="0.2">
      <c r="A62" s="174" t="s">
        <v>1573</v>
      </c>
      <c r="B62" s="166">
        <v>0</v>
      </c>
      <c r="C62" s="166">
        <v>22.11243</v>
      </c>
      <c r="D62" s="166">
        <v>81.671390000000002</v>
      </c>
      <c r="E62" s="166">
        <v>1748.6455700000001</v>
      </c>
      <c r="F62" s="166">
        <v>3.1800000000000002E-2</v>
      </c>
      <c r="G62" s="166">
        <v>0</v>
      </c>
      <c r="H62" s="166">
        <v>0</v>
      </c>
      <c r="I62" s="166">
        <v>524.69462999999996</v>
      </c>
      <c r="J62" s="166"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3.27</v>
      </c>
      <c r="P62" s="166">
        <v>0</v>
      </c>
      <c r="Q62" s="166">
        <v>213008.59203</v>
      </c>
      <c r="R62" s="166">
        <v>0</v>
      </c>
      <c r="S62" s="166">
        <v>0</v>
      </c>
      <c r="T62" s="166">
        <v>-5.4450000000000005E-2</v>
      </c>
      <c r="U62" s="166">
        <v>116.50302000000001</v>
      </c>
      <c r="V62" s="166">
        <v>1.576E-2</v>
      </c>
      <c r="W62" s="166">
        <v>0</v>
      </c>
      <c r="X62" s="166">
        <v>0</v>
      </c>
      <c r="Y62" s="166">
        <v>0</v>
      </c>
      <c r="Z62" s="166">
        <v>2.1900000000000001E-3</v>
      </c>
      <c r="AA62" s="166">
        <v>0</v>
      </c>
      <c r="AB62" s="166">
        <v>0</v>
      </c>
      <c r="AC62" s="166">
        <v>1850.5108400000001</v>
      </c>
      <c r="AD62" s="166">
        <v>0</v>
      </c>
      <c r="AE62" s="166">
        <v>0</v>
      </c>
      <c r="AF62" s="166">
        <v>0</v>
      </c>
      <c r="AG62" s="166">
        <v>10.095149999999983</v>
      </c>
      <c r="AH62" s="166">
        <v>0</v>
      </c>
      <c r="AI62" s="166">
        <v>9.5999999999999992E-4</v>
      </c>
      <c r="AJ62" s="166">
        <v>217366.09132000004</v>
      </c>
      <c r="AK62" s="1198"/>
      <c r="AL62" s="1198"/>
      <c r="AM62" s="167"/>
      <c r="AN62" s="167"/>
      <c r="AO62" s="167"/>
      <c r="AP62" s="167"/>
      <c r="AQ62" s="167"/>
      <c r="AR62" s="167"/>
      <c r="AS62" s="167"/>
    </row>
    <row r="63" spans="1:45" s="481" customFormat="1" ht="12.75" x14ac:dyDescent="0.2">
      <c r="A63" s="174" t="s">
        <v>1664</v>
      </c>
      <c r="B63" s="166">
        <v>0</v>
      </c>
      <c r="C63" s="166">
        <v>2231.3260399999999</v>
      </c>
      <c r="D63" s="166">
        <v>4766.8341399999999</v>
      </c>
      <c r="E63" s="166">
        <v>11402.070960000001</v>
      </c>
      <c r="F63" s="166">
        <v>6129.5905699999994</v>
      </c>
      <c r="G63" s="166">
        <v>0</v>
      </c>
      <c r="H63" s="166">
        <v>316.70447999999999</v>
      </c>
      <c r="I63" s="166">
        <v>2287.0788499999999</v>
      </c>
      <c r="J63" s="166">
        <v>0</v>
      </c>
      <c r="K63" s="166">
        <v>5.8986800000000006</v>
      </c>
      <c r="L63" s="166">
        <v>0</v>
      </c>
      <c r="M63" s="166">
        <v>1.2670000000000001E-2</v>
      </c>
      <c r="N63" s="166">
        <v>17.909980000000001</v>
      </c>
      <c r="O63" s="166">
        <v>452.54828999999995</v>
      </c>
      <c r="P63" s="166">
        <v>0</v>
      </c>
      <c r="Q63" s="166">
        <v>373.72295000000003</v>
      </c>
      <c r="R63" s="166">
        <v>0</v>
      </c>
      <c r="S63" s="166">
        <v>8.4240000000000013</v>
      </c>
      <c r="T63" s="166">
        <v>7011.4642800000001</v>
      </c>
      <c r="U63" s="166">
        <v>5624.2638399999996</v>
      </c>
      <c r="V63" s="166">
        <v>19.421220000000002</v>
      </c>
      <c r="W63" s="166">
        <v>7.7176800000000005</v>
      </c>
      <c r="X63" s="166">
        <v>0</v>
      </c>
      <c r="Y63" s="166">
        <v>-3.5000000000000001E-3</v>
      </c>
      <c r="Z63" s="166">
        <v>29.010270000000002</v>
      </c>
      <c r="AA63" s="166">
        <v>1187.01713</v>
      </c>
      <c r="AB63" s="166">
        <v>1.2E-2</v>
      </c>
      <c r="AC63" s="166">
        <v>1258.8288799999998</v>
      </c>
      <c r="AD63" s="166">
        <v>3.7679999999999998E-2</v>
      </c>
      <c r="AE63" s="166">
        <v>1018.88153</v>
      </c>
      <c r="AF63" s="166">
        <v>0</v>
      </c>
      <c r="AG63" s="166">
        <v>1804.74531</v>
      </c>
      <c r="AH63" s="166">
        <v>35.801068745502995</v>
      </c>
      <c r="AI63" s="166">
        <v>-23.2227</v>
      </c>
      <c r="AJ63" s="166">
        <v>45966.096298745506</v>
      </c>
      <c r="AK63" s="1198"/>
      <c r="AL63" s="1198"/>
      <c r="AM63" s="167"/>
      <c r="AN63" s="167"/>
      <c r="AO63" s="167"/>
      <c r="AP63" s="167"/>
      <c r="AQ63" s="167"/>
      <c r="AR63" s="167"/>
      <c r="AS63" s="167"/>
    </row>
    <row r="64" spans="1:45" s="481" customFormat="1" ht="12.75" x14ac:dyDescent="0.2">
      <c r="A64" s="175" t="s">
        <v>1657</v>
      </c>
      <c r="B64" s="166">
        <v>187.28173999999999</v>
      </c>
      <c r="C64" s="166">
        <v>7280.4736299999995</v>
      </c>
      <c r="D64" s="166">
        <v>7427.9233700000004</v>
      </c>
      <c r="E64" s="166">
        <v>9298.431849999999</v>
      </c>
      <c r="F64" s="166">
        <v>531.28884000000005</v>
      </c>
      <c r="G64" s="166">
        <v>0</v>
      </c>
      <c r="H64" s="166">
        <v>2112.0370099999996</v>
      </c>
      <c r="I64" s="166">
        <v>3561.9055600000002</v>
      </c>
      <c r="J64" s="166">
        <v>0</v>
      </c>
      <c r="K64" s="166">
        <v>11379.30969</v>
      </c>
      <c r="L64" s="166">
        <v>0</v>
      </c>
      <c r="M64" s="166">
        <v>89.116500000000002</v>
      </c>
      <c r="N64" s="166">
        <v>260.21154999999999</v>
      </c>
      <c r="O64" s="166">
        <v>12247.92427</v>
      </c>
      <c r="P64" s="166">
        <v>0</v>
      </c>
      <c r="Q64" s="166">
        <v>9820.7112799999995</v>
      </c>
      <c r="R64" s="166">
        <v>8.5875499999999985</v>
      </c>
      <c r="S64" s="166">
        <v>2160.41255</v>
      </c>
      <c r="T64" s="166">
        <v>14941.9228</v>
      </c>
      <c r="U64" s="166">
        <v>11222.08525</v>
      </c>
      <c r="V64" s="166">
        <v>474.37238000000002</v>
      </c>
      <c r="W64" s="166">
        <v>918.30552</v>
      </c>
      <c r="X64" s="166">
        <v>65.008139999999997</v>
      </c>
      <c r="Y64" s="166">
        <v>160.34484</v>
      </c>
      <c r="Z64" s="166">
        <v>690.89382000000001</v>
      </c>
      <c r="AA64" s="166">
        <v>7746.3028099999992</v>
      </c>
      <c r="AB64" s="166">
        <v>6.6130000000000004</v>
      </c>
      <c r="AC64" s="166">
        <v>5101.4412499999999</v>
      </c>
      <c r="AD64" s="166">
        <v>0.61080999999999996</v>
      </c>
      <c r="AE64" s="166">
        <v>1931.7544599999999</v>
      </c>
      <c r="AF64" s="166">
        <v>0.49</v>
      </c>
      <c r="AG64" s="166">
        <v>-583.83907999999883</v>
      </c>
      <c r="AH64" s="166">
        <v>8.4822170545729989</v>
      </c>
      <c r="AI64" s="166">
        <v>4860.5208200000006</v>
      </c>
      <c r="AJ64" s="166">
        <v>113910.92442705456</v>
      </c>
      <c r="AK64" s="1198"/>
      <c r="AL64" s="1198"/>
      <c r="AM64" s="167"/>
      <c r="AN64" s="167"/>
      <c r="AO64" s="167"/>
      <c r="AP64" s="167"/>
      <c r="AQ64" s="167"/>
      <c r="AR64" s="167"/>
      <c r="AS64" s="167"/>
    </row>
    <row r="65" spans="1:45" s="481" customFormat="1" ht="12.75" x14ac:dyDescent="0.2">
      <c r="A65" s="173" t="s">
        <v>1068</v>
      </c>
      <c r="B65" s="166">
        <v>698.45619999999997</v>
      </c>
      <c r="C65" s="166">
        <v>26159.444589999999</v>
      </c>
      <c r="D65" s="166">
        <v>39865.845150000001</v>
      </c>
      <c r="E65" s="166">
        <v>59578.794990000002</v>
      </c>
      <c r="F65" s="166">
        <v>4802.0042599999997</v>
      </c>
      <c r="G65" s="166">
        <v>0</v>
      </c>
      <c r="H65" s="166">
        <v>33682.345780000003</v>
      </c>
      <c r="I65" s="166">
        <v>60774.867310000001</v>
      </c>
      <c r="J65" s="166">
        <v>0</v>
      </c>
      <c r="K65" s="166">
        <v>5883.0909599999995</v>
      </c>
      <c r="L65" s="166">
        <v>0</v>
      </c>
      <c r="M65" s="166">
        <v>76.827149999999989</v>
      </c>
      <c r="N65" s="166">
        <v>673.2443300000001</v>
      </c>
      <c r="O65" s="166">
        <v>41021.935369999999</v>
      </c>
      <c r="P65" s="166">
        <v>0</v>
      </c>
      <c r="Q65" s="166">
        <v>42410.044049999997</v>
      </c>
      <c r="R65" s="166">
        <v>859.37162000000001</v>
      </c>
      <c r="S65" s="166">
        <v>5364.9155799999999</v>
      </c>
      <c r="T65" s="166">
        <v>61448.777369999996</v>
      </c>
      <c r="U65" s="166">
        <v>67853.322939999998</v>
      </c>
      <c r="V65" s="166">
        <v>9460.3015500000001</v>
      </c>
      <c r="W65" s="166">
        <v>3273.2416600000001</v>
      </c>
      <c r="X65" s="166">
        <v>1094.9316000000001</v>
      </c>
      <c r="Y65" s="166">
        <v>1503.5449600000002</v>
      </c>
      <c r="Z65" s="166">
        <v>6477.7830100000001</v>
      </c>
      <c r="AA65" s="166">
        <v>16906.852159999999</v>
      </c>
      <c r="AB65" s="166">
        <v>161.55000000000001</v>
      </c>
      <c r="AC65" s="166">
        <v>36941.543460000001</v>
      </c>
      <c r="AD65" s="166">
        <v>92.272170000000003</v>
      </c>
      <c r="AE65" s="166">
        <v>16556.810359999999</v>
      </c>
      <c r="AF65" s="166">
        <v>364.11096000000003</v>
      </c>
      <c r="AG65" s="166">
        <v>17385.279270000003</v>
      </c>
      <c r="AH65" s="166">
        <v>1519.9431352382221</v>
      </c>
      <c r="AI65" s="166">
        <v>35457.257039999997</v>
      </c>
      <c r="AJ65" s="166">
        <v>598348.7089852381</v>
      </c>
      <c r="AK65" s="1198"/>
      <c r="AL65" s="1198"/>
      <c r="AM65" s="167"/>
      <c r="AN65" s="167"/>
      <c r="AO65" s="167"/>
      <c r="AP65" s="167"/>
      <c r="AQ65" s="167"/>
      <c r="AR65" s="167"/>
      <c r="AS65" s="167"/>
    </row>
    <row r="66" spans="1:45" s="481" customFormat="1" ht="12.75" x14ac:dyDescent="0.2">
      <c r="A66" s="173" t="s">
        <v>526</v>
      </c>
      <c r="B66" s="166">
        <v>166.65367999999998</v>
      </c>
      <c r="C66" s="166">
        <v>22767.254009999997</v>
      </c>
      <c r="D66" s="166">
        <v>28353.890649999998</v>
      </c>
      <c r="E66" s="166">
        <v>24813.339</v>
      </c>
      <c r="F66" s="166">
        <v>11868.503359999999</v>
      </c>
      <c r="G66" s="166">
        <v>0</v>
      </c>
      <c r="H66" s="166">
        <v>21042.929279999997</v>
      </c>
      <c r="I66" s="166">
        <v>31326.457589999995</v>
      </c>
      <c r="J66" s="166">
        <v>0</v>
      </c>
      <c r="K66" s="166">
        <v>3208.2059300000001</v>
      </c>
      <c r="L66" s="166">
        <v>0</v>
      </c>
      <c r="M66" s="166">
        <v>556.19574999999998</v>
      </c>
      <c r="N66" s="166">
        <v>665.2916899999999</v>
      </c>
      <c r="O66" s="166">
        <v>12497.434309999999</v>
      </c>
      <c r="P66" s="166">
        <v>0</v>
      </c>
      <c r="Q66" s="166">
        <v>36469.171940000007</v>
      </c>
      <c r="R66" s="166">
        <v>833.41942000000006</v>
      </c>
      <c r="S66" s="166">
        <v>1730.4520700000003</v>
      </c>
      <c r="T66" s="166">
        <v>22952.334620000001</v>
      </c>
      <c r="U66" s="166">
        <v>31647.869740000002</v>
      </c>
      <c r="V66" s="166">
        <v>3329.0364300000001</v>
      </c>
      <c r="W66" s="166">
        <v>2934.3655200000003</v>
      </c>
      <c r="X66" s="166">
        <v>75.195999999999998</v>
      </c>
      <c r="Y66" s="166">
        <v>813.82481000000007</v>
      </c>
      <c r="Z66" s="166">
        <v>5819.6379999999999</v>
      </c>
      <c r="AA66" s="166">
        <v>16101.349</v>
      </c>
      <c r="AB66" s="166">
        <v>166.477</v>
      </c>
      <c r="AC66" s="166">
        <v>13414.670740000001</v>
      </c>
      <c r="AD66" s="166">
        <v>417.41919999999993</v>
      </c>
      <c r="AE66" s="166">
        <v>7469.9211999999998</v>
      </c>
      <c r="AF66" s="166">
        <v>74.842399999999998</v>
      </c>
      <c r="AG66" s="166">
        <v>17959.959849999999</v>
      </c>
      <c r="AH66" s="166">
        <v>270.67945220950537</v>
      </c>
      <c r="AI66" s="166">
        <v>12908.024100000002</v>
      </c>
      <c r="AJ66" s="166">
        <v>332654.80674220948</v>
      </c>
      <c r="AK66" s="1198"/>
      <c r="AL66" s="1198"/>
      <c r="AM66" s="167"/>
      <c r="AN66" s="167"/>
      <c r="AO66" s="167"/>
      <c r="AP66" s="167"/>
      <c r="AQ66" s="167"/>
      <c r="AR66" s="167"/>
      <c r="AS66" s="167"/>
    </row>
    <row r="67" spans="1:45" s="481" customFormat="1" ht="12.75" x14ac:dyDescent="0.2">
      <c r="A67" s="173" t="s">
        <v>945</v>
      </c>
      <c r="B67" s="166">
        <v>13.90903</v>
      </c>
      <c r="C67" s="166">
        <v>4206.3994200000016</v>
      </c>
      <c r="D67" s="166">
        <v>6722.2789499999953</v>
      </c>
      <c r="E67" s="166">
        <v>10927.55118</v>
      </c>
      <c r="F67" s="166">
        <v>911.26422000000071</v>
      </c>
      <c r="G67" s="166">
        <v>0</v>
      </c>
      <c r="H67" s="166">
        <v>1359.8461700000018</v>
      </c>
      <c r="I67" s="166">
        <v>7457.0013000000044</v>
      </c>
      <c r="J67" s="166">
        <v>0</v>
      </c>
      <c r="K67" s="166">
        <v>411.17536999999965</v>
      </c>
      <c r="L67" s="166">
        <v>0</v>
      </c>
      <c r="M67" s="166">
        <v>17.521060000000055</v>
      </c>
      <c r="N67" s="166">
        <v>239.70620000000019</v>
      </c>
      <c r="O67" s="166">
        <v>763.21543000000338</v>
      </c>
      <c r="P67" s="166">
        <v>0</v>
      </c>
      <c r="Q67" s="166">
        <v>18156.835309999995</v>
      </c>
      <c r="R67" s="166">
        <v>7788.3693500000018</v>
      </c>
      <c r="S67" s="166">
        <v>-99.912629999999893</v>
      </c>
      <c r="T67" s="166">
        <v>8295.1539499999963</v>
      </c>
      <c r="U67" s="166">
        <v>2134.3415599999948</v>
      </c>
      <c r="V67" s="166">
        <v>2050.8669499999987</v>
      </c>
      <c r="W67" s="166">
        <v>205.84042999999971</v>
      </c>
      <c r="X67" s="166">
        <v>432.54793000000001</v>
      </c>
      <c r="Y67" s="166">
        <v>-0.13328000000002793</v>
      </c>
      <c r="Z67" s="166">
        <v>525.9546000000006</v>
      </c>
      <c r="AA67" s="166">
        <v>2577.2419599999971</v>
      </c>
      <c r="AB67" s="166">
        <v>0</v>
      </c>
      <c r="AC67" s="166">
        <v>4620.6987300000001</v>
      </c>
      <c r="AD67" s="166">
        <v>825.11900000000003</v>
      </c>
      <c r="AE67" s="166">
        <v>13782.432970000002</v>
      </c>
      <c r="AF67" s="166">
        <v>1415.4297099999999</v>
      </c>
      <c r="AG67" s="166">
        <v>23015.159009999996</v>
      </c>
      <c r="AH67" s="166">
        <v>339.06501770735741</v>
      </c>
      <c r="AI67" s="166">
        <v>8709.9780900000005</v>
      </c>
      <c r="AJ67" s="166">
        <v>127804.85698770736</v>
      </c>
      <c r="AK67" s="1198"/>
      <c r="AL67" s="1198"/>
      <c r="AM67" s="167"/>
      <c r="AN67" s="167"/>
      <c r="AO67" s="167"/>
      <c r="AP67" s="167"/>
      <c r="AQ67" s="167"/>
      <c r="AR67" s="167"/>
      <c r="AS67" s="167"/>
    </row>
    <row r="68" spans="1:45" s="481" customFormat="1" ht="12.75" x14ac:dyDescent="0.2">
      <c r="A68" s="173" t="s">
        <v>946</v>
      </c>
      <c r="B68" s="166">
        <v>0</v>
      </c>
      <c r="C68" s="166">
        <v>131329.34729999999</v>
      </c>
      <c r="D68" s="166">
        <v>91793.023209999999</v>
      </c>
      <c r="E68" s="166">
        <v>102031.72937</v>
      </c>
      <c r="F68" s="166">
        <v>54031.616900000001</v>
      </c>
      <c r="G68" s="166">
        <v>0</v>
      </c>
      <c r="H68" s="166">
        <v>73227.840190000003</v>
      </c>
      <c r="I68" s="166">
        <v>211820.97990000001</v>
      </c>
      <c r="J68" s="166">
        <v>0</v>
      </c>
      <c r="K68" s="166">
        <v>1817.1382899999999</v>
      </c>
      <c r="L68" s="166">
        <v>0</v>
      </c>
      <c r="M68" s="166">
        <v>781.26148999999998</v>
      </c>
      <c r="N68" s="166">
        <v>24462.640719999999</v>
      </c>
      <c r="O68" s="166">
        <v>181158.33594999998</v>
      </c>
      <c r="P68" s="166">
        <v>0</v>
      </c>
      <c r="Q68" s="166">
        <v>22526.79262601801</v>
      </c>
      <c r="R68" s="166">
        <v>22958.602329999998</v>
      </c>
      <c r="S68" s="166">
        <v>13792.206220000002</v>
      </c>
      <c r="T68" s="166">
        <v>150604.87971000001</v>
      </c>
      <c r="U68" s="166">
        <v>154122.48590999999</v>
      </c>
      <c r="V68" s="166">
        <v>15514.36141</v>
      </c>
      <c r="W68" s="166">
        <v>94916.471439999994</v>
      </c>
      <c r="X68" s="166">
        <v>29877.737089999999</v>
      </c>
      <c r="Y68" s="166">
        <v>42534.611929999999</v>
      </c>
      <c r="Z68" s="166">
        <v>30003.370890000002</v>
      </c>
      <c r="AA68" s="166">
        <v>78587.26526</v>
      </c>
      <c r="AB68" s="166">
        <v>6976.71</v>
      </c>
      <c r="AC68" s="166">
        <v>58643.942670000004</v>
      </c>
      <c r="AD68" s="166">
        <v>13126.766810000001</v>
      </c>
      <c r="AE68" s="166">
        <v>71542.824840000001</v>
      </c>
      <c r="AF68" s="166">
        <v>2057.8895299999999</v>
      </c>
      <c r="AG68" s="166">
        <v>45645.287190000017</v>
      </c>
      <c r="AH68" s="166">
        <v>211.69700531499998</v>
      </c>
      <c r="AI68" s="166">
        <v>6466.6181000000006</v>
      </c>
      <c r="AJ68" s="166">
        <v>1732564.4342813329</v>
      </c>
      <c r="AK68" s="1198"/>
      <c r="AL68" s="1198"/>
      <c r="AM68" s="167"/>
      <c r="AN68" s="167"/>
      <c r="AO68" s="167"/>
      <c r="AP68" s="167"/>
      <c r="AQ68" s="167"/>
      <c r="AR68" s="167"/>
      <c r="AS68" s="167"/>
    </row>
    <row r="69" spans="1:45" s="481" customFormat="1" ht="12.75" x14ac:dyDescent="0.2">
      <c r="A69" s="173" t="s">
        <v>947</v>
      </c>
      <c r="B69" s="166">
        <v>0</v>
      </c>
      <c r="C69" s="166">
        <v>10463.40812</v>
      </c>
      <c r="D69" s="166">
        <v>13358.07727</v>
      </c>
      <c r="E69" s="166">
        <v>18012.84318</v>
      </c>
      <c r="F69" s="166">
        <v>3117.4881399999995</v>
      </c>
      <c r="G69" s="166">
        <v>0</v>
      </c>
      <c r="H69" s="166">
        <v>2342.0666499999998</v>
      </c>
      <c r="I69" s="166">
        <v>7908.4397600000002</v>
      </c>
      <c r="J69" s="166">
        <v>0</v>
      </c>
      <c r="K69" s="166">
        <v>536.38401999999996</v>
      </c>
      <c r="L69" s="166">
        <v>0</v>
      </c>
      <c r="M69" s="166">
        <v>54.065839999999994</v>
      </c>
      <c r="N69" s="166">
        <v>408.82033000000001</v>
      </c>
      <c r="O69" s="166">
        <v>8754.3643100000008</v>
      </c>
      <c r="P69" s="166">
        <v>0</v>
      </c>
      <c r="Q69" s="166">
        <v>2203.6057099999998</v>
      </c>
      <c r="R69" s="166">
        <v>176.04791</v>
      </c>
      <c r="S69" s="166">
        <v>386.62020999999999</v>
      </c>
      <c r="T69" s="166">
        <v>7504.5564999999997</v>
      </c>
      <c r="U69" s="166">
        <v>9835.4031500000001</v>
      </c>
      <c r="V69" s="166">
        <v>1081.7066499999999</v>
      </c>
      <c r="W69" s="166">
        <v>1015.36685</v>
      </c>
      <c r="X69" s="166">
        <v>56.655329999999999</v>
      </c>
      <c r="Y69" s="166">
        <v>104.54001</v>
      </c>
      <c r="Z69" s="166">
        <v>712.97564999999997</v>
      </c>
      <c r="AA69" s="166">
        <v>4387.0682000000006</v>
      </c>
      <c r="AB69" s="166">
        <v>0</v>
      </c>
      <c r="AC69" s="166">
        <v>2416.4981299999999</v>
      </c>
      <c r="AD69" s="166">
        <v>19.441669999999998</v>
      </c>
      <c r="AE69" s="166">
        <v>2084.8072200000001</v>
      </c>
      <c r="AF69" s="166">
        <v>44.872920000000001</v>
      </c>
      <c r="AG69" s="166">
        <v>7024.4817199999998</v>
      </c>
      <c r="AH69" s="166">
        <v>393.06939875398518</v>
      </c>
      <c r="AI69" s="166">
        <v>611.81643999999994</v>
      </c>
      <c r="AJ69" s="166">
        <v>105015.49128875395</v>
      </c>
      <c r="AK69" s="1198"/>
      <c r="AL69" s="1198"/>
      <c r="AM69" s="167"/>
      <c r="AN69" s="167"/>
      <c r="AO69" s="167"/>
      <c r="AP69" s="167"/>
      <c r="AQ69" s="167"/>
      <c r="AR69" s="167"/>
      <c r="AS69" s="167"/>
    </row>
    <row r="70" spans="1:45" s="481" customFormat="1" ht="12.75" x14ac:dyDescent="0.2">
      <c r="A70" s="173" t="s">
        <v>1069</v>
      </c>
      <c r="B70" s="166">
        <v>0</v>
      </c>
      <c r="C70" s="166">
        <v>533.36876000000007</v>
      </c>
      <c r="D70" s="166">
        <v>20459.62441</v>
      </c>
      <c r="E70" s="166">
        <v>31.568210000000001</v>
      </c>
      <c r="F70" s="166">
        <v>0</v>
      </c>
      <c r="G70" s="166">
        <v>0</v>
      </c>
      <c r="H70" s="166">
        <v>0</v>
      </c>
      <c r="I70" s="166">
        <v>0</v>
      </c>
      <c r="J70" s="166">
        <v>0</v>
      </c>
      <c r="K70" s="166">
        <v>91.9255</v>
      </c>
      <c r="L70" s="166">
        <v>0</v>
      </c>
      <c r="M70" s="166">
        <v>0</v>
      </c>
      <c r="N70" s="166">
        <v>0</v>
      </c>
      <c r="O70" s="166">
        <v>99.424000000000007</v>
      </c>
      <c r="P70" s="166">
        <v>0</v>
      </c>
      <c r="Q70" s="166">
        <v>2230.0758100000003</v>
      </c>
      <c r="R70" s="166">
        <v>0</v>
      </c>
      <c r="S70" s="166">
        <v>0</v>
      </c>
      <c r="T70" s="166">
        <v>239.30812</v>
      </c>
      <c r="U70" s="166">
        <v>6205.0545999999995</v>
      </c>
      <c r="V70" s="166">
        <v>0</v>
      </c>
      <c r="W70" s="166">
        <v>0</v>
      </c>
      <c r="X70" s="166">
        <v>0</v>
      </c>
      <c r="Y70" s="166">
        <v>14.70698</v>
      </c>
      <c r="Z70" s="166">
        <v>0</v>
      </c>
      <c r="AA70" s="166">
        <v>0</v>
      </c>
      <c r="AB70" s="166">
        <v>0</v>
      </c>
      <c r="AC70" s="166">
        <v>10816.343419999999</v>
      </c>
      <c r="AD70" s="166">
        <v>0</v>
      </c>
      <c r="AE70" s="166">
        <v>0</v>
      </c>
      <c r="AF70" s="166">
        <v>0</v>
      </c>
      <c r="AG70" s="166">
        <v>0</v>
      </c>
      <c r="AH70" s="166">
        <v>0</v>
      </c>
      <c r="AI70" s="166">
        <v>0</v>
      </c>
      <c r="AJ70" s="166">
        <v>40721.399810000003</v>
      </c>
      <c r="AK70" s="1198"/>
      <c r="AL70" s="1198"/>
      <c r="AM70" s="167"/>
      <c r="AN70" s="167"/>
      <c r="AO70" s="167"/>
      <c r="AP70" s="167"/>
      <c r="AQ70" s="167"/>
      <c r="AR70" s="167"/>
      <c r="AS70" s="167"/>
    </row>
    <row r="71" spans="1:45" s="481" customFormat="1" ht="12.75" x14ac:dyDescent="0.2">
      <c r="A71" s="173" t="s">
        <v>1780</v>
      </c>
      <c r="B71" s="166">
        <v>0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6">
        <v>0</v>
      </c>
      <c r="J71" s="166"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6">
        <v>0</v>
      </c>
      <c r="Q71" s="166">
        <v>0</v>
      </c>
      <c r="R71" s="166">
        <v>0</v>
      </c>
      <c r="S71" s="166">
        <v>23.247799999999998</v>
      </c>
      <c r="T71" s="166">
        <v>0</v>
      </c>
      <c r="U71" s="166">
        <v>0</v>
      </c>
      <c r="V71" s="166">
        <v>0</v>
      </c>
      <c r="W71" s="166">
        <v>0</v>
      </c>
      <c r="X71" s="166">
        <v>0</v>
      </c>
      <c r="Y71" s="166">
        <v>0</v>
      </c>
      <c r="Z71" s="166">
        <v>0</v>
      </c>
      <c r="AA71" s="166">
        <v>0</v>
      </c>
      <c r="AB71" s="166">
        <v>0</v>
      </c>
      <c r="AC71" s="166">
        <v>0</v>
      </c>
      <c r="AD71" s="166">
        <v>0</v>
      </c>
      <c r="AE71" s="166">
        <v>1499.1487</v>
      </c>
      <c r="AF71" s="166">
        <v>0</v>
      </c>
      <c r="AG71" s="166">
        <v>0</v>
      </c>
      <c r="AH71" s="166">
        <v>0</v>
      </c>
      <c r="AI71" s="166">
        <v>0.56999999999999995</v>
      </c>
      <c r="AJ71" s="166">
        <v>1522.9665</v>
      </c>
      <c r="AK71" s="1198"/>
      <c r="AL71" s="1198"/>
      <c r="AM71" s="167"/>
      <c r="AN71" s="167"/>
      <c r="AO71" s="167"/>
      <c r="AP71" s="167"/>
      <c r="AQ71" s="167"/>
      <c r="AR71" s="167"/>
      <c r="AS71" s="167"/>
    </row>
    <row r="72" spans="1:45" s="481" customFormat="1" ht="12.75" x14ac:dyDescent="0.2">
      <c r="A72" s="173" t="s">
        <v>1675</v>
      </c>
      <c r="B72" s="166">
        <v>2116.2283299999999</v>
      </c>
      <c r="C72" s="166">
        <v>15916.739730000001</v>
      </c>
      <c r="D72" s="166">
        <v>86139.922989999992</v>
      </c>
      <c r="E72" s="166">
        <v>48347.716959999998</v>
      </c>
      <c r="F72" s="166">
        <v>6423.5620499999986</v>
      </c>
      <c r="G72" s="166">
        <v>0</v>
      </c>
      <c r="H72" s="166">
        <v>21406.221279999998</v>
      </c>
      <c r="I72" s="166">
        <v>80931.983800000002</v>
      </c>
      <c r="J72" s="166">
        <v>0</v>
      </c>
      <c r="K72" s="166">
        <v>42295.055039999999</v>
      </c>
      <c r="L72" s="166">
        <v>0</v>
      </c>
      <c r="M72" s="166">
        <v>1508.8846699999999</v>
      </c>
      <c r="N72" s="166">
        <v>280.94920999999999</v>
      </c>
      <c r="O72" s="166">
        <v>37127.956140000002</v>
      </c>
      <c r="P72" s="166">
        <v>0</v>
      </c>
      <c r="Q72" s="166">
        <v>52311.840059999995</v>
      </c>
      <c r="R72" s="166">
        <v>542.01138000000003</v>
      </c>
      <c r="S72" s="166">
        <v>3116.8132099999993</v>
      </c>
      <c r="T72" s="166">
        <v>48813.456879999998</v>
      </c>
      <c r="U72" s="166">
        <v>34993.12672</v>
      </c>
      <c r="V72" s="166">
        <v>1161.2218399999999</v>
      </c>
      <c r="W72" s="166">
        <v>52383.827960000002</v>
      </c>
      <c r="X72" s="166">
        <v>8.0198999999999998</v>
      </c>
      <c r="Y72" s="166">
        <v>5931.6017899999997</v>
      </c>
      <c r="Z72" s="166">
        <v>7759.2347800000007</v>
      </c>
      <c r="AA72" s="166">
        <v>20180.406900000002</v>
      </c>
      <c r="AB72" s="166">
        <v>37.539000000000001</v>
      </c>
      <c r="AC72" s="166">
        <v>5627.3434799999995</v>
      </c>
      <c r="AD72" s="166">
        <v>24.259650000000001</v>
      </c>
      <c r="AE72" s="166">
        <v>6970.4138599999997</v>
      </c>
      <c r="AF72" s="166">
        <v>6.24383</v>
      </c>
      <c r="AG72" s="166">
        <v>31916.216250000001</v>
      </c>
      <c r="AH72" s="166">
        <v>81.973419763437619</v>
      </c>
      <c r="AI72" s="166">
        <v>19268.82849</v>
      </c>
      <c r="AJ72" s="166">
        <v>633629.59959976352</v>
      </c>
      <c r="AK72" s="1198"/>
      <c r="AL72" s="1198"/>
      <c r="AM72" s="167"/>
      <c r="AN72" s="167"/>
      <c r="AO72" s="167"/>
      <c r="AP72" s="167"/>
      <c r="AQ72" s="167"/>
      <c r="AR72" s="167"/>
      <c r="AS72" s="167"/>
    </row>
    <row r="73" spans="1:45" s="481" customFormat="1" ht="12.75" x14ac:dyDescent="0.2">
      <c r="A73" s="173" t="s">
        <v>1070</v>
      </c>
      <c r="B73" s="166">
        <v>0</v>
      </c>
      <c r="C73" s="166">
        <v>-25.243869999999998</v>
      </c>
      <c r="D73" s="166">
        <v>1928.2901199999999</v>
      </c>
      <c r="E73" s="166">
        <v>44</v>
      </c>
      <c r="F73" s="166">
        <v>0</v>
      </c>
      <c r="G73" s="166">
        <v>261.88307000000003</v>
      </c>
      <c r="H73" s="166">
        <v>0</v>
      </c>
      <c r="I73" s="166">
        <v>0</v>
      </c>
      <c r="J73" s="166">
        <v>0</v>
      </c>
      <c r="K73" s="166">
        <v>0</v>
      </c>
      <c r="L73" s="166">
        <v>6635.1350899999998</v>
      </c>
      <c r="M73" s="166">
        <v>0</v>
      </c>
      <c r="N73" s="166">
        <v>0</v>
      </c>
      <c r="O73" s="166">
        <v>0</v>
      </c>
      <c r="P73" s="166">
        <v>0</v>
      </c>
      <c r="Q73" s="166">
        <v>-25.910820000000001</v>
      </c>
      <c r="R73" s="166">
        <v>0</v>
      </c>
      <c r="S73" s="166">
        <v>0</v>
      </c>
      <c r="T73" s="166">
        <v>0</v>
      </c>
      <c r="U73" s="166">
        <v>0</v>
      </c>
      <c r="V73" s="166">
        <v>0</v>
      </c>
      <c r="W73" s="166">
        <v>0</v>
      </c>
      <c r="X73" s="166">
        <v>0</v>
      </c>
      <c r="Y73" s="166">
        <v>0</v>
      </c>
      <c r="Z73" s="166">
        <v>0</v>
      </c>
      <c r="AA73" s="166">
        <v>0</v>
      </c>
      <c r="AB73" s="166">
        <v>0</v>
      </c>
      <c r="AC73" s="166">
        <v>0</v>
      </c>
      <c r="AD73" s="166">
        <v>0</v>
      </c>
      <c r="AE73" s="166">
        <v>30.167650000000002</v>
      </c>
      <c r="AF73" s="166">
        <v>0</v>
      </c>
      <c r="AG73" s="166">
        <v>-7.2759576141834261E-15</v>
      </c>
      <c r="AH73" s="166">
        <v>0</v>
      </c>
      <c r="AI73" s="166">
        <v>0.9556</v>
      </c>
      <c r="AJ73" s="166">
        <v>8849.2768399999986</v>
      </c>
      <c r="AK73" s="1198"/>
      <c r="AL73" s="1198"/>
      <c r="AM73" s="167"/>
      <c r="AN73" s="167"/>
      <c r="AO73" s="167"/>
      <c r="AP73" s="167"/>
      <c r="AQ73" s="167"/>
      <c r="AR73" s="167"/>
      <c r="AS73" s="167"/>
    </row>
    <row r="74" spans="1:45" s="481" customFormat="1" ht="12.75" x14ac:dyDescent="0.2">
      <c r="A74" s="177" t="s">
        <v>1782</v>
      </c>
      <c r="B74" s="166">
        <v>0</v>
      </c>
      <c r="C74" s="166">
        <v>135.84926000000002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6">
        <v>0</v>
      </c>
      <c r="J74" s="166">
        <v>0</v>
      </c>
      <c r="K74" s="166">
        <v>6573.7047999999995</v>
      </c>
      <c r="L74" s="166">
        <v>0</v>
      </c>
      <c r="M74" s="166">
        <v>6.216E-2</v>
      </c>
      <c r="N74" s="166">
        <v>0</v>
      </c>
      <c r="O74" s="166">
        <v>874.22077999999999</v>
      </c>
      <c r="P74" s="166">
        <v>0</v>
      </c>
      <c r="Q74" s="166">
        <v>0</v>
      </c>
      <c r="R74" s="166">
        <v>0</v>
      </c>
      <c r="S74" s="166">
        <v>63.77428000000004</v>
      </c>
      <c r="T74" s="166">
        <v>0</v>
      </c>
      <c r="U74" s="166">
        <v>1126.9167399999999</v>
      </c>
      <c r="V74" s="166">
        <v>0</v>
      </c>
      <c r="W74" s="166">
        <v>0</v>
      </c>
      <c r="X74" s="166">
        <v>0</v>
      </c>
      <c r="Y74" s="166">
        <v>0</v>
      </c>
      <c r="Z74" s="166">
        <v>0</v>
      </c>
      <c r="AA74" s="166">
        <v>0</v>
      </c>
      <c r="AB74" s="166">
        <v>0.89</v>
      </c>
      <c r="AC74" s="166">
        <v>333.08555000000001</v>
      </c>
      <c r="AD74" s="166">
        <v>0</v>
      </c>
      <c r="AE74" s="166">
        <v>57.92906</v>
      </c>
      <c r="AF74" s="166">
        <v>0</v>
      </c>
      <c r="AG74" s="166">
        <v>0</v>
      </c>
      <c r="AH74" s="166">
        <v>0</v>
      </c>
      <c r="AI74" s="166">
        <v>0</v>
      </c>
      <c r="AJ74" s="166">
        <v>9166.4326299999993</v>
      </c>
      <c r="AK74" s="1198"/>
      <c r="AL74" s="1198"/>
      <c r="AM74" s="167"/>
      <c r="AN74" s="167"/>
      <c r="AO74" s="167"/>
      <c r="AP74" s="167"/>
      <c r="AQ74" s="167"/>
      <c r="AR74" s="167"/>
      <c r="AS74" s="167"/>
    </row>
    <row r="75" spans="1:45" s="481" customFormat="1" ht="12.75" x14ac:dyDescent="0.2">
      <c r="A75" s="173" t="s">
        <v>674</v>
      </c>
      <c r="B75" s="166">
        <v>0</v>
      </c>
      <c r="C75" s="166">
        <v>3622.28451</v>
      </c>
      <c r="D75" s="166">
        <v>2838.92398</v>
      </c>
      <c r="E75" s="166">
        <v>316.61627000000004</v>
      </c>
      <c r="F75" s="166">
        <v>0</v>
      </c>
      <c r="G75" s="166">
        <v>0</v>
      </c>
      <c r="H75" s="166">
        <v>58.306849999999997</v>
      </c>
      <c r="I75" s="166">
        <v>0</v>
      </c>
      <c r="J75" s="166">
        <v>1064.41219</v>
      </c>
      <c r="K75" s="166">
        <v>809.61363000000006</v>
      </c>
      <c r="L75" s="166">
        <v>0</v>
      </c>
      <c r="M75" s="166">
        <v>0</v>
      </c>
      <c r="N75" s="166">
        <v>0</v>
      </c>
      <c r="O75" s="166">
        <v>-179.714</v>
      </c>
      <c r="P75" s="166">
        <v>0</v>
      </c>
      <c r="Q75" s="166">
        <v>6639.3609999999999</v>
      </c>
      <c r="R75" s="166">
        <v>0</v>
      </c>
      <c r="S75" s="166">
        <v>0</v>
      </c>
      <c r="T75" s="166">
        <v>1.4296900000000001</v>
      </c>
      <c r="U75" s="166">
        <v>26.51126</v>
      </c>
      <c r="V75" s="166">
        <v>0</v>
      </c>
      <c r="W75" s="166">
        <v>0</v>
      </c>
      <c r="X75" s="166">
        <v>1.3</v>
      </c>
      <c r="Y75" s="166">
        <v>35.676749999999998</v>
      </c>
      <c r="Z75" s="166">
        <v>0</v>
      </c>
      <c r="AA75" s="166">
        <v>1048.8701899999999</v>
      </c>
      <c r="AB75" s="166">
        <v>0</v>
      </c>
      <c r="AC75" s="166">
        <v>27.882000000000001</v>
      </c>
      <c r="AD75" s="166">
        <v>0</v>
      </c>
      <c r="AE75" s="166">
        <v>32.404589999999999</v>
      </c>
      <c r="AF75" s="166">
        <v>0</v>
      </c>
      <c r="AG75" s="166">
        <v>0</v>
      </c>
      <c r="AH75" s="166">
        <v>1.8796055752079999</v>
      </c>
      <c r="AI75" s="166">
        <v>208.68899999999999</v>
      </c>
      <c r="AJ75" s="166">
        <v>16554.447515575208</v>
      </c>
      <c r="AK75" s="1198"/>
      <c r="AL75" s="1198"/>
      <c r="AM75" s="167"/>
      <c r="AN75" s="167"/>
      <c r="AO75" s="167"/>
      <c r="AP75" s="167"/>
      <c r="AQ75" s="167"/>
      <c r="AR75" s="167"/>
      <c r="AS75" s="167"/>
    </row>
    <row r="76" spans="1:45" s="481" customFormat="1" ht="12.75" x14ac:dyDescent="0.2">
      <c r="A76" s="173" t="s">
        <v>843</v>
      </c>
      <c r="B76" s="166">
        <v>0</v>
      </c>
      <c r="C76" s="166">
        <v>22.461479999999998</v>
      </c>
      <c r="D76" s="166">
        <v>294.17505</v>
      </c>
      <c r="E76" s="166">
        <v>127.3263</v>
      </c>
      <c r="F76" s="166">
        <v>2.68682</v>
      </c>
      <c r="G76" s="166">
        <v>0</v>
      </c>
      <c r="H76" s="166">
        <v>10.35</v>
      </c>
      <c r="I76" s="166">
        <v>108.79903999999999</v>
      </c>
      <c r="J76" s="166"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70.332700000000003</v>
      </c>
      <c r="P76" s="166">
        <v>0</v>
      </c>
      <c r="Q76" s="166">
        <v>0</v>
      </c>
      <c r="R76" s="166">
        <v>0</v>
      </c>
      <c r="S76" s="166">
        <v>3.9390000000000001</v>
      </c>
      <c r="T76" s="166">
        <v>134.63055</v>
      </c>
      <c r="U76" s="166">
        <v>1.8566800000000001</v>
      </c>
      <c r="V76" s="166">
        <v>3.1E-4</v>
      </c>
      <c r="W76" s="166">
        <v>5.0015499999999999</v>
      </c>
      <c r="X76" s="166">
        <v>0</v>
      </c>
      <c r="Y76" s="166">
        <v>0</v>
      </c>
      <c r="Z76" s="166">
        <v>0</v>
      </c>
      <c r="AA76" s="166">
        <v>0</v>
      </c>
      <c r="AB76" s="166">
        <v>0.46100000000000002</v>
      </c>
      <c r="AC76" s="166">
        <v>0.13218000000000002</v>
      </c>
      <c r="AD76" s="166">
        <v>0</v>
      </c>
      <c r="AE76" s="166">
        <v>78.867829999999998</v>
      </c>
      <c r="AF76" s="166">
        <v>0</v>
      </c>
      <c r="AG76" s="166">
        <v>5.1214299999999993</v>
      </c>
      <c r="AH76" s="166">
        <v>5.2517831299648003</v>
      </c>
      <c r="AI76" s="166">
        <v>11.970450000000001</v>
      </c>
      <c r="AJ76" s="166">
        <v>883.36415312996485</v>
      </c>
      <c r="AK76" s="1198"/>
      <c r="AL76" s="1198"/>
      <c r="AM76" s="167"/>
      <c r="AN76" s="167"/>
      <c r="AO76" s="167"/>
      <c r="AP76" s="167"/>
      <c r="AQ76" s="167"/>
      <c r="AR76" s="167"/>
      <c r="AS76" s="167"/>
    </row>
    <row r="77" spans="1:45" s="481" customFormat="1" ht="12.75" x14ac:dyDescent="0.2">
      <c r="A77" s="173" t="s">
        <v>1781</v>
      </c>
      <c r="B77" s="166">
        <v>0</v>
      </c>
      <c r="C77" s="166">
        <v>0</v>
      </c>
      <c r="D77" s="166">
        <v>0</v>
      </c>
      <c r="E77" s="166">
        <v>0</v>
      </c>
      <c r="F77" s="166">
        <v>0</v>
      </c>
      <c r="G77" s="166">
        <v>0</v>
      </c>
      <c r="H77" s="166">
        <v>0</v>
      </c>
      <c r="I77" s="166">
        <v>0</v>
      </c>
      <c r="J77" s="166">
        <v>0</v>
      </c>
      <c r="K77" s="166">
        <v>0</v>
      </c>
      <c r="L77" s="166">
        <v>0</v>
      </c>
      <c r="M77" s="166">
        <v>0</v>
      </c>
      <c r="N77" s="166">
        <v>0</v>
      </c>
      <c r="O77" s="166">
        <v>0</v>
      </c>
      <c r="P77" s="166">
        <v>0</v>
      </c>
      <c r="Q77" s="166">
        <v>0</v>
      </c>
      <c r="R77" s="166">
        <v>0</v>
      </c>
      <c r="S77" s="166">
        <v>0</v>
      </c>
      <c r="T77" s="166">
        <v>0</v>
      </c>
      <c r="U77" s="166">
        <v>0</v>
      </c>
      <c r="V77" s="166">
        <v>0</v>
      </c>
      <c r="W77" s="166">
        <v>0</v>
      </c>
      <c r="X77" s="166">
        <v>0</v>
      </c>
      <c r="Y77" s="166">
        <v>0</v>
      </c>
      <c r="Z77" s="166">
        <v>0</v>
      </c>
      <c r="AA77" s="166">
        <v>0</v>
      </c>
      <c r="AB77" s="166">
        <v>0</v>
      </c>
      <c r="AC77" s="166">
        <v>0</v>
      </c>
      <c r="AD77" s="166">
        <v>0</v>
      </c>
      <c r="AE77" s="166">
        <v>0</v>
      </c>
      <c r="AF77" s="166">
        <v>0</v>
      </c>
      <c r="AG77" s="166">
        <v>0</v>
      </c>
      <c r="AH77" s="166">
        <v>1.1391664015710001</v>
      </c>
      <c r="AI77" s="166">
        <v>0</v>
      </c>
      <c r="AJ77" s="166">
        <v>1.1391664015710001</v>
      </c>
      <c r="AK77" s="1198"/>
      <c r="AL77" s="1198"/>
      <c r="AM77" s="167"/>
      <c r="AN77" s="167"/>
      <c r="AO77" s="167"/>
      <c r="AP77" s="167"/>
      <c r="AQ77" s="167"/>
      <c r="AR77" s="167"/>
      <c r="AS77" s="167"/>
    </row>
    <row r="78" spans="1:45" s="481" customFormat="1" ht="12.75" x14ac:dyDescent="0.2">
      <c r="A78" s="173" t="s">
        <v>1565</v>
      </c>
      <c r="B78" s="166">
        <v>0</v>
      </c>
      <c r="C78" s="166">
        <v>0</v>
      </c>
      <c r="D78" s="166">
        <v>0</v>
      </c>
      <c r="E78" s="166">
        <v>0</v>
      </c>
      <c r="F78" s="166">
        <v>0</v>
      </c>
      <c r="G78" s="166">
        <v>0</v>
      </c>
      <c r="H78" s="166">
        <v>0</v>
      </c>
      <c r="I78" s="166">
        <v>0</v>
      </c>
      <c r="J78" s="166">
        <v>0</v>
      </c>
      <c r="K78" s="166">
        <v>0</v>
      </c>
      <c r="L78" s="166">
        <v>0</v>
      </c>
      <c r="M78" s="166">
        <v>0</v>
      </c>
      <c r="N78" s="166">
        <v>0</v>
      </c>
      <c r="O78" s="166">
        <v>2.5567699999999998</v>
      </c>
      <c r="P78" s="166">
        <v>0</v>
      </c>
      <c r="Q78" s="166">
        <v>0</v>
      </c>
      <c r="R78" s="166">
        <v>0</v>
      </c>
      <c r="S78" s="166">
        <v>0</v>
      </c>
      <c r="T78" s="166">
        <v>49.422470000000004</v>
      </c>
      <c r="U78" s="166">
        <v>491.43867000000006</v>
      </c>
      <c r="V78" s="166">
        <v>0</v>
      </c>
      <c r="W78" s="166">
        <v>0</v>
      </c>
      <c r="X78" s="166">
        <v>0</v>
      </c>
      <c r="Y78" s="166">
        <v>0</v>
      </c>
      <c r="Z78" s="166">
        <v>0</v>
      </c>
      <c r="AA78" s="166">
        <v>612.52499999999998</v>
      </c>
      <c r="AB78" s="166">
        <v>0</v>
      </c>
      <c r="AC78" s="166">
        <v>0</v>
      </c>
      <c r="AD78" s="166">
        <v>0</v>
      </c>
      <c r="AE78" s="166">
        <v>0</v>
      </c>
      <c r="AF78" s="166">
        <v>0</v>
      </c>
      <c r="AG78" s="166">
        <v>0</v>
      </c>
      <c r="AH78" s="166">
        <v>0</v>
      </c>
      <c r="AI78" s="166">
        <v>0</v>
      </c>
      <c r="AJ78" s="166">
        <v>1155.9429100000002</v>
      </c>
      <c r="AK78" s="1198"/>
      <c r="AL78" s="1198"/>
      <c r="AM78" s="167"/>
      <c r="AN78" s="167"/>
      <c r="AO78" s="167"/>
      <c r="AP78" s="167"/>
      <c r="AQ78" s="167"/>
      <c r="AR78" s="167"/>
      <c r="AS78" s="167"/>
    </row>
    <row r="79" spans="1:45" s="481" customFormat="1" ht="12.75" x14ac:dyDescent="0.2">
      <c r="A79" s="173" t="s">
        <v>1066</v>
      </c>
      <c r="B79" s="166">
        <v>0</v>
      </c>
      <c r="C79" s="166">
        <v>0</v>
      </c>
      <c r="D79" s="166">
        <v>0</v>
      </c>
      <c r="E79" s="166">
        <v>6957.3745999999992</v>
      </c>
      <c r="F79" s="166">
        <v>3309.8954800000001</v>
      </c>
      <c r="G79" s="166">
        <v>0</v>
      </c>
      <c r="H79" s="166">
        <v>0</v>
      </c>
      <c r="I79" s="166">
        <v>3357.0920000000001</v>
      </c>
      <c r="J79" s="166">
        <v>0</v>
      </c>
      <c r="K79" s="166">
        <v>0</v>
      </c>
      <c r="L79" s="166">
        <v>0</v>
      </c>
      <c r="M79" s="166">
        <v>0</v>
      </c>
      <c r="N79" s="166">
        <v>51.19068</v>
      </c>
      <c r="O79" s="166">
        <v>0</v>
      </c>
      <c r="P79" s="166">
        <v>0</v>
      </c>
      <c r="Q79" s="166">
        <v>3818.2862939819897</v>
      </c>
      <c r="R79" s="166">
        <v>0</v>
      </c>
      <c r="S79" s="166">
        <v>0</v>
      </c>
      <c r="T79" s="166">
        <v>6214.7525400000013</v>
      </c>
      <c r="U79" s="166">
        <v>0</v>
      </c>
      <c r="V79" s="166">
        <v>0</v>
      </c>
      <c r="W79" s="166">
        <v>0</v>
      </c>
      <c r="X79" s="166">
        <v>59.137010000000004</v>
      </c>
      <c r="Y79" s="166">
        <v>51.19068</v>
      </c>
      <c r="Z79" s="166">
        <v>0</v>
      </c>
      <c r="AA79" s="166">
        <v>0</v>
      </c>
      <c r="AB79" s="166">
        <v>0</v>
      </c>
      <c r="AC79" s="166">
        <v>0</v>
      </c>
      <c r="AD79" s="166">
        <v>0</v>
      </c>
      <c r="AE79" s="166">
        <v>4.79209</v>
      </c>
      <c r="AF79" s="166">
        <v>0</v>
      </c>
      <c r="AG79" s="166">
        <v>4568.3691900000003</v>
      </c>
      <c r="AH79" s="166">
        <v>0</v>
      </c>
      <c r="AI79" s="166">
        <v>51.19068</v>
      </c>
      <c r="AJ79" s="166">
        <v>28443.271243981988</v>
      </c>
      <c r="AK79" s="1198"/>
      <c r="AL79" s="1198"/>
      <c r="AM79" s="167"/>
      <c r="AN79" s="167"/>
      <c r="AO79" s="167"/>
      <c r="AP79" s="167"/>
      <c r="AQ79" s="167"/>
      <c r="AR79" s="167"/>
      <c r="AS79" s="167"/>
    </row>
    <row r="80" spans="1:45" s="480" customFormat="1" ht="12.75" x14ac:dyDescent="0.2">
      <c r="A80" s="1185" t="s">
        <v>533</v>
      </c>
      <c r="B80" s="1199">
        <v>-936.39332000000002</v>
      </c>
      <c r="C80" s="1199">
        <v>21580.221770000058</v>
      </c>
      <c r="D80" s="1199">
        <v>49337.325889999942</v>
      </c>
      <c r="E80" s="1199">
        <v>43107.847701961233</v>
      </c>
      <c r="F80" s="1199">
        <v>-55290.077630000022</v>
      </c>
      <c r="G80" s="1199">
        <v>-191.9208100000003</v>
      </c>
      <c r="H80" s="1199">
        <v>-25475.80173999997</v>
      </c>
      <c r="I80" s="1199">
        <v>112792.22333000004</v>
      </c>
      <c r="J80" s="1199">
        <v>1592.4844500000002</v>
      </c>
      <c r="K80" s="1199">
        <v>6154.6604499999585</v>
      </c>
      <c r="L80" s="1199">
        <v>4624.3038855156692</v>
      </c>
      <c r="M80" s="1199">
        <v>-3165.9643499999997</v>
      </c>
      <c r="N80" s="1199">
        <v>-29910.071039999999</v>
      </c>
      <c r="O80" s="1199">
        <v>-61739.551120000018</v>
      </c>
      <c r="P80" s="1199">
        <v>-1051.5402799999997</v>
      </c>
      <c r="Q80" s="1199">
        <v>53640.180266534444</v>
      </c>
      <c r="R80" s="1199">
        <v>598.47904087139773</v>
      </c>
      <c r="S80" s="1199">
        <v>-1209.4188500000021</v>
      </c>
      <c r="T80" s="1199">
        <v>15242.482628112386</v>
      </c>
      <c r="U80" s="1199">
        <v>-8552.7281899999944</v>
      </c>
      <c r="V80" s="1199">
        <v>4232.7627000000066</v>
      </c>
      <c r="W80" s="1199">
        <v>-87517.801429999978</v>
      </c>
      <c r="X80" s="1199">
        <v>-1895.5950400000027</v>
      </c>
      <c r="Y80" s="1199">
        <v>2136.4686700000047</v>
      </c>
      <c r="Z80" s="1199">
        <v>-33455.742099460302</v>
      </c>
      <c r="AA80" s="1199">
        <v>35189.603514960931</v>
      </c>
      <c r="AB80" s="1199">
        <v>-13092.690999999999</v>
      </c>
      <c r="AC80" s="1199">
        <v>-20204.282524999984</v>
      </c>
      <c r="AD80" s="1199">
        <v>-12959.299050000016</v>
      </c>
      <c r="AE80" s="1199">
        <v>7640.246266641062</v>
      </c>
      <c r="AF80" s="1199">
        <v>-13017.01734</v>
      </c>
      <c r="AG80" s="1199">
        <v>46547.642710295244</v>
      </c>
      <c r="AH80" s="1199">
        <v>8919.171886339358</v>
      </c>
      <c r="AI80" s="1199">
        <v>-40281.285639999965</v>
      </c>
      <c r="AJ80" s="1199">
        <v>3388.923706771493</v>
      </c>
      <c r="AK80" s="1197"/>
      <c r="AL80" s="1197"/>
      <c r="AM80" s="165"/>
      <c r="AN80" s="165"/>
      <c r="AO80" s="165"/>
      <c r="AP80" s="165"/>
      <c r="AQ80" s="165"/>
      <c r="AR80" s="165"/>
      <c r="AS80" s="165"/>
    </row>
    <row r="81" spans="1:45" s="481" customFormat="1" ht="12.75" x14ac:dyDescent="0.2">
      <c r="A81" s="171" t="s">
        <v>691</v>
      </c>
      <c r="B81" s="166">
        <v>0</v>
      </c>
      <c r="C81" s="166">
        <v>-2089.6580599999729</v>
      </c>
      <c r="D81" s="166">
        <v>20980.020809999973</v>
      </c>
      <c r="E81" s="166">
        <v>-19313.229263964193</v>
      </c>
      <c r="F81" s="166">
        <v>450.96401435174801</v>
      </c>
      <c r="G81" s="166">
        <v>0</v>
      </c>
      <c r="H81" s="166">
        <v>0</v>
      </c>
      <c r="I81" s="166">
        <v>745.73623000001089</v>
      </c>
      <c r="J81" s="166">
        <v>0</v>
      </c>
      <c r="K81" s="166">
        <v>0</v>
      </c>
      <c r="L81" s="166">
        <v>0</v>
      </c>
      <c r="M81" s="166">
        <v>0</v>
      </c>
      <c r="N81" s="166">
        <v>13.594050000000047</v>
      </c>
      <c r="O81" s="166">
        <v>-17292.129550000005</v>
      </c>
      <c r="P81" s="166">
        <v>0</v>
      </c>
      <c r="Q81" s="166">
        <v>1333.9031154419283</v>
      </c>
      <c r="R81" s="166">
        <v>0</v>
      </c>
      <c r="S81" s="166">
        <v>34.151394260237694</v>
      </c>
      <c r="T81" s="166">
        <v>-4620.8334125790479</v>
      </c>
      <c r="U81" s="166">
        <v>-17632.044369999996</v>
      </c>
      <c r="V81" s="166">
        <v>-647.46528376949925</v>
      </c>
      <c r="W81" s="166">
        <v>80.537049999999994</v>
      </c>
      <c r="X81" s="166">
        <v>0</v>
      </c>
      <c r="Y81" s="166">
        <v>112.31269999999988</v>
      </c>
      <c r="Z81" s="166">
        <v>-89.307879399152469</v>
      </c>
      <c r="AA81" s="166">
        <v>175.74636049999296</v>
      </c>
      <c r="AB81" s="166">
        <v>0</v>
      </c>
      <c r="AC81" s="166">
        <v>51.13018000000018</v>
      </c>
      <c r="AD81" s="166">
        <v>-10.19423199999941</v>
      </c>
      <c r="AE81" s="166">
        <v>1076.0656439732311</v>
      </c>
      <c r="AF81" s="166">
        <v>0</v>
      </c>
      <c r="AG81" s="166">
        <v>20871.405306630371</v>
      </c>
      <c r="AH81" s="166">
        <v>10344.974104631678</v>
      </c>
      <c r="AI81" s="166">
        <v>2401.3255679529743</v>
      </c>
      <c r="AJ81" s="166">
        <v>-3022.9955239697133</v>
      </c>
      <c r="AK81" s="1198"/>
      <c r="AL81" s="1198"/>
      <c r="AM81" s="167"/>
      <c r="AN81" s="167"/>
      <c r="AO81" s="167"/>
      <c r="AP81" s="167"/>
      <c r="AQ81" s="167"/>
      <c r="AR81" s="167"/>
      <c r="AS81" s="167"/>
    </row>
    <row r="82" spans="1:45" s="481" customFormat="1" ht="12.75" x14ac:dyDescent="0.2">
      <c r="A82" s="171" t="s">
        <v>1558</v>
      </c>
      <c r="B82" s="166">
        <v>0</v>
      </c>
      <c r="C82" s="166">
        <v>-226.34921000000026</v>
      </c>
      <c r="D82" s="166">
        <v>579.2671600000001</v>
      </c>
      <c r="E82" s="166">
        <v>187.98332049106003</v>
      </c>
      <c r="F82" s="166">
        <v>102.27703997684691</v>
      </c>
      <c r="G82" s="166">
        <v>0</v>
      </c>
      <c r="H82" s="166">
        <v>0</v>
      </c>
      <c r="I82" s="166">
        <v>1176.3346500000002</v>
      </c>
      <c r="J82" s="166">
        <v>0</v>
      </c>
      <c r="K82" s="166">
        <v>-1197.3548093102424</v>
      </c>
      <c r="L82" s="166">
        <v>0</v>
      </c>
      <c r="M82" s="166">
        <v>-8.8456500000000009</v>
      </c>
      <c r="N82" s="166">
        <v>61.548919999999981</v>
      </c>
      <c r="O82" s="166">
        <v>236.93519000000018</v>
      </c>
      <c r="P82" s="166">
        <v>0</v>
      </c>
      <c r="Q82" s="166">
        <v>653.37676012109591</v>
      </c>
      <c r="R82" s="166">
        <v>0</v>
      </c>
      <c r="S82" s="166">
        <v>-118.57204215728194</v>
      </c>
      <c r="T82" s="166">
        <v>377.14108009996846</v>
      </c>
      <c r="U82" s="166">
        <v>165.38379999999992</v>
      </c>
      <c r="V82" s="166">
        <v>7.3230497049140864</v>
      </c>
      <c r="W82" s="166">
        <v>155.25183999999999</v>
      </c>
      <c r="X82" s="166">
        <v>28.670939999999995</v>
      </c>
      <c r="Y82" s="166">
        <v>51.034309999999984</v>
      </c>
      <c r="Z82" s="166">
        <v>0</v>
      </c>
      <c r="AA82" s="166">
        <v>0</v>
      </c>
      <c r="AB82" s="166">
        <v>7.0000000000000001E-3</v>
      </c>
      <c r="AC82" s="166">
        <v>16.650540000000024</v>
      </c>
      <c r="AD82" s="166">
        <v>1.6836199999999999</v>
      </c>
      <c r="AE82" s="166">
        <v>1620.7379259379911</v>
      </c>
      <c r="AF82" s="166">
        <v>3.8309299999999999</v>
      </c>
      <c r="AG82" s="166">
        <v>0</v>
      </c>
      <c r="AH82" s="166">
        <v>-1.8133186911866002</v>
      </c>
      <c r="AI82" s="166">
        <v>44.52270391164685</v>
      </c>
      <c r="AJ82" s="166">
        <v>3917.0257500848124</v>
      </c>
      <c r="AK82" s="1198"/>
      <c r="AL82" s="1198"/>
      <c r="AM82" s="167"/>
      <c r="AN82" s="167"/>
      <c r="AO82" s="167"/>
      <c r="AP82" s="167"/>
      <c r="AQ82" s="167"/>
      <c r="AR82" s="167"/>
      <c r="AS82" s="167"/>
    </row>
    <row r="83" spans="1:45" s="481" customFormat="1" ht="12.75" x14ac:dyDescent="0.2">
      <c r="A83" s="173" t="s">
        <v>1067</v>
      </c>
      <c r="B83" s="166">
        <v>80.835922422513661</v>
      </c>
      <c r="C83" s="166">
        <v>13323.43398</v>
      </c>
      <c r="D83" s="166">
        <v>23369.855369999997</v>
      </c>
      <c r="E83" s="166">
        <v>13166.396452148498</v>
      </c>
      <c r="F83" s="166">
        <v>3793.0998269199617</v>
      </c>
      <c r="G83" s="166">
        <v>0</v>
      </c>
      <c r="H83" s="166">
        <v>2912.4300400000011</v>
      </c>
      <c r="I83" s="166">
        <v>13634.635930000004</v>
      </c>
      <c r="J83" s="166">
        <v>1498.5553100000004</v>
      </c>
      <c r="K83" s="166">
        <v>5385.8838560858967</v>
      </c>
      <c r="L83" s="166">
        <v>0</v>
      </c>
      <c r="M83" s="166">
        <v>-173.67862999999988</v>
      </c>
      <c r="N83" s="166">
        <v>919.58734000000004</v>
      </c>
      <c r="O83" s="166">
        <v>10214.454250000004</v>
      </c>
      <c r="P83" s="166">
        <v>0</v>
      </c>
      <c r="Q83" s="166">
        <v>32879.888801922636</v>
      </c>
      <c r="R83" s="166">
        <v>546.86517602618767</v>
      </c>
      <c r="S83" s="166">
        <v>650.52812467319609</v>
      </c>
      <c r="T83" s="166">
        <v>18784.620219530967</v>
      </c>
      <c r="U83" s="166">
        <v>5731.2576200000021</v>
      </c>
      <c r="V83" s="166">
        <v>2770.5890140860529</v>
      </c>
      <c r="W83" s="166">
        <v>1173.4542800000002</v>
      </c>
      <c r="X83" s="166">
        <v>128.88835999999995</v>
      </c>
      <c r="Y83" s="166">
        <v>3072.7284999999993</v>
      </c>
      <c r="Z83" s="166">
        <v>-505.73411879521257</v>
      </c>
      <c r="AA83" s="166">
        <v>6424.1583454179445</v>
      </c>
      <c r="AB83" s="166">
        <v>273.721</v>
      </c>
      <c r="AC83" s="166">
        <v>2734.1532300000003</v>
      </c>
      <c r="AD83" s="166">
        <v>3772.6763277999994</v>
      </c>
      <c r="AE83" s="166">
        <v>1603.7886729344568</v>
      </c>
      <c r="AF83" s="166">
        <v>16.532389999999999</v>
      </c>
      <c r="AG83" s="166">
        <v>10192.462304390821</v>
      </c>
      <c r="AH83" s="166">
        <v>309.08084755132535</v>
      </c>
      <c r="AI83" s="166">
        <v>11210.018422591807</v>
      </c>
      <c r="AJ83" s="166">
        <v>189895.16716570704</v>
      </c>
      <c r="AK83" s="1198"/>
      <c r="AL83" s="1198"/>
      <c r="AM83" s="167"/>
      <c r="AN83" s="167"/>
      <c r="AO83" s="167"/>
      <c r="AP83" s="167"/>
      <c r="AQ83" s="167"/>
      <c r="AR83" s="167"/>
      <c r="AS83" s="167"/>
    </row>
    <row r="84" spans="1:45" s="481" customFormat="1" ht="12.75" x14ac:dyDescent="0.2">
      <c r="A84" s="173" t="s">
        <v>941</v>
      </c>
      <c r="B84" s="166">
        <v>0</v>
      </c>
      <c r="C84" s="166">
        <v>25011.557950000049</v>
      </c>
      <c r="D84" s="166">
        <v>-4240.1338499999938</v>
      </c>
      <c r="E84" s="166">
        <v>8570.9660058738591</v>
      </c>
      <c r="F84" s="166">
        <v>-26716.112263347499</v>
      </c>
      <c r="G84" s="166">
        <v>0</v>
      </c>
      <c r="H84" s="166">
        <v>-5491.2470999999941</v>
      </c>
      <c r="I84" s="166">
        <v>-6891.2371999999878</v>
      </c>
      <c r="J84" s="166">
        <v>0</v>
      </c>
      <c r="K84" s="166">
        <v>-2496.5453499811069</v>
      </c>
      <c r="L84" s="166">
        <v>0</v>
      </c>
      <c r="M84" s="166">
        <v>-2340.0756700000002</v>
      </c>
      <c r="N84" s="166">
        <v>-17807.065840000003</v>
      </c>
      <c r="O84" s="166">
        <v>-3713.8694999999998</v>
      </c>
      <c r="P84" s="166">
        <v>0</v>
      </c>
      <c r="Q84" s="166">
        <v>-3164.7136075922845</v>
      </c>
      <c r="R84" s="166">
        <v>-626.348235969916</v>
      </c>
      <c r="S84" s="166">
        <v>377.73392275832595</v>
      </c>
      <c r="T84" s="166">
        <v>4648.1542746590976</v>
      </c>
      <c r="U84" s="166">
        <v>11528.244859999984</v>
      </c>
      <c r="V84" s="166">
        <v>-10565.276588898487</v>
      </c>
      <c r="W84" s="166">
        <v>-13237.590239999987</v>
      </c>
      <c r="X84" s="166">
        <v>-114.47641000000014</v>
      </c>
      <c r="Y84" s="166">
        <v>1454.7216200000048</v>
      </c>
      <c r="Z84" s="166">
        <v>-7893.9273888592388</v>
      </c>
      <c r="AA84" s="166">
        <v>-3722.7503067868947</v>
      </c>
      <c r="AB84" s="166">
        <v>-5674.6329999999998</v>
      </c>
      <c r="AC84" s="166">
        <v>-8034.7407099999937</v>
      </c>
      <c r="AD84" s="166">
        <v>-5138.0725330000014</v>
      </c>
      <c r="AE84" s="166">
        <v>-873.35114475481214</v>
      </c>
      <c r="AF84" s="166">
        <v>-8925.4127599999993</v>
      </c>
      <c r="AG84" s="166">
        <v>-5211.5989819084998</v>
      </c>
      <c r="AH84" s="166">
        <v>-971.21833144493587</v>
      </c>
      <c r="AI84" s="166">
        <v>-18896.498628433397</v>
      </c>
      <c r="AJ84" s="166">
        <v>-111155.5170076857</v>
      </c>
      <c r="AK84" s="1198"/>
      <c r="AL84" s="1198"/>
      <c r="AM84" s="167"/>
      <c r="AN84" s="167"/>
      <c r="AO84" s="167"/>
      <c r="AP84" s="167"/>
      <c r="AQ84" s="167"/>
      <c r="AR84" s="167"/>
      <c r="AS84" s="167"/>
    </row>
    <row r="85" spans="1:45" s="481" customFormat="1" ht="12.75" x14ac:dyDescent="0.2">
      <c r="A85" s="173" t="s">
        <v>1779</v>
      </c>
      <c r="B85" s="166">
        <v>0</v>
      </c>
      <c r="C85" s="166">
        <v>0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2.8302363291873385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-578.21707999999967</v>
      </c>
      <c r="AD85" s="166">
        <v>0</v>
      </c>
      <c r="AE85" s="166">
        <v>0</v>
      </c>
      <c r="AF85" s="166">
        <v>0</v>
      </c>
      <c r="AG85" s="166">
        <v>0</v>
      </c>
      <c r="AH85" s="166">
        <v>2.5779899999999998</v>
      </c>
      <c r="AI85" s="166">
        <v>0</v>
      </c>
      <c r="AJ85" s="166">
        <v>-572.80885367081237</v>
      </c>
      <c r="AK85" s="1198"/>
      <c r="AL85" s="1198"/>
      <c r="AM85" s="167"/>
      <c r="AN85" s="167"/>
      <c r="AO85" s="167"/>
      <c r="AP85" s="167"/>
      <c r="AQ85" s="167"/>
      <c r="AR85" s="167"/>
      <c r="AS85" s="167"/>
    </row>
    <row r="86" spans="1:45" s="481" customFormat="1" ht="12.75" x14ac:dyDescent="0.2">
      <c r="A86" s="174" t="s">
        <v>1573</v>
      </c>
      <c r="B86" s="166">
        <v>0</v>
      </c>
      <c r="C86" s="166">
        <v>11.685060000000909</v>
      </c>
      <c r="D86" s="166">
        <v>-259.79398999999989</v>
      </c>
      <c r="E86" s="166">
        <v>-1370.4716000000001</v>
      </c>
      <c r="F86" s="166">
        <v>-1.1494727320795941</v>
      </c>
      <c r="G86" s="166">
        <v>0</v>
      </c>
      <c r="H86" s="166">
        <v>0</v>
      </c>
      <c r="I86" s="166">
        <v>22.903640000000046</v>
      </c>
      <c r="J86" s="166">
        <v>0</v>
      </c>
      <c r="K86" s="166">
        <v>0</v>
      </c>
      <c r="L86" s="166">
        <v>0</v>
      </c>
      <c r="M86" s="166">
        <v>0</v>
      </c>
      <c r="N86" s="166">
        <v>0</v>
      </c>
      <c r="O86" s="166">
        <v>-1.7446400000000084</v>
      </c>
      <c r="P86" s="166">
        <v>0</v>
      </c>
      <c r="Q86" s="166">
        <v>-4669.236868008511</v>
      </c>
      <c r="R86" s="166">
        <v>0</v>
      </c>
      <c r="S86" s="166">
        <v>6.8731901369911341</v>
      </c>
      <c r="T86" s="166">
        <v>-0.58635999999999988</v>
      </c>
      <c r="U86" s="166">
        <v>-330.12947999999989</v>
      </c>
      <c r="V86" s="166">
        <v>-6.6488231749224065</v>
      </c>
      <c r="W86" s="166">
        <v>66.965109999999996</v>
      </c>
      <c r="X86" s="166">
        <v>0</v>
      </c>
      <c r="Y86" s="166">
        <v>-1.67919</v>
      </c>
      <c r="Z86" s="166">
        <v>-6.9999999999999845E-5</v>
      </c>
      <c r="AA86" s="166">
        <v>75.917967230420885</v>
      </c>
      <c r="AB86" s="166">
        <v>0</v>
      </c>
      <c r="AC86" s="166">
        <v>-212.78593999999998</v>
      </c>
      <c r="AD86" s="166">
        <v>2.03695</v>
      </c>
      <c r="AE86" s="166">
        <v>93.89396418669574</v>
      </c>
      <c r="AF86" s="166">
        <v>0</v>
      </c>
      <c r="AG86" s="166">
        <v>742.43967440317851</v>
      </c>
      <c r="AH86" s="166">
        <v>0</v>
      </c>
      <c r="AI86" s="166">
        <v>8.2967600000000026</v>
      </c>
      <c r="AJ86" s="166">
        <v>-5823.2141179582259</v>
      </c>
      <c r="AK86" s="1198"/>
      <c r="AL86" s="1198"/>
      <c r="AM86" s="167"/>
      <c r="AN86" s="167"/>
      <c r="AO86" s="167"/>
      <c r="AP86" s="167"/>
      <c r="AQ86" s="167"/>
      <c r="AR86" s="167"/>
      <c r="AS86" s="167"/>
    </row>
    <row r="87" spans="1:45" s="481" customFormat="1" ht="12.75" x14ac:dyDescent="0.2">
      <c r="A87" s="174" t="s">
        <v>1664</v>
      </c>
      <c r="B87" s="166">
        <v>0</v>
      </c>
      <c r="C87" s="166">
        <v>47.352989999999281</v>
      </c>
      <c r="D87" s="166">
        <v>-101.83195000000019</v>
      </c>
      <c r="E87" s="166">
        <v>5177.5465053002681</v>
      </c>
      <c r="F87" s="166">
        <v>-74.524252553141821</v>
      </c>
      <c r="G87" s="166">
        <v>0</v>
      </c>
      <c r="H87" s="166">
        <v>678.19776000000024</v>
      </c>
      <c r="I87" s="166">
        <v>2416.871709999999</v>
      </c>
      <c r="J87" s="166">
        <v>0</v>
      </c>
      <c r="K87" s="166">
        <v>8.907498866624163</v>
      </c>
      <c r="L87" s="166">
        <v>0</v>
      </c>
      <c r="M87" s="166">
        <v>8.4130000000000218E-2</v>
      </c>
      <c r="N87" s="166">
        <v>-222.30808999999996</v>
      </c>
      <c r="O87" s="166">
        <v>1234.7727299999997</v>
      </c>
      <c r="P87" s="166">
        <v>0</v>
      </c>
      <c r="Q87" s="166">
        <v>470.54931838791072</v>
      </c>
      <c r="R87" s="166">
        <v>0</v>
      </c>
      <c r="S87" s="166">
        <v>49.844172164343355</v>
      </c>
      <c r="T87" s="166">
        <v>3491.9338826759476</v>
      </c>
      <c r="U87" s="166">
        <v>307.70379000000111</v>
      </c>
      <c r="V87" s="166">
        <v>1891.7319623920557</v>
      </c>
      <c r="W87" s="166">
        <v>11.440820000000022</v>
      </c>
      <c r="X87" s="166">
        <v>-0.19940000000000005</v>
      </c>
      <c r="Y87" s="166">
        <v>-1.3103000000000073</v>
      </c>
      <c r="Z87" s="166">
        <v>-17.977159624351852</v>
      </c>
      <c r="AA87" s="166">
        <v>240.07103179673447</v>
      </c>
      <c r="AB87" s="166">
        <v>0.35499999999999998</v>
      </c>
      <c r="AC87" s="166">
        <v>592.80666000000053</v>
      </c>
      <c r="AD87" s="166">
        <v>2.2391500000000031</v>
      </c>
      <c r="AE87" s="166">
        <v>-116.5228040012104</v>
      </c>
      <c r="AF87" s="166">
        <v>2.2902999999999989</v>
      </c>
      <c r="AG87" s="166">
        <v>187.35110643809992</v>
      </c>
      <c r="AH87" s="166">
        <v>85.57299602498999</v>
      </c>
      <c r="AI87" s="166">
        <v>389.02237126562545</v>
      </c>
      <c r="AJ87" s="166">
        <v>16751.971929133899</v>
      </c>
      <c r="AK87" s="1198"/>
      <c r="AL87" s="1198"/>
      <c r="AM87" s="167"/>
      <c r="AN87" s="167"/>
      <c r="AO87" s="167"/>
      <c r="AP87" s="167"/>
      <c r="AQ87" s="167"/>
      <c r="AR87" s="167"/>
      <c r="AS87" s="167"/>
    </row>
    <row r="88" spans="1:45" s="481" customFormat="1" ht="12.75" x14ac:dyDescent="0.2">
      <c r="A88" s="175" t="s">
        <v>1657</v>
      </c>
      <c r="B88" s="166">
        <v>-58.61683282866553</v>
      </c>
      <c r="C88" s="166">
        <v>5895.8323499999988</v>
      </c>
      <c r="D88" s="166">
        <v>667.93302999999935</v>
      </c>
      <c r="E88" s="166">
        <v>12515.654542429365</v>
      </c>
      <c r="F88" s="166">
        <v>800.49662176877757</v>
      </c>
      <c r="G88" s="166">
        <v>0</v>
      </c>
      <c r="H88" s="166">
        <v>3107.6892000000003</v>
      </c>
      <c r="I88" s="166">
        <v>16275.941540000007</v>
      </c>
      <c r="J88" s="166">
        <v>0</v>
      </c>
      <c r="K88" s="166">
        <v>2511.8840695112999</v>
      </c>
      <c r="L88" s="166">
        <v>0</v>
      </c>
      <c r="M88" s="166">
        <v>-117.63512</v>
      </c>
      <c r="N88" s="166">
        <v>376.45004000000006</v>
      </c>
      <c r="O88" s="166">
        <v>20747.804460000003</v>
      </c>
      <c r="P88" s="166">
        <v>0</v>
      </c>
      <c r="Q88" s="166">
        <v>5238.274379658259</v>
      </c>
      <c r="R88" s="166">
        <v>1.8811497867868421</v>
      </c>
      <c r="S88" s="166">
        <v>778.96097381038169</v>
      </c>
      <c r="T88" s="166">
        <v>14184.437060527478</v>
      </c>
      <c r="U88" s="166">
        <v>3558.7718999999988</v>
      </c>
      <c r="V88" s="166">
        <v>216.61497881881007</v>
      </c>
      <c r="W88" s="166">
        <v>1502.8742499999996</v>
      </c>
      <c r="X88" s="166">
        <v>-10.744119999999995</v>
      </c>
      <c r="Y88" s="166">
        <v>742.86235999999963</v>
      </c>
      <c r="Z88" s="166">
        <v>-86.514310383391447</v>
      </c>
      <c r="AA88" s="166">
        <v>8413.6566747996785</v>
      </c>
      <c r="AB88" s="166">
        <v>0.48499999999999999</v>
      </c>
      <c r="AC88" s="166">
        <v>5341.6518899999965</v>
      </c>
      <c r="AD88" s="166">
        <v>30.304370000000009</v>
      </c>
      <c r="AE88" s="166">
        <v>2764.142506717888</v>
      </c>
      <c r="AF88" s="166">
        <v>-126.46844000000002</v>
      </c>
      <c r="AG88" s="166">
        <v>4170.318083425198</v>
      </c>
      <c r="AH88" s="166">
        <v>28.934250513326216</v>
      </c>
      <c r="AI88" s="166">
        <v>6478.1832930650444</v>
      </c>
      <c r="AJ88" s="166">
        <v>115952.06015162022</v>
      </c>
      <c r="AK88" s="1198"/>
      <c r="AL88" s="1198"/>
      <c r="AM88" s="167"/>
      <c r="AN88" s="167"/>
      <c r="AO88" s="167"/>
      <c r="AP88" s="167"/>
      <c r="AQ88" s="167"/>
      <c r="AR88" s="167"/>
      <c r="AS88" s="167"/>
    </row>
    <row r="89" spans="1:45" s="481" customFormat="1" ht="12.75" x14ac:dyDescent="0.2">
      <c r="A89" s="173" t="s">
        <v>1071</v>
      </c>
      <c r="B89" s="166">
        <v>-923.10080362444489</v>
      </c>
      <c r="C89" s="166">
        <v>-36835.431610000014</v>
      </c>
      <c r="D89" s="166">
        <v>12170.549059999999</v>
      </c>
      <c r="E89" s="166">
        <v>22509.570684708026</v>
      </c>
      <c r="F89" s="166">
        <v>-59.904450475085063</v>
      </c>
      <c r="G89" s="166">
        <v>0</v>
      </c>
      <c r="H89" s="166">
        <v>5311.4647400000031</v>
      </c>
      <c r="I89" s="166">
        <v>36617.524600000012</v>
      </c>
      <c r="J89" s="166">
        <v>0</v>
      </c>
      <c r="K89" s="166">
        <v>299.13081750492921</v>
      </c>
      <c r="L89" s="166">
        <v>0</v>
      </c>
      <c r="M89" s="166">
        <v>-262.25320999999997</v>
      </c>
      <c r="N89" s="166">
        <v>911.2252799999992</v>
      </c>
      <c r="O89" s="166">
        <v>-5020.5883400000102</v>
      </c>
      <c r="P89" s="166">
        <v>0</v>
      </c>
      <c r="Q89" s="166">
        <v>16367.45959346951</v>
      </c>
      <c r="R89" s="166">
        <v>-189.84958807296377</v>
      </c>
      <c r="S89" s="166">
        <v>935.76073157866949</v>
      </c>
      <c r="T89" s="166">
        <v>24145.207377036808</v>
      </c>
      <c r="U89" s="166">
        <v>30057.846570000005</v>
      </c>
      <c r="V89" s="166">
        <v>13505.152183763887</v>
      </c>
      <c r="W89" s="166">
        <v>1162.471289999999</v>
      </c>
      <c r="X89" s="166">
        <v>-2533.8852700000007</v>
      </c>
      <c r="Y89" s="166">
        <v>6202.2724100000005</v>
      </c>
      <c r="Z89" s="166">
        <v>-586.53268313844103</v>
      </c>
      <c r="AA89" s="166">
        <v>9635.7280352651669</v>
      </c>
      <c r="AB89" s="166">
        <v>-392.09699999999998</v>
      </c>
      <c r="AC89" s="166">
        <v>1331.8885600000015</v>
      </c>
      <c r="AD89" s="166">
        <v>1429.5904328000004</v>
      </c>
      <c r="AE89" s="166">
        <v>10687.242925062961</v>
      </c>
      <c r="AF89" s="166">
        <v>-752.58079999999984</v>
      </c>
      <c r="AG89" s="166">
        <v>19902.942643671897</v>
      </c>
      <c r="AH89" s="166">
        <v>3660.5289133570991</v>
      </c>
      <c r="AI89" s="166">
        <v>-22234.475149999987</v>
      </c>
      <c r="AJ89" s="166">
        <v>147052.85794290801</v>
      </c>
      <c r="AK89" s="1198"/>
      <c r="AL89" s="1198"/>
      <c r="AM89" s="167"/>
      <c r="AN89" s="167"/>
      <c r="AO89" s="167"/>
      <c r="AP89" s="167"/>
      <c r="AQ89" s="167"/>
      <c r="AR89" s="167"/>
      <c r="AS89" s="167"/>
    </row>
    <row r="90" spans="1:45" s="481" customFormat="1" ht="12.75" x14ac:dyDescent="0.2">
      <c r="A90" s="173" t="s">
        <v>526</v>
      </c>
      <c r="B90" s="166">
        <v>286.96701552666667</v>
      </c>
      <c r="C90" s="166">
        <v>1205.6401200000066</v>
      </c>
      <c r="D90" s="166">
        <v>2181.0720499999998</v>
      </c>
      <c r="E90" s="166">
        <v>-12511.779579797074</v>
      </c>
      <c r="F90" s="166">
        <v>-352.2228333701608</v>
      </c>
      <c r="G90" s="166">
        <v>0</v>
      </c>
      <c r="H90" s="166">
        <v>3070.2622100000008</v>
      </c>
      <c r="I90" s="166">
        <v>-3203.7474499999994</v>
      </c>
      <c r="J90" s="166">
        <v>0</v>
      </c>
      <c r="K90" s="166">
        <v>-295.14150142454639</v>
      </c>
      <c r="L90" s="166">
        <v>0</v>
      </c>
      <c r="M90" s="166">
        <v>-67.728759999999937</v>
      </c>
      <c r="N90" s="166">
        <v>-647.01871000000006</v>
      </c>
      <c r="O90" s="166">
        <v>1065.6378300000029</v>
      </c>
      <c r="P90" s="166">
        <v>0</v>
      </c>
      <c r="Q90" s="166">
        <v>4049.7309797283037</v>
      </c>
      <c r="R90" s="166">
        <v>12.146032356823918</v>
      </c>
      <c r="S90" s="166">
        <v>1021.7447500915583</v>
      </c>
      <c r="T90" s="166">
        <v>1225.7400671048611</v>
      </c>
      <c r="U90" s="166">
        <v>8147.8006400000004</v>
      </c>
      <c r="V90" s="166">
        <v>275.86146214099529</v>
      </c>
      <c r="W90" s="166">
        <v>-116.58553000000073</v>
      </c>
      <c r="X90" s="166">
        <v>-24.180400000000002</v>
      </c>
      <c r="Y90" s="166">
        <v>-784.69414999999992</v>
      </c>
      <c r="Z90" s="166">
        <v>-434.84824142465868</v>
      </c>
      <c r="AA90" s="166">
        <v>8399.5592845395367</v>
      </c>
      <c r="AB90" s="166">
        <v>-186.95</v>
      </c>
      <c r="AC90" s="166">
        <v>7304.6703000000007</v>
      </c>
      <c r="AD90" s="166">
        <v>256.10598339999984</v>
      </c>
      <c r="AE90" s="166">
        <v>479.40731205682363</v>
      </c>
      <c r="AF90" s="166">
        <v>-95.133559999999989</v>
      </c>
      <c r="AG90" s="166">
        <v>3541.0227409118784</v>
      </c>
      <c r="AH90" s="166">
        <v>73.88733942460955</v>
      </c>
      <c r="AI90" s="166">
        <v>-6202.8354545724396</v>
      </c>
      <c r="AJ90" s="166">
        <v>17674.389946693191</v>
      </c>
      <c r="AK90" s="1198"/>
      <c r="AL90" s="1198"/>
      <c r="AM90" s="167"/>
      <c r="AN90" s="167"/>
      <c r="AO90" s="167"/>
      <c r="AP90" s="167"/>
      <c r="AQ90" s="167"/>
      <c r="AR90" s="167"/>
      <c r="AS90" s="167"/>
    </row>
    <row r="91" spans="1:45" s="481" customFormat="1" ht="12.75" x14ac:dyDescent="0.2">
      <c r="A91" s="173" t="s">
        <v>945</v>
      </c>
      <c r="B91" s="166">
        <v>51.619203266494793</v>
      </c>
      <c r="C91" s="166">
        <v>5138.369050000003</v>
      </c>
      <c r="D91" s="166">
        <v>-756.13342000000273</v>
      </c>
      <c r="E91" s="166">
        <v>7361.4421158441228</v>
      </c>
      <c r="F91" s="166">
        <v>-171.7409175797454</v>
      </c>
      <c r="G91" s="166">
        <v>0</v>
      </c>
      <c r="H91" s="166">
        <v>1225.2124100000001</v>
      </c>
      <c r="I91" s="166">
        <v>8833.4884199999979</v>
      </c>
      <c r="J91" s="166">
        <v>0</v>
      </c>
      <c r="K91" s="166">
        <v>384.28620765853577</v>
      </c>
      <c r="L91" s="166">
        <v>0</v>
      </c>
      <c r="M91" s="166">
        <v>-12.413089999999983</v>
      </c>
      <c r="N91" s="166">
        <v>-362.36612999999994</v>
      </c>
      <c r="O91" s="166">
        <v>332.44331000000051</v>
      </c>
      <c r="P91" s="166">
        <v>0</v>
      </c>
      <c r="Q91" s="166">
        <v>3530.7774170753769</v>
      </c>
      <c r="R91" s="166">
        <v>-1.6378147810019072</v>
      </c>
      <c r="S91" s="166">
        <v>42.133425035053861</v>
      </c>
      <c r="T91" s="166">
        <v>-429.81458939534798</v>
      </c>
      <c r="U91" s="166">
        <v>3334.5244700000017</v>
      </c>
      <c r="V91" s="166">
        <v>1511.292658999271</v>
      </c>
      <c r="W91" s="166">
        <v>83.344649999999902</v>
      </c>
      <c r="X91" s="166">
        <v>-9.8610900000000257</v>
      </c>
      <c r="Y91" s="166">
        <v>9.9397000000006521</v>
      </c>
      <c r="Z91" s="166">
        <v>-131.87652687698068</v>
      </c>
      <c r="AA91" s="166">
        <v>798.07945132492068</v>
      </c>
      <c r="AB91" s="166">
        <v>-1.22</v>
      </c>
      <c r="AC91" s="166">
        <v>263.44761000000199</v>
      </c>
      <c r="AD91" s="166">
        <v>179.92405439999985</v>
      </c>
      <c r="AE91" s="166">
        <v>15591.598662307417</v>
      </c>
      <c r="AF91" s="166">
        <v>-360.43089000000003</v>
      </c>
      <c r="AG91" s="166">
        <v>2134.643058980676</v>
      </c>
      <c r="AH91" s="166">
        <v>233.72441314980213</v>
      </c>
      <c r="AI91" s="166">
        <v>386.20347851687296</v>
      </c>
      <c r="AJ91" s="166">
        <v>49188.99929792546</v>
      </c>
      <c r="AK91" s="1198"/>
      <c r="AL91" s="1198"/>
      <c r="AM91" s="167"/>
      <c r="AN91" s="167"/>
      <c r="AO91" s="167"/>
      <c r="AP91" s="167"/>
      <c r="AQ91" s="167"/>
      <c r="AR91" s="167"/>
      <c r="AS91" s="167"/>
    </row>
    <row r="92" spans="1:45" s="481" customFormat="1" ht="12.75" x14ac:dyDescent="0.2">
      <c r="A92" s="173" t="s">
        <v>946</v>
      </c>
      <c r="B92" s="166">
        <v>0</v>
      </c>
      <c r="C92" s="166">
        <v>-18440.235250000002</v>
      </c>
      <c r="D92" s="166">
        <v>-10341.732640000015</v>
      </c>
      <c r="E92" s="166">
        <v>-28836.708853018106</v>
      </c>
      <c r="F92" s="166">
        <v>-38669.977737080473</v>
      </c>
      <c r="G92" s="166">
        <v>0</v>
      </c>
      <c r="H92" s="166">
        <v>-36162.826809999984</v>
      </c>
      <c r="I92" s="166">
        <v>20768.613850000023</v>
      </c>
      <c r="J92" s="166">
        <v>0</v>
      </c>
      <c r="K92" s="166">
        <v>-1083.0560286028517</v>
      </c>
      <c r="L92" s="166">
        <v>0</v>
      </c>
      <c r="M92" s="166">
        <v>-1145.99407</v>
      </c>
      <c r="N92" s="166">
        <v>-15155.949649999999</v>
      </c>
      <c r="O92" s="166">
        <v>-89858.249010000014</v>
      </c>
      <c r="P92" s="166">
        <v>0</v>
      </c>
      <c r="Q92" s="166">
        <v>-9375.1115762916997</v>
      </c>
      <c r="R92" s="166">
        <v>1006.9222426328398</v>
      </c>
      <c r="S92" s="166">
        <v>-5453.6666903244641</v>
      </c>
      <c r="T92" s="166">
        <v>-57069.389904574629</v>
      </c>
      <c r="U92" s="166">
        <v>-58795.276349999993</v>
      </c>
      <c r="V92" s="166">
        <v>-3837.4461268731429</v>
      </c>
      <c r="W92" s="166">
        <v>-80484.289210000003</v>
      </c>
      <c r="X92" s="166">
        <v>216.24107999999822</v>
      </c>
      <c r="Y92" s="166">
        <v>-9547.2134299999998</v>
      </c>
      <c r="Z92" s="166">
        <v>-20438.627470761367</v>
      </c>
      <c r="AA92" s="166">
        <v>-6940.0283620305063</v>
      </c>
      <c r="AB92" s="166">
        <v>-7445.9030000000002</v>
      </c>
      <c r="AC92" s="166">
        <v>-33080.561444999992</v>
      </c>
      <c r="AD92" s="166">
        <v>-14382.589073000014</v>
      </c>
      <c r="AE92" s="166">
        <v>-33444.728331347134</v>
      </c>
      <c r="AF92" s="166">
        <v>-2942.2556600000007</v>
      </c>
      <c r="AG92" s="166">
        <v>-21752.156903553961</v>
      </c>
      <c r="AH92" s="166">
        <v>-194.72008820500002</v>
      </c>
      <c r="AI92" s="166">
        <v>-9561.087558185236</v>
      </c>
      <c r="AJ92" s="166">
        <v>-592448.00405621575</v>
      </c>
      <c r="AK92" s="1198"/>
      <c r="AL92" s="1198"/>
      <c r="AM92" s="167"/>
      <c r="AN92" s="167"/>
      <c r="AO92" s="167"/>
      <c r="AP92" s="167"/>
      <c r="AQ92" s="167"/>
      <c r="AR92" s="167"/>
      <c r="AS92" s="167"/>
    </row>
    <row r="93" spans="1:45" s="481" customFormat="1" ht="12.75" x14ac:dyDescent="0.2">
      <c r="A93" s="173" t="s">
        <v>947</v>
      </c>
      <c r="B93" s="166">
        <v>0</v>
      </c>
      <c r="C93" s="166">
        <v>15354.708379999996</v>
      </c>
      <c r="D93" s="166">
        <v>10875.685369999999</v>
      </c>
      <c r="E93" s="166">
        <v>12918.074807550542</v>
      </c>
      <c r="F93" s="166">
        <v>4538.5694533815022</v>
      </c>
      <c r="G93" s="166">
        <v>0</v>
      </c>
      <c r="H93" s="166">
        <v>2199.4025600000004</v>
      </c>
      <c r="I93" s="166">
        <v>32358.641949999994</v>
      </c>
      <c r="J93" s="166">
        <v>0</v>
      </c>
      <c r="K93" s="166">
        <v>133.34392772402691</v>
      </c>
      <c r="L93" s="166">
        <v>0</v>
      </c>
      <c r="M93" s="166">
        <v>755.78271999999993</v>
      </c>
      <c r="N93" s="166">
        <v>1654.0679300000002</v>
      </c>
      <c r="O93" s="166">
        <v>9007.6006899999975</v>
      </c>
      <c r="P93" s="166">
        <v>0</v>
      </c>
      <c r="Q93" s="166">
        <v>4010.4926035033591</v>
      </c>
      <c r="R93" s="166">
        <v>-139.55043479420198</v>
      </c>
      <c r="S93" s="166">
        <v>647.34587877475428</v>
      </c>
      <c r="T93" s="166">
        <v>17728.646149738208</v>
      </c>
      <c r="U93" s="166">
        <v>4188.8382099999999</v>
      </c>
      <c r="V93" s="166">
        <v>-772.34291438390551</v>
      </c>
      <c r="W93" s="166">
        <v>2528.0565299999994</v>
      </c>
      <c r="X93" s="166">
        <v>276.39350999999994</v>
      </c>
      <c r="Y93" s="166">
        <v>872.00990000000002</v>
      </c>
      <c r="Z93" s="166">
        <v>-409.33572482383238</v>
      </c>
      <c r="AA93" s="166">
        <v>8512.9270151374803</v>
      </c>
      <c r="AB93" s="166">
        <v>355.09800000000001</v>
      </c>
      <c r="AC93" s="166">
        <v>3669.6791600000001</v>
      </c>
      <c r="AD93" s="166">
        <v>696.03181619999998</v>
      </c>
      <c r="AE93" s="166">
        <v>5582.3205580627646</v>
      </c>
      <c r="AF93" s="166">
        <v>349.30396000000007</v>
      </c>
      <c r="AG93" s="166">
        <v>7386.5542343890584</v>
      </c>
      <c r="AH93" s="166">
        <v>600.14993999517822</v>
      </c>
      <c r="AI93" s="166">
        <v>1451.7742383852353</v>
      </c>
      <c r="AJ93" s="166">
        <v>147330.27041884014</v>
      </c>
      <c r="AK93" s="1198"/>
      <c r="AL93" s="1198"/>
      <c r="AM93" s="167"/>
      <c r="AN93" s="167"/>
      <c r="AO93" s="167"/>
      <c r="AP93" s="167"/>
      <c r="AQ93" s="167"/>
      <c r="AR93" s="167"/>
      <c r="AS93" s="167"/>
    </row>
    <row r="94" spans="1:45" s="481" customFormat="1" ht="12.75" x14ac:dyDescent="0.2">
      <c r="A94" s="173" t="s">
        <v>1658</v>
      </c>
      <c r="B94" s="166">
        <v>0</v>
      </c>
      <c r="C94" s="166">
        <v>-265.49087999999944</v>
      </c>
      <c r="D94" s="166">
        <v>-205.46934999999826</v>
      </c>
      <c r="E94" s="166">
        <v>1432.7436812727487</v>
      </c>
      <c r="F94" s="166">
        <v>-0.81807697392590639</v>
      </c>
      <c r="G94" s="166">
        <v>0</v>
      </c>
      <c r="H94" s="166">
        <v>0</v>
      </c>
      <c r="I94" s="166">
        <v>3.3454800000000104</v>
      </c>
      <c r="J94" s="166">
        <v>0</v>
      </c>
      <c r="K94" s="166">
        <v>14.468086460808767</v>
      </c>
      <c r="L94" s="166">
        <v>0</v>
      </c>
      <c r="M94" s="166">
        <v>0</v>
      </c>
      <c r="N94" s="166">
        <v>0</v>
      </c>
      <c r="O94" s="166">
        <v>-27.613550000000433</v>
      </c>
      <c r="P94" s="166">
        <v>0</v>
      </c>
      <c r="Q94" s="166">
        <v>25.211969403157788</v>
      </c>
      <c r="R94" s="166">
        <v>0</v>
      </c>
      <c r="S94" s="166">
        <v>14.137461349525484</v>
      </c>
      <c r="T94" s="166">
        <v>-29.271709999999999</v>
      </c>
      <c r="U94" s="166">
        <v>-486.72985999999901</v>
      </c>
      <c r="V94" s="166">
        <v>0</v>
      </c>
      <c r="W94" s="166">
        <v>0</v>
      </c>
      <c r="X94" s="166">
        <v>0</v>
      </c>
      <c r="Y94" s="166">
        <v>-3.6372499999999999</v>
      </c>
      <c r="Z94" s="166">
        <v>0</v>
      </c>
      <c r="AA94" s="166">
        <v>38.94375884313633</v>
      </c>
      <c r="AB94" s="166">
        <v>0</v>
      </c>
      <c r="AC94" s="166">
        <v>-325.91551000000015</v>
      </c>
      <c r="AD94" s="166">
        <v>0</v>
      </c>
      <c r="AE94" s="166">
        <v>0</v>
      </c>
      <c r="AF94" s="166">
        <v>0</v>
      </c>
      <c r="AG94" s="166">
        <v>-3.29353333881043</v>
      </c>
      <c r="AH94" s="166">
        <v>0</v>
      </c>
      <c r="AI94" s="166">
        <v>17.694470000000003</v>
      </c>
      <c r="AJ94" s="166">
        <v>198.30518701664352</v>
      </c>
      <c r="AK94" s="1198"/>
      <c r="AL94" s="1198"/>
      <c r="AM94" s="167"/>
      <c r="AN94" s="167"/>
      <c r="AO94" s="167"/>
      <c r="AP94" s="167"/>
      <c r="AQ94" s="167"/>
      <c r="AR94" s="167"/>
      <c r="AS94" s="167"/>
    </row>
    <row r="95" spans="1:45" s="481" customFormat="1" ht="12.75" x14ac:dyDescent="0.2">
      <c r="A95" s="173" t="s">
        <v>1780</v>
      </c>
      <c r="B95" s="166">
        <v>0</v>
      </c>
      <c r="C95" s="166">
        <v>0</v>
      </c>
      <c r="D95" s="166">
        <v>0</v>
      </c>
      <c r="E95" s="166">
        <v>0</v>
      </c>
      <c r="F95" s="166">
        <v>0</v>
      </c>
      <c r="G95" s="166">
        <v>0</v>
      </c>
      <c r="H95" s="166">
        <v>0</v>
      </c>
      <c r="I95" s="166">
        <v>0</v>
      </c>
      <c r="J95" s="166">
        <v>0</v>
      </c>
      <c r="K95" s="166">
        <v>-2.4807715353911603E-3</v>
      </c>
      <c r="L95" s="166">
        <v>0</v>
      </c>
      <c r="M95" s="166">
        <v>0</v>
      </c>
      <c r="N95" s="166">
        <v>0</v>
      </c>
      <c r="O95" s="166">
        <v>0</v>
      </c>
      <c r="P95" s="166">
        <v>0</v>
      </c>
      <c r="Q95" s="166">
        <v>0</v>
      </c>
      <c r="R95" s="166">
        <v>0</v>
      </c>
      <c r="S95" s="166">
        <v>6.7956920593953773</v>
      </c>
      <c r="T95" s="166">
        <v>0</v>
      </c>
      <c r="U95" s="166">
        <v>0</v>
      </c>
      <c r="V95" s="166">
        <v>0</v>
      </c>
      <c r="W95" s="166">
        <v>0</v>
      </c>
      <c r="X95" s="166">
        <v>0</v>
      </c>
      <c r="Y95" s="166">
        <v>0</v>
      </c>
      <c r="Z95" s="166">
        <v>0</v>
      </c>
      <c r="AA95" s="166">
        <v>0</v>
      </c>
      <c r="AB95" s="166">
        <v>0</v>
      </c>
      <c r="AC95" s="166">
        <v>0</v>
      </c>
      <c r="AD95" s="166">
        <v>0</v>
      </c>
      <c r="AE95" s="166">
        <v>-8.4329809021832478</v>
      </c>
      <c r="AF95" s="166">
        <v>0</v>
      </c>
      <c r="AG95" s="166">
        <v>0</v>
      </c>
      <c r="AH95" s="166">
        <v>0</v>
      </c>
      <c r="AI95" s="166">
        <v>29.441927192192267</v>
      </c>
      <c r="AJ95" s="166">
        <v>27.802157577869004</v>
      </c>
      <c r="AK95" s="1198"/>
      <c r="AL95" s="1198"/>
      <c r="AM95" s="167"/>
      <c r="AN95" s="167"/>
      <c r="AO95" s="167"/>
      <c r="AP95" s="167"/>
      <c r="AQ95" s="167"/>
      <c r="AR95" s="167"/>
      <c r="AS95" s="167"/>
    </row>
    <row r="96" spans="1:45" s="481" customFormat="1" ht="12.75" x14ac:dyDescent="0.2">
      <c r="A96" s="173" t="s">
        <v>1659</v>
      </c>
      <c r="B96" s="166">
        <v>-374.09782476256464</v>
      </c>
      <c r="C96" s="166">
        <v>3491.9906899999978</v>
      </c>
      <c r="D96" s="166">
        <v>-7291.5506400000058</v>
      </c>
      <c r="E96" s="166">
        <v>18942.324270979454</v>
      </c>
      <c r="F96" s="166">
        <v>566.08014888066839</v>
      </c>
      <c r="G96" s="166">
        <v>0</v>
      </c>
      <c r="H96" s="166">
        <v>-6901.9442700000009</v>
      </c>
      <c r="I96" s="166">
        <v>-14270.97744000001</v>
      </c>
      <c r="J96" s="166">
        <v>0</v>
      </c>
      <c r="K96" s="166">
        <v>1924.0261646211109</v>
      </c>
      <c r="L96" s="166">
        <v>0</v>
      </c>
      <c r="M96" s="166">
        <v>313.03216000000003</v>
      </c>
      <c r="N96" s="166">
        <v>253.32557000000003</v>
      </c>
      <c r="O96" s="166">
        <v>-5095.8942500000003</v>
      </c>
      <c r="P96" s="166">
        <v>0</v>
      </c>
      <c r="Q96" s="166">
        <v>-2441.6518164116646</v>
      </c>
      <c r="R96" s="166">
        <v>145.55827824585143</v>
      </c>
      <c r="S96" s="166">
        <v>188.30567534021259</v>
      </c>
      <c r="T96" s="166">
        <v>-2610.5891844927855</v>
      </c>
      <c r="U96" s="166">
        <v>-1481.2054200000009</v>
      </c>
      <c r="V96" s="166">
        <v>182.62801146953288</v>
      </c>
      <c r="W96" s="166">
        <v>-218.40843000000274</v>
      </c>
      <c r="X96" s="166">
        <v>48.400470000000006</v>
      </c>
      <c r="Y96" s="166">
        <v>-600.78505999999959</v>
      </c>
      <c r="Z96" s="166">
        <v>-851.75294462222678</v>
      </c>
      <c r="AA96" s="166">
        <v>3709.6530058448516</v>
      </c>
      <c r="AB96" s="166">
        <v>-20.846</v>
      </c>
      <c r="AC96" s="166">
        <v>794.73119999999949</v>
      </c>
      <c r="AD96" s="166">
        <v>293.09911540000007</v>
      </c>
      <c r="AE96" s="166">
        <v>-270.09890550398313</v>
      </c>
      <c r="AF96" s="166">
        <v>40.09966</v>
      </c>
      <c r="AG96" s="166">
        <v>2663.2837867627804</v>
      </c>
      <c r="AH96" s="166">
        <v>43.139656450480615</v>
      </c>
      <c r="AI96" s="166">
        <v>-8161.8078977383975</v>
      </c>
      <c r="AJ96" s="166">
        <v>-16991.932219536699</v>
      </c>
      <c r="AK96" s="1198"/>
      <c r="AL96" s="1198"/>
      <c r="AM96" s="167"/>
      <c r="AN96" s="167"/>
      <c r="AO96" s="167"/>
      <c r="AP96" s="167"/>
      <c r="AQ96" s="167"/>
      <c r="AR96" s="167"/>
      <c r="AS96" s="167"/>
    </row>
    <row r="97" spans="1:45" s="481" customFormat="1" ht="12.75" x14ac:dyDescent="0.2">
      <c r="A97" s="173" t="s">
        <v>1563</v>
      </c>
      <c r="B97" s="166">
        <v>0</v>
      </c>
      <c r="C97" s="166">
        <v>31.705309999999923</v>
      </c>
      <c r="D97" s="166">
        <v>338.6239000000005</v>
      </c>
      <c r="E97" s="166">
        <v>190.40097532533639</v>
      </c>
      <c r="F97" s="166">
        <v>0</v>
      </c>
      <c r="G97" s="166">
        <v>-191.9208100000003</v>
      </c>
      <c r="H97" s="166">
        <v>0</v>
      </c>
      <c r="I97" s="166">
        <v>0</v>
      </c>
      <c r="J97" s="166">
        <v>0</v>
      </c>
      <c r="K97" s="166">
        <v>0</v>
      </c>
      <c r="L97" s="166">
        <v>4624.3038855156692</v>
      </c>
      <c r="M97" s="166">
        <v>0</v>
      </c>
      <c r="N97" s="166">
        <v>0</v>
      </c>
      <c r="O97" s="166">
        <v>0</v>
      </c>
      <c r="P97" s="166">
        <v>-1051.5402799999997</v>
      </c>
      <c r="Q97" s="166">
        <v>45.992400949300816</v>
      </c>
      <c r="R97" s="166">
        <v>0</v>
      </c>
      <c r="S97" s="166">
        <v>0</v>
      </c>
      <c r="T97" s="166">
        <v>0</v>
      </c>
      <c r="U97" s="166">
        <v>-11.55148999999998</v>
      </c>
      <c r="V97" s="166">
        <v>0</v>
      </c>
      <c r="W97" s="166">
        <v>0</v>
      </c>
      <c r="X97" s="166">
        <v>0</v>
      </c>
      <c r="Y97" s="166">
        <v>0</v>
      </c>
      <c r="Z97" s="166">
        <v>0</v>
      </c>
      <c r="AA97" s="166">
        <v>0</v>
      </c>
      <c r="AB97" s="166">
        <v>0</v>
      </c>
      <c r="AC97" s="166">
        <v>0</v>
      </c>
      <c r="AD97" s="166">
        <v>0</v>
      </c>
      <c r="AE97" s="166">
        <v>440.79550612203428</v>
      </c>
      <c r="AF97" s="166">
        <v>0</v>
      </c>
      <c r="AG97" s="166">
        <v>-0.87733015835826134</v>
      </c>
      <c r="AH97" s="166">
        <v>0</v>
      </c>
      <c r="AI97" s="166">
        <v>73.53134</v>
      </c>
      <c r="AJ97" s="166">
        <v>4489.4634077539831</v>
      </c>
      <c r="AK97" s="1198"/>
      <c r="AL97" s="1198"/>
      <c r="AM97" s="167"/>
      <c r="AN97" s="167"/>
      <c r="AO97" s="167"/>
      <c r="AP97" s="167"/>
      <c r="AQ97" s="167"/>
      <c r="AR97" s="167"/>
      <c r="AS97" s="167"/>
    </row>
    <row r="98" spans="1:45" s="481" customFormat="1" ht="12.75" x14ac:dyDescent="0.2">
      <c r="A98" s="177" t="s">
        <v>1782</v>
      </c>
      <c r="B98" s="166">
        <v>0</v>
      </c>
      <c r="C98" s="166">
        <v>250.41967999999994</v>
      </c>
      <c r="D98" s="166">
        <v>0</v>
      </c>
      <c r="E98" s="166">
        <v>0</v>
      </c>
      <c r="F98" s="166">
        <v>-37.394903573426468</v>
      </c>
      <c r="G98" s="166">
        <v>0</v>
      </c>
      <c r="H98" s="166">
        <v>0</v>
      </c>
      <c r="I98" s="166">
        <v>0</v>
      </c>
      <c r="J98" s="166">
        <v>0</v>
      </c>
      <c r="K98" s="166">
        <v>1798.3687457335461</v>
      </c>
      <c r="L98" s="166">
        <v>0</v>
      </c>
      <c r="M98" s="166">
        <v>1.2119300000000002</v>
      </c>
      <c r="N98" s="166">
        <v>21.207829999999994</v>
      </c>
      <c r="O98" s="166">
        <v>2066.4250299999994</v>
      </c>
      <c r="P98" s="166">
        <v>0</v>
      </c>
      <c r="Q98" s="166">
        <v>0</v>
      </c>
      <c r="R98" s="166">
        <v>0</v>
      </c>
      <c r="S98" s="166">
        <v>14.793080020239444</v>
      </c>
      <c r="T98" s="166">
        <v>0</v>
      </c>
      <c r="U98" s="166">
        <v>483.30146999999982</v>
      </c>
      <c r="V98" s="166">
        <v>14.709360059389372</v>
      </c>
      <c r="W98" s="166">
        <v>0</v>
      </c>
      <c r="X98" s="166">
        <v>0.32999999999999979</v>
      </c>
      <c r="Y98" s="166">
        <v>90.786999999999949</v>
      </c>
      <c r="Z98" s="166">
        <v>0</v>
      </c>
      <c r="AA98" s="166">
        <v>0</v>
      </c>
      <c r="AB98" s="166">
        <v>2.2869999999999999</v>
      </c>
      <c r="AC98" s="166">
        <v>184.98403999999994</v>
      </c>
      <c r="AD98" s="166">
        <v>0</v>
      </c>
      <c r="AE98" s="166">
        <v>-41.839600312234296</v>
      </c>
      <c r="AF98" s="166">
        <v>0.56747000000000003</v>
      </c>
      <c r="AG98" s="166">
        <v>0</v>
      </c>
      <c r="AH98" s="166">
        <v>5.4127999999999927</v>
      </c>
      <c r="AI98" s="166">
        <v>0</v>
      </c>
      <c r="AJ98" s="166">
        <v>4855.5709319275129</v>
      </c>
      <c r="AK98" s="1198"/>
      <c r="AL98" s="1198"/>
      <c r="AM98" s="167"/>
      <c r="AN98" s="167"/>
      <c r="AO98" s="167"/>
      <c r="AP98" s="167"/>
      <c r="AQ98" s="167"/>
      <c r="AR98" s="167"/>
      <c r="AS98" s="167"/>
    </row>
    <row r="99" spans="1:45" s="481" customFormat="1" ht="12.75" x14ac:dyDescent="0.2">
      <c r="A99" s="173" t="s">
        <v>674</v>
      </c>
      <c r="B99" s="166">
        <v>0</v>
      </c>
      <c r="C99" s="166">
        <v>3094.7737200000006</v>
      </c>
      <c r="D99" s="166">
        <v>1811.7968799999974</v>
      </c>
      <c r="E99" s="166">
        <v>534.69917525305459</v>
      </c>
      <c r="F99" s="166">
        <v>-1.1050877359401847</v>
      </c>
      <c r="G99" s="166">
        <v>0</v>
      </c>
      <c r="H99" s="166">
        <v>2758.9402300000006</v>
      </c>
      <c r="I99" s="166">
        <v>0</v>
      </c>
      <c r="J99" s="166">
        <v>93.929139999999663</v>
      </c>
      <c r="K99" s="166">
        <v>-1236.9107477669882</v>
      </c>
      <c r="L99" s="166">
        <v>0</v>
      </c>
      <c r="M99" s="166">
        <v>-0.12008999999999999</v>
      </c>
      <c r="N99" s="166">
        <v>-46.463660000000004</v>
      </c>
      <c r="O99" s="166">
        <v>313.3004699999999</v>
      </c>
      <c r="P99" s="166">
        <v>0</v>
      </c>
      <c r="Q99" s="166">
        <v>3491.3349896178365</v>
      </c>
      <c r="R99" s="166">
        <v>0</v>
      </c>
      <c r="S99" s="166">
        <v>-0.44739247992052733</v>
      </c>
      <c r="T99" s="166">
        <v>618.62151739163778</v>
      </c>
      <c r="U99" s="166">
        <v>-56.206049999999998</v>
      </c>
      <c r="V99" s="166">
        <v>-2.1747852721959673E-6</v>
      </c>
      <c r="W99" s="166">
        <v>0</v>
      </c>
      <c r="X99" s="166">
        <v>1.7769299999999999</v>
      </c>
      <c r="Y99" s="166">
        <v>18.217220000000008</v>
      </c>
      <c r="Z99" s="166">
        <v>-0.50187999999999999</v>
      </c>
      <c r="AA99" s="166">
        <v>150.07901000000004</v>
      </c>
      <c r="AB99" s="166">
        <v>0.215</v>
      </c>
      <c r="AC99" s="166">
        <v>107.96482999999992</v>
      </c>
      <c r="AD99" s="166">
        <v>0</v>
      </c>
      <c r="AE99" s="166">
        <v>737.82116176895681</v>
      </c>
      <c r="AF99" s="166">
        <v>0</v>
      </c>
      <c r="AG99" s="166">
        <v>0</v>
      </c>
      <c r="AH99" s="166">
        <v>7.5649231135279882</v>
      </c>
      <c r="AI99" s="166">
        <v>1658.7608396105775</v>
      </c>
      <c r="AJ99" s="166">
        <v>14058.041126597956</v>
      </c>
      <c r="AK99" s="1198"/>
      <c r="AL99" s="1198"/>
      <c r="AM99" s="167"/>
      <c r="AN99" s="167"/>
      <c r="AO99" s="167"/>
      <c r="AP99" s="167"/>
      <c r="AQ99" s="167"/>
      <c r="AR99" s="167"/>
      <c r="AS99" s="167"/>
    </row>
    <row r="100" spans="1:45" s="481" customFormat="1" ht="12.75" x14ac:dyDescent="0.2">
      <c r="A100" s="173" t="s">
        <v>843</v>
      </c>
      <c r="B100" s="166">
        <v>0</v>
      </c>
      <c r="C100" s="166">
        <v>7693.64167</v>
      </c>
      <c r="D100" s="166">
        <v>428.98992000000015</v>
      </c>
      <c r="E100" s="166">
        <v>532.8253244365128</v>
      </c>
      <c r="F100" s="166">
        <v>564.13097543272875</v>
      </c>
      <c r="G100" s="166">
        <v>0</v>
      </c>
      <c r="H100" s="166">
        <v>1311.98261</v>
      </c>
      <c r="I100" s="166">
        <v>3723.760429999998</v>
      </c>
      <c r="J100" s="166">
        <v>0</v>
      </c>
      <c r="K100" s="166">
        <v>0</v>
      </c>
      <c r="L100" s="166">
        <v>0</v>
      </c>
      <c r="M100" s="166">
        <v>0</v>
      </c>
      <c r="N100" s="166">
        <v>335.93940000000003</v>
      </c>
      <c r="O100" s="166">
        <v>-80.925819999999362</v>
      </c>
      <c r="P100" s="166">
        <v>0</v>
      </c>
      <c r="Q100" s="166">
        <v>818.38881371278217</v>
      </c>
      <c r="R100" s="166">
        <v>0</v>
      </c>
      <c r="S100" s="166">
        <v>-389.95710841492297</v>
      </c>
      <c r="T100" s="166">
        <v>3168.0775497576519</v>
      </c>
      <c r="U100" s="166">
        <v>584.63168000000064</v>
      </c>
      <c r="V100" s="166">
        <v>-8.5000000000000006E-3</v>
      </c>
      <c r="W100" s="166">
        <v>264.58730000000003</v>
      </c>
      <c r="X100" s="166">
        <v>0</v>
      </c>
      <c r="Y100" s="166">
        <v>44.697239999999994</v>
      </c>
      <c r="Z100" s="166">
        <v>0</v>
      </c>
      <c r="AA100" s="166">
        <v>674.28213186623623</v>
      </c>
      <c r="AB100" s="166">
        <v>-35.944000000000003</v>
      </c>
      <c r="AC100" s="166">
        <v>357.45616000000001</v>
      </c>
      <c r="AD100" s="166">
        <v>4.2292100000000001</v>
      </c>
      <c r="AE100" s="166">
        <v>1692.1770298943679</v>
      </c>
      <c r="AF100" s="166">
        <v>42.846369999999993</v>
      </c>
      <c r="AG100" s="166">
        <v>1654.1020651253748</v>
      </c>
      <c r="AH100" s="166">
        <v>194.13058687003519</v>
      </c>
      <c r="AI100" s="166">
        <v>512.41220643750989</v>
      </c>
      <c r="AJ100" s="166">
        <v>24096.453245118282</v>
      </c>
      <c r="AK100" s="1198"/>
      <c r="AL100" s="1198"/>
      <c r="AM100" s="167"/>
      <c r="AN100" s="167"/>
      <c r="AO100" s="167"/>
      <c r="AP100" s="167"/>
      <c r="AQ100" s="167"/>
      <c r="AR100" s="167"/>
      <c r="AS100" s="167"/>
    </row>
    <row r="101" spans="1:45" s="481" customFormat="1" ht="12.75" x14ac:dyDescent="0.2">
      <c r="A101" s="173" t="s">
        <v>1781</v>
      </c>
      <c r="B101" s="166">
        <v>0</v>
      </c>
      <c r="C101" s="166">
        <v>1.2041200000000098</v>
      </c>
      <c r="D101" s="166">
        <v>0</v>
      </c>
      <c r="E101" s="166">
        <v>0</v>
      </c>
      <c r="F101" s="166">
        <v>0</v>
      </c>
      <c r="G101" s="166">
        <v>0</v>
      </c>
      <c r="H101" s="166">
        <v>0</v>
      </c>
      <c r="I101" s="166">
        <v>0</v>
      </c>
      <c r="J101" s="166">
        <v>0</v>
      </c>
      <c r="K101" s="166">
        <v>0</v>
      </c>
      <c r="L101" s="166">
        <v>0</v>
      </c>
      <c r="M101" s="166">
        <v>0</v>
      </c>
      <c r="N101" s="166">
        <v>0</v>
      </c>
      <c r="O101" s="166">
        <v>0</v>
      </c>
      <c r="P101" s="166">
        <v>0</v>
      </c>
      <c r="Q101" s="166">
        <v>0</v>
      </c>
      <c r="R101" s="166">
        <v>0</v>
      </c>
      <c r="S101" s="166">
        <v>0</v>
      </c>
      <c r="T101" s="166">
        <v>0</v>
      </c>
      <c r="U101" s="166">
        <v>0</v>
      </c>
      <c r="V101" s="166">
        <v>0</v>
      </c>
      <c r="W101" s="166">
        <v>0</v>
      </c>
      <c r="X101" s="166">
        <v>0</v>
      </c>
      <c r="Y101" s="166">
        <v>0</v>
      </c>
      <c r="Z101" s="166">
        <v>0</v>
      </c>
      <c r="AA101" s="166">
        <v>0</v>
      </c>
      <c r="AB101" s="166">
        <v>0</v>
      </c>
      <c r="AC101" s="166">
        <v>0</v>
      </c>
      <c r="AD101" s="166">
        <v>0</v>
      </c>
      <c r="AE101" s="166">
        <v>0</v>
      </c>
      <c r="AF101" s="166">
        <v>0</v>
      </c>
      <c r="AG101" s="166">
        <v>0</v>
      </c>
      <c r="AH101" s="166">
        <v>54.465263598429004</v>
      </c>
      <c r="AI101" s="166">
        <v>0</v>
      </c>
      <c r="AJ101" s="166">
        <v>55.669383598429015</v>
      </c>
      <c r="AK101" s="1198"/>
      <c r="AL101" s="1198"/>
      <c r="AM101" s="167"/>
      <c r="AN101" s="167"/>
      <c r="AO101" s="167"/>
      <c r="AP101" s="167"/>
      <c r="AQ101" s="167"/>
      <c r="AR101" s="167"/>
      <c r="AS101" s="167"/>
    </row>
    <row r="102" spans="1:45" s="481" customFormat="1" ht="12.75" x14ac:dyDescent="0.2">
      <c r="A102" s="264" t="s">
        <v>1065</v>
      </c>
      <c r="B102" s="166">
        <v>0</v>
      </c>
      <c r="C102" s="166">
        <v>-745.44375999999977</v>
      </c>
      <c r="D102" s="166">
        <v>-1125.3085900000003</v>
      </c>
      <c r="E102" s="166">
        <v>-91.043870000001505</v>
      </c>
      <c r="F102" s="166">
        <v>-337.98957869049673</v>
      </c>
      <c r="G102" s="166">
        <v>0</v>
      </c>
      <c r="H102" s="166">
        <v>343.57331999999974</v>
      </c>
      <c r="I102" s="166">
        <v>585.17950000000121</v>
      </c>
      <c r="J102" s="166">
        <v>0</v>
      </c>
      <c r="K102" s="166">
        <v>3.3719936904518106</v>
      </c>
      <c r="L102" s="166">
        <v>0</v>
      </c>
      <c r="M102" s="166">
        <v>-107.331</v>
      </c>
      <c r="N102" s="166">
        <v>-219.85403999999994</v>
      </c>
      <c r="O102" s="166">
        <v>792.88185000000078</v>
      </c>
      <c r="P102" s="166">
        <v>0</v>
      </c>
      <c r="Q102" s="166">
        <v>-764.18330883784392</v>
      </c>
      <c r="R102" s="166">
        <v>-86.997705642483027</v>
      </c>
      <c r="S102" s="166">
        <v>0</v>
      </c>
      <c r="T102" s="166">
        <v>-2522.0399400000001</v>
      </c>
      <c r="U102" s="166">
        <v>-1384.4757100000002</v>
      </c>
      <c r="V102" s="166">
        <v>-366.55562764974195</v>
      </c>
      <c r="W102" s="166">
        <v>-542.58291999999994</v>
      </c>
      <c r="X102" s="166">
        <v>-56.806280000000029</v>
      </c>
      <c r="Y102" s="166">
        <v>382.47766999999993</v>
      </c>
      <c r="Z102" s="166">
        <v>-1346.2644901221786</v>
      </c>
      <c r="AA102" s="166">
        <v>-742.71479782444237</v>
      </c>
      <c r="AB102" s="166">
        <v>-153.82</v>
      </c>
      <c r="AC102" s="166">
        <v>-722.24962000000005</v>
      </c>
      <c r="AD102" s="166">
        <v>-98.213212000000027</v>
      </c>
      <c r="AE102" s="166">
        <v>172.32178323331505</v>
      </c>
      <c r="AF102" s="166">
        <v>-270.20630999999997</v>
      </c>
      <c r="AG102" s="166">
        <v>439.62716818084027</v>
      </c>
      <c r="AH102" s="166">
        <v>354.86718999999812</v>
      </c>
      <c r="AI102" s="166">
        <v>38.932289999999981</v>
      </c>
      <c r="AJ102" s="166">
        <v>-8570.8479956625815</v>
      </c>
      <c r="AK102" s="1198"/>
      <c r="AL102" s="1198"/>
      <c r="AM102" s="167"/>
      <c r="AN102" s="167"/>
      <c r="AO102" s="167"/>
      <c r="AP102" s="167"/>
      <c r="AQ102" s="167"/>
      <c r="AR102" s="167"/>
      <c r="AS102" s="167"/>
    </row>
    <row r="103" spans="1:45" s="481" customFormat="1" ht="12.75" x14ac:dyDescent="0.2">
      <c r="A103" s="173" t="s">
        <v>1565</v>
      </c>
      <c r="B103" s="166">
        <v>0</v>
      </c>
      <c r="C103" s="166">
        <v>-369.4845300000012</v>
      </c>
      <c r="D103" s="166">
        <v>-751.81438999999989</v>
      </c>
      <c r="E103" s="166">
        <v>-10.355690000000017</v>
      </c>
      <c r="F103" s="166">
        <v>-63.365446600291719</v>
      </c>
      <c r="G103" s="166">
        <v>0</v>
      </c>
      <c r="H103" s="166">
        <v>161.06135999999998</v>
      </c>
      <c r="I103" s="166">
        <v>-49.892509999999987</v>
      </c>
      <c r="J103" s="166">
        <v>0</v>
      </c>
      <c r="K103" s="166">
        <v>0</v>
      </c>
      <c r="L103" s="166">
        <v>0</v>
      </c>
      <c r="M103" s="166">
        <v>0</v>
      </c>
      <c r="N103" s="166">
        <v>0</v>
      </c>
      <c r="O103" s="166">
        <v>-0.16788999999999998</v>
      </c>
      <c r="P103" s="166">
        <v>0</v>
      </c>
      <c r="Q103" s="166">
        <v>491.65660387260135</v>
      </c>
      <c r="R103" s="166">
        <v>0</v>
      </c>
      <c r="S103" s="166">
        <v>-18.714325005484405</v>
      </c>
      <c r="T103" s="166">
        <v>-4297.7420393684251</v>
      </c>
      <c r="U103" s="166">
        <v>492.55251000000027</v>
      </c>
      <c r="V103" s="166">
        <v>52.603885489584393</v>
      </c>
      <c r="W103" s="166">
        <v>21.695839999999993</v>
      </c>
      <c r="X103" s="166">
        <v>-10.902730000000004</v>
      </c>
      <c r="Y103" s="166">
        <v>20.667360000000006</v>
      </c>
      <c r="Z103" s="166">
        <v>-721.69302549426425</v>
      </c>
      <c r="AA103" s="166">
        <v>-301.0777009633286</v>
      </c>
      <c r="AB103" s="166">
        <v>0</v>
      </c>
      <c r="AC103" s="166">
        <v>-1.026580000000004</v>
      </c>
      <c r="AD103" s="166">
        <v>1.8489699999999987</v>
      </c>
      <c r="AE103" s="166">
        <v>-7.4175787962828199</v>
      </c>
      <c r="AF103" s="166">
        <v>0</v>
      </c>
      <c r="AG103" s="166">
        <v>-8.7794740552980901</v>
      </c>
      <c r="AH103" s="166">
        <v>-6021.2347599999994</v>
      </c>
      <c r="AI103" s="166">
        <v>62.092659999999974</v>
      </c>
      <c r="AJ103" s="166">
        <v>-11329.489480921189</v>
      </c>
      <c r="AK103" s="1198"/>
      <c r="AL103" s="1198"/>
      <c r="AM103" s="167"/>
      <c r="AN103" s="167"/>
      <c r="AO103" s="167"/>
      <c r="AP103" s="167"/>
      <c r="AQ103" s="167"/>
      <c r="AR103" s="167"/>
      <c r="AS103" s="167"/>
    </row>
    <row r="104" spans="1:45" s="481" customFormat="1" ht="13.5" thickBot="1" x14ac:dyDescent="0.25">
      <c r="A104" s="795" t="s">
        <v>1066</v>
      </c>
      <c r="B104" s="168">
        <v>0</v>
      </c>
      <c r="C104" s="168">
        <v>0</v>
      </c>
      <c r="D104" s="168">
        <v>1007.3011600000001</v>
      </c>
      <c r="E104" s="168">
        <v>1200.8086971277633</v>
      </c>
      <c r="F104" s="168">
        <v>380.6093099999996</v>
      </c>
      <c r="G104" s="168">
        <v>0</v>
      </c>
      <c r="H104" s="168">
        <v>0</v>
      </c>
      <c r="I104" s="168">
        <v>45.1</v>
      </c>
      <c r="J104" s="168">
        <v>0</v>
      </c>
      <c r="K104" s="168">
        <v>0</v>
      </c>
      <c r="L104" s="168">
        <v>0</v>
      </c>
      <c r="M104" s="168">
        <v>0</v>
      </c>
      <c r="N104" s="168">
        <v>4.008719999999987</v>
      </c>
      <c r="O104" s="168">
        <v>13339.375619999993</v>
      </c>
      <c r="P104" s="168">
        <v>0</v>
      </c>
      <c r="Q104" s="168">
        <v>648.03969681239573</v>
      </c>
      <c r="R104" s="168">
        <v>-70.510058916525395</v>
      </c>
      <c r="S104" s="168">
        <v>0</v>
      </c>
      <c r="T104" s="168">
        <v>-1549.829410000003</v>
      </c>
      <c r="U104" s="168">
        <v>3044.0330199999999</v>
      </c>
      <c r="V104" s="168">
        <v>0</v>
      </c>
      <c r="W104" s="168">
        <v>30.975939999999998</v>
      </c>
      <c r="X104" s="168">
        <v>164.75937000000002</v>
      </c>
      <c r="Y104" s="168">
        <v>1.0600599999999685</v>
      </c>
      <c r="Z104" s="168">
        <v>59.151814864986349</v>
      </c>
      <c r="AA104" s="168">
        <v>-352.6273900000001</v>
      </c>
      <c r="AB104" s="168">
        <v>186.554</v>
      </c>
      <c r="AC104" s="168">
        <v>0</v>
      </c>
      <c r="AD104" s="168">
        <v>0</v>
      </c>
      <c r="AE104" s="168">
        <v>-139.67603999999997</v>
      </c>
      <c r="AF104" s="168">
        <v>0</v>
      </c>
      <c r="AG104" s="168">
        <v>-361.80324000000024</v>
      </c>
      <c r="AH104" s="168">
        <v>109.14717</v>
      </c>
      <c r="AI104" s="168">
        <v>13.20648000000001</v>
      </c>
      <c r="AJ104" s="168">
        <v>17759.684919888608</v>
      </c>
      <c r="AK104" s="1198"/>
      <c r="AL104" s="1198"/>
      <c r="AM104" s="167"/>
      <c r="AN104" s="167"/>
      <c r="AO104" s="167"/>
      <c r="AP104" s="167"/>
      <c r="AQ104" s="167"/>
      <c r="AR104" s="167"/>
      <c r="AS104" s="167"/>
    </row>
    <row r="105" spans="1:45" s="364" customFormat="1" ht="12.75" x14ac:dyDescent="0.2">
      <c r="AK105" s="432"/>
      <c r="AL105" s="432"/>
    </row>
    <row r="106" spans="1:45" s="364" customFormat="1" ht="12.75" x14ac:dyDescent="0.2">
      <c r="AK106" s="432"/>
      <c r="AL106" s="432"/>
    </row>
    <row r="107" spans="1:45" s="364" customFormat="1" ht="12.75" x14ac:dyDescent="0.2">
      <c r="AK107" s="432"/>
      <c r="AL107" s="432"/>
    </row>
    <row r="108" spans="1:45" s="364" customFormat="1" ht="12.75" x14ac:dyDescent="0.2">
      <c r="AK108" s="432"/>
      <c r="AL108" s="432"/>
    </row>
    <row r="109" spans="1:45" s="364" customFormat="1" ht="12.75" x14ac:dyDescent="0.2">
      <c r="AK109" s="432"/>
      <c r="AL109" s="432"/>
    </row>
    <row r="110" spans="1:45" s="364" customFormat="1" ht="12.75" x14ac:dyDescent="0.2">
      <c r="AK110" s="432"/>
      <c r="AL110" s="432"/>
    </row>
    <row r="111" spans="1:45" s="364" customFormat="1" ht="12.75" x14ac:dyDescent="0.2">
      <c r="AK111" s="432"/>
      <c r="AL111" s="432"/>
    </row>
    <row r="112" spans="1:45" s="364" customFormat="1" ht="12.75" x14ac:dyDescent="0.2">
      <c r="AK112" s="432"/>
      <c r="AL112" s="432"/>
    </row>
    <row r="113" spans="37:38" s="364" customFormat="1" ht="12.75" x14ac:dyDescent="0.2">
      <c r="AK113" s="432"/>
      <c r="AL113" s="432"/>
    </row>
    <row r="114" spans="37:38" s="364" customFormat="1" ht="12.75" x14ac:dyDescent="0.2">
      <c r="AK114" s="432"/>
      <c r="AL114" s="432"/>
    </row>
    <row r="115" spans="37:38" s="364" customFormat="1" ht="12.75" x14ac:dyDescent="0.2">
      <c r="AK115" s="432"/>
      <c r="AL115" s="432"/>
    </row>
    <row r="116" spans="37:38" s="364" customFormat="1" ht="12.75" x14ac:dyDescent="0.2">
      <c r="AK116" s="432"/>
      <c r="AL116" s="432"/>
    </row>
    <row r="117" spans="37:38" s="364" customFormat="1" ht="12.75" x14ac:dyDescent="0.2">
      <c r="AK117" s="432"/>
      <c r="AL117" s="432"/>
    </row>
    <row r="118" spans="37:38" s="364" customFormat="1" ht="12.75" x14ac:dyDescent="0.2">
      <c r="AK118" s="432"/>
      <c r="AL118" s="432"/>
    </row>
    <row r="119" spans="37:38" s="364" customFormat="1" ht="12.75" x14ac:dyDescent="0.2">
      <c r="AK119" s="432"/>
      <c r="AL119" s="432"/>
    </row>
    <row r="120" spans="37:38" s="364" customFormat="1" ht="12.75" x14ac:dyDescent="0.2">
      <c r="AK120" s="432"/>
      <c r="AL120" s="432"/>
    </row>
    <row r="121" spans="37:38" s="364" customFormat="1" ht="12.75" x14ac:dyDescent="0.2">
      <c r="AK121" s="432"/>
      <c r="AL121" s="432"/>
    </row>
    <row r="122" spans="37:38" s="364" customFormat="1" ht="12.75" x14ac:dyDescent="0.2">
      <c r="AK122" s="432"/>
      <c r="AL122" s="432"/>
    </row>
    <row r="123" spans="37:38" s="364" customFormat="1" ht="12.75" x14ac:dyDescent="0.2">
      <c r="AK123" s="432"/>
      <c r="AL123" s="432"/>
    </row>
    <row r="124" spans="37:38" s="364" customFormat="1" ht="12.75" x14ac:dyDescent="0.2">
      <c r="AK124" s="432"/>
      <c r="AL124" s="432"/>
    </row>
    <row r="125" spans="37:38" s="364" customFormat="1" ht="12.75" x14ac:dyDescent="0.2">
      <c r="AK125" s="432"/>
      <c r="AL125" s="432"/>
    </row>
    <row r="126" spans="37:38" s="364" customFormat="1" ht="12.75" x14ac:dyDescent="0.2">
      <c r="AK126" s="432"/>
      <c r="AL126" s="432"/>
    </row>
    <row r="127" spans="37:38" s="364" customFormat="1" ht="12.75" x14ac:dyDescent="0.2">
      <c r="AK127" s="432"/>
      <c r="AL127" s="432"/>
    </row>
    <row r="128" spans="37:38" s="364" customFormat="1" ht="12.75" x14ac:dyDescent="0.2">
      <c r="AK128" s="432"/>
      <c r="AL128" s="432"/>
    </row>
    <row r="129" spans="37:38" s="364" customFormat="1" ht="12.75" x14ac:dyDescent="0.2">
      <c r="AK129" s="432"/>
      <c r="AL129" s="432"/>
    </row>
    <row r="130" spans="37:38" s="364" customFormat="1" ht="12.75" x14ac:dyDescent="0.2">
      <c r="AK130" s="432"/>
      <c r="AL130" s="432"/>
    </row>
    <row r="131" spans="37:38" s="364" customFormat="1" ht="12.75" x14ac:dyDescent="0.2">
      <c r="AK131" s="432"/>
      <c r="AL131" s="432"/>
    </row>
    <row r="132" spans="37:38" s="364" customFormat="1" ht="12.75" x14ac:dyDescent="0.2">
      <c r="AK132" s="432"/>
      <c r="AL132" s="432"/>
    </row>
    <row r="133" spans="37:38" s="364" customFormat="1" ht="12.75" x14ac:dyDescent="0.2">
      <c r="AK133" s="432"/>
      <c r="AL133" s="432"/>
    </row>
    <row r="134" spans="37:38" s="364" customFormat="1" ht="12.75" x14ac:dyDescent="0.2">
      <c r="AK134" s="432"/>
      <c r="AL134" s="432"/>
    </row>
    <row r="135" spans="37:38" s="364" customFormat="1" ht="12.75" x14ac:dyDescent="0.2">
      <c r="AK135" s="432"/>
      <c r="AL135" s="432"/>
    </row>
    <row r="136" spans="37:38" s="364" customFormat="1" ht="12.75" x14ac:dyDescent="0.2">
      <c r="AK136" s="432"/>
      <c r="AL136" s="432"/>
    </row>
    <row r="137" spans="37:38" s="364" customFormat="1" ht="12.75" x14ac:dyDescent="0.2">
      <c r="AK137" s="432"/>
      <c r="AL137" s="432"/>
    </row>
    <row r="138" spans="37:38" s="364" customFormat="1" ht="12.75" x14ac:dyDescent="0.2">
      <c r="AK138" s="432"/>
      <c r="AL138" s="432"/>
    </row>
    <row r="139" spans="37:38" s="364" customFormat="1" ht="12.75" x14ac:dyDescent="0.2">
      <c r="AK139" s="432"/>
      <c r="AL139" s="432"/>
    </row>
    <row r="140" spans="37:38" s="364" customFormat="1" ht="12.75" x14ac:dyDescent="0.2">
      <c r="AK140" s="432"/>
      <c r="AL140" s="432"/>
    </row>
    <row r="141" spans="37:38" s="364" customFormat="1" ht="12.75" x14ac:dyDescent="0.2">
      <c r="AK141" s="432"/>
      <c r="AL141" s="432"/>
    </row>
    <row r="142" spans="37:38" s="364" customFormat="1" ht="12.75" x14ac:dyDescent="0.2">
      <c r="AK142" s="432"/>
      <c r="AL142" s="432"/>
    </row>
    <row r="143" spans="37:38" s="364" customFormat="1" ht="12.75" x14ac:dyDescent="0.2">
      <c r="AK143" s="432"/>
      <c r="AL143" s="432"/>
    </row>
    <row r="144" spans="37:38" s="364" customFormat="1" ht="12.75" x14ac:dyDescent="0.2">
      <c r="AK144" s="432"/>
      <c r="AL144" s="432"/>
    </row>
    <row r="145" spans="37:38" s="364" customFormat="1" ht="12.75" x14ac:dyDescent="0.2">
      <c r="AK145" s="432"/>
      <c r="AL145" s="432"/>
    </row>
    <row r="146" spans="37:38" s="364" customFormat="1" ht="12.75" x14ac:dyDescent="0.2">
      <c r="AK146" s="432"/>
      <c r="AL146" s="432"/>
    </row>
    <row r="147" spans="37:38" s="364" customFormat="1" ht="12.75" x14ac:dyDescent="0.2">
      <c r="AK147" s="432"/>
      <c r="AL147" s="432"/>
    </row>
    <row r="148" spans="37:38" s="364" customFormat="1" ht="12.75" x14ac:dyDescent="0.2">
      <c r="AK148" s="432"/>
      <c r="AL148" s="432"/>
    </row>
    <row r="149" spans="37:38" s="364" customFormat="1" ht="12.75" x14ac:dyDescent="0.2">
      <c r="AK149" s="432"/>
      <c r="AL149" s="432"/>
    </row>
    <row r="150" spans="37:38" s="364" customFormat="1" ht="12.75" x14ac:dyDescent="0.2">
      <c r="AK150" s="432"/>
      <c r="AL150" s="432"/>
    </row>
    <row r="151" spans="37:38" s="364" customFormat="1" ht="12.75" x14ac:dyDescent="0.2">
      <c r="AK151" s="432"/>
      <c r="AL151" s="432"/>
    </row>
    <row r="152" spans="37:38" s="364" customFormat="1" ht="12.75" x14ac:dyDescent="0.2">
      <c r="AK152" s="432"/>
      <c r="AL152" s="432"/>
    </row>
    <row r="153" spans="37:38" s="364" customFormat="1" ht="12.75" x14ac:dyDescent="0.2">
      <c r="AK153" s="432"/>
      <c r="AL153" s="432"/>
    </row>
    <row r="154" spans="37:38" s="364" customFormat="1" ht="12.75" x14ac:dyDescent="0.2">
      <c r="AK154" s="432"/>
      <c r="AL154" s="432"/>
    </row>
    <row r="155" spans="37:38" s="364" customFormat="1" ht="12.75" x14ac:dyDescent="0.2">
      <c r="AK155" s="432"/>
      <c r="AL155" s="432"/>
    </row>
    <row r="156" spans="37:38" s="364" customFormat="1" ht="12.75" x14ac:dyDescent="0.2">
      <c r="AK156" s="432"/>
      <c r="AL156" s="432"/>
    </row>
    <row r="157" spans="37:38" s="364" customFormat="1" ht="12.75" x14ac:dyDescent="0.2">
      <c r="AK157" s="432"/>
      <c r="AL157" s="432"/>
    </row>
  </sheetData>
  <mergeCells count="2">
    <mergeCell ref="A5:O6"/>
    <mergeCell ref="P5:AJ6"/>
  </mergeCells>
  <phoneticPr fontId="164" type="noConversion"/>
  <conditionalFormatting sqref="C8:H8 J8:M8 O8:AJ8">
    <cfRule type="expression" dxfId="126" priority="4" stopIfTrue="1">
      <formula>#REF!=1</formula>
    </cfRule>
  </conditionalFormatting>
  <conditionalFormatting sqref="AJ8">
    <cfRule type="expression" dxfId="125" priority="3" stopIfTrue="1">
      <formula>$AK8=1</formula>
    </cfRule>
  </conditionalFormatting>
  <conditionalFormatting sqref="B8">
    <cfRule type="expression" dxfId="124" priority="2" stopIfTrue="1">
      <formula>#REF!=1</formula>
    </cfRule>
  </conditionalFormatting>
  <conditionalFormatting sqref="N8">
    <cfRule type="expression" dxfId="123" priority="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2" fitToWidth="2" orientation="portrait" r:id="rId1"/>
  <colBreaks count="1" manualBreakCount="1">
    <brk id="15" min="2" max="103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Q106"/>
  <sheetViews>
    <sheetView showGridLines="0" zoomScaleNormal="100" workbookViewId="0">
      <pane xSplit="1" ySplit="8" topLeftCell="B87" activePane="bottomRight" state="frozen"/>
      <selection activeCell="K5" sqref="K5:X6"/>
      <selection pane="topRight" activeCell="K5" sqref="K5:X6"/>
      <selection pane="bottomLeft" activeCell="K5" sqref="K5:X6"/>
      <selection pane="bottomRight" activeCell="A94" sqref="A94"/>
    </sheetView>
  </sheetViews>
  <sheetFormatPr defaultRowHeight="12.75" x14ac:dyDescent="0.2"/>
  <cols>
    <col min="1" max="1" width="34.85546875" style="364" bestFit="1" customWidth="1"/>
    <col min="2" max="36" width="8.7109375" style="364" customWidth="1"/>
    <col min="37" max="37" width="10" style="364" customWidth="1"/>
    <col min="38" max="16384" width="9.140625" style="364"/>
  </cols>
  <sheetData>
    <row r="1" spans="1:43" x14ac:dyDescent="0.2">
      <c r="A1" s="757" t="s">
        <v>349</v>
      </c>
      <c r="B1" s="757"/>
    </row>
    <row r="2" spans="1:43" x14ac:dyDescent="0.2">
      <c r="A2" s="757" t="s">
        <v>350</v>
      </c>
      <c r="B2" s="757"/>
    </row>
    <row r="3" spans="1:43" s="929" customFormat="1" ht="15" customHeight="1" x14ac:dyDescent="0.2">
      <c r="A3" s="997" t="s">
        <v>736</v>
      </c>
      <c r="B3" s="997"/>
      <c r="AK3" s="998" t="s">
        <v>737</v>
      </c>
    </row>
    <row r="4" spans="1:43" s="478" customFormat="1" ht="12" customHeight="1" x14ac:dyDescent="0.2"/>
    <row r="5" spans="1:43" s="478" customFormat="1" ht="18" customHeight="1" x14ac:dyDescent="0.2">
      <c r="A5" s="1780" t="s">
        <v>4041</v>
      </c>
      <c r="B5" s="1780"/>
      <c r="C5" s="1780"/>
      <c r="D5" s="1780"/>
      <c r="E5" s="1780"/>
      <c r="F5" s="1780"/>
      <c r="G5" s="1780"/>
      <c r="H5" s="1780"/>
      <c r="I5" s="1780"/>
      <c r="J5" s="1780"/>
      <c r="K5" s="1780"/>
      <c r="L5" s="1780"/>
      <c r="M5" s="1780"/>
      <c r="N5" s="1780"/>
      <c r="O5" s="1780"/>
      <c r="P5" s="1781" t="s">
        <v>2084</v>
      </c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781"/>
      <c r="AF5" s="1781"/>
      <c r="AG5" s="1781"/>
      <c r="AH5" s="1781"/>
      <c r="AI5" s="1781"/>
      <c r="AJ5" s="1781"/>
      <c r="AK5" s="1781"/>
    </row>
    <row r="6" spans="1:43" s="478" customFormat="1" ht="18" customHeight="1" x14ac:dyDescent="0.2">
      <c r="A6" s="1780"/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780"/>
      <c r="P6" s="1781"/>
      <c r="Q6" s="1781"/>
      <c r="R6" s="1781"/>
      <c r="S6" s="1781"/>
      <c r="T6" s="1781"/>
      <c r="U6" s="1781"/>
      <c r="V6" s="1781"/>
      <c r="W6" s="1781"/>
      <c r="X6" s="1781"/>
      <c r="Y6" s="1781"/>
      <c r="Z6" s="1781"/>
      <c r="AA6" s="1781"/>
      <c r="AB6" s="1781"/>
      <c r="AC6" s="1781"/>
      <c r="AD6" s="1781"/>
      <c r="AE6" s="1781"/>
      <c r="AF6" s="1781"/>
      <c r="AG6" s="1781"/>
      <c r="AH6" s="1781"/>
      <c r="AI6" s="1781"/>
      <c r="AJ6" s="1781"/>
      <c r="AK6" s="1781"/>
    </row>
    <row r="7" spans="1:43" s="478" customFormat="1" ht="12" customHeight="1" thickBot="1" x14ac:dyDescent="0.25">
      <c r="AK7" s="1354" t="s">
        <v>2071</v>
      </c>
    </row>
    <row r="8" spans="1:43" s="479" customFormat="1" ht="69.95" customHeight="1" thickBot="1" x14ac:dyDescent="0.25">
      <c r="A8" s="1168"/>
      <c r="B8" s="1169" t="s">
        <v>1526</v>
      </c>
      <c r="C8" s="1169" t="s">
        <v>1220</v>
      </c>
      <c r="D8" s="1169" t="s">
        <v>800</v>
      </c>
      <c r="E8" s="1169" t="s">
        <v>763</v>
      </c>
      <c r="F8" s="1169" t="s">
        <v>1548</v>
      </c>
      <c r="G8" s="1169" t="s">
        <v>1550</v>
      </c>
      <c r="H8" s="1169" t="s">
        <v>1549</v>
      </c>
      <c r="I8" s="1169" t="s">
        <v>817</v>
      </c>
      <c r="J8" s="1169" t="s">
        <v>102</v>
      </c>
      <c r="K8" s="1169" t="s">
        <v>2070</v>
      </c>
      <c r="L8" s="1169" t="s">
        <v>1551</v>
      </c>
      <c r="M8" s="1169" t="s">
        <v>854</v>
      </c>
      <c r="N8" s="1169" t="s">
        <v>2132</v>
      </c>
      <c r="O8" s="1169" t="s">
        <v>1557</v>
      </c>
      <c r="P8" s="1169" t="s">
        <v>1423</v>
      </c>
      <c r="Q8" s="1169" t="s">
        <v>802</v>
      </c>
      <c r="R8" s="1169" t="s">
        <v>830</v>
      </c>
      <c r="S8" s="1169" t="s">
        <v>1644</v>
      </c>
      <c r="T8" s="1169" t="s">
        <v>1530</v>
      </c>
      <c r="U8" s="1169" t="s">
        <v>758</v>
      </c>
      <c r="V8" s="1169" t="s">
        <v>1418</v>
      </c>
      <c r="W8" s="1169" t="s">
        <v>803</v>
      </c>
      <c r="X8" s="1169" t="s">
        <v>762</v>
      </c>
      <c r="Y8" s="1169" t="s">
        <v>761</v>
      </c>
      <c r="Z8" s="1169" t="s">
        <v>2088</v>
      </c>
      <c r="AA8" s="1169" t="s">
        <v>829</v>
      </c>
      <c r="AB8" s="1169" t="s">
        <v>1581</v>
      </c>
      <c r="AC8" s="1169" t="s">
        <v>1527</v>
      </c>
      <c r="AD8" s="1169" t="s">
        <v>828</v>
      </c>
      <c r="AE8" s="1169" t="s">
        <v>799</v>
      </c>
      <c r="AF8" s="1169" t="s">
        <v>1168</v>
      </c>
      <c r="AG8" s="1169" t="s">
        <v>1535</v>
      </c>
      <c r="AH8" s="1169" t="s">
        <v>759</v>
      </c>
      <c r="AI8" s="1169" t="s">
        <v>1528</v>
      </c>
      <c r="AJ8" s="1169" t="s">
        <v>752</v>
      </c>
      <c r="AK8" s="1151" t="s">
        <v>1093</v>
      </c>
    </row>
    <row r="9" spans="1:43" s="480" customFormat="1" x14ac:dyDescent="0.2">
      <c r="A9" s="1184" t="s">
        <v>527</v>
      </c>
      <c r="B9" s="1201">
        <v>24430.391299999999</v>
      </c>
      <c r="C9" s="1201">
        <v>1136589.8821099999</v>
      </c>
      <c r="D9" s="1201">
        <v>1129040.3939699999</v>
      </c>
      <c r="E9" s="1201">
        <v>1926090.4856100003</v>
      </c>
      <c r="F9" s="1201">
        <v>141236.20484000002</v>
      </c>
      <c r="G9" s="1201">
        <v>7795.2532700000002</v>
      </c>
      <c r="H9" s="1201">
        <v>300943.31367000012</v>
      </c>
      <c r="I9" s="1201">
        <v>1997608.9314300001</v>
      </c>
      <c r="J9" s="1201">
        <v>11270.06156</v>
      </c>
      <c r="K9" s="1201">
        <v>199688.47108999998</v>
      </c>
      <c r="L9" s="1201">
        <v>23976.728519999993</v>
      </c>
      <c r="M9" s="1201">
        <v>17410.288470000003</v>
      </c>
      <c r="N9" s="1201">
        <v>115653.78737000001</v>
      </c>
      <c r="O9" s="1201">
        <v>699973.91735999996</v>
      </c>
      <c r="P9" s="1201">
        <v>11746.034</v>
      </c>
      <c r="Q9" s="1201">
        <v>709042.43556999997</v>
      </c>
      <c r="R9" s="1201">
        <v>100594.22695</v>
      </c>
      <c r="S9" s="1201">
        <v>106783.78019</v>
      </c>
      <c r="T9" s="1201">
        <v>818256.23217000021</v>
      </c>
      <c r="U9" s="1201">
        <v>819946.97913999995</v>
      </c>
      <c r="V9" s="1201">
        <v>206501.62709000002</v>
      </c>
      <c r="W9" s="1201">
        <v>287927.1640799999</v>
      </c>
      <c r="X9" s="1201">
        <v>50348.323770000003</v>
      </c>
      <c r="Y9" s="1201">
        <v>138051.68468000001</v>
      </c>
      <c r="Z9" s="1201">
        <v>2086.7447000000002</v>
      </c>
      <c r="AA9" s="1201">
        <v>93456.421490000008</v>
      </c>
      <c r="AB9" s="1201">
        <v>557793.39827000012</v>
      </c>
      <c r="AC9" s="1201">
        <v>84930.893999999986</v>
      </c>
      <c r="AD9" s="1201">
        <v>252962.81005000003</v>
      </c>
      <c r="AE9" s="1201">
        <v>68714.304220000005</v>
      </c>
      <c r="AF9" s="1201">
        <v>329699.12242999999</v>
      </c>
      <c r="AG9" s="1201">
        <v>36253.630870000001</v>
      </c>
      <c r="AH9" s="1201">
        <v>973097.74678000004</v>
      </c>
      <c r="AI9" s="1201">
        <v>318457.89027000003</v>
      </c>
      <c r="AJ9" s="1201">
        <v>316342.93819999998</v>
      </c>
      <c r="AK9" s="1201">
        <v>14014702.499490002</v>
      </c>
      <c r="AL9" s="165"/>
      <c r="AM9" s="165"/>
      <c r="AN9" s="165"/>
      <c r="AO9" s="165"/>
      <c r="AP9" s="165"/>
      <c r="AQ9" s="165"/>
    </row>
    <row r="10" spans="1:43" s="481" customFormat="1" x14ac:dyDescent="0.2">
      <c r="A10" s="171" t="s">
        <v>938</v>
      </c>
      <c r="B10" s="166">
        <v>0</v>
      </c>
      <c r="C10" s="166">
        <v>153338.87880999999</v>
      </c>
      <c r="D10" s="166">
        <v>318968.30144000001</v>
      </c>
      <c r="E10" s="166">
        <v>181640.55786999996</v>
      </c>
      <c r="F10" s="166">
        <v>1820.6957500000001</v>
      </c>
      <c r="G10" s="166">
        <v>0</v>
      </c>
      <c r="H10" s="166">
        <v>0</v>
      </c>
      <c r="I10" s="166">
        <v>72098.223190000004</v>
      </c>
      <c r="J10" s="166">
        <v>0</v>
      </c>
      <c r="K10" s="166">
        <v>0</v>
      </c>
      <c r="L10" s="166">
        <v>0</v>
      </c>
      <c r="M10" s="166">
        <v>0</v>
      </c>
      <c r="N10" s="166">
        <v>675.67406999999992</v>
      </c>
      <c r="O10" s="166">
        <v>61490.792480000004</v>
      </c>
      <c r="P10" s="166">
        <v>0</v>
      </c>
      <c r="Q10" s="166">
        <v>45519.276709999998</v>
      </c>
      <c r="R10" s="166">
        <v>0</v>
      </c>
      <c r="S10" s="166">
        <v>90.942969999999974</v>
      </c>
      <c r="T10" s="166">
        <v>131601.40961999999</v>
      </c>
      <c r="U10" s="166">
        <v>64720.746650000001</v>
      </c>
      <c r="V10" s="166">
        <v>6492.6754199999996</v>
      </c>
      <c r="W10" s="166">
        <v>230.20119999999994</v>
      </c>
      <c r="X10" s="166">
        <v>0</v>
      </c>
      <c r="Y10" s="166">
        <v>1109.4851100000001</v>
      </c>
      <c r="Z10" s="166">
        <v>0</v>
      </c>
      <c r="AA10" s="166">
        <v>0</v>
      </c>
      <c r="AB10" s="166">
        <v>80718.415200000003</v>
      </c>
      <c r="AC10" s="166">
        <v>0</v>
      </c>
      <c r="AD10" s="166">
        <v>4189.8768</v>
      </c>
      <c r="AE10" s="166">
        <v>3881.8582099999999</v>
      </c>
      <c r="AF10" s="166">
        <v>8715.5635000000002</v>
      </c>
      <c r="AG10" s="166">
        <v>0</v>
      </c>
      <c r="AH10" s="166">
        <v>413247.63381999999</v>
      </c>
      <c r="AI10" s="166">
        <v>31536.7058</v>
      </c>
      <c r="AJ10" s="166">
        <v>30476.843619999996</v>
      </c>
      <c r="AK10" s="166">
        <v>1612564.7582399999</v>
      </c>
      <c r="AL10" s="167"/>
      <c r="AM10" s="167"/>
      <c r="AN10" s="167"/>
      <c r="AO10" s="167"/>
      <c r="AP10" s="167"/>
      <c r="AQ10" s="167"/>
    </row>
    <row r="11" spans="1:43" s="481" customFormat="1" x14ac:dyDescent="0.2">
      <c r="A11" s="171" t="s">
        <v>1059</v>
      </c>
      <c r="B11" s="166">
        <v>0</v>
      </c>
      <c r="C11" s="166">
        <v>1757.3141900000003</v>
      </c>
      <c r="D11" s="166">
        <v>1149.499</v>
      </c>
      <c r="E11" s="166">
        <v>2165.2532900000006</v>
      </c>
      <c r="F11" s="166">
        <v>242.44483</v>
      </c>
      <c r="G11" s="166">
        <v>0</v>
      </c>
      <c r="H11" s="166">
        <v>0</v>
      </c>
      <c r="I11" s="166">
        <v>4892.3604299999997</v>
      </c>
      <c r="J11" s="166">
        <v>0</v>
      </c>
      <c r="K11" s="166">
        <v>6248.3954699999995</v>
      </c>
      <c r="L11" s="166">
        <v>0</v>
      </c>
      <c r="M11" s="166">
        <v>53.708949999999994</v>
      </c>
      <c r="N11" s="166">
        <v>126.86355</v>
      </c>
      <c r="O11" s="166">
        <v>3410.3494599999999</v>
      </c>
      <c r="P11" s="166">
        <v>0</v>
      </c>
      <c r="Q11" s="166">
        <v>1063.53342</v>
      </c>
      <c r="R11" s="166">
        <v>0</v>
      </c>
      <c r="S11" s="166">
        <v>627.57286999999997</v>
      </c>
      <c r="T11" s="166">
        <v>1227.92101</v>
      </c>
      <c r="U11" s="166">
        <v>1679.0150100000001</v>
      </c>
      <c r="V11" s="166">
        <v>79.245059999999995</v>
      </c>
      <c r="W11" s="166">
        <v>1535.2227</v>
      </c>
      <c r="X11" s="166">
        <v>3.1369099999999999</v>
      </c>
      <c r="Y11" s="166">
        <v>193.4469</v>
      </c>
      <c r="Z11" s="166">
        <v>0</v>
      </c>
      <c r="AA11" s="166">
        <v>132.77276000000001</v>
      </c>
      <c r="AB11" s="166">
        <v>1763.1314499999999</v>
      </c>
      <c r="AC11" s="166">
        <v>0.70599999999999996</v>
      </c>
      <c r="AD11" s="166">
        <v>595.59683999999993</v>
      </c>
      <c r="AE11" s="166">
        <v>5.4182700000000006</v>
      </c>
      <c r="AF11" s="166">
        <v>3800.70586</v>
      </c>
      <c r="AG11" s="166">
        <v>78.6721</v>
      </c>
      <c r="AH11" s="166">
        <v>0</v>
      </c>
      <c r="AI11" s="166">
        <v>43.509699999999995</v>
      </c>
      <c r="AJ11" s="166">
        <v>171.21509</v>
      </c>
      <c r="AK11" s="166">
        <v>33047.011119999996</v>
      </c>
      <c r="AL11" s="167"/>
      <c r="AM11" s="167"/>
      <c r="AN11" s="167"/>
      <c r="AO11" s="167"/>
      <c r="AP11" s="167"/>
      <c r="AQ11" s="167"/>
    </row>
    <row r="12" spans="1:43" s="481" customFormat="1" x14ac:dyDescent="0.2">
      <c r="A12" s="173" t="s">
        <v>1060</v>
      </c>
      <c r="B12" s="166">
        <v>1733.3752199999999</v>
      </c>
      <c r="C12" s="166">
        <v>23328.28746</v>
      </c>
      <c r="D12" s="166">
        <v>73375.999620000002</v>
      </c>
      <c r="E12" s="166">
        <v>41118.036039999999</v>
      </c>
      <c r="F12" s="166">
        <v>7080.8853900000004</v>
      </c>
      <c r="G12" s="166">
        <v>0</v>
      </c>
      <c r="H12" s="166">
        <v>10000.846300300007</v>
      </c>
      <c r="I12" s="166">
        <v>35374.546510000007</v>
      </c>
      <c r="J12" s="166">
        <v>2084.50072</v>
      </c>
      <c r="K12" s="166">
        <v>50225.393250000001</v>
      </c>
      <c r="L12" s="166">
        <v>0</v>
      </c>
      <c r="M12" s="166">
        <v>3341.0099599999999</v>
      </c>
      <c r="N12" s="166">
        <v>1693.9166599999999</v>
      </c>
      <c r="O12" s="166">
        <v>34018.442799999997</v>
      </c>
      <c r="P12" s="166">
        <v>0</v>
      </c>
      <c r="Q12" s="166">
        <v>62367.718510000006</v>
      </c>
      <c r="R12" s="166">
        <v>4949.0823399999999</v>
      </c>
      <c r="S12" s="166">
        <v>2637.42326</v>
      </c>
      <c r="T12" s="166">
        <v>14728.920520000001</v>
      </c>
      <c r="U12" s="166">
        <v>16050.292889999997</v>
      </c>
      <c r="V12" s="166">
        <v>10376.91843</v>
      </c>
      <c r="W12" s="166">
        <v>11423.921429999999</v>
      </c>
      <c r="X12" s="166">
        <v>597.83479999999997</v>
      </c>
      <c r="Y12" s="166">
        <v>13729.99554</v>
      </c>
      <c r="Z12" s="166">
        <v>596.75556000000006</v>
      </c>
      <c r="AA12" s="166">
        <v>1493.3585600000001</v>
      </c>
      <c r="AB12" s="166">
        <v>17528.294289999998</v>
      </c>
      <c r="AC12" s="166">
        <v>2142.2860000000001</v>
      </c>
      <c r="AD12" s="166">
        <v>4249.7093800000002</v>
      </c>
      <c r="AE12" s="166">
        <v>14415.902700000001</v>
      </c>
      <c r="AF12" s="166">
        <v>6556.5227800000002</v>
      </c>
      <c r="AG12" s="166">
        <v>508.02042999999998</v>
      </c>
      <c r="AH12" s="166">
        <v>20758.545160000001</v>
      </c>
      <c r="AI12" s="166">
        <v>33474.895280000004</v>
      </c>
      <c r="AJ12" s="166">
        <v>25250.764270000003</v>
      </c>
      <c r="AK12" s="166">
        <v>547212.40206030011</v>
      </c>
      <c r="AL12" s="167"/>
      <c r="AM12" s="167"/>
      <c r="AN12" s="167"/>
      <c r="AO12" s="167"/>
      <c r="AP12" s="167"/>
      <c r="AQ12" s="167"/>
    </row>
    <row r="13" spans="1:43" s="481" customFormat="1" x14ac:dyDescent="0.2">
      <c r="A13" s="173" t="s">
        <v>1061</v>
      </c>
      <c r="B13" s="166">
        <v>0</v>
      </c>
      <c r="C13" s="166">
        <v>406039.32263999997</v>
      </c>
      <c r="D13" s="166">
        <v>259769.77249</v>
      </c>
      <c r="E13" s="166">
        <v>670260.74822000007</v>
      </c>
      <c r="F13" s="166">
        <v>42722.505539999998</v>
      </c>
      <c r="G13" s="166">
        <v>0</v>
      </c>
      <c r="H13" s="166">
        <v>72982.393229999929</v>
      </c>
      <c r="I13" s="166">
        <v>598684.53483999998</v>
      </c>
      <c r="J13" s="166">
        <v>0</v>
      </c>
      <c r="K13" s="166">
        <v>13085.01974</v>
      </c>
      <c r="L13" s="166">
        <v>0</v>
      </c>
      <c r="M13" s="166">
        <v>5250.1821799999998</v>
      </c>
      <c r="N13" s="166">
        <v>37826.797009999995</v>
      </c>
      <c r="O13" s="166">
        <v>231307.00962999999</v>
      </c>
      <c r="P13" s="166">
        <v>0</v>
      </c>
      <c r="Q13" s="166">
        <v>194126.62043000001</v>
      </c>
      <c r="R13" s="166">
        <v>518.63747000000001</v>
      </c>
      <c r="S13" s="166">
        <v>34439.932270000005</v>
      </c>
      <c r="T13" s="166">
        <v>231173.60488999999</v>
      </c>
      <c r="U13" s="166">
        <v>152304.85310000004</v>
      </c>
      <c r="V13" s="166">
        <v>55122.853520000004</v>
      </c>
      <c r="W13" s="166">
        <v>97350.976239999989</v>
      </c>
      <c r="X13" s="166">
        <v>4289.5642500000004</v>
      </c>
      <c r="Y13" s="166">
        <v>24795.691260000003</v>
      </c>
      <c r="Z13" s="166">
        <v>145.59176000000002</v>
      </c>
      <c r="AA13" s="166">
        <v>47345.679130000004</v>
      </c>
      <c r="AB13" s="166">
        <v>142222.00640000001</v>
      </c>
      <c r="AC13" s="166">
        <v>34077.836000000003</v>
      </c>
      <c r="AD13" s="166">
        <v>64065.904659999993</v>
      </c>
      <c r="AE13" s="166">
        <v>7798.1932999999999</v>
      </c>
      <c r="AF13" s="166">
        <v>97634.730079999994</v>
      </c>
      <c r="AG13" s="166">
        <v>12085.96119</v>
      </c>
      <c r="AH13" s="166">
        <v>159624.00031</v>
      </c>
      <c r="AI13" s="166">
        <v>37187.754840000001</v>
      </c>
      <c r="AJ13" s="166">
        <v>53287.243350000004</v>
      </c>
      <c r="AK13" s="166">
        <v>3787525.9199700006</v>
      </c>
      <c r="AL13" s="167"/>
      <c r="AM13" s="167"/>
      <c r="AN13" s="167"/>
      <c r="AO13" s="167"/>
      <c r="AP13" s="167"/>
      <c r="AQ13" s="167"/>
    </row>
    <row r="14" spans="1:43" s="481" customFormat="1" x14ac:dyDescent="0.2">
      <c r="A14" s="173" t="s">
        <v>1779</v>
      </c>
      <c r="B14" s="166">
        <v>0</v>
      </c>
      <c r="C14" s="166">
        <v>0</v>
      </c>
      <c r="D14" s="166">
        <v>0</v>
      </c>
      <c r="E14" s="166">
        <v>0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66">
        <v>0</v>
      </c>
      <c r="V14" s="166">
        <v>0</v>
      </c>
      <c r="W14" s="166">
        <v>0</v>
      </c>
      <c r="X14" s="166">
        <v>0</v>
      </c>
      <c r="Y14" s="166">
        <v>0</v>
      </c>
      <c r="Z14" s="166">
        <v>0</v>
      </c>
      <c r="AA14" s="166">
        <v>0</v>
      </c>
      <c r="AB14" s="166">
        <v>0</v>
      </c>
      <c r="AC14" s="166">
        <v>0</v>
      </c>
      <c r="AD14" s="166">
        <v>817.28867000000002</v>
      </c>
      <c r="AE14" s="166">
        <v>0</v>
      </c>
      <c r="AF14" s="166">
        <v>0</v>
      </c>
      <c r="AG14" s="166">
        <v>0</v>
      </c>
      <c r="AH14" s="166">
        <v>0</v>
      </c>
      <c r="AI14" s="166">
        <v>0</v>
      </c>
      <c r="AJ14" s="166">
        <v>0</v>
      </c>
      <c r="AK14" s="166">
        <v>817.28867000000002</v>
      </c>
      <c r="AL14" s="167"/>
      <c r="AM14" s="167"/>
      <c r="AN14" s="167"/>
      <c r="AO14" s="167"/>
      <c r="AP14" s="167"/>
      <c r="AQ14" s="167"/>
    </row>
    <row r="15" spans="1:43" s="481" customFormat="1" x14ac:dyDescent="0.2">
      <c r="A15" s="174" t="s">
        <v>1573</v>
      </c>
      <c r="B15" s="166">
        <v>0</v>
      </c>
      <c r="C15" s="166">
        <v>1059.80618</v>
      </c>
      <c r="D15" s="166">
        <v>607.52172000000007</v>
      </c>
      <c r="E15" s="166">
        <v>8332.7456899999997</v>
      </c>
      <c r="F15" s="166">
        <v>153.69041000000001</v>
      </c>
      <c r="G15" s="166">
        <v>0</v>
      </c>
      <c r="H15" s="166">
        <v>0</v>
      </c>
      <c r="I15" s="166">
        <v>723.65247999999997</v>
      </c>
      <c r="J15" s="166">
        <v>0</v>
      </c>
      <c r="K15" s="166">
        <v>0</v>
      </c>
      <c r="L15" s="166">
        <v>0</v>
      </c>
      <c r="M15" s="166">
        <v>0</v>
      </c>
      <c r="N15" s="166">
        <v>0</v>
      </c>
      <c r="O15" s="166">
        <v>528.33996999999999</v>
      </c>
      <c r="P15" s="166">
        <v>0</v>
      </c>
      <c r="Q15" s="166">
        <v>15096.445890000001</v>
      </c>
      <c r="R15" s="166">
        <v>0</v>
      </c>
      <c r="S15" s="166">
        <v>190.49117000000001</v>
      </c>
      <c r="T15" s="166">
        <v>0</v>
      </c>
      <c r="U15" s="166">
        <v>35594.036949999994</v>
      </c>
      <c r="V15" s="166">
        <v>528.80403000000001</v>
      </c>
      <c r="W15" s="166">
        <v>0</v>
      </c>
      <c r="X15" s="166">
        <v>0</v>
      </c>
      <c r="Y15" s="166">
        <v>0</v>
      </c>
      <c r="Z15" s="166">
        <v>0</v>
      </c>
      <c r="AA15" s="166">
        <v>0</v>
      </c>
      <c r="AB15" s="166">
        <v>623.43143999999995</v>
      </c>
      <c r="AC15" s="166">
        <v>0</v>
      </c>
      <c r="AD15" s="166">
        <v>3309.6938399999999</v>
      </c>
      <c r="AE15" s="166">
        <v>59.84816</v>
      </c>
      <c r="AF15" s="166">
        <v>722.74519999999995</v>
      </c>
      <c r="AG15" s="166">
        <v>0</v>
      </c>
      <c r="AH15" s="166">
        <v>1795.80495</v>
      </c>
      <c r="AI15" s="166">
        <v>0</v>
      </c>
      <c r="AJ15" s="166">
        <v>65.106570000000005</v>
      </c>
      <c r="AK15" s="166">
        <v>69392.164650000006</v>
      </c>
      <c r="AL15" s="167"/>
      <c r="AM15" s="167"/>
      <c r="AN15" s="167"/>
      <c r="AO15" s="167"/>
      <c r="AP15" s="167"/>
      <c r="AQ15" s="167"/>
    </row>
    <row r="16" spans="1:43" s="481" customFormat="1" x14ac:dyDescent="0.2">
      <c r="A16" s="174" t="s">
        <v>1674</v>
      </c>
      <c r="B16" s="166">
        <v>0</v>
      </c>
      <c r="C16" s="166">
        <v>1530.6691499999999</v>
      </c>
      <c r="D16" s="166">
        <v>7272.8628399999998</v>
      </c>
      <c r="E16" s="166">
        <v>53751.798500000004</v>
      </c>
      <c r="F16" s="166">
        <v>81.232350000000011</v>
      </c>
      <c r="G16" s="166">
        <v>0</v>
      </c>
      <c r="H16" s="166">
        <v>1002.7206300000001</v>
      </c>
      <c r="I16" s="166">
        <v>7225.2959800000008</v>
      </c>
      <c r="J16" s="166">
        <v>0</v>
      </c>
      <c r="K16" s="166">
        <v>1.2641000000000002</v>
      </c>
      <c r="L16" s="166">
        <v>0</v>
      </c>
      <c r="M16" s="166">
        <v>5.4114899999999997</v>
      </c>
      <c r="N16" s="166">
        <v>168.87189999999998</v>
      </c>
      <c r="O16" s="166">
        <v>7202.6522500000001</v>
      </c>
      <c r="P16" s="166">
        <v>0</v>
      </c>
      <c r="Q16" s="166">
        <v>10463.684630000002</v>
      </c>
      <c r="R16" s="166">
        <v>0</v>
      </c>
      <c r="S16" s="166">
        <v>355.87225999999998</v>
      </c>
      <c r="T16" s="166">
        <v>7422.3999199999998</v>
      </c>
      <c r="U16" s="166">
        <v>9075.1949499999992</v>
      </c>
      <c r="V16" s="166">
        <v>86.180210000000002</v>
      </c>
      <c r="W16" s="166">
        <v>277.9554</v>
      </c>
      <c r="X16" s="166">
        <v>0</v>
      </c>
      <c r="Y16" s="166">
        <v>-11.003620000000002</v>
      </c>
      <c r="Z16" s="166">
        <v>0</v>
      </c>
      <c r="AA16" s="166">
        <v>23.337709999999998</v>
      </c>
      <c r="AB16" s="166">
        <v>1904.9158499999999</v>
      </c>
      <c r="AC16" s="166">
        <v>0.92500000000000004</v>
      </c>
      <c r="AD16" s="166">
        <v>6735.6038899999994</v>
      </c>
      <c r="AE16" s="166">
        <v>10.19197</v>
      </c>
      <c r="AF16" s="166">
        <v>1331.0791000000002</v>
      </c>
      <c r="AG16" s="166">
        <v>4.0552999999999999</v>
      </c>
      <c r="AH16" s="166">
        <v>5046.3382899999997</v>
      </c>
      <c r="AI16" s="166">
        <v>946.65091000000007</v>
      </c>
      <c r="AJ16" s="166">
        <v>357.14687000000004</v>
      </c>
      <c r="AK16" s="166">
        <v>122273.30783000003</v>
      </c>
      <c r="AL16" s="167"/>
      <c r="AM16" s="167"/>
      <c r="AN16" s="167"/>
      <c r="AO16" s="167"/>
      <c r="AP16" s="167"/>
      <c r="AQ16" s="167"/>
    </row>
    <row r="17" spans="1:43" s="481" customFormat="1" x14ac:dyDescent="0.2">
      <c r="A17" s="175" t="s">
        <v>1657</v>
      </c>
      <c r="B17" s="166">
        <v>1796.6738700000001</v>
      </c>
      <c r="C17" s="166">
        <v>21700.415820000002</v>
      </c>
      <c r="D17" s="166">
        <v>27418.38997</v>
      </c>
      <c r="E17" s="166">
        <v>37766.332499999997</v>
      </c>
      <c r="F17" s="166">
        <v>1862.76818</v>
      </c>
      <c r="G17" s="166">
        <v>0</v>
      </c>
      <c r="H17" s="166">
        <v>9734.5055400000001</v>
      </c>
      <c r="I17" s="166">
        <v>34895.697350000002</v>
      </c>
      <c r="J17" s="166">
        <v>0</v>
      </c>
      <c r="K17" s="166">
        <v>21506.09607</v>
      </c>
      <c r="L17" s="166">
        <v>0</v>
      </c>
      <c r="M17" s="166">
        <v>140.52423000000002</v>
      </c>
      <c r="N17" s="166">
        <v>1523.94931</v>
      </c>
      <c r="O17" s="166">
        <v>36164.494440000002</v>
      </c>
      <c r="P17" s="166">
        <v>0</v>
      </c>
      <c r="Q17" s="166">
        <v>23209.112430000001</v>
      </c>
      <c r="R17" s="166">
        <v>67.526579999999996</v>
      </c>
      <c r="S17" s="166">
        <v>4210.5617000000002</v>
      </c>
      <c r="T17" s="166">
        <v>16712.205969999999</v>
      </c>
      <c r="U17" s="166">
        <v>16249.930619999999</v>
      </c>
      <c r="V17" s="166">
        <v>2254.9848099999999</v>
      </c>
      <c r="W17" s="166">
        <v>11636.025230000001</v>
      </c>
      <c r="X17" s="166">
        <v>108.90178</v>
      </c>
      <c r="Y17" s="166">
        <v>2129.3742400000001</v>
      </c>
      <c r="Z17" s="166">
        <v>0</v>
      </c>
      <c r="AA17" s="166">
        <v>319.94583</v>
      </c>
      <c r="AB17" s="166">
        <v>23842.118260000003</v>
      </c>
      <c r="AC17" s="166">
        <v>493.97300000000001</v>
      </c>
      <c r="AD17" s="166">
        <v>15229.326010000001</v>
      </c>
      <c r="AE17" s="166">
        <v>121.87973</v>
      </c>
      <c r="AF17" s="166">
        <v>9741.1548999999995</v>
      </c>
      <c r="AG17" s="166">
        <v>515.53981999999996</v>
      </c>
      <c r="AH17" s="166">
        <v>17868.395960000002</v>
      </c>
      <c r="AI17" s="166">
        <v>438.15755000000007</v>
      </c>
      <c r="AJ17" s="166">
        <v>18850.871330000002</v>
      </c>
      <c r="AK17" s="166">
        <v>358509.83303000004</v>
      </c>
      <c r="AL17" s="167"/>
      <c r="AM17" s="167"/>
      <c r="AN17" s="167"/>
      <c r="AO17" s="167"/>
      <c r="AP17" s="167"/>
      <c r="AQ17" s="167"/>
    </row>
    <row r="18" spans="1:43" s="481" customFormat="1" x14ac:dyDescent="0.2">
      <c r="A18" s="173" t="s">
        <v>1062</v>
      </c>
      <c r="B18" s="166">
        <v>11465.391399999999</v>
      </c>
      <c r="C18" s="166">
        <v>129512.52258</v>
      </c>
      <c r="D18" s="166">
        <v>161457.6305</v>
      </c>
      <c r="E18" s="166">
        <v>230428.71231</v>
      </c>
      <c r="F18" s="166">
        <v>23357.556580000004</v>
      </c>
      <c r="G18" s="166">
        <v>0</v>
      </c>
      <c r="H18" s="166">
        <v>69301.504793899832</v>
      </c>
      <c r="I18" s="166">
        <v>298422.70481000002</v>
      </c>
      <c r="J18" s="166">
        <v>0</v>
      </c>
      <c r="K18" s="166">
        <v>34735.60497</v>
      </c>
      <c r="L18" s="166">
        <v>0</v>
      </c>
      <c r="M18" s="166">
        <v>606.40644999999995</v>
      </c>
      <c r="N18" s="166">
        <v>9652.925650000001</v>
      </c>
      <c r="O18" s="166">
        <v>92516.38553</v>
      </c>
      <c r="P18" s="166">
        <v>0</v>
      </c>
      <c r="Q18" s="166">
        <v>130241.55753000001</v>
      </c>
      <c r="R18" s="166">
        <v>674.69076999999982</v>
      </c>
      <c r="S18" s="166">
        <v>30705.03844</v>
      </c>
      <c r="T18" s="166">
        <v>68672.443180000002</v>
      </c>
      <c r="U18" s="166">
        <v>116686.27175999999</v>
      </c>
      <c r="V18" s="166">
        <v>43328.815279999988</v>
      </c>
      <c r="W18" s="166">
        <v>23872.815299999998</v>
      </c>
      <c r="X18" s="166">
        <v>634.39480000000049</v>
      </c>
      <c r="Y18" s="166">
        <v>25012.644880000003</v>
      </c>
      <c r="Z18" s="166">
        <v>0</v>
      </c>
      <c r="AA18" s="166">
        <v>2969.8082899999999</v>
      </c>
      <c r="AB18" s="166">
        <v>64893.431600000004</v>
      </c>
      <c r="AC18" s="166">
        <v>10324.571</v>
      </c>
      <c r="AD18" s="166">
        <v>53803.328410000002</v>
      </c>
      <c r="AE18" s="166">
        <v>6170.3434400000015</v>
      </c>
      <c r="AF18" s="166">
        <v>58311.047590000016</v>
      </c>
      <c r="AG18" s="166">
        <v>3778.3789400000005</v>
      </c>
      <c r="AH18" s="166">
        <v>124428.73323</v>
      </c>
      <c r="AI18" s="166">
        <v>37104.416099999995</v>
      </c>
      <c r="AJ18" s="166">
        <v>67918.029900000009</v>
      </c>
      <c r="AK18" s="166">
        <v>1930988.1060138997</v>
      </c>
      <c r="AL18" s="167"/>
      <c r="AM18" s="167"/>
      <c r="AN18" s="167"/>
      <c r="AO18" s="167"/>
      <c r="AP18" s="167"/>
      <c r="AQ18" s="167"/>
    </row>
    <row r="19" spans="1:43" s="481" customFormat="1" x14ac:dyDescent="0.2">
      <c r="A19" s="173" t="s">
        <v>526</v>
      </c>
      <c r="B19" s="166">
        <v>2098.1474399999997</v>
      </c>
      <c r="C19" s="166">
        <v>46684.602150000006</v>
      </c>
      <c r="D19" s="166">
        <v>64553.498299999999</v>
      </c>
      <c r="E19" s="166">
        <v>93406.909910000002</v>
      </c>
      <c r="F19" s="166">
        <v>7707.3773799999999</v>
      </c>
      <c r="G19" s="166">
        <v>0</v>
      </c>
      <c r="H19" s="166">
        <v>20767.157009999992</v>
      </c>
      <c r="I19" s="166">
        <v>69453.699379999991</v>
      </c>
      <c r="J19" s="166">
        <v>0</v>
      </c>
      <c r="K19" s="166">
        <v>12538.638499999999</v>
      </c>
      <c r="L19" s="166">
        <v>0</v>
      </c>
      <c r="M19" s="166">
        <v>280.69961000000001</v>
      </c>
      <c r="N19" s="166">
        <v>1892.05276</v>
      </c>
      <c r="O19" s="166">
        <v>25848.137930000001</v>
      </c>
      <c r="P19" s="166">
        <v>0</v>
      </c>
      <c r="Q19" s="166">
        <v>82233.875379999998</v>
      </c>
      <c r="R19" s="166">
        <v>281.99292000000003</v>
      </c>
      <c r="S19" s="166">
        <v>9660.7525100000003</v>
      </c>
      <c r="T19" s="166">
        <v>26656.315329999998</v>
      </c>
      <c r="U19" s="166">
        <v>71229.63384000001</v>
      </c>
      <c r="V19" s="166">
        <v>12388.125959999999</v>
      </c>
      <c r="W19" s="166">
        <v>7495.5981600000005</v>
      </c>
      <c r="X19" s="166">
        <v>46.35718</v>
      </c>
      <c r="Y19" s="166">
        <v>6283.9380299999993</v>
      </c>
      <c r="Z19" s="166">
        <v>0</v>
      </c>
      <c r="AA19" s="166">
        <v>351.55871999999999</v>
      </c>
      <c r="AB19" s="166">
        <v>51037.924490000005</v>
      </c>
      <c r="AC19" s="166">
        <v>3610.654</v>
      </c>
      <c r="AD19" s="166">
        <v>33681.286780000002</v>
      </c>
      <c r="AE19" s="166">
        <v>2062.43253</v>
      </c>
      <c r="AF19" s="166">
        <v>18735.282420000003</v>
      </c>
      <c r="AG19" s="166">
        <v>716.46879000000001</v>
      </c>
      <c r="AH19" s="166">
        <v>82708.217990000005</v>
      </c>
      <c r="AI19" s="166">
        <v>2416.5471299999999</v>
      </c>
      <c r="AJ19" s="166">
        <v>44831.940029999998</v>
      </c>
      <c r="AK19" s="166">
        <v>801659.82255999977</v>
      </c>
      <c r="AL19" s="167"/>
      <c r="AM19" s="167"/>
      <c r="AN19" s="167"/>
      <c r="AO19" s="167"/>
      <c r="AP19" s="167"/>
      <c r="AQ19" s="167"/>
    </row>
    <row r="20" spans="1:43" s="481" customFormat="1" x14ac:dyDescent="0.2">
      <c r="A20" s="173" t="s">
        <v>945</v>
      </c>
      <c r="B20" s="166">
        <v>200.37985999999987</v>
      </c>
      <c r="C20" s="166">
        <v>32537.54186999999</v>
      </c>
      <c r="D20" s="166">
        <v>3872.7735000000148</v>
      </c>
      <c r="E20" s="166">
        <v>56439.995229999986</v>
      </c>
      <c r="F20" s="166">
        <v>493.18426999999679</v>
      </c>
      <c r="G20" s="166">
        <v>0</v>
      </c>
      <c r="H20" s="166">
        <v>3934.9955074000022</v>
      </c>
      <c r="I20" s="166">
        <v>23834.028029999987</v>
      </c>
      <c r="J20" s="166">
        <v>0</v>
      </c>
      <c r="K20" s="166">
        <v>3349.9479200000001</v>
      </c>
      <c r="L20" s="166">
        <v>0</v>
      </c>
      <c r="M20" s="166">
        <v>77.217930000000052</v>
      </c>
      <c r="N20" s="166">
        <v>667.65625999999997</v>
      </c>
      <c r="O20" s="166">
        <v>2070.7233199999928</v>
      </c>
      <c r="P20" s="166">
        <v>0</v>
      </c>
      <c r="Q20" s="166">
        <v>13885.528280000017</v>
      </c>
      <c r="R20" s="166">
        <v>59.996789999999919</v>
      </c>
      <c r="S20" s="166">
        <v>56.124250000001865</v>
      </c>
      <c r="T20" s="166">
        <v>4092.2776700000168</v>
      </c>
      <c r="U20" s="166">
        <v>7902.2624400000122</v>
      </c>
      <c r="V20" s="166">
        <v>3026.8394999999982</v>
      </c>
      <c r="W20" s="166">
        <v>421.80763000000081</v>
      </c>
      <c r="X20" s="166">
        <v>164.49274999999994</v>
      </c>
      <c r="Y20" s="166">
        <v>1408.0568900000014</v>
      </c>
      <c r="Z20" s="166">
        <v>0</v>
      </c>
      <c r="AA20" s="166">
        <v>565.32345999999995</v>
      </c>
      <c r="AB20" s="166">
        <v>4499.5339099999892</v>
      </c>
      <c r="AC20" s="166">
        <v>82.387</v>
      </c>
      <c r="AD20" s="166">
        <v>1436.065559999995</v>
      </c>
      <c r="AE20" s="166">
        <v>1279.6987400000003</v>
      </c>
      <c r="AF20" s="166">
        <v>28919.332780000001</v>
      </c>
      <c r="AG20" s="166">
        <v>407.93807000000004</v>
      </c>
      <c r="AH20" s="166">
        <v>9872.3804100000107</v>
      </c>
      <c r="AI20" s="166">
        <v>2033.4701500000012</v>
      </c>
      <c r="AJ20" s="166">
        <v>5958.500699999996</v>
      </c>
      <c r="AK20" s="166">
        <v>213550.46067740003</v>
      </c>
      <c r="AL20" s="167"/>
      <c r="AM20" s="167"/>
      <c r="AN20" s="167"/>
      <c r="AO20" s="167"/>
      <c r="AP20" s="167"/>
      <c r="AQ20" s="167"/>
    </row>
    <row r="21" spans="1:43" s="481" customFormat="1" x14ac:dyDescent="0.2">
      <c r="A21" s="173" t="s">
        <v>946</v>
      </c>
      <c r="B21" s="166">
        <v>0</v>
      </c>
      <c r="C21" s="166">
        <v>164782.30972999998</v>
      </c>
      <c r="D21" s="166">
        <v>103584.20817999999</v>
      </c>
      <c r="E21" s="166">
        <v>322952.89923000004</v>
      </c>
      <c r="F21" s="166">
        <v>26090.19572</v>
      </c>
      <c r="G21" s="166">
        <v>0</v>
      </c>
      <c r="H21" s="166">
        <v>79512.529608400408</v>
      </c>
      <c r="I21" s="166">
        <v>604429.91940999997</v>
      </c>
      <c r="J21" s="166">
        <v>0</v>
      </c>
      <c r="K21" s="166">
        <v>980.99842000000001</v>
      </c>
      <c r="L21" s="166">
        <v>0</v>
      </c>
      <c r="M21" s="166">
        <v>5657.6673600000004</v>
      </c>
      <c r="N21" s="166">
        <v>49352.922250000003</v>
      </c>
      <c r="O21" s="166">
        <v>94021.181759999992</v>
      </c>
      <c r="P21" s="166">
        <v>0</v>
      </c>
      <c r="Q21" s="166">
        <v>49048.698750000003</v>
      </c>
      <c r="R21" s="166">
        <v>84545.540170000007</v>
      </c>
      <c r="S21" s="166">
        <v>12865.628490000001</v>
      </c>
      <c r="T21" s="166">
        <v>115386.49669999999</v>
      </c>
      <c r="U21" s="166">
        <v>131440.15424000003</v>
      </c>
      <c r="V21" s="166">
        <v>38918.779060000001</v>
      </c>
      <c r="W21" s="166">
        <v>94581.09368999998</v>
      </c>
      <c r="X21" s="166">
        <v>37286.661229999998</v>
      </c>
      <c r="Y21" s="166">
        <v>39284.660839999997</v>
      </c>
      <c r="Z21" s="166">
        <v>1203.80187</v>
      </c>
      <c r="AA21" s="166">
        <v>32369.234489999992</v>
      </c>
      <c r="AB21" s="166">
        <v>110157.33144999998</v>
      </c>
      <c r="AC21" s="166">
        <v>21047.605</v>
      </c>
      <c r="AD21" s="166">
        <v>35116.052360000001</v>
      </c>
      <c r="AE21" s="166">
        <v>28120.556929999999</v>
      </c>
      <c r="AF21" s="166">
        <v>62180.151570000002</v>
      </c>
      <c r="AG21" s="166">
        <v>14060.428040000001</v>
      </c>
      <c r="AH21" s="166">
        <v>66013.549019999991</v>
      </c>
      <c r="AI21" s="166">
        <v>1371.3821400000002</v>
      </c>
      <c r="AJ21" s="166">
        <v>16580.570659999998</v>
      </c>
      <c r="AK21" s="166">
        <v>2442943.208368401</v>
      </c>
      <c r="AL21" s="167"/>
      <c r="AM21" s="167"/>
      <c r="AN21" s="167"/>
      <c r="AO21" s="167"/>
      <c r="AP21" s="167"/>
      <c r="AQ21" s="167"/>
    </row>
    <row r="22" spans="1:43" s="481" customFormat="1" x14ac:dyDescent="0.2">
      <c r="A22" s="173" t="s">
        <v>947</v>
      </c>
      <c r="B22" s="166">
        <v>0</v>
      </c>
      <c r="C22" s="166">
        <v>23021.631870000001</v>
      </c>
      <c r="D22" s="166">
        <v>17357.791440000001</v>
      </c>
      <c r="E22" s="166">
        <v>50989.197599999992</v>
      </c>
      <c r="F22" s="166">
        <v>3597.7213099999999</v>
      </c>
      <c r="G22" s="166">
        <v>0</v>
      </c>
      <c r="H22" s="166">
        <v>6011.667489999998</v>
      </c>
      <c r="I22" s="166">
        <v>51236.847090000003</v>
      </c>
      <c r="J22" s="166">
        <v>0</v>
      </c>
      <c r="K22" s="166">
        <v>1646.2619999999999</v>
      </c>
      <c r="L22" s="166">
        <v>0</v>
      </c>
      <c r="M22" s="166">
        <v>397.53665000000001</v>
      </c>
      <c r="N22" s="166">
        <v>1762.3227400000001</v>
      </c>
      <c r="O22" s="166">
        <v>26899.704990000002</v>
      </c>
      <c r="P22" s="166">
        <v>0</v>
      </c>
      <c r="Q22" s="166">
        <v>5247.10214</v>
      </c>
      <c r="R22" s="166">
        <v>94.431939999999997</v>
      </c>
      <c r="S22" s="166">
        <v>1721.5727300000001</v>
      </c>
      <c r="T22" s="166">
        <v>14771.834969999998</v>
      </c>
      <c r="U22" s="166">
        <v>9720.774089999999</v>
      </c>
      <c r="V22" s="166">
        <v>3564.1344399999998</v>
      </c>
      <c r="W22" s="166">
        <v>7959.3297299999995</v>
      </c>
      <c r="X22" s="166">
        <v>300.38076000000001</v>
      </c>
      <c r="Y22" s="166">
        <v>824.82366999999999</v>
      </c>
      <c r="Z22" s="166">
        <v>11.96851</v>
      </c>
      <c r="AA22" s="166">
        <v>1422.2998600000001</v>
      </c>
      <c r="AB22" s="166">
        <v>12690.775450000001</v>
      </c>
      <c r="AC22" s="166">
        <v>1416.2639999999999</v>
      </c>
      <c r="AD22" s="166">
        <v>4464.8721599999999</v>
      </c>
      <c r="AE22" s="166">
        <v>790.63669999999991</v>
      </c>
      <c r="AF22" s="166">
        <v>2863.6860099999999</v>
      </c>
      <c r="AG22" s="166">
        <v>609.87559999999996</v>
      </c>
      <c r="AH22" s="166">
        <v>11293.421700000001</v>
      </c>
      <c r="AI22" s="166">
        <v>4133.3397199999999</v>
      </c>
      <c r="AJ22" s="166">
        <v>4980.9693699999998</v>
      </c>
      <c r="AK22" s="166">
        <v>271803.17673000001</v>
      </c>
      <c r="AL22" s="167"/>
      <c r="AM22" s="167"/>
      <c r="AN22" s="167"/>
      <c r="AO22" s="167"/>
      <c r="AP22" s="167"/>
      <c r="AQ22" s="167"/>
    </row>
    <row r="23" spans="1:43" s="481" customFormat="1" x14ac:dyDescent="0.2">
      <c r="A23" s="173" t="s">
        <v>1063</v>
      </c>
      <c r="B23" s="166">
        <v>0</v>
      </c>
      <c r="C23" s="166">
        <v>3711.4618400000004</v>
      </c>
      <c r="D23" s="166">
        <v>1885.0721100000001</v>
      </c>
      <c r="E23" s="166">
        <v>12851.690349999999</v>
      </c>
      <c r="F23" s="166">
        <v>44.497589999999995</v>
      </c>
      <c r="G23" s="166">
        <v>0</v>
      </c>
      <c r="H23" s="166">
        <v>0</v>
      </c>
      <c r="I23" s="166">
        <v>20.931729999999998</v>
      </c>
      <c r="J23" s="166">
        <v>0</v>
      </c>
      <c r="K23" s="166">
        <v>850.02431000000001</v>
      </c>
      <c r="L23" s="166">
        <v>0</v>
      </c>
      <c r="M23" s="166">
        <v>0</v>
      </c>
      <c r="N23" s="166">
        <v>0</v>
      </c>
      <c r="O23" s="166">
        <v>1762.3779199999999</v>
      </c>
      <c r="P23" s="166">
        <v>0</v>
      </c>
      <c r="Q23" s="166">
        <v>1343.17822</v>
      </c>
      <c r="R23" s="166">
        <v>0</v>
      </c>
      <c r="S23" s="166">
        <v>24.807169999999999</v>
      </c>
      <c r="T23" s="166">
        <v>0</v>
      </c>
      <c r="U23" s="166">
        <v>50753.650699999998</v>
      </c>
      <c r="V23" s="166">
        <v>61.647769999999994</v>
      </c>
      <c r="W23" s="166">
        <v>0</v>
      </c>
      <c r="X23" s="166">
        <v>0</v>
      </c>
      <c r="Y23" s="166">
        <v>20.52</v>
      </c>
      <c r="Z23" s="166">
        <v>0</v>
      </c>
      <c r="AA23" s="166">
        <v>0</v>
      </c>
      <c r="AB23" s="166">
        <v>133.91973000000002</v>
      </c>
      <c r="AC23" s="166">
        <v>0</v>
      </c>
      <c r="AD23" s="166">
        <v>620.69134999999994</v>
      </c>
      <c r="AE23" s="166">
        <v>0</v>
      </c>
      <c r="AF23" s="166">
        <v>0</v>
      </c>
      <c r="AG23" s="166">
        <v>0</v>
      </c>
      <c r="AH23" s="166">
        <v>549.65089999999998</v>
      </c>
      <c r="AI23" s="166">
        <v>0</v>
      </c>
      <c r="AJ23" s="166">
        <v>187.65472</v>
      </c>
      <c r="AK23" s="166">
        <v>74821.776409999991</v>
      </c>
      <c r="AL23" s="167"/>
      <c r="AM23" s="167"/>
      <c r="AN23" s="167"/>
      <c r="AO23" s="167"/>
      <c r="AP23" s="167"/>
      <c r="AQ23" s="167"/>
    </row>
    <row r="24" spans="1:43" s="481" customFormat="1" x14ac:dyDescent="0.2">
      <c r="A24" s="173" t="s">
        <v>1780</v>
      </c>
      <c r="B24" s="166">
        <v>0</v>
      </c>
      <c r="C24" s="166">
        <v>0</v>
      </c>
      <c r="D24" s="166">
        <v>0</v>
      </c>
      <c r="E24" s="166">
        <v>0</v>
      </c>
      <c r="F24" s="166">
        <v>0</v>
      </c>
      <c r="G24" s="166">
        <v>0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19.655249999999999</v>
      </c>
      <c r="T24" s="166">
        <v>0</v>
      </c>
      <c r="U24" s="166">
        <v>0</v>
      </c>
      <c r="V24" s="166">
        <v>0</v>
      </c>
      <c r="W24" s="166">
        <v>0</v>
      </c>
      <c r="X24" s="166">
        <v>0</v>
      </c>
      <c r="Y24" s="166">
        <v>0</v>
      </c>
      <c r="Z24" s="166">
        <v>0</v>
      </c>
      <c r="AA24" s="166">
        <v>0</v>
      </c>
      <c r="AB24" s="166">
        <v>0</v>
      </c>
      <c r="AC24" s="166">
        <v>0</v>
      </c>
      <c r="AD24" s="166">
        <v>0</v>
      </c>
      <c r="AE24" s="166">
        <v>0</v>
      </c>
      <c r="AF24" s="166">
        <v>183.29873999999998</v>
      </c>
      <c r="AG24" s="166">
        <v>0</v>
      </c>
      <c r="AH24" s="166">
        <v>0</v>
      </c>
      <c r="AI24" s="166">
        <v>0</v>
      </c>
      <c r="AJ24" s="166">
        <v>58.411619999999992</v>
      </c>
      <c r="AK24" s="166">
        <v>261.36560999999995</v>
      </c>
      <c r="AL24" s="167"/>
      <c r="AM24" s="167"/>
      <c r="AN24" s="167"/>
      <c r="AO24" s="167"/>
      <c r="AP24" s="167"/>
      <c r="AQ24" s="167"/>
    </row>
    <row r="25" spans="1:43" s="481" customFormat="1" x14ac:dyDescent="0.2">
      <c r="A25" s="173" t="s">
        <v>1675</v>
      </c>
      <c r="B25" s="166">
        <v>7136.4235099999996</v>
      </c>
      <c r="C25" s="166">
        <v>21862.850329999997</v>
      </c>
      <c r="D25" s="166">
        <v>29686.174969999996</v>
      </c>
      <c r="E25" s="166">
        <v>55153.860850000012</v>
      </c>
      <c r="F25" s="166">
        <v>3896.5230000000001</v>
      </c>
      <c r="G25" s="166">
        <v>0</v>
      </c>
      <c r="H25" s="166">
        <v>7333.4660099999965</v>
      </c>
      <c r="I25" s="166">
        <v>48748.229739999995</v>
      </c>
      <c r="J25" s="166">
        <v>0</v>
      </c>
      <c r="K25" s="166">
        <v>38044.874739999999</v>
      </c>
      <c r="L25" s="166">
        <v>0</v>
      </c>
      <c r="M25" s="166">
        <v>204.35740000000001</v>
      </c>
      <c r="N25" s="166">
        <v>1527.9684599999998</v>
      </c>
      <c r="O25" s="166">
        <v>18890.120990000003</v>
      </c>
      <c r="P25" s="166">
        <v>0</v>
      </c>
      <c r="Q25" s="166">
        <v>34191.43336000001</v>
      </c>
      <c r="R25" s="166">
        <v>226.95097000000004</v>
      </c>
      <c r="S25" s="166">
        <v>3032.4195199999995</v>
      </c>
      <c r="T25" s="166">
        <v>12743.852469999998</v>
      </c>
      <c r="U25" s="166">
        <v>18249.81423</v>
      </c>
      <c r="V25" s="166">
        <v>1744.4493499999996</v>
      </c>
      <c r="W25" s="166">
        <v>7610.7170699999997</v>
      </c>
      <c r="X25" s="166">
        <v>114.95235000000001</v>
      </c>
      <c r="Y25" s="166">
        <v>3089.2122499999996</v>
      </c>
      <c r="Z25" s="166">
        <v>3.8572200000000003</v>
      </c>
      <c r="AA25" s="166">
        <v>201.72504000000001</v>
      </c>
      <c r="AB25" s="166">
        <v>12149.50857</v>
      </c>
      <c r="AC25" s="166">
        <v>1508.9839999999999</v>
      </c>
      <c r="AD25" s="166">
        <v>8548.4766800000016</v>
      </c>
      <c r="AE25" s="166">
        <v>435.69079000000005</v>
      </c>
      <c r="AF25" s="166">
        <v>3654.5841700000001</v>
      </c>
      <c r="AG25" s="166">
        <v>390.31105000000002</v>
      </c>
      <c r="AH25" s="166">
        <v>29531.690730000002</v>
      </c>
      <c r="AI25" s="166">
        <v>362.31031999999999</v>
      </c>
      <c r="AJ25" s="166">
        <v>16022.406409999998</v>
      </c>
      <c r="AK25" s="166">
        <v>386298.19654999999</v>
      </c>
      <c r="AL25" s="167"/>
      <c r="AM25" s="167"/>
      <c r="AN25" s="167"/>
      <c r="AO25" s="167"/>
      <c r="AP25" s="167"/>
      <c r="AQ25" s="167"/>
    </row>
    <row r="26" spans="1:43" s="481" customFormat="1" x14ac:dyDescent="0.2">
      <c r="A26" s="173" t="s">
        <v>1563</v>
      </c>
      <c r="B26" s="166">
        <v>0</v>
      </c>
      <c r="C26" s="166">
        <v>1476.1951899999999</v>
      </c>
      <c r="D26" s="166">
        <v>1144.3262</v>
      </c>
      <c r="E26" s="166">
        <v>3156.0841299999993</v>
      </c>
      <c r="F26" s="166">
        <v>0</v>
      </c>
      <c r="G26" s="166">
        <v>7795.2532700000002</v>
      </c>
      <c r="H26" s="166">
        <v>0</v>
      </c>
      <c r="I26" s="166">
        <v>0</v>
      </c>
      <c r="J26" s="166">
        <v>0</v>
      </c>
      <c r="K26" s="166">
        <v>281.85929999999996</v>
      </c>
      <c r="L26" s="166">
        <v>23976.728519999993</v>
      </c>
      <c r="M26" s="166">
        <v>0</v>
      </c>
      <c r="N26" s="166">
        <v>0</v>
      </c>
      <c r="O26" s="166">
        <v>0</v>
      </c>
      <c r="P26" s="166">
        <v>11746.034</v>
      </c>
      <c r="Q26" s="166">
        <v>1690.24999</v>
      </c>
      <c r="R26" s="166">
        <v>0</v>
      </c>
      <c r="S26" s="166">
        <v>0</v>
      </c>
      <c r="T26" s="166">
        <v>0</v>
      </c>
      <c r="U26" s="166">
        <v>0</v>
      </c>
      <c r="V26" s="166">
        <v>0</v>
      </c>
      <c r="W26" s="166">
        <v>0</v>
      </c>
      <c r="X26" s="166">
        <v>0</v>
      </c>
      <c r="Y26" s="166">
        <v>0</v>
      </c>
      <c r="Z26" s="166">
        <v>0</v>
      </c>
      <c r="AA26" s="166">
        <v>0</v>
      </c>
      <c r="AB26" s="166">
        <v>0</v>
      </c>
      <c r="AC26" s="166">
        <v>0</v>
      </c>
      <c r="AD26" s="166">
        <v>0</v>
      </c>
      <c r="AE26" s="166">
        <v>0</v>
      </c>
      <c r="AF26" s="166">
        <v>-0.93198000000000003</v>
      </c>
      <c r="AG26" s="166">
        <v>0</v>
      </c>
      <c r="AH26" s="166">
        <v>0</v>
      </c>
      <c r="AI26" s="166">
        <v>0</v>
      </c>
      <c r="AJ26" s="166">
        <v>-0.12143999999999999</v>
      </c>
      <c r="AK26" s="166">
        <v>51265.677179999984</v>
      </c>
      <c r="AL26" s="167"/>
      <c r="AM26" s="167"/>
      <c r="AN26" s="167"/>
      <c r="AO26" s="167"/>
      <c r="AP26" s="167"/>
      <c r="AQ26" s="167"/>
    </row>
    <row r="27" spans="1:43" s="481" customFormat="1" x14ac:dyDescent="0.2">
      <c r="A27" s="177" t="s">
        <v>1782</v>
      </c>
      <c r="B27" s="166">
        <v>0</v>
      </c>
      <c r="C27" s="166">
        <v>2323.5860499999999</v>
      </c>
      <c r="D27" s="166">
        <v>0</v>
      </c>
      <c r="E27" s="166">
        <v>0</v>
      </c>
      <c r="F27" s="166">
        <v>29.612860000000001</v>
      </c>
      <c r="G27" s="166">
        <v>0</v>
      </c>
      <c r="H27" s="166">
        <v>261.98944</v>
      </c>
      <c r="I27" s="166">
        <v>0</v>
      </c>
      <c r="J27" s="166">
        <v>0</v>
      </c>
      <c r="K27" s="166">
        <v>3260.5967800000003</v>
      </c>
      <c r="L27" s="166">
        <v>0</v>
      </c>
      <c r="M27" s="166">
        <v>3.5602600000000004</v>
      </c>
      <c r="N27" s="166">
        <v>110.15899</v>
      </c>
      <c r="O27" s="166">
        <v>693.60758999999996</v>
      </c>
      <c r="P27" s="166">
        <v>0</v>
      </c>
      <c r="Q27" s="166">
        <v>0</v>
      </c>
      <c r="R27" s="166">
        <v>0</v>
      </c>
      <c r="S27" s="166">
        <v>124.63764</v>
      </c>
      <c r="T27" s="166">
        <v>0</v>
      </c>
      <c r="U27" s="166">
        <v>1922.0043699999999</v>
      </c>
      <c r="V27" s="166">
        <v>31.377520000000001</v>
      </c>
      <c r="W27" s="166">
        <v>0</v>
      </c>
      <c r="X27" s="166">
        <v>3.3490000000000002</v>
      </c>
      <c r="Y27" s="166">
        <v>803.59910000000002</v>
      </c>
      <c r="Z27" s="166">
        <v>0</v>
      </c>
      <c r="AA27" s="166">
        <v>0</v>
      </c>
      <c r="AB27" s="166">
        <v>345.66265999999996</v>
      </c>
      <c r="AC27" s="166">
        <v>522.76</v>
      </c>
      <c r="AD27" s="166">
        <v>245.32670000000002</v>
      </c>
      <c r="AE27" s="166">
        <v>0</v>
      </c>
      <c r="AF27" s="166">
        <v>1567.1643999999999</v>
      </c>
      <c r="AG27" s="166">
        <v>5.2341499999999996</v>
      </c>
      <c r="AH27" s="166">
        <v>0</v>
      </c>
      <c r="AI27" s="166">
        <v>80.669139999999999</v>
      </c>
      <c r="AJ27" s="166">
        <v>0</v>
      </c>
      <c r="AK27" s="166">
        <v>12334.896649999999</v>
      </c>
      <c r="AL27" s="167"/>
      <c r="AM27" s="167"/>
      <c r="AN27" s="167"/>
      <c r="AO27" s="167"/>
      <c r="AP27" s="167"/>
      <c r="AQ27" s="167"/>
    </row>
    <row r="28" spans="1:43" s="481" customFormat="1" x14ac:dyDescent="0.2">
      <c r="A28" s="173" t="s">
        <v>1064</v>
      </c>
      <c r="B28" s="166">
        <v>0</v>
      </c>
      <c r="C28" s="166">
        <v>33916.234109999998</v>
      </c>
      <c r="D28" s="166">
        <v>20745.92769</v>
      </c>
      <c r="E28" s="166">
        <v>6324.1444800000008</v>
      </c>
      <c r="F28" s="166">
        <v>67.269000000000005</v>
      </c>
      <c r="G28" s="166">
        <v>0</v>
      </c>
      <c r="H28" s="166">
        <v>3072.06799</v>
      </c>
      <c r="I28" s="166">
        <v>19408.817749999998</v>
      </c>
      <c r="J28" s="166">
        <v>9185.5608400000001</v>
      </c>
      <c r="K28" s="166">
        <v>12293.706550000001</v>
      </c>
      <c r="L28" s="166">
        <v>0</v>
      </c>
      <c r="M28" s="166">
        <v>0</v>
      </c>
      <c r="N28" s="166">
        <v>20.622139999999998</v>
      </c>
      <c r="O28" s="166">
        <v>5954.1677599999994</v>
      </c>
      <c r="P28" s="166">
        <v>0</v>
      </c>
      <c r="Q28" s="166">
        <v>6657.0208900000007</v>
      </c>
      <c r="R28" s="166">
        <v>0</v>
      </c>
      <c r="S28" s="166">
        <v>0</v>
      </c>
      <c r="T28" s="166">
        <v>487.57405</v>
      </c>
      <c r="U28" s="166">
        <v>3951.4549300000003</v>
      </c>
      <c r="V28" s="166">
        <v>2848.0214500000002</v>
      </c>
      <c r="W28" s="166">
        <v>0</v>
      </c>
      <c r="X28" s="166">
        <v>30.087289999999996</v>
      </c>
      <c r="Y28" s="166">
        <v>1548.61429</v>
      </c>
      <c r="Z28" s="166">
        <v>0</v>
      </c>
      <c r="AA28" s="166">
        <v>0</v>
      </c>
      <c r="AB28" s="166">
        <v>821.60158000000001</v>
      </c>
      <c r="AC28" s="166">
        <v>2446.1460000000002</v>
      </c>
      <c r="AD28" s="166">
        <v>1004.82336</v>
      </c>
      <c r="AE28" s="166">
        <v>0</v>
      </c>
      <c r="AF28" s="166">
        <v>1790.5985699999999</v>
      </c>
      <c r="AG28" s="166">
        <v>0</v>
      </c>
      <c r="AH28" s="166">
        <v>0</v>
      </c>
      <c r="AI28" s="166">
        <v>279.48370999999997</v>
      </c>
      <c r="AJ28" s="166">
        <v>7517.7465299999994</v>
      </c>
      <c r="AK28" s="166">
        <v>140371.69096000001</v>
      </c>
      <c r="AL28" s="167"/>
      <c r="AM28" s="167"/>
      <c r="AN28" s="167"/>
      <c r="AO28" s="167"/>
      <c r="AP28" s="167"/>
      <c r="AQ28" s="167"/>
    </row>
    <row r="29" spans="1:43" s="481" customFormat="1" x14ac:dyDescent="0.2">
      <c r="A29" s="173" t="s">
        <v>843</v>
      </c>
      <c r="B29" s="166">
        <v>0</v>
      </c>
      <c r="C29" s="166">
        <v>5209.3368700000001</v>
      </c>
      <c r="D29" s="166">
        <v>1447.1789199999998</v>
      </c>
      <c r="E29" s="166">
        <v>6875.3249999999989</v>
      </c>
      <c r="F29" s="166">
        <v>437.76385999999997</v>
      </c>
      <c r="G29" s="166">
        <v>0</v>
      </c>
      <c r="H29" s="166">
        <v>1783.1243800000004</v>
      </c>
      <c r="I29" s="166">
        <v>11322.092070000001</v>
      </c>
      <c r="J29" s="166">
        <v>0</v>
      </c>
      <c r="K29" s="166">
        <v>0</v>
      </c>
      <c r="L29" s="166">
        <v>0</v>
      </c>
      <c r="M29" s="166">
        <v>0</v>
      </c>
      <c r="N29" s="166">
        <v>630.90657999999996</v>
      </c>
      <c r="O29" s="166">
        <v>2094.6023</v>
      </c>
      <c r="P29" s="166">
        <v>0</v>
      </c>
      <c r="Q29" s="166">
        <v>1036.58123</v>
      </c>
      <c r="R29" s="166">
        <v>0</v>
      </c>
      <c r="S29" s="166">
        <v>1466.9030700000001</v>
      </c>
      <c r="T29" s="166">
        <v>3243.0069600000002</v>
      </c>
      <c r="U29" s="166">
        <v>3666.0219200000001</v>
      </c>
      <c r="V29" s="166">
        <v>0</v>
      </c>
      <c r="W29" s="166">
        <v>3296.7722599999997</v>
      </c>
      <c r="X29" s="166">
        <v>0</v>
      </c>
      <c r="Y29" s="166">
        <v>67.906880000000001</v>
      </c>
      <c r="Z29" s="166">
        <v>1.92</v>
      </c>
      <c r="AA29" s="166">
        <v>0</v>
      </c>
      <c r="AB29" s="166">
        <v>1295.2090900000001</v>
      </c>
      <c r="AC29" s="166">
        <v>377.88499999999999</v>
      </c>
      <c r="AD29" s="166">
        <v>809.73761000000002</v>
      </c>
      <c r="AE29" s="166">
        <v>63.983139999999999</v>
      </c>
      <c r="AF29" s="166">
        <v>2629.3828800000001</v>
      </c>
      <c r="AG29" s="166">
        <v>195.43985000000001</v>
      </c>
      <c r="AH29" s="166">
        <v>2007.2107100000001</v>
      </c>
      <c r="AI29" s="166">
        <v>886.12457999999992</v>
      </c>
      <c r="AJ29" s="166">
        <v>1506.63123</v>
      </c>
      <c r="AK29" s="166">
        <v>52351.046389999989</v>
      </c>
      <c r="AL29" s="167"/>
      <c r="AM29" s="167"/>
      <c r="AN29" s="167"/>
      <c r="AO29" s="167"/>
      <c r="AP29" s="167"/>
      <c r="AQ29" s="167"/>
    </row>
    <row r="30" spans="1:43" s="481" customFormat="1" x14ac:dyDescent="0.2">
      <c r="A30" s="173" t="s">
        <v>1781</v>
      </c>
      <c r="B30" s="166">
        <v>0</v>
      </c>
      <c r="C30" s="166">
        <v>2396.1729100000002</v>
      </c>
      <c r="D30" s="166">
        <v>0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</v>
      </c>
      <c r="T30" s="166">
        <v>0</v>
      </c>
      <c r="U30" s="166">
        <v>0</v>
      </c>
      <c r="V30" s="166">
        <v>0</v>
      </c>
      <c r="W30" s="166">
        <v>0</v>
      </c>
      <c r="X30" s="166">
        <v>0</v>
      </c>
      <c r="Y30" s="166">
        <v>0</v>
      </c>
      <c r="Z30" s="166">
        <v>0</v>
      </c>
      <c r="AA30" s="166">
        <v>0</v>
      </c>
      <c r="AB30" s="166">
        <v>0</v>
      </c>
      <c r="AC30" s="166">
        <v>0</v>
      </c>
      <c r="AD30" s="166">
        <v>0</v>
      </c>
      <c r="AE30" s="166">
        <v>0</v>
      </c>
      <c r="AF30" s="166">
        <v>0</v>
      </c>
      <c r="AG30" s="166">
        <v>0</v>
      </c>
      <c r="AH30" s="166">
        <v>0</v>
      </c>
      <c r="AI30" s="166">
        <v>79.421199999999999</v>
      </c>
      <c r="AJ30" s="166">
        <v>0</v>
      </c>
      <c r="AK30" s="166">
        <v>2475.59411</v>
      </c>
      <c r="AL30" s="167"/>
      <c r="AM30" s="167"/>
      <c r="AN30" s="167"/>
      <c r="AO30" s="167"/>
      <c r="AP30" s="167"/>
      <c r="AQ30" s="167"/>
    </row>
    <row r="31" spans="1:43" s="481" customFormat="1" x14ac:dyDescent="0.2">
      <c r="A31" s="173" t="s">
        <v>1065</v>
      </c>
      <c r="B31" s="166">
        <v>0</v>
      </c>
      <c r="C31" s="166">
        <v>29344.171920000001</v>
      </c>
      <c r="D31" s="166">
        <v>17188.877929999999</v>
      </c>
      <c r="E31" s="166">
        <v>46033.340819999998</v>
      </c>
      <c r="F31" s="166">
        <v>2961.7754900000004</v>
      </c>
      <c r="G31" s="166">
        <v>0</v>
      </c>
      <c r="H31" s="166">
        <v>3757.8454400000001</v>
      </c>
      <c r="I31" s="166">
        <v>52699.487649999995</v>
      </c>
      <c r="J31" s="166">
        <v>0</v>
      </c>
      <c r="K31" s="166">
        <v>602.08609999999999</v>
      </c>
      <c r="L31" s="166">
        <v>0</v>
      </c>
      <c r="M31" s="166">
        <v>406.51600000000002</v>
      </c>
      <c r="N31" s="166">
        <v>3946.01739</v>
      </c>
      <c r="O31" s="166">
        <v>17909.254679999998</v>
      </c>
      <c r="P31" s="166">
        <v>0</v>
      </c>
      <c r="Q31" s="166">
        <v>19516.246620000002</v>
      </c>
      <c r="R31" s="166">
        <v>2023.40293</v>
      </c>
      <c r="S31" s="166">
        <v>2704.6752799999999</v>
      </c>
      <c r="T31" s="166">
        <v>16059.285239999999</v>
      </c>
      <c r="U31" s="166">
        <v>27940.472000000002</v>
      </c>
      <c r="V31" s="166">
        <v>18498.74019</v>
      </c>
      <c r="W31" s="166">
        <v>7566.3111699999999</v>
      </c>
      <c r="X31" s="166">
        <v>2092.5262200000002</v>
      </c>
      <c r="Y31" s="166">
        <v>10744.61843</v>
      </c>
      <c r="Z31" s="166">
        <v>32.152619999999999</v>
      </c>
      <c r="AA31" s="166">
        <v>2803.9975099999997</v>
      </c>
      <c r="AB31" s="166">
        <v>7804.2031200000001</v>
      </c>
      <c r="AC31" s="166">
        <v>4533.3490000000002</v>
      </c>
      <c r="AD31" s="166">
        <v>5269.5576200000005</v>
      </c>
      <c r="AE31" s="166">
        <v>2079.6527599999999</v>
      </c>
      <c r="AF31" s="166">
        <v>12271.431269999999</v>
      </c>
      <c r="AG31" s="166">
        <v>1018.74546</v>
      </c>
      <c r="AH31" s="166">
        <v>22044.793329999997</v>
      </c>
      <c r="AI31" s="166">
        <v>28050.074579999997</v>
      </c>
      <c r="AJ31" s="166">
        <v>10695.07271</v>
      </c>
      <c r="AK31" s="166">
        <v>378598.68147999997</v>
      </c>
      <c r="AL31" s="167"/>
      <c r="AM31" s="167"/>
      <c r="AN31" s="167"/>
      <c r="AO31" s="167"/>
      <c r="AP31" s="167"/>
      <c r="AQ31" s="167"/>
    </row>
    <row r="32" spans="1:43" s="481" customFormat="1" x14ac:dyDescent="0.2">
      <c r="A32" s="173" t="s">
        <v>1565</v>
      </c>
      <c r="B32" s="166">
        <v>0</v>
      </c>
      <c r="C32" s="166">
        <v>21976.688439999998</v>
      </c>
      <c r="D32" s="166">
        <v>8476.7497999999996</v>
      </c>
      <c r="E32" s="166">
        <v>10384.92844</v>
      </c>
      <c r="F32" s="166">
        <v>11513.074590000002</v>
      </c>
      <c r="G32" s="166">
        <v>0</v>
      </c>
      <c r="H32" s="166">
        <v>496.17532</v>
      </c>
      <c r="I32" s="166">
        <v>9488.7387900000031</v>
      </c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6260.2837399999999</v>
      </c>
      <c r="P32" s="166">
        <v>0</v>
      </c>
      <c r="Q32" s="166">
        <v>9505.1619500000015</v>
      </c>
      <c r="R32" s="166">
        <v>0</v>
      </c>
      <c r="S32" s="166">
        <v>912.53778</v>
      </c>
      <c r="T32" s="166">
        <v>133509.01324</v>
      </c>
      <c r="U32" s="166">
        <v>62382.893670000005</v>
      </c>
      <c r="V32" s="166">
        <v>4195.6354799999999</v>
      </c>
      <c r="W32" s="166">
        <v>1278.8553300000001</v>
      </c>
      <c r="X32" s="166">
        <v>1136.5196899999999</v>
      </c>
      <c r="Y32" s="166">
        <v>2809.8429500000002</v>
      </c>
      <c r="Z32" s="166">
        <v>0</v>
      </c>
      <c r="AA32" s="166">
        <v>1058.54295</v>
      </c>
      <c r="AB32" s="166">
        <v>11418.968020000002</v>
      </c>
      <c r="AC32" s="166">
        <v>0</v>
      </c>
      <c r="AD32" s="166">
        <v>6190.6733699999995</v>
      </c>
      <c r="AE32" s="166">
        <v>82.558779999999999</v>
      </c>
      <c r="AF32" s="166">
        <v>6231.30789</v>
      </c>
      <c r="AG32" s="166">
        <v>0</v>
      </c>
      <c r="AH32" s="166">
        <v>1260.7802799999999</v>
      </c>
      <c r="AI32" s="166">
        <v>137940.45810000002</v>
      </c>
      <c r="AJ32" s="166">
        <v>10117.754010000001</v>
      </c>
      <c r="AK32" s="166">
        <v>458628.14261000004</v>
      </c>
      <c r="AL32" s="167"/>
      <c r="AM32" s="167"/>
      <c r="AN32" s="167"/>
      <c r="AO32" s="167"/>
      <c r="AP32" s="167"/>
      <c r="AQ32" s="167"/>
    </row>
    <row r="33" spans="1:43" s="481" customFormat="1" x14ac:dyDescent="0.2">
      <c r="A33" s="173" t="s">
        <v>2097</v>
      </c>
      <c r="B33" s="166">
        <v>0</v>
      </c>
      <c r="C33" s="166">
        <v>9079.8819999999996</v>
      </c>
      <c r="D33" s="166">
        <v>5828.9040400000013</v>
      </c>
      <c r="E33" s="166">
        <v>23974.144629999999</v>
      </c>
      <c r="F33" s="166">
        <v>2608.2354799999998</v>
      </c>
      <c r="G33" s="166">
        <v>0</v>
      </c>
      <c r="H33" s="166">
        <v>10990.324980000001</v>
      </c>
      <c r="I33" s="166">
        <v>46486.107000000004</v>
      </c>
      <c r="J33" s="166">
        <v>0</v>
      </c>
      <c r="K33" s="166">
        <v>37.702870000000004</v>
      </c>
      <c r="L33" s="166">
        <v>0</v>
      </c>
      <c r="M33" s="166">
        <v>985.49</v>
      </c>
      <c r="N33" s="166">
        <v>4074.16165</v>
      </c>
      <c r="O33" s="166">
        <v>8850.0833000000002</v>
      </c>
      <c r="P33" s="166">
        <v>0</v>
      </c>
      <c r="Q33" s="166">
        <v>2599.4092099999998</v>
      </c>
      <c r="R33" s="166">
        <v>7151.9740700000002</v>
      </c>
      <c r="S33" s="166">
        <v>936.23156000000006</v>
      </c>
      <c r="T33" s="166">
        <v>9830.6754999999976</v>
      </c>
      <c r="U33" s="166">
        <v>10904.956540000001</v>
      </c>
      <c r="V33" s="166">
        <v>2953.3996099999999</v>
      </c>
      <c r="W33" s="166">
        <v>8354.2997099999993</v>
      </c>
      <c r="X33" s="166">
        <v>3414.2543000000001</v>
      </c>
      <c r="Y33" s="166">
        <v>3568.0327699999998</v>
      </c>
      <c r="Z33" s="166">
        <v>90.697159999999997</v>
      </c>
      <c r="AA33" s="166">
        <v>2398.83718</v>
      </c>
      <c r="AB33" s="166">
        <v>8077.4013900000009</v>
      </c>
      <c r="AC33" s="166">
        <v>2078.7910000000002</v>
      </c>
      <c r="AD33" s="166">
        <v>2578.9180000000001</v>
      </c>
      <c r="AE33" s="166">
        <v>1335.4580700000001</v>
      </c>
      <c r="AF33" s="166">
        <v>1594.8779999999999</v>
      </c>
      <c r="AG33" s="166">
        <v>1381.0243400000002</v>
      </c>
      <c r="AH33" s="166">
        <v>5046.5999900000006</v>
      </c>
      <c r="AI33" s="166">
        <v>92.519320000000008</v>
      </c>
      <c r="AJ33" s="166">
        <v>1508.18065</v>
      </c>
      <c r="AK33" s="166">
        <v>188811.57431999999</v>
      </c>
      <c r="AL33" s="167"/>
      <c r="AM33" s="167"/>
      <c r="AN33" s="167"/>
      <c r="AO33" s="167"/>
      <c r="AP33" s="167"/>
      <c r="AQ33" s="167"/>
    </row>
    <row r="34" spans="1:43" s="481" customFormat="1" x14ac:dyDescent="0.2">
      <c r="A34" s="173" t="s">
        <v>1066</v>
      </c>
      <c r="B34" s="166">
        <v>0</v>
      </c>
      <c r="C34" s="166">
        <v>0</v>
      </c>
      <c r="D34" s="166">
        <v>3248.9333099999999</v>
      </c>
      <c r="E34" s="166">
        <v>12083.78052</v>
      </c>
      <c r="F34" s="166">
        <v>4467.1952599999995</v>
      </c>
      <c r="G34" s="166">
        <v>0</v>
      </c>
      <c r="H34" s="166">
        <v>0</v>
      </c>
      <c r="I34" s="166">
        <v>8163.0172000000002</v>
      </c>
      <c r="J34" s="166">
        <v>0</v>
      </c>
      <c r="K34" s="166">
        <v>0</v>
      </c>
      <c r="L34" s="166">
        <v>0</v>
      </c>
      <c r="M34" s="166">
        <v>0</v>
      </c>
      <c r="N34" s="166">
        <v>0</v>
      </c>
      <c r="O34" s="166">
        <v>22081.204519999999</v>
      </c>
      <c r="P34" s="166">
        <v>0</v>
      </c>
      <c r="Q34" s="166">
        <v>0</v>
      </c>
      <c r="R34" s="166">
        <v>0</v>
      </c>
      <c r="S34" s="166">
        <v>0</v>
      </c>
      <c r="T34" s="166">
        <v>9936.9949299999989</v>
      </c>
      <c r="U34" s="166">
        <v>7522.5442400000002</v>
      </c>
      <c r="V34" s="166">
        <v>0</v>
      </c>
      <c r="W34" s="166">
        <v>3035.2618299999999</v>
      </c>
      <c r="X34" s="166">
        <v>124.91046</v>
      </c>
      <c r="Y34" s="166">
        <v>638.22427000000005</v>
      </c>
      <c r="Z34" s="166">
        <v>0</v>
      </c>
      <c r="AA34" s="166">
        <v>0</v>
      </c>
      <c r="AB34" s="166">
        <v>3865.6143200000001</v>
      </c>
      <c r="AC34" s="166">
        <v>265.77199999999999</v>
      </c>
      <c r="AD34" s="166">
        <v>0</v>
      </c>
      <c r="AE34" s="166">
        <v>0</v>
      </c>
      <c r="AF34" s="166">
        <v>265.4067</v>
      </c>
      <c r="AG34" s="166">
        <v>497.53773999999999</v>
      </c>
      <c r="AH34" s="166">
        <v>0</v>
      </c>
      <c r="AI34" s="166">
        <v>0</v>
      </c>
      <c r="AJ34" s="166">
        <v>0</v>
      </c>
      <c r="AK34" s="166">
        <v>76196.397300000011</v>
      </c>
      <c r="AL34" s="167"/>
      <c r="AM34" s="167"/>
      <c r="AN34" s="167"/>
      <c r="AO34" s="167"/>
      <c r="AP34" s="167"/>
      <c r="AQ34" s="167"/>
    </row>
    <row r="35" spans="1:43" s="480" customFormat="1" x14ac:dyDescent="0.2">
      <c r="A35" s="1185" t="s">
        <v>529</v>
      </c>
      <c r="B35" s="1199">
        <v>1239.1322</v>
      </c>
      <c r="C35" s="1199">
        <v>651632.96247000003</v>
      </c>
      <c r="D35" s="1199">
        <v>623874.87781000009</v>
      </c>
      <c r="E35" s="1199">
        <v>1018263.0724699999</v>
      </c>
      <c r="F35" s="1199">
        <v>145384.50272999998</v>
      </c>
      <c r="G35" s="1199">
        <v>541.95478999999989</v>
      </c>
      <c r="H35" s="1199">
        <v>196282.92368130354</v>
      </c>
      <c r="I35" s="1199">
        <v>1187976.439</v>
      </c>
      <c r="J35" s="1199">
        <v>1564.8465299999998</v>
      </c>
      <c r="K35" s="1199">
        <v>69419.867490000004</v>
      </c>
      <c r="L35" s="1199">
        <v>3234.6629860141993</v>
      </c>
      <c r="M35" s="1199">
        <v>9976.2049099999986</v>
      </c>
      <c r="N35" s="1199">
        <v>91322.92796999999</v>
      </c>
      <c r="O35" s="1199">
        <v>504177.71823</v>
      </c>
      <c r="P35" s="1199">
        <v>27.068999999999999</v>
      </c>
      <c r="Q35" s="1199">
        <v>348425.07109000004</v>
      </c>
      <c r="R35" s="1199">
        <v>61527.51354</v>
      </c>
      <c r="S35" s="1199">
        <v>57900.146390000002</v>
      </c>
      <c r="T35" s="1199">
        <v>519610.49736000004</v>
      </c>
      <c r="U35" s="1199">
        <v>456371.06425999996</v>
      </c>
      <c r="V35" s="1199">
        <v>123608.00012999999</v>
      </c>
      <c r="W35" s="1199">
        <v>170817.74328</v>
      </c>
      <c r="X35" s="1199">
        <v>34270.233349999995</v>
      </c>
      <c r="Y35" s="1199">
        <v>55809.644929999995</v>
      </c>
      <c r="Z35" s="1199">
        <v>4.4680400000000002</v>
      </c>
      <c r="AA35" s="1199">
        <v>61878.839089999994</v>
      </c>
      <c r="AB35" s="1199">
        <v>308114.16562000004</v>
      </c>
      <c r="AC35" s="1199">
        <v>46998.567000000003</v>
      </c>
      <c r="AD35" s="1199">
        <v>179658.84937999997</v>
      </c>
      <c r="AE35" s="1199">
        <v>64853.239739999997</v>
      </c>
      <c r="AF35" s="1199">
        <v>176378.27495130899</v>
      </c>
      <c r="AG35" s="1199">
        <v>30488.21845</v>
      </c>
      <c r="AH35" s="1199">
        <v>569819.65514000016</v>
      </c>
      <c r="AI35" s="1199">
        <v>43804.717450000004</v>
      </c>
      <c r="AJ35" s="1199">
        <v>152468.29505999997</v>
      </c>
      <c r="AK35" s="1199">
        <v>7967726.3665186269</v>
      </c>
      <c r="AL35" s="165"/>
      <c r="AM35" s="165"/>
      <c r="AN35" s="165"/>
      <c r="AO35" s="165"/>
      <c r="AP35" s="165"/>
      <c r="AQ35" s="165"/>
    </row>
    <row r="36" spans="1:43" s="481" customFormat="1" x14ac:dyDescent="0.2">
      <c r="A36" s="171" t="s">
        <v>691</v>
      </c>
      <c r="B36" s="166">
        <v>0</v>
      </c>
      <c r="C36" s="166">
        <v>124579.92467000001</v>
      </c>
      <c r="D36" s="166">
        <v>249953.47602999999</v>
      </c>
      <c r="E36" s="166">
        <v>135972.57600999999</v>
      </c>
      <c r="F36" s="166">
        <v>2048.8925399999998</v>
      </c>
      <c r="G36" s="166">
        <v>0</v>
      </c>
      <c r="H36" s="166">
        <v>0</v>
      </c>
      <c r="I36" s="166">
        <v>52704.813199999997</v>
      </c>
      <c r="J36" s="166">
        <v>0</v>
      </c>
      <c r="K36" s="166">
        <v>0</v>
      </c>
      <c r="L36" s="166">
        <v>0</v>
      </c>
      <c r="M36" s="166">
        <v>0</v>
      </c>
      <c r="N36" s="166">
        <v>439.06716999999992</v>
      </c>
      <c r="O36" s="166">
        <v>54136.61073</v>
      </c>
      <c r="P36" s="166">
        <v>0</v>
      </c>
      <c r="Q36" s="166">
        <v>37735.345520000003</v>
      </c>
      <c r="R36" s="166">
        <v>0</v>
      </c>
      <c r="S36" s="166">
        <v>73.150700000000001</v>
      </c>
      <c r="T36" s="166">
        <v>113023.25162999998</v>
      </c>
      <c r="U36" s="166">
        <v>50344.752669999994</v>
      </c>
      <c r="V36" s="166">
        <v>1119.3591699999999</v>
      </c>
      <c r="W36" s="166">
        <v>97.480709999999988</v>
      </c>
      <c r="X36" s="166">
        <v>0</v>
      </c>
      <c r="Y36" s="166">
        <v>674.23152000000005</v>
      </c>
      <c r="Z36" s="166">
        <v>0</v>
      </c>
      <c r="AA36" s="166">
        <v>0</v>
      </c>
      <c r="AB36" s="166">
        <v>44680.338380000001</v>
      </c>
      <c r="AC36" s="166">
        <v>0</v>
      </c>
      <c r="AD36" s="166">
        <v>3497.1812799999998</v>
      </c>
      <c r="AE36" s="166">
        <v>0</v>
      </c>
      <c r="AF36" s="166">
        <v>2361.7204700000002</v>
      </c>
      <c r="AG36" s="166">
        <v>0</v>
      </c>
      <c r="AH36" s="166">
        <v>296968.40586</v>
      </c>
      <c r="AI36" s="166">
        <v>5925.5773300000001</v>
      </c>
      <c r="AJ36" s="166">
        <v>9320.9506799999999</v>
      </c>
      <c r="AK36" s="166">
        <v>1185657.1062699999</v>
      </c>
      <c r="AL36" s="167"/>
      <c r="AM36" s="167"/>
      <c r="AN36" s="167"/>
      <c r="AO36" s="167"/>
      <c r="AP36" s="167"/>
      <c r="AQ36" s="167"/>
    </row>
    <row r="37" spans="1:43" s="481" customFormat="1" x14ac:dyDescent="0.2">
      <c r="A37" s="171" t="s">
        <v>1558</v>
      </c>
      <c r="B37" s="166">
        <v>0</v>
      </c>
      <c r="C37" s="166">
        <v>61.097370000000005</v>
      </c>
      <c r="D37" s="166">
        <v>-41.087969999999999</v>
      </c>
      <c r="E37" s="166">
        <v>0</v>
      </c>
      <c r="F37" s="166">
        <v>0</v>
      </c>
      <c r="G37" s="166">
        <v>0</v>
      </c>
      <c r="H37" s="166">
        <v>0</v>
      </c>
      <c r="I37" s="166">
        <v>8.2308599999999998</v>
      </c>
      <c r="J37" s="166">
        <v>0</v>
      </c>
      <c r="K37" s="166">
        <v>823.8214200000001</v>
      </c>
      <c r="L37" s="166">
        <v>0</v>
      </c>
      <c r="M37" s="166">
        <v>0.11967</v>
      </c>
      <c r="N37" s="166">
        <v>33.621910000000007</v>
      </c>
      <c r="O37" s="166">
        <v>1548.1057700000001</v>
      </c>
      <c r="P37" s="166">
        <v>0</v>
      </c>
      <c r="Q37" s="166">
        <v>93.977310000000003</v>
      </c>
      <c r="R37" s="166">
        <v>0</v>
      </c>
      <c r="S37" s="166">
        <v>0.55452999999999997</v>
      </c>
      <c r="T37" s="166">
        <v>0</v>
      </c>
      <c r="U37" s="166">
        <v>175.64064999999999</v>
      </c>
      <c r="V37" s="166">
        <v>8.8069999999999996E-2</v>
      </c>
      <c r="W37" s="166">
        <v>37.727400000000003</v>
      </c>
      <c r="X37" s="166">
        <v>0</v>
      </c>
      <c r="Y37" s="166">
        <v>0</v>
      </c>
      <c r="Z37" s="166">
        <v>0</v>
      </c>
      <c r="AA37" s="166">
        <v>0.44181999999999999</v>
      </c>
      <c r="AB37" s="166">
        <v>79.756960000000007</v>
      </c>
      <c r="AC37" s="166">
        <v>0</v>
      </c>
      <c r="AD37" s="166">
        <v>0</v>
      </c>
      <c r="AE37" s="166">
        <v>0</v>
      </c>
      <c r="AF37" s="166">
        <v>405.97590262699998</v>
      </c>
      <c r="AG37" s="166">
        <v>0</v>
      </c>
      <c r="AH37" s="166">
        <v>0</v>
      </c>
      <c r="AI37" s="166">
        <v>3.0367299999999999</v>
      </c>
      <c r="AJ37" s="166">
        <v>3.21367</v>
      </c>
      <c r="AK37" s="166">
        <v>3234.3220726270001</v>
      </c>
      <c r="AL37" s="167"/>
      <c r="AM37" s="167"/>
      <c r="AN37" s="167"/>
      <c r="AO37" s="167"/>
      <c r="AP37" s="167"/>
      <c r="AQ37" s="167"/>
    </row>
    <row r="38" spans="1:43" s="481" customFormat="1" x14ac:dyDescent="0.2">
      <c r="A38" s="173" t="s">
        <v>1067</v>
      </c>
      <c r="B38" s="166">
        <v>19.52271</v>
      </c>
      <c r="C38" s="166">
        <v>2390.74802</v>
      </c>
      <c r="D38" s="166">
        <v>8412.661729999998</v>
      </c>
      <c r="E38" s="166">
        <v>15018.364509999998</v>
      </c>
      <c r="F38" s="166">
        <v>2715.9258300000001</v>
      </c>
      <c r="G38" s="166">
        <v>0</v>
      </c>
      <c r="H38" s="166">
        <v>2494.3145286617987</v>
      </c>
      <c r="I38" s="166">
        <v>5016.6883599999992</v>
      </c>
      <c r="J38" s="166">
        <v>96.918430000000001</v>
      </c>
      <c r="K38" s="166">
        <v>10609.35442</v>
      </c>
      <c r="L38" s="166">
        <v>0</v>
      </c>
      <c r="M38" s="166">
        <v>1529.9892500000001</v>
      </c>
      <c r="N38" s="166">
        <v>96.560149999999993</v>
      </c>
      <c r="O38" s="166">
        <v>3884.0859500000001</v>
      </c>
      <c r="P38" s="166">
        <v>0</v>
      </c>
      <c r="Q38" s="166">
        <v>5102.6223799999998</v>
      </c>
      <c r="R38" s="166">
        <v>6056.1108700000004</v>
      </c>
      <c r="S38" s="166">
        <v>400.13979000000006</v>
      </c>
      <c r="T38" s="166">
        <v>1735.3743200000004</v>
      </c>
      <c r="U38" s="166">
        <v>2491.9574400000001</v>
      </c>
      <c r="V38" s="166">
        <v>1734.1580100000001</v>
      </c>
      <c r="W38" s="166">
        <v>1719.0471100000002</v>
      </c>
      <c r="X38" s="166">
        <v>29.591049999999999</v>
      </c>
      <c r="Y38" s="166">
        <v>1165.27945</v>
      </c>
      <c r="Z38" s="166">
        <v>0</v>
      </c>
      <c r="AA38" s="166">
        <v>321.81291999999996</v>
      </c>
      <c r="AB38" s="166">
        <v>3845.6244899999997</v>
      </c>
      <c r="AC38" s="166">
        <v>125.795</v>
      </c>
      <c r="AD38" s="166">
        <v>1806.3252299999999</v>
      </c>
      <c r="AE38" s="166">
        <v>2358.8901900000001</v>
      </c>
      <c r="AF38" s="166">
        <v>3035.473417099</v>
      </c>
      <c r="AG38" s="166">
        <v>10.657159999999999</v>
      </c>
      <c r="AH38" s="166">
        <v>2939.78847</v>
      </c>
      <c r="AI38" s="166">
        <v>858.27684999999997</v>
      </c>
      <c r="AJ38" s="166">
        <v>5153.4283900000009</v>
      </c>
      <c r="AK38" s="166">
        <v>93175.486425760799</v>
      </c>
      <c r="AL38" s="167"/>
      <c r="AM38" s="167"/>
      <c r="AN38" s="167"/>
      <c r="AO38" s="167"/>
      <c r="AP38" s="167"/>
      <c r="AQ38" s="167"/>
    </row>
    <row r="39" spans="1:43" s="481" customFormat="1" x14ac:dyDescent="0.2">
      <c r="A39" s="173" t="s">
        <v>941</v>
      </c>
      <c r="B39" s="166">
        <v>0</v>
      </c>
      <c r="C39" s="166">
        <v>297431.83273000002</v>
      </c>
      <c r="D39" s="166">
        <v>159819.76233000003</v>
      </c>
      <c r="E39" s="166">
        <v>437021.21886999992</v>
      </c>
      <c r="F39" s="166">
        <v>63001.153359999982</v>
      </c>
      <c r="G39" s="166">
        <v>0</v>
      </c>
      <c r="H39" s="166">
        <v>48209.605130000833</v>
      </c>
      <c r="I39" s="166">
        <v>455776.37438000005</v>
      </c>
      <c r="J39" s="166">
        <v>0</v>
      </c>
      <c r="K39" s="166">
        <v>10978.294820000001</v>
      </c>
      <c r="L39" s="166">
        <v>0</v>
      </c>
      <c r="M39" s="166">
        <v>4213.9555600000003</v>
      </c>
      <c r="N39" s="166">
        <v>34733.437729999998</v>
      </c>
      <c r="O39" s="166">
        <v>194149.56746999998</v>
      </c>
      <c r="P39" s="166">
        <v>0</v>
      </c>
      <c r="Q39" s="166">
        <v>145565.42071000001</v>
      </c>
      <c r="R39" s="166">
        <v>6015.0091199999997</v>
      </c>
      <c r="S39" s="166">
        <v>24542.981120000004</v>
      </c>
      <c r="T39" s="166">
        <v>173758.77943999995</v>
      </c>
      <c r="U39" s="166">
        <v>126309.1444</v>
      </c>
      <c r="V39" s="166">
        <v>52300.03740999999</v>
      </c>
      <c r="W39" s="166">
        <v>61675.958629999994</v>
      </c>
      <c r="X39" s="166">
        <v>1990.89644</v>
      </c>
      <c r="Y39" s="166">
        <v>14774.729579999996</v>
      </c>
      <c r="Z39" s="166">
        <v>0</v>
      </c>
      <c r="AA39" s="166">
        <v>28834.396149999997</v>
      </c>
      <c r="AB39" s="166">
        <v>101288.19065</v>
      </c>
      <c r="AC39" s="166">
        <v>23385.124</v>
      </c>
      <c r="AD39" s="166">
        <v>45771.572919999999</v>
      </c>
      <c r="AE39" s="166">
        <v>13422.079019999999</v>
      </c>
      <c r="AF39" s="166">
        <v>63124.963800000005</v>
      </c>
      <c r="AG39" s="166">
        <v>10622.038640000001</v>
      </c>
      <c r="AH39" s="166">
        <v>126362.83777000003</v>
      </c>
      <c r="AI39" s="166">
        <v>18766.421760000001</v>
      </c>
      <c r="AJ39" s="166">
        <v>44976.300530000008</v>
      </c>
      <c r="AK39" s="166">
        <v>2788822.0844700001</v>
      </c>
      <c r="AL39" s="167"/>
      <c r="AM39" s="167"/>
      <c r="AN39" s="167"/>
      <c r="AO39" s="167"/>
      <c r="AP39" s="167"/>
      <c r="AQ39" s="167"/>
    </row>
    <row r="40" spans="1:43" s="481" customFormat="1" x14ac:dyDescent="0.2">
      <c r="A40" s="173" t="s">
        <v>1779</v>
      </c>
      <c r="B40" s="166">
        <v>0</v>
      </c>
      <c r="C40" s="166">
        <v>0</v>
      </c>
      <c r="D40" s="166">
        <v>0</v>
      </c>
      <c r="E40" s="166">
        <v>0</v>
      </c>
      <c r="F40" s="166">
        <v>0</v>
      </c>
      <c r="G40" s="166">
        <v>0</v>
      </c>
      <c r="H40" s="166">
        <v>0</v>
      </c>
      <c r="I40" s="166">
        <v>0</v>
      </c>
      <c r="J40" s="166">
        <v>0</v>
      </c>
      <c r="K40" s="166">
        <v>0</v>
      </c>
      <c r="L40" s="166">
        <v>0</v>
      </c>
      <c r="M40" s="166">
        <v>0</v>
      </c>
      <c r="N40" s="166">
        <v>0</v>
      </c>
      <c r="O40" s="166">
        <v>0</v>
      </c>
      <c r="P40" s="166">
        <v>0</v>
      </c>
      <c r="Q40" s="166">
        <v>0</v>
      </c>
      <c r="R40" s="166">
        <v>0</v>
      </c>
      <c r="S40" s="166">
        <v>0</v>
      </c>
      <c r="T40" s="166">
        <v>0</v>
      </c>
      <c r="U40" s="166">
        <v>0</v>
      </c>
      <c r="V40" s="166">
        <v>0</v>
      </c>
      <c r="W40" s="166">
        <v>0</v>
      </c>
      <c r="X40" s="166">
        <v>0</v>
      </c>
      <c r="Y40" s="166">
        <v>0</v>
      </c>
      <c r="Z40" s="166">
        <v>0</v>
      </c>
      <c r="AA40" s="166">
        <v>0</v>
      </c>
      <c r="AB40" s="166">
        <v>0</v>
      </c>
      <c r="AC40" s="166">
        <v>0</v>
      </c>
      <c r="AD40" s="166">
        <v>321.91199999999998</v>
      </c>
      <c r="AE40" s="166">
        <v>0</v>
      </c>
      <c r="AF40" s="166">
        <v>0</v>
      </c>
      <c r="AG40" s="166">
        <v>0</v>
      </c>
      <c r="AH40" s="166">
        <v>0</v>
      </c>
      <c r="AI40" s="166">
        <v>0</v>
      </c>
      <c r="AJ40" s="166">
        <v>0</v>
      </c>
      <c r="AK40" s="166">
        <v>321.91199999999998</v>
      </c>
      <c r="AL40" s="167"/>
      <c r="AM40" s="167"/>
      <c r="AN40" s="167"/>
      <c r="AO40" s="167"/>
      <c r="AP40" s="167"/>
      <c r="AQ40" s="167"/>
    </row>
    <row r="41" spans="1:43" s="481" customFormat="1" x14ac:dyDescent="0.2">
      <c r="A41" s="174" t="s">
        <v>1573</v>
      </c>
      <c r="B41" s="166">
        <v>0</v>
      </c>
      <c r="C41" s="166">
        <v>18.820430000000002</v>
      </c>
      <c r="D41" s="166">
        <v>269.33734999999996</v>
      </c>
      <c r="E41" s="166">
        <v>2002.9613200000001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  <c r="L41" s="166">
        <v>0</v>
      </c>
      <c r="M41" s="166">
        <v>0</v>
      </c>
      <c r="N41" s="166">
        <v>0</v>
      </c>
      <c r="O41" s="166">
        <v>0</v>
      </c>
      <c r="P41" s="166">
        <v>0</v>
      </c>
      <c r="Q41" s="166">
        <v>7764.8335900000002</v>
      </c>
      <c r="R41" s="166">
        <v>0</v>
      </c>
      <c r="S41" s="166">
        <v>0</v>
      </c>
      <c r="T41" s="166">
        <v>0</v>
      </c>
      <c r="U41" s="166">
        <v>886.97809999999993</v>
      </c>
      <c r="V41" s="166">
        <v>17280.012750000002</v>
      </c>
      <c r="W41" s="166">
        <v>-7.8750000000000001E-2</v>
      </c>
      <c r="X41" s="166">
        <v>0</v>
      </c>
      <c r="Y41" s="166">
        <v>0</v>
      </c>
      <c r="Z41" s="166">
        <v>0</v>
      </c>
      <c r="AA41" s="166">
        <v>0</v>
      </c>
      <c r="AB41" s="166">
        <v>755.29266000000007</v>
      </c>
      <c r="AC41" s="166">
        <v>0</v>
      </c>
      <c r="AD41" s="166">
        <v>1296.8215299999999</v>
      </c>
      <c r="AE41" s="166">
        <v>0</v>
      </c>
      <c r="AF41" s="166">
        <v>0</v>
      </c>
      <c r="AG41" s="166">
        <v>0</v>
      </c>
      <c r="AH41" s="166">
        <v>0</v>
      </c>
      <c r="AI41" s="166">
        <v>0</v>
      </c>
      <c r="AJ41" s="166">
        <v>0</v>
      </c>
      <c r="AK41" s="166">
        <v>30274.97898</v>
      </c>
      <c r="AL41" s="167"/>
      <c r="AM41" s="167"/>
      <c r="AN41" s="167"/>
      <c r="AO41" s="167"/>
      <c r="AP41" s="167"/>
      <c r="AQ41" s="167"/>
    </row>
    <row r="42" spans="1:43" s="481" customFormat="1" x14ac:dyDescent="0.2">
      <c r="A42" s="174" t="s">
        <v>1664</v>
      </c>
      <c r="B42" s="166">
        <v>0</v>
      </c>
      <c r="C42" s="166">
        <v>3650.7502599999998</v>
      </c>
      <c r="D42" s="166">
        <v>3888.8702799999996</v>
      </c>
      <c r="E42" s="166">
        <v>20658.396410000001</v>
      </c>
      <c r="F42" s="166">
        <v>879.5025599999999</v>
      </c>
      <c r="G42" s="166">
        <v>0</v>
      </c>
      <c r="H42" s="166">
        <v>309.42786999999998</v>
      </c>
      <c r="I42" s="166">
        <v>5288.9957799999993</v>
      </c>
      <c r="J42" s="166">
        <v>0</v>
      </c>
      <c r="K42" s="166">
        <v>-1.95844</v>
      </c>
      <c r="L42" s="166">
        <v>0</v>
      </c>
      <c r="M42" s="166">
        <v>34.043289999999999</v>
      </c>
      <c r="N42" s="166">
        <v>73.408240000000006</v>
      </c>
      <c r="O42" s="166">
        <v>1495.9124999999999</v>
      </c>
      <c r="P42" s="166">
        <v>0</v>
      </c>
      <c r="Q42" s="166">
        <v>888.34087999999997</v>
      </c>
      <c r="R42" s="166">
        <v>0</v>
      </c>
      <c r="S42" s="166">
        <v>77.616669999999999</v>
      </c>
      <c r="T42" s="166">
        <v>6143.1214400000008</v>
      </c>
      <c r="U42" s="166">
        <v>3151.7733399999997</v>
      </c>
      <c r="V42" s="166">
        <v>3.3372800000000002</v>
      </c>
      <c r="W42" s="166">
        <v>230.58077</v>
      </c>
      <c r="X42" s="166">
        <v>0</v>
      </c>
      <c r="Y42" s="166">
        <v>2.5310000000000001</v>
      </c>
      <c r="Z42" s="166">
        <v>0</v>
      </c>
      <c r="AA42" s="166">
        <v>34.391760000000005</v>
      </c>
      <c r="AB42" s="166">
        <v>1853.1526100000001</v>
      </c>
      <c r="AC42" s="166">
        <v>0</v>
      </c>
      <c r="AD42" s="166">
        <v>257.44651999999996</v>
      </c>
      <c r="AE42" s="166">
        <v>5.5406499999999994</v>
      </c>
      <c r="AF42" s="166">
        <v>456.43319545500003</v>
      </c>
      <c r="AG42" s="166">
        <v>2.44441</v>
      </c>
      <c r="AH42" s="166">
        <v>884.41234000000009</v>
      </c>
      <c r="AI42" s="166">
        <v>37.118300000000005</v>
      </c>
      <c r="AJ42" s="166">
        <v>124.53096000000001</v>
      </c>
      <c r="AK42" s="166">
        <v>50430.120875455003</v>
      </c>
      <c r="AL42" s="167"/>
      <c r="AM42" s="167"/>
      <c r="AN42" s="167"/>
      <c r="AO42" s="167"/>
      <c r="AP42" s="167"/>
      <c r="AQ42" s="167"/>
    </row>
    <row r="43" spans="1:43" s="481" customFormat="1" x14ac:dyDescent="0.2">
      <c r="A43" s="175" t="s">
        <v>1657</v>
      </c>
      <c r="B43" s="166">
        <v>74.366110000000006</v>
      </c>
      <c r="C43" s="166">
        <v>3368.4475199999997</v>
      </c>
      <c r="D43" s="166">
        <v>6821.536659999997</v>
      </c>
      <c r="E43" s="166">
        <v>9514.4384000000009</v>
      </c>
      <c r="F43" s="166">
        <v>3015.9996599999999</v>
      </c>
      <c r="G43" s="166">
        <v>0</v>
      </c>
      <c r="H43" s="166">
        <v>820.90340999999944</v>
      </c>
      <c r="I43" s="166">
        <v>8767.1234099999983</v>
      </c>
      <c r="J43" s="166">
        <v>0</v>
      </c>
      <c r="K43" s="166">
        <v>18783.374090000001</v>
      </c>
      <c r="L43" s="166">
        <v>0</v>
      </c>
      <c r="M43" s="166">
        <v>6.9157000000000002</v>
      </c>
      <c r="N43" s="166">
        <v>160.23142999999999</v>
      </c>
      <c r="O43" s="166">
        <v>14967.029489999997</v>
      </c>
      <c r="P43" s="166">
        <v>0</v>
      </c>
      <c r="Q43" s="166">
        <v>5267.4889300000013</v>
      </c>
      <c r="R43" s="166">
        <v>5.2095300000000027</v>
      </c>
      <c r="S43" s="166">
        <v>431.10695999999996</v>
      </c>
      <c r="T43" s="166">
        <v>2109.9328799999998</v>
      </c>
      <c r="U43" s="166">
        <v>5232.8920900000003</v>
      </c>
      <c r="V43" s="166">
        <v>35.143429999999995</v>
      </c>
      <c r="W43" s="166">
        <v>3174.9968399999998</v>
      </c>
      <c r="X43" s="166">
        <v>17.518690000000003</v>
      </c>
      <c r="Y43" s="166">
        <v>180.79795000000001</v>
      </c>
      <c r="Z43" s="166">
        <v>0</v>
      </c>
      <c r="AA43" s="166">
        <v>258.65752000000003</v>
      </c>
      <c r="AB43" s="166">
        <v>6518.6882100000012</v>
      </c>
      <c r="AC43" s="166">
        <v>1.5880000000000001</v>
      </c>
      <c r="AD43" s="166">
        <v>3623.2030300000001</v>
      </c>
      <c r="AE43" s="166">
        <v>7.1593100000000005</v>
      </c>
      <c r="AF43" s="166">
        <v>-1561.8729781069999</v>
      </c>
      <c r="AG43" s="166">
        <v>44.889919999999996</v>
      </c>
      <c r="AH43" s="166">
        <v>3356.580840000001</v>
      </c>
      <c r="AI43" s="166">
        <v>22.37914</v>
      </c>
      <c r="AJ43" s="166">
        <v>8360.6865199999993</v>
      </c>
      <c r="AK43" s="166">
        <v>103387.41269189298</v>
      </c>
      <c r="AL43" s="167"/>
      <c r="AM43" s="167"/>
      <c r="AN43" s="167"/>
      <c r="AO43" s="167"/>
      <c r="AP43" s="167"/>
      <c r="AQ43" s="167"/>
    </row>
    <row r="44" spans="1:43" s="481" customFormat="1" x14ac:dyDescent="0.2">
      <c r="A44" s="173" t="s">
        <v>1068</v>
      </c>
      <c r="B44" s="166">
        <v>761.37364000000002</v>
      </c>
      <c r="C44" s="166">
        <v>43119.788420000004</v>
      </c>
      <c r="D44" s="166">
        <v>75202.836810000008</v>
      </c>
      <c r="E44" s="166">
        <v>69887.360349999988</v>
      </c>
      <c r="F44" s="166">
        <v>5694.553069999999</v>
      </c>
      <c r="G44" s="166">
        <v>0</v>
      </c>
      <c r="H44" s="166">
        <v>55244.944819998447</v>
      </c>
      <c r="I44" s="166">
        <v>125411.20563000001</v>
      </c>
      <c r="J44" s="166">
        <v>0</v>
      </c>
      <c r="K44" s="166">
        <v>10609.930849999999</v>
      </c>
      <c r="L44" s="166">
        <v>0</v>
      </c>
      <c r="M44" s="166">
        <v>160.09311</v>
      </c>
      <c r="N44" s="166">
        <v>1674.6150400000001</v>
      </c>
      <c r="O44" s="166">
        <v>32991.137090000004</v>
      </c>
      <c r="P44" s="166">
        <v>0</v>
      </c>
      <c r="Q44" s="166">
        <v>46482.306320000003</v>
      </c>
      <c r="R44" s="166">
        <v>392.02669999999995</v>
      </c>
      <c r="S44" s="166">
        <v>12709.263349999999</v>
      </c>
      <c r="T44" s="166">
        <v>40849.25224999999</v>
      </c>
      <c r="U44" s="166">
        <v>50757.544999999991</v>
      </c>
      <c r="V44" s="166">
        <v>20069.897789999999</v>
      </c>
      <c r="W44" s="166">
        <v>6764.5848699999988</v>
      </c>
      <c r="X44" s="166">
        <v>161.78110000000001</v>
      </c>
      <c r="Y44" s="166">
        <v>5362.7527400000008</v>
      </c>
      <c r="Z44" s="166">
        <v>0</v>
      </c>
      <c r="AA44" s="166">
        <v>1081.0884799999999</v>
      </c>
      <c r="AB44" s="166">
        <v>29314.348959999999</v>
      </c>
      <c r="AC44" s="166">
        <v>1220.4059999999999</v>
      </c>
      <c r="AD44" s="166">
        <v>29039.75922</v>
      </c>
      <c r="AE44" s="166">
        <v>473.19605999999999</v>
      </c>
      <c r="AF44" s="166">
        <v>16353.110586764</v>
      </c>
      <c r="AG44" s="166">
        <v>10085.926800000001</v>
      </c>
      <c r="AH44" s="166">
        <v>51149.40092</v>
      </c>
      <c r="AI44" s="166">
        <v>6460.7173700000003</v>
      </c>
      <c r="AJ44" s="166">
        <v>36725.551490000005</v>
      </c>
      <c r="AK44" s="166">
        <v>786210.75483676244</v>
      </c>
      <c r="AL44" s="167"/>
      <c r="AM44" s="167"/>
      <c r="AN44" s="167"/>
      <c r="AO44" s="167"/>
      <c r="AP44" s="167"/>
      <c r="AQ44" s="167"/>
    </row>
    <row r="45" spans="1:43" s="481" customFormat="1" x14ac:dyDescent="0.2">
      <c r="A45" s="173" t="s">
        <v>526</v>
      </c>
      <c r="B45" s="166">
        <v>216.46245999999999</v>
      </c>
      <c r="C45" s="166">
        <v>25552.571229999998</v>
      </c>
      <c r="D45" s="166">
        <v>26043.007070000003</v>
      </c>
      <c r="E45" s="166">
        <v>42022.85396</v>
      </c>
      <c r="F45" s="166">
        <v>4912.3105700000006</v>
      </c>
      <c r="G45" s="166">
        <v>0</v>
      </c>
      <c r="H45" s="166">
        <v>16361.359530000005</v>
      </c>
      <c r="I45" s="166">
        <v>41498.402859999995</v>
      </c>
      <c r="J45" s="166">
        <v>0</v>
      </c>
      <c r="K45" s="166">
        <v>2394.9751200000001</v>
      </c>
      <c r="L45" s="166">
        <v>0</v>
      </c>
      <c r="M45" s="166">
        <v>338.28651000000002</v>
      </c>
      <c r="N45" s="166">
        <v>1361.8001600000002</v>
      </c>
      <c r="O45" s="166">
        <v>16462.184470000004</v>
      </c>
      <c r="P45" s="166">
        <v>0</v>
      </c>
      <c r="Q45" s="166">
        <v>36972.109570000001</v>
      </c>
      <c r="R45" s="166">
        <v>140.83865</v>
      </c>
      <c r="S45" s="166">
        <v>4755.1593499999999</v>
      </c>
      <c r="T45" s="166">
        <v>17571.63913</v>
      </c>
      <c r="U45" s="166">
        <v>21352.227680000004</v>
      </c>
      <c r="V45" s="166">
        <v>5056.6426899999997</v>
      </c>
      <c r="W45" s="166">
        <v>3622.4861999999998</v>
      </c>
      <c r="X45" s="166">
        <v>6.9682800000000009</v>
      </c>
      <c r="Y45" s="166">
        <v>1230.53036</v>
      </c>
      <c r="Z45" s="166">
        <v>0</v>
      </c>
      <c r="AA45" s="166">
        <v>321.65388999999999</v>
      </c>
      <c r="AB45" s="166">
        <v>20727.815340000001</v>
      </c>
      <c r="AC45" s="166">
        <v>684.15099999999995</v>
      </c>
      <c r="AD45" s="166">
        <v>18613.982330000003</v>
      </c>
      <c r="AE45" s="166">
        <v>1018.0302800000001</v>
      </c>
      <c r="AF45" s="166">
        <v>8531.2599987909998</v>
      </c>
      <c r="AG45" s="166">
        <v>287.38749000000001</v>
      </c>
      <c r="AH45" s="166">
        <v>30469.480360000001</v>
      </c>
      <c r="AI45" s="166">
        <v>1486.1155200000001</v>
      </c>
      <c r="AJ45" s="166">
        <v>23226.280589999998</v>
      </c>
      <c r="AK45" s="166">
        <v>373238.97264879092</v>
      </c>
      <c r="AL45" s="167"/>
      <c r="AM45" s="167"/>
      <c r="AN45" s="167"/>
      <c r="AO45" s="167"/>
      <c r="AP45" s="167"/>
      <c r="AQ45" s="167"/>
    </row>
    <row r="46" spans="1:43" s="481" customFormat="1" x14ac:dyDescent="0.2">
      <c r="A46" s="173" t="s">
        <v>945</v>
      </c>
      <c r="B46" s="166">
        <v>0</v>
      </c>
      <c r="C46" s="166">
        <v>3805.7834400000052</v>
      </c>
      <c r="D46" s="166">
        <v>1234.3069599999972</v>
      </c>
      <c r="E46" s="166">
        <v>29037.870740000002</v>
      </c>
      <c r="F46" s="166">
        <v>411.9918100000005</v>
      </c>
      <c r="G46" s="166">
        <v>0</v>
      </c>
      <c r="H46" s="166">
        <v>1065.9557500000001</v>
      </c>
      <c r="I46" s="166">
        <v>11346.235889999993</v>
      </c>
      <c r="J46" s="166">
        <v>0</v>
      </c>
      <c r="K46" s="166">
        <v>564.0416300000004</v>
      </c>
      <c r="L46" s="166">
        <v>0</v>
      </c>
      <c r="M46" s="166">
        <v>1568.9076400000001</v>
      </c>
      <c r="N46" s="166">
        <v>485.57679000000002</v>
      </c>
      <c r="O46" s="166">
        <v>498.29963999999688</v>
      </c>
      <c r="P46" s="166">
        <v>0</v>
      </c>
      <c r="Q46" s="166">
        <v>12845.316349999994</v>
      </c>
      <c r="R46" s="166">
        <v>32.671510000000012</v>
      </c>
      <c r="S46" s="166">
        <v>47.356850000000556</v>
      </c>
      <c r="T46" s="166">
        <v>12455.195730000001</v>
      </c>
      <c r="U46" s="166">
        <v>2706.7876099999994</v>
      </c>
      <c r="V46" s="166">
        <v>461.31156000000146</v>
      </c>
      <c r="W46" s="166">
        <v>166.53980999999959</v>
      </c>
      <c r="X46" s="166">
        <v>189.94093000000004</v>
      </c>
      <c r="Y46" s="166">
        <v>22.845580000000073</v>
      </c>
      <c r="Z46" s="166">
        <v>0</v>
      </c>
      <c r="AA46" s="166">
        <v>287.74957999999998</v>
      </c>
      <c r="AB46" s="166">
        <v>2769.1872699999994</v>
      </c>
      <c r="AC46" s="166">
        <v>0</v>
      </c>
      <c r="AD46" s="166">
        <v>317.6303699999973</v>
      </c>
      <c r="AE46" s="166">
        <v>830.82465000000013</v>
      </c>
      <c r="AF46" s="166">
        <v>13400.543956993999</v>
      </c>
      <c r="AG46" s="166">
        <v>985.77042000000017</v>
      </c>
      <c r="AH46" s="166">
        <v>3849.0607900000027</v>
      </c>
      <c r="AI46" s="166">
        <v>9503.8444500000005</v>
      </c>
      <c r="AJ46" s="166">
        <v>4132.0056799999993</v>
      </c>
      <c r="AK46" s="166">
        <v>115023.553386994</v>
      </c>
      <c r="AL46" s="167"/>
      <c r="AM46" s="167"/>
      <c r="AN46" s="167"/>
      <c r="AO46" s="167"/>
      <c r="AP46" s="167"/>
      <c r="AQ46" s="167"/>
    </row>
    <row r="47" spans="1:43" s="481" customFormat="1" x14ac:dyDescent="0.2">
      <c r="A47" s="173" t="s">
        <v>946</v>
      </c>
      <c r="B47" s="166">
        <v>0</v>
      </c>
      <c r="C47" s="166">
        <v>124444.32901999999</v>
      </c>
      <c r="D47" s="166">
        <v>78486.204230000003</v>
      </c>
      <c r="E47" s="166">
        <v>231278.32963999998</v>
      </c>
      <c r="F47" s="166">
        <v>58828.143100000001</v>
      </c>
      <c r="G47" s="166">
        <v>0</v>
      </c>
      <c r="H47" s="166">
        <v>67830.279764673105</v>
      </c>
      <c r="I47" s="166">
        <v>453206.19980999996</v>
      </c>
      <c r="J47" s="166">
        <v>0</v>
      </c>
      <c r="K47" s="166">
        <v>1851.2093500000001</v>
      </c>
      <c r="L47" s="166">
        <v>0</v>
      </c>
      <c r="M47" s="166">
        <v>1991.0964600000002</v>
      </c>
      <c r="N47" s="166">
        <v>52030.470009999997</v>
      </c>
      <c r="O47" s="166">
        <v>162933.87578999999</v>
      </c>
      <c r="P47" s="166">
        <v>0</v>
      </c>
      <c r="Q47" s="166">
        <v>45822.928189999999</v>
      </c>
      <c r="R47" s="166">
        <v>48827.97234</v>
      </c>
      <c r="S47" s="166">
        <v>13169.32634</v>
      </c>
      <c r="T47" s="166">
        <v>140950.78781000001</v>
      </c>
      <c r="U47" s="166">
        <v>180417.47728999998</v>
      </c>
      <c r="V47" s="166">
        <v>24960.680220000002</v>
      </c>
      <c r="W47" s="166">
        <v>92081.142350000009</v>
      </c>
      <c r="X47" s="166">
        <v>31738.410780000002</v>
      </c>
      <c r="Y47" s="166">
        <v>31770.60456</v>
      </c>
      <c r="Z47" s="166">
        <v>4.4680400000000002</v>
      </c>
      <c r="AA47" s="166">
        <v>30055.50765</v>
      </c>
      <c r="AB47" s="166">
        <v>81782.450539999991</v>
      </c>
      <c r="AC47" s="166">
        <v>21405.762999999999</v>
      </c>
      <c r="AD47" s="166">
        <v>43760.893199999999</v>
      </c>
      <c r="AE47" s="166">
        <v>46456.596990000005</v>
      </c>
      <c r="AF47" s="166">
        <v>68590.757696425004</v>
      </c>
      <c r="AG47" s="166">
        <v>8357.0666199999996</v>
      </c>
      <c r="AH47" s="166">
        <v>45099.539969999998</v>
      </c>
      <c r="AI47" s="166">
        <v>690.45643999999993</v>
      </c>
      <c r="AJ47" s="166">
        <v>14278.581960000001</v>
      </c>
      <c r="AK47" s="166">
        <v>2203101.549161098</v>
      </c>
      <c r="AL47" s="167"/>
      <c r="AM47" s="167"/>
      <c r="AN47" s="167"/>
      <c r="AO47" s="167"/>
      <c r="AP47" s="167"/>
      <c r="AQ47" s="167"/>
    </row>
    <row r="48" spans="1:43" s="481" customFormat="1" x14ac:dyDescent="0.2">
      <c r="A48" s="173" t="s">
        <v>947</v>
      </c>
      <c r="B48" s="166">
        <v>0</v>
      </c>
      <c r="C48" s="166">
        <v>2989.0292300000001</v>
      </c>
      <c r="D48" s="166">
        <v>2891.6047899999999</v>
      </c>
      <c r="E48" s="166">
        <v>8380.0956399999995</v>
      </c>
      <c r="F48" s="166">
        <v>1254.4593</v>
      </c>
      <c r="G48" s="166">
        <v>0</v>
      </c>
      <c r="H48" s="166">
        <v>664.52708796937702</v>
      </c>
      <c r="I48" s="166">
        <v>5649.1767799999998</v>
      </c>
      <c r="J48" s="166">
        <v>0</v>
      </c>
      <c r="K48" s="166">
        <v>149.69433999999998</v>
      </c>
      <c r="L48" s="166">
        <v>0</v>
      </c>
      <c r="M48" s="166">
        <v>79.58578</v>
      </c>
      <c r="N48" s="166">
        <v>155.85213000000002</v>
      </c>
      <c r="O48" s="166">
        <v>3595.8345599999998</v>
      </c>
      <c r="P48" s="166">
        <v>0</v>
      </c>
      <c r="Q48" s="166">
        <v>684.48598000000015</v>
      </c>
      <c r="R48" s="166">
        <v>54.067619999999998</v>
      </c>
      <c r="S48" s="166">
        <v>322.48975000000002</v>
      </c>
      <c r="T48" s="166">
        <v>3020.1032700000001</v>
      </c>
      <c r="U48" s="166">
        <v>4023.5390999999995</v>
      </c>
      <c r="V48" s="166">
        <v>464.00570999999997</v>
      </c>
      <c r="W48" s="166">
        <v>753.31544999999994</v>
      </c>
      <c r="X48" s="166">
        <v>16.889140000000001</v>
      </c>
      <c r="Y48" s="166">
        <v>177.12042</v>
      </c>
      <c r="Z48" s="166">
        <v>0</v>
      </c>
      <c r="AA48" s="166">
        <v>576.23689999999999</v>
      </c>
      <c r="AB48" s="166">
        <v>1015.19803</v>
      </c>
      <c r="AC48" s="166">
        <v>62.366</v>
      </c>
      <c r="AD48" s="166">
        <v>509.63099999999997</v>
      </c>
      <c r="AE48" s="166">
        <v>42.798480000000005</v>
      </c>
      <c r="AF48" s="166">
        <v>605.69063000000006</v>
      </c>
      <c r="AG48" s="166">
        <v>67.77</v>
      </c>
      <c r="AH48" s="166">
        <v>1398.4853699999999</v>
      </c>
      <c r="AI48" s="166">
        <v>17.694330000000001</v>
      </c>
      <c r="AJ48" s="166">
        <v>1656.0734</v>
      </c>
      <c r="AK48" s="166">
        <v>41277.820217969376</v>
      </c>
      <c r="AL48" s="167"/>
      <c r="AM48" s="167"/>
      <c r="AN48" s="167"/>
      <c r="AO48" s="167"/>
      <c r="AP48" s="167"/>
      <c r="AQ48" s="167"/>
    </row>
    <row r="49" spans="1:43" s="481" customFormat="1" x14ac:dyDescent="0.2">
      <c r="A49" s="173" t="s">
        <v>1069</v>
      </c>
      <c r="B49" s="166">
        <v>0</v>
      </c>
      <c r="C49" s="166">
        <v>0.8085</v>
      </c>
      <c r="D49" s="166">
        <v>54.939310000000006</v>
      </c>
      <c r="E49" s="166">
        <v>58.075659999999999</v>
      </c>
      <c r="F49" s="166">
        <v>0</v>
      </c>
      <c r="G49" s="166">
        <v>0</v>
      </c>
      <c r="H49" s="166">
        <v>0</v>
      </c>
      <c r="I49" s="166">
        <v>0</v>
      </c>
      <c r="J49" s="166">
        <v>0</v>
      </c>
      <c r="K49" s="166">
        <v>0</v>
      </c>
      <c r="L49" s="166">
        <v>0</v>
      </c>
      <c r="M49" s="166">
        <v>0</v>
      </c>
      <c r="N49" s="166">
        <v>0</v>
      </c>
      <c r="O49" s="166">
        <v>0</v>
      </c>
      <c r="P49" s="166">
        <v>0</v>
      </c>
      <c r="Q49" s="166">
        <v>0.72986000000000006</v>
      </c>
      <c r="R49" s="166">
        <v>0</v>
      </c>
      <c r="S49" s="166">
        <v>0</v>
      </c>
      <c r="T49" s="166">
        <v>0</v>
      </c>
      <c r="U49" s="166">
        <v>1015.39112</v>
      </c>
      <c r="V49" s="166">
        <v>0</v>
      </c>
      <c r="W49" s="166">
        <v>0</v>
      </c>
      <c r="X49" s="166">
        <v>0</v>
      </c>
      <c r="Y49" s="166">
        <v>0</v>
      </c>
      <c r="Z49" s="166">
        <v>0</v>
      </c>
      <c r="AA49" s="166">
        <v>0</v>
      </c>
      <c r="AB49" s="166">
        <v>0</v>
      </c>
      <c r="AC49" s="166">
        <v>0</v>
      </c>
      <c r="AD49" s="166">
        <v>29174.264749999998</v>
      </c>
      <c r="AE49" s="166">
        <v>0</v>
      </c>
      <c r="AF49" s="166">
        <v>0</v>
      </c>
      <c r="AG49" s="166">
        <v>0</v>
      </c>
      <c r="AH49" s="166">
        <v>0</v>
      </c>
      <c r="AI49" s="166">
        <v>0</v>
      </c>
      <c r="AJ49" s="166">
        <v>0</v>
      </c>
      <c r="AK49" s="166">
        <v>30304.209199999998</v>
      </c>
      <c r="AL49" s="167"/>
      <c r="AM49" s="167"/>
      <c r="AN49" s="167"/>
      <c r="AO49" s="167"/>
      <c r="AP49" s="167"/>
      <c r="AQ49" s="167"/>
    </row>
    <row r="50" spans="1:43" s="481" customFormat="1" x14ac:dyDescent="0.2">
      <c r="A50" s="173" t="s">
        <v>1780</v>
      </c>
      <c r="B50" s="166">
        <v>0</v>
      </c>
      <c r="C50" s="166">
        <v>0</v>
      </c>
      <c r="D50" s="166">
        <v>0</v>
      </c>
      <c r="E50" s="166">
        <v>0</v>
      </c>
      <c r="F50" s="166">
        <v>0</v>
      </c>
      <c r="G50" s="166">
        <v>0</v>
      </c>
      <c r="H50" s="166">
        <v>0</v>
      </c>
      <c r="I50" s="166">
        <v>0</v>
      </c>
      <c r="J50" s="166">
        <v>0</v>
      </c>
      <c r="K50" s="166">
        <v>0</v>
      </c>
      <c r="L50" s="166">
        <v>0</v>
      </c>
      <c r="M50" s="166">
        <v>0</v>
      </c>
      <c r="N50" s="166">
        <v>0</v>
      </c>
      <c r="O50" s="166">
        <v>0</v>
      </c>
      <c r="P50" s="166">
        <v>0</v>
      </c>
      <c r="Q50" s="166">
        <v>0</v>
      </c>
      <c r="R50" s="166">
        <v>0</v>
      </c>
      <c r="S50" s="166">
        <v>3.06</v>
      </c>
      <c r="T50" s="166">
        <v>0</v>
      </c>
      <c r="U50" s="166">
        <v>0</v>
      </c>
      <c r="V50" s="166">
        <v>0</v>
      </c>
      <c r="W50" s="166">
        <v>0</v>
      </c>
      <c r="X50" s="166">
        <v>0</v>
      </c>
      <c r="Y50" s="166">
        <v>0</v>
      </c>
      <c r="Z50" s="166">
        <v>0</v>
      </c>
      <c r="AA50" s="166">
        <v>0</v>
      </c>
      <c r="AB50" s="166">
        <v>0</v>
      </c>
      <c r="AC50" s="166">
        <v>0</v>
      </c>
      <c r="AD50" s="166">
        <v>0</v>
      </c>
      <c r="AE50" s="166">
        <v>0</v>
      </c>
      <c r="AF50" s="166">
        <v>48.740762987999993</v>
      </c>
      <c r="AG50" s="166">
        <v>0</v>
      </c>
      <c r="AH50" s="166">
        <v>0</v>
      </c>
      <c r="AI50" s="166">
        <v>0</v>
      </c>
      <c r="AJ50" s="166">
        <v>0.80804999999999993</v>
      </c>
      <c r="AK50" s="166">
        <v>52.608812987999997</v>
      </c>
      <c r="AL50" s="167"/>
      <c r="AM50" s="167"/>
      <c r="AN50" s="167"/>
      <c r="AO50" s="167"/>
      <c r="AP50" s="167"/>
      <c r="AQ50" s="167"/>
    </row>
    <row r="51" spans="1:43" s="481" customFormat="1" x14ac:dyDescent="0.2">
      <c r="A51" s="173" t="s">
        <v>1675</v>
      </c>
      <c r="B51" s="166">
        <v>167.40727999999999</v>
      </c>
      <c r="C51" s="166">
        <v>5295.0728700000009</v>
      </c>
      <c r="D51" s="166">
        <v>6500.2835300000006</v>
      </c>
      <c r="E51" s="166">
        <v>11566.656940000001</v>
      </c>
      <c r="F51" s="166">
        <v>256.17961000000003</v>
      </c>
      <c r="G51" s="166">
        <v>0</v>
      </c>
      <c r="H51" s="166">
        <v>2938.2998199999993</v>
      </c>
      <c r="I51" s="166">
        <v>20203.639689999996</v>
      </c>
      <c r="J51" s="166">
        <v>0</v>
      </c>
      <c r="K51" s="166">
        <v>7439.1188900000006</v>
      </c>
      <c r="L51" s="166">
        <v>0</v>
      </c>
      <c r="M51" s="166">
        <v>53.211940000000006</v>
      </c>
      <c r="N51" s="166">
        <v>76.533609999999982</v>
      </c>
      <c r="O51" s="166">
        <v>6158.5783700000002</v>
      </c>
      <c r="P51" s="166">
        <v>0</v>
      </c>
      <c r="Q51" s="166">
        <v>3189.4250799999995</v>
      </c>
      <c r="R51" s="166">
        <v>3.6071999999999997</v>
      </c>
      <c r="S51" s="166">
        <v>1362.6929500000001</v>
      </c>
      <c r="T51" s="166">
        <v>4398.0171500000006</v>
      </c>
      <c r="U51" s="166">
        <v>5337.2945499999996</v>
      </c>
      <c r="V51" s="166">
        <v>103.71063000000001</v>
      </c>
      <c r="W51" s="166">
        <v>492.45768000000004</v>
      </c>
      <c r="X51" s="166">
        <v>19.52197</v>
      </c>
      <c r="Y51" s="166">
        <v>271.90201000000002</v>
      </c>
      <c r="Z51" s="166">
        <v>0</v>
      </c>
      <c r="AA51" s="166">
        <v>106.23713000000001</v>
      </c>
      <c r="AB51" s="166">
        <v>5409.4380799999999</v>
      </c>
      <c r="AC51" s="166">
        <v>112.911</v>
      </c>
      <c r="AD51" s="166">
        <v>1498.63861</v>
      </c>
      <c r="AE51" s="166">
        <v>238.12410999999997</v>
      </c>
      <c r="AF51" s="166">
        <v>811.19200227299996</v>
      </c>
      <c r="AG51" s="166">
        <v>24.26699</v>
      </c>
      <c r="AH51" s="166">
        <v>7336.6177300000008</v>
      </c>
      <c r="AI51" s="166">
        <v>3.7191199999999998</v>
      </c>
      <c r="AJ51" s="166">
        <v>2525.0630200000001</v>
      </c>
      <c r="AK51" s="166">
        <v>93899.819562272998</v>
      </c>
      <c r="AL51" s="167"/>
      <c r="AM51" s="167"/>
      <c r="AN51" s="167"/>
      <c r="AO51" s="167"/>
      <c r="AP51" s="167"/>
      <c r="AQ51" s="167"/>
    </row>
    <row r="52" spans="1:43" s="481" customFormat="1" x14ac:dyDescent="0.2">
      <c r="A52" s="173" t="s">
        <v>1070</v>
      </c>
      <c r="B52" s="166">
        <v>0</v>
      </c>
      <c r="C52" s="166">
        <v>21.440099999999997</v>
      </c>
      <c r="D52" s="166">
        <v>363.91377</v>
      </c>
      <c r="E52" s="166">
        <v>204.17271</v>
      </c>
      <c r="F52" s="166">
        <v>0</v>
      </c>
      <c r="G52" s="166">
        <v>541.95478999999989</v>
      </c>
      <c r="H52" s="166">
        <v>0</v>
      </c>
      <c r="I52" s="166">
        <v>0</v>
      </c>
      <c r="J52" s="166">
        <v>0</v>
      </c>
      <c r="K52" s="166">
        <v>0</v>
      </c>
      <c r="L52" s="166">
        <v>3234.6629860141993</v>
      </c>
      <c r="M52" s="166">
        <v>0</v>
      </c>
      <c r="N52" s="166">
        <v>0</v>
      </c>
      <c r="O52" s="166">
        <v>0</v>
      </c>
      <c r="P52" s="166">
        <v>27.068999999999999</v>
      </c>
      <c r="Q52" s="166">
        <v>-52.895320000000005</v>
      </c>
      <c r="R52" s="166">
        <v>0</v>
      </c>
      <c r="S52" s="166">
        <v>0</v>
      </c>
      <c r="T52" s="166">
        <v>0</v>
      </c>
      <c r="U52" s="166">
        <v>0</v>
      </c>
      <c r="V52" s="166">
        <v>0</v>
      </c>
      <c r="W52" s="166">
        <v>0</v>
      </c>
      <c r="X52" s="166">
        <v>0</v>
      </c>
      <c r="Y52" s="166">
        <v>0</v>
      </c>
      <c r="Z52" s="166">
        <v>0</v>
      </c>
      <c r="AA52" s="166">
        <v>0</v>
      </c>
      <c r="AB52" s="166">
        <v>0</v>
      </c>
      <c r="AC52" s="166">
        <v>0</v>
      </c>
      <c r="AD52" s="166">
        <v>0</v>
      </c>
      <c r="AE52" s="166">
        <v>0</v>
      </c>
      <c r="AF52" s="166">
        <v>23.323589999999999</v>
      </c>
      <c r="AG52" s="166">
        <v>0</v>
      </c>
      <c r="AH52" s="166">
        <v>0</v>
      </c>
      <c r="AI52" s="166">
        <v>0</v>
      </c>
      <c r="AJ52" s="166">
        <v>23.410810000000001</v>
      </c>
      <c r="AK52" s="166">
        <v>4387.0524360142008</v>
      </c>
      <c r="AL52" s="167"/>
      <c r="AM52" s="167"/>
      <c r="AN52" s="167"/>
      <c r="AO52" s="167"/>
      <c r="AP52" s="167"/>
      <c r="AQ52" s="167"/>
    </row>
    <row r="53" spans="1:43" s="481" customFormat="1" x14ac:dyDescent="0.2">
      <c r="A53" s="177" t="s">
        <v>1782</v>
      </c>
      <c r="B53" s="166">
        <v>0</v>
      </c>
      <c r="C53" s="166">
        <v>70.333749999999995</v>
      </c>
      <c r="D53" s="166">
        <v>0</v>
      </c>
      <c r="E53" s="166">
        <v>0</v>
      </c>
      <c r="F53" s="166">
        <v>7.0000000000000007E-5</v>
      </c>
      <c r="G53" s="166">
        <v>0</v>
      </c>
      <c r="H53" s="166">
        <v>331.64199999999988</v>
      </c>
      <c r="I53" s="166">
        <v>0</v>
      </c>
      <c r="J53" s="166">
        <v>0</v>
      </c>
      <c r="K53" s="166">
        <v>4251.3029800000004</v>
      </c>
      <c r="L53" s="166">
        <v>0</v>
      </c>
      <c r="M53" s="166">
        <v>0</v>
      </c>
      <c r="N53" s="166">
        <v>3.5999999999999999E-3</v>
      </c>
      <c r="O53" s="166">
        <v>374.80038999999999</v>
      </c>
      <c r="P53" s="166">
        <v>0</v>
      </c>
      <c r="Q53" s="166">
        <v>0</v>
      </c>
      <c r="R53" s="166">
        <v>0</v>
      </c>
      <c r="S53" s="166">
        <v>2.5238299999999998</v>
      </c>
      <c r="T53" s="166">
        <v>0</v>
      </c>
      <c r="U53" s="166">
        <v>1535.7751000000001</v>
      </c>
      <c r="V53" s="166">
        <v>4.0000000000000003E-5</v>
      </c>
      <c r="W53" s="166">
        <v>0</v>
      </c>
      <c r="X53" s="166">
        <v>0</v>
      </c>
      <c r="Y53" s="166">
        <v>0</v>
      </c>
      <c r="Z53" s="166">
        <v>0</v>
      </c>
      <c r="AA53" s="166">
        <v>0</v>
      </c>
      <c r="AB53" s="166">
        <v>0</v>
      </c>
      <c r="AC53" s="166">
        <v>0</v>
      </c>
      <c r="AD53" s="166">
        <v>167.2362</v>
      </c>
      <c r="AE53" s="166">
        <v>0</v>
      </c>
      <c r="AF53" s="166">
        <v>37.283650000000002</v>
      </c>
      <c r="AG53" s="166">
        <v>0</v>
      </c>
      <c r="AH53" s="166">
        <v>0</v>
      </c>
      <c r="AI53" s="166">
        <v>0</v>
      </c>
      <c r="AJ53" s="166">
        <v>0</v>
      </c>
      <c r="AK53" s="166">
        <v>6770.9016100000008</v>
      </c>
      <c r="AL53" s="167"/>
      <c r="AM53" s="167"/>
      <c r="AN53" s="167"/>
      <c r="AO53" s="167"/>
      <c r="AP53" s="167"/>
      <c r="AQ53" s="167"/>
    </row>
    <row r="54" spans="1:43" s="481" customFormat="1" x14ac:dyDescent="0.2">
      <c r="A54" s="173" t="s">
        <v>674</v>
      </c>
      <c r="B54" s="166">
        <v>0</v>
      </c>
      <c r="C54" s="166">
        <v>8450.3710800000008</v>
      </c>
      <c r="D54" s="166">
        <v>2533.7306400000002</v>
      </c>
      <c r="E54" s="166">
        <v>352.27605</v>
      </c>
      <c r="F54" s="166">
        <v>0</v>
      </c>
      <c r="G54" s="166">
        <v>0</v>
      </c>
      <c r="H54" s="166">
        <v>4.9123999999999999</v>
      </c>
      <c r="I54" s="166">
        <v>598.12284999999997</v>
      </c>
      <c r="J54" s="166">
        <v>1467.9280999999999</v>
      </c>
      <c r="K54" s="166">
        <v>966.70802000000003</v>
      </c>
      <c r="L54" s="166">
        <v>0</v>
      </c>
      <c r="M54" s="166">
        <v>0</v>
      </c>
      <c r="N54" s="166">
        <v>0</v>
      </c>
      <c r="O54" s="166">
        <v>1151.96091</v>
      </c>
      <c r="P54" s="166">
        <v>0</v>
      </c>
      <c r="Q54" s="166">
        <v>60.171739999999993</v>
      </c>
      <c r="R54" s="166">
        <v>0</v>
      </c>
      <c r="S54" s="166">
        <v>0</v>
      </c>
      <c r="T54" s="166">
        <v>104.17105000000001</v>
      </c>
      <c r="U54" s="166">
        <v>575.43773999999996</v>
      </c>
      <c r="V54" s="166">
        <v>19.61515</v>
      </c>
      <c r="W54" s="166">
        <v>0</v>
      </c>
      <c r="X54" s="166">
        <v>6.3288900000000003</v>
      </c>
      <c r="Y54" s="166">
        <v>83.593140000000005</v>
      </c>
      <c r="Z54" s="166">
        <v>0</v>
      </c>
      <c r="AA54" s="166">
        <v>0</v>
      </c>
      <c r="AB54" s="166">
        <v>4510.1897499999995</v>
      </c>
      <c r="AC54" s="166">
        <v>0</v>
      </c>
      <c r="AD54" s="166">
        <v>0</v>
      </c>
      <c r="AE54" s="166">
        <v>0</v>
      </c>
      <c r="AF54" s="166">
        <v>147.44782000000001</v>
      </c>
      <c r="AG54" s="166">
        <v>0</v>
      </c>
      <c r="AH54" s="166">
        <v>0</v>
      </c>
      <c r="AI54" s="166">
        <v>29.360109999999999</v>
      </c>
      <c r="AJ54" s="166">
        <v>1956.38681</v>
      </c>
      <c r="AK54" s="166">
        <v>23018.71225</v>
      </c>
      <c r="AL54" s="167"/>
      <c r="AM54" s="167"/>
      <c r="AN54" s="167"/>
      <c r="AO54" s="167"/>
      <c r="AP54" s="167"/>
      <c r="AQ54" s="167"/>
    </row>
    <row r="55" spans="1:43" s="481" customFormat="1" x14ac:dyDescent="0.2">
      <c r="A55" s="173" t="s">
        <v>843</v>
      </c>
      <c r="B55" s="166">
        <v>0</v>
      </c>
      <c r="C55" s="166">
        <v>145.67366000000001</v>
      </c>
      <c r="D55" s="166">
        <v>153.84397000000001</v>
      </c>
      <c r="E55" s="166">
        <v>75.806170000000009</v>
      </c>
      <c r="F55" s="166">
        <v>1.25023</v>
      </c>
      <c r="G55" s="166">
        <v>0</v>
      </c>
      <c r="H55" s="166">
        <v>6.7515700000000001</v>
      </c>
      <c r="I55" s="166">
        <v>29.646129999999999</v>
      </c>
      <c r="J55" s="166">
        <v>0</v>
      </c>
      <c r="K55" s="166">
        <v>0</v>
      </c>
      <c r="L55" s="166">
        <v>0</v>
      </c>
      <c r="M55" s="166">
        <v>0</v>
      </c>
      <c r="N55" s="166">
        <v>1.75</v>
      </c>
      <c r="O55" s="166">
        <v>36.302390000000003</v>
      </c>
      <c r="P55" s="166">
        <v>0</v>
      </c>
      <c r="Q55" s="166">
        <v>2.464</v>
      </c>
      <c r="R55" s="166">
        <v>0</v>
      </c>
      <c r="S55" s="166">
        <v>2.7241999999999997</v>
      </c>
      <c r="T55" s="166">
        <v>25.752980000000004</v>
      </c>
      <c r="U55" s="166">
        <v>1.44113</v>
      </c>
      <c r="V55" s="166">
        <v>2.2000000000000001E-4</v>
      </c>
      <c r="W55" s="166">
        <v>1.50421</v>
      </c>
      <c r="X55" s="166">
        <v>0</v>
      </c>
      <c r="Y55" s="166">
        <v>0</v>
      </c>
      <c r="Z55" s="166">
        <v>0</v>
      </c>
      <c r="AA55" s="166">
        <v>0</v>
      </c>
      <c r="AB55" s="166">
        <v>0.52249999999999996</v>
      </c>
      <c r="AC55" s="166">
        <v>0.46300000000000002</v>
      </c>
      <c r="AD55" s="166">
        <v>2.3511899999999999</v>
      </c>
      <c r="AE55" s="166">
        <v>0</v>
      </c>
      <c r="AF55" s="166">
        <v>6.2304499999999994</v>
      </c>
      <c r="AG55" s="166">
        <v>0</v>
      </c>
      <c r="AH55" s="166">
        <v>5.0447199999999999</v>
      </c>
      <c r="AI55" s="166">
        <v>0</v>
      </c>
      <c r="AJ55" s="166">
        <v>5.0225</v>
      </c>
      <c r="AK55" s="166">
        <v>504.54522000000003</v>
      </c>
      <c r="AL55" s="167"/>
      <c r="AM55" s="167"/>
      <c r="AN55" s="167"/>
      <c r="AO55" s="167"/>
      <c r="AP55" s="167"/>
      <c r="AQ55" s="167"/>
    </row>
    <row r="56" spans="1:43" s="481" customFormat="1" x14ac:dyDescent="0.2">
      <c r="A56" s="173" t="s">
        <v>1565</v>
      </c>
      <c r="B56" s="166">
        <v>0</v>
      </c>
      <c r="C56" s="166">
        <v>6236.1401699999997</v>
      </c>
      <c r="D56" s="166">
        <v>0</v>
      </c>
      <c r="E56" s="166">
        <v>0</v>
      </c>
      <c r="F56" s="166">
        <v>0.75</v>
      </c>
      <c r="G56" s="166">
        <v>0</v>
      </c>
      <c r="H56" s="166">
        <v>0</v>
      </c>
      <c r="I56" s="166">
        <v>0</v>
      </c>
      <c r="J56" s="166"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6">
        <v>0</v>
      </c>
      <c r="R56" s="166">
        <v>0</v>
      </c>
      <c r="S56" s="166">
        <v>0</v>
      </c>
      <c r="T56" s="166">
        <v>24.048110000000001</v>
      </c>
      <c r="U56" s="166">
        <v>55.009250000000002</v>
      </c>
      <c r="V56" s="166">
        <v>0</v>
      </c>
      <c r="W56" s="166">
        <v>0</v>
      </c>
      <c r="X56" s="166">
        <v>0</v>
      </c>
      <c r="Y56" s="166">
        <v>0</v>
      </c>
      <c r="Z56" s="166">
        <v>0</v>
      </c>
      <c r="AA56" s="166">
        <v>0.66528999999999994</v>
      </c>
      <c r="AB56" s="166">
        <v>3563.9711899999993</v>
      </c>
      <c r="AC56" s="166">
        <v>0</v>
      </c>
      <c r="AD56" s="166">
        <v>0</v>
      </c>
      <c r="AE56" s="166">
        <v>0</v>
      </c>
      <c r="AF56" s="166">
        <v>0</v>
      </c>
      <c r="AG56" s="166">
        <v>0</v>
      </c>
      <c r="AH56" s="166">
        <v>0</v>
      </c>
      <c r="AI56" s="166">
        <v>0</v>
      </c>
      <c r="AJ56" s="166">
        <v>0</v>
      </c>
      <c r="AK56" s="166">
        <v>9880.5840099999987</v>
      </c>
      <c r="AL56" s="167"/>
      <c r="AM56" s="167"/>
      <c r="AN56" s="167"/>
      <c r="AO56" s="167"/>
      <c r="AP56" s="167"/>
      <c r="AQ56" s="167"/>
    </row>
    <row r="57" spans="1:43" s="481" customFormat="1" x14ac:dyDescent="0.2">
      <c r="A57" s="173" t="s">
        <v>1066</v>
      </c>
      <c r="B57" s="166">
        <v>0</v>
      </c>
      <c r="C57" s="166">
        <v>0</v>
      </c>
      <c r="D57" s="166">
        <v>1285.65032</v>
      </c>
      <c r="E57" s="166">
        <v>5211.6190900000001</v>
      </c>
      <c r="F57" s="166">
        <v>2363.39102</v>
      </c>
      <c r="G57" s="166">
        <v>0</v>
      </c>
      <c r="H57" s="166">
        <v>0</v>
      </c>
      <c r="I57" s="166">
        <v>2471.5833700000003</v>
      </c>
      <c r="J57" s="166"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9793.432710000001</v>
      </c>
      <c r="P57" s="166">
        <v>0</v>
      </c>
      <c r="Q57" s="166">
        <v>0</v>
      </c>
      <c r="R57" s="166">
        <v>0</v>
      </c>
      <c r="S57" s="166">
        <v>0</v>
      </c>
      <c r="T57" s="166">
        <v>3441.07017</v>
      </c>
      <c r="U57" s="166">
        <v>0</v>
      </c>
      <c r="V57" s="166">
        <v>0</v>
      </c>
      <c r="W57" s="166">
        <v>0</v>
      </c>
      <c r="X57" s="166">
        <v>92.386080000000007</v>
      </c>
      <c r="Y57" s="166">
        <v>92.726619999999997</v>
      </c>
      <c r="Z57" s="166">
        <v>0</v>
      </c>
      <c r="AA57" s="166">
        <v>0</v>
      </c>
      <c r="AB57" s="166">
        <v>0</v>
      </c>
      <c r="AC57" s="166">
        <v>0</v>
      </c>
      <c r="AD57" s="166">
        <v>0</v>
      </c>
      <c r="AE57" s="166">
        <v>0</v>
      </c>
      <c r="AF57" s="166">
        <v>0</v>
      </c>
      <c r="AG57" s="166">
        <v>0</v>
      </c>
      <c r="AH57" s="166">
        <v>0</v>
      </c>
      <c r="AI57" s="166">
        <v>0</v>
      </c>
      <c r="AJ57" s="166">
        <v>0</v>
      </c>
      <c r="AK57" s="1002">
        <v>24751.859380000002</v>
      </c>
      <c r="AL57" s="167"/>
      <c r="AM57" s="167"/>
      <c r="AN57" s="167"/>
      <c r="AO57" s="167"/>
      <c r="AP57" s="167"/>
      <c r="AQ57" s="167"/>
    </row>
    <row r="58" spans="1:43" s="480" customFormat="1" x14ac:dyDescent="0.2">
      <c r="A58" s="1185" t="s">
        <v>534</v>
      </c>
      <c r="B58" s="1199">
        <v>4750.3246799999997</v>
      </c>
      <c r="C58" s="1199">
        <v>291736.53265000001</v>
      </c>
      <c r="D58" s="1199">
        <v>426790.93151000002</v>
      </c>
      <c r="E58" s="1199">
        <v>424232.02283000003</v>
      </c>
      <c r="F58" s="1199">
        <v>106284.36854</v>
      </c>
      <c r="G58" s="1199">
        <v>1083.15491</v>
      </c>
      <c r="H58" s="1199">
        <v>194215.78646642121</v>
      </c>
      <c r="I58" s="1199">
        <v>481280.87446486589</v>
      </c>
      <c r="J58" s="1199">
        <v>1084.69694</v>
      </c>
      <c r="K58" s="1199">
        <v>102032.45192999998</v>
      </c>
      <c r="L58" s="1199">
        <v>13823.295800000571</v>
      </c>
      <c r="M58" s="1199">
        <v>7990.9217600000011</v>
      </c>
      <c r="N58" s="1199">
        <v>36374.109659999995</v>
      </c>
      <c r="O58" s="1199">
        <v>326398.07692000002</v>
      </c>
      <c r="P58" s="1199">
        <v>4239.9255899999998</v>
      </c>
      <c r="Q58" s="1199">
        <v>389890.23408999993</v>
      </c>
      <c r="R58" s="1199">
        <v>73419.998359999983</v>
      </c>
      <c r="S58" s="1199">
        <v>53551.597869999998</v>
      </c>
      <c r="T58" s="1199">
        <v>375023.01385999995</v>
      </c>
      <c r="U58" s="1199">
        <v>366034.11992000003</v>
      </c>
      <c r="V58" s="1199">
        <v>90961.958009999988</v>
      </c>
      <c r="W58" s="1199">
        <v>163071.51648000002</v>
      </c>
      <c r="X58" s="1199">
        <v>28909.961370000001</v>
      </c>
      <c r="Y58" s="1199">
        <v>61772.080919999993</v>
      </c>
      <c r="Z58" s="1199">
        <v>55.595040000000004</v>
      </c>
      <c r="AA58" s="1199">
        <v>58696.818731485153</v>
      </c>
      <c r="AB58" s="1199">
        <v>205145.31623</v>
      </c>
      <c r="AC58" s="1199">
        <v>16296.896999999999</v>
      </c>
      <c r="AD58" s="1199">
        <v>148246.15443999998</v>
      </c>
      <c r="AE58" s="1199">
        <v>43236.679970000005</v>
      </c>
      <c r="AF58" s="1199">
        <v>148216.20456388994</v>
      </c>
      <c r="AG58" s="1199">
        <v>10907.708259999998</v>
      </c>
      <c r="AH58" s="1199">
        <v>239547.67537000001</v>
      </c>
      <c r="AI58" s="1199">
        <v>35282.365561074832</v>
      </c>
      <c r="AJ58" s="1199">
        <v>113624.32369999998</v>
      </c>
      <c r="AK58" s="1200">
        <v>5044207.6943977373</v>
      </c>
      <c r="AL58" s="165"/>
      <c r="AM58" s="165"/>
      <c r="AN58" s="165"/>
      <c r="AO58" s="165"/>
      <c r="AP58" s="165"/>
      <c r="AQ58" s="165"/>
    </row>
    <row r="59" spans="1:43" s="481" customFormat="1" x14ac:dyDescent="0.2">
      <c r="A59" s="171" t="s">
        <v>691</v>
      </c>
      <c r="B59" s="166">
        <v>0</v>
      </c>
      <c r="C59" s="166">
        <v>19326.644230000005</v>
      </c>
      <c r="D59" s="166">
        <v>36414.892399999997</v>
      </c>
      <c r="E59" s="166">
        <v>22581.27319</v>
      </c>
      <c r="F59" s="166">
        <v>298.4615</v>
      </c>
      <c r="G59" s="166">
        <v>0</v>
      </c>
      <c r="H59" s="166">
        <v>0</v>
      </c>
      <c r="I59" s="166">
        <v>1715.0554500000001</v>
      </c>
      <c r="J59" s="166">
        <v>0</v>
      </c>
      <c r="K59" s="166">
        <v>0</v>
      </c>
      <c r="L59" s="166">
        <v>0</v>
      </c>
      <c r="M59" s="166">
        <v>0</v>
      </c>
      <c r="N59" s="166">
        <v>10.48677</v>
      </c>
      <c r="O59" s="166">
        <v>4365.9009500000002</v>
      </c>
      <c r="P59" s="166">
        <v>0</v>
      </c>
      <c r="Q59" s="166">
        <v>1096.3650400000004</v>
      </c>
      <c r="R59" s="166">
        <v>0</v>
      </c>
      <c r="S59" s="166">
        <v>0.89019000000000237</v>
      </c>
      <c r="T59" s="166">
        <v>18025.57532</v>
      </c>
      <c r="U59" s="166">
        <v>10198.039130000001</v>
      </c>
      <c r="V59" s="166">
        <v>47.655769999999997</v>
      </c>
      <c r="W59" s="166">
        <v>4.5404700000000009</v>
      </c>
      <c r="X59" s="166">
        <v>0</v>
      </c>
      <c r="Y59" s="166">
        <v>16.330549999999999</v>
      </c>
      <c r="Z59" s="166">
        <v>0</v>
      </c>
      <c r="AA59" s="166">
        <v>0</v>
      </c>
      <c r="AB59" s="166">
        <v>1473.70649</v>
      </c>
      <c r="AC59" s="166">
        <v>0</v>
      </c>
      <c r="AD59" s="166">
        <v>698.02201000000002</v>
      </c>
      <c r="AE59" s="166">
        <v>1.91032</v>
      </c>
      <c r="AF59" s="166">
        <v>536.93723</v>
      </c>
      <c r="AG59" s="166">
        <v>0</v>
      </c>
      <c r="AH59" s="166">
        <v>2558.4007499999998</v>
      </c>
      <c r="AI59" s="166">
        <v>8902.0153236000006</v>
      </c>
      <c r="AJ59" s="166">
        <v>1659.8115599999999</v>
      </c>
      <c r="AK59" s="166">
        <v>129932.91464360002</v>
      </c>
      <c r="AL59" s="167"/>
      <c r="AM59" s="167"/>
      <c r="AN59" s="167"/>
      <c r="AO59" s="167"/>
      <c r="AP59" s="167"/>
      <c r="AQ59" s="167"/>
    </row>
    <row r="60" spans="1:43" s="481" customFormat="1" x14ac:dyDescent="0.2">
      <c r="A60" s="171" t="s">
        <v>1558</v>
      </c>
      <c r="B60" s="166">
        <v>0</v>
      </c>
      <c r="C60" s="166">
        <v>2.2956799999999999</v>
      </c>
      <c r="D60" s="166">
        <v>10.2437</v>
      </c>
      <c r="E60" s="166">
        <v>0</v>
      </c>
      <c r="F60" s="166">
        <v>0</v>
      </c>
      <c r="G60" s="166">
        <v>0</v>
      </c>
      <c r="H60" s="166">
        <v>0</v>
      </c>
      <c r="I60" s="166">
        <v>2.4406300000000001</v>
      </c>
      <c r="J60" s="166">
        <v>0</v>
      </c>
      <c r="K60" s="166">
        <v>556.66534999999999</v>
      </c>
      <c r="L60" s="166">
        <v>0</v>
      </c>
      <c r="M60" s="166">
        <v>10.16577</v>
      </c>
      <c r="N60" s="166">
        <v>0</v>
      </c>
      <c r="O60" s="166">
        <v>194.09529999999998</v>
      </c>
      <c r="P60" s="166">
        <v>0</v>
      </c>
      <c r="Q60" s="166">
        <v>150.70398</v>
      </c>
      <c r="R60" s="166">
        <v>0</v>
      </c>
      <c r="S60" s="166">
        <v>81.127839999999992</v>
      </c>
      <c r="T60" s="166">
        <v>0</v>
      </c>
      <c r="U60" s="166">
        <v>16.528659999999999</v>
      </c>
      <c r="V60" s="166">
        <v>7.1160000000000001E-2</v>
      </c>
      <c r="W60" s="166">
        <v>96.585570000000004</v>
      </c>
      <c r="X60" s="166">
        <v>0</v>
      </c>
      <c r="Y60" s="166">
        <v>0</v>
      </c>
      <c r="Z60" s="166">
        <v>0</v>
      </c>
      <c r="AA60" s="166">
        <v>17.361240189345352</v>
      </c>
      <c r="AB60" s="166">
        <v>0.61560000000000004</v>
      </c>
      <c r="AC60" s="166">
        <v>0</v>
      </c>
      <c r="AD60" s="166">
        <v>0</v>
      </c>
      <c r="AE60" s="166">
        <v>0</v>
      </c>
      <c r="AF60" s="166">
        <v>97.666986379999997</v>
      </c>
      <c r="AG60" s="166">
        <v>0</v>
      </c>
      <c r="AH60" s="166">
        <v>0</v>
      </c>
      <c r="AI60" s="166">
        <v>8.516E-2</v>
      </c>
      <c r="AJ60" s="166">
        <v>3.7208699999999997</v>
      </c>
      <c r="AK60" s="166">
        <v>1240.3734965693454</v>
      </c>
      <c r="AL60" s="167"/>
      <c r="AM60" s="167"/>
      <c r="AN60" s="167"/>
      <c r="AO60" s="167"/>
      <c r="AP60" s="167"/>
      <c r="AQ60" s="167"/>
    </row>
    <row r="61" spans="1:43" s="481" customFormat="1" x14ac:dyDescent="0.2">
      <c r="A61" s="173" t="s">
        <v>1067</v>
      </c>
      <c r="B61" s="166">
        <v>75.800600000000003</v>
      </c>
      <c r="C61" s="166">
        <v>3770.6242099999999</v>
      </c>
      <c r="D61" s="166">
        <v>17583.70955</v>
      </c>
      <c r="E61" s="166">
        <v>6606.9540900000002</v>
      </c>
      <c r="F61" s="166">
        <v>2987.1039999999998</v>
      </c>
      <c r="G61" s="166">
        <v>0</v>
      </c>
      <c r="H61" s="166">
        <v>3005.9098884333876</v>
      </c>
      <c r="I61" s="166">
        <v>3741.8274027460093</v>
      </c>
      <c r="J61" s="166">
        <v>132.56863999999999</v>
      </c>
      <c r="K61" s="166">
        <v>10416.59258</v>
      </c>
      <c r="L61" s="166">
        <v>0</v>
      </c>
      <c r="M61" s="166">
        <v>1295.9539600000001</v>
      </c>
      <c r="N61" s="166">
        <v>185.14791999999997</v>
      </c>
      <c r="O61" s="166">
        <v>7717.3514100000002</v>
      </c>
      <c r="P61" s="166">
        <v>0</v>
      </c>
      <c r="Q61" s="166">
        <v>2343.3067199999996</v>
      </c>
      <c r="R61" s="166">
        <v>5096.8442800000003</v>
      </c>
      <c r="S61" s="166">
        <v>310.63640999999996</v>
      </c>
      <c r="T61" s="166">
        <v>4249.9198399999996</v>
      </c>
      <c r="U61" s="166">
        <v>4266.5588799999996</v>
      </c>
      <c r="V61" s="166">
        <v>3263.9330100000002</v>
      </c>
      <c r="W61" s="166">
        <v>3254.7198100000001</v>
      </c>
      <c r="X61" s="166">
        <v>30.796709999999997</v>
      </c>
      <c r="Y61" s="166">
        <v>2703.2658099999999</v>
      </c>
      <c r="Z61" s="166">
        <v>0</v>
      </c>
      <c r="AA61" s="166">
        <v>1073.1974760676178</v>
      </c>
      <c r="AB61" s="166">
        <v>4777.7827299999999</v>
      </c>
      <c r="AC61" s="166">
        <v>150.71600000000001</v>
      </c>
      <c r="AD61" s="166">
        <v>1630.8469499999999</v>
      </c>
      <c r="AE61" s="166">
        <v>2459.7901000000002</v>
      </c>
      <c r="AF61" s="166">
        <v>3095.1249599989997</v>
      </c>
      <c r="AG61" s="166">
        <v>11.36116</v>
      </c>
      <c r="AH61" s="166">
        <v>5593.8372499999996</v>
      </c>
      <c r="AI61" s="166">
        <v>14920.943640000001</v>
      </c>
      <c r="AJ61" s="166">
        <v>2275.34384</v>
      </c>
      <c r="AK61" s="166">
        <v>119028.46982724599</v>
      </c>
      <c r="AL61" s="167"/>
      <c r="AM61" s="167"/>
      <c r="AN61" s="167"/>
      <c r="AO61" s="167"/>
      <c r="AP61" s="167"/>
      <c r="AQ61" s="167"/>
    </row>
    <row r="62" spans="1:43" s="481" customFormat="1" x14ac:dyDescent="0.2">
      <c r="A62" s="173" t="s">
        <v>941</v>
      </c>
      <c r="B62" s="166">
        <v>0</v>
      </c>
      <c r="C62" s="166">
        <v>60230.196800000005</v>
      </c>
      <c r="D62" s="166">
        <v>33905.507959999974</v>
      </c>
      <c r="E62" s="166">
        <v>61741.878560000005</v>
      </c>
      <c r="F62" s="166">
        <v>10591.60781</v>
      </c>
      <c r="G62" s="166">
        <v>0</v>
      </c>
      <c r="H62" s="166">
        <v>12240.575042641591</v>
      </c>
      <c r="I62" s="166">
        <v>20299.3723025</v>
      </c>
      <c r="J62" s="166">
        <v>0</v>
      </c>
      <c r="K62" s="166">
        <v>2022.2134500000002</v>
      </c>
      <c r="L62" s="166">
        <v>0</v>
      </c>
      <c r="M62" s="166">
        <v>2273.7119700000003</v>
      </c>
      <c r="N62" s="166">
        <v>7813.8939500000006</v>
      </c>
      <c r="O62" s="166">
        <v>42486.033439999999</v>
      </c>
      <c r="P62" s="166">
        <v>0</v>
      </c>
      <c r="Q62" s="166">
        <v>21867.545730000002</v>
      </c>
      <c r="R62" s="166">
        <v>1158.11518</v>
      </c>
      <c r="S62" s="166">
        <v>3436.8235199999995</v>
      </c>
      <c r="T62" s="166">
        <v>37027.667450000001</v>
      </c>
      <c r="U62" s="166">
        <v>31513.247139999999</v>
      </c>
      <c r="V62" s="166">
        <v>16850.792560000002</v>
      </c>
      <c r="W62" s="166">
        <v>11018.610839999999</v>
      </c>
      <c r="X62" s="166">
        <v>535.26661000000001</v>
      </c>
      <c r="Y62" s="166">
        <v>2187.7790800000002</v>
      </c>
      <c r="Z62" s="166">
        <v>0.57999999999999996</v>
      </c>
      <c r="AA62" s="166">
        <v>6191.2146099999991</v>
      </c>
      <c r="AB62" s="166">
        <v>24171.396789999999</v>
      </c>
      <c r="AC62" s="166">
        <v>3430.5219999999999</v>
      </c>
      <c r="AD62" s="166">
        <v>9617.4666799999995</v>
      </c>
      <c r="AE62" s="166">
        <v>3912.8799499999996</v>
      </c>
      <c r="AF62" s="166">
        <v>12508.542559999998</v>
      </c>
      <c r="AG62" s="166">
        <v>2446.1119199999998</v>
      </c>
      <c r="AH62" s="166">
        <v>26261.257830000002</v>
      </c>
      <c r="AI62" s="166">
        <v>5090.8295609772858</v>
      </c>
      <c r="AJ62" s="166">
        <v>6135.78809</v>
      </c>
      <c r="AK62" s="166">
        <v>478967.42938611883</v>
      </c>
      <c r="AL62" s="167"/>
      <c r="AM62" s="167"/>
      <c r="AN62" s="167"/>
      <c r="AO62" s="167"/>
      <c r="AP62" s="167"/>
      <c r="AQ62" s="167"/>
    </row>
    <row r="63" spans="1:43" s="481" customFormat="1" x14ac:dyDescent="0.2">
      <c r="A63" s="173" t="s">
        <v>1779</v>
      </c>
      <c r="B63" s="166">
        <v>0</v>
      </c>
      <c r="C63" s="166">
        <v>0</v>
      </c>
      <c r="D63" s="166">
        <v>0</v>
      </c>
      <c r="E63" s="166">
        <v>0</v>
      </c>
      <c r="F63" s="166">
        <v>0</v>
      </c>
      <c r="G63" s="166">
        <v>0</v>
      </c>
      <c r="H63" s="166">
        <v>0</v>
      </c>
      <c r="I63" s="166">
        <v>0</v>
      </c>
      <c r="J63" s="166">
        <v>0</v>
      </c>
      <c r="K63" s="166">
        <v>0</v>
      </c>
      <c r="L63" s="166">
        <v>0</v>
      </c>
      <c r="M63" s="166">
        <v>0</v>
      </c>
      <c r="N63" s="166">
        <v>0</v>
      </c>
      <c r="O63" s="166">
        <v>0</v>
      </c>
      <c r="P63" s="166">
        <v>0</v>
      </c>
      <c r="Q63" s="166">
        <v>0</v>
      </c>
      <c r="R63" s="166">
        <v>0</v>
      </c>
      <c r="S63" s="166">
        <v>0</v>
      </c>
      <c r="T63" s="166">
        <v>0</v>
      </c>
      <c r="U63" s="166">
        <v>0</v>
      </c>
      <c r="V63" s="166">
        <v>0</v>
      </c>
      <c r="W63" s="166">
        <v>0</v>
      </c>
      <c r="X63" s="166">
        <v>0</v>
      </c>
      <c r="Y63" s="166">
        <v>0</v>
      </c>
      <c r="Z63" s="166">
        <v>0</v>
      </c>
      <c r="AA63" s="166">
        <v>0</v>
      </c>
      <c r="AB63" s="166">
        <v>0</v>
      </c>
      <c r="AC63" s="166">
        <v>0</v>
      </c>
      <c r="AD63" s="166">
        <v>2510.9025699999997</v>
      </c>
      <c r="AE63" s="166">
        <v>0</v>
      </c>
      <c r="AF63" s="166">
        <v>0</v>
      </c>
      <c r="AG63" s="166">
        <v>0</v>
      </c>
      <c r="AH63" s="166">
        <v>0</v>
      </c>
      <c r="AI63" s="166">
        <v>0</v>
      </c>
      <c r="AJ63" s="166">
        <v>0</v>
      </c>
      <c r="AK63" s="166">
        <v>2510.9025699999997</v>
      </c>
      <c r="AL63" s="167"/>
      <c r="AM63" s="167"/>
      <c r="AN63" s="167"/>
      <c r="AO63" s="167"/>
      <c r="AP63" s="167"/>
      <c r="AQ63" s="167"/>
    </row>
    <row r="64" spans="1:43" s="481" customFormat="1" x14ac:dyDescent="0.2">
      <c r="A64" s="174" t="s">
        <v>1573</v>
      </c>
      <c r="B64" s="166">
        <v>0</v>
      </c>
      <c r="C64" s="166">
        <v>1.23E-3</v>
      </c>
      <c r="D64" s="166">
        <v>6.415169999999998</v>
      </c>
      <c r="E64" s="166">
        <v>1124.28</v>
      </c>
      <c r="F64" s="166">
        <v>3.381E-2</v>
      </c>
      <c r="G64" s="166">
        <v>0</v>
      </c>
      <c r="H64" s="166">
        <v>0</v>
      </c>
      <c r="I64" s="166">
        <v>1623.75559</v>
      </c>
      <c r="J64" s="166">
        <v>0</v>
      </c>
      <c r="K64" s="166">
        <v>0</v>
      </c>
      <c r="L64" s="166">
        <v>0</v>
      </c>
      <c r="M64" s="166">
        <v>0</v>
      </c>
      <c r="N64" s="166">
        <v>0</v>
      </c>
      <c r="O64" s="166">
        <v>2.1659999999999999</v>
      </c>
      <c r="P64" s="166">
        <v>0</v>
      </c>
      <c r="Q64" s="166">
        <v>135477.48733999999</v>
      </c>
      <c r="R64" s="166">
        <v>0</v>
      </c>
      <c r="S64" s="166">
        <v>0</v>
      </c>
      <c r="T64" s="166">
        <v>4.5899999999999996E-2</v>
      </c>
      <c r="U64" s="166">
        <v>4032.5112999999997</v>
      </c>
      <c r="V64" s="166">
        <v>8.490000000000001E-3</v>
      </c>
      <c r="W64" s="166">
        <v>0</v>
      </c>
      <c r="X64" s="166">
        <v>0</v>
      </c>
      <c r="Y64" s="166">
        <v>0</v>
      </c>
      <c r="Z64" s="166">
        <v>0</v>
      </c>
      <c r="AA64" s="166">
        <v>0</v>
      </c>
      <c r="AB64" s="166">
        <v>368.34</v>
      </c>
      <c r="AC64" s="166">
        <v>0</v>
      </c>
      <c r="AD64" s="166">
        <v>700.60269999999991</v>
      </c>
      <c r="AE64" s="166">
        <v>0</v>
      </c>
      <c r="AF64" s="166">
        <v>0</v>
      </c>
      <c r="AG64" s="166">
        <v>0</v>
      </c>
      <c r="AH64" s="166">
        <v>0</v>
      </c>
      <c r="AI64" s="166">
        <v>0</v>
      </c>
      <c r="AJ64" s="166">
        <v>-1.3000000000000002E-4</v>
      </c>
      <c r="AK64" s="166">
        <v>143335.64739999999</v>
      </c>
      <c r="AL64" s="167"/>
      <c r="AM64" s="167"/>
      <c r="AN64" s="167"/>
      <c r="AO64" s="167"/>
      <c r="AP64" s="167"/>
      <c r="AQ64" s="167"/>
    </row>
    <row r="65" spans="1:43" s="481" customFormat="1" x14ac:dyDescent="0.2">
      <c r="A65" s="174" t="s">
        <v>1664</v>
      </c>
      <c r="B65" s="166">
        <v>0</v>
      </c>
      <c r="C65" s="166">
        <v>1179.4813799999999</v>
      </c>
      <c r="D65" s="166">
        <v>10325.533599999999</v>
      </c>
      <c r="E65" s="166">
        <v>9241.8029900000001</v>
      </c>
      <c r="F65" s="166">
        <v>7459.6843200000003</v>
      </c>
      <c r="G65" s="166">
        <v>0</v>
      </c>
      <c r="H65" s="166">
        <v>455.81240674490556</v>
      </c>
      <c r="I65" s="166">
        <v>1227.975915</v>
      </c>
      <c r="J65" s="166">
        <v>0</v>
      </c>
      <c r="K65" s="166">
        <v>4.6565600000000007</v>
      </c>
      <c r="L65" s="166">
        <v>0</v>
      </c>
      <c r="M65" s="166">
        <v>0</v>
      </c>
      <c r="N65" s="166">
        <v>0</v>
      </c>
      <c r="O65" s="166">
        <v>1018.8747</v>
      </c>
      <c r="P65" s="166">
        <v>0</v>
      </c>
      <c r="Q65" s="166">
        <v>1302.5821599999999</v>
      </c>
      <c r="R65" s="166">
        <v>0</v>
      </c>
      <c r="S65" s="166">
        <v>219.53751</v>
      </c>
      <c r="T65" s="166">
        <v>9499.2219700000005</v>
      </c>
      <c r="U65" s="166">
        <v>5026.6754000000001</v>
      </c>
      <c r="V65" s="166">
        <v>13.54913</v>
      </c>
      <c r="W65" s="166">
        <v>285.42126000000002</v>
      </c>
      <c r="X65" s="166">
        <v>0</v>
      </c>
      <c r="Y65" s="166">
        <v>0.28687999999999997</v>
      </c>
      <c r="Z65" s="166">
        <v>0</v>
      </c>
      <c r="AA65" s="166">
        <v>7.6008691146308971</v>
      </c>
      <c r="AB65" s="166">
        <v>500.65098</v>
      </c>
      <c r="AC65" s="166">
        <v>0</v>
      </c>
      <c r="AD65" s="166">
        <v>1768.2015700000002</v>
      </c>
      <c r="AE65" s="166">
        <v>54.015879999999996</v>
      </c>
      <c r="AF65" s="166">
        <v>4578.9773299999997</v>
      </c>
      <c r="AG65" s="166">
        <v>6.5371800000000011</v>
      </c>
      <c r="AH65" s="166">
        <v>3886.9051300000006</v>
      </c>
      <c r="AI65" s="166">
        <v>2.2998371428571427</v>
      </c>
      <c r="AJ65" s="166">
        <v>661.29872999999998</v>
      </c>
      <c r="AK65" s="166">
        <v>58727.583688002393</v>
      </c>
      <c r="AL65" s="167"/>
      <c r="AM65" s="167"/>
      <c r="AN65" s="167"/>
      <c r="AO65" s="167"/>
      <c r="AP65" s="167"/>
      <c r="AQ65" s="167"/>
    </row>
    <row r="66" spans="1:43" s="481" customFormat="1" x14ac:dyDescent="0.2">
      <c r="A66" s="175" t="s">
        <v>1657</v>
      </c>
      <c r="B66" s="166">
        <v>468.20418999999998</v>
      </c>
      <c r="C66" s="166">
        <v>10181.49048</v>
      </c>
      <c r="D66" s="166">
        <v>7016.4844499999999</v>
      </c>
      <c r="E66" s="166">
        <v>10941.697380000001</v>
      </c>
      <c r="F66" s="166">
        <v>901.97762</v>
      </c>
      <c r="G66" s="166">
        <v>0</v>
      </c>
      <c r="H66" s="166">
        <v>765.57790422439928</v>
      </c>
      <c r="I66" s="166">
        <v>6053.4946275000002</v>
      </c>
      <c r="J66" s="166">
        <v>0</v>
      </c>
      <c r="K66" s="166">
        <v>11728.909679999999</v>
      </c>
      <c r="L66" s="166">
        <v>0</v>
      </c>
      <c r="M66" s="166">
        <v>30.795759999999998</v>
      </c>
      <c r="N66" s="166">
        <v>255.83644999999999</v>
      </c>
      <c r="O66" s="166">
        <v>13753.5785</v>
      </c>
      <c r="P66" s="166">
        <v>0</v>
      </c>
      <c r="Q66" s="166">
        <v>9933.8820099999975</v>
      </c>
      <c r="R66" s="166">
        <v>-164.07704000000001</v>
      </c>
      <c r="S66" s="166">
        <v>1195.8119799999999</v>
      </c>
      <c r="T66" s="166">
        <v>18295.009669999999</v>
      </c>
      <c r="U66" s="166">
        <v>8714.3067699999992</v>
      </c>
      <c r="V66" s="166">
        <v>548.11671999999999</v>
      </c>
      <c r="W66" s="166">
        <v>2320.7276499999998</v>
      </c>
      <c r="X66" s="166">
        <v>61.835709999999999</v>
      </c>
      <c r="Y66" s="166">
        <v>180.00078999999999</v>
      </c>
      <c r="Z66" s="166">
        <v>0</v>
      </c>
      <c r="AA66" s="166">
        <v>582.03007050408428</v>
      </c>
      <c r="AB66" s="166">
        <v>6521.2839699999995</v>
      </c>
      <c r="AC66" s="166">
        <v>20.815999999999999</v>
      </c>
      <c r="AD66" s="166">
        <v>4112.3532000000005</v>
      </c>
      <c r="AE66" s="166">
        <v>-1.6351500000000001</v>
      </c>
      <c r="AF66" s="166">
        <v>1316.3844379999998</v>
      </c>
      <c r="AG66" s="166">
        <v>25.861099999999997</v>
      </c>
      <c r="AH66" s="166">
        <v>2647.2397900000001</v>
      </c>
      <c r="AI66" s="166">
        <v>33.242599999999996</v>
      </c>
      <c r="AJ66" s="166">
        <v>6005.5878200000006</v>
      </c>
      <c r="AK66" s="166">
        <v>124446.8251402285</v>
      </c>
      <c r="AL66" s="167"/>
      <c r="AM66" s="167"/>
      <c r="AN66" s="167"/>
      <c r="AO66" s="167"/>
      <c r="AP66" s="167"/>
      <c r="AQ66" s="167"/>
    </row>
    <row r="67" spans="1:43" s="481" customFormat="1" x14ac:dyDescent="0.2">
      <c r="A67" s="173" t="s">
        <v>1068</v>
      </c>
      <c r="B67" s="166">
        <v>410.02809000000002</v>
      </c>
      <c r="C67" s="166">
        <v>29413.274649999999</v>
      </c>
      <c r="D67" s="166">
        <v>51866.867920000004</v>
      </c>
      <c r="E67" s="166">
        <v>43648.880290000008</v>
      </c>
      <c r="F67" s="166">
        <v>6876.5236399999985</v>
      </c>
      <c r="G67" s="166">
        <v>0</v>
      </c>
      <c r="H67" s="166">
        <v>32670.672706216115</v>
      </c>
      <c r="I67" s="166">
        <v>77921.061924999987</v>
      </c>
      <c r="J67" s="166">
        <v>0</v>
      </c>
      <c r="K67" s="166">
        <v>4262.0243100000007</v>
      </c>
      <c r="L67" s="166">
        <v>0</v>
      </c>
      <c r="M67" s="166">
        <v>51.948010000000004</v>
      </c>
      <c r="N67" s="166">
        <v>560.24566000000004</v>
      </c>
      <c r="O67" s="166">
        <v>40203.328680000006</v>
      </c>
      <c r="P67" s="166">
        <v>0</v>
      </c>
      <c r="Q67" s="166">
        <v>49977.261659999996</v>
      </c>
      <c r="R67" s="166">
        <v>501.09129000000007</v>
      </c>
      <c r="S67" s="166">
        <v>21398.790430000001</v>
      </c>
      <c r="T67" s="166">
        <v>50165.871749999998</v>
      </c>
      <c r="U67" s="166">
        <v>61756.470710000009</v>
      </c>
      <c r="V67" s="166">
        <v>32345.522730000001</v>
      </c>
      <c r="W67" s="166">
        <v>2278.67742</v>
      </c>
      <c r="X67" s="166">
        <v>1204.7007800000001</v>
      </c>
      <c r="Y67" s="166">
        <v>3600.3434099999999</v>
      </c>
      <c r="Z67" s="166">
        <v>0</v>
      </c>
      <c r="AA67" s="166">
        <v>5684.1784338682246</v>
      </c>
      <c r="AB67" s="166">
        <v>21991.67511</v>
      </c>
      <c r="AC67" s="166">
        <v>1054.259</v>
      </c>
      <c r="AD67" s="166">
        <v>38696.832900000001</v>
      </c>
      <c r="AE67" s="166">
        <v>369.06540000000001</v>
      </c>
      <c r="AF67" s="166">
        <v>16849.905231265999</v>
      </c>
      <c r="AG67" s="166">
        <v>639.3225799999999</v>
      </c>
      <c r="AH67" s="166">
        <v>24161.326360000006</v>
      </c>
      <c r="AI67" s="166">
        <v>3475.025693764137</v>
      </c>
      <c r="AJ67" s="166">
        <v>22036.347280000002</v>
      </c>
      <c r="AK67" s="166">
        <v>646071.52405011444</v>
      </c>
      <c r="AL67" s="167"/>
      <c r="AM67" s="167"/>
      <c r="AN67" s="167"/>
      <c r="AO67" s="167"/>
      <c r="AP67" s="167"/>
      <c r="AQ67" s="167"/>
    </row>
    <row r="68" spans="1:43" s="481" customFormat="1" x14ac:dyDescent="0.2">
      <c r="A68" s="173" t="s">
        <v>526</v>
      </c>
      <c r="B68" s="166">
        <v>140.31299999999999</v>
      </c>
      <c r="C68" s="166">
        <v>19299.428749999999</v>
      </c>
      <c r="D68" s="166">
        <v>45526.361180000014</v>
      </c>
      <c r="E68" s="166">
        <v>29773.100380000003</v>
      </c>
      <c r="F68" s="166">
        <v>11873.994019999998</v>
      </c>
      <c r="G68" s="166">
        <v>0</v>
      </c>
      <c r="H68" s="166">
        <v>26396.85000240738</v>
      </c>
      <c r="I68" s="166">
        <v>43936.882590471381</v>
      </c>
      <c r="J68" s="166">
        <v>0</v>
      </c>
      <c r="K68" s="166">
        <v>3231.2658699999997</v>
      </c>
      <c r="L68" s="166">
        <v>0</v>
      </c>
      <c r="M68" s="166">
        <v>602.66</v>
      </c>
      <c r="N68" s="166">
        <v>383.91244999999998</v>
      </c>
      <c r="O68" s="166">
        <v>14994.454519999998</v>
      </c>
      <c r="P68" s="166">
        <v>0</v>
      </c>
      <c r="Q68" s="166">
        <v>55214.872219999997</v>
      </c>
      <c r="R68" s="166">
        <v>852.41584</v>
      </c>
      <c r="S68" s="166">
        <v>1760.6363199999998</v>
      </c>
      <c r="T68" s="166">
        <v>21330.11075</v>
      </c>
      <c r="U68" s="166">
        <v>34504.885770000001</v>
      </c>
      <c r="V68" s="166">
        <v>10135.990690000001</v>
      </c>
      <c r="W68" s="166">
        <v>6629.6554099999994</v>
      </c>
      <c r="X68" s="166">
        <v>26.10201</v>
      </c>
      <c r="Y68" s="166">
        <v>3214.8842400000003</v>
      </c>
      <c r="Z68" s="166">
        <v>0</v>
      </c>
      <c r="AA68" s="166">
        <v>3498.7734297795205</v>
      </c>
      <c r="AB68" s="166">
        <v>23482.34836</v>
      </c>
      <c r="AC68" s="166">
        <v>468.68599999999998</v>
      </c>
      <c r="AD68" s="166">
        <v>12550.794850000002</v>
      </c>
      <c r="AE68" s="166">
        <v>410.03494000000001</v>
      </c>
      <c r="AF68" s="166">
        <v>10090.956047997999</v>
      </c>
      <c r="AG68" s="166">
        <v>173.15639999999999</v>
      </c>
      <c r="AH68" s="166">
        <v>33035.949380000005</v>
      </c>
      <c r="AI68" s="166">
        <v>1126.3449604945206</v>
      </c>
      <c r="AJ68" s="166">
        <v>21781.830439999998</v>
      </c>
      <c r="AK68" s="166">
        <v>436447.65082115075</v>
      </c>
      <c r="AL68" s="167"/>
      <c r="AM68" s="167"/>
      <c r="AN68" s="167"/>
      <c r="AO68" s="167"/>
      <c r="AP68" s="167"/>
      <c r="AQ68" s="167"/>
    </row>
    <row r="69" spans="1:43" s="481" customFormat="1" x14ac:dyDescent="0.2">
      <c r="A69" s="173" t="s">
        <v>945</v>
      </c>
      <c r="B69" s="166">
        <v>15.912000000000001</v>
      </c>
      <c r="C69" s="166">
        <v>3489.5001899999975</v>
      </c>
      <c r="D69" s="166">
        <v>8170.8079400000051</v>
      </c>
      <c r="E69" s="166">
        <v>9212.2395399999987</v>
      </c>
      <c r="F69" s="166">
        <v>681.61058000000003</v>
      </c>
      <c r="G69" s="166">
        <v>0</v>
      </c>
      <c r="H69" s="166">
        <v>479.29458843600747</v>
      </c>
      <c r="I69" s="166">
        <v>7304.8380850000085</v>
      </c>
      <c r="J69" s="166">
        <v>0</v>
      </c>
      <c r="K69" s="166">
        <v>53.650510000000239</v>
      </c>
      <c r="L69" s="166">
        <v>0</v>
      </c>
      <c r="M69" s="166">
        <v>767.91719999999998</v>
      </c>
      <c r="N69" s="166">
        <v>229.92541999999992</v>
      </c>
      <c r="O69" s="166">
        <v>960.96624999999995</v>
      </c>
      <c r="P69" s="166">
        <v>0</v>
      </c>
      <c r="Q69" s="166">
        <v>13229.994159999997</v>
      </c>
      <c r="R69" s="166">
        <v>9532.4847900000004</v>
      </c>
      <c r="S69" s="166">
        <v>-91.893109999999865</v>
      </c>
      <c r="T69" s="166">
        <v>3335.5171400000045</v>
      </c>
      <c r="U69" s="166">
        <v>1319.5402200000062</v>
      </c>
      <c r="V69" s="166">
        <v>2125.9665699999982</v>
      </c>
      <c r="W69" s="166">
        <v>84.929570000000297</v>
      </c>
      <c r="X69" s="166">
        <v>205.46082999999999</v>
      </c>
      <c r="Y69" s="166">
        <v>2.2355600000000559</v>
      </c>
      <c r="Z69" s="166">
        <v>0</v>
      </c>
      <c r="AA69" s="166">
        <v>431.71596999999974</v>
      </c>
      <c r="AB69" s="166">
        <v>2209.8533600000032</v>
      </c>
      <c r="AC69" s="166">
        <v>0</v>
      </c>
      <c r="AD69" s="166">
        <v>5117.3883499999938</v>
      </c>
      <c r="AE69" s="166">
        <v>119.75299999999994</v>
      </c>
      <c r="AF69" s="166">
        <v>2268.8788581680005</v>
      </c>
      <c r="AG69" s="166">
        <v>186.41454000000007</v>
      </c>
      <c r="AH69" s="166">
        <v>37618.397810000009</v>
      </c>
      <c r="AI69" s="166">
        <v>114.68447927242913</v>
      </c>
      <c r="AJ69" s="166">
        <v>9482.701149999999</v>
      </c>
      <c r="AK69" s="166">
        <v>118660.68555087644</v>
      </c>
      <c r="AL69" s="167"/>
      <c r="AM69" s="167"/>
      <c r="AN69" s="167"/>
      <c r="AO69" s="167"/>
      <c r="AP69" s="167"/>
      <c r="AQ69" s="167"/>
    </row>
    <row r="70" spans="1:43" s="481" customFormat="1" x14ac:dyDescent="0.2">
      <c r="A70" s="173" t="s">
        <v>946</v>
      </c>
      <c r="B70" s="166">
        <v>0</v>
      </c>
      <c r="C70" s="166">
        <v>107119.83613999998</v>
      </c>
      <c r="D70" s="166">
        <v>76007.203420000005</v>
      </c>
      <c r="E70" s="166">
        <v>135003.63657999996</v>
      </c>
      <c r="F70" s="166">
        <v>45908.74336</v>
      </c>
      <c r="G70" s="166">
        <v>0</v>
      </c>
      <c r="H70" s="166">
        <v>77682.180319429826</v>
      </c>
      <c r="I70" s="166">
        <v>226100.29284077368</v>
      </c>
      <c r="J70" s="166">
        <v>0</v>
      </c>
      <c r="K70" s="166">
        <v>932.06434000000002</v>
      </c>
      <c r="L70" s="166">
        <v>0</v>
      </c>
      <c r="M70" s="166">
        <v>1965.6248400000002</v>
      </c>
      <c r="N70" s="166">
        <v>25596.214960000001</v>
      </c>
      <c r="O70" s="166">
        <v>118963.69793000001</v>
      </c>
      <c r="P70" s="166">
        <v>0</v>
      </c>
      <c r="Q70" s="166">
        <v>32229.34935</v>
      </c>
      <c r="R70" s="166">
        <v>55635.48792</v>
      </c>
      <c r="S70" s="166">
        <v>15924.53558</v>
      </c>
      <c r="T70" s="166">
        <v>139345.76579</v>
      </c>
      <c r="U70" s="166">
        <v>104340.31384999999</v>
      </c>
      <c r="V70" s="166">
        <v>24113.794089999996</v>
      </c>
      <c r="W70" s="166">
        <v>84547.180590000004</v>
      </c>
      <c r="X70" s="166">
        <v>26839.850399999999</v>
      </c>
      <c r="Y70" s="166">
        <v>39699.941930000001</v>
      </c>
      <c r="Z70" s="166">
        <v>55.015040000000006</v>
      </c>
      <c r="AA70" s="166">
        <v>31837.5093198</v>
      </c>
      <c r="AB70" s="166">
        <v>90493.620190000001</v>
      </c>
      <c r="AC70" s="166">
        <v>10193.205</v>
      </c>
      <c r="AD70" s="166">
        <v>55724.535299999996</v>
      </c>
      <c r="AE70" s="166">
        <v>34470.049189999998</v>
      </c>
      <c r="AF70" s="166">
        <v>72969.86017</v>
      </c>
      <c r="AG70" s="166">
        <v>7358.0832399999999</v>
      </c>
      <c r="AH70" s="166">
        <v>48535.346600000004</v>
      </c>
      <c r="AI70" s="166">
        <v>733.60601582358868</v>
      </c>
      <c r="AJ70" s="166">
        <v>11431.59491</v>
      </c>
      <c r="AK70" s="166">
        <v>1701758.1392058274</v>
      </c>
      <c r="AL70" s="167"/>
      <c r="AM70" s="167"/>
      <c r="AN70" s="167"/>
      <c r="AO70" s="167"/>
      <c r="AP70" s="167"/>
      <c r="AQ70" s="167"/>
    </row>
    <row r="71" spans="1:43" s="481" customFormat="1" x14ac:dyDescent="0.2">
      <c r="A71" s="173" t="s">
        <v>947</v>
      </c>
      <c r="B71" s="166">
        <v>0</v>
      </c>
      <c r="C71" s="166">
        <v>9423.8700100000024</v>
      </c>
      <c r="D71" s="166">
        <v>14954.631919999996</v>
      </c>
      <c r="E71" s="166">
        <v>24082.201300000001</v>
      </c>
      <c r="F71" s="166">
        <v>3942.4388199999999</v>
      </c>
      <c r="G71" s="166">
        <v>0</v>
      </c>
      <c r="H71" s="166">
        <v>2230.0969465941803</v>
      </c>
      <c r="I71" s="166">
        <v>13660.08664337488</v>
      </c>
      <c r="J71" s="166">
        <v>0</v>
      </c>
      <c r="K71" s="166">
        <v>869.49738999999988</v>
      </c>
      <c r="L71" s="166">
        <v>0</v>
      </c>
      <c r="M71" s="166">
        <v>11.939680000000001</v>
      </c>
      <c r="N71" s="166">
        <v>218.17669000000001</v>
      </c>
      <c r="O71" s="166">
        <v>10917.090560000001</v>
      </c>
      <c r="P71" s="166">
        <v>0</v>
      </c>
      <c r="Q71" s="166">
        <v>1651.9317000000001</v>
      </c>
      <c r="R71" s="166">
        <v>173.18356999999997</v>
      </c>
      <c r="S71" s="166">
        <v>625.00674000000004</v>
      </c>
      <c r="T71" s="166">
        <v>9303.420970000001</v>
      </c>
      <c r="U71" s="166">
        <v>9409.7492300000013</v>
      </c>
      <c r="V71" s="166">
        <v>720.26764999999989</v>
      </c>
      <c r="W71" s="166">
        <v>1460.52847</v>
      </c>
      <c r="X71" s="166">
        <v>2.2160700000000002</v>
      </c>
      <c r="Y71" s="166">
        <v>310.67187000000001</v>
      </c>
      <c r="Z71" s="166">
        <v>0</v>
      </c>
      <c r="AA71" s="166">
        <v>706.41494341032399</v>
      </c>
      <c r="AB71" s="166">
        <v>5097.7399299999997</v>
      </c>
      <c r="AC71" s="166">
        <v>110.85599999999999</v>
      </c>
      <c r="AD71" s="166">
        <v>2428.02081</v>
      </c>
      <c r="AE71" s="166">
        <v>855.33646999999996</v>
      </c>
      <c r="AF71" s="166">
        <v>2457.1315299999997</v>
      </c>
      <c r="AG71" s="166">
        <v>24.369769999999999</v>
      </c>
      <c r="AH71" s="166">
        <v>6140.2528400000001</v>
      </c>
      <c r="AI71" s="166">
        <v>482.09422999999998</v>
      </c>
      <c r="AJ71" s="166">
        <v>2572.8197800000003</v>
      </c>
      <c r="AK71" s="166">
        <v>124842.04253337938</v>
      </c>
      <c r="AL71" s="167"/>
      <c r="AM71" s="167"/>
      <c r="AN71" s="167"/>
      <c r="AO71" s="167"/>
      <c r="AP71" s="167"/>
      <c r="AQ71" s="167"/>
    </row>
    <row r="72" spans="1:43" s="481" customFormat="1" x14ac:dyDescent="0.2">
      <c r="A72" s="173" t="s">
        <v>1069</v>
      </c>
      <c r="B72" s="166">
        <v>0</v>
      </c>
      <c r="C72" s="166">
        <v>2044.4513300000001</v>
      </c>
      <c r="D72" s="166">
        <v>26162.051330000002</v>
      </c>
      <c r="E72" s="166">
        <v>311.22755000000006</v>
      </c>
      <c r="F72" s="166">
        <v>0</v>
      </c>
      <c r="G72" s="166">
        <v>0</v>
      </c>
      <c r="H72" s="166">
        <v>0</v>
      </c>
      <c r="I72" s="166">
        <v>0</v>
      </c>
      <c r="J72" s="166">
        <v>0</v>
      </c>
      <c r="K72" s="166">
        <v>75.71135000000001</v>
      </c>
      <c r="L72" s="166">
        <v>0</v>
      </c>
      <c r="M72" s="166">
        <v>0</v>
      </c>
      <c r="N72" s="166">
        <v>0</v>
      </c>
      <c r="O72" s="166">
        <v>32.822420000000001</v>
      </c>
      <c r="P72" s="166">
        <v>0</v>
      </c>
      <c r="Q72" s="166">
        <v>2677.1030900000001</v>
      </c>
      <c r="R72" s="166">
        <v>0</v>
      </c>
      <c r="S72" s="166">
        <v>4.758</v>
      </c>
      <c r="T72" s="166">
        <v>27.20384</v>
      </c>
      <c r="U72" s="166">
        <v>38914.664649999999</v>
      </c>
      <c r="V72" s="166">
        <v>0</v>
      </c>
      <c r="W72" s="166">
        <v>0</v>
      </c>
      <c r="X72" s="166">
        <v>0</v>
      </c>
      <c r="Y72" s="166">
        <v>82</v>
      </c>
      <c r="Z72" s="166">
        <v>0</v>
      </c>
      <c r="AA72" s="166">
        <v>0</v>
      </c>
      <c r="AB72" s="166">
        <v>147.33600000000001</v>
      </c>
      <c r="AC72" s="166">
        <v>0</v>
      </c>
      <c r="AD72" s="166">
        <v>4616.8877000000002</v>
      </c>
      <c r="AE72" s="166">
        <v>0</v>
      </c>
      <c r="AF72" s="166">
        <v>0</v>
      </c>
      <c r="AG72" s="166">
        <v>0</v>
      </c>
      <c r="AH72" s="166">
        <v>0</v>
      </c>
      <c r="AI72" s="166">
        <v>0</v>
      </c>
      <c r="AJ72" s="166">
        <v>0</v>
      </c>
      <c r="AK72" s="166">
        <v>75096.217260000005</v>
      </c>
      <c r="AL72" s="167"/>
      <c r="AM72" s="167"/>
      <c r="AN72" s="167"/>
      <c r="AO72" s="167"/>
      <c r="AP72" s="167"/>
      <c r="AQ72" s="167"/>
    </row>
    <row r="73" spans="1:43" s="481" customFormat="1" x14ac:dyDescent="0.2">
      <c r="A73" s="173" t="s">
        <v>1780</v>
      </c>
      <c r="B73" s="166">
        <v>0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6">
        <v>0</v>
      </c>
      <c r="J73" s="166"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6">
        <v>0</v>
      </c>
      <c r="Q73" s="166">
        <v>0</v>
      </c>
      <c r="R73" s="166">
        <v>0</v>
      </c>
      <c r="S73" s="166">
        <v>-4.1509999999999998</v>
      </c>
      <c r="T73" s="166">
        <v>0</v>
      </c>
      <c r="U73" s="166">
        <v>0</v>
      </c>
      <c r="V73" s="166">
        <v>0</v>
      </c>
      <c r="W73" s="166">
        <v>0</v>
      </c>
      <c r="X73" s="166">
        <v>0</v>
      </c>
      <c r="Y73" s="166">
        <v>0</v>
      </c>
      <c r="Z73" s="166">
        <v>0</v>
      </c>
      <c r="AA73" s="166">
        <v>0</v>
      </c>
      <c r="AB73" s="166">
        <v>0</v>
      </c>
      <c r="AC73" s="166">
        <v>0</v>
      </c>
      <c r="AD73" s="166">
        <v>0</v>
      </c>
      <c r="AE73" s="166">
        <v>0</v>
      </c>
      <c r="AF73" s="166">
        <v>1752.3656635399998</v>
      </c>
      <c r="AG73" s="166">
        <v>0</v>
      </c>
      <c r="AH73" s="166">
        <v>0</v>
      </c>
      <c r="AI73" s="166">
        <v>0</v>
      </c>
      <c r="AJ73" s="166">
        <v>0.23601</v>
      </c>
      <c r="AK73" s="166">
        <v>1748.4506735399998</v>
      </c>
      <c r="AL73" s="167"/>
      <c r="AM73" s="167"/>
      <c r="AN73" s="167"/>
      <c r="AO73" s="167"/>
      <c r="AP73" s="167"/>
      <c r="AQ73" s="167"/>
    </row>
    <row r="74" spans="1:43" s="481" customFormat="1" x14ac:dyDescent="0.2">
      <c r="A74" s="173" t="s">
        <v>1675</v>
      </c>
      <c r="B74" s="166">
        <v>3640.0667999999996</v>
      </c>
      <c r="C74" s="166">
        <v>19407.763469999998</v>
      </c>
      <c r="D74" s="166">
        <v>92224.199670000002</v>
      </c>
      <c r="E74" s="166">
        <v>58859.752810000005</v>
      </c>
      <c r="F74" s="166">
        <v>11464.201879999997</v>
      </c>
      <c r="G74" s="166">
        <v>0</v>
      </c>
      <c r="H74" s="166">
        <v>37058.670428752339</v>
      </c>
      <c r="I74" s="166">
        <v>73187.734487499998</v>
      </c>
      <c r="J74" s="166">
        <v>0</v>
      </c>
      <c r="K74" s="166">
        <v>62939.185920000004</v>
      </c>
      <c r="L74" s="166">
        <v>0</v>
      </c>
      <c r="M74" s="166">
        <v>980.20456999999999</v>
      </c>
      <c r="N74" s="166">
        <v>1116.6669299999999</v>
      </c>
      <c r="O74" s="166">
        <v>54087.489900000008</v>
      </c>
      <c r="P74" s="166">
        <v>0</v>
      </c>
      <c r="Q74" s="166">
        <v>54795.168109999999</v>
      </c>
      <c r="R74" s="166">
        <v>634.45253000000002</v>
      </c>
      <c r="S74" s="166">
        <v>8558.9182199999996</v>
      </c>
      <c r="T74" s="166">
        <v>59248.783480000006</v>
      </c>
      <c r="U74" s="166">
        <v>49707.997709999996</v>
      </c>
      <c r="V74" s="166">
        <v>752.22564999999997</v>
      </c>
      <c r="W74" s="166">
        <v>51089.93705</v>
      </c>
      <c r="X74" s="166">
        <v>1.1264500000000006</v>
      </c>
      <c r="Y74" s="166">
        <v>9606.3336600000002</v>
      </c>
      <c r="Z74" s="166">
        <v>0</v>
      </c>
      <c r="AA74" s="166">
        <v>8660.5768087513989</v>
      </c>
      <c r="AB74" s="166">
        <v>22694.855309999995</v>
      </c>
      <c r="AC74" s="166">
        <v>631.84500000000003</v>
      </c>
      <c r="AD74" s="166">
        <v>7412.3382999999985</v>
      </c>
      <c r="AE74" s="166">
        <v>585.47987000000001</v>
      </c>
      <c r="AF74" s="166">
        <v>13758.942400539001</v>
      </c>
      <c r="AG74" s="166">
        <v>36.490370000000006</v>
      </c>
      <c r="AH74" s="166">
        <v>49083.358479999995</v>
      </c>
      <c r="AI74" s="166">
        <v>312.15005999999994</v>
      </c>
      <c r="AJ74" s="166">
        <v>29441.656139999999</v>
      </c>
      <c r="AK74" s="166">
        <v>781978.5724655427</v>
      </c>
      <c r="AL74" s="167"/>
      <c r="AM74" s="167"/>
      <c r="AN74" s="167"/>
      <c r="AO74" s="167"/>
      <c r="AP74" s="167"/>
      <c r="AQ74" s="167"/>
    </row>
    <row r="75" spans="1:43" s="481" customFormat="1" x14ac:dyDescent="0.2">
      <c r="A75" s="173" t="s">
        <v>1070</v>
      </c>
      <c r="B75" s="166">
        <v>0</v>
      </c>
      <c r="C75" s="166">
        <v>847.19590000000005</v>
      </c>
      <c r="D75" s="166">
        <v>1307.3696499999999</v>
      </c>
      <c r="E75" s="166">
        <v>310.76659999999998</v>
      </c>
      <c r="F75" s="166">
        <v>0</v>
      </c>
      <c r="G75" s="166">
        <v>1083.15491</v>
      </c>
      <c r="H75" s="166">
        <v>0</v>
      </c>
      <c r="I75" s="166">
        <v>0</v>
      </c>
      <c r="J75" s="166">
        <v>0</v>
      </c>
      <c r="K75" s="166">
        <v>0</v>
      </c>
      <c r="L75" s="166">
        <v>13823.295800000571</v>
      </c>
      <c r="M75" s="166">
        <v>0</v>
      </c>
      <c r="N75" s="166">
        <v>0</v>
      </c>
      <c r="O75" s="166">
        <v>0</v>
      </c>
      <c r="P75" s="166">
        <v>4239.9255899999998</v>
      </c>
      <c r="Q75" s="166">
        <v>112.44782000000001</v>
      </c>
      <c r="R75" s="166">
        <v>0</v>
      </c>
      <c r="S75" s="166">
        <v>0</v>
      </c>
      <c r="T75" s="166">
        <v>0</v>
      </c>
      <c r="U75" s="166">
        <v>0</v>
      </c>
      <c r="V75" s="166">
        <v>0</v>
      </c>
      <c r="W75" s="166">
        <v>0</v>
      </c>
      <c r="X75" s="166">
        <v>0</v>
      </c>
      <c r="Y75" s="166">
        <v>0</v>
      </c>
      <c r="Z75" s="166">
        <v>0</v>
      </c>
      <c r="AA75" s="166">
        <v>0</v>
      </c>
      <c r="AB75" s="166">
        <v>0</v>
      </c>
      <c r="AC75" s="166">
        <v>0</v>
      </c>
      <c r="AD75" s="166">
        <v>0</v>
      </c>
      <c r="AE75" s="166">
        <v>0</v>
      </c>
      <c r="AF75" s="166">
        <v>3.0698300000000001</v>
      </c>
      <c r="AG75" s="166">
        <v>0</v>
      </c>
      <c r="AH75" s="166">
        <v>0</v>
      </c>
      <c r="AI75" s="166">
        <v>0</v>
      </c>
      <c r="AJ75" s="166">
        <v>4.4331100000000001</v>
      </c>
      <c r="AK75" s="166">
        <v>21731.659210000573</v>
      </c>
      <c r="AL75" s="167"/>
      <c r="AM75" s="167"/>
      <c r="AN75" s="167"/>
      <c r="AO75" s="167"/>
      <c r="AP75" s="167"/>
      <c r="AQ75" s="167"/>
    </row>
    <row r="76" spans="1:43" s="481" customFormat="1" x14ac:dyDescent="0.2">
      <c r="A76" s="177" t="s">
        <v>1782</v>
      </c>
      <c r="B76" s="166">
        <v>0</v>
      </c>
      <c r="C76" s="166">
        <v>689.36503000000005</v>
      </c>
      <c r="D76" s="166">
        <v>0</v>
      </c>
      <c r="E76" s="166">
        <v>0</v>
      </c>
      <c r="F76" s="166">
        <v>0</v>
      </c>
      <c r="G76" s="166">
        <v>0</v>
      </c>
      <c r="H76" s="166">
        <v>958.19509000000005</v>
      </c>
      <c r="I76" s="166">
        <v>0</v>
      </c>
      <c r="J76" s="166">
        <v>0</v>
      </c>
      <c r="K76" s="166">
        <v>4798.5853899999993</v>
      </c>
      <c r="L76" s="166">
        <v>0</v>
      </c>
      <c r="M76" s="166">
        <v>0</v>
      </c>
      <c r="N76" s="166">
        <v>1.13131</v>
      </c>
      <c r="O76" s="166">
        <v>4294.3805400000001</v>
      </c>
      <c r="P76" s="166">
        <v>0</v>
      </c>
      <c r="Q76" s="166">
        <v>0</v>
      </c>
      <c r="R76" s="166">
        <v>0</v>
      </c>
      <c r="S76" s="166">
        <v>118.40624000000001</v>
      </c>
      <c r="T76" s="166">
        <v>0</v>
      </c>
      <c r="U76" s="166">
        <v>50.169839999999965</v>
      </c>
      <c r="V76" s="166">
        <v>0</v>
      </c>
      <c r="W76" s="166">
        <v>0</v>
      </c>
      <c r="X76" s="166">
        <v>0</v>
      </c>
      <c r="Y76" s="166">
        <v>0</v>
      </c>
      <c r="Z76" s="166">
        <v>0</v>
      </c>
      <c r="AA76" s="166">
        <v>0</v>
      </c>
      <c r="AB76" s="166">
        <v>32.341000000000001</v>
      </c>
      <c r="AC76" s="166">
        <v>217.56899999999999</v>
      </c>
      <c r="AD76" s="166">
        <v>640.05432999999994</v>
      </c>
      <c r="AE76" s="166">
        <v>0</v>
      </c>
      <c r="AF76" s="166">
        <v>3571.7573980000002</v>
      </c>
      <c r="AG76" s="166">
        <v>0</v>
      </c>
      <c r="AH76" s="166">
        <v>0</v>
      </c>
      <c r="AI76" s="166">
        <v>2.9186000000000001</v>
      </c>
      <c r="AJ76" s="166">
        <v>0</v>
      </c>
      <c r="AK76" s="166">
        <v>15374.873767999999</v>
      </c>
      <c r="AL76" s="167"/>
      <c r="AM76" s="167"/>
      <c r="AN76" s="167"/>
      <c r="AO76" s="167"/>
      <c r="AP76" s="167"/>
      <c r="AQ76" s="167"/>
    </row>
    <row r="77" spans="1:43" s="481" customFormat="1" x14ac:dyDescent="0.2">
      <c r="A77" s="173" t="s">
        <v>674</v>
      </c>
      <c r="B77" s="166">
        <v>0</v>
      </c>
      <c r="C77" s="166">
        <v>4251.3797800000002</v>
      </c>
      <c r="D77" s="166">
        <v>4865.5292300000001</v>
      </c>
      <c r="E77" s="166">
        <v>4201.4770899999994</v>
      </c>
      <c r="F77" s="166">
        <v>0</v>
      </c>
      <c r="G77" s="166">
        <v>0</v>
      </c>
      <c r="H77" s="166">
        <v>247.4909127103644</v>
      </c>
      <c r="I77" s="166">
        <v>774.88923</v>
      </c>
      <c r="J77" s="166">
        <v>952.12830000000008</v>
      </c>
      <c r="K77" s="166">
        <v>141.42923000000005</v>
      </c>
      <c r="L77" s="166">
        <v>0</v>
      </c>
      <c r="M77" s="166">
        <v>0</v>
      </c>
      <c r="N77" s="166">
        <v>0</v>
      </c>
      <c r="O77" s="166">
        <v>-258.83999999999997</v>
      </c>
      <c r="P77" s="166">
        <v>0</v>
      </c>
      <c r="Q77" s="166">
        <v>7830.2330000000002</v>
      </c>
      <c r="R77" s="166">
        <v>0</v>
      </c>
      <c r="S77" s="166">
        <v>0</v>
      </c>
      <c r="T77" s="166">
        <v>33.603809999999996</v>
      </c>
      <c r="U77" s="166">
        <v>2080.1187</v>
      </c>
      <c r="V77" s="166">
        <v>44.058999999999997</v>
      </c>
      <c r="W77" s="166">
        <v>0</v>
      </c>
      <c r="X77" s="166">
        <v>2.6058000000000003</v>
      </c>
      <c r="Y77" s="166">
        <v>37.987000000000002</v>
      </c>
      <c r="Z77" s="166">
        <v>0</v>
      </c>
      <c r="AA77" s="166">
        <v>0</v>
      </c>
      <c r="AB77" s="166">
        <v>104.35885999999999</v>
      </c>
      <c r="AC77" s="166">
        <v>14.930999999999999</v>
      </c>
      <c r="AD77" s="166">
        <v>10.952999999999999</v>
      </c>
      <c r="AE77" s="166">
        <v>0</v>
      </c>
      <c r="AF77" s="166">
        <v>2283.39687</v>
      </c>
      <c r="AG77" s="166">
        <v>0</v>
      </c>
      <c r="AH77" s="166">
        <v>0</v>
      </c>
      <c r="AI77" s="166">
        <v>70.373199999999997</v>
      </c>
      <c r="AJ77" s="166">
        <v>81.964920000000006</v>
      </c>
      <c r="AK77" s="166">
        <v>27770.068932710368</v>
      </c>
      <c r="AL77" s="167"/>
      <c r="AM77" s="167"/>
      <c r="AN77" s="167"/>
      <c r="AO77" s="167"/>
      <c r="AP77" s="167"/>
      <c r="AQ77" s="167"/>
    </row>
    <row r="78" spans="1:43" s="481" customFormat="1" x14ac:dyDescent="0.2">
      <c r="A78" s="173" t="s">
        <v>843</v>
      </c>
      <c r="B78" s="166">
        <v>0</v>
      </c>
      <c r="C78" s="166">
        <v>94.300690000000003</v>
      </c>
      <c r="D78" s="166">
        <v>443.12241999999998</v>
      </c>
      <c r="E78" s="166">
        <v>132.14554999999999</v>
      </c>
      <c r="F78" s="166">
        <v>11.999970000000001</v>
      </c>
      <c r="G78" s="166">
        <v>0</v>
      </c>
      <c r="H78" s="166">
        <v>24.460229830687343</v>
      </c>
      <c r="I78" s="166">
        <v>71.219454999999996</v>
      </c>
      <c r="J78" s="166">
        <v>0</v>
      </c>
      <c r="K78" s="166">
        <v>0</v>
      </c>
      <c r="L78" s="166">
        <v>0</v>
      </c>
      <c r="M78" s="166">
        <v>0</v>
      </c>
      <c r="N78" s="166">
        <v>2.4711500000000002</v>
      </c>
      <c r="O78" s="166">
        <v>52.651360000000004</v>
      </c>
      <c r="P78" s="166">
        <v>0</v>
      </c>
      <c r="Q78" s="166">
        <v>0</v>
      </c>
      <c r="R78" s="166">
        <v>0</v>
      </c>
      <c r="S78" s="166">
        <v>11.763</v>
      </c>
      <c r="T78" s="166">
        <v>118.30193</v>
      </c>
      <c r="U78" s="166">
        <v>1.6522699999999999</v>
      </c>
      <c r="V78" s="166">
        <v>4.79E-3</v>
      </c>
      <c r="W78" s="166">
        <v>2.3700000000000001E-3</v>
      </c>
      <c r="X78" s="166">
        <v>0</v>
      </c>
      <c r="Y78" s="166">
        <v>0</v>
      </c>
      <c r="Z78" s="166">
        <v>0</v>
      </c>
      <c r="AA78" s="166">
        <v>0</v>
      </c>
      <c r="AB78" s="166">
        <v>0</v>
      </c>
      <c r="AC78" s="166">
        <v>3.492</v>
      </c>
      <c r="AD78" s="166">
        <v>9.95322</v>
      </c>
      <c r="AE78" s="166">
        <v>0</v>
      </c>
      <c r="AF78" s="166">
        <v>76.307059999999993</v>
      </c>
      <c r="AG78" s="166">
        <v>0</v>
      </c>
      <c r="AH78" s="166">
        <v>25.40315</v>
      </c>
      <c r="AI78" s="166">
        <v>15.7522</v>
      </c>
      <c r="AJ78" s="166">
        <v>49.18918</v>
      </c>
      <c r="AK78" s="166">
        <v>1144.1919948306872</v>
      </c>
      <c r="AL78" s="167"/>
      <c r="AM78" s="167"/>
      <c r="AN78" s="167"/>
      <c r="AO78" s="167"/>
      <c r="AP78" s="167"/>
      <c r="AQ78" s="167"/>
    </row>
    <row r="79" spans="1:43" s="481" customFormat="1" x14ac:dyDescent="0.2">
      <c r="A79" s="173" t="s">
        <v>1781</v>
      </c>
      <c r="B79" s="166">
        <v>0</v>
      </c>
      <c r="C79" s="166">
        <v>0</v>
      </c>
      <c r="D79" s="166">
        <v>0</v>
      </c>
      <c r="E79" s="166">
        <v>0</v>
      </c>
      <c r="F79" s="166">
        <v>0</v>
      </c>
      <c r="G79" s="166">
        <v>0</v>
      </c>
      <c r="H79" s="166">
        <v>0</v>
      </c>
      <c r="I79" s="166">
        <v>0</v>
      </c>
      <c r="J79" s="166">
        <v>0</v>
      </c>
      <c r="K79" s="166">
        <v>0</v>
      </c>
      <c r="L79" s="166">
        <v>0</v>
      </c>
      <c r="M79" s="166">
        <v>0</v>
      </c>
      <c r="N79" s="166">
        <v>0</v>
      </c>
      <c r="O79" s="166">
        <v>0</v>
      </c>
      <c r="P79" s="166">
        <v>0</v>
      </c>
      <c r="Q79" s="166">
        <v>0</v>
      </c>
      <c r="R79" s="166">
        <v>0</v>
      </c>
      <c r="S79" s="166">
        <v>0</v>
      </c>
      <c r="T79" s="166">
        <v>0</v>
      </c>
      <c r="U79" s="166">
        <v>0</v>
      </c>
      <c r="V79" s="166">
        <v>0</v>
      </c>
      <c r="W79" s="166">
        <v>0</v>
      </c>
      <c r="X79" s="166">
        <v>0</v>
      </c>
      <c r="Y79" s="166">
        <v>0</v>
      </c>
      <c r="Z79" s="166">
        <v>0</v>
      </c>
      <c r="AA79" s="166">
        <v>0</v>
      </c>
      <c r="AB79" s="166">
        <v>0</v>
      </c>
      <c r="AC79" s="166">
        <v>0</v>
      </c>
      <c r="AD79" s="166">
        <v>0</v>
      </c>
      <c r="AE79" s="166">
        <v>0</v>
      </c>
      <c r="AF79" s="166">
        <v>0</v>
      </c>
      <c r="AG79" s="166">
        <v>0</v>
      </c>
      <c r="AH79" s="166">
        <v>0</v>
      </c>
      <c r="AI79" s="166">
        <v>0</v>
      </c>
      <c r="AJ79" s="166">
        <v>0</v>
      </c>
      <c r="AK79" s="166">
        <v>0</v>
      </c>
      <c r="AL79" s="167"/>
      <c r="AM79" s="167"/>
      <c r="AN79" s="167"/>
      <c r="AO79" s="167"/>
      <c r="AP79" s="167"/>
      <c r="AQ79" s="167"/>
    </row>
    <row r="80" spans="1:43" s="481" customFormat="1" x14ac:dyDescent="0.2">
      <c r="A80" s="173" t="s">
        <v>1565</v>
      </c>
      <c r="B80" s="166">
        <v>0</v>
      </c>
      <c r="C80" s="166">
        <v>965.43269999999995</v>
      </c>
      <c r="D80" s="166">
        <v>0</v>
      </c>
      <c r="E80" s="166">
        <v>0</v>
      </c>
      <c r="F80" s="166">
        <v>6.0857999999999999</v>
      </c>
      <c r="G80" s="166">
        <v>0</v>
      </c>
      <c r="H80" s="166">
        <v>0</v>
      </c>
      <c r="I80" s="166">
        <v>0</v>
      </c>
      <c r="J80" s="166">
        <v>0</v>
      </c>
      <c r="K80" s="166">
        <v>0</v>
      </c>
      <c r="L80" s="166">
        <v>0</v>
      </c>
      <c r="M80" s="166">
        <v>0</v>
      </c>
      <c r="N80" s="166">
        <v>0</v>
      </c>
      <c r="O80" s="166">
        <v>2.5567699999999998</v>
      </c>
      <c r="P80" s="166">
        <v>0</v>
      </c>
      <c r="Q80" s="166">
        <v>0</v>
      </c>
      <c r="R80" s="166">
        <v>0</v>
      </c>
      <c r="S80" s="166">
        <v>0</v>
      </c>
      <c r="T80" s="166">
        <v>25.615839999999999</v>
      </c>
      <c r="U80" s="166">
        <v>180.68969000000001</v>
      </c>
      <c r="V80" s="166">
        <v>0</v>
      </c>
      <c r="W80" s="166">
        <v>0</v>
      </c>
      <c r="X80" s="166">
        <v>0</v>
      </c>
      <c r="Y80" s="166">
        <v>0</v>
      </c>
      <c r="Z80" s="166">
        <v>0</v>
      </c>
      <c r="AA80" s="166">
        <v>6.2455600000000002</v>
      </c>
      <c r="AB80" s="166">
        <v>1077.41155</v>
      </c>
      <c r="AC80" s="166">
        <v>0</v>
      </c>
      <c r="AD80" s="166">
        <v>0</v>
      </c>
      <c r="AE80" s="166">
        <v>0</v>
      </c>
      <c r="AF80" s="166">
        <v>0</v>
      </c>
      <c r="AG80" s="166">
        <v>0</v>
      </c>
      <c r="AH80" s="166">
        <v>0</v>
      </c>
      <c r="AI80" s="166">
        <v>0</v>
      </c>
      <c r="AJ80" s="166">
        <v>0</v>
      </c>
      <c r="AK80" s="166">
        <v>2264.03791</v>
      </c>
      <c r="AL80" s="167"/>
      <c r="AM80" s="167"/>
      <c r="AN80" s="167"/>
      <c r="AO80" s="167"/>
      <c r="AP80" s="167"/>
      <c r="AQ80" s="167"/>
    </row>
    <row r="81" spans="1:43" s="481" customFormat="1" x14ac:dyDescent="0.2">
      <c r="A81" s="173" t="s">
        <v>1066</v>
      </c>
      <c r="B81" s="166">
        <v>0</v>
      </c>
      <c r="C81" s="166">
        <v>0</v>
      </c>
      <c r="D81" s="166">
        <v>0</v>
      </c>
      <c r="E81" s="166">
        <v>6458.7089299999998</v>
      </c>
      <c r="F81" s="166">
        <v>3279.9014099999999</v>
      </c>
      <c r="G81" s="166">
        <v>0</v>
      </c>
      <c r="H81" s="166">
        <v>0</v>
      </c>
      <c r="I81" s="166">
        <v>3659.9472900000001</v>
      </c>
      <c r="J81" s="166">
        <v>0</v>
      </c>
      <c r="K81" s="166">
        <v>0</v>
      </c>
      <c r="L81" s="166">
        <v>0</v>
      </c>
      <c r="M81" s="166">
        <v>0</v>
      </c>
      <c r="N81" s="166">
        <v>0</v>
      </c>
      <c r="O81" s="166">
        <v>12609.47769</v>
      </c>
      <c r="P81" s="166">
        <v>0</v>
      </c>
      <c r="Q81" s="166">
        <v>0</v>
      </c>
      <c r="R81" s="166">
        <v>0</v>
      </c>
      <c r="S81" s="166">
        <v>0</v>
      </c>
      <c r="T81" s="166">
        <v>4991.3784100000003</v>
      </c>
      <c r="U81" s="166">
        <v>0</v>
      </c>
      <c r="V81" s="166">
        <v>0</v>
      </c>
      <c r="W81" s="166">
        <v>0</v>
      </c>
      <c r="X81" s="166">
        <v>0</v>
      </c>
      <c r="Y81" s="166">
        <v>130.02014</v>
      </c>
      <c r="Z81" s="166">
        <v>0</v>
      </c>
      <c r="AA81" s="166">
        <v>0</v>
      </c>
      <c r="AB81" s="166">
        <v>0</v>
      </c>
      <c r="AC81" s="166">
        <v>0</v>
      </c>
      <c r="AD81" s="166">
        <v>0</v>
      </c>
      <c r="AE81" s="166">
        <v>0</v>
      </c>
      <c r="AF81" s="166">
        <v>0</v>
      </c>
      <c r="AG81" s="166">
        <v>0</v>
      </c>
      <c r="AH81" s="166">
        <v>0</v>
      </c>
      <c r="AI81" s="166">
        <v>0</v>
      </c>
      <c r="AJ81" s="166">
        <v>0</v>
      </c>
      <c r="AK81" s="166">
        <v>31129.433870000001</v>
      </c>
      <c r="AL81" s="167"/>
      <c r="AM81" s="167"/>
      <c r="AN81" s="167"/>
      <c r="AO81" s="167"/>
      <c r="AP81" s="167"/>
      <c r="AQ81" s="167"/>
    </row>
    <row r="82" spans="1:43" s="480" customFormat="1" x14ac:dyDescent="0.2">
      <c r="A82" s="1185" t="s">
        <v>533</v>
      </c>
      <c r="B82" s="1199">
        <v>-1939.721510000001</v>
      </c>
      <c r="C82" s="1199">
        <v>36758.999299999996</v>
      </c>
      <c r="D82" s="1199">
        <v>62374.904043608331</v>
      </c>
      <c r="E82" s="1199">
        <v>-10068.353102903286</v>
      </c>
      <c r="F82" s="1199">
        <v>-2514.6084199999741</v>
      </c>
      <c r="G82" s="1199">
        <v>-1248.1749700000003</v>
      </c>
      <c r="H82" s="1199">
        <v>-43229.150403878455</v>
      </c>
      <c r="I82" s="1199">
        <v>27220.316782632413</v>
      </c>
      <c r="J82" s="1199">
        <v>560.18251945479426</v>
      </c>
      <c r="K82" s="1199">
        <v>2985.4861300000134</v>
      </c>
      <c r="L82" s="1199">
        <v>-1577.2459860166871</v>
      </c>
      <c r="M82" s="1199">
        <v>-3294.3527673425779</v>
      </c>
      <c r="N82" s="1199">
        <v>-16051.242115700004</v>
      </c>
      <c r="O82" s="1199">
        <v>-44335.002734262926</v>
      </c>
      <c r="P82" s="1199">
        <v>-2587.1117700000004</v>
      </c>
      <c r="Q82" s="1199">
        <v>29435.951213232092</v>
      </c>
      <c r="R82" s="1199">
        <v>-10072.853110000011</v>
      </c>
      <c r="S82" s="1199">
        <v>-10860.524641999998</v>
      </c>
      <c r="T82" s="1199">
        <v>-8853.6969155349052</v>
      </c>
      <c r="U82" s="1199">
        <v>16827.791109477253</v>
      </c>
      <c r="V82" s="1199">
        <v>-10056.573639999977</v>
      </c>
      <c r="W82" s="1199">
        <v>-10071.407100000028</v>
      </c>
      <c r="X82" s="1199">
        <v>-4544.9212300000054</v>
      </c>
      <c r="Y82" s="1199">
        <v>6370.9157023324178</v>
      </c>
      <c r="Z82" s="1199">
        <v>-1347.3960199999999</v>
      </c>
      <c r="AA82" s="1199">
        <v>-40154.064964879864</v>
      </c>
      <c r="AB82" s="1199">
        <v>51674.760490000008</v>
      </c>
      <c r="AC82" s="1199">
        <v>-6989.7269999999999</v>
      </c>
      <c r="AD82" s="1199">
        <v>1864.9606299999716</v>
      </c>
      <c r="AE82" s="1199">
        <v>-48058.548470000009</v>
      </c>
      <c r="AF82" s="1199">
        <v>32081.282354138133</v>
      </c>
      <c r="AG82" s="1199">
        <v>-16174.724459999998</v>
      </c>
      <c r="AH82" s="1199">
        <v>60727.205704351923</v>
      </c>
      <c r="AI82" s="1199">
        <v>53753.303128925174</v>
      </c>
      <c r="AJ82" s="1199">
        <v>-30052.252290000019</v>
      </c>
      <c r="AK82" s="1199">
        <v>58554.405485633775</v>
      </c>
      <c r="AL82" s="165"/>
      <c r="AM82" s="165"/>
      <c r="AN82" s="165"/>
      <c r="AO82" s="165"/>
      <c r="AP82" s="165"/>
      <c r="AQ82" s="165"/>
    </row>
    <row r="83" spans="1:43" s="481" customFormat="1" x14ac:dyDescent="0.2">
      <c r="A83" s="171" t="s">
        <v>691</v>
      </c>
      <c r="B83" s="166">
        <v>0</v>
      </c>
      <c r="C83" s="166">
        <v>-11991.757209999989</v>
      </c>
      <c r="D83" s="166">
        <v>6704.4250444395557</v>
      </c>
      <c r="E83" s="166">
        <v>-6191.2770252416449</v>
      </c>
      <c r="F83" s="166">
        <v>-50.14064896992975</v>
      </c>
      <c r="G83" s="166">
        <v>0</v>
      </c>
      <c r="H83" s="166">
        <v>0</v>
      </c>
      <c r="I83" s="166">
        <v>-368.83386879995328</v>
      </c>
      <c r="J83" s="166">
        <v>0</v>
      </c>
      <c r="K83" s="166">
        <v>0</v>
      </c>
      <c r="L83" s="166">
        <v>0</v>
      </c>
      <c r="M83" s="166">
        <v>0</v>
      </c>
      <c r="N83" s="166">
        <v>86.233939999999905</v>
      </c>
      <c r="O83" s="166">
        <v>-13233.270677040344</v>
      </c>
      <c r="P83" s="166">
        <v>0</v>
      </c>
      <c r="Q83" s="166">
        <v>-9955.4124199125508</v>
      </c>
      <c r="R83" s="166">
        <v>0</v>
      </c>
      <c r="S83" s="166">
        <v>2.1735412552420748</v>
      </c>
      <c r="T83" s="166">
        <v>-15067.469837874887</v>
      </c>
      <c r="U83" s="166">
        <v>-10996.047191081027</v>
      </c>
      <c r="V83" s="166">
        <v>-33.91096544143354</v>
      </c>
      <c r="W83" s="166">
        <v>88.844079999999991</v>
      </c>
      <c r="X83" s="166">
        <v>0</v>
      </c>
      <c r="Y83" s="166">
        <v>111.16679065200007</v>
      </c>
      <c r="Z83" s="166">
        <v>0</v>
      </c>
      <c r="AA83" s="166">
        <v>1.1895864371035713E-4</v>
      </c>
      <c r="AB83" s="166">
        <v>11803.660113682909</v>
      </c>
      <c r="AC83" s="166">
        <v>0</v>
      </c>
      <c r="AD83" s="166">
        <v>-100.08846000000007</v>
      </c>
      <c r="AE83" s="166">
        <v>-27.409446569757716</v>
      </c>
      <c r="AF83" s="166">
        <v>597.91970778886787</v>
      </c>
      <c r="AG83" s="166">
        <v>0</v>
      </c>
      <c r="AH83" s="166">
        <v>38380.386996312496</v>
      </c>
      <c r="AI83" s="166">
        <v>16623.370666400002</v>
      </c>
      <c r="AJ83" s="166">
        <v>7511.341213164681</v>
      </c>
      <c r="AK83" s="166">
        <v>13893.904461722886</v>
      </c>
      <c r="AL83" s="167"/>
      <c r="AM83" s="167"/>
      <c r="AN83" s="167"/>
      <c r="AO83" s="167"/>
      <c r="AP83" s="167"/>
      <c r="AQ83" s="167"/>
    </row>
    <row r="84" spans="1:43" s="481" customFormat="1" x14ac:dyDescent="0.2">
      <c r="A84" s="171" t="s">
        <v>1558</v>
      </c>
      <c r="B84" s="166">
        <v>0</v>
      </c>
      <c r="C84" s="166">
        <v>2288.3999700000008</v>
      </c>
      <c r="D84" s="166">
        <v>574.89354000000003</v>
      </c>
      <c r="E84" s="166">
        <v>358.8955839640002</v>
      </c>
      <c r="F84" s="166">
        <v>166.81050213596407</v>
      </c>
      <c r="G84" s="166">
        <v>0</v>
      </c>
      <c r="H84" s="166">
        <v>0</v>
      </c>
      <c r="I84" s="166">
        <v>1749.5227009099494</v>
      </c>
      <c r="J84" s="166">
        <v>0</v>
      </c>
      <c r="K84" s="166">
        <v>-3942.8434406634401</v>
      </c>
      <c r="L84" s="166">
        <v>0</v>
      </c>
      <c r="M84" s="166">
        <v>23.638319999999993</v>
      </c>
      <c r="N84" s="166">
        <v>-6.4788800000000046</v>
      </c>
      <c r="O84" s="166">
        <v>610.18699124838599</v>
      </c>
      <c r="P84" s="166">
        <v>0</v>
      </c>
      <c r="Q84" s="166">
        <v>622.23469785404461</v>
      </c>
      <c r="R84" s="166">
        <v>0</v>
      </c>
      <c r="S84" s="166">
        <v>-405.35801719794887</v>
      </c>
      <c r="T84" s="166">
        <v>382.54119832662309</v>
      </c>
      <c r="U84" s="166">
        <v>1023.8620840723032</v>
      </c>
      <c r="V84" s="166">
        <v>39.751493779650644</v>
      </c>
      <c r="W84" s="166">
        <v>-111.63242999999997</v>
      </c>
      <c r="X84" s="166">
        <v>-15.399759999999995</v>
      </c>
      <c r="Y84" s="166">
        <v>46.445925972999987</v>
      </c>
      <c r="Z84" s="166">
        <v>0</v>
      </c>
      <c r="AA84" s="166">
        <v>-41.619872732110046</v>
      </c>
      <c r="AB84" s="166">
        <v>1015.3904439491571</v>
      </c>
      <c r="AC84" s="166">
        <v>0.35</v>
      </c>
      <c r="AD84" s="166">
        <v>95.447239999999979</v>
      </c>
      <c r="AE84" s="166">
        <v>1.850639198028291</v>
      </c>
      <c r="AF84" s="166">
        <v>1599.0547065822943</v>
      </c>
      <c r="AG84" s="166">
        <v>-95.821780000000004</v>
      </c>
      <c r="AH84" s="166">
        <v>0</v>
      </c>
      <c r="AI84" s="166">
        <v>8.8077000000000041</v>
      </c>
      <c r="AJ84" s="166">
        <v>76.431079078518479</v>
      </c>
      <c r="AK84" s="166">
        <v>6065.3606364784218</v>
      </c>
      <c r="AL84" s="167"/>
      <c r="AM84" s="167"/>
      <c r="AN84" s="167"/>
      <c r="AO84" s="167"/>
      <c r="AP84" s="167"/>
      <c r="AQ84" s="167"/>
    </row>
    <row r="85" spans="1:43" s="481" customFormat="1" x14ac:dyDescent="0.2">
      <c r="A85" s="173" t="s">
        <v>1067</v>
      </c>
      <c r="B85" s="166">
        <v>-908.90523174568784</v>
      </c>
      <c r="C85" s="166">
        <v>12202.299250000004</v>
      </c>
      <c r="D85" s="166">
        <v>16195.933780547268</v>
      </c>
      <c r="E85" s="166">
        <v>6163.017937970817</v>
      </c>
      <c r="F85" s="166">
        <v>4900.2391487365257</v>
      </c>
      <c r="G85" s="166">
        <v>0</v>
      </c>
      <c r="H85" s="166">
        <v>2474.4753951357452</v>
      </c>
      <c r="I85" s="166">
        <v>14664.110212948628</v>
      </c>
      <c r="J85" s="166">
        <v>537.90624945479374</v>
      </c>
      <c r="K85" s="166">
        <v>11122.824470420219</v>
      </c>
      <c r="L85" s="166">
        <v>0</v>
      </c>
      <c r="M85" s="166">
        <v>-109.36069999999961</v>
      </c>
      <c r="N85" s="166">
        <v>768.32886000000042</v>
      </c>
      <c r="O85" s="166">
        <v>10282.806452526931</v>
      </c>
      <c r="P85" s="166">
        <v>0</v>
      </c>
      <c r="Q85" s="166">
        <v>24685.279303930321</v>
      </c>
      <c r="R85" s="166">
        <v>-523.78114208633178</v>
      </c>
      <c r="S85" s="166">
        <v>777.74132266295737</v>
      </c>
      <c r="T85" s="166">
        <v>10048.281906103059</v>
      </c>
      <c r="U85" s="166">
        <v>4685.494151073568</v>
      </c>
      <c r="V85" s="166">
        <v>3886.4056598819257</v>
      </c>
      <c r="W85" s="166">
        <v>1965.6411799999973</v>
      </c>
      <c r="X85" s="166">
        <v>244.75722999999991</v>
      </c>
      <c r="Y85" s="166">
        <v>4966.9962315165758</v>
      </c>
      <c r="Z85" s="166">
        <v>-376.03474</v>
      </c>
      <c r="AA85" s="166">
        <v>-703.4208803255425</v>
      </c>
      <c r="AB85" s="166">
        <v>10527.631335011911</v>
      </c>
      <c r="AC85" s="166">
        <v>890.73099999999999</v>
      </c>
      <c r="AD85" s="166">
        <v>1453.1858400000003</v>
      </c>
      <c r="AE85" s="166">
        <v>1499.7177888420131</v>
      </c>
      <c r="AF85" s="166">
        <v>2374.4555229292864</v>
      </c>
      <c r="AG85" s="166">
        <v>59.542380000000023</v>
      </c>
      <c r="AH85" s="166">
        <v>12136.812900162891</v>
      </c>
      <c r="AI85" s="166">
        <v>14753.063049999997</v>
      </c>
      <c r="AJ85" s="166">
        <v>5708.6488760772345</v>
      </c>
      <c r="AK85" s="166">
        <v>177354.82474177505</v>
      </c>
      <c r="AL85" s="167"/>
      <c r="AM85" s="167"/>
      <c r="AN85" s="167"/>
      <c r="AO85" s="167"/>
      <c r="AP85" s="167"/>
      <c r="AQ85" s="167"/>
    </row>
    <row r="86" spans="1:43" s="481" customFormat="1" x14ac:dyDescent="0.2">
      <c r="A86" s="173" t="s">
        <v>941</v>
      </c>
      <c r="B86" s="166">
        <v>0</v>
      </c>
      <c r="C86" s="166">
        <v>-21881.48174000001</v>
      </c>
      <c r="D86" s="166">
        <v>9544.5331401357362</v>
      </c>
      <c r="E86" s="166">
        <v>-22031.870262739776</v>
      </c>
      <c r="F86" s="166">
        <v>-7320.7978505059109</v>
      </c>
      <c r="G86" s="166">
        <v>0</v>
      </c>
      <c r="H86" s="166">
        <v>-119.2829739440605</v>
      </c>
      <c r="I86" s="166">
        <v>-37544.811001561226</v>
      </c>
      <c r="J86" s="166">
        <v>0</v>
      </c>
      <c r="K86" s="166">
        <v>-3476.766677753194</v>
      </c>
      <c r="L86" s="166">
        <v>0</v>
      </c>
      <c r="M86" s="166">
        <v>-1881.6807800000013</v>
      </c>
      <c r="N86" s="166">
        <v>-4816.7814104000036</v>
      </c>
      <c r="O86" s="166">
        <v>-29642.048416943075</v>
      </c>
      <c r="P86" s="166">
        <v>0</v>
      </c>
      <c r="Q86" s="166">
        <v>-3949.334123213589</v>
      </c>
      <c r="R86" s="166">
        <v>-1570.0829852620786</v>
      </c>
      <c r="S86" s="166">
        <v>-5685.7107945348362</v>
      </c>
      <c r="T86" s="166">
        <v>-1634.1678424654604</v>
      </c>
      <c r="U86" s="166">
        <v>-1532.8408927867115</v>
      </c>
      <c r="V86" s="166">
        <v>-17785.010081836208</v>
      </c>
      <c r="W86" s="166">
        <v>3815.3870400000064</v>
      </c>
      <c r="X86" s="166">
        <v>838.25412000000006</v>
      </c>
      <c r="Y86" s="166">
        <v>-475.84990879479051</v>
      </c>
      <c r="Z86" s="166">
        <v>-93.336540000000014</v>
      </c>
      <c r="AA86" s="166">
        <v>-10966.158839935817</v>
      </c>
      <c r="AB86" s="166">
        <v>-2627.0540230028928</v>
      </c>
      <c r="AC86" s="166">
        <v>-1238.204</v>
      </c>
      <c r="AD86" s="166">
        <v>-2118.5242500000077</v>
      </c>
      <c r="AE86" s="166">
        <v>-6896.3344131104323</v>
      </c>
      <c r="AF86" s="166">
        <v>5335.0934255449174</v>
      </c>
      <c r="AG86" s="166">
        <v>-5649.3084100000005</v>
      </c>
      <c r="AH86" s="166">
        <v>-12323.855535935461</v>
      </c>
      <c r="AI86" s="166">
        <v>1982.8654490227141</v>
      </c>
      <c r="AJ86" s="166">
        <v>-9231.4698646004126</v>
      </c>
      <c r="AK86" s="166">
        <v>-190976.6304446226</v>
      </c>
      <c r="AL86" s="167"/>
      <c r="AM86" s="167"/>
      <c r="AN86" s="167"/>
      <c r="AO86" s="167"/>
      <c r="AP86" s="167"/>
      <c r="AQ86" s="167"/>
    </row>
    <row r="87" spans="1:43" s="481" customFormat="1" x14ac:dyDescent="0.2">
      <c r="A87" s="173" t="s">
        <v>1779</v>
      </c>
      <c r="B87" s="166">
        <v>0</v>
      </c>
      <c r="C87" s="166">
        <v>0</v>
      </c>
      <c r="D87" s="166">
        <v>0</v>
      </c>
      <c r="E87" s="166">
        <v>0</v>
      </c>
      <c r="F87" s="166">
        <v>0</v>
      </c>
      <c r="G87" s="166">
        <v>0</v>
      </c>
      <c r="H87" s="166">
        <v>0</v>
      </c>
      <c r="I87" s="166">
        <v>0</v>
      </c>
      <c r="J87" s="166">
        <v>0</v>
      </c>
      <c r="K87" s="166">
        <v>0</v>
      </c>
      <c r="L87" s="166">
        <v>0</v>
      </c>
      <c r="M87" s="166">
        <v>0</v>
      </c>
      <c r="N87" s="166">
        <v>0</v>
      </c>
      <c r="O87" s="166">
        <v>0</v>
      </c>
      <c r="P87" s="166">
        <v>0</v>
      </c>
      <c r="Q87" s="166">
        <v>0</v>
      </c>
      <c r="R87" s="166">
        <v>0</v>
      </c>
      <c r="S87" s="166">
        <v>3.2161875400896962</v>
      </c>
      <c r="T87" s="166">
        <v>0</v>
      </c>
      <c r="U87" s="166">
        <v>0</v>
      </c>
      <c r="V87" s="166">
        <v>0</v>
      </c>
      <c r="W87" s="166">
        <v>0</v>
      </c>
      <c r="X87" s="166">
        <v>0</v>
      </c>
      <c r="Y87" s="166">
        <v>0</v>
      </c>
      <c r="Z87" s="166">
        <v>0</v>
      </c>
      <c r="AA87" s="166">
        <v>0</v>
      </c>
      <c r="AB87" s="166">
        <v>0</v>
      </c>
      <c r="AC87" s="166">
        <v>0</v>
      </c>
      <c r="AD87" s="166">
        <v>921.31751999999994</v>
      </c>
      <c r="AE87" s="166">
        <v>0</v>
      </c>
      <c r="AF87" s="166">
        <v>0</v>
      </c>
      <c r="AG87" s="166">
        <v>0</v>
      </c>
      <c r="AH87" s="166">
        <v>0</v>
      </c>
      <c r="AI87" s="166">
        <v>-5.8099999999999999E-2</v>
      </c>
      <c r="AJ87" s="166">
        <v>0</v>
      </c>
      <c r="AK87" s="166">
        <v>924.47560754008964</v>
      </c>
      <c r="AL87" s="167"/>
      <c r="AM87" s="167"/>
      <c r="AN87" s="167"/>
      <c r="AO87" s="167"/>
      <c r="AP87" s="167"/>
      <c r="AQ87" s="167"/>
    </row>
    <row r="88" spans="1:43" s="481" customFormat="1" x14ac:dyDescent="0.2">
      <c r="A88" s="174" t="s">
        <v>1573</v>
      </c>
      <c r="B88" s="166">
        <v>0</v>
      </c>
      <c r="C88" s="166">
        <v>-63.95891000000001</v>
      </c>
      <c r="D88" s="166">
        <v>-104.07566999999993</v>
      </c>
      <c r="E88" s="166">
        <v>1782.7632327597146</v>
      </c>
      <c r="F88" s="166">
        <v>-0.43917292372952171</v>
      </c>
      <c r="G88" s="166">
        <v>0</v>
      </c>
      <c r="H88" s="166">
        <v>0</v>
      </c>
      <c r="I88" s="166">
        <v>14.121569999999839</v>
      </c>
      <c r="J88" s="166">
        <v>0</v>
      </c>
      <c r="K88" s="166">
        <v>0</v>
      </c>
      <c r="L88" s="166">
        <v>0</v>
      </c>
      <c r="M88" s="166">
        <v>0</v>
      </c>
      <c r="N88" s="166">
        <v>0</v>
      </c>
      <c r="O88" s="166">
        <v>6.3884199999999982</v>
      </c>
      <c r="P88" s="166">
        <v>0</v>
      </c>
      <c r="Q88" s="166">
        <v>-551.8309305028879</v>
      </c>
      <c r="R88" s="166">
        <v>0</v>
      </c>
      <c r="S88" s="166">
        <v>5.4051225308632942</v>
      </c>
      <c r="T88" s="166">
        <v>-0.10034999999999999</v>
      </c>
      <c r="U88" s="166">
        <v>-445.90983248200723</v>
      </c>
      <c r="V88" s="166">
        <v>-13.333227380359673</v>
      </c>
      <c r="W88" s="166">
        <v>7.8750000000000001E-2</v>
      </c>
      <c r="X88" s="166">
        <v>0</v>
      </c>
      <c r="Y88" s="166">
        <v>0</v>
      </c>
      <c r="Z88" s="166">
        <v>0</v>
      </c>
      <c r="AA88" s="166">
        <v>2.1900000000000001E-3</v>
      </c>
      <c r="AB88" s="166">
        <v>33.926628828799622</v>
      </c>
      <c r="AC88" s="166">
        <v>0</v>
      </c>
      <c r="AD88" s="166">
        <v>-103.48163000000015</v>
      </c>
      <c r="AE88" s="166">
        <v>4.4578152904408332</v>
      </c>
      <c r="AF88" s="166">
        <v>9.262871338706459</v>
      </c>
      <c r="AG88" s="166">
        <v>0</v>
      </c>
      <c r="AH88" s="166">
        <v>-32.238205852391744</v>
      </c>
      <c r="AI88" s="166">
        <v>0</v>
      </c>
      <c r="AJ88" s="166">
        <v>-6.6358740250920976</v>
      </c>
      <c r="AK88" s="166">
        <v>534.40279758205645</v>
      </c>
      <c r="AL88" s="167"/>
      <c r="AM88" s="167"/>
      <c r="AN88" s="167"/>
      <c r="AO88" s="167"/>
      <c r="AP88" s="167"/>
      <c r="AQ88" s="167"/>
    </row>
    <row r="89" spans="1:43" s="481" customFormat="1" x14ac:dyDescent="0.2">
      <c r="A89" s="174" t="s">
        <v>1664</v>
      </c>
      <c r="B89" s="166">
        <v>0</v>
      </c>
      <c r="C89" s="166">
        <v>663.6097300000007</v>
      </c>
      <c r="D89" s="166">
        <v>564.61740927770222</v>
      </c>
      <c r="E89" s="166">
        <v>6601.830521144032</v>
      </c>
      <c r="F89" s="166">
        <v>-276.97799519052359</v>
      </c>
      <c r="G89" s="166">
        <v>0</v>
      </c>
      <c r="H89" s="166">
        <v>515.85600880509242</v>
      </c>
      <c r="I89" s="166">
        <v>1310.3147075000004</v>
      </c>
      <c r="J89" s="166">
        <v>0</v>
      </c>
      <c r="K89" s="166">
        <v>4.6628830687223868</v>
      </c>
      <c r="L89" s="166">
        <v>0</v>
      </c>
      <c r="M89" s="166">
        <v>-8.8672200000000014</v>
      </c>
      <c r="N89" s="166">
        <v>193.4759</v>
      </c>
      <c r="O89" s="166">
        <v>1195.7940931240439</v>
      </c>
      <c r="P89" s="166">
        <v>0</v>
      </c>
      <c r="Q89" s="166">
        <v>407.09029592463247</v>
      </c>
      <c r="R89" s="166">
        <v>0</v>
      </c>
      <c r="S89" s="166">
        <v>16.459208791713333</v>
      </c>
      <c r="T89" s="166">
        <v>756.02610686450919</v>
      </c>
      <c r="U89" s="166">
        <v>2225.7945357776589</v>
      </c>
      <c r="V89" s="166">
        <v>37.567054848655665</v>
      </c>
      <c r="W89" s="166">
        <v>-273.1019</v>
      </c>
      <c r="X89" s="166">
        <v>0</v>
      </c>
      <c r="Y89" s="166">
        <v>2.2119885999999953</v>
      </c>
      <c r="Z89" s="166">
        <v>0</v>
      </c>
      <c r="AA89" s="166">
        <v>-18.120424020104423</v>
      </c>
      <c r="AB89" s="166">
        <v>322.66667589479113</v>
      </c>
      <c r="AC89" s="166">
        <v>0.56299999999999994</v>
      </c>
      <c r="AD89" s="166">
        <v>589.28566999999975</v>
      </c>
      <c r="AE89" s="166">
        <v>-41.078456507701738</v>
      </c>
      <c r="AF89" s="166">
        <v>-150.16969016228273</v>
      </c>
      <c r="AG89" s="166">
        <v>-1.7582000000000004</v>
      </c>
      <c r="AH89" s="166">
        <v>-327.57153261484939</v>
      </c>
      <c r="AI89" s="166">
        <v>286.46532285714284</v>
      </c>
      <c r="AJ89" s="166">
        <v>-711.38894035305736</v>
      </c>
      <c r="AK89" s="166">
        <v>13885.256753630176</v>
      </c>
      <c r="AL89" s="167"/>
      <c r="AM89" s="167"/>
      <c r="AN89" s="167"/>
      <c r="AO89" s="167"/>
      <c r="AP89" s="167"/>
      <c r="AQ89" s="167"/>
    </row>
    <row r="90" spans="1:43" s="481" customFormat="1" x14ac:dyDescent="0.2">
      <c r="A90" s="175" t="s">
        <v>1657</v>
      </c>
      <c r="B90" s="166">
        <v>103.11757479179289</v>
      </c>
      <c r="C90" s="166">
        <v>8151.0908199999985</v>
      </c>
      <c r="D90" s="166">
        <v>7780.2098457516731</v>
      </c>
      <c r="E90" s="166">
        <v>11815.77016357255</v>
      </c>
      <c r="F90" s="166">
        <v>-405.96030546825239</v>
      </c>
      <c r="G90" s="166">
        <v>0</v>
      </c>
      <c r="H90" s="166">
        <v>7692.0053627208308</v>
      </c>
      <c r="I90" s="166">
        <v>8433.5379574999988</v>
      </c>
      <c r="J90" s="166">
        <v>0</v>
      </c>
      <c r="K90" s="166">
        <v>1351.2666811788333</v>
      </c>
      <c r="L90" s="166">
        <v>0</v>
      </c>
      <c r="M90" s="166">
        <v>90.591310000000021</v>
      </c>
      <c r="N90" s="166">
        <v>941.14938000000006</v>
      </c>
      <c r="O90" s="166">
        <v>14794.924584401231</v>
      </c>
      <c r="P90" s="166">
        <v>0</v>
      </c>
      <c r="Q90" s="166">
        <v>3510.3941125823835</v>
      </c>
      <c r="R90" s="166">
        <v>195.62868102774297</v>
      </c>
      <c r="S90" s="166">
        <v>870.75362946992675</v>
      </c>
      <c r="T90" s="166">
        <v>7263.0827830237113</v>
      </c>
      <c r="U90" s="166">
        <v>5211.5947328775264</v>
      </c>
      <c r="V90" s="166">
        <v>453.40429636951615</v>
      </c>
      <c r="W90" s="166">
        <v>3234.8952900000018</v>
      </c>
      <c r="X90" s="166">
        <v>25.117290000000008</v>
      </c>
      <c r="Y90" s="166">
        <v>859.28407870580077</v>
      </c>
      <c r="Z90" s="166">
        <v>0</v>
      </c>
      <c r="AA90" s="166">
        <v>-70.574692686711344</v>
      </c>
      <c r="AB90" s="166">
        <v>14981.269843144142</v>
      </c>
      <c r="AC90" s="166">
        <v>213.18600000000001</v>
      </c>
      <c r="AD90" s="166">
        <v>6973.4385299999994</v>
      </c>
      <c r="AE90" s="166">
        <v>-7.8500167813814734</v>
      </c>
      <c r="AF90" s="166">
        <v>3366.0921210741431</v>
      </c>
      <c r="AG90" s="166">
        <v>-28.716050000000017</v>
      </c>
      <c r="AH90" s="166">
        <v>2821.8714882471049</v>
      </c>
      <c r="AI90" s="166">
        <v>189.37011000000001</v>
      </c>
      <c r="AJ90" s="166">
        <v>3410.5717802058475</v>
      </c>
      <c r="AK90" s="166">
        <v>114220.5173817084</v>
      </c>
      <c r="AL90" s="167"/>
      <c r="AM90" s="167"/>
      <c r="AN90" s="167"/>
      <c r="AO90" s="167"/>
      <c r="AP90" s="167"/>
      <c r="AQ90" s="167"/>
    </row>
    <row r="91" spans="1:43" s="481" customFormat="1" x14ac:dyDescent="0.2">
      <c r="A91" s="173" t="s">
        <v>1071</v>
      </c>
      <c r="B91" s="166">
        <v>-732.7618387241962</v>
      </c>
      <c r="C91" s="166">
        <v>12500.297720000015</v>
      </c>
      <c r="D91" s="166">
        <v>12922.11038283971</v>
      </c>
      <c r="E91" s="166">
        <v>31275.483759003218</v>
      </c>
      <c r="F91" s="166">
        <v>3807.2566621477445</v>
      </c>
      <c r="G91" s="166">
        <v>0</v>
      </c>
      <c r="H91" s="166">
        <v>-14799.909731793212</v>
      </c>
      <c r="I91" s="166">
        <v>1217.7227978743422</v>
      </c>
      <c r="J91" s="166">
        <v>0</v>
      </c>
      <c r="K91" s="166">
        <v>-1513.0401925208446</v>
      </c>
      <c r="L91" s="166">
        <v>0</v>
      </c>
      <c r="M91" s="166">
        <v>93.585052657424185</v>
      </c>
      <c r="N91" s="166">
        <v>2429.1086194999998</v>
      </c>
      <c r="O91" s="166">
        <v>6707.6493483669792</v>
      </c>
      <c r="P91" s="166">
        <v>0</v>
      </c>
      <c r="Q91" s="166">
        <v>16124.980472919702</v>
      </c>
      <c r="R91" s="166">
        <v>47.375930913354054</v>
      </c>
      <c r="S91" s="166">
        <v>213.5650227396369</v>
      </c>
      <c r="T91" s="166">
        <v>7901.2159042024568</v>
      </c>
      <c r="U91" s="166">
        <v>24106.672843406359</v>
      </c>
      <c r="V91" s="166">
        <v>15954.560534464006</v>
      </c>
      <c r="W91" s="166">
        <v>1456.8727399999993</v>
      </c>
      <c r="X91" s="166">
        <v>-211.26110999999986</v>
      </c>
      <c r="Y91" s="166">
        <v>5446.0469568733224</v>
      </c>
      <c r="Z91" s="166">
        <v>0</v>
      </c>
      <c r="AA91" s="166">
        <v>-1793.2885616783747</v>
      </c>
      <c r="AB91" s="166">
        <v>12527.507927356244</v>
      </c>
      <c r="AC91" s="166">
        <v>1167.9590000000001</v>
      </c>
      <c r="AD91" s="166">
        <v>-71.188290000004002</v>
      </c>
      <c r="AE91" s="166">
        <v>1013.292177150637</v>
      </c>
      <c r="AF91" s="166">
        <v>16217.826770645719</v>
      </c>
      <c r="AG91" s="166">
        <v>-1814.5342599999992</v>
      </c>
      <c r="AH91" s="166">
        <v>18607.091187409878</v>
      </c>
      <c r="AI91" s="166">
        <v>13926.079036235866</v>
      </c>
      <c r="AJ91" s="166">
        <v>315.74391770980213</v>
      </c>
      <c r="AK91" s="166">
        <v>185044.02077969981</v>
      </c>
      <c r="AL91" s="167"/>
      <c r="AM91" s="167"/>
      <c r="AN91" s="167"/>
      <c r="AO91" s="167"/>
      <c r="AP91" s="167"/>
      <c r="AQ91" s="167"/>
    </row>
    <row r="92" spans="1:43" s="481" customFormat="1" x14ac:dyDescent="0.2">
      <c r="A92" s="173" t="s">
        <v>526</v>
      </c>
      <c r="B92" s="166">
        <v>57.68316969278618</v>
      </c>
      <c r="C92" s="166">
        <v>2185.4956799999977</v>
      </c>
      <c r="D92" s="166">
        <v>-2787.8497835620196</v>
      </c>
      <c r="E92" s="166">
        <v>-11050.200172496188</v>
      </c>
      <c r="F92" s="166">
        <v>-190.43313927534967</v>
      </c>
      <c r="G92" s="166">
        <v>0</v>
      </c>
      <c r="H92" s="166">
        <v>-10384.319738874778</v>
      </c>
      <c r="I92" s="166">
        <v>-13500.260898192733</v>
      </c>
      <c r="J92" s="166">
        <v>0</v>
      </c>
      <c r="K92" s="166">
        <v>-571.6688695062827</v>
      </c>
      <c r="L92" s="166">
        <v>0</v>
      </c>
      <c r="M92" s="166">
        <v>-6.8621800000000146</v>
      </c>
      <c r="N92" s="166">
        <v>546.35900999999978</v>
      </c>
      <c r="O92" s="166">
        <v>947.27057010044814</v>
      </c>
      <c r="P92" s="166">
        <v>0</v>
      </c>
      <c r="Q92" s="166">
        <v>3691.7330958103166</v>
      </c>
      <c r="R92" s="166">
        <v>87.707937775507631</v>
      </c>
      <c r="S92" s="166">
        <v>661.23527010992461</v>
      </c>
      <c r="T92" s="166">
        <v>600.56713254292492</v>
      </c>
      <c r="U92" s="166">
        <v>9677.9249642108061</v>
      </c>
      <c r="V92" s="166">
        <v>-669.44457769939038</v>
      </c>
      <c r="W92" s="166">
        <v>-2058.9919799999989</v>
      </c>
      <c r="X92" s="166">
        <v>24.00902</v>
      </c>
      <c r="Y92" s="166">
        <v>893.99992127314215</v>
      </c>
      <c r="Z92" s="166">
        <v>0</v>
      </c>
      <c r="AA92" s="166">
        <v>-275.30678660733571</v>
      </c>
      <c r="AB92" s="166">
        <v>6524.7380664856792</v>
      </c>
      <c r="AC92" s="166">
        <v>395.85</v>
      </c>
      <c r="AD92" s="166">
        <v>5555.7919299999976</v>
      </c>
      <c r="AE92" s="166">
        <v>14.352061341693217</v>
      </c>
      <c r="AF92" s="166">
        <v>105.97744469858799</v>
      </c>
      <c r="AG92" s="166">
        <v>-30.052449999999997</v>
      </c>
      <c r="AH92" s="166">
        <v>1162.4764131578738</v>
      </c>
      <c r="AI92" s="166">
        <v>-127.78608049452049</v>
      </c>
      <c r="AJ92" s="166">
        <v>-17539.985074853426</v>
      </c>
      <c r="AK92" s="166">
        <v>-26059.990044362334</v>
      </c>
      <c r="AL92" s="167"/>
      <c r="AM92" s="167"/>
      <c r="AN92" s="167"/>
      <c r="AO92" s="167"/>
      <c r="AP92" s="167"/>
      <c r="AQ92" s="167"/>
    </row>
    <row r="93" spans="1:43" s="481" customFormat="1" x14ac:dyDescent="0.2">
      <c r="A93" s="173" t="s">
        <v>945</v>
      </c>
      <c r="B93" s="166">
        <v>39.521058788193159</v>
      </c>
      <c r="C93" s="166">
        <v>2018.3942800000032</v>
      </c>
      <c r="D93" s="166">
        <v>-1035.8000187949706</v>
      </c>
      <c r="E93" s="166">
        <v>448.57073492657395</v>
      </c>
      <c r="F93" s="166">
        <v>44.021185759333896</v>
      </c>
      <c r="G93" s="166">
        <v>0</v>
      </c>
      <c r="H93" s="166">
        <v>1906.1362667123824</v>
      </c>
      <c r="I93" s="166">
        <v>5664.6083277623356</v>
      </c>
      <c r="J93" s="166">
        <v>0</v>
      </c>
      <c r="K93" s="166">
        <v>909.35614756656628</v>
      </c>
      <c r="L93" s="166">
        <v>0</v>
      </c>
      <c r="M93" s="166">
        <v>-13.241530000000166</v>
      </c>
      <c r="N93" s="166">
        <v>-229.41255999999981</v>
      </c>
      <c r="O93" s="166">
        <v>290.71724416409432</v>
      </c>
      <c r="P93" s="166">
        <v>0</v>
      </c>
      <c r="Q93" s="166">
        <v>3907.6503413344694</v>
      </c>
      <c r="R93" s="166">
        <v>26.537673866687591</v>
      </c>
      <c r="S93" s="166">
        <v>-16.203832376684442</v>
      </c>
      <c r="T93" s="166">
        <v>1328.3658089270871</v>
      </c>
      <c r="U93" s="166">
        <v>3479.2444636428254</v>
      </c>
      <c r="V93" s="166">
        <v>1989.4955416638718</v>
      </c>
      <c r="W93" s="166">
        <v>195.37521000000183</v>
      </c>
      <c r="X93" s="166">
        <v>27.495420000000223</v>
      </c>
      <c r="Y93" s="166">
        <v>60.197129472152795</v>
      </c>
      <c r="Z93" s="166">
        <v>0</v>
      </c>
      <c r="AA93" s="166">
        <v>-215.19925794698088</v>
      </c>
      <c r="AB93" s="166">
        <v>839.92680558661186</v>
      </c>
      <c r="AC93" s="166">
        <v>19.260000000000002</v>
      </c>
      <c r="AD93" s="166">
        <v>189.10500999999942</v>
      </c>
      <c r="AE93" s="166">
        <v>360.68000621364479</v>
      </c>
      <c r="AF93" s="166">
        <v>17462.517888714701</v>
      </c>
      <c r="AG93" s="166">
        <v>256.08320999999995</v>
      </c>
      <c r="AH93" s="166">
        <v>2365.5716136459682</v>
      </c>
      <c r="AI93" s="166">
        <v>-3415.4190592724281</v>
      </c>
      <c r="AJ93" s="166">
        <v>-581.77124357148637</v>
      </c>
      <c r="AK93" s="166">
        <v>38321.78386678495</v>
      </c>
      <c r="AL93" s="167"/>
      <c r="AM93" s="167"/>
      <c r="AN93" s="167"/>
      <c r="AO93" s="167"/>
      <c r="AP93" s="167"/>
      <c r="AQ93" s="167"/>
    </row>
    <row r="94" spans="1:43" s="481" customFormat="1" x14ac:dyDescent="0.2">
      <c r="A94" s="173" t="s">
        <v>946</v>
      </c>
      <c r="B94" s="166">
        <v>0</v>
      </c>
      <c r="C94" s="166">
        <v>5230.1824799999895</v>
      </c>
      <c r="D94" s="166">
        <v>-1455.7444600000667</v>
      </c>
      <c r="E94" s="166">
        <v>-65287.43261239407</v>
      </c>
      <c r="F94" s="166">
        <v>-7684.1816876350322</v>
      </c>
      <c r="G94" s="166">
        <v>0</v>
      </c>
      <c r="H94" s="166">
        <v>-27239.282275172965</v>
      </c>
      <c r="I94" s="166">
        <v>1146.3896454720311</v>
      </c>
      <c r="J94" s="166">
        <v>0</v>
      </c>
      <c r="K94" s="166">
        <v>-1045.2817166458121</v>
      </c>
      <c r="L94" s="166">
        <v>0</v>
      </c>
      <c r="M94" s="166">
        <v>-1229.5940200000005</v>
      </c>
      <c r="N94" s="166">
        <v>-18197.184744800001</v>
      </c>
      <c r="O94" s="166">
        <v>-44077.168208472038</v>
      </c>
      <c r="P94" s="166">
        <v>0</v>
      </c>
      <c r="Q94" s="166">
        <v>-20189.204855988108</v>
      </c>
      <c r="R94" s="166">
        <v>-8413.6724702257743</v>
      </c>
      <c r="S94" s="166">
        <v>-6678.9464173104088</v>
      </c>
      <c r="T94" s="166">
        <v>-18535.764480000005</v>
      </c>
      <c r="U94" s="166">
        <v>-21366.107021732001</v>
      </c>
      <c r="V94" s="166">
        <v>-17822.258416647077</v>
      </c>
      <c r="W94" s="166">
        <v>-21556.952120000045</v>
      </c>
      <c r="X94" s="166">
        <v>-5470.5003700000052</v>
      </c>
      <c r="Y94" s="166">
        <v>-6772.4247901199942</v>
      </c>
      <c r="Z94" s="166">
        <v>-846.71585999999991</v>
      </c>
      <c r="AA94" s="166">
        <v>-24781.946604035344</v>
      </c>
      <c r="AB94" s="166">
        <v>-23844.909876446582</v>
      </c>
      <c r="AC94" s="166">
        <v>-9853.5</v>
      </c>
      <c r="AD94" s="166">
        <v>-15861.355190000013</v>
      </c>
      <c r="AE94" s="166">
        <v>-43057.808745287875</v>
      </c>
      <c r="AF94" s="166">
        <v>-20488.75784258352</v>
      </c>
      <c r="AG94" s="166">
        <v>-9767.5031299999955</v>
      </c>
      <c r="AH94" s="166">
        <v>-8252.4340695567207</v>
      </c>
      <c r="AI94" s="166">
        <v>-64.559925823588387</v>
      </c>
      <c r="AJ94" s="166">
        <v>-14051.104302181073</v>
      </c>
      <c r="AK94" s="166">
        <v>-457515.72408758604</v>
      </c>
      <c r="AL94" s="167"/>
      <c r="AM94" s="167"/>
      <c r="AN94" s="167"/>
      <c r="AO94" s="167"/>
      <c r="AP94" s="167"/>
      <c r="AQ94" s="167"/>
    </row>
    <row r="95" spans="1:43" s="481" customFormat="1" x14ac:dyDescent="0.2">
      <c r="A95" s="173" t="s">
        <v>947</v>
      </c>
      <c r="B95" s="166">
        <v>0</v>
      </c>
      <c r="C95" s="166">
        <v>14064.831499999993</v>
      </c>
      <c r="D95" s="166">
        <v>10089.175011791647</v>
      </c>
      <c r="E95" s="166">
        <v>15468.814722168494</v>
      </c>
      <c r="F95" s="166">
        <v>3813.7548219842861</v>
      </c>
      <c r="G95" s="166">
        <v>0</v>
      </c>
      <c r="H95" s="166">
        <v>3619.0480174360173</v>
      </c>
      <c r="I95" s="166">
        <v>10374.625352896523</v>
      </c>
      <c r="J95" s="166">
        <v>0</v>
      </c>
      <c r="K95" s="166">
        <v>1203.7938062420785</v>
      </c>
      <c r="L95" s="166">
        <v>0</v>
      </c>
      <c r="M95" s="166">
        <v>314.02428000000003</v>
      </c>
      <c r="N95" s="166">
        <v>1810.5080299999997</v>
      </c>
      <c r="O95" s="166">
        <v>14473.587053524341</v>
      </c>
      <c r="P95" s="166">
        <v>0</v>
      </c>
      <c r="Q95" s="166">
        <v>2998.7772484069656</v>
      </c>
      <c r="R95" s="166">
        <v>161.12280418030591</v>
      </c>
      <c r="S95" s="166">
        <v>381.41633128625932</v>
      </c>
      <c r="T95" s="166">
        <v>11955.110696678792</v>
      </c>
      <c r="U95" s="166">
        <v>2984.9003600801248</v>
      </c>
      <c r="V95" s="166">
        <v>3007.8153980084685</v>
      </c>
      <c r="W95" s="166">
        <v>5416.0924600000008</v>
      </c>
      <c r="X95" s="166">
        <v>252.72907000000001</v>
      </c>
      <c r="Y95" s="166">
        <v>319.97940516983391</v>
      </c>
      <c r="Z95" s="166">
        <v>-7.489539999999999</v>
      </c>
      <c r="AA95" s="166">
        <v>104.92699382186099</v>
      </c>
      <c r="AB95" s="166">
        <v>10070.727057578497</v>
      </c>
      <c r="AC95" s="166">
        <v>940.22900000000004</v>
      </c>
      <c r="AD95" s="166">
        <v>2854.8823199999993</v>
      </c>
      <c r="AE95" s="166">
        <v>-436.65990744233471</v>
      </c>
      <c r="AF95" s="166">
        <v>3414.297405112382</v>
      </c>
      <c r="AG95" s="166">
        <v>484.39506999999998</v>
      </c>
      <c r="AH95" s="166">
        <v>10607.017033592769</v>
      </c>
      <c r="AI95" s="166">
        <v>3019.0958900000001</v>
      </c>
      <c r="AJ95" s="166">
        <v>-214.41397723791096</v>
      </c>
      <c r="AK95" s="166">
        <v>133547.11371527944</v>
      </c>
      <c r="AL95" s="167"/>
      <c r="AM95" s="167"/>
      <c r="AN95" s="167"/>
      <c r="AO95" s="167"/>
      <c r="AP95" s="167"/>
      <c r="AQ95" s="167"/>
    </row>
    <row r="96" spans="1:43" s="481" customFormat="1" x14ac:dyDescent="0.2">
      <c r="A96" s="173" t="s">
        <v>1658</v>
      </c>
      <c r="B96" s="166">
        <v>0</v>
      </c>
      <c r="C96" s="166">
        <v>-62.434189999999667</v>
      </c>
      <c r="D96" s="166">
        <v>-303.12534000000022</v>
      </c>
      <c r="E96" s="166">
        <v>1226.1320882536747</v>
      </c>
      <c r="F96" s="166">
        <v>-0.67168351797392212</v>
      </c>
      <c r="G96" s="166">
        <v>0</v>
      </c>
      <c r="H96" s="166">
        <v>0</v>
      </c>
      <c r="I96" s="166">
        <v>2.4006099999999999</v>
      </c>
      <c r="J96" s="166">
        <v>0</v>
      </c>
      <c r="K96" s="166">
        <v>6.8260686694006054</v>
      </c>
      <c r="L96" s="166">
        <v>0</v>
      </c>
      <c r="M96" s="166">
        <v>0</v>
      </c>
      <c r="N96" s="166">
        <v>0</v>
      </c>
      <c r="O96" s="166">
        <v>-39.39894566728379</v>
      </c>
      <c r="P96" s="166">
        <v>0</v>
      </c>
      <c r="Q96" s="166">
        <v>15.93676784669732</v>
      </c>
      <c r="R96" s="166">
        <v>0</v>
      </c>
      <c r="S96" s="166">
        <v>-1.381474858134871</v>
      </c>
      <c r="T96" s="166">
        <v>-23.197020000000009</v>
      </c>
      <c r="U96" s="166">
        <v>-919.68224660800001</v>
      </c>
      <c r="V96" s="166">
        <v>1.5255884781977715</v>
      </c>
      <c r="W96" s="166">
        <v>0</v>
      </c>
      <c r="X96" s="166">
        <v>0</v>
      </c>
      <c r="Y96" s="166">
        <v>1.5781700000000001</v>
      </c>
      <c r="Z96" s="166">
        <v>0</v>
      </c>
      <c r="AA96" s="166">
        <v>0</v>
      </c>
      <c r="AB96" s="166">
        <v>20.722828927384615</v>
      </c>
      <c r="AC96" s="166">
        <v>0</v>
      </c>
      <c r="AD96" s="166">
        <v>-150.29717000000002</v>
      </c>
      <c r="AE96" s="166">
        <v>0</v>
      </c>
      <c r="AF96" s="166">
        <v>-4.0379999999999999E-2</v>
      </c>
      <c r="AG96" s="166">
        <v>0</v>
      </c>
      <c r="AH96" s="166">
        <v>-8.3956591123168778</v>
      </c>
      <c r="AI96" s="166">
        <v>0</v>
      </c>
      <c r="AJ96" s="166">
        <v>-13.410661771298175</v>
      </c>
      <c r="AK96" s="166">
        <v>-246.91264935965265</v>
      </c>
      <c r="AL96" s="167"/>
      <c r="AM96" s="167"/>
      <c r="AN96" s="167"/>
      <c r="AO96" s="167"/>
      <c r="AP96" s="167"/>
      <c r="AQ96" s="167"/>
    </row>
    <row r="97" spans="1:43" s="481" customFormat="1" x14ac:dyDescent="0.2">
      <c r="A97" s="173" t="s">
        <v>1780</v>
      </c>
      <c r="B97" s="166">
        <v>0</v>
      </c>
      <c r="C97" s="166">
        <v>0</v>
      </c>
      <c r="D97" s="166">
        <v>0</v>
      </c>
      <c r="E97" s="166">
        <v>0</v>
      </c>
      <c r="F97" s="166">
        <v>0</v>
      </c>
      <c r="G97" s="166">
        <v>0</v>
      </c>
      <c r="H97" s="166">
        <v>0</v>
      </c>
      <c r="I97" s="166">
        <v>0</v>
      </c>
      <c r="J97" s="166">
        <v>0</v>
      </c>
      <c r="K97" s="166">
        <v>-3.4176005548017417E-3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6">
        <v>0</v>
      </c>
      <c r="R97" s="166">
        <v>0</v>
      </c>
      <c r="S97" s="166">
        <v>6.1748635579319986</v>
      </c>
      <c r="T97" s="166">
        <v>0</v>
      </c>
      <c r="U97" s="166">
        <v>0</v>
      </c>
      <c r="V97" s="166">
        <v>0</v>
      </c>
      <c r="W97" s="166">
        <v>0</v>
      </c>
      <c r="X97" s="166">
        <v>0</v>
      </c>
      <c r="Y97" s="166">
        <v>0</v>
      </c>
      <c r="Z97" s="166">
        <v>0</v>
      </c>
      <c r="AA97" s="166">
        <v>0</v>
      </c>
      <c r="AB97" s="166">
        <v>0</v>
      </c>
      <c r="AC97" s="166">
        <v>0</v>
      </c>
      <c r="AD97" s="166">
        <v>0</v>
      </c>
      <c r="AE97" s="166">
        <v>0</v>
      </c>
      <c r="AF97" s="166">
        <v>50.008548278833274</v>
      </c>
      <c r="AG97" s="166">
        <v>0</v>
      </c>
      <c r="AH97" s="166">
        <v>0</v>
      </c>
      <c r="AI97" s="166">
        <v>0</v>
      </c>
      <c r="AJ97" s="166">
        <v>46.560805048143308</v>
      </c>
      <c r="AK97" s="166">
        <v>102.74079928435378</v>
      </c>
      <c r="AL97" s="167"/>
      <c r="AM97" s="167"/>
      <c r="AN97" s="167"/>
      <c r="AO97" s="167"/>
      <c r="AP97" s="167"/>
      <c r="AQ97" s="167"/>
    </row>
    <row r="98" spans="1:43" s="481" customFormat="1" x14ac:dyDescent="0.2">
      <c r="A98" s="173" t="s">
        <v>1659</v>
      </c>
      <c r="B98" s="166">
        <v>-457.78404681317789</v>
      </c>
      <c r="C98" s="166">
        <v>3535.6465700000022</v>
      </c>
      <c r="D98" s="166">
        <v>2996.1465418616017</v>
      </c>
      <c r="E98" s="166">
        <v>18329.529902105729</v>
      </c>
      <c r="F98" s="166">
        <v>1021.7094055389675</v>
      </c>
      <c r="G98" s="166">
        <v>0</v>
      </c>
      <c r="H98" s="166">
        <v>-10984.377033585379</v>
      </c>
      <c r="I98" s="166">
        <v>25463.08583332253</v>
      </c>
      <c r="J98" s="166">
        <v>0</v>
      </c>
      <c r="K98" s="166">
        <v>-986.85587614279564</v>
      </c>
      <c r="L98" s="166">
        <v>0</v>
      </c>
      <c r="M98" s="166">
        <v>-239.12325000000007</v>
      </c>
      <c r="N98" s="166">
        <v>181.10167000000027</v>
      </c>
      <c r="O98" s="166">
        <v>-614.42267616641152</v>
      </c>
      <c r="P98" s="166">
        <v>0</v>
      </c>
      <c r="Q98" s="166">
        <v>7468.3608723266752</v>
      </c>
      <c r="R98" s="166">
        <v>23.03216225515725</v>
      </c>
      <c r="S98" s="166">
        <v>-1012.0611784081099</v>
      </c>
      <c r="T98" s="166">
        <v>-10801.313394979816</v>
      </c>
      <c r="U98" s="166">
        <v>-2995.9176538398415</v>
      </c>
      <c r="V98" s="166">
        <v>728.78580438823906</v>
      </c>
      <c r="W98" s="166">
        <v>-3278.5429799999924</v>
      </c>
      <c r="X98" s="166">
        <v>52.729399999999991</v>
      </c>
      <c r="Y98" s="166">
        <v>-537.71213399026658</v>
      </c>
      <c r="Z98" s="166">
        <v>-2.3283500000000004</v>
      </c>
      <c r="AA98" s="166">
        <v>-118.48532247355504</v>
      </c>
      <c r="AB98" s="166">
        <v>3026.8321270477236</v>
      </c>
      <c r="AC98" s="166">
        <v>-235.35400000000001</v>
      </c>
      <c r="AD98" s="166">
        <v>1667.8710500000002</v>
      </c>
      <c r="AE98" s="166">
        <v>-383.59316820487351</v>
      </c>
      <c r="AF98" s="166">
        <v>-210.13076257487597</v>
      </c>
      <c r="AG98" s="166">
        <v>64.69007000000002</v>
      </c>
      <c r="AH98" s="166">
        <v>-6498.3882387071753</v>
      </c>
      <c r="AI98" s="166">
        <v>72.274769999999961</v>
      </c>
      <c r="AJ98" s="166">
        <v>-3289.4002208749075</v>
      </c>
      <c r="AK98" s="166">
        <v>21986.005892085461</v>
      </c>
      <c r="AL98" s="167"/>
      <c r="AM98" s="167"/>
      <c r="AN98" s="167"/>
      <c r="AO98" s="167"/>
      <c r="AP98" s="167"/>
      <c r="AQ98" s="167"/>
    </row>
    <row r="99" spans="1:43" s="481" customFormat="1" x14ac:dyDescent="0.2">
      <c r="A99" s="173" t="s">
        <v>1563</v>
      </c>
      <c r="B99" s="166">
        <v>0</v>
      </c>
      <c r="C99" s="166">
        <v>41.722450000000045</v>
      </c>
      <c r="D99" s="166">
        <v>168.66346999999959</v>
      </c>
      <c r="E99" s="166">
        <v>1295.771834454712</v>
      </c>
      <c r="F99" s="166">
        <v>0</v>
      </c>
      <c r="G99" s="166">
        <v>-1248.1749700000003</v>
      </c>
      <c r="H99" s="166">
        <v>0</v>
      </c>
      <c r="I99" s="166">
        <v>0</v>
      </c>
      <c r="J99" s="166">
        <v>0</v>
      </c>
      <c r="K99" s="166">
        <v>6.1575521723426574</v>
      </c>
      <c r="L99" s="166">
        <v>-1577.2459860166871</v>
      </c>
      <c r="M99" s="166">
        <v>1.8595699999999999</v>
      </c>
      <c r="N99" s="166">
        <v>0</v>
      </c>
      <c r="O99" s="166">
        <v>0</v>
      </c>
      <c r="P99" s="166">
        <v>-2587.1117700000004</v>
      </c>
      <c r="Q99" s="166">
        <v>29.331324446689266</v>
      </c>
      <c r="R99" s="166">
        <v>0</v>
      </c>
      <c r="S99" s="166">
        <v>0</v>
      </c>
      <c r="T99" s="166">
        <v>0</v>
      </c>
      <c r="U99" s="166">
        <v>-0.26991000000000004</v>
      </c>
      <c r="V99" s="166">
        <v>0</v>
      </c>
      <c r="W99" s="166">
        <v>0</v>
      </c>
      <c r="X99" s="166">
        <v>0</v>
      </c>
      <c r="Y99" s="166">
        <v>0</v>
      </c>
      <c r="Z99" s="166">
        <v>0</v>
      </c>
      <c r="AA99" s="166">
        <v>0</v>
      </c>
      <c r="AB99" s="166">
        <v>0</v>
      </c>
      <c r="AC99" s="166">
        <v>0</v>
      </c>
      <c r="AD99" s="166">
        <v>0</v>
      </c>
      <c r="AE99" s="166">
        <v>0</v>
      </c>
      <c r="AF99" s="166">
        <v>-160.04330058472661</v>
      </c>
      <c r="AG99" s="166">
        <v>0</v>
      </c>
      <c r="AH99" s="166">
        <v>-0.54797044352418234</v>
      </c>
      <c r="AI99" s="166">
        <v>0</v>
      </c>
      <c r="AJ99" s="166">
        <v>-115.29731706247846</v>
      </c>
      <c r="AK99" s="166">
        <v>-4145.1850230336731</v>
      </c>
      <c r="AL99" s="167"/>
      <c r="AM99" s="167"/>
      <c r="AN99" s="167"/>
      <c r="AO99" s="167"/>
      <c r="AP99" s="167"/>
      <c r="AQ99" s="167"/>
    </row>
    <row r="100" spans="1:43" s="481" customFormat="1" x14ac:dyDescent="0.2">
      <c r="A100" s="177" t="s">
        <v>1782</v>
      </c>
      <c r="B100" s="166">
        <v>-40.592195989711094</v>
      </c>
      <c r="C100" s="166">
        <v>66.351989999999489</v>
      </c>
      <c r="D100" s="166">
        <v>0</v>
      </c>
      <c r="E100" s="166">
        <v>0</v>
      </c>
      <c r="F100" s="166">
        <v>27.188817597096065</v>
      </c>
      <c r="G100" s="166">
        <v>0</v>
      </c>
      <c r="H100" s="166">
        <v>-237.71183525858319</v>
      </c>
      <c r="I100" s="166">
        <v>0</v>
      </c>
      <c r="J100" s="166">
        <v>0</v>
      </c>
      <c r="K100" s="166">
        <v>293.23515567175974</v>
      </c>
      <c r="L100" s="166">
        <v>0</v>
      </c>
      <c r="M100" s="166">
        <v>0.8856200000000003</v>
      </c>
      <c r="N100" s="166">
        <v>52.82303000000001</v>
      </c>
      <c r="O100" s="166">
        <v>-3907.0472536891252</v>
      </c>
      <c r="P100" s="166">
        <v>0</v>
      </c>
      <c r="Q100" s="166">
        <v>0</v>
      </c>
      <c r="R100" s="166">
        <v>0</v>
      </c>
      <c r="S100" s="166">
        <v>9.749629070389533</v>
      </c>
      <c r="T100" s="166">
        <v>0</v>
      </c>
      <c r="U100" s="166">
        <v>802.87056131071961</v>
      </c>
      <c r="V100" s="166">
        <v>16.18973441590585</v>
      </c>
      <c r="W100" s="166">
        <v>0</v>
      </c>
      <c r="X100" s="166">
        <v>0.88336000000000037</v>
      </c>
      <c r="Y100" s="166">
        <v>60.745502428958005</v>
      </c>
      <c r="Z100" s="166">
        <v>0</v>
      </c>
      <c r="AA100" s="166">
        <v>0</v>
      </c>
      <c r="AB100" s="166">
        <v>136.16385021529425</v>
      </c>
      <c r="AC100" s="166">
        <v>-414.78899999999999</v>
      </c>
      <c r="AD100" s="166">
        <v>-40.159329999999947</v>
      </c>
      <c r="AE100" s="166">
        <v>0</v>
      </c>
      <c r="AF100" s="166">
        <v>94.627806232099601</v>
      </c>
      <c r="AG100" s="166">
        <v>1.3855700000000002</v>
      </c>
      <c r="AH100" s="166">
        <v>0</v>
      </c>
      <c r="AI100" s="166">
        <v>12.190590000000004</v>
      </c>
      <c r="AJ100" s="166">
        <v>0</v>
      </c>
      <c r="AK100" s="166">
        <v>-3065.0083979951983</v>
      </c>
      <c r="AL100" s="167"/>
      <c r="AM100" s="167"/>
      <c r="AN100" s="167"/>
      <c r="AO100" s="167"/>
      <c r="AP100" s="167"/>
      <c r="AQ100" s="167"/>
    </row>
    <row r="101" spans="1:43" s="481" customFormat="1" x14ac:dyDescent="0.2">
      <c r="A101" s="173" t="s">
        <v>674</v>
      </c>
      <c r="B101" s="166">
        <v>0</v>
      </c>
      <c r="C101" s="166">
        <v>5961.0443000000005</v>
      </c>
      <c r="D101" s="166">
        <v>1548.0668990465301</v>
      </c>
      <c r="E101" s="166">
        <v>600.598977266887</v>
      </c>
      <c r="F101" s="166">
        <v>34.795419558442617</v>
      </c>
      <c r="G101" s="166">
        <v>0</v>
      </c>
      <c r="H101" s="166">
        <v>2505.569757097107</v>
      </c>
      <c r="I101" s="166">
        <v>3166.3039099999983</v>
      </c>
      <c r="J101" s="166">
        <v>22.276270000000483</v>
      </c>
      <c r="K101" s="166">
        <v>-377.80003413469916</v>
      </c>
      <c r="L101" s="166">
        <v>0</v>
      </c>
      <c r="M101" s="166">
        <v>-6.6189999999999999E-2</v>
      </c>
      <c r="N101" s="166">
        <v>-4.3655399999999975</v>
      </c>
      <c r="O101" s="166">
        <v>11.62610023211484</v>
      </c>
      <c r="P101" s="166">
        <v>0</v>
      </c>
      <c r="Q101" s="166">
        <v>977.61092362042007</v>
      </c>
      <c r="R101" s="166">
        <v>0</v>
      </c>
      <c r="S101" s="166">
        <v>-0.58914355366138227</v>
      </c>
      <c r="T101" s="166">
        <v>435.47015013860107</v>
      </c>
      <c r="U101" s="166">
        <v>-351.89498228424759</v>
      </c>
      <c r="V101" s="166">
        <v>328.54339435593027</v>
      </c>
      <c r="W101" s="166">
        <v>0</v>
      </c>
      <c r="X101" s="166">
        <v>6.7919600000000022</v>
      </c>
      <c r="Y101" s="166">
        <v>282.74643107286062</v>
      </c>
      <c r="Z101" s="166">
        <v>0</v>
      </c>
      <c r="AA101" s="166">
        <v>0</v>
      </c>
      <c r="AB101" s="166">
        <v>14.294123783187329</v>
      </c>
      <c r="AC101" s="166">
        <v>665.476</v>
      </c>
      <c r="AD101" s="166">
        <v>50.458749999999974</v>
      </c>
      <c r="AE101" s="166">
        <v>0</v>
      </c>
      <c r="AF101" s="166">
        <v>993.46895328381902</v>
      </c>
      <c r="AG101" s="166">
        <v>0</v>
      </c>
      <c r="AH101" s="166">
        <v>0</v>
      </c>
      <c r="AI101" s="166">
        <v>11.730359999999971</v>
      </c>
      <c r="AJ101" s="166">
        <v>-2360.2190205297284</v>
      </c>
      <c r="AK101" s="166">
        <v>14521.937768953567</v>
      </c>
      <c r="AL101" s="167"/>
      <c r="AM101" s="167"/>
      <c r="AN101" s="167"/>
      <c r="AO101" s="167"/>
      <c r="AP101" s="167"/>
      <c r="AQ101" s="167"/>
    </row>
    <row r="102" spans="1:43" s="481" customFormat="1" x14ac:dyDescent="0.2">
      <c r="A102" s="173" t="s">
        <v>843</v>
      </c>
      <c r="B102" s="166">
        <v>0</v>
      </c>
      <c r="C102" s="166">
        <v>2354.2144299999991</v>
      </c>
      <c r="D102" s="166">
        <v>-83.706989726030031</v>
      </c>
      <c r="E102" s="166">
        <v>1084.4421186730015</v>
      </c>
      <c r="F102" s="166">
        <v>188.61446820466278</v>
      </c>
      <c r="G102" s="166">
        <v>0</v>
      </c>
      <c r="H102" s="166">
        <v>1492.4924968433427</v>
      </c>
      <c r="I102" s="166">
        <v>5459.8807550000001</v>
      </c>
      <c r="J102" s="166">
        <v>0</v>
      </c>
      <c r="K102" s="166">
        <v>0</v>
      </c>
      <c r="L102" s="166">
        <v>0</v>
      </c>
      <c r="M102" s="166">
        <v>0</v>
      </c>
      <c r="N102" s="166">
        <v>395.80186000000003</v>
      </c>
      <c r="O102" s="166">
        <v>-433.25065993893054</v>
      </c>
      <c r="P102" s="166">
        <v>0</v>
      </c>
      <c r="Q102" s="166">
        <v>980.76208699606661</v>
      </c>
      <c r="R102" s="166">
        <v>0</v>
      </c>
      <c r="S102" s="166">
        <v>-69.410299362931397</v>
      </c>
      <c r="T102" s="166">
        <v>3323.2799629775004</v>
      </c>
      <c r="U102" s="166">
        <v>-40.249527246801648</v>
      </c>
      <c r="V102" s="166">
        <v>-4.7000000000000002E-3</v>
      </c>
      <c r="W102" s="166">
        <v>1204.3931899999998</v>
      </c>
      <c r="X102" s="166">
        <v>0</v>
      </c>
      <c r="Y102" s="166">
        <v>31.93112000000006</v>
      </c>
      <c r="Z102" s="166">
        <v>-1.1270499999999997</v>
      </c>
      <c r="AA102" s="166">
        <v>0</v>
      </c>
      <c r="AB102" s="166">
        <v>1302.0682188812455</v>
      </c>
      <c r="AC102" s="166">
        <v>35.648000000000003</v>
      </c>
      <c r="AD102" s="166">
        <v>24.121569999999949</v>
      </c>
      <c r="AE102" s="166">
        <v>48.717040000000004</v>
      </c>
      <c r="AF102" s="166">
        <v>1655.4216861389955</v>
      </c>
      <c r="AG102" s="166">
        <v>113.53611999999998</v>
      </c>
      <c r="AH102" s="166">
        <v>1931.3646958793247</v>
      </c>
      <c r="AI102" s="166">
        <v>640.30101000000002</v>
      </c>
      <c r="AJ102" s="166">
        <v>733.71100098874422</v>
      </c>
      <c r="AK102" s="166">
        <v>22372.952604308186</v>
      </c>
      <c r="AL102" s="167"/>
      <c r="AM102" s="167"/>
      <c r="AN102" s="167"/>
      <c r="AO102" s="167"/>
      <c r="AP102" s="167"/>
      <c r="AQ102" s="167"/>
    </row>
    <row r="103" spans="1:43" s="481" customFormat="1" x14ac:dyDescent="0.2">
      <c r="A103" s="173" t="s">
        <v>1781</v>
      </c>
      <c r="B103" s="166">
        <v>0</v>
      </c>
      <c r="C103" s="166">
        <v>105.53183000000018</v>
      </c>
      <c r="D103" s="166">
        <v>0</v>
      </c>
      <c r="E103" s="166">
        <v>0</v>
      </c>
      <c r="F103" s="166">
        <v>0</v>
      </c>
      <c r="G103" s="166">
        <v>0</v>
      </c>
      <c r="H103" s="166">
        <v>0</v>
      </c>
      <c r="I103" s="166">
        <v>0</v>
      </c>
      <c r="J103" s="166">
        <v>0</v>
      </c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0</v>
      </c>
      <c r="T103" s="166">
        <v>0</v>
      </c>
      <c r="U103" s="166">
        <v>0</v>
      </c>
      <c r="V103" s="166">
        <v>0</v>
      </c>
      <c r="W103" s="166">
        <v>0</v>
      </c>
      <c r="X103" s="166">
        <v>0</v>
      </c>
      <c r="Y103" s="166">
        <v>0</v>
      </c>
      <c r="Z103" s="166">
        <v>0</v>
      </c>
      <c r="AA103" s="166">
        <v>0</v>
      </c>
      <c r="AB103" s="166">
        <v>0</v>
      </c>
      <c r="AC103" s="166">
        <v>0</v>
      </c>
      <c r="AD103" s="166">
        <v>0</v>
      </c>
      <c r="AE103" s="166">
        <v>0</v>
      </c>
      <c r="AF103" s="166">
        <v>0</v>
      </c>
      <c r="AG103" s="166">
        <v>0</v>
      </c>
      <c r="AH103" s="166">
        <v>0</v>
      </c>
      <c r="AI103" s="166">
        <v>85.350580000000008</v>
      </c>
      <c r="AJ103" s="166">
        <v>0</v>
      </c>
      <c r="AK103" s="166">
        <v>190.88241000000019</v>
      </c>
      <c r="AL103" s="167"/>
      <c r="AM103" s="167"/>
      <c r="AN103" s="167"/>
      <c r="AO103" s="167"/>
      <c r="AP103" s="167"/>
      <c r="AQ103" s="167"/>
    </row>
    <row r="104" spans="1:43" s="481" customFormat="1" x14ac:dyDescent="0.2">
      <c r="A104" s="264" t="s">
        <v>1065</v>
      </c>
      <c r="B104" s="166">
        <v>0</v>
      </c>
      <c r="C104" s="166">
        <v>-1098.8655799999997</v>
      </c>
      <c r="D104" s="166">
        <v>-632.18346999999835</v>
      </c>
      <c r="E104" s="166">
        <v>-467.92768284800275</v>
      </c>
      <c r="F104" s="166">
        <v>-319.06204769376541</v>
      </c>
      <c r="G104" s="166">
        <v>0</v>
      </c>
      <c r="H104" s="166">
        <v>235.20836999999995</v>
      </c>
      <c r="I104" s="166">
        <v>42.969779999990365</v>
      </c>
      <c r="J104" s="166">
        <v>0</v>
      </c>
      <c r="K104" s="166">
        <v>1.6235899777150011</v>
      </c>
      <c r="L104" s="166">
        <v>0</v>
      </c>
      <c r="M104" s="166">
        <v>-330.14105000000001</v>
      </c>
      <c r="N104" s="166">
        <v>-201.90928000000002</v>
      </c>
      <c r="O104" s="166">
        <v>525.9439859657067</v>
      </c>
      <c r="P104" s="166">
        <v>0</v>
      </c>
      <c r="Q104" s="166">
        <v>-1696.293500537985</v>
      </c>
      <c r="R104" s="166">
        <v>-106.72170244457979</v>
      </c>
      <c r="S104" s="166">
        <v>90.417875981855005</v>
      </c>
      <c r="T104" s="166">
        <v>-2065.5776100000026</v>
      </c>
      <c r="U104" s="166">
        <v>-1312.3266454639988</v>
      </c>
      <c r="V104" s="166">
        <v>-255.16822198079481</v>
      </c>
      <c r="W104" s="166">
        <v>-443.61237</v>
      </c>
      <c r="X104" s="166">
        <v>-286.00173000000007</v>
      </c>
      <c r="Y104" s="166">
        <v>1065.4482843498215</v>
      </c>
      <c r="Z104" s="166">
        <v>-20.363940000000003</v>
      </c>
      <c r="AA104" s="166">
        <v>-1087.4989140207026</v>
      </c>
      <c r="AB104" s="166">
        <v>-1013.7716202437224</v>
      </c>
      <c r="AC104" s="166">
        <v>157.096</v>
      </c>
      <c r="AD104" s="166">
        <v>-454.57736000000011</v>
      </c>
      <c r="AE104" s="166">
        <v>-113.56059982404027</v>
      </c>
      <c r="AF104" s="166">
        <v>-444.47926250029019</v>
      </c>
      <c r="AG104" s="166">
        <v>-264.20033999999998</v>
      </c>
      <c r="AH104" s="166">
        <v>207.0854555130814</v>
      </c>
      <c r="AI104" s="166">
        <v>477.22288999999995</v>
      </c>
      <c r="AJ104" s="166">
        <v>129.27058161484737</v>
      </c>
      <c r="AK104" s="166">
        <v>-9681.9561141548638</v>
      </c>
      <c r="AL104" s="167"/>
      <c r="AM104" s="167"/>
      <c r="AN104" s="167"/>
      <c r="AO104" s="167"/>
      <c r="AP104" s="167"/>
      <c r="AQ104" s="167"/>
    </row>
    <row r="105" spans="1:43" s="481" customFormat="1" x14ac:dyDescent="0.2">
      <c r="A105" s="173" t="s">
        <v>1565</v>
      </c>
      <c r="B105" s="166">
        <v>0</v>
      </c>
      <c r="C105" s="166">
        <v>488.38392999999968</v>
      </c>
      <c r="D105" s="166">
        <v>-590.50982000000022</v>
      </c>
      <c r="E105" s="166">
        <v>251.20873863000025</v>
      </c>
      <c r="F105" s="166">
        <v>-102.32660048252916</v>
      </c>
      <c r="G105" s="166">
        <v>0</v>
      </c>
      <c r="H105" s="166">
        <v>94.941509999999994</v>
      </c>
      <c r="I105" s="166">
        <v>195.47912000000019</v>
      </c>
      <c r="J105" s="166">
        <v>0</v>
      </c>
      <c r="K105" s="166">
        <v>0</v>
      </c>
      <c r="L105" s="166">
        <v>0</v>
      </c>
      <c r="M105" s="166">
        <v>0</v>
      </c>
      <c r="N105" s="166">
        <v>0</v>
      </c>
      <c r="O105" s="166">
        <v>136.80218999999994</v>
      </c>
      <c r="P105" s="166">
        <v>0</v>
      </c>
      <c r="Q105" s="166">
        <v>357.88549938782717</v>
      </c>
      <c r="R105" s="166">
        <v>0</v>
      </c>
      <c r="S105" s="166">
        <v>-29.171489394071067</v>
      </c>
      <c r="T105" s="166">
        <v>148.03767000000133</v>
      </c>
      <c r="U105" s="166">
        <v>2072.2970665500011</v>
      </c>
      <c r="V105" s="166">
        <v>78.512050330918754</v>
      </c>
      <c r="W105" s="166">
        <v>114.32012000000003</v>
      </c>
      <c r="X105" s="166">
        <v>-27.253879999999967</v>
      </c>
      <c r="Y105" s="166">
        <v>45.893689149999979</v>
      </c>
      <c r="Z105" s="166">
        <v>0</v>
      </c>
      <c r="AA105" s="166">
        <v>-187.37411119779077</v>
      </c>
      <c r="AB105" s="166">
        <v>2494.7881133196356</v>
      </c>
      <c r="AC105" s="166">
        <v>0</v>
      </c>
      <c r="AD105" s="166">
        <v>389.72687999999994</v>
      </c>
      <c r="AE105" s="166">
        <v>-37.321244308061203</v>
      </c>
      <c r="AF105" s="166">
        <v>-6.5279658195221888</v>
      </c>
      <c r="AG105" s="166">
        <v>0</v>
      </c>
      <c r="AH105" s="166">
        <v>-49.040867347000137</v>
      </c>
      <c r="AI105" s="166">
        <v>5272.9388700000009</v>
      </c>
      <c r="AJ105" s="166">
        <v>130.56495317302998</v>
      </c>
      <c r="AK105" s="166">
        <v>11242.254421992442</v>
      </c>
      <c r="AL105" s="167"/>
      <c r="AM105" s="167"/>
      <c r="AN105" s="167"/>
      <c r="AO105" s="167"/>
      <c r="AP105" s="167"/>
      <c r="AQ105" s="167"/>
    </row>
    <row r="106" spans="1:43" s="481" customFormat="1" ht="13.5" thickBot="1" x14ac:dyDescent="0.25">
      <c r="A106" s="795" t="s">
        <v>1066</v>
      </c>
      <c r="B106" s="168">
        <v>0</v>
      </c>
      <c r="C106" s="168">
        <v>0</v>
      </c>
      <c r="D106" s="168">
        <v>279.12453000000005</v>
      </c>
      <c r="E106" s="168">
        <v>-1742.4756620769995</v>
      </c>
      <c r="F106" s="168">
        <v>-168.00772000000066</v>
      </c>
      <c r="G106" s="168">
        <v>0</v>
      </c>
      <c r="H106" s="168">
        <v>0</v>
      </c>
      <c r="I106" s="168">
        <v>-270.85073000000045</v>
      </c>
      <c r="J106" s="168">
        <v>0</v>
      </c>
      <c r="K106" s="168">
        <v>0</v>
      </c>
      <c r="L106" s="168">
        <v>0</v>
      </c>
      <c r="M106" s="168">
        <v>0</v>
      </c>
      <c r="N106" s="168">
        <v>0</v>
      </c>
      <c r="O106" s="168">
        <v>-2372.0929300000016</v>
      </c>
      <c r="P106" s="168">
        <v>0</v>
      </c>
      <c r="Q106" s="168">
        <v>0</v>
      </c>
      <c r="R106" s="168">
        <v>0</v>
      </c>
      <c r="S106" s="168">
        <v>0</v>
      </c>
      <c r="T106" s="168">
        <v>-4868.0857000000015</v>
      </c>
      <c r="U106" s="168">
        <v>518.38125000000093</v>
      </c>
      <c r="V106" s="168">
        <v>0</v>
      </c>
      <c r="W106" s="168">
        <v>159.52662000000001</v>
      </c>
      <c r="X106" s="168">
        <v>-7.2712499999999851</v>
      </c>
      <c r="Y106" s="168">
        <v>-37.76908999999997</v>
      </c>
      <c r="Z106" s="168">
        <v>0</v>
      </c>
      <c r="AA106" s="168">
        <v>0</v>
      </c>
      <c r="AB106" s="168">
        <v>3518.1818500000004</v>
      </c>
      <c r="AC106" s="168">
        <v>265.77199999999999</v>
      </c>
      <c r="AD106" s="168">
        <v>0</v>
      </c>
      <c r="AE106" s="168">
        <v>0</v>
      </c>
      <c r="AF106" s="168">
        <v>265.4067</v>
      </c>
      <c r="AG106" s="168">
        <v>497.53773999999999</v>
      </c>
      <c r="AH106" s="168">
        <v>0</v>
      </c>
      <c r="AI106" s="168">
        <v>0</v>
      </c>
      <c r="AJ106" s="168">
        <v>0</v>
      </c>
      <c r="AK106" s="168">
        <v>-3962.6223920770008</v>
      </c>
      <c r="AL106" s="167"/>
      <c r="AM106" s="167"/>
      <c r="AN106" s="167"/>
      <c r="AO106" s="167"/>
      <c r="AP106" s="167"/>
      <c r="AQ106" s="167"/>
    </row>
  </sheetData>
  <mergeCells count="2">
    <mergeCell ref="A5:O6"/>
    <mergeCell ref="P5:AK6"/>
  </mergeCells>
  <phoneticPr fontId="52" type="noConversion"/>
  <conditionalFormatting sqref="J8:AK8 B8:H8">
    <cfRule type="expression" dxfId="122" priority="9" stopIfTrue="1">
      <formula>#REF!=1</formula>
    </cfRule>
  </conditionalFormatting>
  <conditionalFormatting sqref="AK8">
    <cfRule type="expression" dxfId="121" priority="960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45" fitToWidth="2" orientation="portrait" r:id="rId1"/>
  <headerFooter alignWithMargins="0"/>
  <colBreaks count="1" manualBreakCount="1">
    <brk id="11" min="2" max="10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"/>
  <sheetViews>
    <sheetView showGridLines="0" workbookViewId="0"/>
  </sheetViews>
  <sheetFormatPr defaultRowHeight="12.75" x14ac:dyDescent="0.2"/>
  <cols>
    <col min="1" max="16384" width="9.140625" style="746"/>
  </cols>
  <sheetData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8"/>
  <sheetViews>
    <sheetView showGridLines="0" workbookViewId="0">
      <selection activeCell="A5" sqref="A5"/>
    </sheetView>
  </sheetViews>
  <sheetFormatPr defaultRowHeight="12.75" x14ac:dyDescent="0.2"/>
  <cols>
    <col min="1" max="1" width="103.85546875" style="746" customWidth="1"/>
    <col min="2" max="16384" width="9.140625" style="746"/>
  </cols>
  <sheetData>
    <row r="1" spans="1:1" ht="30" x14ac:dyDescent="0.4">
      <c r="A1" s="952" t="s">
        <v>231</v>
      </c>
    </row>
    <row r="2" spans="1:1" ht="30" x14ac:dyDescent="0.4">
      <c r="A2" s="952" t="s">
        <v>232</v>
      </c>
    </row>
    <row r="3" spans="1:1" ht="30" x14ac:dyDescent="0.4">
      <c r="A3" s="952" t="s">
        <v>233</v>
      </c>
    </row>
    <row r="4" spans="1:1" ht="30" x14ac:dyDescent="0.4">
      <c r="A4" s="952"/>
    </row>
    <row r="5" spans="1:1" ht="25.5" x14ac:dyDescent="0.35">
      <c r="A5" s="956" t="s">
        <v>4042</v>
      </c>
    </row>
    <row r="6" spans="1:1" ht="25.5" x14ac:dyDescent="0.35">
      <c r="A6" s="956" t="s">
        <v>234</v>
      </c>
    </row>
    <row r="7" spans="1:1" ht="25.5" x14ac:dyDescent="0.35">
      <c r="A7" s="956" t="s">
        <v>235</v>
      </c>
    </row>
    <row r="8" spans="1:1" x14ac:dyDescent="0.2">
      <c r="A8" s="957"/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1"/>
  <dimension ref="A1:AK137"/>
  <sheetViews>
    <sheetView showGridLines="0" zoomScaleNormal="100" workbookViewId="0">
      <pane xSplit="1" ySplit="8" topLeftCell="B44" activePane="bottomRight" state="frozen"/>
      <selection activeCell="K5" sqref="K5:X6"/>
      <selection pane="topRight" activeCell="K5" sqref="K5:X6"/>
      <selection pane="bottomLeft" activeCell="K5" sqref="K5:X6"/>
      <selection pane="bottomRight" activeCell="A57" sqref="A57"/>
    </sheetView>
  </sheetViews>
  <sheetFormatPr defaultRowHeight="12.75" x14ac:dyDescent="0.2"/>
  <cols>
    <col min="1" max="1" width="26.28515625" style="460" customWidth="1"/>
    <col min="2" max="2" width="11.7109375" style="460" bestFit="1" customWidth="1"/>
    <col min="3" max="5" width="12.5703125" style="460" bestFit="1" customWidth="1"/>
    <col min="6" max="6" width="11.7109375" style="460" bestFit="1" customWidth="1"/>
    <col min="7" max="7" width="10.28515625" style="460" customWidth="1"/>
    <col min="8" max="8" width="8.42578125" style="460" customWidth="1"/>
    <col min="9" max="9" width="11.85546875" style="460" customWidth="1"/>
    <col min="10" max="10" width="12" style="460" customWidth="1"/>
    <col min="11" max="11" width="9.7109375" style="460" customWidth="1"/>
    <col min="12" max="12" width="11.7109375" style="460" bestFit="1" customWidth="1"/>
    <col min="13" max="13" width="10.42578125" style="460" customWidth="1"/>
    <col min="14" max="14" width="10.85546875" style="460" bestFit="1" customWidth="1"/>
    <col min="15" max="16" width="12" style="460" customWidth="1"/>
    <col min="17" max="17" width="12.5703125" style="460" bestFit="1" customWidth="1"/>
    <col min="18" max="18" width="9.28515625" style="460" customWidth="1"/>
    <col min="19" max="19" width="10.85546875" style="460" bestFit="1" customWidth="1"/>
    <col min="20" max="20" width="12.5703125" style="460" bestFit="1" customWidth="1"/>
    <col min="21" max="21" width="11.7109375" style="460" bestFit="1" customWidth="1"/>
    <col min="22" max="22" width="12.5703125" style="460" bestFit="1" customWidth="1"/>
    <col min="23" max="24" width="11.7109375" style="460" bestFit="1" customWidth="1"/>
    <col min="25" max="25" width="11.42578125" style="460" customWidth="1"/>
    <col min="26" max="26" width="11" style="460" customWidth="1"/>
    <col min="27" max="27" width="12.28515625" style="460" customWidth="1"/>
    <col min="28" max="28" width="11.7109375" style="460" bestFit="1" customWidth="1"/>
    <col min="29" max="29" width="10.85546875" style="460" bestFit="1" customWidth="1"/>
    <col min="30" max="30" width="12.5703125" style="460" bestFit="1" customWidth="1"/>
    <col min="31" max="31" width="12.5703125" style="460" customWidth="1"/>
    <col min="32" max="32" width="12.5703125" style="460" bestFit="1" customWidth="1"/>
    <col min="33" max="33" width="10.85546875" style="460" bestFit="1" customWidth="1"/>
    <col min="34" max="34" width="12.5703125" style="460" bestFit="1" customWidth="1"/>
    <col min="35" max="35" width="12.5703125" style="460" customWidth="1"/>
    <col min="36" max="36" width="11.7109375" style="460" bestFit="1" customWidth="1"/>
    <col min="37" max="37" width="14" style="460" bestFit="1" customWidth="1"/>
    <col min="38" max="16384" width="9.140625" style="460"/>
  </cols>
  <sheetData>
    <row r="1" spans="1:37" x14ac:dyDescent="0.2">
      <c r="A1" s="757" t="s">
        <v>349</v>
      </c>
    </row>
    <row r="2" spans="1:37" x14ac:dyDescent="0.2">
      <c r="A2" s="757" t="s">
        <v>350</v>
      </c>
    </row>
    <row r="3" spans="1:37" s="925" customFormat="1" ht="15" customHeight="1" x14ac:dyDescent="0.2">
      <c r="A3" s="918" t="s">
        <v>1569</v>
      </c>
      <c r="AK3" s="926" t="s">
        <v>166</v>
      </c>
    </row>
    <row r="4" spans="1:37" s="461" customFormat="1" ht="12" customHeight="1" x14ac:dyDescent="0.2"/>
    <row r="5" spans="1:37" s="461" customFormat="1" ht="18" customHeight="1" x14ac:dyDescent="0.2">
      <c r="A5" s="1782" t="s">
        <v>3146</v>
      </c>
      <c r="B5" s="1782"/>
      <c r="C5" s="1782"/>
      <c r="D5" s="1782"/>
      <c r="E5" s="1782"/>
      <c r="F5" s="1782"/>
      <c r="G5" s="1782"/>
      <c r="H5" s="1782"/>
      <c r="I5" s="1782"/>
      <c r="J5" s="1782"/>
      <c r="K5" s="1782"/>
      <c r="L5" s="1782"/>
      <c r="M5" s="1782"/>
      <c r="N5" s="1782"/>
      <c r="O5" s="1782"/>
      <c r="P5" s="1782"/>
      <c r="Q5" s="1782"/>
      <c r="R5" s="1782"/>
      <c r="S5" s="1783" t="s">
        <v>3147</v>
      </c>
      <c r="T5" s="1783"/>
      <c r="U5" s="1783"/>
      <c r="V5" s="1783"/>
      <c r="W5" s="1783"/>
      <c r="X5" s="1783"/>
      <c r="Y5" s="1783"/>
      <c r="Z5" s="1783"/>
      <c r="AA5" s="1783"/>
      <c r="AB5" s="1783"/>
      <c r="AC5" s="1783"/>
      <c r="AD5" s="1783"/>
      <c r="AE5" s="1783"/>
      <c r="AF5" s="1783"/>
      <c r="AG5" s="1783"/>
      <c r="AH5" s="1783"/>
      <c r="AI5" s="1783"/>
      <c r="AJ5" s="1783"/>
      <c r="AK5" s="1783"/>
    </row>
    <row r="6" spans="1:37" s="461" customFormat="1" ht="18" customHeight="1" x14ac:dyDescent="0.2">
      <c r="A6" s="1782"/>
      <c r="B6" s="1782"/>
      <c r="C6" s="1782"/>
      <c r="D6" s="1782"/>
      <c r="E6" s="1782"/>
      <c r="F6" s="1782"/>
      <c r="G6" s="1782"/>
      <c r="H6" s="1782"/>
      <c r="I6" s="1782"/>
      <c r="J6" s="1782"/>
      <c r="K6" s="1782"/>
      <c r="L6" s="1782"/>
      <c r="M6" s="1782"/>
      <c r="N6" s="1782"/>
      <c r="O6" s="1782"/>
      <c r="P6" s="1782"/>
      <c r="Q6" s="1782"/>
      <c r="R6" s="1782"/>
      <c r="S6" s="1783"/>
      <c r="T6" s="1783"/>
      <c r="U6" s="1783"/>
      <c r="V6" s="1783"/>
      <c r="W6" s="1783"/>
      <c r="X6" s="1783"/>
      <c r="Y6" s="1783"/>
      <c r="Z6" s="1783"/>
      <c r="AA6" s="1783"/>
      <c r="AB6" s="1783"/>
      <c r="AC6" s="1783"/>
      <c r="AD6" s="1783"/>
      <c r="AE6" s="1783"/>
      <c r="AF6" s="1783"/>
      <c r="AG6" s="1783"/>
      <c r="AH6" s="1783"/>
      <c r="AI6" s="1783"/>
      <c r="AJ6" s="1783"/>
      <c r="AK6" s="1783"/>
    </row>
    <row r="7" spans="1:37" s="461" customFormat="1" ht="12" customHeight="1" thickBot="1" x14ac:dyDescent="0.25">
      <c r="AK7" s="457" t="s">
        <v>2073</v>
      </c>
    </row>
    <row r="8" spans="1:37" s="462" customFormat="1" ht="69.95" customHeight="1" thickBot="1" x14ac:dyDescent="0.25">
      <c r="A8" s="1202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1550</v>
      </c>
      <c r="I8" s="1096" t="s">
        <v>1549</v>
      </c>
      <c r="J8" s="1096" t="s">
        <v>817</v>
      </c>
      <c r="K8" s="1096" t="s">
        <v>102</v>
      </c>
      <c r="L8" s="1096" t="s">
        <v>1551</v>
      </c>
      <c r="M8" s="1096" t="s">
        <v>854</v>
      </c>
      <c r="N8" s="1096" t="s">
        <v>2132</v>
      </c>
      <c r="O8" s="1096" t="s">
        <v>1557</v>
      </c>
      <c r="P8" s="1096" t="s">
        <v>1423</v>
      </c>
      <c r="Q8" s="1096" t="s">
        <v>802</v>
      </c>
      <c r="R8" s="1096" t="s">
        <v>830</v>
      </c>
      <c r="S8" s="1096" t="s">
        <v>1644</v>
      </c>
      <c r="T8" s="1096" t="s">
        <v>1530</v>
      </c>
      <c r="U8" s="1096" t="s">
        <v>758</v>
      </c>
      <c r="V8" s="1096" t="s">
        <v>1418</v>
      </c>
      <c r="W8" s="1096" t="s">
        <v>803</v>
      </c>
      <c r="X8" s="1096" t="s">
        <v>762</v>
      </c>
      <c r="Y8" s="1096" t="s">
        <v>761</v>
      </c>
      <c r="Z8" s="1096" t="s">
        <v>829</v>
      </c>
      <c r="AA8" s="1096" t="s">
        <v>1581</v>
      </c>
      <c r="AB8" s="1096" t="s">
        <v>1527</v>
      </c>
      <c r="AC8" s="1096" t="s">
        <v>828</v>
      </c>
      <c r="AD8" s="1096" t="s">
        <v>799</v>
      </c>
      <c r="AE8" s="1096" t="s">
        <v>1168</v>
      </c>
      <c r="AF8" s="1096" t="s">
        <v>2088</v>
      </c>
      <c r="AG8" s="1096" t="s">
        <v>1535</v>
      </c>
      <c r="AH8" s="1096" t="s">
        <v>759</v>
      </c>
      <c r="AI8" s="1096" t="s">
        <v>1528</v>
      </c>
      <c r="AJ8" s="1096" t="s">
        <v>752</v>
      </c>
      <c r="AK8" s="1151" t="s">
        <v>1093</v>
      </c>
    </row>
    <row r="9" spans="1:37" ht="15" x14ac:dyDescent="0.2">
      <c r="A9" s="787" t="s">
        <v>500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</row>
    <row r="10" spans="1:37" x14ac:dyDescent="0.2">
      <c r="A10" s="265" t="s">
        <v>1792</v>
      </c>
      <c r="B10" s="117">
        <v>405</v>
      </c>
      <c r="C10" s="117">
        <v>306505</v>
      </c>
      <c r="D10" s="117">
        <v>233120</v>
      </c>
      <c r="E10" s="117">
        <v>122984</v>
      </c>
      <c r="F10" s="117">
        <v>97182</v>
      </c>
      <c r="G10" s="117">
        <v>6500</v>
      </c>
      <c r="H10" s="117">
        <v>0</v>
      </c>
      <c r="I10" s="117">
        <v>2</v>
      </c>
      <c r="J10" s="117">
        <v>142366</v>
      </c>
      <c r="K10" s="117">
        <v>1</v>
      </c>
      <c r="L10" s="117">
        <v>0</v>
      </c>
      <c r="M10" s="117">
        <v>4233</v>
      </c>
      <c r="N10" s="117">
        <v>2026</v>
      </c>
      <c r="O10" s="117">
        <v>237504</v>
      </c>
      <c r="P10" s="117">
        <v>0</v>
      </c>
      <c r="Q10" s="117">
        <v>43043</v>
      </c>
      <c r="R10" s="117">
        <v>0</v>
      </c>
      <c r="S10" s="117">
        <v>14213</v>
      </c>
      <c r="T10" s="117">
        <v>44182</v>
      </c>
      <c r="U10" s="117">
        <v>32907</v>
      </c>
      <c r="V10" s="117">
        <v>3044</v>
      </c>
      <c r="W10" s="117">
        <v>59919</v>
      </c>
      <c r="X10" s="117">
        <v>0</v>
      </c>
      <c r="Y10" s="117">
        <v>8427</v>
      </c>
      <c r="Z10" s="117">
        <v>3721</v>
      </c>
      <c r="AA10" s="117">
        <v>165976</v>
      </c>
      <c r="AB10" s="117">
        <v>180</v>
      </c>
      <c r="AC10" s="117">
        <v>21504</v>
      </c>
      <c r="AD10" s="117">
        <v>150</v>
      </c>
      <c r="AE10" s="117">
        <v>193478</v>
      </c>
      <c r="AF10" s="117">
        <v>0</v>
      </c>
      <c r="AG10" s="117">
        <v>3351</v>
      </c>
      <c r="AH10" s="117">
        <v>289392</v>
      </c>
      <c r="AI10" s="117">
        <v>491938</v>
      </c>
      <c r="AJ10" s="117">
        <v>66417</v>
      </c>
      <c r="AK10" s="117">
        <v>2594670</v>
      </c>
    </row>
    <row r="11" spans="1:37" x14ac:dyDescent="0.2">
      <c r="A11" s="265" t="s">
        <v>1505</v>
      </c>
      <c r="B11" s="117">
        <v>26.73516</v>
      </c>
      <c r="C11" s="117">
        <v>16718.097170000001</v>
      </c>
      <c r="D11" s="117">
        <v>173635.21083</v>
      </c>
      <c r="E11" s="117">
        <v>349339.86382999999</v>
      </c>
      <c r="F11" s="117">
        <v>207881.27521000005</v>
      </c>
      <c r="G11" s="117">
        <v>1518.64023</v>
      </c>
      <c r="H11" s="117">
        <v>0</v>
      </c>
      <c r="I11" s="117">
        <v>0.29399999999999998</v>
      </c>
      <c r="J11" s="117">
        <v>82171.508339999811</v>
      </c>
      <c r="K11" s="117">
        <v>6.7819999999999991E-2</v>
      </c>
      <c r="L11" s="117">
        <v>0</v>
      </c>
      <c r="M11" s="117">
        <v>294.17894000000001</v>
      </c>
      <c r="N11" s="117">
        <v>688.75675999999999</v>
      </c>
      <c r="O11" s="117">
        <v>61315.511039999998</v>
      </c>
      <c r="P11" s="117">
        <v>0</v>
      </c>
      <c r="Q11" s="117">
        <v>50645.452540000006</v>
      </c>
      <c r="R11" s="117">
        <v>0</v>
      </c>
      <c r="S11" s="117">
        <v>740.51661999999999</v>
      </c>
      <c r="T11" s="117">
        <v>89912.627299999993</v>
      </c>
      <c r="U11" s="117">
        <v>64045.12120999999</v>
      </c>
      <c r="V11" s="117">
        <v>12616.732410000001</v>
      </c>
      <c r="W11" s="117">
        <v>2191.4629799999998</v>
      </c>
      <c r="X11" s="117">
        <v>0</v>
      </c>
      <c r="Y11" s="117">
        <v>6152.3768200000004</v>
      </c>
      <c r="Z11" s="117">
        <v>234.16434000000001</v>
      </c>
      <c r="AA11" s="117">
        <v>221117.04067000002</v>
      </c>
      <c r="AB11" s="117">
        <v>5.157</v>
      </c>
      <c r="AC11" s="117">
        <v>4689.4208399999998</v>
      </c>
      <c r="AD11" s="117">
        <v>4673.4397499999995</v>
      </c>
      <c r="AE11" s="117">
        <v>9403.4244399999989</v>
      </c>
      <c r="AF11" s="117">
        <v>0</v>
      </c>
      <c r="AG11" s="117">
        <v>133.09553</v>
      </c>
      <c r="AH11" s="117">
        <v>506930.44624000002</v>
      </c>
      <c r="AI11" s="117">
        <v>33822.492619999997</v>
      </c>
      <c r="AJ11" s="117">
        <v>36492.255279999998</v>
      </c>
      <c r="AK11" s="117">
        <v>1937395.3659199995</v>
      </c>
    </row>
    <row r="12" spans="1:37" ht="15" x14ac:dyDescent="0.2">
      <c r="A12" s="793" t="s">
        <v>499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</row>
    <row r="13" spans="1:37" x14ac:dyDescent="0.2">
      <c r="A13" s="265" t="s">
        <v>1793</v>
      </c>
      <c r="B13" s="117">
        <v>24095</v>
      </c>
      <c r="C13" s="117">
        <v>1309201</v>
      </c>
      <c r="D13" s="117">
        <v>68251</v>
      </c>
      <c r="E13" s="117">
        <v>170213</v>
      </c>
      <c r="F13" s="117">
        <v>653309</v>
      </c>
      <c r="G13" s="117">
        <v>20542</v>
      </c>
      <c r="H13" s="117">
        <v>0</v>
      </c>
      <c r="I13" s="117">
        <v>135837</v>
      </c>
      <c r="J13" s="117">
        <v>79316</v>
      </c>
      <c r="K13" s="117">
        <v>6291</v>
      </c>
      <c r="L13" s="117">
        <v>0</v>
      </c>
      <c r="M13" s="117">
        <v>8264</v>
      </c>
      <c r="N13" s="117">
        <v>1150</v>
      </c>
      <c r="O13" s="117">
        <v>244862</v>
      </c>
      <c r="P13" s="117">
        <v>0</v>
      </c>
      <c r="Q13" s="117">
        <v>752670</v>
      </c>
      <c r="R13" s="117">
        <v>25374</v>
      </c>
      <c r="S13" s="117">
        <v>1184</v>
      </c>
      <c r="T13" s="117">
        <v>25587</v>
      </c>
      <c r="U13" s="117">
        <v>366688</v>
      </c>
      <c r="V13" s="117">
        <v>290395</v>
      </c>
      <c r="W13" s="117">
        <v>33277</v>
      </c>
      <c r="X13" s="117">
        <v>5007</v>
      </c>
      <c r="Y13" s="117">
        <v>116967</v>
      </c>
      <c r="Z13" s="117">
        <v>6571</v>
      </c>
      <c r="AA13" s="117">
        <v>15011</v>
      </c>
      <c r="AB13" s="117">
        <v>5261</v>
      </c>
      <c r="AC13" s="117">
        <v>13641</v>
      </c>
      <c r="AD13" s="117">
        <v>116669</v>
      </c>
      <c r="AE13" s="117">
        <v>170500</v>
      </c>
      <c r="AF13" s="117">
        <v>256</v>
      </c>
      <c r="AG13" s="117">
        <v>3993</v>
      </c>
      <c r="AH13" s="117">
        <v>195692</v>
      </c>
      <c r="AI13" s="117">
        <v>33817</v>
      </c>
      <c r="AJ13" s="117">
        <v>522306</v>
      </c>
      <c r="AK13" s="117">
        <v>5422197</v>
      </c>
    </row>
    <row r="14" spans="1:37" x14ac:dyDescent="0.2">
      <c r="A14" s="265" t="s">
        <v>1505</v>
      </c>
      <c r="B14" s="117">
        <v>5213.7350900000001</v>
      </c>
      <c r="C14" s="117">
        <v>42386.510870000006</v>
      </c>
      <c r="D14" s="117">
        <v>15876.47601</v>
      </c>
      <c r="E14" s="117">
        <v>72995.823919999981</v>
      </c>
      <c r="F14" s="117">
        <v>42978.671719999998</v>
      </c>
      <c r="G14" s="117">
        <v>7740.399260000001</v>
      </c>
      <c r="H14" s="117">
        <v>0</v>
      </c>
      <c r="I14" s="117">
        <v>9421.8513800000001</v>
      </c>
      <c r="J14" s="117">
        <v>33171.1403500003</v>
      </c>
      <c r="K14" s="117">
        <v>1708.61058</v>
      </c>
      <c r="L14" s="117">
        <v>0</v>
      </c>
      <c r="M14" s="117">
        <v>3170.3676099999998</v>
      </c>
      <c r="N14" s="117">
        <v>1296.3438900000001</v>
      </c>
      <c r="O14" s="117">
        <v>20351.54063</v>
      </c>
      <c r="P14" s="117">
        <v>0</v>
      </c>
      <c r="Q14" s="117">
        <v>45510.995849999999</v>
      </c>
      <c r="R14" s="117">
        <v>17335.619170000002</v>
      </c>
      <c r="S14" s="117">
        <v>2277.0902100000003</v>
      </c>
      <c r="T14" s="117">
        <v>14291.184429999999</v>
      </c>
      <c r="U14" s="117">
        <v>16506.14227</v>
      </c>
      <c r="V14" s="117">
        <v>14594.96932</v>
      </c>
      <c r="W14" s="117">
        <v>7988.6021600000004</v>
      </c>
      <c r="X14" s="117">
        <v>512.32796999999994</v>
      </c>
      <c r="Y14" s="117">
        <v>16355.788619999999</v>
      </c>
      <c r="Z14" s="117">
        <v>2451.6572799999999</v>
      </c>
      <c r="AA14" s="117">
        <v>15802.29939</v>
      </c>
      <c r="AB14" s="117">
        <v>2632.6550000000002</v>
      </c>
      <c r="AC14" s="117">
        <v>6450.3815600000007</v>
      </c>
      <c r="AD14" s="117">
        <v>19392.278999999999</v>
      </c>
      <c r="AE14" s="117">
        <v>6495.7375400000001</v>
      </c>
      <c r="AF14" s="117">
        <v>315.58776000000012</v>
      </c>
      <c r="AG14" s="117">
        <v>806.80871999999999</v>
      </c>
      <c r="AH14" s="117">
        <v>44300.045610000001</v>
      </c>
      <c r="AI14" s="117">
        <v>6875.6972000000005</v>
      </c>
      <c r="AJ14" s="117">
        <v>33526.742080000004</v>
      </c>
      <c r="AK14" s="117">
        <v>530734.08245000034</v>
      </c>
    </row>
    <row r="15" spans="1:37" x14ac:dyDescent="0.2">
      <c r="A15" s="232" t="s">
        <v>95</v>
      </c>
      <c r="B15" s="117">
        <v>0</v>
      </c>
      <c r="C15" s="117">
        <v>56268054.050300002</v>
      </c>
      <c r="D15" s="117">
        <v>30969217.708769999</v>
      </c>
      <c r="E15" s="117">
        <v>41216974.666544996</v>
      </c>
      <c r="F15" s="117">
        <v>48257511.747560002</v>
      </c>
      <c r="G15" s="117">
        <v>10271505.406448299</v>
      </c>
      <c r="H15" s="117">
        <v>0</v>
      </c>
      <c r="I15" s="117">
        <v>104012758.19130112</v>
      </c>
      <c r="J15" s="117">
        <v>15961240.450634593</v>
      </c>
      <c r="K15" s="117">
        <v>0</v>
      </c>
      <c r="L15" s="117">
        <v>0</v>
      </c>
      <c r="M15" s="117">
        <v>70938103.98664999</v>
      </c>
      <c r="N15" s="117">
        <v>399.827</v>
      </c>
      <c r="O15" s="117">
        <v>94411212.119450018</v>
      </c>
      <c r="P15" s="117">
        <v>0</v>
      </c>
      <c r="Q15" s="117">
        <v>36357714.319989704</v>
      </c>
      <c r="R15" s="117">
        <v>0</v>
      </c>
      <c r="S15" s="117">
        <v>3421317.2609999999</v>
      </c>
      <c r="T15" s="117">
        <v>16456786.815100001</v>
      </c>
      <c r="U15" s="117">
        <v>21385666.662720002</v>
      </c>
      <c r="V15" s="117">
        <v>7038470.6698120004</v>
      </c>
      <c r="W15" s="117">
        <v>33134025.468680002</v>
      </c>
      <c r="X15" s="117">
        <v>515556.45449999999</v>
      </c>
      <c r="Y15" s="117">
        <v>4024160.3586999997</v>
      </c>
      <c r="Z15" s="117">
        <v>3858588.4011003999</v>
      </c>
      <c r="AA15" s="117">
        <v>40291564.351659998</v>
      </c>
      <c r="AB15" s="117">
        <v>8832725.3929399997</v>
      </c>
      <c r="AC15" s="117">
        <v>20488342.756849997</v>
      </c>
      <c r="AD15" s="117">
        <v>1649191.834</v>
      </c>
      <c r="AE15" s="117">
        <v>16981650.822679099</v>
      </c>
      <c r="AF15" s="117">
        <v>228410.43119999999</v>
      </c>
      <c r="AG15" s="117">
        <v>618861.09774999996</v>
      </c>
      <c r="AH15" s="117">
        <v>393633133.04416996</v>
      </c>
      <c r="AI15" s="117">
        <v>8807051.468700001</v>
      </c>
      <c r="AJ15" s="117">
        <v>25875692.744229998</v>
      </c>
      <c r="AK15" s="117">
        <v>1115905888.5104401</v>
      </c>
    </row>
    <row r="16" spans="1:37" s="464" customFormat="1" x14ac:dyDescent="0.2">
      <c r="A16" s="266" t="s">
        <v>96</v>
      </c>
      <c r="B16" s="269" t="s">
        <v>1580</v>
      </c>
      <c r="C16" s="269">
        <v>0.75329619240269452</v>
      </c>
      <c r="D16" s="269">
        <v>0.51265344056475892</v>
      </c>
      <c r="E16" s="269">
        <v>1.7710136299559425</v>
      </c>
      <c r="F16" s="269">
        <v>0.89061101916787266</v>
      </c>
      <c r="G16" s="269">
        <v>0.7535798262969996</v>
      </c>
      <c r="H16" s="269" t="s">
        <v>1580</v>
      </c>
      <c r="I16" s="269">
        <v>9.0583612470609171E-2</v>
      </c>
      <c r="J16" s="269">
        <v>2.0782307272791862</v>
      </c>
      <c r="K16" s="269" t="s">
        <v>1580</v>
      </c>
      <c r="L16" s="269" t="s">
        <v>1580</v>
      </c>
      <c r="M16" s="269">
        <v>4.4692026313483638E-2</v>
      </c>
      <c r="N16" s="269">
        <v>3242.2620033164344</v>
      </c>
      <c r="O16" s="269">
        <v>0.21556275121487714</v>
      </c>
      <c r="P16" s="269" t="s">
        <v>1580</v>
      </c>
      <c r="Q16" s="269">
        <v>1.2517562421402757</v>
      </c>
      <c r="R16" s="269" t="s">
        <v>1580</v>
      </c>
      <c r="S16" s="269">
        <v>0.66555950129408359</v>
      </c>
      <c r="T16" s="269">
        <v>0.86840673033979254</v>
      </c>
      <c r="U16" s="269">
        <v>0.77183201862834128</v>
      </c>
      <c r="V16" s="269">
        <v>2.073599508284921</v>
      </c>
      <c r="W16" s="269">
        <v>0.24109965653135751</v>
      </c>
      <c r="X16" s="269">
        <v>0.99373786425944155</v>
      </c>
      <c r="Y16" s="269">
        <v>4.0643978276461423</v>
      </c>
      <c r="Z16" s="269">
        <v>0.63537672981674631</v>
      </c>
      <c r="AA16" s="269">
        <v>0.39219870571614951</v>
      </c>
      <c r="AB16" s="269">
        <v>0.29805692839769277</v>
      </c>
      <c r="AC16" s="269">
        <v>0.31483178686296642</v>
      </c>
      <c r="AD16" s="269">
        <v>11.758655724704491</v>
      </c>
      <c r="AE16" s="269">
        <v>0.38251508100289655</v>
      </c>
      <c r="AF16" s="269">
        <v>1.3816696476688763</v>
      </c>
      <c r="AG16" s="269">
        <v>1.3036992031545096</v>
      </c>
      <c r="AH16" s="269">
        <v>0.11254145520577673</v>
      </c>
      <c r="AI16" s="269">
        <v>0.78070364689431226</v>
      </c>
      <c r="AJ16" s="269">
        <v>1.2956848116646502</v>
      </c>
      <c r="AK16" s="269">
        <v>0.47560828194790455</v>
      </c>
    </row>
    <row r="17" spans="1:37" ht="15" x14ac:dyDescent="0.2">
      <c r="A17" s="789" t="s">
        <v>517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</row>
    <row r="18" spans="1:37" x14ac:dyDescent="0.2">
      <c r="A18" s="265" t="s">
        <v>1793</v>
      </c>
      <c r="B18" s="117">
        <v>0</v>
      </c>
      <c r="C18" s="117">
        <v>7347</v>
      </c>
      <c r="D18" s="117">
        <v>421526</v>
      </c>
      <c r="E18" s="117">
        <v>411734</v>
      </c>
      <c r="F18" s="117">
        <v>744719</v>
      </c>
      <c r="G18" s="117">
        <v>57020</v>
      </c>
      <c r="H18" s="117">
        <v>0</v>
      </c>
      <c r="I18" s="117">
        <v>76585</v>
      </c>
      <c r="J18" s="117">
        <v>833215</v>
      </c>
      <c r="K18" s="117">
        <v>0</v>
      </c>
      <c r="L18" s="117">
        <v>0</v>
      </c>
      <c r="M18" s="117">
        <v>750</v>
      </c>
      <c r="N18" s="117">
        <v>35948</v>
      </c>
      <c r="O18" s="117">
        <v>197449</v>
      </c>
      <c r="P18" s="117">
        <v>0</v>
      </c>
      <c r="Q18" s="117">
        <v>169366</v>
      </c>
      <c r="R18" s="117">
        <v>1672</v>
      </c>
      <c r="S18" s="117">
        <v>34286</v>
      </c>
      <c r="T18" s="117">
        <v>329902</v>
      </c>
      <c r="U18" s="117">
        <v>212845</v>
      </c>
      <c r="V18" s="117">
        <v>87690</v>
      </c>
      <c r="W18" s="117">
        <v>122536</v>
      </c>
      <c r="X18" s="117">
        <v>8092</v>
      </c>
      <c r="Y18" s="117">
        <v>37365</v>
      </c>
      <c r="Z18" s="117">
        <v>84419</v>
      </c>
      <c r="AA18" s="117">
        <v>161813</v>
      </c>
      <c r="AB18" s="117">
        <v>47122</v>
      </c>
      <c r="AC18" s="117">
        <v>96354</v>
      </c>
      <c r="AD18" s="117">
        <v>4588</v>
      </c>
      <c r="AE18" s="117">
        <v>180971</v>
      </c>
      <c r="AF18" s="117">
        <v>2078</v>
      </c>
      <c r="AG18" s="117">
        <v>16173</v>
      </c>
      <c r="AH18" s="117">
        <v>213186</v>
      </c>
      <c r="AI18" s="117">
        <v>102101</v>
      </c>
      <c r="AJ18" s="117">
        <v>45808</v>
      </c>
      <c r="AK18" s="117">
        <v>4744660</v>
      </c>
    </row>
    <row r="19" spans="1:37" x14ac:dyDescent="0.2">
      <c r="A19" s="265" t="s">
        <v>1505</v>
      </c>
      <c r="B19" s="117">
        <v>0</v>
      </c>
      <c r="C19" s="117">
        <v>14920.736130000001</v>
      </c>
      <c r="D19" s="117">
        <v>405387.01689999999</v>
      </c>
      <c r="E19" s="117">
        <v>427175.55877</v>
      </c>
      <c r="F19" s="117">
        <v>737254.75348999992</v>
      </c>
      <c r="G19" s="117">
        <v>39541.198179999999</v>
      </c>
      <c r="H19" s="117">
        <v>0</v>
      </c>
      <c r="I19" s="117">
        <v>79532.433069999708</v>
      </c>
      <c r="J19" s="117">
        <v>696231.24144000106</v>
      </c>
      <c r="K19" s="117">
        <v>0</v>
      </c>
      <c r="L19" s="117">
        <v>0</v>
      </c>
      <c r="M19" s="117">
        <v>770.11721999999997</v>
      </c>
      <c r="N19" s="117">
        <v>28913.24137</v>
      </c>
      <c r="O19" s="117">
        <v>241963.45688999997</v>
      </c>
      <c r="P19" s="117">
        <v>0</v>
      </c>
      <c r="Q19" s="117">
        <v>216216.07833000002</v>
      </c>
      <c r="R19" s="117">
        <v>1451.6656599999999</v>
      </c>
      <c r="S19" s="117">
        <v>28835.842929999999</v>
      </c>
      <c r="T19" s="117">
        <v>271246.57868000004</v>
      </c>
      <c r="U19" s="117">
        <v>220880.33059</v>
      </c>
      <c r="V19" s="117">
        <v>80256.58974000001</v>
      </c>
      <c r="W19" s="117">
        <v>137614.38066999998</v>
      </c>
      <c r="X19" s="117">
        <v>5361.1437300000007</v>
      </c>
      <c r="Y19" s="117">
        <v>26745.476289999999</v>
      </c>
      <c r="Z19" s="117">
        <v>80000.890930000009</v>
      </c>
      <c r="AA19" s="117">
        <v>175257.91753000001</v>
      </c>
      <c r="AB19" s="117">
        <v>50085.99</v>
      </c>
      <c r="AC19" s="117">
        <v>81972.557780000003</v>
      </c>
      <c r="AD19" s="117">
        <v>4401.86726</v>
      </c>
      <c r="AE19" s="117">
        <v>145263.07028000001</v>
      </c>
      <c r="AF19" s="117">
        <v>1442.3666199999998</v>
      </c>
      <c r="AG19" s="117">
        <v>14971.589759999999</v>
      </c>
      <c r="AH19" s="117">
        <v>213750.48775</v>
      </c>
      <c r="AI19" s="117">
        <v>41906.972000000002</v>
      </c>
      <c r="AJ19" s="117">
        <v>57590.450799999999</v>
      </c>
      <c r="AK19" s="117">
        <v>4526942.0007900018</v>
      </c>
    </row>
    <row r="20" spans="1:37" x14ac:dyDescent="0.2">
      <c r="A20" s="232" t="s">
        <v>95</v>
      </c>
      <c r="B20" s="117">
        <v>0</v>
      </c>
      <c r="C20" s="117">
        <v>945406.94142999989</v>
      </c>
      <c r="D20" s="117">
        <v>22530821.36445</v>
      </c>
      <c r="E20" s="117">
        <v>18916082.734389998</v>
      </c>
      <c r="F20" s="117">
        <v>38783526.843050003</v>
      </c>
      <c r="G20" s="117">
        <v>1468281.1471765002</v>
      </c>
      <c r="H20" s="117">
        <v>0</v>
      </c>
      <c r="I20" s="117">
        <v>34153106.245587006</v>
      </c>
      <c r="J20" s="117">
        <v>33508769.482259199</v>
      </c>
      <c r="K20" s="117">
        <v>0</v>
      </c>
      <c r="L20" s="117">
        <v>0</v>
      </c>
      <c r="M20" s="117">
        <v>202545.14396000002</v>
      </c>
      <c r="N20" s="117">
        <v>229.13499999999999</v>
      </c>
      <c r="O20" s="117">
        <v>10377285.766810074</v>
      </c>
      <c r="P20" s="117">
        <v>0</v>
      </c>
      <c r="Q20" s="117">
        <v>11531503.649112601</v>
      </c>
      <c r="R20" s="117">
        <v>0</v>
      </c>
      <c r="S20" s="117">
        <v>831676.16970000009</v>
      </c>
      <c r="T20" s="117">
        <v>12452634.152450001</v>
      </c>
      <c r="U20" s="117">
        <v>10147788.959330002</v>
      </c>
      <c r="V20" s="117">
        <v>3232412.7485599997</v>
      </c>
      <c r="W20" s="117">
        <v>7333776.9500299999</v>
      </c>
      <c r="X20" s="117">
        <v>576815.00922999997</v>
      </c>
      <c r="Y20" s="117">
        <v>999515.70342999999</v>
      </c>
      <c r="Z20" s="117">
        <v>3928991.07369</v>
      </c>
      <c r="AA20" s="117">
        <v>10480236.118439998</v>
      </c>
      <c r="AB20" s="117">
        <v>2510744.017119999</v>
      </c>
      <c r="AC20" s="117">
        <v>3743403.361</v>
      </c>
      <c r="AD20" s="117">
        <v>210511.8596</v>
      </c>
      <c r="AE20" s="117">
        <v>6301493.2060400601</v>
      </c>
      <c r="AF20" s="117">
        <v>31030.411</v>
      </c>
      <c r="AG20" s="117">
        <v>888690.56174000003</v>
      </c>
      <c r="AH20" s="117">
        <v>9691789.7265600003</v>
      </c>
      <c r="AI20" s="117">
        <v>5091582.3599100001</v>
      </c>
      <c r="AJ20" s="117">
        <v>2803019.2084599999</v>
      </c>
      <c r="AK20" s="117">
        <v>253673670.04951549</v>
      </c>
    </row>
    <row r="21" spans="1:37" s="464" customFormat="1" x14ac:dyDescent="0.2">
      <c r="A21" s="266" t="s">
        <v>96</v>
      </c>
      <c r="B21" s="118" t="s">
        <v>1580</v>
      </c>
      <c r="C21" s="118">
        <v>15.782342477231291</v>
      </c>
      <c r="D21" s="118">
        <v>17.992553859560367</v>
      </c>
      <c r="E21" s="118">
        <v>22.582664961249201</v>
      </c>
      <c r="F21" s="118">
        <v>19.009481950250116</v>
      </c>
      <c r="G21" s="118">
        <v>26.93026349622318</v>
      </c>
      <c r="H21" s="118" t="s">
        <v>1580</v>
      </c>
      <c r="I21" s="118">
        <v>2.3287027685886188</v>
      </c>
      <c r="J21" s="118">
        <v>20.777583068474421</v>
      </c>
      <c r="K21" s="118" t="s">
        <v>1580</v>
      </c>
      <c r="L21" s="118" t="s">
        <v>1580</v>
      </c>
      <c r="M21" s="118">
        <v>3.8022003635500043</v>
      </c>
      <c r="N21" s="118">
        <v>126184.30780980646</v>
      </c>
      <c r="O21" s="118">
        <v>23.316641974327968</v>
      </c>
      <c r="P21" s="118" t="s">
        <v>1580</v>
      </c>
      <c r="Q21" s="118">
        <v>18.750033378920087</v>
      </c>
      <c r="R21" s="118" t="s">
        <v>1580</v>
      </c>
      <c r="S21" s="118">
        <v>34.671960049548595</v>
      </c>
      <c r="T21" s="118">
        <v>21.782265130356656</v>
      </c>
      <c r="U21" s="118">
        <v>21.766350431137013</v>
      </c>
      <c r="V21" s="118">
        <v>24.828694842808467</v>
      </c>
      <c r="W21" s="118">
        <v>18.764462241988021</v>
      </c>
      <c r="X21" s="118">
        <v>9.2943901323869529</v>
      </c>
      <c r="Y21" s="118">
        <v>26.758435308438443</v>
      </c>
      <c r="Z21" s="118">
        <v>20.361688135591862</v>
      </c>
      <c r="AA21" s="118">
        <v>16.722706964744173</v>
      </c>
      <c r="AB21" s="118">
        <v>19.948664482909802</v>
      </c>
      <c r="AC21" s="118">
        <v>21.897869365085501</v>
      </c>
      <c r="AD21" s="118">
        <v>20.910305330845123</v>
      </c>
      <c r="AE21" s="118">
        <v>23.052166451717117</v>
      </c>
      <c r="AF21" s="118">
        <v>46.482356292348172</v>
      </c>
      <c r="AG21" s="118">
        <v>16.846797304436958</v>
      </c>
      <c r="AH21" s="118">
        <v>22.054800380596834</v>
      </c>
      <c r="AI21" s="118">
        <v>8.2306381469867365</v>
      </c>
      <c r="AJ21" s="118">
        <v>20.54586376938909</v>
      </c>
      <c r="AK21" s="118">
        <v>17.845533594031938</v>
      </c>
    </row>
    <row r="22" spans="1:37" ht="15" x14ac:dyDescent="0.2">
      <c r="A22" s="793" t="s">
        <v>518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</row>
    <row r="23" spans="1:37" x14ac:dyDescent="0.2">
      <c r="A23" s="265" t="s">
        <v>1793</v>
      </c>
      <c r="B23" s="117">
        <v>0</v>
      </c>
      <c r="C23" s="117">
        <v>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0</v>
      </c>
      <c r="W23" s="117">
        <v>0</v>
      </c>
      <c r="X23" s="117">
        <v>0</v>
      </c>
      <c r="Y23" s="117">
        <v>0</v>
      </c>
      <c r="Z23" s="117">
        <v>0</v>
      </c>
      <c r="AA23" s="117">
        <v>0</v>
      </c>
      <c r="AB23" s="117">
        <v>0</v>
      </c>
      <c r="AC23" s="117">
        <v>0</v>
      </c>
      <c r="AD23" s="117">
        <v>0</v>
      </c>
      <c r="AE23" s="117">
        <v>0</v>
      </c>
      <c r="AF23" s="117">
        <v>0</v>
      </c>
      <c r="AG23" s="117">
        <v>0</v>
      </c>
      <c r="AH23" s="117">
        <v>0</v>
      </c>
      <c r="AI23" s="117">
        <v>0</v>
      </c>
      <c r="AJ23" s="117">
        <v>0</v>
      </c>
      <c r="AK23" s="117">
        <v>0</v>
      </c>
    </row>
    <row r="24" spans="1:37" x14ac:dyDescent="0.2">
      <c r="A24" s="265" t="s">
        <v>1505</v>
      </c>
      <c r="B24" s="117">
        <v>0</v>
      </c>
      <c r="C24" s="117">
        <v>0</v>
      </c>
      <c r="D24" s="117">
        <v>0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7">
        <v>0</v>
      </c>
      <c r="R24" s="117">
        <v>0</v>
      </c>
      <c r="S24" s="117">
        <v>0</v>
      </c>
      <c r="T24" s="117">
        <v>0</v>
      </c>
      <c r="U24" s="117">
        <v>0</v>
      </c>
      <c r="V24" s="117">
        <v>0</v>
      </c>
      <c r="W24" s="117">
        <v>0</v>
      </c>
      <c r="X24" s="117">
        <v>0</v>
      </c>
      <c r="Y24" s="117">
        <v>0</v>
      </c>
      <c r="Z24" s="117">
        <v>0</v>
      </c>
      <c r="AA24" s="117">
        <v>0</v>
      </c>
      <c r="AB24" s="117">
        <v>0</v>
      </c>
      <c r="AC24" s="117">
        <v>0</v>
      </c>
      <c r="AD24" s="117">
        <v>0</v>
      </c>
      <c r="AE24" s="117">
        <v>0</v>
      </c>
      <c r="AF24" s="117">
        <v>0</v>
      </c>
      <c r="AG24" s="117">
        <v>0</v>
      </c>
      <c r="AH24" s="117">
        <v>0</v>
      </c>
      <c r="AI24" s="117">
        <v>0</v>
      </c>
      <c r="AJ24" s="117">
        <v>0</v>
      </c>
      <c r="AK24" s="117">
        <v>0</v>
      </c>
    </row>
    <row r="25" spans="1:37" x14ac:dyDescent="0.2">
      <c r="A25" s="232" t="s">
        <v>95</v>
      </c>
      <c r="B25" s="117">
        <v>0</v>
      </c>
      <c r="C25" s="117">
        <v>0</v>
      </c>
      <c r="D25" s="117">
        <v>0</v>
      </c>
      <c r="E25" s="117">
        <v>0</v>
      </c>
      <c r="F25" s="117">
        <v>0</v>
      </c>
      <c r="G25" s="117">
        <v>0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117">
        <v>0</v>
      </c>
      <c r="AC25" s="117">
        <v>0</v>
      </c>
      <c r="AD25" s="117">
        <v>0</v>
      </c>
      <c r="AE25" s="117">
        <v>0</v>
      </c>
      <c r="AF25" s="117">
        <v>0</v>
      </c>
      <c r="AG25" s="117">
        <v>0</v>
      </c>
      <c r="AH25" s="117">
        <v>0</v>
      </c>
      <c r="AI25" s="117">
        <v>0</v>
      </c>
      <c r="AJ25" s="117">
        <v>0</v>
      </c>
      <c r="AK25" s="117">
        <v>0</v>
      </c>
    </row>
    <row r="26" spans="1:37" s="464" customFormat="1" x14ac:dyDescent="0.2">
      <c r="A26" s="266" t="s">
        <v>96</v>
      </c>
      <c r="B26" s="269" t="s">
        <v>1580</v>
      </c>
      <c r="C26" s="269" t="s">
        <v>1580</v>
      </c>
      <c r="D26" s="269" t="s">
        <v>1580</v>
      </c>
      <c r="E26" s="269" t="s">
        <v>1580</v>
      </c>
      <c r="F26" s="269" t="s">
        <v>1580</v>
      </c>
      <c r="G26" s="269" t="s">
        <v>1580</v>
      </c>
      <c r="H26" s="269" t="s">
        <v>1580</v>
      </c>
      <c r="I26" s="269" t="s">
        <v>1580</v>
      </c>
      <c r="J26" s="269" t="s">
        <v>1580</v>
      </c>
      <c r="K26" s="269" t="s">
        <v>1580</v>
      </c>
      <c r="L26" s="269" t="s">
        <v>1580</v>
      </c>
      <c r="M26" s="269" t="s">
        <v>1580</v>
      </c>
      <c r="N26" s="269" t="s">
        <v>1580</v>
      </c>
      <c r="O26" s="269" t="s">
        <v>1580</v>
      </c>
      <c r="P26" s="269" t="s">
        <v>1580</v>
      </c>
      <c r="Q26" s="269" t="s">
        <v>1580</v>
      </c>
      <c r="R26" s="269" t="s">
        <v>1580</v>
      </c>
      <c r="S26" s="269" t="s">
        <v>1580</v>
      </c>
      <c r="T26" s="269" t="s">
        <v>1580</v>
      </c>
      <c r="U26" s="269" t="s">
        <v>1580</v>
      </c>
      <c r="V26" s="269" t="s">
        <v>1580</v>
      </c>
      <c r="W26" s="269" t="s">
        <v>1580</v>
      </c>
      <c r="X26" s="269" t="s">
        <v>1580</v>
      </c>
      <c r="Y26" s="269" t="s">
        <v>1580</v>
      </c>
      <c r="Z26" s="269" t="s">
        <v>1580</v>
      </c>
      <c r="AA26" s="269" t="s">
        <v>1580</v>
      </c>
      <c r="AB26" s="269" t="s">
        <v>1580</v>
      </c>
      <c r="AC26" s="269" t="s">
        <v>1580</v>
      </c>
      <c r="AD26" s="269" t="s">
        <v>1580</v>
      </c>
      <c r="AE26" s="269" t="s">
        <v>1580</v>
      </c>
      <c r="AF26" s="269" t="s">
        <v>1580</v>
      </c>
      <c r="AG26" s="269" t="s">
        <v>1580</v>
      </c>
      <c r="AH26" s="269" t="s">
        <v>1580</v>
      </c>
      <c r="AI26" s="269" t="s">
        <v>1580</v>
      </c>
      <c r="AJ26" s="269" t="s">
        <v>1580</v>
      </c>
      <c r="AK26" s="269" t="s">
        <v>1580</v>
      </c>
    </row>
    <row r="27" spans="1:37" ht="15" x14ac:dyDescent="0.2">
      <c r="A27" s="793" t="s">
        <v>502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</row>
    <row r="28" spans="1:37" x14ac:dyDescent="0.2">
      <c r="A28" s="265" t="s">
        <v>1793</v>
      </c>
      <c r="B28" s="117">
        <v>0</v>
      </c>
      <c r="C28" s="117">
        <v>0</v>
      </c>
      <c r="D28" s="117">
        <v>0</v>
      </c>
      <c r="E28" s="117"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117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1</v>
      </c>
      <c r="T28" s="117">
        <v>0</v>
      </c>
      <c r="U28" s="117">
        <v>0</v>
      </c>
      <c r="V28" s="117">
        <v>0</v>
      </c>
      <c r="W28" s="117">
        <v>0</v>
      </c>
      <c r="X28" s="117">
        <v>0</v>
      </c>
      <c r="Y28" s="117">
        <v>0</v>
      </c>
      <c r="Z28" s="117">
        <v>0</v>
      </c>
      <c r="AA28" s="117">
        <v>0</v>
      </c>
      <c r="AB28" s="117">
        <v>0</v>
      </c>
      <c r="AC28" s="117">
        <v>37</v>
      </c>
      <c r="AD28" s="117">
        <v>0</v>
      </c>
      <c r="AE28" s="117">
        <v>0</v>
      </c>
      <c r="AF28" s="117">
        <v>0</v>
      </c>
      <c r="AG28" s="117">
        <v>0</v>
      </c>
      <c r="AH28" s="117">
        <v>0</v>
      </c>
      <c r="AI28" s="117">
        <v>0</v>
      </c>
      <c r="AJ28" s="117">
        <v>0</v>
      </c>
      <c r="AK28" s="117">
        <v>38</v>
      </c>
    </row>
    <row r="29" spans="1:37" x14ac:dyDescent="0.2">
      <c r="A29" s="265" t="s">
        <v>1505</v>
      </c>
      <c r="B29" s="117">
        <v>0</v>
      </c>
      <c r="C29" s="117">
        <v>0</v>
      </c>
      <c r="D29" s="117">
        <v>0</v>
      </c>
      <c r="E29" s="117">
        <v>0</v>
      </c>
      <c r="F29" s="117">
        <v>0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5.2859999999999996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117">
        <v>0</v>
      </c>
      <c r="AC29" s="117">
        <v>251.65557000000001</v>
      </c>
      <c r="AD29" s="117">
        <v>0</v>
      </c>
      <c r="AE29" s="117">
        <v>0</v>
      </c>
      <c r="AF29" s="117">
        <v>0</v>
      </c>
      <c r="AG29" s="117">
        <v>0</v>
      </c>
      <c r="AH29" s="117">
        <v>0</v>
      </c>
      <c r="AI29" s="117">
        <v>0</v>
      </c>
      <c r="AJ29" s="117">
        <v>0</v>
      </c>
      <c r="AK29" s="117">
        <v>256.94157000000001</v>
      </c>
    </row>
    <row r="30" spans="1:37" x14ac:dyDescent="0.2">
      <c r="A30" s="232" t="s">
        <v>95</v>
      </c>
      <c r="B30" s="117">
        <v>0</v>
      </c>
      <c r="C30" s="117">
        <v>0</v>
      </c>
      <c r="D30" s="117">
        <v>0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17">
        <v>0</v>
      </c>
      <c r="AA30" s="117">
        <v>0</v>
      </c>
      <c r="AB30" s="117">
        <v>0</v>
      </c>
      <c r="AC30" s="117">
        <v>64086.611629999999</v>
      </c>
      <c r="AD30" s="117">
        <v>0</v>
      </c>
      <c r="AE30" s="117">
        <v>0</v>
      </c>
      <c r="AF30" s="117">
        <v>0</v>
      </c>
      <c r="AG30" s="117">
        <v>0</v>
      </c>
      <c r="AH30" s="117">
        <v>0</v>
      </c>
      <c r="AI30" s="117">
        <v>0</v>
      </c>
      <c r="AJ30" s="117">
        <v>0</v>
      </c>
      <c r="AK30" s="117">
        <v>64086.611629999999</v>
      </c>
    </row>
    <row r="31" spans="1:37" s="464" customFormat="1" x14ac:dyDescent="0.2">
      <c r="A31" s="266" t="s">
        <v>96</v>
      </c>
      <c r="B31" s="269" t="s">
        <v>1580</v>
      </c>
      <c r="C31" s="269" t="s">
        <v>1580</v>
      </c>
      <c r="D31" s="269" t="s">
        <v>1580</v>
      </c>
      <c r="E31" s="269" t="s">
        <v>1580</v>
      </c>
      <c r="F31" s="269" t="s">
        <v>1580</v>
      </c>
      <c r="G31" s="269" t="s">
        <v>1580</v>
      </c>
      <c r="H31" s="269" t="s">
        <v>1580</v>
      </c>
      <c r="I31" s="269" t="s">
        <v>1580</v>
      </c>
      <c r="J31" s="269" t="s">
        <v>1580</v>
      </c>
      <c r="K31" s="269" t="s">
        <v>1580</v>
      </c>
      <c r="L31" s="269" t="s">
        <v>1580</v>
      </c>
      <c r="M31" s="269" t="s">
        <v>1580</v>
      </c>
      <c r="N31" s="269" t="s">
        <v>1580</v>
      </c>
      <c r="O31" s="269" t="s">
        <v>1580</v>
      </c>
      <c r="P31" s="269" t="s">
        <v>1580</v>
      </c>
      <c r="Q31" s="269" t="s">
        <v>1580</v>
      </c>
      <c r="R31" s="269" t="s">
        <v>1580</v>
      </c>
      <c r="S31" s="269" t="s">
        <v>1580</v>
      </c>
      <c r="T31" s="269" t="s">
        <v>1580</v>
      </c>
      <c r="U31" s="269" t="s">
        <v>1580</v>
      </c>
      <c r="V31" s="269" t="s">
        <v>1580</v>
      </c>
      <c r="W31" s="269" t="s">
        <v>1580</v>
      </c>
      <c r="X31" s="269" t="s">
        <v>1580</v>
      </c>
      <c r="Y31" s="269" t="s">
        <v>1580</v>
      </c>
      <c r="Z31" s="269" t="s">
        <v>1580</v>
      </c>
      <c r="AA31" s="269" t="s">
        <v>1580</v>
      </c>
      <c r="AB31" s="269" t="s">
        <v>1580</v>
      </c>
      <c r="AC31" s="269">
        <v>3.9268041108635536</v>
      </c>
      <c r="AD31" s="269" t="s">
        <v>1580</v>
      </c>
      <c r="AE31" s="269" t="s">
        <v>1580</v>
      </c>
      <c r="AF31" s="269" t="s">
        <v>1580</v>
      </c>
      <c r="AG31" s="269" t="s">
        <v>1580</v>
      </c>
      <c r="AH31" s="269" t="s">
        <v>1580</v>
      </c>
      <c r="AI31" s="269" t="s">
        <v>1580</v>
      </c>
      <c r="AJ31" s="269" t="s">
        <v>1580</v>
      </c>
      <c r="AK31" s="269">
        <v>4.0092862372477409</v>
      </c>
    </row>
    <row r="32" spans="1:37" ht="15" x14ac:dyDescent="0.2">
      <c r="A32" s="793" t="s">
        <v>503</v>
      </c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</row>
    <row r="33" spans="1:37" x14ac:dyDescent="0.2">
      <c r="A33" s="265" t="s">
        <v>1793</v>
      </c>
      <c r="B33" s="117">
        <v>0</v>
      </c>
      <c r="C33" s="117">
        <v>0</v>
      </c>
      <c r="D33" s="117">
        <v>30</v>
      </c>
      <c r="E33" s="117">
        <v>42</v>
      </c>
      <c r="F33" s="117">
        <v>332</v>
      </c>
      <c r="G33" s="117">
        <v>1</v>
      </c>
      <c r="H33" s="117">
        <v>0</v>
      </c>
      <c r="I33" s="117">
        <v>0</v>
      </c>
      <c r="J33" s="117">
        <v>3</v>
      </c>
      <c r="K33" s="117">
        <v>0</v>
      </c>
      <c r="L33" s="117">
        <v>0</v>
      </c>
      <c r="M33" s="117">
        <v>0</v>
      </c>
      <c r="N33" s="117">
        <v>0</v>
      </c>
      <c r="O33" s="117">
        <v>11</v>
      </c>
      <c r="P33" s="117">
        <v>0</v>
      </c>
      <c r="Q33" s="117">
        <v>39</v>
      </c>
      <c r="R33" s="117">
        <v>0</v>
      </c>
      <c r="S33" s="117">
        <v>14</v>
      </c>
      <c r="T33" s="117">
        <v>0</v>
      </c>
      <c r="U33" s="117">
        <v>35</v>
      </c>
      <c r="V33" s="117">
        <v>7</v>
      </c>
      <c r="W33" s="117">
        <v>0</v>
      </c>
      <c r="X33" s="117">
        <v>0</v>
      </c>
      <c r="Y33" s="117">
        <v>0</v>
      </c>
      <c r="Z33" s="117">
        <v>0</v>
      </c>
      <c r="AA33" s="117">
        <v>12</v>
      </c>
      <c r="AB33" s="117">
        <v>6</v>
      </c>
      <c r="AC33" s="117">
        <v>12</v>
      </c>
      <c r="AD33" s="117">
        <v>1</v>
      </c>
      <c r="AE33" s="117">
        <v>12</v>
      </c>
      <c r="AF33" s="117">
        <v>0</v>
      </c>
      <c r="AG33" s="117">
        <v>0</v>
      </c>
      <c r="AH33" s="117">
        <v>45</v>
      </c>
      <c r="AI33" s="117">
        <v>0</v>
      </c>
      <c r="AJ33" s="117">
        <v>1</v>
      </c>
      <c r="AK33" s="117">
        <v>603</v>
      </c>
    </row>
    <row r="34" spans="1:37" x14ac:dyDescent="0.2">
      <c r="A34" s="265" t="s">
        <v>1505</v>
      </c>
      <c r="B34" s="117">
        <v>0</v>
      </c>
      <c r="C34" s="117">
        <v>0</v>
      </c>
      <c r="D34" s="117">
        <v>1599.0203000000001</v>
      </c>
      <c r="E34" s="117">
        <v>478.17261999999999</v>
      </c>
      <c r="F34" s="117">
        <v>7135.2870299999986</v>
      </c>
      <c r="G34" s="117">
        <v>16.890259999999998</v>
      </c>
      <c r="H34" s="117">
        <v>0</v>
      </c>
      <c r="I34" s="117">
        <v>0</v>
      </c>
      <c r="J34" s="117">
        <v>704.72901999999999</v>
      </c>
      <c r="K34" s="117">
        <v>0</v>
      </c>
      <c r="L34" s="117">
        <v>0</v>
      </c>
      <c r="M34" s="117">
        <v>0</v>
      </c>
      <c r="N34" s="117">
        <v>0</v>
      </c>
      <c r="O34" s="117">
        <v>375.48611</v>
      </c>
      <c r="P34" s="117">
        <v>0</v>
      </c>
      <c r="Q34" s="117">
        <v>3167.7897200000002</v>
      </c>
      <c r="R34" s="117">
        <v>0</v>
      </c>
      <c r="S34" s="117">
        <v>218.85929999999999</v>
      </c>
      <c r="T34" s="117">
        <v>0</v>
      </c>
      <c r="U34" s="117">
        <v>31582.733370000002</v>
      </c>
      <c r="V34" s="117">
        <v>701.23689999999999</v>
      </c>
      <c r="W34" s="117">
        <v>0</v>
      </c>
      <c r="X34" s="117">
        <v>0</v>
      </c>
      <c r="Y34" s="117">
        <v>0</v>
      </c>
      <c r="Z34" s="117">
        <v>0</v>
      </c>
      <c r="AA34" s="117">
        <v>543.82856000000004</v>
      </c>
      <c r="AB34" s="117">
        <v>285.84500000000003</v>
      </c>
      <c r="AC34" s="117">
        <v>266.96209000000005</v>
      </c>
      <c r="AD34" s="117">
        <v>60.070349999999998</v>
      </c>
      <c r="AE34" s="117">
        <v>339.95102000000003</v>
      </c>
      <c r="AF34" s="117">
        <v>0</v>
      </c>
      <c r="AG34" s="117">
        <v>0</v>
      </c>
      <c r="AH34" s="117">
        <v>2277.7888700000003</v>
      </c>
      <c r="AI34" s="117">
        <v>0</v>
      </c>
      <c r="AJ34" s="117">
        <v>68.396820000000005</v>
      </c>
      <c r="AK34" s="117">
        <v>49823.047340000012</v>
      </c>
    </row>
    <row r="35" spans="1:37" x14ac:dyDescent="0.2">
      <c r="A35" s="232" t="s">
        <v>95</v>
      </c>
      <c r="B35" s="117">
        <v>0</v>
      </c>
      <c r="C35" s="117">
        <v>0</v>
      </c>
      <c r="D35" s="117">
        <v>942618.43582000001</v>
      </c>
      <c r="E35" s="117">
        <v>183023.0798408</v>
      </c>
      <c r="F35" s="117">
        <v>1704245.5179699999</v>
      </c>
      <c r="G35" s="117">
        <v>3590.4</v>
      </c>
      <c r="H35" s="117">
        <v>0</v>
      </c>
      <c r="I35" s="117">
        <v>0</v>
      </c>
      <c r="J35" s="117">
        <v>35793.75</v>
      </c>
      <c r="K35" s="117">
        <v>0</v>
      </c>
      <c r="L35" s="117">
        <v>0</v>
      </c>
      <c r="M35" s="117">
        <v>0</v>
      </c>
      <c r="N35" s="117">
        <v>0</v>
      </c>
      <c r="O35" s="117">
        <v>537364.32713999995</v>
      </c>
      <c r="P35" s="117">
        <v>0</v>
      </c>
      <c r="Q35" s="117">
        <v>4505054.5260740006</v>
      </c>
      <c r="R35" s="117">
        <v>0</v>
      </c>
      <c r="S35" s="117">
        <v>190</v>
      </c>
      <c r="T35" s="117">
        <v>0</v>
      </c>
      <c r="U35" s="117">
        <v>2861904.7429999998</v>
      </c>
      <c r="V35" s="117">
        <v>230388.69399999999</v>
      </c>
      <c r="W35" s="117">
        <v>0</v>
      </c>
      <c r="X35" s="117">
        <v>0</v>
      </c>
      <c r="Y35" s="117">
        <v>0</v>
      </c>
      <c r="Z35" s="117">
        <v>0</v>
      </c>
      <c r="AA35" s="117">
        <v>245215.11437999998</v>
      </c>
      <c r="AB35" s="117">
        <v>488876.99819394498</v>
      </c>
      <c r="AC35" s="117">
        <v>142175.65100000001</v>
      </c>
      <c r="AD35" s="117">
        <v>0</v>
      </c>
      <c r="AE35" s="117">
        <v>230460.31590000002</v>
      </c>
      <c r="AF35" s="117">
        <v>0</v>
      </c>
      <c r="AG35" s="117">
        <v>0</v>
      </c>
      <c r="AH35" s="117">
        <v>1561206.6668</v>
      </c>
      <c r="AI35" s="117">
        <v>0</v>
      </c>
      <c r="AJ35" s="117">
        <v>52664.953280000002</v>
      </c>
      <c r="AK35" s="117">
        <v>13724773.173398746</v>
      </c>
    </row>
    <row r="36" spans="1:37" s="464" customFormat="1" x14ac:dyDescent="0.2">
      <c r="A36" s="266" t="s">
        <v>96</v>
      </c>
      <c r="B36" s="269" t="s">
        <v>1580</v>
      </c>
      <c r="C36" s="269" t="s">
        <v>1580</v>
      </c>
      <c r="D36" s="269">
        <v>1.6963600957040319</v>
      </c>
      <c r="E36" s="269">
        <v>2.6126356327078071</v>
      </c>
      <c r="F36" s="269">
        <v>4.1867717736462913</v>
      </c>
      <c r="G36" s="269">
        <v>4.7042836452762913</v>
      </c>
      <c r="H36" s="269" t="s">
        <v>1580</v>
      </c>
      <c r="I36" s="269" t="s">
        <v>1580</v>
      </c>
      <c r="J36" s="269">
        <v>19.688605412956171</v>
      </c>
      <c r="K36" s="269" t="s">
        <v>1580</v>
      </c>
      <c r="L36" s="269" t="s">
        <v>1580</v>
      </c>
      <c r="M36" s="269" t="s">
        <v>1580</v>
      </c>
      <c r="N36" s="269" t="s">
        <v>1580</v>
      </c>
      <c r="O36" s="269">
        <v>0.69875518532917857</v>
      </c>
      <c r="P36" s="269" t="s">
        <v>1580</v>
      </c>
      <c r="Q36" s="269">
        <v>0.70316345821470438</v>
      </c>
      <c r="R36" s="269" t="s">
        <v>1580</v>
      </c>
      <c r="S36" s="269">
        <v>1151.8910526315788</v>
      </c>
      <c r="T36" s="269" t="s">
        <v>1580</v>
      </c>
      <c r="U36" s="269">
        <v>11.035564145609301</v>
      </c>
      <c r="V36" s="269">
        <v>3.0437122925832463</v>
      </c>
      <c r="W36" s="269" t="s">
        <v>1580</v>
      </c>
      <c r="X36" s="269" t="s">
        <v>1580</v>
      </c>
      <c r="Y36" s="269" t="s">
        <v>1580</v>
      </c>
      <c r="Z36" s="269" t="s">
        <v>1580</v>
      </c>
      <c r="AA36" s="269">
        <v>2.2177611742041758</v>
      </c>
      <c r="AB36" s="269">
        <v>0.58469717547766686</v>
      </c>
      <c r="AC36" s="269">
        <v>1.8776920529099601</v>
      </c>
      <c r="AD36" s="269" t="s">
        <v>1580</v>
      </c>
      <c r="AE36" s="269">
        <v>1.4750956956403269</v>
      </c>
      <c r="AF36" s="269" t="s">
        <v>1580</v>
      </c>
      <c r="AG36" s="269" t="s">
        <v>1580</v>
      </c>
      <c r="AH36" s="269">
        <v>1.4589925334285025</v>
      </c>
      <c r="AI36" s="269" t="s">
        <v>1580</v>
      </c>
      <c r="AJ36" s="269">
        <v>1.2987160481536841</v>
      </c>
      <c r="AK36" s="269">
        <v>3.6301545177130263</v>
      </c>
    </row>
    <row r="37" spans="1:37" ht="15" x14ac:dyDescent="0.2">
      <c r="A37" s="793" t="s">
        <v>504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</row>
    <row r="38" spans="1:37" x14ac:dyDescent="0.2">
      <c r="A38" s="265" t="s">
        <v>1793</v>
      </c>
      <c r="B38" s="117">
        <v>0</v>
      </c>
      <c r="C38" s="117">
        <v>0</v>
      </c>
      <c r="D38" s="117">
        <v>105</v>
      </c>
      <c r="E38" s="117">
        <v>3350</v>
      </c>
      <c r="F38" s="117">
        <v>3604</v>
      </c>
      <c r="G38" s="117">
        <v>25</v>
      </c>
      <c r="H38" s="117">
        <v>0</v>
      </c>
      <c r="I38" s="117">
        <v>768</v>
      </c>
      <c r="J38" s="117">
        <v>1566</v>
      </c>
      <c r="K38" s="117">
        <v>0</v>
      </c>
      <c r="L38" s="117">
        <v>0</v>
      </c>
      <c r="M38" s="117">
        <v>2</v>
      </c>
      <c r="N38" s="117">
        <v>34</v>
      </c>
      <c r="O38" s="117">
        <v>3255</v>
      </c>
      <c r="P38" s="117">
        <v>0</v>
      </c>
      <c r="Q38" s="117">
        <v>355</v>
      </c>
      <c r="R38" s="117">
        <v>0</v>
      </c>
      <c r="S38" s="117">
        <v>83</v>
      </c>
      <c r="T38" s="117">
        <v>982</v>
      </c>
      <c r="U38" s="117">
        <v>791</v>
      </c>
      <c r="V38" s="117">
        <v>150</v>
      </c>
      <c r="W38" s="117">
        <v>372</v>
      </c>
      <c r="X38" s="117">
        <v>0</v>
      </c>
      <c r="Y38" s="117">
        <v>0</v>
      </c>
      <c r="Z38" s="117">
        <v>16</v>
      </c>
      <c r="AA38" s="117">
        <v>507</v>
      </c>
      <c r="AB38" s="117">
        <v>5</v>
      </c>
      <c r="AC38" s="117">
        <v>318</v>
      </c>
      <c r="AD38" s="117">
        <v>6</v>
      </c>
      <c r="AE38" s="117">
        <v>471</v>
      </c>
      <c r="AF38" s="117">
        <v>0</v>
      </c>
      <c r="AG38" s="117">
        <v>5</v>
      </c>
      <c r="AH38" s="117">
        <v>480</v>
      </c>
      <c r="AI38" s="117">
        <v>0</v>
      </c>
      <c r="AJ38" s="117">
        <v>178</v>
      </c>
      <c r="AK38" s="117">
        <v>17428</v>
      </c>
    </row>
    <row r="39" spans="1:37" x14ac:dyDescent="0.2">
      <c r="A39" s="265" t="s">
        <v>1505</v>
      </c>
      <c r="B39" s="117">
        <v>0</v>
      </c>
      <c r="C39" s="117">
        <v>94.863190000000003</v>
      </c>
      <c r="D39" s="117">
        <v>1694.76758</v>
      </c>
      <c r="E39" s="117">
        <v>8068.3856100000003</v>
      </c>
      <c r="F39" s="117">
        <v>55294.95728000001</v>
      </c>
      <c r="G39" s="117">
        <v>26.708680000000001</v>
      </c>
      <c r="H39" s="117">
        <v>0</v>
      </c>
      <c r="I39" s="117">
        <v>960.30366000000015</v>
      </c>
      <c r="J39" s="117">
        <v>6819.9146299999802</v>
      </c>
      <c r="K39" s="117">
        <v>0</v>
      </c>
      <c r="L39" s="117">
        <v>0</v>
      </c>
      <c r="M39" s="117">
        <v>2.1827299999999998</v>
      </c>
      <c r="N39" s="117">
        <v>156.94948000000002</v>
      </c>
      <c r="O39" s="117">
        <v>7843.9426700000004</v>
      </c>
      <c r="P39" s="117">
        <v>0</v>
      </c>
      <c r="Q39" s="117">
        <v>13109.481019999999</v>
      </c>
      <c r="R39" s="117">
        <v>0</v>
      </c>
      <c r="S39" s="117">
        <v>212.39339999999999</v>
      </c>
      <c r="T39" s="117">
        <v>6600.9964199999995</v>
      </c>
      <c r="U39" s="117">
        <v>7274.4558000000006</v>
      </c>
      <c r="V39" s="117">
        <v>263.27728999999999</v>
      </c>
      <c r="W39" s="117">
        <v>663.08718999999996</v>
      </c>
      <c r="X39" s="117">
        <v>0</v>
      </c>
      <c r="Y39" s="117">
        <v>17.4053</v>
      </c>
      <c r="Z39" s="117">
        <v>20.952720000000003</v>
      </c>
      <c r="AA39" s="117">
        <v>2256.8541099999998</v>
      </c>
      <c r="AB39" s="117">
        <v>12.808</v>
      </c>
      <c r="AC39" s="117">
        <v>7624.9646299999995</v>
      </c>
      <c r="AD39" s="117">
        <v>99.869500000000002</v>
      </c>
      <c r="AE39" s="117">
        <v>1015.05393</v>
      </c>
      <c r="AF39" s="117">
        <v>0</v>
      </c>
      <c r="AG39" s="117">
        <v>4.4917299999999996</v>
      </c>
      <c r="AH39" s="117">
        <v>3782.1404700000003</v>
      </c>
      <c r="AI39" s="117">
        <v>1162.94165</v>
      </c>
      <c r="AJ39" s="117">
        <v>445.28982999999999</v>
      </c>
      <c r="AK39" s="117">
        <v>125529.43849999997</v>
      </c>
    </row>
    <row r="40" spans="1:37" x14ac:dyDescent="0.2">
      <c r="A40" s="232" t="s">
        <v>95</v>
      </c>
      <c r="B40" s="117">
        <v>0</v>
      </c>
      <c r="C40" s="117">
        <v>13425.678800000002</v>
      </c>
      <c r="D40" s="117">
        <v>417650.88182999997</v>
      </c>
      <c r="E40" s="117">
        <v>9448005.9117395394</v>
      </c>
      <c r="F40" s="117">
        <v>18705138.801827472</v>
      </c>
      <c r="G40" s="117">
        <v>9947.3446300000014</v>
      </c>
      <c r="H40" s="117">
        <v>0</v>
      </c>
      <c r="I40" s="117">
        <v>287831.7215754409</v>
      </c>
      <c r="J40" s="117">
        <v>1415998.5307700001</v>
      </c>
      <c r="K40" s="117">
        <v>0</v>
      </c>
      <c r="L40" s="117">
        <v>0</v>
      </c>
      <c r="M40" s="117">
        <v>36.349440000000001</v>
      </c>
      <c r="N40" s="117">
        <v>0.17199999999999999</v>
      </c>
      <c r="O40" s="117">
        <v>0</v>
      </c>
      <c r="P40" s="117">
        <v>0</v>
      </c>
      <c r="Q40" s="117">
        <v>6874644.4815578004</v>
      </c>
      <c r="R40" s="117">
        <v>0</v>
      </c>
      <c r="S40" s="117">
        <v>22666.552960000001</v>
      </c>
      <c r="T40" s="117">
        <v>1346769.9397799999</v>
      </c>
      <c r="U40" s="117">
        <v>2347048.3039699993</v>
      </c>
      <c r="V40" s="117">
        <v>100813.96765000001</v>
      </c>
      <c r="W40" s="117">
        <v>308262.15318999998</v>
      </c>
      <c r="X40" s="117">
        <v>0</v>
      </c>
      <c r="Y40" s="117">
        <v>0</v>
      </c>
      <c r="Z40" s="117">
        <v>3271.7950000000001</v>
      </c>
      <c r="AA40" s="117">
        <v>759025.52540999989</v>
      </c>
      <c r="AB40" s="117">
        <v>3381</v>
      </c>
      <c r="AC40" s="117">
        <v>1129612.2612699999</v>
      </c>
      <c r="AD40" s="117">
        <v>0</v>
      </c>
      <c r="AE40" s="117">
        <v>192933.99438999998</v>
      </c>
      <c r="AF40" s="117">
        <v>0</v>
      </c>
      <c r="AG40" s="117">
        <v>221.1378</v>
      </c>
      <c r="AH40" s="117">
        <v>786343.27549999999</v>
      </c>
      <c r="AI40" s="117">
        <v>105394.7</v>
      </c>
      <c r="AJ40" s="117">
        <v>128752.75958</v>
      </c>
      <c r="AK40" s="117">
        <v>44407177.240670264</v>
      </c>
    </row>
    <row r="41" spans="1:37" s="464" customFormat="1" x14ac:dyDescent="0.2">
      <c r="A41" s="266" t="s">
        <v>96</v>
      </c>
      <c r="B41" s="269" t="s">
        <v>1580</v>
      </c>
      <c r="C41" s="269">
        <v>7.0658021402984854</v>
      </c>
      <c r="D41" s="269">
        <v>4.0578570613190648</v>
      </c>
      <c r="E41" s="269">
        <v>0.85397762081993367</v>
      </c>
      <c r="F41" s="269">
        <v>2.9561372340416825</v>
      </c>
      <c r="G41" s="269">
        <v>2.6850059984299546</v>
      </c>
      <c r="H41" s="269" t="s">
        <v>1580</v>
      </c>
      <c r="I41" s="269">
        <v>3.3363371304031335</v>
      </c>
      <c r="J41" s="269">
        <v>4.8163288886263222</v>
      </c>
      <c r="K41" s="269" t="s">
        <v>1580</v>
      </c>
      <c r="L41" s="269" t="s">
        <v>1580</v>
      </c>
      <c r="M41" s="269">
        <v>60.04851794140432</v>
      </c>
      <c r="N41" s="269">
        <v>912496.97674418625</v>
      </c>
      <c r="O41" s="269" t="s">
        <v>1580</v>
      </c>
      <c r="P41" s="269" t="s">
        <v>1580</v>
      </c>
      <c r="Q41" s="269">
        <v>1.9069322137556384</v>
      </c>
      <c r="R41" s="269" t="s">
        <v>1580</v>
      </c>
      <c r="S41" s="269">
        <v>9.3703440648789318</v>
      </c>
      <c r="T41" s="269">
        <v>4.9013541400235718</v>
      </c>
      <c r="U41" s="269">
        <v>3.0994060870819578</v>
      </c>
      <c r="V41" s="269">
        <v>2.6115160045484034</v>
      </c>
      <c r="W41" s="269">
        <v>2.1510496281757319</v>
      </c>
      <c r="X41" s="269" t="s">
        <v>1580</v>
      </c>
      <c r="Y41" s="269" t="s">
        <v>1580</v>
      </c>
      <c r="Z41" s="269">
        <v>6.404044263164411</v>
      </c>
      <c r="AA41" s="269">
        <v>2.9733573304809791</v>
      </c>
      <c r="AB41" s="269">
        <v>3.7882283348121857</v>
      </c>
      <c r="AC41" s="269">
        <v>6.7500724730337192</v>
      </c>
      <c r="AD41" s="269" t="s">
        <v>1580</v>
      </c>
      <c r="AE41" s="269">
        <v>5.2611460888958383</v>
      </c>
      <c r="AF41" s="269" t="s">
        <v>1580</v>
      </c>
      <c r="AG41" s="269">
        <v>20.311905065529274</v>
      </c>
      <c r="AH41" s="269">
        <v>4.8097829381132673</v>
      </c>
      <c r="AI41" s="269">
        <v>11.034156840903766</v>
      </c>
      <c r="AJ41" s="269">
        <v>3.4584876584592426</v>
      </c>
      <c r="AK41" s="269">
        <v>2.8267826576698956</v>
      </c>
    </row>
    <row r="42" spans="1:37" ht="15" x14ac:dyDescent="0.2">
      <c r="A42" s="793" t="s">
        <v>505</v>
      </c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</row>
    <row r="43" spans="1:37" x14ac:dyDescent="0.2">
      <c r="A43" s="265" t="s">
        <v>1793</v>
      </c>
      <c r="B43" s="117">
        <v>97</v>
      </c>
      <c r="C43" s="117">
        <v>38948</v>
      </c>
      <c r="D43" s="117">
        <v>70833</v>
      </c>
      <c r="E43" s="117">
        <v>182742</v>
      </c>
      <c r="F43" s="117">
        <v>135574</v>
      </c>
      <c r="G43" s="117">
        <v>11739</v>
      </c>
      <c r="H43" s="117">
        <v>0</v>
      </c>
      <c r="I43" s="117">
        <v>58661</v>
      </c>
      <c r="J43" s="117">
        <v>157563</v>
      </c>
      <c r="K43" s="117">
        <v>0</v>
      </c>
      <c r="L43" s="117">
        <v>0</v>
      </c>
      <c r="M43" s="117">
        <v>394</v>
      </c>
      <c r="N43" s="117">
        <v>9284</v>
      </c>
      <c r="O43" s="117">
        <v>125596</v>
      </c>
      <c r="P43" s="117">
        <v>0</v>
      </c>
      <c r="Q43" s="117">
        <v>46349</v>
      </c>
      <c r="R43" s="117">
        <v>1586</v>
      </c>
      <c r="S43" s="117">
        <v>13102</v>
      </c>
      <c r="T43" s="117">
        <v>90060</v>
      </c>
      <c r="U43" s="117">
        <v>83592</v>
      </c>
      <c r="V43" s="117">
        <v>8519</v>
      </c>
      <c r="W43" s="117">
        <v>39502</v>
      </c>
      <c r="X43" s="117">
        <v>2007</v>
      </c>
      <c r="Y43" s="117">
        <v>15787</v>
      </c>
      <c r="Z43" s="117">
        <v>3648</v>
      </c>
      <c r="AA43" s="117">
        <v>127589</v>
      </c>
      <c r="AB43" s="117">
        <v>3744</v>
      </c>
      <c r="AC43" s="117">
        <v>45059</v>
      </c>
      <c r="AD43" s="117">
        <v>430</v>
      </c>
      <c r="AE43" s="117">
        <v>44069</v>
      </c>
      <c r="AF43" s="117">
        <v>0</v>
      </c>
      <c r="AG43" s="117">
        <v>1954</v>
      </c>
      <c r="AH43" s="117">
        <v>78951</v>
      </c>
      <c r="AI43" s="117">
        <v>438</v>
      </c>
      <c r="AJ43" s="117">
        <v>29987</v>
      </c>
      <c r="AK43" s="117">
        <v>1427804</v>
      </c>
    </row>
    <row r="44" spans="1:37" x14ac:dyDescent="0.2">
      <c r="A44" s="265" t="s">
        <v>1505</v>
      </c>
      <c r="B44" s="117">
        <v>3354.9131000000002</v>
      </c>
      <c r="C44" s="117">
        <v>20947.06263</v>
      </c>
      <c r="D44" s="117">
        <v>21798.79722</v>
      </c>
      <c r="E44" s="117">
        <v>27586.52809</v>
      </c>
      <c r="F44" s="117">
        <v>37082.009309999994</v>
      </c>
      <c r="G44" s="117">
        <v>2450.4074799999999</v>
      </c>
      <c r="H44" s="117">
        <v>0</v>
      </c>
      <c r="I44" s="117">
        <v>8832.2371800000001</v>
      </c>
      <c r="J44" s="117">
        <v>32169.65755</v>
      </c>
      <c r="K44" s="117">
        <v>0</v>
      </c>
      <c r="L44" s="117">
        <v>0</v>
      </c>
      <c r="M44" s="117">
        <v>30.931000000000001</v>
      </c>
      <c r="N44" s="117">
        <v>1008.67572</v>
      </c>
      <c r="O44" s="117">
        <v>33163.067459999998</v>
      </c>
      <c r="P44" s="117">
        <v>0</v>
      </c>
      <c r="Q44" s="117">
        <v>21194.63377</v>
      </c>
      <c r="R44" s="117">
        <v>98.600089999999994</v>
      </c>
      <c r="S44" s="117">
        <v>2938.1506600000002</v>
      </c>
      <c r="T44" s="117">
        <v>16226.726139999999</v>
      </c>
      <c r="U44" s="117">
        <v>25871.625799999998</v>
      </c>
      <c r="V44" s="117">
        <v>2492.2174799999998</v>
      </c>
      <c r="W44" s="117">
        <v>18676.174309999999</v>
      </c>
      <c r="X44" s="117">
        <v>82.650440000000003</v>
      </c>
      <c r="Y44" s="117">
        <v>1913.9668100000001</v>
      </c>
      <c r="Z44" s="117">
        <v>520.66579000000002</v>
      </c>
      <c r="AA44" s="117">
        <v>25287.952539999998</v>
      </c>
      <c r="AB44" s="117">
        <v>657.596</v>
      </c>
      <c r="AC44" s="117">
        <v>14372.74783</v>
      </c>
      <c r="AD44" s="117">
        <v>161.90482</v>
      </c>
      <c r="AE44" s="117">
        <v>9723.1543799999999</v>
      </c>
      <c r="AF44" s="117">
        <v>0</v>
      </c>
      <c r="AG44" s="117">
        <v>636.57452000000001</v>
      </c>
      <c r="AH44" s="117">
        <v>19699.415120000001</v>
      </c>
      <c r="AI44" s="117">
        <v>848.7900699999999</v>
      </c>
      <c r="AJ44" s="117">
        <v>18253.121159999999</v>
      </c>
      <c r="AK44" s="117">
        <v>368080.95447</v>
      </c>
    </row>
    <row r="45" spans="1:37" x14ac:dyDescent="0.2">
      <c r="A45" s="232" t="s">
        <v>95</v>
      </c>
      <c r="B45" s="117">
        <v>0</v>
      </c>
      <c r="C45" s="117">
        <v>21031681.83546</v>
      </c>
      <c r="D45" s="117">
        <v>50420960.631269999</v>
      </c>
      <c r="E45" s="117">
        <v>367338154.87230998</v>
      </c>
      <c r="F45" s="117">
        <v>26019732.290759999</v>
      </c>
      <c r="G45" s="117">
        <v>5891767.4443300003</v>
      </c>
      <c r="H45" s="117">
        <v>0</v>
      </c>
      <c r="I45" s="117">
        <v>13066146.061281467</v>
      </c>
      <c r="J45" s="117">
        <v>55994440.727540903</v>
      </c>
      <c r="K45" s="117">
        <v>0</v>
      </c>
      <c r="L45" s="117">
        <v>0</v>
      </c>
      <c r="M45" s="117">
        <v>3032.4883300000001</v>
      </c>
      <c r="N45" s="117">
        <v>36.4</v>
      </c>
      <c r="O45" s="117">
        <v>30709654.399089999</v>
      </c>
      <c r="P45" s="117">
        <v>0</v>
      </c>
      <c r="Q45" s="117">
        <v>17221202.733340397</v>
      </c>
      <c r="R45" s="117">
        <v>0</v>
      </c>
      <c r="S45" s="117">
        <v>810034.62807000009</v>
      </c>
      <c r="T45" s="117">
        <v>10437829.02032</v>
      </c>
      <c r="U45" s="117">
        <v>6462088.7101200009</v>
      </c>
      <c r="V45" s="117">
        <v>3906024.0930400002</v>
      </c>
      <c r="W45" s="117">
        <v>23434239.714839999</v>
      </c>
      <c r="X45" s="117">
        <v>60084.223140000002</v>
      </c>
      <c r="Y45" s="117">
        <v>3505634.5955400001</v>
      </c>
      <c r="Z45" s="117">
        <v>281606.11687139998</v>
      </c>
      <c r="AA45" s="117">
        <v>63064536.736900039</v>
      </c>
      <c r="AB45" s="117">
        <v>717559.75600000005</v>
      </c>
      <c r="AC45" s="117">
        <v>80667311.478399992</v>
      </c>
      <c r="AD45" s="117">
        <v>0</v>
      </c>
      <c r="AE45" s="117">
        <v>17682673.337790001</v>
      </c>
      <c r="AF45" s="117">
        <v>0</v>
      </c>
      <c r="AG45" s="117">
        <v>244176.07991999999</v>
      </c>
      <c r="AH45" s="117">
        <v>28287773.604150001</v>
      </c>
      <c r="AI45" s="117">
        <v>398735.45735000004</v>
      </c>
      <c r="AJ45" s="117">
        <v>13862298.88782</v>
      </c>
      <c r="AK45" s="117">
        <v>841519416.32398438</v>
      </c>
    </row>
    <row r="46" spans="1:37" s="464" customFormat="1" x14ac:dyDescent="0.2">
      <c r="A46" s="266" t="s">
        <v>96</v>
      </c>
      <c r="B46" s="269" t="s">
        <v>1580</v>
      </c>
      <c r="C46" s="269">
        <v>0.99597658398781364</v>
      </c>
      <c r="D46" s="269">
        <v>0.43233601555938728</v>
      </c>
      <c r="E46" s="269">
        <v>7.5098455535035066E-2</v>
      </c>
      <c r="F46" s="269">
        <v>1.4251495325018535</v>
      </c>
      <c r="G46" s="269">
        <v>0.41590363217037246</v>
      </c>
      <c r="H46" s="269" t="s">
        <v>1580</v>
      </c>
      <c r="I46" s="269">
        <v>0.67596345078158238</v>
      </c>
      <c r="J46" s="269">
        <v>0.57451520422414604</v>
      </c>
      <c r="K46" s="269" t="s">
        <v>1580</v>
      </c>
      <c r="L46" s="269" t="s">
        <v>1580</v>
      </c>
      <c r="M46" s="269">
        <v>10.199874371816625</v>
      </c>
      <c r="N46" s="269">
        <v>27710.87142857143</v>
      </c>
      <c r="O46" s="269">
        <v>1.07989061123992</v>
      </c>
      <c r="P46" s="269" t="s">
        <v>1580</v>
      </c>
      <c r="Q46" s="269">
        <v>1.2307290087797995</v>
      </c>
      <c r="R46" s="269" t="s">
        <v>1580</v>
      </c>
      <c r="S46" s="269">
        <v>3.6271914288411096</v>
      </c>
      <c r="T46" s="269">
        <v>1.5546073909057503</v>
      </c>
      <c r="U46" s="269">
        <v>4.0036011513558387</v>
      </c>
      <c r="V46" s="269">
        <v>0.638044574389797</v>
      </c>
      <c r="W46" s="269">
        <v>0.79696096554705376</v>
      </c>
      <c r="X46" s="269">
        <v>1.3755764105898365</v>
      </c>
      <c r="Y46" s="269">
        <v>0.54596871346346842</v>
      </c>
      <c r="Z46" s="269">
        <v>1.8489150583251377</v>
      </c>
      <c r="AA46" s="269">
        <v>0.40098530566392993</v>
      </c>
      <c r="AB46" s="269">
        <v>0.91643378060349301</v>
      </c>
      <c r="AC46" s="269">
        <v>0.17817313564303602</v>
      </c>
      <c r="AD46" s="269" t="s">
        <v>1580</v>
      </c>
      <c r="AE46" s="269">
        <v>0.54986902682980909</v>
      </c>
      <c r="AF46" s="269" t="s">
        <v>1580</v>
      </c>
      <c r="AG46" s="269">
        <v>2.607030632191992</v>
      </c>
      <c r="AH46" s="269">
        <v>0.69639326854305594</v>
      </c>
      <c r="AI46" s="269">
        <v>2.1287047699270776</v>
      </c>
      <c r="AJ46" s="269">
        <v>1.3167456067505485</v>
      </c>
      <c r="AK46" s="269">
        <v>0.43740042990082251</v>
      </c>
    </row>
    <row r="47" spans="1:37" ht="15" x14ac:dyDescent="0.2">
      <c r="A47" s="793" t="s">
        <v>506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</row>
    <row r="48" spans="1:37" x14ac:dyDescent="0.2">
      <c r="A48" s="265" t="s">
        <v>1793</v>
      </c>
      <c r="B48" s="117">
        <v>159</v>
      </c>
      <c r="C48" s="117">
        <v>20566</v>
      </c>
      <c r="D48" s="117">
        <v>468501</v>
      </c>
      <c r="E48" s="117">
        <v>247484</v>
      </c>
      <c r="F48" s="117">
        <v>394738</v>
      </c>
      <c r="G48" s="117">
        <v>25928</v>
      </c>
      <c r="H48" s="117">
        <v>0</v>
      </c>
      <c r="I48" s="117">
        <v>84285</v>
      </c>
      <c r="J48" s="117">
        <v>527693</v>
      </c>
      <c r="K48" s="117">
        <v>0</v>
      </c>
      <c r="L48" s="117">
        <v>0</v>
      </c>
      <c r="M48" s="117">
        <v>1077</v>
      </c>
      <c r="N48" s="117">
        <v>13516</v>
      </c>
      <c r="O48" s="117">
        <v>87816</v>
      </c>
      <c r="P48" s="117">
        <v>0</v>
      </c>
      <c r="Q48" s="117">
        <v>487594</v>
      </c>
      <c r="R48" s="117">
        <v>9128</v>
      </c>
      <c r="S48" s="117">
        <v>20901</v>
      </c>
      <c r="T48" s="117">
        <v>87216</v>
      </c>
      <c r="U48" s="117">
        <v>552096</v>
      </c>
      <c r="V48" s="117">
        <v>239957</v>
      </c>
      <c r="W48" s="117">
        <v>65488</v>
      </c>
      <c r="X48" s="117">
        <v>4701</v>
      </c>
      <c r="Y48" s="117">
        <v>161053</v>
      </c>
      <c r="Z48" s="117">
        <v>17486</v>
      </c>
      <c r="AA48" s="117">
        <v>58504</v>
      </c>
      <c r="AB48" s="117">
        <v>51052</v>
      </c>
      <c r="AC48" s="117">
        <v>45016</v>
      </c>
      <c r="AD48" s="117">
        <v>67125</v>
      </c>
      <c r="AE48" s="117">
        <v>369079</v>
      </c>
      <c r="AF48" s="117">
        <v>255</v>
      </c>
      <c r="AG48" s="117">
        <v>7398</v>
      </c>
      <c r="AH48" s="117">
        <v>249454</v>
      </c>
      <c r="AI48" s="117">
        <v>376097</v>
      </c>
      <c r="AJ48" s="117">
        <v>172911</v>
      </c>
      <c r="AK48" s="117">
        <v>4914274</v>
      </c>
    </row>
    <row r="49" spans="1:37" x14ac:dyDescent="0.2">
      <c r="A49" s="265" t="s">
        <v>1505</v>
      </c>
      <c r="B49" s="117">
        <v>8744.4396199999992</v>
      </c>
      <c r="C49" s="117">
        <v>38670.470530000006</v>
      </c>
      <c r="D49" s="117">
        <v>171335.50149</v>
      </c>
      <c r="E49" s="117">
        <v>135558.82474000001</v>
      </c>
      <c r="F49" s="117">
        <v>247390.07505000001</v>
      </c>
      <c r="G49" s="117">
        <v>27859.243689999999</v>
      </c>
      <c r="H49" s="117">
        <v>0</v>
      </c>
      <c r="I49" s="117">
        <v>59054.380039999996</v>
      </c>
      <c r="J49" s="117">
        <v>246970.76423000099</v>
      </c>
      <c r="K49" s="117">
        <v>0</v>
      </c>
      <c r="L49" s="117">
        <v>0</v>
      </c>
      <c r="M49" s="117">
        <v>364.76435000000009</v>
      </c>
      <c r="N49" s="117">
        <v>10634.263140000001</v>
      </c>
      <c r="O49" s="117">
        <v>73828.219559999998</v>
      </c>
      <c r="P49" s="117">
        <v>0</v>
      </c>
      <c r="Q49" s="117">
        <v>122417.84554000001</v>
      </c>
      <c r="R49" s="117">
        <v>1470.5369599999999</v>
      </c>
      <c r="S49" s="117">
        <v>19590.898670000002</v>
      </c>
      <c r="T49" s="117">
        <v>69608.92942</v>
      </c>
      <c r="U49" s="117">
        <v>124790.63839000002</v>
      </c>
      <c r="V49" s="117">
        <v>61500.1886785366</v>
      </c>
      <c r="W49" s="117">
        <v>42982.024570000001</v>
      </c>
      <c r="X49" s="117">
        <v>1413.473770000001</v>
      </c>
      <c r="Y49" s="117">
        <v>33687.546690000003</v>
      </c>
      <c r="Z49" s="117">
        <v>4645.939739999998</v>
      </c>
      <c r="AA49" s="117">
        <v>94712.828079999992</v>
      </c>
      <c r="AB49" s="117">
        <v>18087.751</v>
      </c>
      <c r="AC49" s="117">
        <v>67235.711999999985</v>
      </c>
      <c r="AD49" s="117">
        <v>9359.3466100000005</v>
      </c>
      <c r="AE49" s="117">
        <v>68998.614610000019</v>
      </c>
      <c r="AF49" s="117">
        <v>384.42307999999997</v>
      </c>
      <c r="AG49" s="117">
        <v>5515.2643899999994</v>
      </c>
      <c r="AH49" s="117">
        <v>169558.33471999998</v>
      </c>
      <c r="AI49" s="117">
        <v>44127.951670000009</v>
      </c>
      <c r="AJ49" s="117">
        <v>63037.933460000007</v>
      </c>
      <c r="AK49" s="117">
        <v>2043537.1284885374</v>
      </c>
    </row>
    <row r="50" spans="1:37" x14ac:dyDescent="0.2">
      <c r="A50" s="232" t="s">
        <v>95</v>
      </c>
      <c r="B50" s="117">
        <v>0</v>
      </c>
      <c r="C50" s="117">
        <v>28468561.859099999</v>
      </c>
      <c r="D50" s="117">
        <v>172820031.50307998</v>
      </c>
      <c r="E50" s="117">
        <v>136236123.50747302</v>
      </c>
      <c r="F50" s="117">
        <v>202355588.04297796</v>
      </c>
      <c r="G50" s="117">
        <v>16629228.3361602</v>
      </c>
      <c r="H50" s="117">
        <v>0</v>
      </c>
      <c r="I50" s="117">
        <v>255999535.84297737</v>
      </c>
      <c r="J50" s="117">
        <v>203194621.75940847</v>
      </c>
      <c r="K50" s="117">
        <v>0</v>
      </c>
      <c r="L50" s="117">
        <v>0</v>
      </c>
      <c r="M50" s="117">
        <v>90096.429060000009</v>
      </c>
      <c r="N50" s="117">
        <v>392.73899999999998</v>
      </c>
      <c r="O50" s="117">
        <v>200343069.73255926</v>
      </c>
      <c r="P50" s="117">
        <v>0</v>
      </c>
      <c r="Q50" s="117">
        <v>144611397.924714</v>
      </c>
      <c r="R50" s="117">
        <v>0</v>
      </c>
      <c r="S50" s="117">
        <v>11187359.14924</v>
      </c>
      <c r="T50" s="117">
        <v>44594081.010439999</v>
      </c>
      <c r="U50" s="117">
        <v>110985157.83538102</v>
      </c>
      <c r="V50" s="117">
        <v>45051288.117279001</v>
      </c>
      <c r="W50" s="117">
        <v>44225508.884259999</v>
      </c>
      <c r="X50" s="117">
        <v>1218023.1598499999</v>
      </c>
      <c r="Y50" s="117">
        <v>23723619.689310003</v>
      </c>
      <c r="Z50" s="117">
        <v>4901422.9673995003</v>
      </c>
      <c r="AA50" s="117">
        <v>105707182.24748993</v>
      </c>
      <c r="AB50" s="117">
        <v>25955018.334852666</v>
      </c>
      <c r="AC50" s="117">
        <v>60985290.435910001</v>
      </c>
      <c r="AD50" s="117">
        <v>7192725.1720000003</v>
      </c>
      <c r="AE50" s="117">
        <v>54787280.618879996</v>
      </c>
      <c r="AF50" s="117">
        <v>42685.928720000025</v>
      </c>
      <c r="AG50" s="117">
        <v>3307364.5400399999</v>
      </c>
      <c r="AH50" s="117">
        <v>109439827.61717999</v>
      </c>
      <c r="AI50" s="117">
        <v>90840976.784469992</v>
      </c>
      <c r="AJ50" s="117">
        <v>86224597.231559992</v>
      </c>
      <c r="AK50" s="117">
        <v>2191118057.400773</v>
      </c>
    </row>
    <row r="51" spans="1:37" s="464" customFormat="1" x14ac:dyDescent="0.2">
      <c r="A51" s="266" t="s">
        <v>96</v>
      </c>
      <c r="B51" s="269" t="s">
        <v>1580</v>
      </c>
      <c r="C51" s="269">
        <v>1.3583570087380077</v>
      </c>
      <c r="D51" s="269">
        <v>0.99140996561470052</v>
      </c>
      <c r="E51" s="269">
        <v>0.99502849354462253</v>
      </c>
      <c r="F51" s="269">
        <v>1.222551239837554</v>
      </c>
      <c r="G51" s="269">
        <v>1.675317887686957</v>
      </c>
      <c r="H51" s="269" t="s">
        <v>1580</v>
      </c>
      <c r="I51" s="269">
        <v>0.23068159028312546</v>
      </c>
      <c r="J51" s="269">
        <v>1.2154394741925081</v>
      </c>
      <c r="K51" s="269" t="s">
        <v>1580</v>
      </c>
      <c r="L51" s="269" t="s">
        <v>1580</v>
      </c>
      <c r="M51" s="269">
        <v>4.0485994151564437</v>
      </c>
      <c r="N51" s="269">
        <v>27077.176292652373</v>
      </c>
      <c r="O51" s="269">
        <v>0.36850897642006941</v>
      </c>
      <c r="P51" s="269" t="s">
        <v>1580</v>
      </c>
      <c r="Q51" s="269">
        <v>0.84652971547741929</v>
      </c>
      <c r="R51" s="269" t="s">
        <v>1580</v>
      </c>
      <c r="S51" s="269">
        <v>1.751163827732382</v>
      </c>
      <c r="T51" s="269">
        <v>1.5609454852024809</v>
      </c>
      <c r="U51" s="269">
        <v>1.1243903313188599</v>
      </c>
      <c r="V51" s="269">
        <v>1.3651149889085807</v>
      </c>
      <c r="W51" s="269">
        <v>0.97188309765944703</v>
      </c>
      <c r="X51" s="269">
        <v>1.1604654300449189</v>
      </c>
      <c r="Y51" s="269">
        <v>1.4200002837332535</v>
      </c>
      <c r="Z51" s="269">
        <v>0.94787570281145284</v>
      </c>
      <c r="AA51" s="269">
        <v>0.89599236368112534</v>
      </c>
      <c r="AB51" s="269">
        <v>0.69688839231955313</v>
      </c>
      <c r="AC51" s="269">
        <v>1.1024906419140301</v>
      </c>
      <c r="AD51" s="269">
        <v>1.301223998719466</v>
      </c>
      <c r="AE51" s="269">
        <v>1.2593911183506106</v>
      </c>
      <c r="AF51" s="269">
        <v>9.005850207023439</v>
      </c>
      <c r="AG51" s="269">
        <v>1.6675707570878464</v>
      </c>
      <c r="AH51" s="269">
        <v>1.5493293292923875</v>
      </c>
      <c r="AI51" s="269">
        <v>0.48577143522683969</v>
      </c>
      <c r="AJ51" s="269">
        <v>0.73108991498920928</v>
      </c>
      <c r="AK51" s="269">
        <v>0.9326458342060745</v>
      </c>
    </row>
    <row r="52" spans="1:37" ht="15" x14ac:dyDescent="0.2">
      <c r="A52" s="793" t="s">
        <v>507</v>
      </c>
      <c r="B52" s="268"/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</row>
    <row r="53" spans="1:37" x14ac:dyDescent="0.2">
      <c r="A53" s="265" t="s">
        <v>1793</v>
      </c>
      <c r="B53" s="117">
        <v>0</v>
      </c>
      <c r="C53" s="117">
        <v>357009</v>
      </c>
      <c r="D53" s="117">
        <v>214050</v>
      </c>
      <c r="E53" s="117">
        <v>138591</v>
      </c>
      <c r="F53" s="117">
        <v>15994</v>
      </c>
      <c r="G53" s="117">
        <v>165274</v>
      </c>
      <c r="H53" s="117">
        <v>0</v>
      </c>
      <c r="I53" s="117">
        <v>187941</v>
      </c>
      <c r="J53" s="117">
        <v>156681</v>
      </c>
      <c r="K53" s="117">
        <v>0</v>
      </c>
      <c r="L53" s="117">
        <v>0</v>
      </c>
      <c r="M53" s="117">
        <v>78</v>
      </c>
      <c r="N53" s="117">
        <v>653</v>
      </c>
      <c r="O53" s="117">
        <v>34813</v>
      </c>
      <c r="P53" s="117">
        <v>0</v>
      </c>
      <c r="Q53" s="117">
        <v>11287</v>
      </c>
      <c r="R53" s="117">
        <v>653</v>
      </c>
      <c r="S53" s="117">
        <v>1352</v>
      </c>
      <c r="T53" s="117">
        <v>21342</v>
      </c>
      <c r="U53" s="117">
        <v>25099</v>
      </c>
      <c r="V53" s="117">
        <v>6579</v>
      </c>
      <c r="W53" s="117">
        <v>185350</v>
      </c>
      <c r="X53" s="117">
        <v>941</v>
      </c>
      <c r="Y53" s="117">
        <v>115288</v>
      </c>
      <c r="Z53" s="117">
        <v>3213</v>
      </c>
      <c r="AA53" s="117">
        <v>8835</v>
      </c>
      <c r="AB53" s="117">
        <v>7040</v>
      </c>
      <c r="AC53" s="117">
        <v>13579</v>
      </c>
      <c r="AD53" s="117">
        <v>646</v>
      </c>
      <c r="AE53" s="117">
        <v>1411947</v>
      </c>
      <c r="AF53" s="117">
        <v>0</v>
      </c>
      <c r="AG53" s="117">
        <v>450</v>
      </c>
      <c r="AH53" s="117">
        <v>57564</v>
      </c>
      <c r="AI53" s="117">
        <v>2286</v>
      </c>
      <c r="AJ53" s="117">
        <v>45469</v>
      </c>
      <c r="AK53" s="117">
        <v>3190004</v>
      </c>
    </row>
    <row r="54" spans="1:37" x14ac:dyDescent="0.2">
      <c r="A54" s="265" t="s">
        <v>1505</v>
      </c>
      <c r="B54" s="117">
        <v>476.76366000000002</v>
      </c>
      <c r="C54" s="117">
        <v>13332.645780000001</v>
      </c>
      <c r="D54" s="117">
        <v>113027.58162000001</v>
      </c>
      <c r="E54" s="117">
        <v>49054.838099999994</v>
      </c>
      <c r="F54" s="117">
        <v>125629.24548000001</v>
      </c>
      <c r="G54" s="117">
        <v>10175.254640000005</v>
      </c>
      <c r="H54" s="117">
        <v>0</v>
      </c>
      <c r="I54" s="117">
        <v>20831.297800000004</v>
      </c>
      <c r="J54" s="117">
        <v>122815.87590000004</v>
      </c>
      <c r="K54" s="117">
        <v>0</v>
      </c>
      <c r="L54" s="117">
        <v>0</v>
      </c>
      <c r="M54" s="117">
        <v>187.30759</v>
      </c>
      <c r="N54" s="117">
        <v>1945.3284899999996</v>
      </c>
      <c r="O54" s="117">
        <v>25634.578020000004</v>
      </c>
      <c r="P54" s="117">
        <v>0</v>
      </c>
      <c r="Q54" s="117">
        <v>103049.05050999997</v>
      </c>
      <c r="R54" s="117">
        <v>726.63116000000002</v>
      </c>
      <c r="S54" s="117">
        <v>8593.4994100000004</v>
      </c>
      <c r="T54" s="117">
        <v>28760.627760000007</v>
      </c>
      <c r="U54" s="117">
        <v>84763.711009999999</v>
      </c>
      <c r="V54" s="117">
        <v>29943.664485000005</v>
      </c>
      <c r="W54" s="117">
        <v>16663.73113</v>
      </c>
      <c r="X54" s="117">
        <v>199.97069999999948</v>
      </c>
      <c r="Y54" s="117">
        <v>9325.0842100000009</v>
      </c>
      <c r="Z54" s="117">
        <v>1221.8770500000003</v>
      </c>
      <c r="AA54" s="117">
        <v>82922.879319999993</v>
      </c>
      <c r="AB54" s="117">
        <v>4432.9660000000003</v>
      </c>
      <c r="AC54" s="117">
        <v>42339.83726</v>
      </c>
      <c r="AD54" s="117">
        <v>10895.348690000001</v>
      </c>
      <c r="AE54" s="117">
        <v>71027.559319999986</v>
      </c>
      <c r="AF54" s="117">
        <v>2.6358399999999675</v>
      </c>
      <c r="AG54" s="117">
        <v>1070.9567799999998</v>
      </c>
      <c r="AH54" s="117">
        <v>106278.77133</v>
      </c>
      <c r="AI54" s="117">
        <v>6439.0246400000151</v>
      </c>
      <c r="AJ54" s="117">
        <v>47143.777289999991</v>
      </c>
      <c r="AK54" s="117">
        <v>1138912.3209749998</v>
      </c>
    </row>
    <row r="55" spans="1:37" x14ac:dyDescent="0.2">
      <c r="A55" s="232" t="s">
        <v>95</v>
      </c>
      <c r="B55" s="117">
        <v>0</v>
      </c>
      <c r="C55" s="117">
        <v>2909722.0933594997</v>
      </c>
      <c r="D55" s="117">
        <v>134170537.38040002</v>
      </c>
      <c r="E55" s="117">
        <v>28627007.784426928</v>
      </c>
      <c r="F55" s="117">
        <v>31909112.076415982</v>
      </c>
      <c r="G55" s="117">
        <v>5332706.5593902012</v>
      </c>
      <c r="H55" s="117">
        <v>0</v>
      </c>
      <c r="I55" s="117">
        <v>67183884.931865618</v>
      </c>
      <c r="J55" s="117">
        <v>98590229.07597065</v>
      </c>
      <c r="K55" s="117">
        <v>0</v>
      </c>
      <c r="L55" s="117">
        <v>0</v>
      </c>
      <c r="M55" s="117">
        <v>49463.319109999989</v>
      </c>
      <c r="N55" s="117">
        <v>196.71600000000001</v>
      </c>
      <c r="O55" s="117">
        <v>35135388.643420018</v>
      </c>
      <c r="P55" s="117">
        <v>0</v>
      </c>
      <c r="Q55" s="117">
        <v>87393722.094193503</v>
      </c>
      <c r="R55" s="117">
        <v>0</v>
      </c>
      <c r="S55" s="117">
        <v>6215802.815369999</v>
      </c>
      <c r="T55" s="117">
        <v>14238203.278779997</v>
      </c>
      <c r="U55" s="117">
        <v>33664688.613500006</v>
      </c>
      <c r="V55" s="117">
        <v>78387828.684280008</v>
      </c>
      <c r="W55" s="117">
        <v>9390154.1877599992</v>
      </c>
      <c r="X55" s="117">
        <v>129937.47068000001</v>
      </c>
      <c r="Y55" s="117">
        <v>3172701.6000199993</v>
      </c>
      <c r="Z55" s="117">
        <v>1807003.6087756997</v>
      </c>
      <c r="AA55" s="117">
        <v>94076110.244680017</v>
      </c>
      <c r="AB55" s="117">
        <v>5430339.8207272943</v>
      </c>
      <c r="AC55" s="117">
        <v>21896260.995809998</v>
      </c>
      <c r="AD55" s="117">
        <v>4337927.8430100009</v>
      </c>
      <c r="AE55" s="117">
        <v>31402690.04408</v>
      </c>
      <c r="AF55" s="117">
        <v>0</v>
      </c>
      <c r="AG55" s="117">
        <v>2097108.6497</v>
      </c>
      <c r="AH55" s="117">
        <v>66388490.944530018</v>
      </c>
      <c r="AI55" s="117">
        <v>2803596.4747897601</v>
      </c>
      <c r="AJ55" s="117">
        <v>35936708.977529995</v>
      </c>
      <c r="AK55" s="117">
        <v>902677524.92857552</v>
      </c>
    </row>
    <row r="56" spans="1:37" s="464" customFormat="1" x14ac:dyDescent="0.2">
      <c r="A56" s="266" t="s">
        <v>96</v>
      </c>
      <c r="B56" s="269" t="s">
        <v>1580</v>
      </c>
      <c r="C56" s="269">
        <v>4.5821028098963312</v>
      </c>
      <c r="D56" s="269">
        <v>0.84241729836368218</v>
      </c>
      <c r="E56" s="269">
        <v>1.7135859419679129</v>
      </c>
      <c r="F56" s="269">
        <v>3.937096249470776</v>
      </c>
      <c r="G56" s="269">
        <v>1.9080844833066444</v>
      </c>
      <c r="H56" s="269" t="s">
        <v>1580</v>
      </c>
      <c r="I56" s="269">
        <v>0.31006390626451591</v>
      </c>
      <c r="J56" s="269">
        <v>1.2457205653246008</v>
      </c>
      <c r="K56" s="269" t="s">
        <v>1580</v>
      </c>
      <c r="L56" s="269" t="s">
        <v>1580</v>
      </c>
      <c r="M56" s="269">
        <v>3.7867978407080258</v>
      </c>
      <c r="N56" s="269">
        <v>9889.0201610443455</v>
      </c>
      <c r="O56" s="269">
        <v>0.72959426406688466</v>
      </c>
      <c r="P56" s="269" t="s">
        <v>1580</v>
      </c>
      <c r="Q56" s="269">
        <v>1.1791356179901922</v>
      </c>
      <c r="R56" s="269" t="s">
        <v>1580</v>
      </c>
      <c r="S56" s="269">
        <v>1.3825244566559609</v>
      </c>
      <c r="T56" s="269">
        <v>2.0199618727781194</v>
      </c>
      <c r="U56" s="269">
        <v>2.5178819261678416</v>
      </c>
      <c r="V56" s="269">
        <v>0.38199379913434117</v>
      </c>
      <c r="W56" s="269">
        <v>1.7745961138445479</v>
      </c>
      <c r="X56" s="269">
        <v>1.5389763934413647</v>
      </c>
      <c r="Y56" s="269">
        <v>2.9391620724562371</v>
      </c>
      <c r="Z56" s="269">
        <v>0.67618960142966134</v>
      </c>
      <c r="AA56" s="269">
        <v>0.88144459953040277</v>
      </c>
      <c r="AB56" s="269">
        <v>0.81633307423591139</v>
      </c>
      <c r="AC56" s="269">
        <v>1.933656036896072</v>
      </c>
      <c r="AD56" s="269">
        <v>2.5116482072324966</v>
      </c>
      <c r="AE56" s="269">
        <v>2.2618304107163594</v>
      </c>
      <c r="AF56" s="269" t="s">
        <v>1580</v>
      </c>
      <c r="AG56" s="269">
        <v>0.51068254386972489</v>
      </c>
      <c r="AH56" s="269">
        <v>1.6008613815126442</v>
      </c>
      <c r="AI56" s="269">
        <v>2.2967016465816017</v>
      </c>
      <c r="AJ56" s="269">
        <v>1.3118557216654814</v>
      </c>
      <c r="AK56" s="269">
        <v>1.2617045284971691</v>
      </c>
    </row>
    <row r="57" spans="1:37" ht="15" x14ac:dyDescent="0.2">
      <c r="A57" s="789" t="s">
        <v>519</v>
      </c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</row>
    <row r="58" spans="1:37" x14ac:dyDescent="0.2">
      <c r="A58" s="265" t="s">
        <v>1793</v>
      </c>
      <c r="B58" s="117">
        <v>0</v>
      </c>
      <c r="C58" s="117">
        <v>1947</v>
      </c>
      <c r="D58" s="117">
        <v>757947</v>
      </c>
      <c r="E58" s="117">
        <v>777601</v>
      </c>
      <c r="F58" s="117">
        <v>1594637</v>
      </c>
      <c r="G58" s="117">
        <v>183854</v>
      </c>
      <c r="H58" s="117">
        <v>0</v>
      </c>
      <c r="I58" s="117">
        <v>772221</v>
      </c>
      <c r="J58" s="117">
        <v>4071319</v>
      </c>
      <c r="K58" s="117">
        <v>0</v>
      </c>
      <c r="L58" s="117">
        <v>0</v>
      </c>
      <c r="M58" s="117">
        <v>75076</v>
      </c>
      <c r="N58" s="117">
        <v>98669</v>
      </c>
      <c r="O58" s="117">
        <v>449108</v>
      </c>
      <c r="P58" s="117">
        <v>0</v>
      </c>
      <c r="Q58" s="117">
        <v>71090</v>
      </c>
      <c r="R58" s="117">
        <v>469729</v>
      </c>
      <c r="S58" s="117">
        <v>49025</v>
      </c>
      <c r="T58" s="117">
        <v>860734</v>
      </c>
      <c r="U58" s="117">
        <v>860177</v>
      </c>
      <c r="V58" s="117">
        <v>492713</v>
      </c>
      <c r="W58" s="117">
        <v>581648</v>
      </c>
      <c r="X58" s="117">
        <v>187547</v>
      </c>
      <c r="Y58" s="117">
        <v>283094</v>
      </c>
      <c r="Z58" s="117">
        <v>254110</v>
      </c>
      <c r="AA58" s="117">
        <v>786858</v>
      </c>
      <c r="AB58" s="117">
        <v>175375</v>
      </c>
      <c r="AC58" s="117">
        <v>208753</v>
      </c>
      <c r="AD58" s="117">
        <v>7566</v>
      </c>
      <c r="AE58" s="117">
        <v>439335</v>
      </c>
      <c r="AF58" s="117">
        <v>82599</v>
      </c>
      <c r="AG58" s="117">
        <v>23868</v>
      </c>
      <c r="AH58" s="117">
        <v>210536</v>
      </c>
      <c r="AI58" s="117">
        <v>7519</v>
      </c>
      <c r="AJ58" s="117">
        <v>39583</v>
      </c>
      <c r="AK58" s="117">
        <v>14874238</v>
      </c>
    </row>
    <row r="59" spans="1:37" x14ac:dyDescent="0.2">
      <c r="A59" s="265" t="s">
        <v>1505</v>
      </c>
      <c r="B59" s="117">
        <v>0</v>
      </c>
      <c r="C59" s="117">
        <v>843.745</v>
      </c>
      <c r="D59" s="117">
        <v>192225.35664000001</v>
      </c>
      <c r="E59" s="117">
        <v>219512.78674000001</v>
      </c>
      <c r="F59" s="117">
        <v>351575.03429000004</v>
      </c>
      <c r="G59" s="117">
        <v>34569.361639999996</v>
      </c>
      <c r="H59" s="117">
        <v>0</v>
      </c>
      <c r="I59" s="117">
        <v>99583.063720000006</v>
      </c>
      <c r="J59" s="117">
        <v>841411.50337000308</v>
      </c>
      <c r="K59" s="117">
        <v>0</v>
      </c>
      <c r="L59" s="117">
        <v>0</v>
      </c>
      <c r="M59" s="117">
        <v>11561.05701</v>
      </c>
      <c r="N59" s="117">
        <v>15837.50252</v>
      </c>
      <c r="O59" s="117">
        <v>99234.36109000002</v>
      </c>
      <c r="P59" s="117">
        <v>0</v>
      </c>
      <c r="Q59" s="117">
        <v>26999.940249999996</v>
      </c>
      <c r="R59" s="117">
        <v>135283.49136000001</v>
      </c>
      <c r="S59" s="117">
        <v>10034.545920127</v>
      </c>
      <c r="T59" s="117">
        <v>135765.45494</v>
      </c>
      <c r="U59" s="117">
        <v>155604.67761000001</v>
      </c>
      <c r="V59" s="117">
        <v>135953.26467999999</v>
      </c>
      <c r="W59" s="117">
        <v>104842.19305</v>
      </c>
      <c r="X59" s="117">
        <v>38614.784870000003</v>
      </c>
      <c r="Y59" s="117">
        <v>41122.253550000001</v>
      </c>
      <c r="Z59" s="117">
        <v>55168.221659999996</v>
      </c>
      <c r="AA59" s="117">
        <v>176970.46507000001</v>
      </c>
      <c r="AB59" s="117">
        <v>35601.555999999997</v>
      </c>
      <c r="AC59" s="117">
        <v>43572.083270000003</v>
      </c>
      <c r="AD59" s="117">
        <v>5384.2357400000001</v>
      </c>
      <c r="AE59" s="117">
        <v>74486.899839999998</v>
      </c>
      <c r="AF59" s="117">
        <v>22004.541049999996</v>
      </c>
      <c r="AG59" s="117">
        <v>3745.7641199999998</v>
      </c>
      <c r="AH59" s="117">
        <v>47298.282610000002</v>
      </c>
      <c r="AI59" s="117">
        <v>1486.7581</v>
      </c>
      <c r="AJ59" s="117">
        <v>13227.550649999999</v>
      </c>
      <c r="AK59" s="117">
        <v>3129520.7363601304</v>
      </c>
    </row>
    <row r="60" spans="1:37" x14ac:dyDescent="0.2">
      <c r="A60" s="270" t="s">
        <v>95</v>
      </c>
      <c r="B60" s="117">
        <v>0</v>
      </c>
      <c r="C60" s="117">
        <v>4431560</v>
      </c>
      <c r="D60" s="117">
        <v>2715156240</v>
      </c>
      <c r="E60" s="117">
        <v>947866250</v>
      </c>
      <c r="F60" s="117">
        <v>4025332220.5056801</v>
      </c>
      <c r="G60" s="117">
        <v>237236364.38307196</v>
      </c>
      <c r="H60" s="117">
        <v>0</v>
      </c>
      <c r="I60" s="117">
        <v>5407296866.7503071</v>
      </c>
      <c r="J60" s="117">
        <v>4616064109.5078068</v>
      </c>
      <c r="K60" s="117">
        <v>0</v>
      </c>
      <c r="L60" s="117">
        <v>0</v>
      </c>
      <c r="M60" s="117">
        <v>113126099.65738</v>
      </c>
      <c r="N60" s="117">
        <v>721.96699999999998</v>
      </c>
      <c r="O60" s="117">
        <v>500716645.5</v>
      </c>
      <c r="P60" s="117">
        <v>0</v>
      </c>
      <c r="Q60" s="117">
        <v>227231999.27441102</v>
      </c>
      <c r="R60" s="117">
        <v>0</v>
      </c>
      <c r="S60" s="117">
        <v>56293480</v>
      </c>
      <c r="T60" s="117">
        <v>1696280910.5999799</v>
      </c>
      <c r="U60" s="117">
        <v>1055270611.023998</v>
      </c>
      <c r="V60" s="117">
        <v>693183672.5</v>
      </c>
      <c r="W60" s="117">
        <v>596893886.3515861</v>
      </c>
      <c r="X60" s="117">
        <v>552413865</v>
      </c>
      <c r="Y60" s="117">
        <v>620514281.64999998</v>
      </c>
      <c r="Z60" s="117">
        <v>231837058.39584839</v>
      </c>
      <c r="AA60" s="117">
        <v>928731824.74699998</v>
      </c>
      <c r="AB60" s="117">
        <v>520807054.5</v>
      </c>
      <c r="AC60" s="117">
        <v>294598715</v>
      </c>
      <c r="AD60" s="117">
        <v>0</v>
      </c>
      <c r="AE60" s="117">
        <v>507066675.55199999</v>
      </c>
      <c r="AF60" s="117">
        <v>133192237.5</v>
      </c>
      <c r="AG60" s="117">
        <v>14088785</v>
      </c>
      <c r="AH60" s="117">
        <v>236046130.33917218</v>
      </c>
      <c r="AI60" s="117">
        <v>18022257</v>
      </c>
      <c r="AJ60" s="117">
        <v>122679000.18339999</v>
      </c>
      <c r="AK60" s="117">
        <v>27072379522.888638</v>
      </c>
    </row>
    <row r="61" spans="1:37" ht="15" x14ac:dyDescent="0.2">
      <c r="A61" s="793" t="s">
        <v>520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</row>
    <row r="62" spans="1:37" x14ac:dyDescent="0.2">
      <c r="A62" s="265" t="s">
        <v>1793</v>
      </c>
      <c r="B62" s="117">
        <v>0</v>
      </c>
      <c r="C62" s="117">
        <v>7379</v>
      </c>
      <c r="D62" s="117">
        <v>5384</v>
      </c>
      <c r="E62" s="117">
        <v>17832</v>
      </c>
      <c r="F62" s="117">
        <v>28956</v>
      </c>
      <c r="G62" s="117">
        <v>5226</v>
      </c>
      <c r="H62" s="117">
        <v>0</v>
      </c>
      <c r="I62" s="117">
        <v>91219</v>
      </c>
      <c r="J62" s="117">
        <v>1155</v>
      </c>
      <c r="K62" s="117">
        <v>0</v>
      </c>
      <c r="L62" s="117">
        <v>0</v>
      </c>
      <c r="M62" s="117">
        <v>1702</v>
      </c>
      <c r="N62" s="117">
        <v>148</v>
      </c>
      <c r="O62" s="117">
        <v>663498</v>
      </c>
      <c r="P62" s="117">
        <v>0</v>
      </c>
      <c r="Q62" s="117">
        <v>1482</v>
      </c>
      <c r="R62" s="117">
        <v>447</v>
      </c>
      <c r="S62" s="117">
        <v>132</v>
      </c>
      <c r="T62" s="117">
        <v>16965</v>
      </c>
      <c r="U62" s="117">
        <v>195771</v>
      </c>
      <c r="V62" s="117">
        <v>3629</v>
      </c>
      <c r="W62" s="117">
        <v>3604</v>
      </c>
      <c r="X62" s="117">
        <v>0</v>
      </c>
      <c r="Y62" s="117">
        <v>0</v>
      </c>
      <c r="Z62" s="117">
        <v>10</v>
      </c>
      <c r="AA62" s="117">
        <v>7986</v>
      </c>
      <c r="AB62" s="117">
        <v>7452</v>
      </c>
      <c r="AC62" s="117">
        <v>665</v>
      </c>
      <c r="AD62" s="117">
        <v>-10</v>
      </c>
      <c r="AE62" s="117">
        <v>490</v>
      </c>
      <c r="AF62" s="117">
        <v>2</v>
      </c>
      <c r="AG62" s="117">
        <v>0</v>
      </c>
      <c r="AH62" s="117">
        <v>31526</v>
      </c>
      <c r="AI62" s="117">
        <v>4</v>
      </c>
      <c r="AJ62" s="117">
        <v>74</v>
      </c>
      <c r="AK62" s="117">
        <v>1092728</v>
      </c>
    </row>
    <row r="63" spans="1:37" x14ac:dyDescent="0.2">
      <c r="A63" s="265" t="s">
        <v>1505</v>
      </c>
      <c r="B63" s="117">
        <v>0</v>
      </c>
      <c r="C63" s="117">
        <v>2524.3437999999996</v>
      </c>
      <c r="D63" s="117">
        <v>21824.27564</v>
      </c>
      <c r="E63" s="117">
        <v>28374.000270000004</v>
      </c>
      <c r="F63" s="117">
        <v>71545.325500000006</v>
      </c>
      <c r="G63" s="117">
        <v>4256.7619299999997</v>
      </c>
      <c r="H63" s="117">
        <v>0</v>
      </c>
      <c r="I63" s="117">
        <v>7591.4784400000017</v>
      </c>
      <c r="J63" s="117">
        <v>53357.548309999896</v>
      </c>
      <c r="K63" s="117">
        <v>0</v>
      </c>
      <c r="L63" s="117">
        <v>0</v>
      </c>
      <c r="M63" s="117">
        <v>245.76705999999999</v>
      </c>
      <c r="N63" s="117">
        <v>1312.08151</v>
      </c>
      <c r="O63" s="117">
        <v>23195.099549999995</v>
      </c>
      <c r="P63" s="117">
        <v>0</v>
      </c>
      <c r="Q63" s="117">
        <v>5514.9121099999993</v>
      </c>
      <c r="R63" s="117">
        <v>247.52701000000002</v>
      </c>
      <c r="S63" s="117">
        <v>1219.7674500000001</v>
      </c>
      <c r="T63" s="117">
        <v>16878.82663</v>
      </c>
      <c r="U63" s="117">
        <v>14594.458769999999</v>
      </c>
      <c r="V63" s="117">
        <v>6149.2677000000003</v>
      </c>
      <c r="W63" s="117">
        <v>11668.81098</v>
      </c>
      <c r="X63" s="117">
        <v>459.49915999999996</v>
      </c>
      <c r="Y63" s="117">
        <v>865.86546999999996</v>
      </c>
      <c r="Z63" s="117">
        <v>2364.9174699999999</v>
      </c>
      <c r="AA63" s="117">
        <v>17812.885879999998</v>
      </c>
      <c r="AB63" s="117">
        <v>5224.5789999999997</v>
      </c>
      <c r="AC63" s="117">
        <v>5221.4985399999996</v>
      </c>
      <c r="AD63" s="117">
        <v>241.08877999999999</v>
      </c>
      <c r="AE63" s="117">
        <v>3299.1199700000002</v>
      </c>
      <c r="AF63" s="117">
        <v>101.13942999999999</v>
      </c>
      <c r="AG63" s="117">
        <v>706.81982999999991</v>
      </c>
      <c r="AH63" s="117">
        <v>13655.788280000001</v>
      </c>
      <c r="AI63" s="117">
        <v>4301.6129099999989</v>
      </c>
      <c r="AJ63" s="117">
        <v>3688.8741500000001</v>
      </c>
      <c r="AK63" s="117">
        <v>328443.94152999989</v>
      </c>
    </row>
    <row r="64" spans="1:37" x14ac:dyDescent="0.2">
      <c r="A64" s="267" t="s">
        <v>95</v>
      </c>
      <c r="B64" s="271">
        <v>0</v>
      </c>
      <c r="C64" s="271">
        <v>4906747.1849699998</v>
      </c>
      <c r="D64" s="271">
        <v>51941250.634000003</v>
      </c>
      <c r="E64" s="271">
        <v>120911282.44411661</v>
      </c>
      <c r="F64" s="271">
        <v>359535993.85235071</v>
      </c>
      <c r="G64" s="271">
        <v>29228732.8347998</v>
      </c>
      <c r="H64" s="271">
        <v>0</v>
      </c>
      <c r="I64" s="271">
        <v>110350581.74282013</v>
      </c>
      <c r="J64" s="271">
        <v>70863648.044719994</v>
      </c>
      <c r="K64" s="271">
        <v>0</v>
      </c>
      <c r="L64" s="271">
        <v>0</v>
      </c>
      <c r="M64" s="271">
        <v>1192915</v>
      </c>
      <c r="N64" s="271">
        <v>306.32900000000001</v>
      </c>
      <c r="O64" s="271">
        <v>94055883.390249982</v>
      </c>
      <c r="P64" s="271">
        <v>0</v>
      </c>
      <c r="Q64" s="271">
        <v>14422460.011702601</v>
      </c>
      <c r="R64" s="271">
        <v>0</v>
      </c>
      <c r="S64" s="271">
        <v>2827404.18</v>
      </c>
      <c r="T64" s="271">
        <v>78037824.564989999</v>
      </c>
      <c r="U64" s="271">
        <v>23060875.046</v>
      </c>
      <c r="V64" s="271">
        <v>33359782.428319998</v>
      </c>
      <c r="W64" s="271">
        <v>15171238.50303</v>
      </c>
      <c r="X64" s="271">
        <v>592220.5</v>
      </c>
      <c r="Y64" s="271">
        <v>2007552.4693200001</v>
      </c>
      <c r="Z64" s="271">
        <v>5588601.3049999997</v>
      </c>
      <c r="AA64" s="271">
        <v>59138976.690540001</v>
      </c>
      <c r="AB64" s="271">
        <v>48887227.500000045</v>
      </c>
      <c r="AC64" s="271">
        <v>18226531.870639998</v>
      </c>
      <c r="AD64" s="271">
        <v>283505</v>
      </c>
      <c r="AE64" s="271">
        <v>10146560.99481</v>
      </c>
      <c r="AF64" s="271">
        <v>84810</v>
      </c>
      <c r="AG64" s="271">
        <v>887620</v>
      </c>
      <c r="AH64" s="271">
        <v>38778380.59822952</v>
      </c>
      <c r="AI64" s="271">
        <v>2998501.8525</v>
      </c>
      <c r="AJ64" s="271">
        <v>2647109.8272899999</v>
      </c>
      <c r="AK64" s="271">
        <v>1200134524.7993994</v>
      </c>
    </row>
    <row r="65" spans="1:37" ht="15" x14ac:dyDescent="0.2">
      <c r="A65" s="793" t="s">
        <v>521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</row>
    <row r="66" spans="1:37" x14ac:dyDescent="0.2">
      <c r="A66" s="265" t="s">
        <v>1793</v>
      </c>
      <c r="B66" s="117">
        <v>0</v>
      </c>
      <c r="C66" s="117">
        <v>2</v>
      </c>
      <c r="D66" s="117">
        <v>32</v>
      </c>
      <c r="E66" s="117">
        <v>211</v>
      </c>
      <c r="F66" s="117">
        <v>0</v>
      </c>
      <c r="G66" s="117">
        <v>1</v>
      </c>
      <c r="H66" s="117">
        <v>0</v>
      </c>
      <c r="I66" s="117">
        <v>0</v>
      </c>
      <c r="J66" s="117">
        <v>1</v>
      </c>
      <c r="K66" s="117">
        <v>0</v>
      </c>
      <c r="L66" s="117">
        <v>0</v>
      </c>
      <c r="M66" s="117">
        <v>0</v>
      </c>
      <c r="N66" s="117">
        <v>0</v>
      </c>
      <c r="O66" s="117">
        <v>20</v>
      </c>
      <c r="P66" s="117">
        <v>0</v>
      </c>
      <c r="Q66" s="117">
        <v>0</v>
      </c>
      <c r="R66" s="117">
        <v>0</v>
      </c>
      <c r="S66" s="117">
        <v>0</v>
      </c>
      <c r="T66" s="117">
        <v>0</v>
      </c>
      <c r="U66" s="117">
        <v>47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117">
        <v>11</v>
      </c>
      <c r="AB66" s="117">
        <v>0</v>
      </c>
      <c r="AC66" s="117">
        <v>22</v>
      </c>
      <c r="AD66" s="117">
        <v>0</v>
      </c>
      <c r="AE66" s="117">
        <v>0</v>
      </c>
      <c r="AF66" s="117">
        <v>0</v>
      </c>
      <c r="AG66" s="117">
        <v>0</v>
      </c>
      <c r="AH66" s="117">
        <v>20</v>
      </c>
      <c r="AI66" s="117">
        <v>0</v>
      </c>
      <c r="AJ66" s="117">
        <v>1</v>
      </c>
      <c r="AK66" s="117">
        <v>368</v>
      </c>
    </row>
    <row r="67" spans="1:37" x14ac:dyDescent="0.2">
      <c r="A67" s="265" t="s">
        <v>1505</v>
      </c>
      <c r="B67" s="117">
        <v>0</v>
      </c>
      <c r="C67" s="117">
        <v>491.36374000000001</v>
      </c>
      <c r="D67" s="117">
        <v>7370.9020999999993</v>
      </c>
      <c r="E67" s="117">
        <v>1856.8458799999996</v>
      </c>
      <c r="F67" s="117">
        <v>21560.645039999999</v>
      </c>
      <c r="G67" s="117">
        <v>6.86449</v>
      </c>
      <c r="H67" s="117">
        <v>0</v>
      </c>
      <c r="I67" s="117">
        <v>0</v>
      </c>
      <c r="J67" s="117">
        <v>26.494050000000001</v>
      </c>
      <c r="K67" s="117">
        <v>0</v>
      </c>
      <c r="L67" s="117">
        <v>0</v>
      </c>
      <c r="M67" s="117">
        <v>0</v>
      </c>
      <c r="N67" s="117">
        <v>0</v>
      </c>
      <c r="O67" s="117">
        <v>1991.1753799999999</v>
      </c>
      <c r="P67" s="117">
        <v>0</v>
      </c>
      <c r="Q67" s="117">
        <v>3319.63852</v>
      </c>
      <c r="R67" s="117">
        <v>0</v>
      </c>
      <c r="S67" s="117">
        <v>0</v>
      </c>
      <c r="T67" s="117">
        <v>0</v>
      </c>
      <c r="U67" s="117">
        <v>39350.007829999995</v>
      </c>
      <c r="V67" s="117">
        <v>9.8563799999999997</v>
      </c>
      <c r="W67" s="117">
        <v>0</v>
      </c>
      <c r="X67" s="117">
        <v>0</v>
      </c>
      <c r="Y67" s="117">
        <v>0</v>
      </c>
      <c r="Z67" s="117">
        <v>0</v>
      </c>
      <c r="AA67" s="117">
        <v>200.48958999999999</v>
      </c>
      <c r="AB67" s="117">
        <v>0</v>
      </c>
      <c r="AC67" s="117">
        <v>715.57141000000001</v>
      </c>
      <c r="AD67" s="117">
        <v>0</v>
      </c>
      <c r="AE67" s="117">
        <v>0</v>
      </c>
      <c r="AF67" s="117">
        <v>0</v>
      </c>
      <c r="AG67" s="117">
        <v>0</v>
      </c>
      <c r="AH67" s="117">
        <v>658.89585</v>
      </c>
      <c r="AI67" s="117">
        <v>0</v>
      </c>
      <c r="AJ67" s="117">
        <v>48.424349999999997</v>
      </c>
      <c r="AK67" s="117">
        <v>77607.174610000002</v>
      </c>
    </row>
    <row r="68" spans="1:37" x14ac:dyDescent="0.2">
      <c r="A68" s="232" t="s">
        <v>95</v>
      </c>
      <c r="B68" s="117">
        <v>0</v>
      </c>
      <c r="C68" s="117">
        <v>638120</v>
      </c>
      <c r="D68" s="117">
        <v>10204935.9</v>
      </c>
      <c r="E68" s="117">
        <v>2668057.63252025</v>
      </c>
      <c r="F68" s="117">
        <v>0</v>
      </c>
      <c r="G68" s="117">
        <v>32313.599999999999</v>
      </c>
      <c r="H68" s="117">
        <v>0</v>
      </c>
      <c r="I68" s="117">
        <v>0</v>
      </c>
      <c r="J68" s="117">
        <v>902.02499999999998</v>
      </c>
      <c r="K68" s="117">
        <v>0</v>
      </c>
      <c r="L68" s="117">
        <v>0</v>
      </c>
      <c r="M68" s="117">
        <v>0</v>
      </c>
      <c r="N68" s="117">
        <v>0</v>
      </c>
      <c r="O68" s="117">
        <v>4063122.8316299999</v>
      </c>
      <c r="P68" s="117">
        <v>0</v>
      </c>
      <c r="Q68" s="117">
        <v>24969774</v>
      </c>
      <c r="R68" s="117">
        <v>0</v>
      </c>
      <c r="S68" s="117">
        <v>0</v>
      </c>
      <c r="T68" s="117">
        <v>0</v>
      </c>
      <c r="U68" s="117">
        <v>22665505.5</v>
      </c>
      <c r="V68" s="117">
        <v>23277.811270000002</v>
      </c>
      <c r="W68" s="117">
        <v>0</v>
      </c>
      <c r="X68" s="117">
        <v>0</v>
      </c>
      <c r="Y68" s="117">
        <v>0</v>
      </c>
      <c r="Z68" s="117">
        <v>0</v>
      </c>
      <c r="AA68" s="117">
        <v>954954.29001999996</v>
      </c>
      <c r="AB68" s="117">
        <v>0</v>
      </c>
      <c r="AC68" s="117">
        <v>244388141.80500001</v>
      </c>
      <c r="AD68" s="117">
        <v>0</v>
      </c>
      <c r="AE68" s="117">
        <v>0</v>
      </c>
      <c r="AF68" s="117">
        <v>0</v>
      </c>
      <c r="AG68" s="117">
        <v>0</v>
      </c>
      <c r="AH68" s="117">
        <v>5197616.3499999996</v>
      </c>
      <c r="AI68" s="117">
        <v>0</v>
      </c>
      <c r="AJ68" s="117">
        <v>278835</v>
      </c>
      <c r="AK68" s="117">
        <v>316085556.74544024</v>
      </c>
    </row>
    <row r="69" spans="1:37" s="464" customFormat="1" x14ac:dyDescent="0.2">
      <c r="A69" s="266" t="s">
        <v>96</v>
      </c>
      <c r="B69" s="269" t="s">
        <v>1580</v>
      </c>
      <c r="C69" s="269">
        <v>0.77001777095217205</v>
      </c>
      <c r="D69" s="269">
        <v>0.72228793715401973</v>
      </c>
      <c r="E69" s="269">
        <v>0.69595418680893373</v>
      </c>
      <c r="F69" s="269" t="s">
        <v>1580</v>
      </c>
      <c r="G69" s="269">
        <v>0.21243346454743514</v>
      </c>
      <c r="H69" s="269" t="s">
        <v>1580</v>
      </c>
      <c r="I69" s="269" t="s">
        <v>1580</v>
      </c>
      <c r="J69" s="269">
        <v>29.37174690280203</v>
      </c>
      <c r="K69" s="269" t="s">
        <v>1580</v>
      </c>
      <c r="L69" s="269" t="s">
        <v>1580</v>
      </c>
      <c r="M69" s="269" t="s">
        <v>1580</v>
      </c>
      <c r="N69" s="269" t="s">
        <v>1580</v>
      </c>
      <c r="O69" s="269">
        <v>0.49006034582547964</v>
      </c>
      <c r="P69" s="269" t="s">
        <v>1580</v>
      </c>
      <c r="Q69" s="269">
        <v>0.13294627816815643</v>
      </c>
      <c r="R69" s="269" t="s">
        <v>1580</v>
      </c>
      <c r="S69" s="269" t="s">
        <v>1580</v>
      </c>
      <c r="T69" s="269" t="s">
        <v>1580</v>
      </c>
      <c r="U69" s="269">
        <v>1.7361186949922645</v>
      </c>
      <c r="V69" s="269">
        <v>0.42342382991577532</v>
      </c>
      <c r="W69" s="269" t="s">
        <v>1580</v>
      </c>
      <c r="X69" s="269" t="s">
        <v>1580</v>
      </c>
      <c r="Y69" s="269" t="s">
        <v>1580</v>
      </c>
      <c r="Z69" s="269" t="s">
        <v>1580</v>
      </c>
      <c r="AA69" s="269">
        <v>0.20994679231798735</v>
      </c>
      <c r="AB69" s="269" t="s">
        <v>1580</v>
      </c>
      <c r="AC69" s="269">
        <v>2.9280119923779375E-3</v>
      </c>
      <c r="AD69" s="269" t="s">
        <v>1580</v>
      </c>
      <c r="AE69" s="269" t="s">
        <v>1580</v>
      </c>
      <c r="AF69" s="269" t="s">
        <v>1580</v>
      </c>
      <c r="AG69" s="269" t="s">
        <v>1580</v>
      </c>
      <c r="AH69" s="269">
        <v>0.12676885049432324</v>
      </c>
      <c r="AI69" s="269" t="s">
        <v>1580</v>
      </c>
      <c r="AJ69" s="269">
        <v>0.17366668459841841</v>
      </c>
      <c r="AK69" s="269">
        <v>2.4552584878941811E-4</v>
      </c>
    </row>
    <row r="70" spans="1:37" ht="15" x14ac:dyDescent="0.2">
      <c r="A70" s="793" t="s">
        <v>522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</row>
    <row r="71" spans="1:37" x14ac:dyDescent="0.2">
      <c r="A71" s="265" t="s">
        <v>1793</v>
      </c>
      <c r="B71" s="117">
        <v>0</v>
      </c>
      <c r="C71" s="117">
        <v>0</v>
      </c>
      <c r="D71" s="117">
        <v>0</v>
      </c>
      <c r="E71" s="117">
        <v>0</v>
      </c>
      <c r="F71" s="117">
        <v>0</v>
      </c>
      <c r="G71" s="117">
        <v>0</v>
      </c>
      <c r="H71" s="117">
        <v>0</v>
      </c>
      <c r="I71" s="117">
        <v>0</v>
      </c>
      <c r="J71" s="117">
        <v>0</v>
      </c>
      <c r="K71" s="117">
        <v>0</v>
      </c>
      <c r="L71" s="117">
        <v>0</v>
      </c>
      <c r="M71" s="117">
        <v>0</v>
      </c>
      <c r="N71" s="117">
        <v>0</v>
      </c>
      <c r="O71" s="117">
        <v>0</v>
      </c>
      <c r="P71" s="117">
        <v>0</v>
      </c>
      <c r="Q71" s="117">
        <v>0</v>
      </c>
      <c r="R71" s="117">
        <v>0</v>
      </c>
      <c r="S71" s="117">
        <v>1</v>
      </c>
      <c r="T71" s="117">
        <v>0</v>
      </c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7">
        <v>0</v>
      </c>
      <c r="AA71" s="117">
        <v>0</v>
      </c>
      <c r="AB71" s="117">
        <v>0</v>
      </c>
      <c r="AC71" s="117">
        <v>0</v>
      </c>
      <c r="AD71" s="117">
        <v>0</v>
      </c>
      <c r="AE71" s="117">
        <v>7</v>
      </c>
      <c r="AF71" s="117">
        <v>0</v>
      </c>
      <c r="AG71" s="117">
        <v>0</v>
      </c>
      <c r="AH71" s="117">
        <v>0</v>
      </c>
      <c r="AI71" s="117">
        <v>677</v>
      </c>
      <c r="AJ71" s="117">
        <v>2</v>
      </c>
      <c r="AK71" s="117">
        <v>687</v>
      </c>
    </row>
    <row r="72" spans="1:37" x14ac:dyDescent="0.2">
      <c r="A72" s="265" t="s">
        <v>1505</v>
      </c>
      <c r="B72" s="117">
        <v>0</v>
      </c>
      <c r="C72" s="117">
        <v>10.66994</v>
      </c>
      <c r="D72" s="117">
        <v>0</v>
      </c>
      <c r="E72" s="117">
        <v>0</v>
      </c>
      <c r="F72" s="117">
        <v>0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7">
        <v>0</v>
      </c>
      <c r="Q72" s="117">
        <v>0</v>
      </c>
      <c r="R72" s="117">
        <v>0</v>
      </c>
      <c r="S72" s="117">
        <v>10.772399999999999</v>
      </c>
      <c r="T72" s="117">
        <v>0</v>
      </c>
      <c r="U72" s="117">
        <v>0</v>
      </c>
      <c r="V72" s="117">
        <v>0</v>
      </c>
      <c r="W72" s="117">
        <v>0</v>
      </c>
      <c r="X72" s="117">
        <v>0</v>
      </c>
      <c r="Y72" s="117">
        <v>0</v>
      </c>
      <c r="Z72" s="117">
        <v>0</v>
      </c>
      <c r="AA72" s="117">
        <v>0</v>
      </c>
      <c r="AB72" s="117">
        <v>0</v>
      </c>
      <c r="AC72" s="117">
        <v>0</v>
      </c>
      <c r="AD72" s="117">
        <v>0</v>
      </c>
      <c r="AE72" s="117">
        <v>294.23409999999996</v>
      </c>
      <c r="AF72" s="117">
        <v>0</v>
      </c>
      <c r="AG72" s="117">
        <v>0</v>
      </c>
      <c r="AH72" s="117">
        <v>0</v>
      </c>
      <c r="AI72" s="117">
        <v>0</v>
      </c>
      <c r="AJ72" s="117">
        <v>27.044080000000001</v>
      </c>
      <c r="AK72" s="117">
        <v>342.72051999999996</v>
      </c>
    </row>
    <row r="73" spans="1:37" x14ac:dyDescent="0.2">
      <c r="A73" s="232" t="s">
        <v>95</v>
      </c>
      <c r="B73" s="117">
        <v>0</v>
      </c>
      <c r="C73" s="117">
        <v>13507.666999999999</v>
      </c>
      <c r="D73" s="117">
        <v>0</v>
      </c>
      <c r="E73" s="117">
        <v>0</v>
      </c>
      <c r="F73" s="117">
        <v>0</v>
      </c>
      <c r="G73" s="117">
        <v>0</v>
      </c>
      <c r="H73" s="117">
        <v>0</v>
      </c>
      <c r="I73" s="117">
        <v>0</v>
      </c>
      <c r="J73" s="117">
        <v>0</v>
      </c>
      <c r="K73" s="117">
        <v>0</v>
      </c>
      <c r="L73" s="117">
        <v>0</v>
      </c>
      <c r="M73" s="117">
        <v>0</v>
      </c>
      <c r="N73" s="117">
        <v>0</v>
      </c>
      <c r="O73" s="117">
        <v>0</v>
      </c>
      <c r="P73" s="117">
        <v>0</v>
      </c>
      <c r="Q73" s="117">
        <v>0</v>
      </c>
      <c r="R73" s="117">
        <v>0</v>
      </c>
      <c r="S73" s="117">
        <v>2873.11</v>
      </c>
      <c r="T73" s="117">
        <v>0</v>
      </c>
      <c r="U73" s="117">
        <v>0</v>
      </c>
      <c r="V73" s="117">
        <v>0</v>
      </c>
      <c r="W73" s="117">
        <v>0</v>
      </c>
      <c r="X73" s="117">
        <v>0</v>
      </c>
      <c r="Y73" s="117">
        <v>0</v>
      </c>
      <c r="Z73" s="117">
        <v>0</v>
      </c>
      <c r="AA73" s="117">
        <v>0</v>
      </c>
      <c r="AB73" s="117">
        <v>0</v>
      </c>
      <c r="AC73" s="117">
        <v>0</v>
      </c>
      <c r="AD73" s="117">
        <v>0</v>
      </c>
      <c r="AE73" s="117">
        <v>83034.400209999993</v>
      </c>
      <c r="AF73" s="117">
        <v>0</v>
      </c>
      <c r="AG73" s="117">
        <v>0</v>
      </c>
      <c r="AH73" s="117">
        <v>0</v>
      </c>
      <c r="AI73" s="117">
        <v>0</v>
      </c>
      <c r="AJ73" s="117">
        <v>1790.27</v>
      </c>
      <c r="AK73" s="117">
        <v>101205.44721</v>
      </c>
    </row>
    <row r="74" spans="1:37" s="464" customFormat="1" x14ac:dyDescent="0.2">
      <c r="A74" s="266" t="s">
        <v>96</v>
      </c>
      <c r="B74" s="269" t="s">
        <v>1580</v>
      </c>
      <c r="C74" s="269">
        <v>0.78991731140544119</v>
      </c>
      <c r="D74" s="269" t="s">
        <v>1580</v>
      </c>
      <c r="E74" s="269" t="s">
        <v>1580</v>
      </c>
      <c r="F74" s="269" t="s">
        <v>1580</v>
      </c>
      <c r="G74" s="269" t="s">
        <v>1580</v>
      </c>
      <c r="H74" s="269" t="s">
        <v>1580</v>
      </c>
      <c r="I74" s="269" t="s">
        <v>1580</v>
      </c>
      <c r="J74" s="269" t="s">
        <v>1580</v>
      </c>
      <c r="K74" s="269" t="s">
        <v>1580</v>
      </c>
      <c r="L74" s="269" t="s">
        <v>1580</v>
      </c>
      <c r="M74" s="269" t="s">
        <v>1580</v>
      </c>
      <c r="N74" s="269" t="s">
        <v>1580</v>
      </c>
      <c r="O74" s="269" t="s">
        <v>1580</v>
      </c>
      <c r="P74" s="269" t="s">
        <v>1580</v>
      </c>
      <c r="Q74" s="269" t="s">
        <v>1580</v>
      </c>
      <c r="R74" s="269" t="s">
        <v>1580</v>
      </c>
      <c r="S74" s="269">
        <v>3.7493865532471777</v>
      </c>
      <c r="T74" s="269" t="s">
        <v>1580</v>
      </c>
      <c r="U74" s="269" t="s">
        <v>1580</v>
      </c>
      <c r="V74" s="269" t="s">
        <v>1580</v>
      </c>
      <c r="W74" s="269" t="s">
        <v>1580</v>
      </c>
      <c r="X74" s="269" t="s">
        <v>1580</v>
      </c>
      <c r="Y74" s="269" t="s">
        <v>1580</v>
      </c>
      <c r="Z74" s="269" t="s">
        <v>1580</v>
      </c>
      <c r="AA74" s="269" t="s">
        <v>1580</v>
      </c>
      <c r="AB74" s="269" t="s">
        <v>1580</v>
      </c>
      <c r="AC74" s="269" t="s">
        <v>1580</v>
      </c>
      <c r="AD74" s="269" t="s">
        <v>1580</v>
      </c>
      <c r="AE74" s="269">
        <v>3.5435205078360377</v>
      </c>
      <c r="AF74" s="269" t="s">
        <v>1580</v>
      </c>
      <c r="AG74" s="269" t="s">
        <v>1580</v>
      </c>
      <c r="AH74" s="269" t="s">
        <v>1580</v>
      </c>
      <c r="AI74" s="269" t="s">
        <v>1580</v>
      </c>
      <c r="AJ74" s="269">
        <v>15.106146000323974</v>
      </c>
      <c r="AK74" s="269">
        <v>3.3863841270209427</v>
      </c>
    </row>
    <row r="75" spans="1:37" ht="15" x14ac:dyDescent="0.2">
      <c r="A75" s="793" t="s">
        <v>510</v>
      </c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</row>
    <row r="76" spans="1:37" x14ac:dyDescent="0.2">
      <c r="A76" s="265" t="s">
        <v>1793</v>
      </c>
      <c r="B76" s="117">
        <v>375</v>
      </c>
      <c r="C76" s="117">
        <v>8974</v>
      </c>
      <c r="D76" s="117">
        <v>10513</v>
      </c>
      <c r="E76" s="117">
        <v>13466</v>
      </c>
      <c r="F76" s="117">
        <v>67904</v>
      </c>
      <c r="G76" s="117">
        <v>5698</v>
      </c>
      <c r="H76" s="117">
        <v>0</v>
      </c>
      <c r="I76" s="117">
        <v>45511</v>
      </c>
      <c r="J76" s="117">
        <v>46291</v>
      </c>
      <c r="K76" s="117">
        <v>0</v>
      </c>
      <c r="L76" s="117">
        <v>0</v>
      </c>
      <c r="M76" s="117">
        <v>385</v>
      </c>
      <c r="N76" s="117">
        <v>1592</v>
      </c>
      <c r="O76" s="117">
        <v>18255</v>
      </c>
      <c r="P76" s="117">
        <v>0</v>
      </c>
      <c r="Q76" s="117">
        <v>4392</v>
      </c>
      <c r="R76" s="117">
        <v>1746</v>
      </c>
      <c r="S76" s="117">
        <v>1616</v>
      </c>
      <c r="T76" s="117">
        <v>15519</v>
      </c>
      <c r="U76" s="117">
        <v>29693</v>
      </c>
      <c r="V76" s="117">
        <v>3751</v>
      </c>
      <c r="W76" s="117">
        <v>11575</v>
      </c>
      <c r="X76" s="117">
        <v>509</v>
      </c>
      <c r="Y76" s="117">
        <v>3703</v>
      </c>
      <c r="Z76" s="117">
        <v>759</v>
      </c>
      <c r="AA76" s="117">
        <v>6065</v>
      </c>
      <c r="AB76" s="117">
        <v>1749</v>
      </c>
      <c r="AC76" s="117">
        <v>5736</v>
      </c>
      <c r="AD76" s="117">
        <v>767</v>
      </c>
      <c r="AE76" s="117">
        <v>34247</v>
      </c>
      <c r="AF76" s="117">
        <v>77</v>
      </c>
      <c r="AG76" s="117">
        <v>468</v>
      </c>
      <c r="AH76" s="117">
        <v>14295</v>
      </c>
      <c r="AI76" s="117">
        <v>953</v>
      </c>
      <c r="AJ76" s="117">
        <v>17050</v>
      </c>
      <c r="AK76" s="117">
        <v>373634</v>
      </c>
    </row>
    <row r="77" spans="1:37" x14ac:dyDescent="0.2">
      <c r="A77" s="265" t="s">
        <v>1505</v>
      </c>
      <c r="B77" s="117">
        <v>5002.4352099999996</v>
      </c>
      <c r="C77" s="117">
        <v>36389.93189</v>
      </c>
      <c r="D77" s="117">
        <v>23452.960569999999</v>
      </c>
      <c r="E77" s="117">
        <v>27565.691149999999</v>
      </c>
      <c r="F77" s="117">
        <v>68086.757569999987</v>
      </c>
      <c r="G77" s="117">
        <v>4252.3288400000001</v>
      </c>
      <c r="H77" s="117">
        <v>0</v>
      </c>
      <c r="I77" s="117">
        <v>8267.4359099999983</v>
      </c>
      <c r="J77" s="117">
        <v>48293.537009999993</v>
      </c>
      <c r="K77" s="117">
        <v>0</v>
      </c>
      <c r="L77" s="117">
        <v>0</v>
      </c>
      <c r="M77" s="117">
        <v>144.26052000000001</v>
      </c>
      <c r="N77" s="117">
        <v>1649.4248400000001</v>
      </c>
      <c r="O77" s="117">
        <v>18984.954979999995</v>
      </c>
      <c r="P77" s="117">
        <v>0</v>
      </c>
      <c r="Q77" s="117">
        <v>14393.098190000001</v>
      </c>
      <c r="R77" s="117">
        <v>314.41215999999997</v>
      </c>
      <c r="S77" s="117">
        <v>2071.6979200000001</v>
      </c>
      <c r="T77" s="117">
        <v>9434.2200199999988</v>
      </c>
      <c r="U77" s="117">
        <v>18146.366279999998</v>
      </c>
      <c r="V77" s="117">
        <v>2488.1116499999998</v>
      </c>
      <c r="W77" s="117">
        <v>12852.031200000001</v>
      </c>
      <c r="X77" s="117">
        <v>97.558459999999997</v>
      </c>
      <c r="Y77" s="117">
        <v>2771.9296099999997</v>
      </c>
      <c r="Z77" s="117">
        <v>530.91287999999997</v>
      </c>
      <c r="AA77" s="117">
        <v>14453.220659999999</v>
      </c>
      <c r="AB77" s="117">
        <v>1725.8869999999999</v>
      </c>
      <c r="AC77" s="117">
        <v>10084.529970000003</v>
      </c>
      <c r="AD77" s="117">
        <v>441.61878000000002</v>
      </c>
      <c r="AE77" s="117">
        <v>6896.1131999999998</v>
      </c>
      <c r="AF77" s="117">
        <v>365.47471999999993</v>
      </c>
      <c r="AG77" s="117">
        <v>581.58627999999999</v>
      </c>
      <c r="AH77" s="117">
        <v>39125.329129999998</v>
      </c>
      <c r="AI77" s="117">
        <v>456.41886999999997</v>
      </c>
      <c r="AJ77" s="117">
        <v>24868.867409999999</v>
      </c>
      <c r="AK77" s="117">
        <v>404189.10288000002</v>
      </c>
    </row>
    <row r="78" spans="1:37" x14ac:dyDescent="0.2">
      <c r="A78" s="232" t="s">
        <v>95</v>
      </c>
      <c r="B78" s="117">
        <v>0</v>
      </c>
      <c r="C78" s="117">
        <v>15914447.592239998</v>
      </c>
      <c r="D78" s="117">
        <v>20730373.530059997</v>
      </c>
      <c r="E78" s="117">
        <v>26100023.438749161</v>
      </c>
      <c r="F78" s="117">
        <v>41577376.389531158</v>
      </c>
      <c r="G78" s="117">
        <v>5733874.2123466004</v>
      </c>
      <c r="H78" s="117">
        <v>0</v>
      </c>
      <c r="I78" s="117">
        <v>5420899.7439225754</v>
      </c>
      <c r="J78" s="117">
        <v>50220063.627649985</v>
      </c>
      <c r="K78" s="117">
        <v>0</v>
      </c>
      <c r="L78" s="117">
        <v>0</v>
      </c>
      <c r="M78" s="117">
        <v>97096.983999999997</v>
      </c>
      <c r="N78" s="117">
        <v>34.619999999999997</v>
      </c>
      <c r="O78" s="117">
        <v>7392437.4164199997</v>
      </c>
      <c r="P78" s="117">
        <v>0</v>
      </c>
      <c r="Q78" s="117">
        <v>14279203.053581299</v>
      </c>
      <c r="R78" s="117">
        <v>0</v>
      </c>
      <c r="S78" s="117">
        <v>1384380.62818</v>
      </c>
      <c r="T78" s="117">
        <v>42399204.819289997</v>
      </c>
      <c r="U78" s="117">
        <v>17759140.176819999</v>
      </c>
      <c r="V78" s="117">
        <v>5938863.4256899999</v>
      </c>
      <c r="W78" s="117">
        <v>26690108.584150001</v>
      </c>
      <c r="X78" s="117">
        <v>162674.57999999999</v>
      </c>
      <c r="Y78" s="117">
        <v>50615450.13228</v>
      </c>
      <c r="Z78" s="117">
        <v>843389.56924919994</v>
      </c>
      <c r="AA78" s="117">
        <v>11231937.579329999</v>
      </c>
      <c r="AB78" s="117">
        <v>3373091.4534007292</v>
      </c>
      <c r="AC78" s="117">
        <v>22404332.97137</v>
      </c>
      <c r="AD78" s="117">
        <v>221604.49833</v>
      </c>
      <c r="AE78" s="117">
        <v>8166881.4165900005</v>
      </c>
      <c r="AF78" s="117">
        <v>15881.806129999999</v>
      </c>
      <c r="AG78" s="117">
        <v>248481.44780000002</v>
      </c>
      <c r="AH78" s="117">
        <v>13617407.15962</v>
      </c>
      <c r="AI78" s="117">
        <v>406918.65299999999</v>
      </c>
      <c r="AJ78" s="117">
        <v>12240080.14954</v>
      </c>
      <c r="AK78" s="117">
        <v>405185659.65927064</v>
      </c>
    </row>
    <row r="79" spans="1:37" s="464" customFormat="1" x14ac:dyDescent="0.2">
      <c r="A79" s="266" t="s">
        <v>96</v>
      </c>
      <c r="B79" s="269" t="s">
        <v>1580</v>
      </c>
      <c r="C79" s="269">
        <v>2.28659723682423</v>
      </c>
      <c r="D79" s="269">
        <v>1.1313332360361055</v>
      </c>
      <c r="E79" s="269">
        <v>1.056155800575828</v>
      </c>
      <c r="F79" s="269">
        <v>1.6375914856220624</v>
      </c>
      <c r="G79" s="269">
        <v>0.74161529927593672</v>
      </c>
      <c r="H79" s="269" t="s">
        <v>1580</v>
      </c>
      <c r="I79" s="269">
        <v>1.5251040049705222</v>
      </c>
      <c r="J79" s="269">
        <v>0.96163830790948479</v>
      </c>
      <c r="K79" s="269" t="s">
        <v>1580</v>
      </c>
      <c r="L79" s="269" t="s">
        <v>1580</v>
      </c>
      <c r="M79" s="269">
        <v>1.4857363643756434</v>
      </c>
      <c r="N79" s="269">
        <v>47643.698440207976</v>
      </c>
      <c r="O79" s="269">
        <v>2.5681590401875876</v>
      </c>
      <c r="P79" s="269" t="s">
        <v>1580</v>
      </c>
      <c r="Q79" s="269">
        <v>1.0079762950349065</v>
      </c>
      <c r="R79" s="269" t="s">
        <v>1580</v>
      </c>
      <c r="S79" s="269">
        <v>1.4964799982238943</v>
      </c>
      <c r="T79" s="269">
        <v>0.22250936214982489</v>
      </c>
      <c r="U79" s="269">
        <v>1.0218043271985331</v>
      </c>
      <c r="V79" s="269">
        <v>0.41895417888161346</v>
      </c>
      <c r="W79" s="269">
        <v>0.48152787237561923</v>
      </c>
      <c r="X79" s="269">
        <v>0.59971545646529412</v>
      </c>
      <c r="Y79" s="269">
        <v>5.4764495875384928E-2</v>
      </c>
      <c r="Z79" s="269">
        <v>0.62949898760619949</v>
      </c>
      <c r="AA79" s="269">
        <v>1.2867967399140545</v>
      </c>
      <c r="AB79" s="269">
        <v>0.51166326909398552</v>
      </c>
      <c r="AC79" s="269">
        <v>0.45011516222718168</v>
      </c>
      <c r="AD79" s="269">
        <v>1.9928240777060766</v>
      </c>
      <c r="AE79" s="269">
        <v>0.84439982022898064</v>
      </c>
      <c r="AF79" s="269">
        <v>23.012163541628624</v>
      </c>
      <c r="AG79" s="269">
        <v>2.3405621834114245</v>
      </c>
      <c r="AH79" s="269">
        <v>2.8731849368519438</v>
      </c>
      <c r="AI79" s="269">
        <v>1.1216464682438629</v>
      </c>
      <c r="AJ79" s="269">
        <v>2.0317569089557481</v>
      </c>
      <c r="AK79" s="269">
        <v>0.99754049346142049</v>
      </c>
    </row>
    <row r="80" spans="1:37" ht="15" x14ac:dyDescent="0.2">
      <c r="A80" s="793" t="s">
        <v>511</v>
      </c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</row>
    <row r="81" spans="1:37" x14ac:dyDescent="0.2">
      <c r="A81" s="265" t="s">
        <v>1793</v>
      </c>
      <c r="B81" s="117">
        <v>0</v>
      </c>
      <c r="C81" s="117">
        <v>1</v>
      </c>
      <c r="D81" s="117">
        <v>21</v>
      </c>
      <c r="E81" s="117">
        <v>2</v>
      </c>
      <c r="F81" s="117">
        <v>146</v>
      </c>
      <c r="G81" s="117">
        <v>1670</v>
      </c>
      <c r="H81" s="117">
        <v>36</v>
      </c>
      <c r="I81" s="117">
        <v>0</v>
      </c>
      <c r="J81" s="117">
        <v>0</v>
      </c>
      <c r="K81" s="117">
        <v>0</v>
      </c>
      <c r="L81" s="117">
        <v>251</v>
      </c>
      <c r="M81" s="117">
        <v>0</v>
      </c>
      <c r="N81" s="117">
        <v>0</v>
      </c>
      <c r="O81" s="117">
        <v>0</v>
      </c>
      <c r="P81" s="117">
        <v>144</v>
      </c>
      <c r="Q81" s="117">
        <v>19</v>
      </c>
      <c r="R81" s="117">
        <v>0</v>
      </c>
      <c r="S81" s="117">
        <v>0</v>
      </c>
      <c r="T81" s="117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117">
        <v>0</v>
      </c>
      <c r="AB81" s="117">
        <v>0</v>
      </c>
      <c r="AC81" s="117">
        <v>0</v>
      </c>
      <c r="AD81" s="117">
        <v>0</v>
      </c>
      <c r="AE81" s="117">
        <v>0</v>
      </c>
      <c r="AF81" s="117">
        <v>0</v>
      </c>
      <c r="AG81" s="117">
        <v>0</v>
      </c>
      <c r="AH81" s="117">
        <v>0</v>
      </c>
      <c r="AI81" s="117">
        <v>0</v>
      </c>
      <c r="AJ81" s="117">
        <v>0</v>
      </c>
      <c r="AK81" s="117">
        <v>2290</v>
      </c>
    </row>
    <row r="82" spans="1:37" x14ac:dyDescent="0.2">
      <c r="A82" s="265" t="s">
        <v>1505</v>
      </c>
      <c r="B82" s="117">
        <v>0</v>
      </c>
      <c r="C82" s="117">
        <v>222.53424999999999</v>
      </c>
      <c r="D82" s="117">
        <v>3346.9548799999998</v>
      </c>
      <c r="E82" s="117">
        <v>215.45593</v>
      </c>
      <c r="F82" s="117">
        <v>2211.7548099999999</v>
      </c>
      <c r="G82" s="117">
        <v>519.98471999999992</v>
      </c>
      <c r="H82" s="117">
        <v>8920.36139</v>
      </c>
      <c r="I82" s="117">
        <v>0</v>
      </c>
      <c r="J82" s="117">
        <v>0</v>
      </c>
      <c r="K82" s="117">
        <v>0</v>
      </c>
      <c r="L82" s="117">
        <v>27873.512020000009</v>
      </c>
      <c r="M82" s="117">
        <v>0</v>
      </c>
      <c r="N82" s="117">
        <v>0</v>
      </c>
      <c r="O82" s="117">
        <v>0</v>
      </c>
      <c r="P82" s="117">
        <v>25159.946979999997</v>
      </c>
      <c r="Q82" s="117">
        <v>1390.80242</v>
      </c>
      <c r="R82" s="117">
        <v>0</v>
      </c>
      <c r="S82" s="117">
        <v>0</v>
      </c>
      <c r="T82" s="117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117">
        <v>0</v>
      </c>
      <c r="AB82" s="117">
        <v>0</v>
      </c>
      <c r="AC82" s="117">
        <v>0</v>
      </c>
      <c r="AD82" s="117">
        <v>0</v>
      </c>
      <c r="AE82" s="117">
        <v>-7.443000000000001E-2</v>
      </c>
      <c r="AF82" s="117">
        <v>0</v>
      </c>
      <c r="AG82" s="117">
        <v>0</v>
      </c>
      <c r="AH82" s="117">
        <v>0</v>
      </c>
      <c r="AI82" s="117">
        <v>0</v>
      </c>
      <c r="AJ82" s="117">
        <v>0</v>
      </c>
      <c r="AK82" s="117">
        <v>69861.232970000026</v>
      </c>
    </row>
    <row r="83" spans="1:37" x14ac:dyDescent="0.2">
      <c r="A83" s="232" t="s">
        <v>95</v>
      </c>
      <c r="B83" s="117">
        <v>0</v>
      </c>
      <c r="C83" s="117">
        <v>25000</v>
      </c>
      <c r="D83" s="117">
        <v>2886832.8884000001</v>
      </c>
      <c r="E83" s="117">
        <v>0</v>
      </c>
      <c r="F83" s="117">
        <v>72872.343979999991</v>
      </c>
      <c r="G83" s="117">
        <v>33801.61881</v>
      </c>
      <c r="H83" s="117">
        <v>923974.33200000005</v>
      </c>
      <c r="I83" s="117">
        <v>0</v>
      </c>
      <c r="J83" s="117">
        <v>0</v>
      </c>
      <c r="K83" s="117">
        <v>0</v>
      </c>
      <c r="L83" s="117">
        <v>959382.25276211998</v>
      </c>
      <c r="M83" s="117">
        <v>0</v>
      </c>
      <c r="N83" s="117">
        <v>0</v>
      </c>
      <c r="O83" s="117">
        <v>0</v>
      </c>
      <c r="P83" s="117">
        <v>1016588.3662182037</v>
      </c>
      <c r="Q83" s="117">
        <v>641368.55799440003</v>
      </c>
      <c r="R83" s="117">
        <v>0</v>
      </c>
      <c r="S83" s="117">
        <v>0</v>
      </c>
      <c r="T83" s="117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117">
        <v>0</v>
      </c>
      <c r="AB83" s="117">
        <v>0</v>
      </c>
      <c r="AC83" s="117">
        <v>0</v>
      </c>
      <c r="AD83" s="117">
        <v>0</v>
      </c>
      <c r="AE83" s="117">
        <v>0</v>
      </c>
      <c r="AF83" s="117">
        <v>0</v>
      </c>
      <c r="AG83" s="117">
        <v>0</v>
      </c>
      <c r="AH83" s="117">
        <v>0</v>
      </c>
      <c r="AI83" s="117">
        <v>0</v>
      </c>
      <c r="AJ83" s="117">
        <v>0</v>
      </c>
      <c r="AK83" s="117">
        <v>6559820.3601647234</v>
      </c>
    </row>
    <row r="84" spans="1:37" s="464" customFormat="1" x14ac:dyDescent="0.2">
      <c r="A84" s="266" t="s">
        <v>96</v>
      </c>
      <c r="B84" s="269" t="s">
        <v>1580</v>
      </c>
      <c r="C84" s="269">
        <v>8.9013699999999982</v>
      </c>
      <c r="D84" s="269">
        <v>1.159386431216328</v>
      </c>
      <c r="E84" s="269" t="s">
        <v>1580</v>
      </c>
      <c r="F84" s="269">
        <v>30.351086423225553</v>
      </c>
      <c r="G84" s="269">
        <v>15.383426543055556</v>
      </c>
      <c r="H84" s="269">
        <v>9.654338958411671</v>
      </c>
      <c r="I84" s="269" t="s">
        <v>1580</v>
      </c>
      <c r="J84" s="269" t="s">
        <v>1580</v>
      </c>
      <c r="K84" s="269" t="s">
        <v>1580</v>
      </c>
      <c r="L84" s="269">
        <v>29.053603962081297</v>
      </c>
      <c r="M84" s="269" t="s">
        <v>1580</v>
      </c>
      <c r="N84" s="269" t="s">
        <v>1580</v>
      </c>
      <c r="O84" s="269" t="s">
        <v>1580</v>
      </c>
      <c r="P84" s="269">
        <v>24.749394952843272</v>
      </c>
      <c r="Q84" s="269">
        <v>2.1684917395220102</v>
      </c>
      <c r="R84" s="269" t="s">
        <v>1580</v>
      </c>
      <c r="S84" s="269" t="s">
        <v>1580</v>
      </c>
      <c r="T84" s="269" t="s">
        <v>1580</v>
      </c>
      <c r="U84" s="269" t="s">
        <v>1580</v>
      </c>
      <c r="V84" s="269" t="s">
        <v>1580</v>
      </c>
      <c r="W84" s="269" t="s">
        <v>1580</v>
      </c>
      <c r="X84" s="269" t="s">
        <v>1580</v>
      </c>
      <c r="Y84" s="269" t="s">
        <v>1580</v>
      </c>
      <c r="Z84" s="269" t="s">
        <v>1580</v>
      </c>
      <c r="AA84" s="269" t="s">
        <v>1580</v>
      </c>
      <c r="AB84" s="269" t="s">
        <v>1580</v>
      </c>
      <c r="AC84" s="269" t="s">
        <v>1580</v>
      </c>
      <c r="AD84" s="269" t="s">
        <v>1580</v>
      </c>
      <c r="AE84" s="269" t="s">
        <v>1580</v>
      </c>
      <c r="AF84" s="269" t="s">
        <v>1580</v>
      </c>
      <c r="AG84" s="269" t="s">
        <v>1580</v>
      </c>
      <c r="AH84" s="269" t="s">
        <v>1580</v>
      </c>
      <c r="AI84" s="269" t="s">
        <v>1580</v>
      </c>
      <c r="AJ84" s="269" t="s">
        <v>1580</v>
      </c>
      <c r="AK84" s="269">
        <v>10.649869833972975</v>
      </c>
    </row>
    <row r="85" spans="1:37" ht="15" x14ac:dyDescent="0.2">
      <c r="A85" s="793" t="s">
        <v>523</v>
      </c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</row>
    <row r="86" spans="1:37" x14ac:dyDescent="0.2">
      <c r="A86" s="265" t="s">
        <v>1793</v>
      </c>
      <c r="B86" s="117">
        <v>0</v>
      </c>
      <c r="C86" s="117">
        <v>99</v>
      </c>
      <c r="D86" s="117">
        <v>319</v>
      </c>
      <c r="E86" s="117">
        <v>0</v>
      </c>
      <c r="F86" s="117">
        <v>0</v>
      </c>
      <c r="G86" s="117">
        <v>25</v>
      </c>
      <c r="H86" s="117">
        <v>0</v>
      </c>
      <c r="I86" s="117">
        <v>2355</v>
      </c>
      <c r="J86" s="117">
        <v>0</v>
      </c>
      <c r="K86" s="117">
        <v>0</v>
      </c>
      <c r="L86" s="117">
        <v>0</v>
      </c>
      <c r="M86" s="117">
        <v>0</v>
      </c>
      <c r="N86" s="117">
        <v>31</v>
      </c>
      <c r="O86" s="117">
        <v>466</v>
      </c>
      <c r="P86" s="117">
        <v>0</v>
      </c>
      <c r="Q86" s="117">
        <v>0</v>
      </c>
      <c r="R86" s="117">
        <v>1</v>
      </c>
      <c r="S86" s="117">
        <v>63</v>
      </c>
      <c r="T86" s="117">
        <v>0</v>
      </c>
      <c r="U86" s="117">
        <v>2289</v>
      </c>
      <c r="V86" s="117">
        <v>38</v>
      </c>
      <c r="W86" s="117">
        <v>0</v>
      </c>
      <c r="X86" s="117">
        <v>0</v>
      </c>
      <c r="Y86" s="117">
        <v>14</v>
      </c>
      <c r="Z86" s="117">
        <v>16</v>
      </c>
      <c r="AA86" s="117">
        <v>194</v>
      </c>
      <c r="AB86" s="117">
        <v>27</v>
      </c>
      <c r="AC86" s="117">
        <v>440</v>
      </c>
      <c r="AD86" s="117">
        <v>2</v>
      </c>
      <c r="AE86" s="117">
        <v>32</v>
      </c>
      <c r="AF86" s="117">
        <v>0</v>
      </c>
      <c r="AG86" s="117">
        <v>0</v>
      </c>
      <c r="AH86" s="117">
        <v>0</v>
      </c>
      <c r="AI86" s="117">
        <v>13</v>
      </c>
      <c r="AJ86" s="117">
        <v>0</v>
      </c>
      <c r="AK86" s="117">
        <v>6424</v>
      </c>
    </row>
    <row r="87" spans="1:37" x14ac:dyDescent="0.2">
      <c r="A87" s="265" t="s">
        <v>1505</v>
      </c>
      <c r="B87" s="117">
        <v>0</v>
      </c>
      <c r="C87" s="117">
        <v>3992.3700600000002</v>
      </c>
      <c r="D87" s="117">
        <v>3118.6084300000002</v>
      </c>
      <c r="E87" s="117">
        <v>0</v>
      </c>
      <c r="F87" s="117">
        <v>0</v>
      </c>
      <c r="G87" s="117">
        <v>65.989829999999998</v>
      </c>
      <c r="H87" s="117">
        <v>0</v>
      </c>
      <c r="I87" s="117">
        <v>363.13799999999992</v>
      </c>
      <c r="J87" s="117">
        <v>0</v>
      </c>
      <c r="K87" s="117">
        <v>0</v>
      </c>
      <c r="L87" s="117">
        <v>0</v>
      </c>
      <c r="M87" s="117">
        <v>1.1964399999999999</v>
      </c>
      <c r="N87" s="117">
        <v>54.520530000000001</v>
      </c>
      <c r="O87" s="117">
        <v>696.28631999999993</v>
      </c>
      <c r="P87" s="117">
        <v>0</v>
      </c>
      <c r="Q87" s="117">
        <v>0</v>
      </c>
      <c r="R87" s="117">
        <v>0</v>
      </c>
      <c r="S87" s="117">
        <v>91.711960000000005</v>
      </c>
      <c r="T87" s="117">
        <v>0</v>
      </c>
      <c r="U87" s="117">
        <v>1796.43011</v>
      </c>
      <c r="V87" s="117">
        <v>48.830100000000002</v>
      </c>
      <c r="W87" s="117">
        <v>0</v>
      </c>
      <c r="X87" s="117">
        <v>3.0449999999999999</v>
      </c>
      <c r="Y87" s="117">
        <v>784.41551000000004</v>
      </c>
      <c r="Z87" s="117">
        <v>20.14</v>
      </c>
      <c r="AA87" s="117">
        <v>565.47931999999992</v>
      </c>
      <c r="AB87" s="117">
        <v>659.26199999999994</v>
      </c>
      <c r="AC87" s="117">
        <v>420.16841999999997</v>
      </c>
      <c r="AD87" s="117">
        <v>0</v>
      </c>
      <c r="AE87" s="117">
        <v>2848.7952799999998</v>
      </c>
      <c r="AF87" s="117">
        <v>0</v>
      </c>
      <c r="AG87" s="117">
        <v>7.30532</v>
      </c>
      <c r="AH87" s="117">
        <v>0</v>
      </c>
      <c r="AI87" s="117">
        <v>90.626419999999996</v>
      </c>
      <c r="AJ87" s="117">
        <v>0</v>
      </c>
      <c r="AK87" s="117">
        <v>15628.31905</v>
      </c>
    </row>
    <row r="88" spans="1:37" x14ac:dyDescent="0.2">
      <c r="A88" s="232" t="s">
        <v>95</v>
      </c>
      <c r="B88" s="117">
        <v>0</v>
      </c>
      <c r="C88" s="117">
        <v>652436.13101000001</v>
      </c>
      <c r="D88" s="117">
        <v>386811.60572000005</v>
      </c>
      <c r="E88" s="117">
        <v>0</v>
      </c>
      <c r="F88" s="117">
        <v>0</v>
      </c>
      <c r="G88" s="117">
        <v>137019.83100999999</v>
      </c>
      <c r="H88" s="117">
        <v>0</v>
      </c>
      <c r="I88" s="117">
        <v>0</v>
      </c>
      <c r="J88" s="117">
        <v>0</v>
      </c>
      <c r="K88" s="117">
        <v>0</v>
      </c>
      <c r="L88" s="117">
        <v>0</v>
      </c>
      <c r="M88" s="117">
        <v>0</v>
      </c>
      <c r="N88" s="117">
        <v>5.149</v>
      </c>
      <c r="O88" s="117">
        <v>157363.73380000013</v>
      </c>
      <c r="P88" s="117">
        <v>0</v>
      </c>
      <c r="Q88" s="117">
        <v>0</v>
      </c>
      <c r="R88" s="117">
        <v>0</v>
      </c>
      <c r="S88" s="117">
        <v>7985.7843499999999</v>
      </c>
      <c r="T88" s="117">
        <v>0</v>
      </c>
      <c r="U88" s="117">
        <v>92920.206550000017</v>
      </c>
      <c r="V88" s="117">
        <v>12289.957259999999</v>
      </c>
      <c r="W88" s="117">
        <v>0</v>
      </c>
      <c r="X88" s="117">
        <v>860.45</v>
      </c>
      <c r="Y88" s="117">
        <v>8233.2667899999997</v>
      </c>
      <c r="Z88" s="117">
        <v>8117.5055999999995</v>
      </c>
      <c r="AA88" s="117">
        <v>157370.68788999997</v>
      </c>
      <c r="AB88" s="117">
        <v>76960.856795499989</v>
      </c>
      <c r="AC88" s="117">
        <v>124764.14118000001</v>
      </c>
      <c r="AD88" s="117">
        <v>0</v>
      </c>
      <c r="AE88" s="117">
        <v>129168.48789000002</v>
      </c>
      <c r="AF88" s="117">
        <v>0</v>
      </c>
      <c r="AG88" s="117">
        <v>11781.82501</v>
      </c>
      <c r="AH88" s="117">
        <v>20118.072769999999</v>
      </c>
      <c r="AI88" s="117">
        <v>4888.6499999999996</v>
      </c>
      <c r="AJ88" s="117">
        <v>0</v>
      </c>
      <c r="AK88" s="117">
        <v>1989096.3426255002</v>
      </c>
    </row>
    <row r="89" spans="1:37" s="464" customFormat="1" x14ac:dyDescent="0.2">
      <c r="A89" s="266" t="s">
        <v>96</v>
      </c>
      <c r="B89" s="269" t="s">
        <v>1580</v>
      </c>
      <c r="C89" s="269">
        <v>6.1191737708021083</v>
      </c>
      <c r="D89" s="269">
        <v>8.0623445209073079</v>
      </c>
      <c r="E89" s="269" t="s">
        <v>1580</v>
      </c>
      <c r="F89" s="269" t="s">
        <v>1580</v>
      </c>
      <c r="G89" s="269">
        <v>0.4816078775865949</v>
      </c>
      <c r="H89" s="269" t="s">
        <v>1580</v>
      </c>
      <c r="I89" s="269" t="s">
        <v>1580</v>
      </c>
      <c r="J89" s="269" t="s">
        <v>1580</v>
      </c>
      <c r="K89" s="269" t="s">
        <v>1580</v>
      </c>
      <c r="L89" s="269" t="s">
        <v>1580</v>
      </c>
      <c r="M89" s="269" t="s">
        <v>1580</v>
      </c>
      <c r="N89" s="269">
        <v>10588.56671198291</v>
      </c>
      <c r="O89" s="269">
        <v>4.4246936901289979</v>
      </c>
      <c r="P89" s="269" t="s">
        <v>1580</v>
      </c>
      <c r="Q89" s="269" t="s">
        <v>1580</v>
      </c>
      <c r="R89" s="269" t="s">
        <v>1580</v>
      </c>
      <c r="S89" s="269">
        <v>11.484402280409689</v>
      </c>
      <c r="T89" s="269" t="s">
        <v>1580</v>
      </c>
      <c r="U89" s="269">
        <v>19.333040430052723</v>
      </c>
      <c r="V89" s="269">
        <v>3.9731708554371332</v>
      </c>
      <c r="W89" s="269" t="s">
        <v>1580</v>
      </c>
      <c r="X89" s="269">
        <v>3.5388459526991687</v>
      </c>
      <c r="Y89" s="269">
        <v>95.273908887871727</v>
      </c>
      <c r="Z89" s="269">
        <v>2.4810577278813337</v>
      </c>
      <c r="AA89" s="269">
        <v>3.5932950893324076</v>
      </c>
      <c r="AB89" s="269">
        <v>8.5661988113228489</v>
      </c>
      <c r="AC89" s="269">
        <v>3.3677017773385192</v>
      </c>
      <c r="AD89" s="269" t="s">
        <v>1580</v>
      </c>
      <c r="AE89" s="269">
        <v>22.054878295285423</v>
      </c>
      <c r="AF89" s="269" t="s">
        <v>1580</v>
      </c>
      <c r="AG89" s="269">
        <v>0.62004994929049617</v>
      </c>
      <c r="AH89" s="269">
        <v>0</v>
      </c>
      <c r="AI89" s="269">
        <v>18.538128113078251</v>
      </c>
      <c r="AJ89" s="269" t="s">
        <v>1580</v>
      </c>
      <c r="AK89" s="269">
        <v>7.856994513081986</v>
      </c>
    </row>
    <row r="90" spans="1:37" ht="15" x14ac:dyDescent="0.2">
      <c r="A90" s="793" t="s">
        <v>513</v>
      </c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</row>
    <row r="91" spans="1:37" x14ac:dyDescent="0.2">
      <c r="A91" s="265" t="s">
        <v>1793</v>
      </c>
      <c r="B91" s="117">
        <v>0</v>
      </c>
      <c r="C91" s="117">
        <v>92</v>
      </c>
      <c r="D91" s="117">
        <v>225377</v>
      </c>
      <c r="E91" s="117">
        <v>20</v>
      </c>
      <c r="F91" s="117">
        <v>287</v>
      </c>
      <c r="G91" s="117">
        <v>0</v>
      </c>
      <c r="H91" s="117">
        <v>0</v>
      </c>
      <c r="I91" s="117">
        <v>29203</v>
      </c>
      <c r="J91" s="117">
        <v>0</v>
      </c>
      <c r="K91" s="117">
        <v>42045</v>
      </c>
      <c r="L91" s="117">
        <v>0</v>
      </c>
      <c r="M91" s="117">
        <v>1</v>
      </c>
      <c r="N91" s="117">
        <v>8</v>
      </c>
      <c r="O91" s="117">
        <v>159</v>
      </c>
      <c r="P91" s="117">
        <v>0</v>
      </c>
      <c r="Q91" s="117">
        <v>0</v>
      </c>
      <c r="R91" s="117">
        <v>0</v>
      </c>
      <c r="S91" s="117">
        <v>0</v>
      </c>
      <c r="T91" s="117">
        <v>178</v>
      </c>
      <c r="U91" s="117">
        <v>219525</v>
      </c>
      <c r="V91" s="117">
        <v>2484</v>
      </c>
      <c r="W91" s="117">
        <v>0</v>
      </c>
      <c r="X91" s="117">
        <v>0</v>
      </c>
      <c r="Y91" s="117">
        <v>3620</v>
      </c>
      <c r="Z91" s="117">
        <v>0</v>
      </c>
      <c r="AA91" s="117">
        <v>40</v>
      </c>
      <c r="AB91" s="117">
        <v>0</v>
      </c>
      <c r="AC91" s="117">
        <v>145</v>
      </c>
      <c r="AD91" s="117">
        <v>0</v>
      </c>
      <c r="AE91" s="117">
        <v>6324</v>
      </c>
      <c r="AF91" s="117">
        <v>0</v>
      </c>
      <c r="AG91" s="117">
        <v>0</v>
      </c>
      <c r="AH91" s="117">
        <v>0</v>
      </c>
      <c r="AI91" s="117">
        <v>255</v>
      </c>
      <c r="AJ91" s="117">
        <v>557</v>
      </c>
      <c r="AK91" s="117">
        <v>530320</v>
      </c>
    </row>
    <row r="92" spans="1:37" x14ac:dyDescent="0.2">
      <c r="A92" s="265" t="s">
        <v>1505</v>
      </c>
      <c r="B92" s="117">
        <v>0</v>
      </c>
      <c r="C92" s="117">
        <v>11047.474130000002</v>
      </c>
      <c r="D92" s="117">
        <v>48537.440640000001</v>
      </c>
      <c r="E92" s="117">
        <v>12258.431919999999</v>
      </c>
      <c r="F92" s="117">
        <v>10050.777110000001</v>
      </c>
      <c r="G92" s="117">
        <v>34.713660000000004</v>
      </c>
      <c r="H92" s="117">
        <v>0</v>
      </c>
      <c r="I92" s="117">
        <v>2337.1825700000004</v>
      </c>
      <c r="J92" s="117">
        <v>10351.54077</v>
      </c>
      <c r="K92" s="117">
        <v>9455.927459999999</v>
      </c>
      <c r="L92" s="117">
        <v>0</v>
      </c>
      <c r="M92" s="117">
        <v>0.113</v>
      </c>
      <c r="N92" s="117">
        <v>14.30991</v>
      </c>
      <c r="O92" s="117">
        <v>4019.7852699999999</v>
      </c>
      <c r="P92" s="117">
        <v>0</v>
      </c>
      <c r="Q92" s="117">
        <v>5080.4032200000001</v>
      </c>
      <c r="R92" s="117">
        <v>0</v>
      </c>
      <c r="S92" s="117">
        <v>0</v>
      </c>
      <c r="T92" s="117">
        <v>602.05975000000001</v>
      </c>
      <c r="U92" s="117">
        <v>2951.2881699999998</v>
      </c>
      <c r="V92" s="117">
        <v>3624.4585099999999</v>
      </c>
      <c r="W92" s="117">
        <v>0</v>
      </c>
      <c r="X92" s="117">
        <v>35.062620000000003</v>
      </c>
      <c r="Y92" s="117">
        <v>1200.31375</v>
      </c>
      <c r="Z92" s="117">
        <v>0.25063999999999997</v>
      </c>
      <c r="AA92" s="117">
        <v>354.99151000000001</v>
      </c>
      <c r="AB92" s="117">
        <v>745.53099999999995</v>
      </c>
      <c r="AC92" s="117">
        <v>1590.49098</v>
      </c>
      <c r="AD92" s="117">
        <v>0</v>
      </c>
      <c r="AE92" s="117">
        <v>2010.8537699999999</v>
      </c>
      <c r="AF92" s="117">
        <v>0</v>
      </c>
      <c r="AG92" s="117">
        <v>0</v>
      </c>
      <c r="AH92" s="117">
        <v>0</v>
      </c>
      <c r="AI92" s="117">
        <v>154.79602</v>
      </c>
      <c r="AJ92" s="117">
        <v>4516.3329400000002</v>
      </c>
      <c r="AK92" s="117">
        <v>130974.52932</v>
      </c>
    </row>
    <row r="93" spans="1:37" x14ac:dyDescent="0.2">
      <c r="A93" s="232" t="s">
        <v>95</v>
      </c>
      <c r="B93" s="117">
        <v>0</v>
      </c>
      <c r="C93" s="117">
        <v>8201708.9845000003</v>
      </c>
      <c r="D93" s="117">
        <v>17665324.286800001</v>
      </c>
      <c r="E93" s="117">
        <v>20525857.6633977</v>
      </c>
      <c r="F93" s="117">
        <v>7161831.4851599997</v>
      </c>
      <c r="G93" s="117">
        <v>540571.37079999992</v>
      </c>
      <c r="H93" s="117">
        <v>0</v>
      </c>
      <c r="I93" s="117">
        <v>4545655.584551597</v>
      </c>
      <c r="J93" s="117">
        <v>7712661.7053800011</v>
      </c>
      <c r="K93" s="117">
        <v>0</v>
      </c>
      <c r="L93" s="117">
        <v>0</v>
      </c>
      <c r="M93" s="117">
        <v>0</v>
      </c>
      <c r="N93" s="117">
        <v>7.1999999999999995E-2</v>
      </c>
      <c r="O93" s="117">
        <v>10479078.178649995</v>
      </c>
      <c r="P93" s="117">
        <v>0</v>
      </c>
      <c r="Q93" s="117">
        <v>36128304.745209605</v>
      </c>
      <c r="R93" s="117">
        <v>0</v>
      </c>
      <c r="S93" s="117">
        <v>0</v>
      </c>
      <c r="T93" s="117">
        <v>554617.77271000005</v>
      </c>
      <c r="U93" s="117">
        <v>2520441.3635009956</v>
      </c>
      <c r="V93" s="117">
        <v>5247315.9836099995</v>
      </c>
      <c r="W93" s="117">
        <v>0</v>
      </c>
      <c r="X93" s="117">
        <v>558287.46283000009</v>
      </c>
      <c r="Y93" s="117">
        <v>4.8</v>
      </c>
      <c r="Z93" s="117">
        <v>2185</v>
      </c>
      <c r="AA93" s="117">
        <v>474664.18733000004</v>
      </c>
      <c r="AB93" s="117">
        <v>41168.050000000003</v>
      </c>
      <c r="AC93" s="117">
        <v>2979620.1674899999</v>
      </c>
      <c r="AD93" s="117">
        <v>0</v>
      </c>
      <c r="AE93" s="117">
        <v>5329913.05975</v>
      </c>
      <c r="AF93" s="117">
        <v>0</v>
      </c>
      <c r="AG93" s="117">
        <v>0</v>
      </c>
      <c r="AH93" s="117">
        <v>0</v>
      </c>
      <c r="AI93" s="117">
        <v>110939.18398000003</v>
      </c>
      <c r="AJ93" s="117">
        <v>10055440.337400001</v>
      </c>
      <c r="AK93" s="117">
        <v>140835591.44504991</v>
      </c>
    </row>
    <row r="94" spans="1:37" s="464" customFormat="1" x14ac:dyDescent="0.2">
      <c r="A94" s="266" t="s">
        <v>96</v>
      </c>
      <c r="B94" s="269" t="s">
        <v>1580</v>
      </c>
      <c r="C94" s="269">
        <v>1.3469722165073246</v>
      </c>
      <c r="D94" s="269">
        <v>2.7476110742143844</v>
      </c>
      <c r="E94" s="269">
        <v>0.59721898694930475</v>
      </c>
      <c r="F94" s="269">
        <v>1.403380843409423</v>
      </c>
      <c r="G94" s="269">
        <v>6.4216608342810913E-2</v>
      </c>
      <c r="H94" s="269" t="s">
        <v>1580</v>
      </c>
      <c r="I94" s="269">
        <v>0.51415742493622074</v>
      </c>
      <c r="J94" s="269">
        <v>1.3421489448680521</v>
      </c>
      <c r="K94" s="269" t="s">
        <v>1580</v>
      </c>
      <c r="L94" s="269" t="s">
        <v>1580</v>
      </c>
      <c r="M94" s="269" t="s">
        <v>1580</v>
      </c>
      <c r="N94" s="269">
        <v>198748.75000000003</v>
      </c>
      <c r="O94" s="269">
        <v>0.38360103832318798</v>
      </c>
      <c r="P94" s="269" t="s">
        <v>1580</v>
      </c>
      <c r="Q94" s="269">
        <v>0.14062113503052287</v>
      </c>
      <c r="R94" s="269" t="s">
        <v>1580</v>
      </c>
      <c r="S94" s="269" t="s">
        <v>1580</v>
      </c>
      <c r="T94" s="269">
        <v>1.0855399513401576</v>
      </c>
      <c r="U94" s="269">
        <v>1.1709410156245574</v>
      </c>
      <c r="V94" s="269">
        <v>0.69072617721536156</v>
      </c>
      <c r="W94" s="269" t="s">
        <v>1580</v>
      </c>
      <c r="X94" s="269">
        <v>6.2803882111672371E-2</v>
      </c>
      <c r="Y94" s="269">
        <v>250065.36458333334</v>
      </c>
      <c r="Z94" s="269">
        <v>0.11470938215102974</v>
      </c>
      <c r="AA94" s="269">
        <v>0.74787927860502323</v>
      </c>
      <c r="AB94" s="269">
        <v>18.10945624094413</v>
      </c>
      <c r="AC94" s="269">
        <v>0.5337898425287585</v>
      </c>
      <c r="AD94" s="269" t="s">
        <v>1580</v>
      </c>
      <c r="AE94" s="269">
        <v>0.37727703012369945</v>
      </c>
      <c r="AF94" s="269" t="s">
        <v>1580</v>
      </c>
      <c r="AG94" s="269" t="s">
        <v>1580</v>
      </c>
      <c r="AH94" s="269" t="s">
        <v>1580</v>
      </c>
      <c r="AI94" s="269">
        <v>1.3953232252718428</v>
      </c>
      <c r="AJ94" s="269">
        <v>0.44914322878552054</v>
      </c>
      <c r="AK94" s="269">
        <v>0.92998174663187028</v>
      </c>
    </row>
    <row r="95" spans="1:37" s="465" customFormat="1" ht="15" x14ac:dyDescent="0.2">
      <c r="A95" s="793" t="s">
        <v>514</v>
      </c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</row>
    <row r="96" spans="1:37" x14ac:dyDescent="0.2">
      <c r="A96" s="265" t="s">
        <v>1793</v>
      </c>
      <c r="B96" s="117">
        <v>0</v>
      </c>
      <c r="C96" s="117">
        <v>0</v>
      </c>
      <c r="D96" s="117">
        <v>0</v>
      </c>
      <c r="E96" s="117">
        <v>8</v>
      </c>
      <c r="F96" s="117">
        <v>2</v>
      </c>
      <c r="G96" s="117">
        <v>0</v>
      </c>
      <c r="H96" s="117">
        <v>0</v>
      </c>
      <c r="I96" s="117">
        <v>193853</v>
      </c>
      <c r="J96" s="117">
        <v>0</v>
      </c>
      <c r="K96" s="117">
        <v>0</v>
      </c>
      <c r="L96" s="117">
        <v>0</v>
      </c>
      <c r="M96" s="117">
        <v>0</v>
      </c>
      <c r="N96" s="117">
        <v>0</v>
      </c>
      <c r="O96" s="117">
        <v>654393</v>
      </c>
      <c r="P96" s="117">
        <v>0</v>
      </c>
      <c r="Q96" s="117">
        <v>0</v>
      </c>
      <c r="R96" s="117">
        <v>0</v>
      </c>
      <c r="S96" s="117">
        <v>1709</v>
      </c>
      <c r="T96" s="117">
        <v>0</v>
      </c>
      <c r="U96" s="117">
        <v>383643</v>
      </c>
      <c r="V96" s="117">
        <v>0</v>
      </c>
      <c r="W96" s="117">
        <v>6</v>
      </c>
      <c r="X96" s="117">
        <v>0</v>
      </c>
      <c r="Y96" s="117">
        <v>0</v>
      </c>
      <c r="Z96" s="117">
        <v>0</v>
      </c>
      <c r="AA96" s="117">
        <v>0</v>
      </c>
      <c r="AB96" s="117">
        <v>0</v>
      </c>
      <c r="AC96" s="117">
        <v>0</v>
      </c>
      <c r="AD96" s="117">
        <v>0</v>
      </c>
      <c r="AE96" s="117">
        <v>0</v>
      </c>
      <c r="AF96" s="117">
        <v>0</v>
      </c>
      <c r="AG96" s="117">
        <v>0</v>
      </c>
      <c r="AH96" s="117">
        <v>0</v>
      </c>
      <c r="AI96" s="117">
        <v>0</v>
      </c>
      <c r="AJ96" s="117">
        <v>1</v>
      </c>
      <c r="AK96" s="117">
        <v>1233615</v>
      </c>
    </row>
    <row r="97" spans="1:37" x14ac:dyDescent="0.2">
      <c r="A97" s="265" t="s">
        <v>1505</v>
      </c>
      <c r="B97" s="117">
        <v>0</v>
      </c>
      <c r="C97" s="117">
        <v>0</v>
      </c>
      <c r="D97" s="117">
        <v>2980.0771400000003</v>
      </c>
      <c r="E97" s="117">
        <v>2018.0468100000001</v>
      </c>
      <c r="F97" s="117">
        <v>8197.7487000000001</v>
      </c>
      <c r="G97" s="117">
        <v>349.20102000000003</v>
      </c>
      <c r="H97" s="117">
        <v>0</v>
      </c>
      <c r="I97" s="117">
        <v>1365.3345700000002</v>
      </c>
      <c r="J97" s="117">
        <v>11669.35347</v>
      </c>
      <c r="K97" s="117">
        <v>0</v>
      </c>
      <c r="L97" s="117">
        <v>0</v>
      </c>
      <c r="M97" s="117">
        <v>0</v>
      </c>
      <c r="N97" s="117">
        <v>407.64186000000001</v>
      </c>
      <c r="O97" s="117">
        <v>3188.6428300000002</v>
      </c>
      <c r="P97" s="117">
        <v>0</v>
      </c>
      <c r="Q97" s="117">
        <v>1101.9584199999999</v>
      </c>
      <c r="R97" s="117">
        <v>0</v>
      </c>
      <c r="S97" s="117">
        <v>532.31074999999998</v>
      </c>
      <c r="T97" s="117">
        <v>3421.7610100000002</v>
      </c>
      <c r="U97" s="117">
        <v>4812.8954699999995</v>
      </c>
      <c r="V97" s="117">
        <v>0</v>
      </c>
      <c r="W97" s="117">
        <v>3587.5924100000002</v>
      </c>
      <c r="X97" s="117">
        <v>0</v>
      </c>
      <c r="Y97" s="117">
        <v>96.935130000000001</v>
      </c>
      <c r="Z97" s="117">
        <v>844.16743000000008</v>
      </c>
      <c r="AA97" s="117">
        <v>1288.8956799999999</v>
      </c>
      <c r="AB97" s="117">
        <v>611.01599999999996</v>
      </c>
      <c r="AC97" s="117">
        <v>1077.9928</v>
      </c>
      <c r="AD97" s="117">
        <v>80.157240000000002</v>
      </c>
      <c r="AE97" s="117">
        <v>3708.96324</v>
      </c>
      <c r="AF97" s="117">
        <v>20.29082</v>
      </c>
      <c r="AG97" s="117">
        <v>0</v>
      </c>
      <c r="AH97" s="117">
        <v>3897.8514500000001</v>
      </c>
      <c r="AI97" s="117">
        <v>956.73162000000002</v>
      </c>
      <c r="AJ97" s="117">
        <v>1446.0501100000001</v>
      </c>
      <c r="AK97" s="117">
        <v>57661.615980000002</v>
      </c>
    </row>
    <row r="98" spans="1:37" x14ac:dyDescent="0.2">
      <c r="A98" s="232" t="s">
        <v>95</v>
      </c>
      <c r="B98" s="117">
        <v>0</v>
      </c>
      <c r="C98" s="117">
        <v>0</v>
      </c>
      <c r="D98" s="117">
        <v>7878508.2221599994</v>
      </c>
      <c r="E98" s="117">
        <v>4076199.1168</v>
      </c>
      <c r="F98" s="117">
        <v>12319153.14983</v>
      </c>
      <c r="G98" s="117">
        <v>405750.02299999999</v>
      </c>
      <c r="H98" s="117">
        <v>0</v>
      </c>
      <c r="I98" s="117">
        <v>3123447.6743613537</v>
      </c>
      <c r="J98" s="117">
        <v>7658402.0867699869</v>
      </c>
      <c r="K98" s="117">
        <v>0</v>
      </c>
      <c r="L98" s="117">
        <v>0</v>
      </c>
      <c r="M98" s="117">
        <v>0</v>
      </c>
      <c r="N98" s="117">
        <v>180.06200000000001</v>
      </c>
      <c r="O98" s="117">
        <v>1565161.5575799993</v>
      </c>
      <c r="P98" s="117">
        <v>0</v>
      </c>
      <c r="Q98" s="117">
        <v>6213220.01119</v>
      </c>
      <c r="R98" s="117">
        <v>0</v>
      </c>
      <c r="S98" s="117">
        <v>227570.307</v>
      </c>
      <c r="T98" s="117">
        <v>1590481.6767200001</v>
      </c>
      <c r="U98" s="117">
        <v>1065482.08287</v>
      </c>
      <c r="V98" s="117">
        <v>0</v>
      </c>
      <c r="W98" s="117">
        <v>991474.99555999995</v>
      </c>
      <c r="X98" s="117">
        <v>0</v>
      </c>
      <c r="Y98" s="117">
        <v>17149.995280000003</v>
      </c>
      <c r="Z98" s="117">
        <v>825735</v>
      </c>
      <c r="AA98" s="117">
        <v>1812407.0939200001</v>
      </c>
      <c r="AB98" s="117">
        <v>552876</v>
      </c>
      <c r="AC98" s="117">
        <v>1008183.662</v>
      </c>
      <c r="AD98" s="117">
        <v>0</v>
      </c>
      <c r="AE98" s="117">
        <v>4194786.8275699997</v>
      </c>
      <c r="AF98" s="117">
        <v>0</v>
      </c>
      <c r="AG98" s="117">
        <v>0</v>
      </c>
      <c r="AH98" s="117">
        <v>1055569.6185099999</v>
      </c>
      <c r="AI98" s="117">
        <v>1008308.75</v>
      </c>
      <c r="AJ98" s="117">
        <v>1769235.7355800001</v>
      </c>
      <c r="AK98" s="117">
        <v>59359283.648701325</v>
      </c>
    </row>
    <row r="99" spans="1:37" s="464" customFormat="1" x14ac:dyDescent="0.2">
      <c r="A99" s="266" t="s">
        <v>96</v>
      </c>
      <c r="B99" s="269" t="s">
        <v>1580</v>
      </c>
      <c r="C99" s="269" t="s">
        <v>1580</v>
      </c>
      <c r="D99" s="269">
        <v>0.3782539861566549</v>
      </c>
      <c r="E99" s="269">
        <v>0.49508052775995343</v>
      </c>
      <c r="F99" s="269">
        <v>0.66544742161218495</v>
      </c>
      <c r="G99" s="269">
        <v>0.8606309308822887</v>
      </c>
      <c r="H99" s="269" t="s">
        <v>1580</v>
      </c>
      <c r="I99" s="269">
        <v>0.43712420131359109</v>
      </c>
      <c r="J99" s="269">
        <v>1.5237321490548266</v>
      </c>
      <c r="K99" s="269" t="s">
        <v>1580</v>
      </c>
      <c r="L99" s="269" t="s">
        <v>1580</v>
      </c>
      <c r="M99" s="269" t="s">
        <v>1580</v>
      </c>
      <c r="N99" s="269">
        <v>2263.8972131821261</v>
      </c>
      <c r="O99" s="269">
        <v>2.0372611469771682</v>
      </c>
      <c r="P99" s="269" t="s">
        <v>1580</v>
      </c>
      <c r="Q99" s="269">
        <v>0.17735705769558688</v>
      </c>
      <c r="R99" s="269" t="s">
        <v>1580</v>
      </c>
      <c r="S99" s="269">
        <v>2.3391045915317945</v>
      </c>
      <c r="T99" s="269">
        <v>2.1513992019427661</v>
      </c>
      <c r="U99" s="269">
        <v>4.517105962998369</v>
      </c>
      <c r="V99" s="269" t="s">
        <v>1580</v>
      </c>
      <c r="W99" s="269">
        <v>3.6184396238592726</v>
      </c>
      <c r="X99" s="269" t="s">
        <v>1580</v>
      </c>
      <c r="Y99" s="269">
        <v>5.652195724685936</v>
      </c>
      <c r="Z99" s="269">
        <v>1.0223224521184158</v>
      </c>
      <c r="AA99" s="269">
        <v>0.71115131049961111</v>
      </c>
      <c r="AB99" s="269">
        <v>1.1051592038721159</v>
      </c>
      <c r="AC99" s="269">
        <v>1.0692424809399461</v>
      </c>
      <c r="AD99" s="269" t="s">
        <v>1580</v>
      </c>
      <c r="AE99" s="269">
        <v>0.88418396272798616</v>
      </c>
      <c r="AF99" s="269" t="s">
        <v>1580</v>
      </c>
      <c r="AG99" s="269" t="s">
        <v>1580</v>
      </c>
      <c r="AH99" s="269">
        <v>3.6926521772216714</v>
      </c>
      <c r="AI99" s="269">
        <v>0.94884788017559107</v>
      </c>
      <c r="AJ99" s="269">
        <v>0.81733037656847263</v>
      </c>
      <c r="AK99" s="269">
        <v>0.97140013213858145</v>
      </c>
    </row>
    <row r="100" spans="1:37" ht="15" x14ac:dyDescent="0.2">
      <c r="A100" s="793" t="s">
        <v>515</v>
      </c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</row>
    <row r="101" spans="1:37" x14ac:dyDescent="0.2">
      <c r="A101" s="265" t="s">
        <v>1793</v>
      </c>
      <c r="B101" s="117">
        <v>0</v>
      </c>
      <c r="C101" s="117">
        <v>0</v>
      </c>
      <c r="D101" s="117">
        <v>29</v>
      </c>
      <c r="E101" s="117">
        <v>0</v>
      </c>
      <c r="F101" s="117">
        <v>0</v>
      </c>
      <c r="G101" s="117">
        <v>0</v>
      </c>
      <c r="H101" s="117">
        <v>0</v>
      </c>
      <c r="I101" s="117">
        <v>0</v>
      </c>
      <c r="J101" s="117">
        <v>0</v>
      </c>
      <c r="K101" s="117">
        <v>0</v>
      </c>
      <c r="L101" s="117">
        <v>0</v>
      </c>
      <c r="M101" s="117">
        <v>0</v>
      </c>
      <c r="N101" s="117">
        <v>0</v>
      </c>
      <c r="O101" s="117">
        <v>0</v>
      </c>
      <c r="P101" s="117">
        <v>0</v>
      </c>
      <c r="Q101" s="117">
        <v>0</v>
      </c>
      <c r="R101" s="117">
        <v>0</v>
      </c>
      <c r="S101" s="117">
        <v>0</v>
      </c>
      <c r="T101" s="117">
        <v>0</v>
      </c>
      <c r="U101" s="117">
        <v>0</v>
      </c>
      <c r="V101" s="117">
        <v>0</v>
      </c>
      <c r="W101" s="117">
        <v>0</v>
      </c>
      <c r="X101" s="117">
        <v>0</v>
      </c>
      <c r="Y101" s="117">
        <v>0</v>
      </c>
      <c r="Z101" s="117">
        <v>0</v>
      </c>
      <c r="AA101" s="117">
        <v>0</v>
      </c>
      <c r="AB101" s="117">
        <v>0</v>
      </c>
      <c r="AC101" s="117">
        <v>0</v>
      </c>
      <c r="AD101" s="117">
        <v>0</v>
      </c>
      <c r="AE101" s="117">
        <v>0</v>
      </c>
      <c r="AF101" s="117">
        <v>0</v>
      </c>
      <c r="AG101" s="117">
        <v>0</v>
      </c>
      <c r="AH101" s="117">
        <v>0</v>
      </c>
      <c r="AI101" s="117">
        <v>2</v>
      </c>
      <c r="AJ101" s="117">
        <v>0</v>
      </c>
      <c r="AK101" s="117">
        <v>31</v>
      </c>
    </row>
    <row r="102" spans="1:37" x14ac:dyDescent="0.2">
      <c r="A102" s="265" t="s">
        <v>1505</v>
      </c>
      <c r="B102" s="117">
        <v>0</v>
      </c>
      <c r="C102" s="117">
        <v>0</v>
      </c>
      <c r="D102" s="117">
        <v>3720.0436500000001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7">
        <v>0</v>
      </c>
      <c r="Q102" s="117">
        <v>0</v>
      </c>
      <c r="R102" s="117">
        <v>0</v>
      </c>
      <c r="S102" s="117">
        <v>0</v>
      </c>
      <c r="T102" s="117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117">
        <v>0</v>
      </c>
      <c r="AB102" s="117">
        <v>0</v>
      </c>
      <c r="AC102" s="117">
        <v>0</v>
      </c>
      <c r="AD102" s="117">
        <v>0</v>
      </c>
      <c r="AE102" s="117">
        <v>0</v>
      </c>
      <c r="AF102" s="117">
        <v>0</v>
      </c>
      <c r="AG102" s="117">
        <v>0</v>
      </c>
      <c r="AH102" s="117">
        <v>0</v>
      </c>
      <c r="AI102" s="117">
        <v>19.207619999999999</v>
      </c>
      <c r="AJ102" s="117">
        <v>0</v>
      </c>
      <c r="AK102" s="117">
        <v>3739.2512700000002</v>
      </c>
    </row>
    <row r="103" spans="1:37" x14ac:dyDescent="0.2">
      <c r="A103" s="232" t="s">
        <v>95</v>
      </c>
      <c r="B103" s="117">
        <v>0</v>
      </c>
      <c r="C103" s="117">
        <v>0</v>
      </c>
      <c r="D103" s="117">
        <v>0</v>
      </c>
      <c r="E103" s="117">
        <v>0</v>
      </c>
      <c r="F103" s="117">
        <v>0</v>
      </c>
      <c r="G103" s="117">
        <v>0</v>
      </c>
      <c r="H103" s="117">
        <v>0</v>
      </c>
      <c r="I103" s="117">
        <v>0</v>
      </c>
      <c r="J103" s="117">
        <v>0</v>
      </c>
      <c r="K103" s="117">
        <v>0</v>
      </c>
      <c r="L103" s="117">
        <v>0</v>
      </c>
      <c r="M103" s="117">
        <v>0</v>
      </c>
      <c r="N103" s="117">
        <v>0</v>
      </c>
      <c r="O103" s="117">
        <v>0</v>
      </c>
      <c r="P103" s="117">
        <v>0</v>
      </c>
      <c r="Q103" s="117">
        <v>0</v>
      </c>
      <c r="R103" s="117">
        <v>0</v>
      </c>
      <c r="S103" s="117">
        <v>0</v>
      </c>
      <c r="T103" s="117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117">
        <v>0</v>
      </c>
      <c r="AB103" s="117">
        <v>0</v>
      </c>
      <c r="AC103" s="117">
        <v>0</v>
      </c>
      <c r="AD103" s="117">
        <v>0</v>
      </c>
      <c r="AE103" s="117">
        <v>0</v>
      </c>
      <c r="AF103" s="117">
        <v>0</v>
      </c>
      <c r="AG103" s="117">
        <v>0</v>
      </c>
      <c r="AH103" s="117">
        <v>0</v>
      </c>
      <c r="AI103" s="117">
        <v>0</v>
      </c>
      <c r="AJ103" s="117">
        <v>0</v>
      </c>
      <c r="AK103" s="117">
        <v>0</v>
      </c>
    </row>
    <row r="104" spans="1:37" s="464" customFormat="1" x14ac:dyDescent="0.2">
      <c r="A104" s="266" t="s">
        <v>96</v>
      </c>
      <c r="B104" s="269" t="s">
        <v>1580</v>
      </c>
      <c r="C104" s="269" t="s">
        <v>1580</v>
      </c>
      <c r="D104" s="269" t="s">
        <v>1580</v>
      </c>
      <c r="E104" s="269" t="s">
        <v>1580</v>
      </c>
      <c r="F104" s="269" t="s">
        <v>1580</v>
      </c>
      <c r="G104" s="269" t="s">
        <v>1580</v>
      </c>
      <c r="H104" s="269" t="s">
        <v>1580</v>
      </c>
      <c r="I104" s="269" t="s">
        <v>1580</v>
      </c>
      <c r="J104" s="269" t="s">
        <v>1580</v>
      </c>
      <c r="K104" s="269" t="s">
        <v>1580</v>
      </c>
      <c r="L104" s="269" t="s">
        <v>1580</v>
      </c>
      <c r="M104" s="269" t="s">
        <v>1580</v>
      </c>
      <c r="N104" s="269" t="s">
        <v>1580</v>
      </c>
      <c r="O104" s="269" t="s">
        <v>1580</v>
      </c>
      <c r="P104" s="269" t="s">
        <v>1580</v>
      </c>
      <c r="Q104" s="269" t="s">
        <v>1580</v>
      </c>
      <c r="R104" s="269" t="s">
        <v>1580</v>
      </c>
      <c r="S104" s="269" t="s">
        <v>1580</v>
      </c>
      <c r="T104" s="269" t="s">
        <v>1580</v>
      </c>
      <c r="U104" s="269" t="s">
        <v>1580</v>
      </c>
      <c r="V104" s="269" t="s">
        <v>1580</v>
      </c>
      <c r="W104" s="269" t="s">
        <v>1580</v>
      </c>
      <c r="X104" s="269" t="s">
        <v>1580</v>
      </c>
      <c r="Y104" s="269" t="s">
        <v>1580</v>
      </c>
      <c r="Z104" s="269" t="s">
        <v>1580</v>
      </c>
      <c r="AA104" s="269" t="s">
        <v>1580</v>
      </c>
      <c r="AB104" s="269" t="s">
        <v>1580</v>
      </c>
      <c r="AC104" s="269" t="s">
        <v>1580</v>
      </c>
      <c r="AD104" s="269" t="s">
        <v>1580</v>
      </c>
      <c r="AE104" s="269" t="s">
        <v>1580</v>
      </c>
      <c r="AF104" s="269" t="s">
        <v>1580</v>
      </c>
      <c r="AG104" s="269" t="s">
        <v>1580</v>
      </c>
      <c r="AH104" s="269" t="s">
        <v>1580</v>
      </c>
      <c r="AI104" s="269" t="s">
        <v>1580</v>
      </c>
      <c r="AJ104" s="269" t="s">
        <v>1580</v>
      </c>
      <c r="AK104" s="269" t="s">
        <v>1580</v>
      </c>
    </row>
    <row r="105" spans="1:37" s="465" customFormat="1" ht="15" x14ac:dyDescent="0.2">
      <c r="A105" s="794" t="s">
        <v>524</v>
      </c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17"/>
      <c r="AG105" s="117"/>
      <c r="AH105" s="117"/>
      <c r="AI105" s="117"/>
      <c r="AJ105" s="117"/>
      <c r="AK105" s="117"/>
    </row>
    <row r="106" spans="1:37" x14ac:dyDescent="0.2">
      <c r="A106" s="265" t="s">
        <v>1793</v>
      </c>
      <c r="B106" s="117">
        <v>25131</v>
      </c>
      <c r="C106" s="117">
        <v>2058070</v>
      </c>
      <c r="D106" s="117">
        <v>2476038</v>
      </c>
      <c r="E106" s="117">
        <v>2086280</v>
      </c>
      <c r="F106" s="117">
        <v>3737384</v>
      </c>
      <c r="G106" s="117">
        <v>483503</v>
      </c>
      <c r="H106" s="117">
        <v>36</v>
      </c>
      <c r="I106" s="117">
        <v>1678441</v>
      </c>
      <c r="J106" s="117">
        <v>6017169</v>
      </c>
      <c r="K106" s="117">
        <v>48337</v>
      </c>
      <c r="L106" s="117">
        <v>251</v>
      </c>
      <c r="M106" s="117">
        <v>91962</v>
      </c>
      <c r="N106" s="117">
        <v>163059</v>
      </c>
      <c r="O106" s="117">
        <v>2717205</v>
      </c>
      <c r="P106" s="117">
        <v>144</v>
      </c>
      <c r="Q106" s="117">
        <v>1587686</v>
      </c>
      <c r="R106" s="117">
        <v>510336</v>
      </c>
      <c r="S106" s="117">
        <v>137682</v>
      </c>
      <c r="T106" s="117">
        <v>1492667</v>
      </c>
      <c r="U106" s="117">
        <v>2965198</v>
      </c>
      <c r="V106" s="117">
        <v>1138956</v>
      </c>
      <c r="W106" s="117">
        <v>1103277</v>
      </c>
      <c r="X106" s="117">
        <v>208804</v>
      </c>
      <c r="Y106" s="117">
        <v>745318</v>
      </c>
      <c r="Z106" s="117">
        <v>373969</v>
      </c>
      <c r="AA106" s="117">
        <v>1339401</v>
      </c>
      <c r="AB106" s="117">
        <v>299013</v>
      </c>
      <c r="AC106" s="117">
        <v>451281</v>
      </c>
      <c r="AD106" s="117">
        <v>197940</v>
      </c>
      <c r="AE106" s="117">
        <v>2850962</v>
      </c>
      <c r="AF106" s="117">
        <v>85267</v>
      </c>
      <c r="AG106" s="117">
        <v>57660</v>
      </c>
      <c r="AH106" s="117">
        <v>1341141</v>
      </c>
      <c r="AI106" s="117">
        <v>1016100</v>
      </c>
      <c r="AJ106" s="117">
        <v>940345</v>
      </c>
      <c r="AK106" s="117">
        <v>40426013</v>
      </c>
    </row>
    <row r="107" spans="1:37" x14ac:dyDescent="0.2">
      <c r="A107" s="466" t="s">
        <v>1505</v>
      </c>
      <c r="B107" s="117">
        <v>22819.021840000001</v>
      </c>
      <c r="C107" s="117">
        <v>202592.81910999998</v>
      </c>
      <c r="D107" s="117">
        <v>1210930.9916399999</v>
      </c>
      <c r="E107" s="117">
        <v>1362059.2543799998</v>
      </c>
      <c r="F107" s="117">
        <v>1993874.3175900001</v>
      </c>
      <c r="G107" s="117">
        <v>133383.94855000003</v>
      </c>
      <c r="H107" s="117">
        <v>8920.36139</v>
      </c>
      <c r="I107" s="117">
        <v>298140.43033999967</v>
      </c>
      <c r="J107" s="117">
        <v>2186164.8084400049</v>
      </c>
      <c r="K107" s="117">
        <v>11164.60586</v>
      </c>
      <c r="L107" s="117">
        <v>27873.512020000009</v>
      </c>
      <c r="M107" s="117">
        <v>16772.243470000001</v>
      </c>
      <c r="N107" s="117">
        <v>63919.040020000008</v>
      </c>
      <c r="O107" s="117">
        <v>615786.10780000011</v>
      </c>
      <c r="P107" s="117">
        <v>25159.946979999997</v>
      </c>
      <c r="Q107" s="117">
        <v>633112.08041000017</v>
      </c>
      <c r="R107" s="117">
        <v>156928.48357000001</v>
      </c>
      <c r="S107" s="117">
        <v>77373.343600127017</v>
      </c>
      <c r="T107" s="117">
        <v>662749.99250000005</v>
      </c>
      <c r="U107" s="117">
        <v>812970.88267999992</v>
      </c>
      <c r="V107" s="117">
        <v>350642.66532353667</v>
      </c>
      <c r="W107" s="117">
        <v>359730.09064999997</v>
      </c>
      <c r="X107" s="117">
        <v>46779.51672</v>
      </c>
      <c r="Y107" s="117">
        <v>141039.35775999998</v>
      </c>
      <c r="Z107" s="117">
        <v>148024.75792999999</v>
      </c>
      <c r="AA107" s="117">
        <v>829548.02790999995</v>
      </c>
      <c r="AB107" s="117">
        <v>120768.599</v>
      </c>
      <c r="AC107" s="117">
        <v>287886.57495000004</v>
      </c>
      <c r="AD107" s="117">
        <v>55191.226519999997</v>
      </c>
      <c r="AE107" s="117">
        <v>405811.47049000009</v>
      </c>
      <c r="AF107" s="117">
        <v>24636.459319999991</v>
      </c>
      <c r="AG107" s="117">
        <v>28180.256979999998</v>
      </c>
      <c r="AH107" s="117">
        <v>1171213.5774299998</v>
      </c>
      <c r="AI107" s="117">
        <v>142650.02141000002</v>
      </c>
      <c r="AJ107" s="117">
        <v>304381.11041000002</v>
      </c>
      <c r="AK107" s="117">
        <v>14939179.904993666</v>
      </c>
    </row>
    <row r="108" spans="1:37" ht="13.5" thickBot="1" x14ac:dyDescent="0.25">
      <c r="A108" s="467" t="s">
        <v>97</v>
      </c>
      <c r="B108" s="121">
        <v>0</v>
      </c>
      <c r="C108" s="121">
        <v>144420380.01816949</v>
      </c>
      <c r="D108" s="121">
        <v>3239122114.9727597</v>
      </c>
      <c r="E108" s="121">
        <v>1724113042.852309</v>
      </c>
      <c r="F108" s="121">
        <v>4813734303.0470934</v>
      </c>
      <c r="G108" s="121">
        <v>312955454.51197362</v>
      </c>
      <c r="H108" s="121">
        <v>923974.33200000005</v>
      </c>
      <c r="I108" s="121">
        <v>6005440714.49055</v>
      </c>
      <c r="J108" s="121">
        <v>5161220880.7739105</v>
      </c>
      <c r="K108" s="121">
        <v>0</v>
      </c>
      <c r="L108" s="121">
        <v>959382.25276211998</v>
      </c>
      <c r="M108" s="121">
        <v>185699389.35792997</v>
      </c>
      <c r="N108" s="121">
        <v>2503.1880000000001</v>
      </c>
      <c r="O108" s="121">
        <v>989943667.59679937</v>
      </c>
      <c r="P108" s="121">
        <v>1016588.3662182037</v>
      </c>
      <c r="Q108" s="121">
        <v>632381569.38307106</v>
      </c>
      <c r="R108" s="121">
        <v>0</v>
      </c>
      <c r="S108" s="121">
        <v>83232740.585869983</v>
      </c>
      <c r="T108" s="121">
        <v>1918389343.6505599</v>
      </c>
      <c r="U108" s="121">
        <v>1310289319.2277601</v>
      </c>
      <c r="V108" s="121">
        <v>875712429.08077121</v>
      </c>
      <c r="W108" s="121">
        <v>757572675.79308605</v>
      </c>
      <c r="X108" s="121">
        <v>556228324.31023002</v>
      </c>
      <c r="Y108" s="121">
        <v>708588304.26067007</v>
      </c>
      <c r="Z108" s="121">
        <v>253885970.73853463</v>
      </c>
      <c r="AA108" s="121">
        <v>1317126005.61499</v>
      </c>
      <c r="AB108" s="121">
        <v>617677023.68003011</v>
      </c>
      <c r="AC108" s="121">
        <v>772846773.16954994</v>
      </c>
      <c r="AD108" s="121">
        <v>13895466.206940003</v>
      </c>
      <c r="AE108" s="121">
        <v>662696203.07857907</v>
      </c>
      <c r="AF108" s="121">
        <v>133595056.07705</v>
      </c>
      <c r="AG108" s="121">
        <v>22393090.339760002</v>
      </c>
      <c r="AH108" s="121">
        <v>904503787.01719177</v>
      </c>
      <c r="AI108" s="121">
        <v>130599151.33469976</v>
      </c>
      <c r="AJ108" s="121">
        <v>314555226.26567</v>
      </c>
      <c r="AK108" s="121">
        <v>34565720855.575493</v>
      </c>
    </row>
    <row r="109" spans="1:37" x14ac:dyDescent="0.2">
      <c r="A109" s="468" t="s">
        <v>3933</v>
      </c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9"/>
    </row>
    <row r="110" spans="1:37" s="451" customFormat="1" x14ac:dyDescent="0.2">
      <c r="B110" s="308"/>
      <c r="C110" s="308"/>
      <c r="D110" s="308"/>
      <c r="E110" s="308"/>
      <c r="F110" s="308"/>
      <c r="G110" s="308"/>
      <c r="H110" s="308"/>
      <c r="I110" s="308"/>
      <c r="J110" s="308"/>
      <c r="K110" s="308"/>
      <c r="L110" s="308"/>
      <c r="M110" s="308"/>
      <c r="N110" s="308"/>
      <c r="O110" s="308"/>
      <c r="P110" s="308"/>
      <c r="Q110" s="308"/>
      <c r="R110" s="308"/>
      <c r="S110" s="308"/>
      <c r="T110" s="308"/>
      <c r="U110" s="308"/>
      <c r="V110" s="308"/>
      <c r="W110" s="308"/>
      <c r="X110" s="308"/>
      <c r="Y110" s="308"/>
      <c r="Z110" s="308"/>
      <c r="AA110" s="308"/>
      <c r="AB110" s="308"/>
      <c r="AC110" s="308"/>
      <c r="AD110" s="308"/>
      <c r="AE110" s="308"/>
      <c r="AF110" s="308"/>
      <c r="AG110" s="308"/>
      <c r="AH110" s="308"/>
      <c r="AI110" s="308"/>
      <c r="AJ110" s="308"/>
      <c r="AK110" s="308"/>
    </row>
    <row r="111" spans="1:37" s="451" customFormat="1" x14ac:dyDescent="0.2"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  <c r="AE111" s="308"/>
      <c r="AF111" s="308"/>
      <c r="AG111" s="308"/>
      <c r="AH111" s="308"/>
      <c r="AI111" s="308"/>
      <c r="AJ111" s="308"/>
      <c r="AK111" s="308"/>
    </row>
    <row r="112" spans="1:37" s="451" customFormat="1" x14ac:dyDescent="0.2">
      <c r="B112" s="308"/>
      <c r="C112" s="308"/>
      <c r="D112" s="308"/>
      <c r="E112" s="308"/>
      <c r="F112" s="308"/>
      <c r="G112" s="308"/>
      <c r="H112" s="308"/>
      <c r="I112" s="308"/>
      <c r="J112" s="308"/>
      <c r="K112" s="308"/>
      <c r="L112" s="308"/>
      <c r="M112" s="308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  <c r="Y112" s="308"/>
      <c r="Z112" s="308"/>
      <c r="AA112" s="308"/>
      <c r="AB112" s="308"/>
      <c r="AC112" s="308"/>
      <c r="AD112" s="308"/>
      <c r="AE112" s="308"/>
      <c r="AF112" s="308"/>
      <c r="AG112" s="308"/>
      <c r="AH112" s="308"/>
      <c r="AI112" s="308"/>
      <c r="AJ112" s="308"/>
      <c r="AK112" s="308"/>
    </row>
    <row r="113" spans="2:37" s="451" customFormat="1" x14ac:dyDescent="0.2"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08"/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  <c r="AE113" s="308"/>
      <c r="AF113" s="308"/>
      <c r="AG113" s="308"/>
      <c r="AH113" s="308"/>
      <c r="AI113" s="308"/>
      <c r="AJ113" s="308"/>
      <c r="AK113" s="308"/>
    </row>
    <row r="114" spans="2:37" s="451" customFormat="1" x14ac:dyDescent="0.2">
      <c r="B114" s="308"/>
      <c r="C114" s="308"/>
      <c r="D114" s="308"/>
      <c r="E114" s="308"/>
      <c r="F114" s="308"/>
      <c r="G114" s="308"/>
      <c r="H114" s="308"/>
      <c r="I114" s="308"/>
      <c r="J114" s="308"/>
      <c r="K114" s="308"/>
      <c r="L114" s="308"/>
      <c r="M114" s="308"/>
      <c r="N114" s="308"/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  <c r="Y114" s="308"/>
      <c r="Z114" s="308"/>
      <c r="AA114" s="308"/>
      <c r="AB114" s="308"/>
      <c r="AC114" s="308"/>
      <c r="AD114" s="308"/>
      <c r="AE114" s="308"/>
      <c r="AF114" s="308"/>
      <c r="AG114" s="308"/>
      <c r="AH114" s="308"/>
      <c r="AI114" s="308"/>
      <c r="AJ114" s="308"/>
      <c r="AK114" s="308"/>
    </row>
    <row r="115" spans="2:37" s="451" customFormat="1" x14ac:dyDescent="0.2"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  <c r="AE115" s="308"/>
      <c r="AF115" s="308"/>
      <c r="AG115" s="308"/>
      <c r="AH115" s="308"/>
      <c r="AI115" s="308"/>
      <c r="AJ115" s="308"/>
      <c r="AK115" s="308"/>
    </row>
    <row r="116" spans="2:37" s="451" customFormat="1" x14ac:dyDescent="0.2">
      <c r="B116" s="308"/>
      <c r="C116" s="308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  <c r="P116" s="308"/>
      <c r="Q116" s="308"/>
      <c r="R116" s="308"/>
      <c r="S116" s="308"/>
      <c r="T116" s="308"/>
      <c r="U116" s="308"/>
      <c r="V116" s="308"/>
      <c r="W116" s="308"/>
      <c r="X116" s="308"/>
      <c r="Y116" s="308"/>
      <c r="Z116" s="308"/>
      <c r="AA116" s="308"/>
      <c r="AB116" s="308"/>
      <c r="AC116" s="308"/>
      <c r="AD116" s="308"/>
      <c r="AE116" s="308"/>
      <c r="AF116" s="308"/>
      <c r="AG116" s="308"/>
      <c r="AH116" s="308"/>
      <c r="AI116" s="308"/>
      <c r="AJ116" s="308"/>
      <c r="AK116" s="308"/>
    </row>
    <row r="117" spans="2:37" s="451" customFormat="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</row>
    <row r="118" spans="2:37" s="451" customForma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</row>
    <row r="119" spans="2:37" s="451" customFormat="1" x14ac:dyDescent="0.2"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  <c r="AA119" s="308"/>
      <c r="AB119" s="308"/>
      <c r="AC119" s="308"/>
      <c r="AD119" s="308"/>
      <c r="AE119" s="308"/>
      <c r="AF119" s="308"/>
      <c r="AG119" s="308"/>
      <c r="AH119" s="308"/>
      <c r="AI119" s="308"/>
      <c r="AJ119" s="308"/>
      <c r="AK119" s="308"/>
    </row>
    <row r="120" spans="2:37" s="451" customFormat="1" x14ac:dyDescent="0.2">
      <c r="B120" s="308"/>
      <c r="C120" s="308"/>
      <c r="D120" s="308"/>
      <c r="E120" s="308"/>
      <c r="F120" s="308"/>
      <c r="G120" s="308"/>
      <c r="H120" s="308"/>
      <c r="I120" s="308"/>
      <c r="J120" s="308"/>
      <c r="K120" s="308"/>
      <c r="L120" s="308"/>
      <c r="M120" s="308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  <c r="AA120" s="308"/>
      <c r="AB120" s="308"/>
      <c r="AC120" s="308"/>
      <c r="AD120" s="308"/>
      <c r="AE120" s="308"/>
      <c r="AF120" s="308"/>
      <c r="AG120" s="308"/>
      <c r="AH120" s="308"/>
      <c r="AI120" s="308"/>
      <c r="AJ120" s="308"/>
      <c r="AK120" s="308"/>
    </row>
    <row r="121" spans="2:37" s="451" customFormat="1" x14ac:dyDescent="0.2"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  <c r="Y121" s="308"/>
      <c r="Z121" s="308"/>
      <c r="AA121" s="308"/>
      <c r="AB121" s="308"/>
      <c r="AC121" s="308"/>
      <c r="AD121" s="308"/>
      <c r="AE121" s="308"/>
      <c r="AF121" s="308"/>
      <c r="AG121" s="308"/>
      <c r="AH121" s="308"/>
      <c r="AI121" s="308"/>
      <c r="AJ121" s="308"/>
      <c r="AK121" s="308"/>
    </row>
    <row r="122" spans="2:37" s="451" customFormat="1" x14ac:dyDescent="0.2">
      <c r="B122" s="308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308"/>
      <c r="P122" s="308"/>
      <c r="Q122" s="308"/>
      <c r="R122" s="308"/>
      <c r="S122" s="308"/>
      <c r="T122" s="308"/>
      <c r="U122" s="308"/>
      <c r="V122" s="308"/>
      <c r="W122" s="308"/>
      <c r="X122" s="308"/>
      <c r="Y122" s="308"/>
      <c r="Z122" s="308"/>
      <c r="AA122" s="308"/>
      <c r="AB122" s="308"/>
      <c r="AC122" s="308"/>
      <c r="AD122" s="308"/>
      <c r="AE122" s="308"/>
      <c r="AF122" s="308"/>
      <c r="AG122" s="308"/>
      <c r="AH122" s="308"/>
      <c r="AI122" s="308"/>
      <c r="AJ122" s="308"/>
      <c r="AK122" s="308"/>
    </row>
    <row r="123" spans="2:37" s="451" customFormat="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</row>
    <row r="124" spans="2:37" s="451" customFormat="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</row>
    <row r="125" spans="2:37" s="451" customFormat="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</row>
    <row r="126" spans="2:37" s="451" customFormat="1" x14ac:dyDescent="0.2">
      <c r="B126" s="308"/>
      <c r="C126" s="308"/>
      <c r="D126" s="308"/>
      <c r="E126" s="308"/>
      <c r="F126" s="308"/>
      <c r="G126" s="308"/>
      <c r="H126" s="308"/>
      <c r="I126" s="308"/>
      <c r="J126" s="308"/>
      <c r="K126" s="308"/>
      <c r="L126" s="308"/>
      <c r="M126" s="308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  <c r="AA126" s="308"/>
      <c r="AB126" s="308"/>
      <c r="AC126" s="308"/>
      <c r="AD126" s="308"/>
      <c r="AE126" s="308"/>
      <c r="AF126" s="308"/>
      <c r="AG126" s="308"/>
      <c r="AH126" s="308"/>
      <c r="AI126" s="308"/>
      <c r="AJ126" s="308"/>
      <c r="AK126" s="308"/>
    </row>
    <row r="127" spans="2:37" s="451" customFormat="1" x14ac:dyDescent="0.2"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  <c r="AE127" s="308"/>
      <c r="AF127" s="308"/>
      <c r="AG127" s="308"/>
      <c r="AH127" s="308"/>
      <c r="AI127" s="308"/>
      <c r="AJ127" s="308"/>
      <c r="AK127" s="308"/>
    </row>
    <row r="128" spans="2:37" s="451" customFormat="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</row>
    <row r="129" spans="2:37" s="451" customFormat="1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</row>
    <row r="130" spans="2:37" s="451" customFormat="1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</row>
    <row r="131" spans="2:37" s="451" customFormat="1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</row>
    <row r="132" spans="2:37" s="451" customFormat="1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</row>
    <row r="133" spans="2:37" s="451" customFormat="1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</row>
    <row r="134" spans="2:37" s="451" customFormat="1" x14ac:dyDescent="0.2"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08"/>
      <c r="Y134" s="308"/>
      <c r="Z134" s="308"/>
      <c r="AA134" s="308"/>
      <c r="AB134" s="308"/>
      <c r="AC134" s="308"/>
      <c r="AD134" s="308"/>
      <c r="AE134" s="308"/>
      <c r="AF134" s="308"/>
      <c r="AG134" s="308"/>
      <c r="AH134" s="308"/>
      <c r="AI134" s="308"/>
      <c r="AJ134" s="308"/>
      <c r="AK134" s="308"/>
    </row>
    <row r="135" spans="2:37" s="451" customFormat="1" x14ac:dyDescent="0.2"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  <c r="AA135" s="308"/>
      <c r="AB135" s="308"/>
      <c r="AC135" s="308"/>
      <c r="AD135" s="308"/>
      <c r="AE135" s="308"/>
      <c r="AF135" s="308"/>
      <c r="AG135" s="308"/>
      <c r="AH135" s="308"/>
      <c r="AI135" s="308"/>
      <c r="AJ135" s="308"/>
      <c r="AK135" s="308"/>
    </row>
    <row r="136" spans="2:37" s="451" customFormat="1" x14ac:dyDescent="0.2"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  <c r="AA136" s="308"/>
      <c r="AB136" s="308"/>
      <c r="AC136" s="308"/>
      <c r="AD136" s="308"/>
      <c r="AE136" s="308"/>
      <c r="AF136" s="308"/>
      <c r="AG136" s="308"/>
      <c r="AH136" s="308"/>
      <c r="AI136" s="308"/>
      <c r="AJ136" s="308"/>
      <c r="AK136" s="308"/>
    </row>
    <row r="137" spans="2:37" s="451" customFormat="1" x14ac:dyDescent="0.2"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  <c r="AA137" s="308"/>
      <c r="AB137" s="308"/>
      <c r="AC137" s="308"/>
      <c r="AD137" s="308"/>
      <c r="AE137" s="308"/>
      <c r="AF137" s="308"/>
      <c r="AG137" s="308"/>
      <c r="AH137" s="308"/>
      <c r="AI137" s="308"/>
      <c r="AJ137" s="308"/>
      <c r="AK137" s="308"/>
    </row>
  </sheetData>
  <mergeCells count="2">
    <mergeCell ref="A5:R6"/>
    <mergeCell ref="S5:AK6"/>
  </mergeCells>
  <phoneticPr fontId="6" type="noConversion"/>
  <conditionalFormatting sqref="B112:AK137">
    <cfRule type="cellIs" dxfId="120" priority="108" stopIfTrue="1" operator="greaterThan">
      <formula>1</formula>
    </cfRule>
    <cfRule type="cellIs" dxfId="119" priority="109" stopIfTrue="1" operator="lessThan">
      <formula>-1</formula>
    </cfRule>
  </conditionalFormatting>
  <conditionalFormatting sqref="AK8">
    <cfRule type="expression" dxfId="118" priority="105" stopIfTrue="1">
      <formula>$AC8=1</formula>
    </cfRule>
  </conditionalFormatting>
  <conditionalFormatting sqref="C8:AF8">
    <cfRule type="expression" dxfId="117" priority="961" stopIfTrue="1">
      <formula>#REF!=1</formula>
    </cfRule>
  </conditionalFormatting>
  <conditionalFormatting sqref="AG8">
    <cfRule type="expression" dxfId="116" priority="962" stopIfTrue="1">
      <formula>#REF!=1</formula>
    </cfRule>
  </conditionalFormatting>
  <conditionalFormatting sqref="AJ8">
    <cfRule type="expression" dxfId="115" priority="963" stopIfTrue="1">
      <formula>#REF!=1</formula>
    </cfRule>
  </conditionalFormatting>
  <conditionalFormatting sqref="AK8">
    <cfRule type="expression" dxfId="114" priority="964" stopIfTrue="1">
      <formula>#REF!=1</formula>
    </cfRule>
  </conditionalFormatting>
  <conditionalFormatting sqref="AH8:AI8">
    <cfRule type="expression" dxfId="113" priority="96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45" fitToWidth="2" orientation="portrait" r:id="rId1"/>
  <headerFooter alignWithMargins="0"/>
  <colBreaks count="1" manualBreakCount="1">
    <brk id="18" min="2" max="10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64"/>
  <sheetViews>
    <sheetView showGridLines="0" zoomScaleNormal="100" workbookViewId="0">
      <pane xSplit="1" ySplit="11" topLeftCell="B12" activePane="bottomRight" state="frozen"/>
      <selection activeCell="A5" sqref="A5:IV6"/>
      <selection pane="topRight" activeCell="A5" sqref="A5:IV6"/>
      <selection pane="bottomLeft" activeCell="A5" sqref="A5:IV6"/>
      <selection pane="bottomRight" activeCell="A2" sqref="A2"/>
    </sheetView>
  </sheetViews>
  <sheetFormatPr defaultRowHeight="12.75" x14ac:dyDescent="0.2"/>
  <cols>
    <col min="1" max="1" width="73.42578125" style="550" customWidth="1"/>
    <col min="2" max="7" width="10.7109375" style="309" customWidth="1"/>
    <col min="8" max="8" width="11.42578125" style="550" customWidth="1"/>
    <col min="9" max="9" width="12.42578125" style="550" customWidth="1"/>
    <col min="10" max="16384" width="9.140625" style="550"/>
  </cols>
  <sheetData>
    <row r="1" spans="1:9" x14ac:dyDescent="0.2">
      <c r="A1" s="757" t="s">
        <v>349</v>
      </c>
    </row>
    <row r="2" spans="1:9" x14ac:dyDescent="0.2">
      <c r="A2" s="757" t="s">
        <v>350</v>
      </c>
    </row>
    <row r="3" spans="1:9" s="854" customFormat="1" ht="12.95" customHeight="1" x14ac:dyDescent="0.2">
      <c r="A3" s="896" t="s">
        <v>1622</v>
      </c>
      <c r="B3" s="897"/>
      <c r="C3" s="898"/>
      <c r="D3" s="898"/>
      <c r="E3" s="898"/>
      <c r="F3" s="898"/>
      <c r="G3" s="899" t="s">
        <v>1676</v>
      </c>
      <c r="H3" s="900"/>
    </row>
    <row r="4" spans="1:9" s="578" customFormat="1" ht="12.95" customHeight="1" x14ac:dyDescent="0.2">
      <c r="A4" s="579"/>
      <c r="B4" s="642"/>
      <c r="C4" s="642"/>
      <c r="D4" s="642"/>
      <c r="E4" s="642"/>
      <c r="F4" s="642"/>
      <c r="G4" s="642"/>
      <c r="H4" s="548"/>
      <c r="I4" s="548"/>
    </row>
    <row r="5" spans="1:9" s="578" customFormat="1" ht="18" customHeight="1" x14ac:dyDescent="0.2">
      <c r="A5" s="1636" t="str">
        <f>"SİGORTA VE REASÜRANS İLE EMEKLİLİK ŞİRKETLERİNİN 31.12.2012 TARİHLİ KONSOLİDE BİLANÇOLARI"</f>
        <v>SİGORTA VE REASÜRANS İLE EMEKLİLİK ŞİRKETLERİNİN 31.12.2012 TARİHLİ KONSOLİDE BİLANÇOLARI</v>
      </c>
      <c r="B5" s="1636"/>
      <c r="C5" s="1636"/>
      <c r="D5" s="1636"/>
      <c r="E5" s="1636"/>
      <c r="F5" s="1636"/>
      <c r="G5" s="1636"/>
      <c r="H5" s="194"/>
      <c r="I5" s="194"/>
    </row>
    <row r="6" spans="1:9" s="578" customFormat="1" ht="18" customHeight="1" x14ac:dyDescent="0.2">
      <c r="A6" s="1636"/>
      <c r="B6" s="1636"/>
      <c r="C6" s="1636"/>
      <c r="D6" s="1636"/>
      <c r="E6" s="1636"/>
      <c r="F6" s="1636"/>
      <c r="G6" s="1636"/>
      <c r="H6" s="194"/>
      <c r="I6" s="194"/>
    </row>
    <row r="7" spans="1:9" s="578" customFormat="1" ht="12.95" customHeight="1" thickBot="1" x14ac:dyDescent="0.25">
      <c r="A7" s="580"/>
      <c r="B7" s="406"/>
      <c r="C7" s="642"/>
      <c r="D7" s="642"/>
      <c r="E7" s="642"/>
      <c r="F7" s="642"/>
      <c r="G7" s="1354" t="s">
        <v>2071</v>
      </c>
      <c r="H7" s="548"/>
    </row>
    <row r="8" spans="1:9" ht="27" customHeight="1" thickBot="1" x14ac:dyDescent="0.25">
      <c r="A8" s="1637" t="s">
        <v>1294</v>
      </c>
      <c r="B8" s="1629" t="s">
        <v>1562</v>
      </c>
      <c r="C8" s="1630"/>
      <c r="D8" s="1630"/>
      <c r="E8" s="1630"/>
      <c r="F8" s="1631" t="s">
        <v>742</v>
      </c>
      <c r="G8" s="1631" t="s">
        <v>746</v>
      </c>
    </row>
    <row r="9" spans="1:9" ht="14.1" customHeight="1" x14ac:dyDescent="0.2">
      <c r="A9" s="1638"/>
      <c r="B9" s="1631" t="s">
        <v>747</v>
      </c>
      <c r="C9" s="1631" t="s">
        <v>1290</v>
      </c>
      <c r="D9" s="1631" t="s">
        <v>662</v>
      </c>
      <c r="E9" s="1631" t="s">
        <v>663</v>
      </c>
      <c r="F9" s="1632"/>
      <c r="G9" s="1634"/>
    </row>
    <row r="10" spans="1:9" ht="14.1" customHeight="1" x14ac:dyDescent="0.2">
      <c r="A10" s="1638"/>
      <c r="B10" s="1634"/>
      <c r="C10" s="1634"/>
      <c r="D10" s="1634"/>
      <c r="E10" s="1634"/>
      <c r="F10" s="1632"/>
      <c r="G10" s="1634"/>
    </row>
    <row r="11" spans="1:9" ht="14.1" customHeight="1" thickBot="1" x14ac:dyDescent="0.25">
      <c r="A11" s="1639"/>
      <c r="B11" s="1635"/>
      <c r="C11" s="1635"/>
      <c r="D11" s="1635"/>
      <c r="E11" s="1635"/>
      <c r="F11" s="1633"/>
      <c r="G11" s="1635"/>
    </row>
    <row r="12" spans="1:9" ht="17.100000000000001" customHeight="1" x14ac:dyDescent="0.2">
      <c r="A12" s="206"/>
      <c r="B12" s="2"/>
      <c r="C12" s="2"/>
      <c r="D12" s="2"/>
      <c r="E12" s="2"/>
      <c r="F12" s="643"/>
      <c r="G12" s="2"/>
    </row>
    <row r="13" spans="1:9" ht="17.100000000000001" customHeight="1" x14ac:dyDescent="0.2">
      <c r="A13" s="1126" t="s">
        <v>599</v>
      </c>
      <c r="B13" s="1127">
        <f>B15+B19+B20+B37+B38+B39+B40</f>
        <v>16686498.265232338</v>
      </c>
      <c r="C13" s="1127">
        <f>C15+C19+C20+C37+C38+C39+C40</f>
        <v>532233.66552476946</v>
      </c>
      <c r="D13" s="1127">
        <f>D15+D19+D20+D37+D38+D39+D40</f>
        <v>21286109.253723878</v>
      </c>
      <c r="E13" s="1127">
        <f>SUM(B13:D13)</f>
        <v>38504841.18448098</v>
      </c>
      <c r="F13" s="1127">
        <f>F15+F19+F20+F37+F38+F39+F40</f>
        <v>1351011.159</v>
      </c>
      <c r="G13" s="1127">
        <f>E13+F13</f>
        <v>39855852.343480982</v>
      </c>
    </row>
    <row r="14" spans="1:9" ht="17.100000000000001" customHeight="1" x14ac:dyDescent="0.2">
      <c r="A14" s="207"/>
      <c r="B14" s="644"/>
      <c r="C14" s="644"/>
      <c r="D14" s="644"/>
      <c r="E14" s="644"/>
      <c r="F14" s="644"/>
      <c r="G14" s="644"/>
    </row>
    <row r="15" spans="1:9" ht="17.100000000000001" customHeight="1" x14ac:dyDescent="0.2">
      <c r="A15" s="207" t="s">
        <v>1295</v>
      </c>
      <c r="B15" s="583">
        <v>7288021.3078627866</v>
      </c>
      <c r="C15" s="583">
        <v>274025.78397000005</v>
      </c>
      <c r="D15" s="583">
        <v>3023009.3130638814</v>
      </c>
      <c r="E15" s="583">
        <f>SUM(B15:D15)</f>
        <v>10585056.404896669</v>
      </c>
      <c r="F15" s="583">
        <v>677226.86300000001</v>
      </c>
      <c r="G15" s="583">
        <f>E15+F15</f>
        <v>11262283.267896669</v>
      </c>
    </row>
    <row r="16" spans="1:9" ht="17.100000000000001" customHeight="1" x14ac:dyDescent="0.2">
      <c r="A16" s="207" t="s">
        <v>1296</v>
      </c>
      <c r="B16" s="583">
        <v>260.05820999999992</v>
      </c>
      <c r="C16" s="583">
        <v>2.1748899999999889</v>
      </c>
      <c r="D16" s="583">
        <v>33.644840000000002</v>
      </c>
      <c r="E16" s="583">
        <f t="shared" ref="E16:E40" si="0">SUM(B16:D16)</f>
        <v>295.87793999999991</v>
      </c>
      <c r="F16" s="583">
        <v>24.734999999999999</v>
      </c>
      <c r="G16" s="583">
        <f t="shared" ref="G16:G40" si="1">E16+F16</f>
        <v>320.61293999999992</v>
      </c>
    </row>
    <row r="17" spans="1:7" ht="17.100000000000001" customHeight="1" x14ac:dyDescent="0.2">
      <c r="A17" s="207" t="s">
        <v>812</v>
      </c>
      <c r="B17" s="583">
        <v>5624296.0753981359</v>
      </c>
      <c r="C17" s="583">
        <v>267746.94831000001</v>
      </c>
      <c r="D17" s="583">
        <v>2661840.3532038811</v>
      </c>
      <c r="E17" s="583">
        <f t="shared" si="0"/>
        <v>8553883.3769120164</v>
      </c>
      <c r="F17" s="583">
        <v>677202.12800000003</v>
      </c>
      <c r="G17" s="583">
        <f t="shared" si="1"/>
        <v>9231085.5049120169</v>
      </c>
    </row>
    <row r="18" spans="1:7" ht="17.100000000000001" customHeight="1" x14ac:dyDescent="0.2">
      <c r="A18" s="207" t="s">
        <v>1297</v>
      </c>
      <c r="B18" s="583">
        <v>1663465.1742546503</v>
      </c>
      <c r="C18" s="583">
        <v>6276.6607699999977</v>
      </c>
      <c r="D18" s="583">
        <v>361135.31501999998</v>
      </c>
      <c r="E18" s="583">
        <f t="shared" si="0"/>
        <v>2030877.1500446503</v>
      </c>
      <c r="F18" s="583">
        <v>0</v>
      </c>
      <c r="G18" s="583">
        <f t="shared" si="1"/>
        <v>2030877.1500446503</v>
      </c>
    </row>
    <row r="19" spans="1:7" ht="17.100000000000001" customHeight="1" x14ac:dyDescent="0.2">
      <c r="A19" s="206" t="s">
        <v>1298</v>
      </c>
      <c r="B19" s="583">
        <v>3429638.4483800009</v>
      </c>
      <c r="C19" s="583">
        <v>172712.55578476941</v>
      </c>
      <c r="D19" s="583">
        <v>6175561.8217000011</v>
      </c>
      <c r="E19" s="583">
        <f t="shared" si="0"/>
        <v>9777912.8258647714</v>
      </c>
      <c r="F19" s="583">
        <v>360820.842</v>
      </c>
      <c r="G19" s="583">
        <f t="shared" si="1"/>
        <v>10138733.667864772</v>
      </c>
    </row>
    <row r="20" spans="1:7" ht="17.100000000000001" customHeight="1" x14ac:dyDescent="0.2">
      <c r="A20" s="207" t="s">
        <v>1299</v>
      </c>
      <c r="B20" s="583">
        <v>4447567.9692956023</v>
      </c>
      <c r="C20" s="583">
        <v>69567.110939999999</v>
      </c>
      <c r="D20" s="583">
        <v>11887649.01331</v>
      </c>
      <c r="E20" s="583">
        <f t="shared" si="0"/>
        <v>16404784.093545603</v>
      </c>
      <c r="F20" s="583">
        <v>185066.883</v>
      </c>
      <c r="G20" s="583">
        <f t="shared" si="1"/>
        <v>16589850.976545602</v>
      </c>
    </row>
    <row r="21" spans="1:7" ht="17.100000000000001" customHeight="1" x14ac:dyDescent="0.2">
      <c r="A21" s="208" t="s">
        <v>1300</v>
      </c>
      <c r="B21" s="583">
        <v>4222461.3534656018</v>
      </c>
      <c r="C21" s="583">
        <v>51668.358050000003</v>
      </c>
      <c r="D21" s="583">
        <v>227477.90494000004</v>
      </c>
      <c r="E21" s="583">
        <f t="shared" si="0"/>
        <v>4501607.6164556015</v>
      </c>
      <c r="F21" s="583">
        <v>0</v>
      </c>
      <c r="G21" s="583">
        <f t="shared" si="1"/>
        <v>4501607.6164556015</v>
      </c>
    </row>
    <row r="22" spans="1:7" ht="17.100000000000001" customHeight="1" x14ac:dyDescent="0.2">
      <c r="A22" s="207" t="s">
        <v>1301</v>
      </c>
      <c r="B22" s="583">
        <v>410475.25410168892</v>
      </c>
      <c r="C22" s="583">
        <v>47884.288720000004</v>
      </c>
      <c r="D22" s="583">
        <v>199699.35243000003</v>
      </c>
      <c r="E22" s="583">
        <f t="shared" si="0"/>
        <v>658058.89525168901</v>
      </c>
      <c r="F22" s="583">
        <v>0</v>
      </c>
      <c r="G22" s="583">
        <f t="shared" si="1"/>
        <v>658058.89525168901</v>
      </c>
    </row>
    <row r="23" spans="1:7" ht="17.100000000000001" customHeight="1" x14ac:dyDescent="0.2">
      <c r="A23" s="207" t="s">
        <v>1302</v>
      </c>
      <c r="B23" s="583">
        <v>420333.33409168891</v>
      </c>
      <c r="C23" s="583">
        <v>50347.901839999999</v>
      </c>
      <c r="D23" s="583">
        <v>201545.62579000002</v>
      </c>
      <c r="E23" s="583">
        <f t="shared" si="0"/>
        <v>672226.86172168888</v>
      </c>
      <c r="F23" s="583">
        <v>0</v>
      </c>
      <c r="G23" s="583">
        <f t="shared" si="1"/>
        <v>672226.86172168888</v>
      </c>
    </row>
    <row r="24" spans="1:7" ht="17.100000000000001" customHeight="1" x14ac:dyDescent="0.2">
      <c r="A24" s="206" t="s">
        <v>1303</v>
      </c>
      <c r="B24" s="583">
        <v>-7154.4837800000005</v>
      </c>
      <c r="C24" s="583">
        <v>-621.9781999999999</v>
      </c>
      <c r="D24" s="583">
        <v>-1628.9039399999999</v>
      </c>
      <c r="E24" s="583">
        <f t="shared" si="0"/>
        <v>-9405.3659200000002</v>
      </c>
      <c r="F24" s="583">
        <v>0</v>
      </c>
      <c r="G24" s="583">
        <f t="shared" si="1"/>
        <v>-9405.3659200000002</v>
      </c>
    </row>
    <row r="25" spans="1:7" ht="17.100000000000001" customHeight="1" x14ac:dyDescent="0.2">
      <c r="A25" s="207" t="s">
        <v>1304</v>
      </c>
      <c r="B25" s="583">
        <v>-2703.5962100000002</v>
      </c>
      <c r="C25" s="583">
        <v>-1841.63492</v>
      </c>
      <c r="D25" s="583">
        <v>-217.36942000000002</v>
      </c>
      <c r="E25" s="583">
        <f t="shared" si="0"/>
        <v>-4762.6005500000001</v>
      </c>
      <c r="F25" s="583">
        <v>0</v>
      </c>
      <c r="G25" s="583">
        <f t="shared" si="1"/>
        <v>-4762.6005500000001</v>
      </c>
    </row>
    <row r="26" spans="1:7" ht="17.100000000000001" customHeight="1" x14ac:dyDescent="0.2">
      <c r="A26" s="209" t="s">
        <v>1305</v>
      </c>
      <c r="B26" s="583">
        <v>2837144.9985877294</v>
      </c>
      <c r="C26" s="583">
        <v>1370.0011999999997</v>
      </c>
      <c r="D26" s="583">
        <v>13662.174589999997</v>
      </c>
      <c r="E26" s="583">
        <f t="shared" si="0"/>
        <v>2852177.1743777292</v>
      </c>
      <c r="F26" s="583">
        <v>0</v>
      </c>
      <c r="G26" s="583">
        <f t="shared" si="1"/>
        <v>2852177.1743777292</v>
      </c>
    </row>
    <row r="27" spans="1:7" ht="17.100000000000001" customHeight="1" x14ac:dyDescent="0.2">
      <c r="A27" s="208" t="s">
        <v>1306</v>
      </c>
      <c r="B27" s="583">
        <v>2397363.7704779296</v>
      </c>
      <c r="C27" s="583">
        <v>1370.0011999999997</v>
      </c>
      <c r="D27" s="583">
        <v>13486.468289999999</v>
      </c>
      <c r="E27" s="583">
        <f t="shared" si="0"/>
        <v>2412220.2399679297</v>
      </c>
      <c r="F27" s="583">
        <v>0</v>
      </c>
      <c r="G27" s="583">
        <f t="shared" si="1"/>
        <v>2412220.2399679297</v>
      </c>
    </row>
    <row r="28" spans="1:7" ht="17.100000000000001" customHeight="1" x14ac:dyDescent="0.2">
      <c r="A28" s="207" t="s">
        <v>1307</v>
      </c>
      <c r="B28" s="583">
        <v>484206.20738979999</v>
      </c>
      <c r="C28" s="583">
        <v>0</v>
      </c>
      <c r="D28" s="583">
        <v>179.82189000000002</v>
      </c>
      <c r="E28" s="583">
        <f t="shared" si="0"/>
        <v>484386.02927980002</v>
      </c>
      <c r="F28" s="583">
        <v>0</v>
      </c>
      <c r="G28" s="583">
        <f t="shared" si="1"/>
        <v>484386.02927980002</v>
      </c>
    </row>
    <row r="29" spans="1:7" ht="17.100000000000001" customHeight="1" x14ac:dyDescent="0.2">
      <c r="A29" s="206" t="s">
        <v>1308</v>
      </c>
      <c r="B29" s="583">
        <v>-16907.80773</v>
      </c>
      <c r="C29" s="583">
        <v>0</v>
      </c>
      <c r="D29" s="583">
        <v>-3.1240999999999999</v>
      </c>
      <c r="E29" s="583">
        <f t="shared" si="0"/>
        <v>-16910.931830000001</v>
      </c>
      <c r="F29" s="583">
        <v>0</v>
      </c>
      <c r="G29" s="583">
        <f t="shared" si="1"/>
        <v>-16910.931830000001</v>
      </c>
    </row>
    <row r="30" spans="1:7" ht="17.100000000000001" customHeight="1" x14ac:dyDescent="0.2">
      <c r="A30" s="207" t="s">
        <v>1309</v>
      </c>
      <c r="B30" s="583">
        <v>-27517.171549999999</v>
      </c>
      <c r="C30" s="583">
        <v>0</v>
      </c>
      <c r="D30" s="583">
        <v>-0.99148999999999998</v>
      </c>
      <c r="E30" s="583">
        <f t="shared" si="0"/>
        <v>-27518.163039999999</v>
      </c>
      <c r="F30" s="583">
        <v>0</v>
      </c>
      <c r="G30" s="583">
        <f t="shared" si="1"/>
        <v>-27518.163039999999</v>
      </c>
    </row>
    <row r="31" spans="1:7" ht="17.100000000000001" customHeight="1" x14ac:dyDescent="0.2">
      <c r="A31" s="208" t="s">
        <v>1310</v>
      </c>
      <c r="B31" s="583">
        <v>974841.10077618354</v>
      </c>
      <c r="C31" s="583">
        <v>2414.0681299999978</v>
      </c>
      <c r="D31" s="583">
        <v>14116.377919999997</v>
      </c>
      <c r="E31" s="583">
        <f t="shared" si="0"/>
        <v>991371.54682618356</v>
      </c>
      <c r="F31" s="583">
        <v>0</v>
      </c>
      <c r="G31" s="583">
        <f t="shared" si="1"/>
        <v>991371.54682618356</v>
      </c>
    </row>
    <row r="32" spans="1:7" ht="17.100000000000001" customHeight="1" x14ac:dyDescent="0.2">
      <c r="A32" s="208" t="s">
        <v>1311</v>
      </c>
      <c r="B32" s="583">
        <v>164762.91827000002</v>
      </c>
      <c r="C32" s="583">
        <v>16078.875909999997</v>
      </c>
      <c r="D32" s="583">
        <v>513.16296</v>
      </c>
      <c r="E32" s="583">
        <f t="shared" si="0"/>
        <v>181354.95714000001</v>
      </c>
      <c r="F32" s="583">
        <v>114726.42</v>
      </c>
      <c r="G32" s="583">
        <f t="shared" si="1"/>
        <v>296081.37714</v>
      </c>
    </row>
    <row r="33" spans="1:7" ht="17.100000000000001" customHeight="1" x14ac:dyDescent="0.2">
      <c r="A33" s="207" t="s">
        <v>1312</v>
      </c>
      <c r="B33" s="583">
        <v>11277.966119999999</v>
      </c>
      <c r="C33" s="583">
        <v>4.0800000000000003E-3</v>
      </c>
      <c r="D33" s="583">
        <v>0</v>
      </c>
      <c r="E33" s="583">
        <f t="shared" si="0"/>
        <v>11277.9702</v>
      </c>
      <c r="F33" s="583">
        <v>70340.463000000003</v>
      </c>
      <c r="G33" s="583">
        <f t="shared" si="1"/>
        <v>81618.433199999999</v>
      </c>
    </row>
    <row r="34" spans="1:7" ht="17.100000000000001" customHeight="1" x14ac:dyDescent="0.2">
      <c r="A34" s="207" t="s">
        <v>1313</v>
      </c>
      <c r="B34" s="583">
        <v>0</v>
      </c>
      <c r="C34" s="583">
        <v>1819.8728899999999</v>
      </c>
      <c r="D34" s="583">
        <v>79608.371319999991</v>
      </c>
      <c r="E34" s="583">
        <f t="shared" si="0"/>
        <v>81428.24420999999</v>
      </c>
      <c r="F34" s="583">
        <v>0</v>
      </c>
      <c r="G34" s="583">
        <f t="shared" si="1"/>
        <v>81428.24420999999</v>
      </c>
    </row>
    <row r="35" spans="1:7" ht="17.100000000000001" customHeight="1" x14ac:dyDescent="0.2">
      <c r="A35" s="208" t="s">
        <v>1314</v>
      </c>
      <c r="B35" s="583">
        <v>0</v>
      </c>
      <c r="C35" s="583">
        <v>0</v>
      </c>
      <c r="D35" s="583">
        <v>11580006.80125</v>
      </c>
      <c r="E35" s="583">
        <f t="shared" si="0"/>
        <v>11580006.80125</v>
      </c>
      <c r="F35" s="583">
        <v>0</v>
      </c>
      <c r="G35" s="583">
        <f t="shared" si="1"/>
        <v>11580006.80125</v>
      </c>
    </row>
    <row r="36" spans="1:7" ht="17.100000000000001" customHeight="1" x14ac:dyDescent="0.2">
      <c r="A36" s="207" t="s">
        <v>1315</v>
      </c>
      <c r="B36" s="583">
        <v>49065.731439999821</v>
      </c>
      <c r="C36" s="583">
        <v>1.0000000242143869E-5</v>
      </c>
      <c r="D36" s="583">
        <v>42.772840000000315</v>
      </c>
      <c r="E36" s="583">
        <f t="shared" si="0"/>
        <v>49108.504289999823</v>
      </c>
      <c r="F36" s="583">
        <v>0</v>
      </c>
      <c r="G36" s="583">
        <f t="shared" si="1"/>
        <v>49108.504289999823</v>
      </c>
    </row>
    <row r="37" spans="1:7" ht="17.100000000000001" customHeight="1" x14ac:dyDescent="0.2">
      <c r="A37" s="207" t="s">
        <v>1316</v>
      </c>
      <c r="B37" s="583">
        <v>5979.9981600000001</v>
      </c>
      <c r="C37" s="583">
        <v>155.95285000000004</v>
      </c>
      <c r="D37" s="583">
        <v>9690.1345100000017</v>
      </c>
      <c r="E37" s="583">
        <f t="shared" si="0"/>
        <v>15826.085520000001</v>
      </c>
      <c r="F37" s="583">
        <v>0</v>
      </c>
      <c r="G37" s="583">
        <f t="shared" si="1"/>
        <v>15826.085520000001</v>
      </c>
    </row>
    <row r="38" spans="1:7" ht="17.100000000000001" customHeight="1" x14ac:dyDescent="0.2">
      <c r="A38" s="207" t="s">
        <v>1317</v>
      </c>
      <c r="B38" s="583">
        <v>59220.829313187452</v>
      </c>
      <c r="C38" s="583">
        <v>1973.2329800000002</v>
      </c>
      <c r="D38" s="583">
        <v>14744.991690000001</v>
      </c>
      <c r="E38" s="583">
        <f t="shared" si="0"/>
        <v>75939.053983187448</v>
      </c>
      <c r="F38" s="583">
        <v>110.476</v>
      </c>
      <c r="G38" s="583">
        <f t="shared" si="1"/>
        <v>76049.529983187444</v>
      </c>
    </row>
    <row r="39" spans="1:7" ht="17.100000000000001" customHeight="1" x14ac:dyDescent="0.2">
      <c r="A39" s="207" t="s">
        <v>1318</v>
      </c>
      <c r="B39" s="583">
        <v>1384939.7874658513</v>
      </c>
      <c r="C39" s="583">
        <v>10112.319800000003</v>
      </c>
      <c r="D39" s="583">
        <v>161208.26783000003</v>
      </c>
      <c r="E39" s="583">
        <f t="shared" si="0"/>
        <v>1556260.3750958513</v>
      </c>
      <c r="F39" s="583">
        <v>117878.22900000001</v>
      </c>
      <c r="G39" s="583">
        <f t="shared" si="1"/>
        <v>1674138.6040958513</v>
      </c>
    </row>
    <row r="40" spans="1:7" ht="17.100000000000001" customHeight="1" x14ac:dyDescent="0.2">
      <c r="A40" s="207" t="s">
        <v>1319</v>
      </c>
      <c r="B40" s="583">
        <v>71129.924754908017</v>
      </c>
      <c r="C40" s="583">
        <v>3686.7092000000002</v>
      </c>
      <c r="D40" s="583">
        <v>14245.711620000002</v>
      </c>
      <c r="E40" s="583">
        <f t="shared" si="0"/>
        <v>89062.345574908017</v>
      </c>
      <c r="F40" s="583">
        <v>9907.866</v>
      </c>
      <c r="G40" s="583">
        <f t="shared" si="1"/>
        <v>98970.211574908011</v>
      </c>
    </row>
    <row r="41" spans="1:7" ht="17.100000000000001" customHeight="1" x14ac:dyDescent="0.2">
      <c r="A41" s="207"/>
      <c r="B41" s="583"/>
      <c r="C41" s="583"/>
      <c r="D41" s="583"/>
      <c r="E41" s="583"/>
      <c r="F41" s="583"/>
      <c r="G41" s="583"/>
    </row>
    <row r="42" spans="1:7" ht="17.100000000000001" customHeight="1" x14ac:dyDescent="0.2">
      <c r="A42" s="1126" t="s">
        <v>600</v>
      </c>
      <c r="B42" s="1127">
        <f>B44+B49+B50+B51+B52+B59+B60+B61</f>
        <v>2262794.5849799998</v>
      </c>
      <c r="C42" s="1127">
        <f>C44+C49+C50+C51+C52+C59+C60+C61</f>
        <v>13130.313439999996</v>
      </c>
      <c r="D42" s="1127">
        <f>D44+D49+D50+D51+D52+D59+D60+D61</f>
        <v>10054374.91784</v>
      </c>
      <c r="E42" s="1127">
        <f>SUM(B42:D42)</f>
        <v>12330299.816260001</v>
      </c>
      <c r="F42" s="1127">
        <f>F44+F49+F50+F51+F52+F59+F60+F61</f>
        <v>412902.37899999996</v>
      </c>
      <c r="G42" s="1127">
        <f>E42+F42</f>
        <v>12743202.195260001</v>
      </c>
    </row>
    <row r="43" spans="1:7" ht="17.100000000000001" customHeight="1" x14ac:dyDescent="0.2">
      <c r="A43" s="207"/>
      <c r="B43" s="644"/>
      <c r="C43" s="644"/>
      <c r="D43" s="644"/>
      <c r="E43" s="644"/>
      <c r="F43" s="644"/>
      <c r="G43" s="644"/>
    </row>
    <row r="44" spans="1:7" ht="17.100000000000001" customHeight="1" x14ac:dyDescent="0.2">
      <c r="A44" s="207" t="s">
        <v>1320</v>
      </c>
      <c r="B44" s="583">
        <v>13096.357040000001</v>
      </c>
      <c r="C44" s="583">
        <v>0</v>
      </c>
      <c r="D44" s="583">
        <v>9022522.3365000002</v>
      </c>
      <c r="E44" s="583">
        <f t="shared" ref="E44:E61" si="2">SUM(B44:D44)</f>
        <v>9035618.6935399994</v>
      </c>
      <c r="F44" s="583">
        <v>0</v>
      </c>
      <c r="G44" s="583">
        <f t="shared" ref="G44:G61" si="3">F44+E44</f>
        <v>9035618.6935399994</v>
      </c>
    </row>
    <row r="45" spans="1:7" ht="17.100000000000001" customHeight="1" x14ac:dyDescent="0.2">
      <c r="A45" s="208" t="s">
        <v>1321</v>
      </c>
      <c r="B45" s="583">
        <v>12873.29615</v>
      </c>
      <c r="C45" s="583">
        <v>0</v>
      </c>
      <c r="D45" s="583">
        <v>0</v>
      </c>
      <c r="E45" s="583">
        <f t="shared" si="2"/>
        <v>12873.29615</v>
      </c>
      <c r="F45" s="583">
        <v>0</v>
      </c>
      <c r="G45" s="583">
        <f t="shared" si="3"/>
        <v>12873.29615</v>
      </c>
    </row>
    <row r="46" spans="1:7" ht="17.100000000000001" customHeight="1" x14ac:dyDescent="0.2">
      <c r="A46" s="208" t="s">
        <v>1322</v>
      </c>
      <c r="B46" s="583">
        <v>0</v>
      </c>
      <c r="C46" s="583">
        <v>0</v>
      </c>
      <c r="D46" s="583">
        <v>144089.19688999999</v>
      </c>
      <c r="E46" s="583">
        <f t="shared" si="2"/>
        <v>144089.19688999999</v>
      </c>
      <c r="F46" s="583">
        <v>0</v>
      </c>
      <c r="G46" s="583">
        <f t="shared" si="3"/>
        <v>144089.19688999999</v>
      </c>
    </row>
    <row r="47" spans="1:7" ht="17.100000000000001" customHeight="1" x14ac:dyDescent="0.2">
      <c r="A47" s="208" t="s">
        <v>3930</v>
      </c>
      <c r="B47" s="583">
        <v>0</v>
      </c>
      <c r="C47" s="583">
        <v>0</v>
      </c>
      <c r="D47" s="583">
        <v>8878433.13961</v>
      </c>
      <c r="E47" s="583">
        <f t="shared" si="2"/>
        <v>8878433.13961</v>
      </c>
      <c r="F47" s="583">
        <v>0</v>
      </c>
      <c r="G47" s="583">
        <f t="shared" si="3"/>
        <v>8878433.13961</v>
      </c>
    </row>
    <row r="48" spans="1:7" ht="17.100000000000001" customHeight="1" x14ac:dyDescent="0.2">
      <c r="A48" s="208" t="s">
        <v>1323</v>
      </c>
      <c r="B48" s="583">
        <v>223.0608900000006</v>
      </c>
      <c r="C48" s="583">
        <v>0</v>
      </c>
      <c r="D48" s="583">
        <v>0</v>
      </c>
      <c r="E48" s="583">
        <f t="shared" si="2"/>
        <v>223.0608900000006</v>
      </c>
      <c r="F48" s="583">
        <v>0</v>
      </c>
      <c r="G48" s="583">
        <f t="shared" si="3"/>
        <v>223.0608900000006</v>
      </c>
    </row>
    <row r="49" spans="1:7" ht="17.100000000000001" customHeight="1" x14ac:dyDescent="0.2">
      <c r="A49" s="207" t="s">
        <v>1324</v>
      </c>
      <c r="B49" s="583">
        <v>4.4066000000000001</v>
      </c>
      <c r="C49" s="583">
        <v>0</v>
      </c>
      <c r="D49" s="583">
        <v>0</v>
      </c>
      <c r="E49" s="583">
        <f t="shared" si="2"/>
        <v>4.4066000000000001</v>
      </c>
      <c r="F49" s="583">
        <v>0</v>
      </c>
      <c r="G49" s="583">
        <f t="shared" si="3"/>
        <v>4.4066000000000001</v>
      </c>
    </row>
    <row r="50" spans="1:7" ht="17.100000000000001" customHeight="1" x14ac:dyDescent="0.2">
      <c r="A50" s="207" t="s">
        <v>1325</v>
      </c>
      <c r="B50" s="583">
        <v>2013.09986</v>
      </c>
      <c r="C50" s="583">
        <v>79.726200000000006</v>
      </c>
      <c r="D50" s="583">
        <v>118.46445999999999</v>
      </c>
      <c r="E50" s="583">
        <f t="shared" si="2"/>
        <v>2211.29052</v>
      </c>
      <c r="F50" s="583">
        <v>0</v>
      </c>
      <c r="G50" s="583">
        <f t="shared" si="3"/>
        <v>2211.29052</v>
      </c>
    </row>
    <row r="51" spans="1:7" ht="17.100000000000001" customHeight="1" x14ac:dyDescent="0.2">
      <c r="A51" s="207" t="s">
        <v>1326</v>
      </c>
      <c r="B51" s="583">
        <v>843558.62355999986</v>
      </c>
      <c r="C51" s="583">
        <v>99.995000000000005</v>
      </c>
      <c r="D51" s="583">
        <v>67171.875220000002</v>
      </c>
      <c r="E51" s="583">
        <f t="shared" si="2"/>
        <v>910830.4937799999</v>
      </c>
      <c r="F51" s="583">
        <v>330278.82799999998</v>
      </c>
      <c r="G51" s="583">
        <f t="shared" si="3"/>
        <v>1241109.3217799999</v>
      </c>
    </row>
    <row r="52" spans="1:7" ht="17.100000000000001" customHeight="1" x14ac:dyDescent="0.2">
      <c r="A52" s="207" t="s">
        <v>1327</v>
      </c>
      <c r="B52" s="583">
        <v>579293.1921799999</v>
      </c>
      <c r="C52" s="583">
        <v>8022.280969999998</v>
      </c>
      <c r="D52" s="583">
        <v>129606.14741000001</v>
      </c>
      <c r="E52" s="583">
        <f t="shared" si="2"/>
        <v>716921.62055999984</v>
      </c>
      <c r="F52" s="583">
        <v>44873.572</v>
      </c>
      <c r="G52" s="583">
        <f t="shared" si="3"/>
        <v>761795.19255999988</v>
      </c>
    </row>
    <row r="53" spans="1:7" ht="17.100000000000001" customHeight="1" x14ac:dyDescent="0.2">
      <c r="A53" s="207" t="s">
        <v>1328</v>
      </c>
      <c r="B53" s="583">
        <v>184390.83334999997</v>
      </c>
      <c r="C53" s="583">
        <v>3661.3457699999999</v>
      </c>
      <c r="D53" s="583">
        <v>20704.655029999998</v>
      </c>
      <c r="E53" s="583">
        <f t="shared" si="2"/>
        <v>208756.83414999998</v>
      </c>
      <c r="F53" s="583">
        <v>23457.851999999999</v>
      </c>
      <c r="G53" s="583">
        <f t="shared" si="3"/>
        <v>232214.68614999996</v>
      </c>
    </row>
    <row r="54" spans="1:7" ht="17.100000000000001" customHeight="1" x14ac:dyDescent="0.2">
      <c r="A54" s="207" t="s">
        <v>1329</v>
      </c>
      <c r="B54" s="583">
        <v>307086.54817999998</v>
      </c>
      <c r="C54" s="583">
        <v>0</v>
      </c>
      <c r="D54" s="583">
        <v>58806.600880000005</v>
      </c>
      <c r="E54" s="583">
        <f t="shared" si="2"/>
        <v>365893.14905999997</v>
      </c>
      <c r="F54" s="583">
        <v>19455.026000000002</v>
      </c>
      <c r="G54" s="583">
        <f t="shared" si="3"/>
        <v>385348.17505999998</v>
      </c>
    </row>
    <row r="55" spans="1:7" ht="17.100000000000001" customHeight="1" x14ac:dyDescent="0.2">
      <c r="A55" s="207" t="s">
        <v>1330</v>
      </c>
      <c r="B55" s="583">
        <v>-3949.467390000008</v>
      </c>
      <c r="C55" s="583">
        <v>540.76649999999995</v>
      </c>
      <c r="D55" s="583">
        <v>8680.8147900000004</v>
      </c>
      <c r="E55" s="583">
        <f t="shared" si="2"/>
        <v>5272.1138999999921</v>
      </c>
      <c r="F55" s="583">
        <v>0</v>
      </c>
      <c r="G55" s="583">
        <f t="shared" si="3"/>
        <v>5272.1138999999921</v>
      </c>
    </row>
    <row r="56" spans="1:7" ht="17.100000000000001" customHeight="1" x14ac:dyDescent="0.2">
      <c r="A56" s="208" t="s">
        <v>1331</v>
      </c>
      <c r="B56" s="583">
        <v>62028.32411999999</v>
      </c>
      <c r="C56" s="583">
        <v>2211.3741699999991</v>
      </c>
      <c r="D56" s="583">
        <v>22057.637629999994</v>
      </c>
      <c r="E56" s="583">
        <f t="shared" si="2"/>
        <v>86297.335919999983</v>
      </c>
      <c r="F56" s="583">
        <v>1340.277</v>
      </c>
      <c r="G56" s="583">
        <f t="shared" si="3"/>
        <v>87637.612919999985</v>
      </c>
    </row>
    <row r="57" spans="1:7" ht="17.100000000000001" customHeight="1" x14ac:dyDescent="0.2">
      <c r="A57" s="208" t="s">
        <v>1332</v>
      </c>
      <c r="B57" s="583">
        <v>8399.8011100000022</v>
      </c>
      <c r="C57" s="583">
        <v>274.65850999999986</v>
      </c>
      <c r="D57" s="583">
        <v>2337.70237</v>
      </c>
      <c r="E57" s="583">
        <f t="shared" si="2"/>
        <v>11012.161990000001</v>
      </c>
      <c r="F57" s="583">
        <v>620.41700000000003</v>
      </c>
      <c r="G57" s="583">
        <f t="shared" si="3"/>
        <v>11632.57899</v>
      </c>
    </row>
    <row r="58" spans="1:7" ht="17.100000000000001" customHeight="1" x14ac:dyDescent="0.2">
      <c r="A58" s="208" t="s">
        <v>1333</v>
      </c>
      <c r="B58" s="583">
        <v>21337.152809999992</v>
      </c>
      <c r="C58" s="583">
        <v>1334.1360199999992</v>
      </c>
      <c r="D58" s="583">
        <v>17018.736709999997</v>
      </c>
      <c r="E58" s="583">
        <f t="shared" si="2"/>
        <v>39690.025539999988</v>
      </c>
      <c r="F58" s="583">
        <v>0</v>
      </c>
      <c r="G58" s="583">
        <f t="shared" si="3"/>
        <v>39690.025539999988</v>
      </c>
    </row>
    <row r="59" spans="1:7" ht="17.100000000000001" customHeight="1" x14ac:dyDescent="0.2">
      <c r="A59" s="207" t="s">
        <v>1334</v>
      </c>
      <c r="B59" s="583">
        <v>518811.37134000001</v>
      </c>
      <c r="C59" s="583">
        <v>1387.7014499999998</v>
      </c>
      <c r="D59" s="583">
        <v>802296.57877000002</v>
      </c>
      <c r="E59" s="583">
        <f t="shared" si="2"/>
        <v>1322495.6515600001</v>
      </c>
      <c r="F59" s="583">
        <v>742.32399999999996</v>
      </c>
      <c r="G59" s="583">
        <f t="shared" si="3"/>
        <v>1323237.9755600002</v>
      </c>
    </row>
    <row r="60" spans="1:7" ht="17.100000000000001" customHeight="1" x14ac:dyDescent="0.2">
      <c r="A60" s="207" t="s">
        <v>1335</v>
      </c>
      <c r="B60" s="583">
        <v>19153.202640000003</v>
      </c>
      <c r="C60" s="583">
        <v>22.062089999999966</v>
      </c>
      <c r="D60" s="583">
        <v>11201.473550000001</v>
      </c>
      <c r="E60" s="583">
        <f t="shared" si="2"/>
        <v>30376.738280000005</v>
      </c>
      <c r="F60" s="583">
        <v>18.175999999999998</v>
      </c>
      <c r="G60" s="583">
        <f t="shared" si="3"/>
        <v>30394.914280000005</v>
      </c>
    </row>
    <row r="61" spans="1:7" ht="17.100000000000001" customHeight="1" x14ac:dyDescent="0.2">
      <c r="A61" s="207" t="s">
        <v>1336</v>
      </c>
      <c r="B61" s="583">
        <v>286864.33176000003</v>
      </c>
      <c r="C61" s="583">
        <v>3518.5477299999984</v>
      </c>
      <c r="D61" s="583">
        <v>21458.041929999996</v>
      </c>
      <c r="E61" s="583">
        <f t="shared" si="2"/>
        <v>311840.92142000003</v>
      </c>
      <c r="F61" s="583">
        <v>36989.478999999999</v>
      </c>
      <c r="G61" s="583">
        <f t="shared" si="3"/>
        <v>348830.40042000002</v>
      </c>
    </row>
    <row r="62" spans="1:7" ht="17.100000000000001" customHeight="1" x14ac:dyDescent="0.2">
      <c r="A62" s="210"/>
      <c r="B62" s="583"/>
      <c r="C62" s="583"/>
      <c r="D62" s="583"/>
      <c r="E62" s="583"/>
      <c r="F62" s="583"/>
      <c r="G62" s="583"/>
    </row>
    <row r="63" spans="1:7" ht="17.100000000000001" customHeight="1" thickBot="1" x14ac:dyDescent="0.25">
      <c r="A63" s="1081" t="s">
        <v>601</v>
      </c>
      <c r="B63" s="1082">
        <f>+B42+B13</f>
        <v>18949292.850212336</v>
      </c>
      <c r="C63" s="1082">
        <f>+C42+C13</f>
        <v>545363.9789647694</v>
      </c>
      <c r="D63" s="1082">
        <f>+D42+D13</f>
        <v>31340484.171563879</v>
      </c>
      <c r="E63" s="1082">
        <f>SUM(B63:D63)</f>
        <v>50835141.000740983</v>
      </c>
      <c r="F63" s="1082">
        <f>+F42+F13</f>
        <v>1763913.5379999999</v>
      </c>
      <c r="G63" s="1082">
        <f>F63+E63</f>
        <v>52599054.538740985</v>
      </c>
    </row>
    <row r="64" spans="1:7" ht="17.100000000000001" customHeight="1" x14ac:dyDescent="0.2"/>
  </sheetData>
  <mergeCells count="9">
    <mergeCell ref="B8:E8"/>
    <mergeCell ref="F8:F11"/>
    <mergeCell ref="G8:G11"/>
    <mergeCell ref="A5:G6"/>
    <mergeCell ref="D9:D11"/>
    <mergeCell ref="A8:A11"/>
    <mergeCell ref="B9:B11"/>
    <mergeCell ref="E9:E11"/>
    <mergeCell ref="C9:C11"/>
  </mergeCells>
  <phoneticPr fontId="6" type="noConversion"/>
  <conditionalFormatting sqref="B13:G63">
    <cfRule type="expression" dxfId="386" priority="1" stopIfTrue="1">
      <formula>$BD13=1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70" orientation="portrait" r:id="rId1"/>
  <headerFooter alignWithMargins="0"/>
  <ignoredErrors>
    <ignoredError sqref="E52" 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K133"/>
  <sheetViews>
    <sheetView showGridLines="0" zoomScaleNormal="100" workbookViewId="0">
      <pane xSplit="1" ySplit="8" topLeftCell="B9" activePane="bottomRight" state="frozen"/>
      <selection activeCell="AQ16" sqref="AQ16"/>
      <selection pane="topRight" activeCell="AQ16" sqref="AQ16"/>
      <selection pane="bottomLeft" activeCell="AQ16" sqref="AQ16"/>
      <selection pane="bottomRight" activeCell="D24" sqref="D24"/>
    </sheetView>
  </sheetViews>
  <sheetFormatPr defaultRowHeight="12.75" x14ac:dyDescent="0.2"/>
  <cols>
    <col min="1" max="1" width="20.5703125" style="357" customWidth="1"/>
    <col min="2" max="4" width="7.85546875" style="357" customWidth="1"/>
    <col min="5" max="5" width="8.42578125" style="357" bestFit="1" customWidth="1"/>
    <col min="6" max="8" width="7.85546875" style="357" customWidth="1"/>
    <col min="9" max="9" width="8.42578125" style="357" bestFit="1" customWidth="1"/>
    <col min="10" max="10" width="8.42578125" style="357" customWidth="1"/>
    <col min="11" max="11" width="7.85546875" style="357" customWidth="1"/>
    <col min="12" max="12" width="8.42578125" style="357" bestFit="1" customWidth="1"/>
    <col min="13" max="36" width="7.85546875" style="357" customWidth="1"/>
    <col min="37" max="37" width="10.42578125" style="357" customWidth="1"/>
    <col min="38" max="16384" width="9.140625" style="357"/>
  </cols>
  <sheetData>
    <row r="1" spans="1:37" x14ac:dyDescent="0.2">
      <c r="A1" s="757" t="s">
        <v>349</v>
      </c>
    </row>
    <row r="2" spans="1:37" x14ac:dyDescent="0.2">
      <c r="A2" s="757" t="s">
        <v>350</v>
      </c>
    </row>
    <row r="3" spans="1:37" s="819" customFormat="1" ht="15" customHeight="1" x14ac:dyDescent="0.2">
      <c r="A3" s="922" t="s">
        <v>982</v>
      </c>
      <c r="AG3" s="924"/>
      <c r="AK3" s="923" t="s">
        <v>167</v>
      </c>
    </row>
    <row r="4" spans="1:37" s="447" customFormat="1" ht="12" customHeight="1" x14ac:dyDescent="0.2"/>
    <row r="5" spans="1:37" s="447" customFormat="1" ht="18" customHeight="1" x14ac:dyDescent="0.2">
      <c r="A5" s="1731" t="s">
        <v>3144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1"/>
      <c r="P5" s="1731"/>
      <c r="Q5" s="1731"/>
      <c r="R5" s="1731"/>
      <c r="S5" s="1730" t="s">
        <v>3145</v>
      </c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  <c r="AG5" s="1730"/>
      <c r="AH5" s="1730"/>
      <c r="AI5" s="1730"/>
      <c r="AJ5" s="1730"/>
      <c r="AK5" s="1730"/>
    </row>
    <row r="6" spans="1:37" s="447" customFormat="1" ht="16.5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1"/>
      <c r="P6" s="1731"/>
      <c r="Q6" s="1731"/>
      <c r="R6" s="1731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  <c r="AG6" s="1730"/>
      <c r="AH6" s="1730"/>
      <c r="AI6" s="1730"/>
      <c r="AJ6" s="1730"/>
      <c r="AK6" s="1730"/>
    </row>
    <row r="7" spans="1:37" s="447" customFormat="1" ht="12" customHeight="1" thickBot="1" x14ac:dyDescent="0.25">
      <c r="AG7" s="457"/>
      <c r="AK7" s="1354" t="s">
        <v>2071</v>
      </c>
    </row>
    <row r="8" spans="1:37" ht="69.95" customHeight="1" thickBot="1" x14ac:dyDescent="0.25">
      <c r="A8" s="1203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1550</v>
      </c>
      <c r="I8" s="1096" t="s">
        <v>1549</v>
      </c>
      <c r="J8" s="1096" t="s">
        <v>817</v>
      </c>
      <c r="K8" s="1096" t="s">
        <v>102</v>
      </c>
      <c r="L8" s="1096" t="s">
        <v>1551</v>
      </c>
      <c r="M8" s="1096" t="s">
        <v>854</v>
      </c>
      <c r="N8" s="1096" t="s">
        <v>2132</v>
      </c>
      <c r="O8" s="1096" t="s">
        <v>1557</v>
      </c>
      <c r="P8" s="1096" t="s">
        <v>1423</v>
      </c>
      <c r="Q8" s="1096" t="s">
        <v>802</v>
      </c>
      <c r="R8" s="1096" t="s">
        <v>830</v>
      </c>
      <c r="S8" s="1096" t="s">
        <v>1644</v>
      </c>
      <c r="T8" s="1096" t="s">
        <v>1530</v>
      </c>
      <c r="U8" s="1096" t="s">
        <v>758</v>
      </c>
      <c r="V8" s="1096" t="s">
        <v>1418</v>
      </c>
      <c r="W8" s="1096" t="s">
        <v>803</v>
      </c>
      <c r="X8" s="1096" t="s">
        <v>762</v>
      </c>
      <c r="Y8" s="1096" t="s">
        <v>761</v>
      </c>
      <c r="Z8" s="1096" t="s">
        <v>829</v>
      </c>
      <c r="AA8" s="1096" t="s">
        <v>1581</v>
      </c>
      <c r="AB8" s="1096" t="s">
        <v>1527</v>
      </c>
      <c r="AC8" s="1096" t="s">
        <v>828</v>
      </c>
      <c r="AD8" s="1096" t="s">
        <v>799</v>
      </c>
      <c r="AE8" s="1096" t="s">
        <v>1168</v>
      </c>
      <c r="AF8" s="1096" t="s">
        <v>2088</v>
      </c>
      <c r="AG8" s="1096" t="s">
        <v>1535</v>
      </c>
      <c r="AH8" s="1096" t="s">
        <v>759</v>
      </c>
      <c r="AI8" s="1096" t="s">
        <v>1528</v>
      </c>
      <c r="AJ8" s="1096" t="s">
        <v>752</v>
      </c>
      <c r="AK8" s="1151" t="s">
        <v>1093</v>
      </c>
    </row>
    <row r="9" spans="1:37" ht="15" x14ac:dyDescent="0.2">
      <c r="A9" s="1624" t="s">
        <v>4077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</row>
    <row r="10" spans="1:37" x14ac:dyDescent="0.2">
      <c r="A10" s="252" t="s">
        <v>898</v>
      </c>
      <c r="B10" s="98">
        <v>50.664000000000001</v>
      </c>
      <c r="C10" s="98">
        <v>10397.513879900009</v>
      </c>
      <c r="D10" s="98">
        <v>104.37298440257322</v>
      </c>
      <c r="E10" s="98">
        <v>50.175309999999996</v>
      </c>
      <c r="F10" s="98">
        <v>668.75161000000003</v>
      </c>
      <c r="G10" s="98">
        <v>2374.0946300000001</v>
      </c>
      <c r="H10" s="98">
        <v>0</v>
      </c>
      <c r="I10" s="98">
        <v>354.36818999999974</v>
      </c>
      <c r="J10" s="98">
        <v>693.85185999999976</v>
      </c>
      <c r="K10" s="98">
        <v>0</v>
      </c>
      <c r="L10" s="98">
        <v>0</v>
      </c>
      <c r="M10" s="98">
        <v>9.6242999999999999</v>
      </c>
      <c r="N10" s="98">
        <v>9.2207099999999986</v>
      </c>
      <c r="O10" s="98">
        <v>105.42312</v>
      </c>
      <c r="P10" s="98">
        <v>0</v>
      </c>
      <c r="Q10" s="98">
        <v>41.907689999999938</v>
      </c>
      <c r="R10" s="98">
        <v>0</v>
      </c>
      <c r="S10" s="98">
        <v>77.75115000000001</v>
      </c>
      <c r="T10" s="98">
        <v>8.77</v>
      </c>
      <c r="U10" s="98">
        <v>503.04826000000003</v>
      </c>
      <c r="V10" s="98">
        <v>149.15157000000002</v>
      </c>
      <c r="W10" s="98">
        <v>152.36117999999999</v>
      </c>
      <c r="X10" s="98">
        <v>21.752410000000001</v>
      </c>
      <c r="Y10" s="98">
        <v>69.050810000000013</v>
      </c>
      <c r="Z10" s="98">
        <v>3.6956594999999997</v>
      </c>
      <c r="AA10" s="98">
        <v>1040.9574536709999</v>
      </c>
      <c r="AB10" s="98">
        <v>14.942</v>
      </c>
      <c r="AC10" s="98">
        <v>881.27902030000007</v>
      </c>
      <c r="AD10" s="98">
        <v>15.37791</v>
      </c>
      <c r="AE10" s="98">
        <v>67.37351000000001</v>
      </c>
      <c r="AF10" s="98">
        <v>46.196390000000001</v>
      </c>
      <c r="AG10" s="98">
        <v>15.456530000000001</v>
      </c>
      <c r="AH10" s="98">
        <v>1281.7421599999609</v>
      </c>
      <c r="AI10" s="98">
        <v>23.445020000362277</v>
      </c>
      <c r="AJ10" s="98">
        <v>566.58812</v>
      </c>
      <c r="AK10" s="98">
        <v>19798.907437773902</v>
      </c>
    </row>
    <row r="11" spans="1:37" x14ac:dyDescent="0.2">
      <c r="A11" s="252" t="s">
        <v>899</v>
      </c>
      <c r="B11" s="98">
        <v>4590.7527399996779</v>
      </c>
      <c r="C11" s="98">
        <v>8038.6834100999995</v>
      </c>
      <c r="D11" s="98">
        <v>11433.057179880305</v>
      </c>
      <c r="E11" s="98">
        <v>22634.782630000023</v>
      </c>
      <c r="F11" s="98">
        <v>30388.09657999991</v>
      </c>
      <c r="G11" s="98">
        <v>2735.3494500000002</v>
      </c>
      <c r="H11" s="98">
        <v>0</v>
      </c>
      <c r="I11" s="98">
        <v>6124.1258899999993</v>
      </c>
      <c r="J11" s="98">
        <v>24211.624460000021</v>
      </c>
      <c r="K11" s="98">
        <v>1413.04773</v>
      </c>
      <c r="L11" s="98">
        <v>0</v>
      </c>
      <c r="M11" s="98">
        <v>3517.23164</v>
      </c>
      <c r="N11" s="98">
        <v>1270.5199800000003</v>
      </c>
      <c r="O11" s="98">
        <v>19047.269479999999</v>
      </c>
      <c r="P11" s="98">
        <v>0</v>
      </c>
      <c r="Q11" s="98">
        <v>4260.1090100000001</v>
      </c>
      <c r="R11" s="98">
        <v>18527.811670000003</v>
      </c>
      <c r="S11" s="98">
        <v>1475.8592699999997</v>
      </c>
      <c r="T11" s="98">
        <v>13295.37241</v>
      </c>
      <c r="U11" s="98">
        <v>12498.083690000001</v>
      </c>
      <c r="V11" s="98">
        <v>3137.9260800000002</v>
      </c>
      <c r="W11" s="98">
        <v>5902.2947300000005</v>
      </c>
      <c r="X11" s="98">
        <v>490.04435000000103</v>
      </c>
      <c r="Y11" s="98">
        <v>4977.2209199999998</v>
      </c>
      <c r="Z11" s="98">
        <v>2476.4909805000002</v>
      </c>
      <c r="AA11" s="98">
        <v>9705.4216833229984</v>
      </c>
      <c r="AB11" s="98">
        <v>1188.0409999999999</v>
      </c>
      <c r="AC11" s="98">
        <v>3958.3488300000236</v>
      </c>
      <c r="AD11" s="98">
        <v>3850.6627399999998</v>
      </c>
      <c r="AE11" s="98">
        <v>3105.2511961849982</v>
      </c>
      <c r="AF11" s="98">
        <v>270.61706999999996</v>
      </c>
      <c r="AG11" s="98">
        <v>704.32977040000003</v>
      </c>
      <c r="AH11" s="98">
        <v>20656.946740000039</v>
      </c>
      <c r="AI11" s="98">
        <v>0</v>
      </c>
      <c r="AJ11" s="98">
        <v>2735.3353600000005</v>
      </c>
      <c r="AK11" s="98">
        <v>248620.708670388</v>
      </c>
    </row>
    <row r="12" spans="1:37" x14ac:dyDescent="0.2">
      <c r="A12" s="252" t="s">
        <v>900</v>
      </c>
      <c r="B12" s="98">
        <v>0</v>
      </c>
      <c r="C12" s="98">
        <v>22920.805189999999</v>
      </c>
      <c r="D12" s="98">
        <v>3234.5262450688397</v>
      </c>
      <c r="E12" s="98">
        <v>47961.158229999957</v>
      </c>
      <c r="F12" s="98">
        <v>10678.391580000018</v>
      </c>
      <c r="G12" s="98">
        <v>118.91575999999999</v>
      </c>
      <c r="H12" s="98">
        <v>0</v>
      </c>
      <c r="I12" s="98">
        <v>3045.0077600000018</v>
      </c>
      <c r="J12" s="98">
        <v>5589.1721499999949</v>
      </c>
      <c r="K12" s="98">
        <v>295.56284999999997</v>
      </c>
      <c r="L12" s="98">
        <v>0</v>
      </c>
      <c r="M12" s="98">
        <v>0</v>
      </c>
      <c r="N12" s="98">
        <v>0</v>
      </c>
      <c r="O12" s="98">
        <v>7.7014300000000002</v>
      </c>
      <c r="P12" s="98">
        <v>0</v>
      </c>
      <c r="Q12" s="98">
        <v>41036.290719999874</v>
      </c>
      <c r="R12" s="98">
        <v>0</v>
      </c>
      <c r="S12" s="98">
        <v>7.8004799999999994</v>
      </c>
      <c r="T12" s="98">
        <v>161.15378000000001</v>
      </c>
      <c r="U12" s="98">
        <v>3110.2189700000004</v>
      </c>
      <c r="V12" s="98">
        <v>10969.55335</v>
      </c>
      <c r="W12" s="98">
        <v>574.63549999999998</v>
      </c>
      <c r="X12" s="98">
        <v>0</v>
      </c>
      <c r="Y12" s="98">
        <v>11307.951290000001</v>
      </c>
      <c r="Z12" s="98">
        <v>0</v>
      </c>
      <c r="AA12" s="98">
        <v>0</v>
      </c>
      <c r="AB12" s="98">
        <v>1415.7919999999999</v>
      </c>
      <c r="AC12" s="98">
        <v>583.9810700000005</v>
      </c>
      <c r="AD12" s="98">
        <v>15526.08209</v>
      </c>
      <c r="AE12" s="98">
        <v>2933.6925089000015</v>
      </c>
      <c r="AF12" s="98">
        <v>0</v>
      </c>
      <c r="AG12" s="98">
        <v>-0.28499999999999998</v>
      </c>
      <c r="AH12" s="98">
        <v>20833.875149999993</v>
      </c>
      <c r="AI12" s="98">
        <v>6855.0743899996387</v>
      </c>
      <c r="AJ12" s="98">
        <v>29088.765780000002</v>
      </c>
      <c r="AK12" s="98">
        <v>238255.82327396836</v>
      </c>
    </row>
    <row r="13" spans="1:37" x14ac:dyDescent="0.2">
      <c r="A13" s="252" t="s">
        <v>901</v>
      </c>
      <c r="B13" s="98">
        <v>572.31834999999978</v>
      </c>
      <c r="C13" s="98">
        <v>1068.5468699999999</v>
      </c>
      <c r="D13" s="98">
        <v>1112.8016006482837</v>
      </c>
      <c r="E13" s="98">
        <v>2446.0631699999999</v>
      </c>
      <c r="F13" s="98">
        <v>1417.7316199999998</v>
      </c>
      <c r="G13" s="98">
        <v>2618.0413400000002</v>
      </c>
      <c r="H13" s="98">
        <v>0</v>
      </c>
      <c r="I13" s="98">
        <v>550.79885999999988</v>
      </c>
      <c r="J13" s="98">
        <v>2703.399549999971</v>
      </c>
      <c r="K13" s="98">
        <v>0</v>
      </c>
      <c r="L13" s="98">
        <v>0</v>
      </c>
      <c r="M13" s="98">
        <v>116.47763</v>
      </c>
      <c r="N13" s="98">
        <v>16.59797</v>
      </c>
      <c r="O13" s="98">
        <v>2383.8123900000001</v>
      </c>
      <c r="P13" s="98">
        <v>0</v>
      </c>
      <c r="Q13" s="98">
        <v>401.65711999999991</v>
      </c>
      <c r="R13" s="98">
        <v>0</v>
      </c>
      <c r="S13" s="98">
        <v>718.39976999999988</v>
      </c>
      <c r="T13" s="98">
        <v>857.12096999999994</v>
      </c>
      <c r="U13" s="98">
        <v>563.35424</v>
      </c>
      <c r="V13" s="98">
        <v>117.00314999999999</v>
      </c>
      <c r="W13" s="98">
        <v>1650.1865699999998</v>
      </c>
      <c r="X13" s="98">
        <v>1.0919100000000002</v>
      </c>
      <c r="Y13" s="98">
        <v>1.5655999999999999</v>
      </c>
      <c r="Z13" s="98">
        <v>0</v>
      </c>
      <c r="AA13" s="98">
        <v>5520.1084500000015</v>
      </c>
      <c r="AB13" s="98">
        <v>16.664999999999999</v>
      </c>
      <c r="AC13" s="98">
        <v>1122.5344999999993</v>
      </c>
      <c r="AD13" s="98">
        <v>0.15677000000000002</v>
      </c>
      <c r="AE13" s="98">
        <v>512.52705659999992</v>
      </c>
      <c r="AF13" s="98">
        <v>0.23100000000000001</v>
      </c>
      <c r="AG13" s="98">
        <v>87.307419999999993</v>
      </c>
      <c r="AH13" s="98">
        <v>2526.3322700000003</v>
      </c>
      <c r="AI13" s="98">
        <v>0</v>
      </c>
      <c r="AJ13" s="98">
        <v>1145.6909500000002</v>
      </c>
      <c r="AK13" s="98">
        <v>30248.522097248264</v>
      </c>
    </row>
    <row r="14" spans="1:37" ht="13.5" thickBot="1" x14ac:dyDescent="0.25">
      <c r="A14" s="252" t="s">
        <v>782</v>
      </c>
      <c r="B14" s="98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10.411329999999975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11.023720000000001</v>
      </c>
      <c r="V14" s="98">
        <v>221.33516999999998</v>
      </c>
      <c r="W14" s="98">
        <v>0</v>
      </c>
      <c r="X14" s="98">
        <v>0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242.77021999999994</v>
      </c>
    </row>
    <row r="15" spans="1:37" s="450" customFormat="1" ht="15" x14ac:dyDescent="0.2">
      <c r="A15" s="788" t="s">
        <v>500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96"/>
    </row>
    <row r="16" spans="1:37" x14ac:dyDescent="0.2">
      <c r="A16" s="252" t="s">
        <v>898</v>
      </c>
      <c r="B16" s="98">
        <v>0</v>
      </c>
      <c r="C16" s="98">
        <v>2123.8766801999959</v>
      </c>
      <c r="D16" s="98">
        <v>34646.971074692068</v>
      </c>
      <c r="E16" s="98">
        <v>10471.480629999996</v>
      </c>
      <c r="F16" s="98">
        <v>12856.175149999999</v>
      </c>
      <c r="G16" s="98">
        <v>371.70835</v>
      </c>
      <c r="H16" s="98">
        <v>0</v>
      </c>
      <c r="I16" s="98">
        <v>0.29399999999999998</v>
      </c>
      <c r="J16" s="98">
        <v>6008.8594099999736</v>
      </c>
      <c r="K16" s="98">
        <v>6.7819999999999991E-2</v>
      </c>
      <c r="L16" s="98">
        <v>0</v>
      </c>
      <c r="M16" s="98">
        <v>22.39348</v>
      </c>
      <c r="N16" s="98">
        <v>41.838300000000004</v>
      </c>
      <c r="O16" s="98">
        <v>2822.4300399999897</v>
      </c>
      <c r="P16" s="98">
        <v>0</v>
      </c>
      <c r="Q16" s="98">
        <v>31436.981520005251</v>
      </c>
      <c r="R16" s="98">
        <v>0</v>
      </c>
      <c r="S16" s="98">
        <v>24.469930000000002</v>
      </c>
      <c r="T16" s="98">
        <v>2737.4930199999999</v>
      </c>
      <c r="U16" s="98">
        <v>12397.61024</v>
      </c>
      <c r="V16" s="98">
        <v>1394.8885000000002</v>
      </c>
      <c r="W16" s="98">
        <v>20.104500000000002</v>
      </c>
      <c r="X16" s="98">
        <v>0</v>
      </c>
      <c r="Y16" s="98">
        <v>599.21852999999999</v>
      </c>
      <c r="Z16" s="98">
        <v>0.7414599999999999</v>
      </c>
      <c r="AA16" s="98">
        <v>55418.581800000007</v>
      </c>
      <c r="AB16" s="98">
        <v>0.26300000000000001</v>
      </c>
      <c r="AC16" s="98">
        <v>564.8299199999999</v>
      </c>
      <c r="AD16" s="98">
        <v>517.07047</v>
      </c>
      <c r="AE16" s="98">
        <v>646.77393000000006</v>
      </c>
      <c r="AF16" s="98">
        <v>0</v>
      </c>
      <c r="AG16" s="98">
        <v>1.2881099999999999</v>
      </c>
      <c r="AH16" s="98">
        <v>174097.34186000002</v>
      </c>
      <c r="AI16" s="98">
        <v>1778.0374199999999</v>
      </c>
      <c r="AJ16" s="98">
        <v>168.11577999999997</v>
      </c>
      <c r="AK16" s="98">
        <v>351169.9049248973</v>
      </c>
    </row>
    <row r="17" spans="1:37" x14ac:dyDescent="0.2">
      <c r="A17" s="252" t="s">
        <v>899</v>
      </c>
      <c r="B17" s="98">
        <v>0</v>
      </c>
      <c r="C17" s="98">
        <v>6141.9588998000036</v>
      </c>
      <c r="D17" s="98">
        <v>60481.725074346621</v>
      </c>
      <c r="E17" s="98">
        <v>247936.87322000062</v>
      </c>
      <c r="F17" s="98">
        <v>110486.37954000008</v>
      </c>
      <c r="G17" s="98">
        <v>1018.11079</v>
      </c>
      <c r="H17" s="98">
        <v>0</v>
      </c>
      <c r="I17" s="98">
        <v>0</v>
      </c>
      <c r="J17" s="98">
        <v>65799.933649999759</v>
      </c>
      <c r="K17" s="98">
        <v>0</v>
      </c>
      <c r="L17" s="98">
        <v>0</v>
      </c>
      <c r="M17" s="98">
        <v>271.78546</v>
      </c>
      <c r="N17" s="98">
        <v>645.70781999999997</v>
      </c>
      <c r="O17" s="98">
        <v>46110.429539999997</v>
      </c>
      <c r="P17" s="98">
        <v>0</v>
      </c>
      <c r="Q17" s="98">
        <v>1229.9381000000001</v>
      </c>
      <c r="R17" s="98">
        <v>0</v>
      </c>
      <c r="S17" s="98">
        <v>706.56142</v>
      </c>
      <c r="T17" s="98">
        <v>66175.520690000005</v>
      </c>
      <c r="U17" s="98">
        <v>26407.268809999998</v>
      </c>
      <c r="V17" s="98">
        <v>190.95354999999998</v>
      </c>
      <c r="W17" s="98">
        <v>1922.27233</v>
      </c>
      <c r="X17" s="98">
        <v>0</v>
      </c>
      <c r="Y17" s="98">
        <v>392.12943000000024</v>
      </c>
      <c r="Z17" s="98">
        <v>233.42287999999999</v>
      </c>
      <c r="AA17" s="98">
        <v>62870.725749999998</v>
      </c>
      <c r="AB17" s="98">
        <v>3.52</v>
      </c>
      <c r="AC17" s="98">
        <v>2234.1997400000005</v>
      </c>
      <c r="AD17" s="98">
        <v>151.49375000000001</v>
      </c>
      <c r="AE17" s="98">
        <v>4321.818123799997</v>
      </c>
      <c r="AF17" s="98">
        <v>0</v>
      </c>
      <c r="AG17" s="98">
        <v>110.16575999999999</v>
      </c>
      <c r="AH17" s="98">
        <v>145518.88270000002</v>
      </c>
      <c r="AI17" s="98">
        <v>0</v>
      </c>
      <c r="AJ17" s="98">
        <v>100.53868000000001</v>
      </c>
      <c r="AK17" s="98">
        <v>851462.31570794713</v>
      </c>
    </row>
    <row r="18" spans="1:37" x14ac:dyDescent="0.2">
      <c r="A18" s="252" t="s">
        <v>900</v>
      </c>
      <c r="B18" s="98">
        <v>0</v>
      </c>
      <c r="C18" s="98">
        <v>8200.2024700000002</v>
      </c>
      <c r="D18" s="98">
        <v>23470.562598694763</v>
      </c>
      <c r="E18" s="98">
        <v>143.30666000000002</v>
      </c>
      <c r="F18" s="98">
        <v>8834.6538300000029</v>
      </c>
      <c r="G18" s="98">
        <v>0</v>
      </c>
      <c r="H18" s="98">
        <v>0</v>
      </c>
      <c r="I18" s="98">
        <v>0</v>
      </c>
      <c r="J18" s="98">
        <v>1887.7771900000023</v>
      </c>
      <c r="K18" s="98">
        <v>0</v>
      </c>
      <c r="L18" s="98">
        <v>0</v>
      </c>
      <c r="M18" s="98">
        <v>0</v>
      </c>
      <c r="N18" s="98">
        <v>0</v>
      </c>
      <c r="O18" s="98">
        <v>98.564830000000001</v>
      </c>
      <c r="P18" s="98">
        <v>0</v>
      </c>
      <c r="Q18" s="98">
        <v>15707.572970000007</v>
      </c>
      <c r="R18" s="98">
        <v>0</v>
      </c>
      <c r="S18" s="98">
        <v>2.1828499999999997</v>
      </c>
      <c r="T18" s="98">
        <v>28.60087</v>
      </c>
      <c r="U18" s="98">
        <v>230.92135999999996</v>
      </c>
      <c r="V18" s="98">
        <v>10999.911789999998</v>
      </c>
      <c r="W18" s="98">
        <v>8.6765499999999989</v>
      </c>
      <c r="X18" s="98">
        <v>0</v>
      </c>
      <c r="Y18" s="98">
        <v>5161.0288700000001</v>
      </c>
      <c r="Z18" s="98">
        <v>0</v>
      </c>
      <c r="AA18" s="98">
        <v>0</v>
      </c>
      <c r="AB18" s="98">
        <v>1.3740000000000001</v>
      </c>
      <c r="AC18" s="98">
        <v>6.1554300000000017</v>
      </c>
      <c r="AD18" s="98">
        <v>4004.8755300000003</v>
      </c>
      <c r="AE18" s="98">
        <v>4344.2556550000027</v>
      </c>
      <c r="AF18" s="98">
        <v>0</v>
      </c>
      <c r="AG18" s="98">
        <v>0</v>
      </c>
      <c r="AH18" s="98">
        <v>106149.26091</v>
      </c>
      <c r="AI18" s="98">
        <v>32044.455199999946</v>
      </c>
      <c r="AJ18" s="98">
        <v>36223.34822</v>
      </c>
      <c r="AK18" s="98">
        <v>257547.68778369471</v>
      </c>
    </row>
    <row r="19" spans="1:37" x14ac:dyDescent="0.2">
      <c r="A19" s="252" t="s">
        <v>901</v>
      </c>
      <c r="B19" s="98">
        <v>26.735159999999965</v>
      </c>
      <c r="C19" s="98">
        <v>252.05912000000004</v>
      </c>
      <c r="D19" s="98">
        <v>55035.952082266507</v>
      </c>
      <c r="E19" s="98">
        <v>90788.202879999997</v>
      </c>
      <c r="F19" s="98">
        <v>75704.066690000021</v>
      </c>
      <c r="G19" s="98">
        <v>128.82109</v>
      </c>
      <c r="H19" s="98">
        <v>0</v>
      </c>
      <c r="I19" s="98">
        <v>0</v>
      </c>
      <c r="J19" s="98">
        <v>8474.9380900000651</v>
      </c>
      <c r="K19" s="98">
        <v>0</v>
      </c>
      <c r="L19" s="98">
        <v>0</v>
      </c>
      <c r="M19" s="98">
        <v>0</v>
      </c>
      <c r="N19" s="98">
        <v>1.2106400000000002</v>
      </c>
      <c r="O19" s="98">
        <v>12284.08663</v>
      </c>
      <c r="P19" s="98">
        <v>0</v>
      </c>
      <c r="Q19" s="98">
        <v>2270.9599500000013</v>
      </c>
      <c r="R19" s="98">
        <v>0</v>
      </c>
      <c r="S19" s="98">
        <v>7.3024199999999997</v>
      </c>
      <c r="T19" s="98">
        <v>20971.012719999999</v>
      </c>
      <c r="U19" s="98">
        <v>24488.607</v>
      </c>
      <c r="V19" s="98">
        <v>30.978570000000001</v>
      </c>
      <c r="W19" s="98">
        <v>240.40960000000001</v>
      </c>
      <c r="X19" s="98">
        <v>0</v>
      </c>
      <c r="Y19" s="98">
        <v>0</v>
      </c>
      <c r="Z19" s="98">
        <v>0</v>
      </c>
      <c r="AA19" s="98">
        <v>102827.73306</v>
      </c>
      <c r="AB19" s="98">
        <v>0</v>
      </c>
      <c r="AC19" s="98">
        <v>1884.2357499999998</v>
      </c>
      <c r="AD19" s="98">
        <v>0</v>
      </c>
      <c r="AE19" s="98">
        <v>90.576734400000021</v>
      </c>
      <c r="AF19" s="98">
        <v>0</v>
      </c>
      <c r="AG19" s="98">
        <v>21.641659999999998</v>
      </c>
      <c r="AH19" s="98">
        <v>81164.960770000005</v>
      </c>
      <c r="AI19" s="98">
        <v>0</v>
      </c>
      <c r="AJ19" s="98">
        <v>0.25259999999999999</v>
      </c>
      <c r="AK19" s="98">
        <v>476694.74321666668</v>
      </c>
    </row>
    <row r="20" spans="1:37" ht="13.5" thickBot="1" x14ac:dyDescent="0.25">
      <c r="A20" s="278" t="s">
        <v>782</v>
      </c>
      <c r="B20" s="99">
        <v>0</v>
      </c>
      <c r="C20" s="99">
        <v>0</v>
      </c>
      <c r="D20" s="99">
        <v>0</v>
      </c>
      <c r="E20" s="99">
        <v>0</v>
      </c>
      <c r="F20" s="99">
        <v>0</v>
      </c>
      <c r="G20" s="99">
        <v>0</v>
      </c>
      <c r="H20" s="99">
        <v>0</v>
      </c>
      <c r="I20" s="99">
        <v>0</v>
      </c>
      <c r="J20" s="99">
        <v>0</v>
      </c>
      <c r="K20" s="99">
        <v>0</v>
      </c>
      <c r="L20" s="99">
        <v>0</v>
      </c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>
        <v>520.71379999999999</v>
      </c>
      <c r="V20" s="99">
        <v>0</v>
      </c>
      <c r="W20" s="99">
        <v>0</v>
      </c>
      <c r="X20" s="99">
        <v>0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  <c r="AE20" s="99">
        <v>0</v>
      </c>
      <c r="AF20" s="99">
        <v>0</v>
      </c>
      <c r="AG20" s="99">
        <v>0</v>
      </c>
      <c r="AH20" s="99">
        <v>0</v>
      </c>
      <c r="AI20" s="99">
        <v>0</v>
      </c>
      <c r="AJ20" s="99">
        <v>0</v>
      </c>
      <c r="AK20" s="99">
        <v>520.71379999999999</v>
      </c>
    </row>
    <row r="21" spans="1:37" ht="15" x14ac:dyDescent="0.2">
      <c r="A21" s="789" t="s">
        <v>501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98"/>
    </row>
    <row r="22" spans="1:37" x14ac:dyDescent="0.2">
      <c r="A22" s="252" t="s">
        <v>898</v>
      </c>
      <c r="B22" s="98">
        <v>0</v>
      </c>
      <c r="C22" s="98">
        <v>67.300470099996772</v>
      </c>
      <c r="D22" s="98">
        <v>3493.3483598748758</v>
      </c>
      <c r="E22" s="98">
        <v>215.97143999999997</v>
      </c>
      <c r="F22" s="98">
        <v>4242.9362399999991</v>
      </c>
      <c r="G22" s="98">
        <v>452.61786000000001</v>
      </c>
      <c r="H22" s="98">
        <v>0</v>
      </c>
      <c r="I22" s="98">
        <v>4482.4857899999997</v>
      </c>
      <c r="J22" s="98">
        <v>440.7814800000001</v>
      </c>
      <c r="K22" s="98">
        <v>0</v>
      </c>
      <c r="L22" s="98">
        <v>0</v>
      </c>
      <c r="M22" s="98">
        <v>43.366879999999995</v>
      </c>
      <c r="N22" s="98">
        <v>144.4374</v>
      </c>
      <c r="O22" s="98">
        <v>197.19417000000001</v>
      </c>
      <c r="P22" s="98">
        <v>0</v>
      </c>
      <c r="Q22" s="98">
        <v>962.61182000000019</v>
      </c>
      <c r="R22" s="98">
        <v>0</v>
      </c>
      <c r="S22" s="98">
        <v>238.12813</v>
      </c>
      <c r="T22" s="98">
        <v>223.59007</v>
      </c>
      <c r="U22" s="98">
        <v>1545.2966299999998</v>
      </c>
      <c r="V22" s="98">
        <v>906.06924000000004</v>
      </c>
      <c r="W22" s="98">
        <v>684.81619999999998</v>
      </c>
      <c r="X22" s="98">
        <v>53.575480000000006</v>
      </c>
      <c r="Y22" s="98">
        <v>198.55734999999999</v>
      </c>
      <c r="Z22" s="98">
        <v>82.316380499999994</v>
      </c>
      <c r="AA22" s="98">
        <v>4567.7304000000004</v>
      </c>
      <c r="AB22" s="98">
        <v>226.92599999999999</v>
      </c>
      <c r="AC22" s="98">
        <v>1676.0257512000003</v>
      </c>
      <c r="AD22" s="98">
        <v>162.70004</v>
      </c>
      <c r="AE22" s="98">
        <v>1118.4275299999997</v>
      </c>
      <c r="AF22" s="98">
        <v>166.87858</v>
      </c>
      <c r="AG22" s="98">
        <v>74.511830000000003</v>
      </c>
      <c r="AH22" s="98">
        <v>1601.2737099997746</v>
      </c>
      <c r="AI22" s="98">
        <v>236.41451999977662</v>
      </c>
      <c r="AJ22" s="98">
        <v>964.58302000000003</v>
      </c>
      <c r="AK22" s="98">
        <v>29470.872771674425</v>
      </c>
    </row>
    <row r="23" spans="1:37" x14ac:dyDescent="0.2">
      <c r="A23" s="252" t="s">
        <v>899</v>
      </c>
      <c r="B23" s="98">
        <v>0</v>
      </c>
      <c r="C23" s="98">
        <v>11700.339459900004</v>
      </c>
      <c r="D23" s="98">
        <v>365128.77498758538</v>
      </c>
      <c r="E23" s="98">
        <v>408914.05051000125</v>
      </c>
      <c r="F23" s="98">
        <v>640936.88770000101</v>
      </c>
      <c r="G23" s="98">
        <v>37713.188969999996</v>
      </c>
      <c r="H23" s="98">
        <v>0</v>
      </c>
      <c r="I23" s="98">
        <v>68518.019799999704</v>
      </c>
      <c r="J23" s="98">
        <v>660598.86981000076</v>
      </c>
      <c r="K23" s="98">
        <v>0</v>
      </c>
      <c r="L23" s="98">
        <v>0</v>
      </c>
      <c r="M23" s="98">
        <v>725.21165000000008</v>
      </c>
      <c r="N23" s="98">
        <v>28434.99091</v>
      </c>
      <c r="O23" s="98">
        <v>207647.95746999999</v>
      </c>
      <c r="P23" s="98">
        <v>0</v>
      </c>
      <c r="Q23" s="98">
        <v>106129.23781999998</v>
      </c>
      <c r="R23" s="98">
        <v>1451.6656599999999</v>
      </c>
      <c r="S23" s="98">
        <v>27775.535939999998</v>
      </c>
      <c r="T23" s="98">
        <v>247812.12351</v>
      </c>
      <c r="U23" s="98">
        <v>204418.85465000002</v>
      </c>
      <c r="V23" s="98">
        <v>66249.389779999998</v>
      </c>
      <c r="W23" s="98">
        <v>110917.8248</v>
      </c>
      <c r="X23" s="98">
        <v>5282.8339099999903</v>
      </c>
      <c r="Y23" s="98">
        <v>22222.435860000012</v>
      </c>
      <c r="Z23" s="98">
        <v>79918.574549500001</v>
      </c>
      <c r="AA23" s="98">
        <v>120878.76882973897</v>
      </c>
      <c r="AB23" s="98">
        <v>38073.034</v>
      </c>
      <c r="AC23" s="98">
        <v>74567.994990200081</v>
      </c>
      <c r="AD23" s="98">
        <v>1720.0130800000002</v>
      </c>
      <c r="AE23" s="98">
        <v>132628.4273999031</v>
      </c>
      <c r="AF23" s="98">
        <v>1270.7915600000001</v>
      </c>
      <c r="AG23" s="98">
        <v>14255.625239999999</v>
      </c>
      <c r="AH23" s="98">
        <v>161036.76640000026</v>
      </c>
      <c r="AI23" s="98">
        <v>0</v>
      </c>
      <c r="AJ23" s="98">
        <v>31945.001479999999</v>
      </c>
      <c r="AK23" s="98">
        <v>3878873.1907268302</v>
      </c>
    </row>
    <row r="24" spans="1:37" x14ac:dyDescent="0.2">
      <c r="A24" s="252" t="s">
        <v>900</v>
      </c>
      <c r="B24" s="98">
        <v>0</v>
      </c>
      <c r="C24" s="98">
        <v>0</v>
      </c>
      <c r="D24" s="98">
        <v>25611.598287586625</v>
      </c>
      <c r="E24" s="98">
        <v>4103.1033699999998</v>
      </c>
      <c r="F24" s="98">
        <v>56598.46805000009</v>
      </c>
      <c r="G24" s="98">
        <v>279.92590000000001</v>
      </c>
      <c r="H24" s="98">
        <v>0</v>
      </c>
      <c r="I24" s="98">
        <v>1850.2318800000012</v>
      </c>
      <c r="J24" s="98">
        <v>17127.363629999989</v>
      </c>
      <c r="K24" s="98">
        <v>0</v>
      </c>
      <c r="L24" s="98">
        <v>0</v>
      </c>
      <c r="M24" s="98">
        <v>0</v>
      </c>
      <c r="N24" s="98">
        <v>0</v>
      </c>
      <c r="O24" s="98">
        <v>165.73707000000002</v>
      </c>
      <c r="P24" s="98">
        <v>0</v>
      </c>
      <c r="Q24" s="98">
        <v>104451.7136800001</v>
      </c>
      <c r="R24" s="98">
        <v>0</v>
      </c>
      <c r="S24" s="98">
        <v>236.66502000000003</v>
      </c>
      <c r="T24" s="98">
        <v>1410.18344</v>
      </c>
      <c r="U24" s="98">
        <v>9963.5909500000016</v>
      </c>
      <c r="V24" s="98">
        <v>9274.9542099999999</v>
      </c>
      <c r="W24" s="98">
        <v>2573.8029700000002</v>
      </c>
      <c r="X24" s="98">
        <v>0</v>
      </c>
      <c r="Y24" s="98">
        <v>4289.45946</v>
      </c>
      <c r="Z24" s="98">
        <v>0</v>
      </c>
      <c r="AA24" s="98">
        <v>0</v>
      </c>
      <c r="AB24" s="98">
        <v>11510.477999999999</v>
      </c>
      <c r="AC24" s="98">
        <v>1430.7826</v>
      </c>
      <c r="AD24" s="98">
        <v>2459.8988300000001</v>
      </c>
      <c r="AE24" s="98">
        <v>6711.7034085119994</v>
      </c>
      <c r="AF24" s="98">
        <v>0</v>
      </c>
      <c r="AG24" s="98">
        <v>0</v>
      </c>
      <c r="AH24" s="98">
        <v>40520.99306999999</v>
      </c>
      <c r="AI24" s="98">
        <v>41670.557480000221</v>
      </c>
      <c r="AJ24" s="98">
        <v>20518.649879999997</v>
      </c>
      <c r="AK24" s="98">
        <v>362759.86118609895</v>
      </c>
    </row>
    <row r="25" spans="1:37" x14ac:dyDescent="0.2">
      <c r="A25" s="252" t="s">
        <v>901</v>
      </c>
      <c r="B25" s="98">
        <v>0</v>
      </c>
      <c r="C25" s="98">
        <v>3153.0961999999995</v>
      </c>
      <c r="D25" s="98">
        <v>11153.295264953085</v>
      </c>
      <c r="E25" s="98">
        <v>13942.433449999993</v>
      </c>
      <c r="F25" s="98">
        <v>35476.461499999998</v>
      </c>
      <c r="G25" s="98">
        <v>1095.4654499999999</v>
      </c>
      <c r="H25" s="98">
        <v>0</v>
      </c>
      <c r="I25" s="98">
        <v>4681.6955999999991</v>
      </c>
      <c r="J25" s="98">
        <v>17187.107970000001</v>
      </c>
      <c r="K25" s="98">
        <v>0</v>
      </c>
      <c r="L25" s="98">
        <v>0</v>
      </c>
      <c r="M25" s="98">
        <v>1.5386900000000001</v>
      </c>
      <c r="N25" s="98">
        <v>333.81306000000001</v>
      </c>
      <c r="O25" s="98">
        <v>33952.568180000002</v>
      </c>
      <c r="P25" s="98">
        <v>0</v>
      </c>
      <c r="Q25" s="98">
        <v>4672.5150099999992</v>
      </c>
      <c r="R25" s="98">
        <v>0</v>
      </c>
      <c r="S25" s="98">
        <v>585.51380000000006</v>
      </c>
      <c r="T25" s="98">
        <v>21800.681659999998</v>
      </c>
      <c r="U25" s="98">
        <v>4695.5509099999999</v>
      </c>
      <c r="V25" s="98">
        <v>3095.8400200000001</v>
      </c>
      <c r="W25" s="98">
        <v>23437.936699999998</v>
      </c>
      <c r="X25" s="98">
        <v>24.73434</v>
      </c>
      <c r="Y25" s="98">
        <v>35.023650000000004</v>
      </c>
      <c r="Z25" s="98">
        <v>0</v>
      </c>
      <c r="AA25" s="98">
        <v>49811.418290000001</v>
      </c>
      <c r="AB25" s="98">
        <v>275.55200000000002</v>
      </c>
      <c r="AC25" s="98">
        <v>4297.7544399999997</v>
      </c>
      <c r="AD25" s="98">
        <v>59.255309999999994</v>
      </c>
      <c r="AE25" s="98">
        <v>4804.5119399999994</v>
      </c>
      <c r="AF25" s="98">
        <v>4.6964799999999993</v>
      </c>
      <c r="AG25" s="98">
        <v>641.45268999999996</v>
      </c>
      <c r="AH25" s="98">
        <v>10591.454569999996</v>
      </c>
      <c r="AI25" s="98">
        <v>0</v>
      </c>
      <c r="AJ25" s="98">
        <v>4162.2164199999997</v>
      </c>
      <c r="AK25" s="98">
        <v>253973.58359495309</v>
      </c>
    </row>
    <row r="26" spans="1:37" ht="13.5" thickBot="1" x14ac:dyDescent="0.25">
      <c r="A26" s="272" t="s">
        <v>782</v>
      </c>
      <c r="B26" s="98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877.11854999999946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257.03745000000004</v>
      </c>
      <c r="V26" s="98">
        <v>730.33649000000003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1864.4924899999996</v>
      </c>
    </row>
    <row r="27" spans="1:37" s="450" customFormat="1" ht="15" x14ac:dyDescent="0.2">
      <c r="A27" s="788" t="s">
        <v>502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96"/>
    </row>
    <row r="28" spans="1:37" x14ac:dyDescent="0.2">
      <c r="A28" s="252" t="s">
        <v>898</v>
      </c>
      <c r="B28" s="98">
        <v>0</v>
      </c>
      <c r="C28" s="98">
        <v>0</v>
      </c>
      <c r="D28" s="98">
        <v>0</v>
      </c>
      <c r="E28" s="98">
        <v>0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0</v>
      </c>
      <c r="Z28" s="98">
        <v>0</v>
      </c>
      <c r="AA28" s="98">
        <v>0</v>
      </c>
      <c r="AB28" s="98">
        <v>0</v>
      </c>
      <c r="AC28" s="98">
        <v>52.305080000000004</v>
      </c>
      <c r="AD28" s="98">
        <v>0</v>
      </c>
      <c r="AE28" s="98">
        <v>0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52.305080000000004</v>
      </c>
    </row>
    <row r="29" spans="1:37" x14ac:dyDescent="0.2">
      <c r="A29" s="252" t="s">
        <v>899</v>
      </c>
      <c r="B29" s="98">
        <v>0</v>
      </c>
      <c r="C29" s="98">
        <v>0</v>
      </c>
      <c r="D29" s="98">
        <v>0</v>
      </c>
      <c r="E29" s="98">
        <v>0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98">
        <v>0</v>
      </c>
      <c r="L29" s="98">
        <v>0</v>
      </c>
      <c r="M29" s="98">
        <v>0</v>
      </c>
      <c r="N29" s="98">
        <v>0</v>
      </c>
      <c r="O29" s="98">
        <v>0</v>
      </c>
      <c r="P29" s="98">
        <v>0</v>
      </c>
      <c r="Q29" s="98">
        <v>0</v>
      </c>
      <c r="R29" s="98">
        <v>0</v>
      </c>
      <c r="S29" s="98">
        <v>5.2859999999999996</v>
      </c>
      <c r="T29" s="98">
        <v>0</v>
      </c>
      <c r="U29" s="98">
        <v>0</v>
      </c>
      <c r="V29" s="98">
        <v>0</v>
      </c>
      <c r="W29" s="98">
        <v>0</v>
      </c>
      <c r="X29" s="98">
        <v>0</v>
      </c>
      <c r="Y29" s="98">
        <v>0</v>
      </c>
      <c r="Z29" s="98">
        <v>0</v>
      </c>
      <c r="AA29" s="98">
        <v>0</v>
      </c>
      <c r="AB29" s="98">
        <v>0</v>
      </c>
      <c r="AC29" s="98">
        <v>190.74015999999997</v>
      </c>
      <c r="AD29" s="98">
        <v>0</v>
      </c>
      <c r="AE29" s="98">
        <v>0</v>
      </c>
      <c r="AF29" s="98">
        <v>0</v>
      </c>
      <c r="AG29" s="98">
        <v>0</v>
      </c>
      <c r="AH29" s="98">
        <v>0</v>
      </c>
      <c r="AI29" s="98">
        <v>0</v>
      </c>
      <c r="AJ29" s="98">
        <v>0</v>
      </c>
      <c r="AK29" s="98">
        <v>196.02615999999998</v>
      </c>
    </row>
    <row r="30" spans="1:37" x14ac:dyDescent="0.2">
      <c r="A30" s="252" t="s">
        <v>900</v>
      </c>
      <c r="B30" s="98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</row>
    <row r="31" spans="1:37" x14ac:dyDescent="0.2">
      <c r="A31" s="252" t="s">
        <v>901</v>
      </c>
      <c r="B31" s="98">
        <v>0</v>
      </c>
      <c r="C31" s="98">
        <v>0</v>
      </c>
      <c r="D31" s="98">
        <v>0</v>
      </c>
      <c r="E31" s="98">
        <v>0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98">
        <v>0</v>
      </c>
      <c r="L31" s="98">
        <v>0</v>
      </c>
      <c r="M31" s="98">
        <v>0</v>
      </c>
      <c r="N31" s="98">
        <v>0</v>
      </c>
      <c r="O31" s="98">
        <v>0</v>
      </c>
      <c r="P31" s="98">
        <v>0</v>
      </c>
      <c r="Q31" s="98">
        <v>0</v>
      </c>
      <c r="R31" s="98">
        <v>0</v>
      </c>
      <c r="S31" s="98">
        <v>0</v>
      </c>
      <c r="T31" s="98">
        <v>0</v>
      </c>
      <c r="U31" s="98">
        <v>0</v>
      </c>
      <c r="V31" s="98">
        <v>0</v>
      </c>
      <c r="W31" s="98">
        <v>0</v>
      </c>
      <c r="X31" s="98">
        <v>0</v>
      </c>
      <c r="Y31" s="98">
        <v>0</v>
      </c>
      <c r="Z31" s="98">
        <v>0</v>
      </c>
      <c r="AA31" s="98">
        <v>0</v>
      </c>
      <c r="AB31" s="98">
        <v>0</v>
      </c>
      <c r="AC31" s="98">
        <v>8.6103299999999994</v>
      </c>
      <c r="AD31" s="98">
        <v>0</v>
      </c>
      <c r="AE31" s="98">
        <v>0</v>
      </c>
      <c r="AF31" s="98">
        <v>0</v>
      </c>
      <c r="AG31" s="98">
        <v>0</v>
      </c>
      <c r="AH31" s="98">
        <v>0</v>
      </c>
      <c r="AI31" s="98">
        <v>0</v>
      </c>
      <c r="AJ31" s="98">
        <v>0</v>
      </c>
      <c r="AK31" s="98">
        <v>8.6103299999999994</v>
      </c>
    </row>
    <row r="32" spans="1:37" ht="13.5" thickBot="1" x14ac:dyDescent="0.25">
      <c r="A32" s="278" t="s">
        <v>782</v>
      </c>
      <c r="B32" s="99">
        <v>0</v>
      </c>
      <c r="C32" s="99">
        <v>0</v>
      </c>
      <c r="D32" s="99">
        <v>0</v>
      </c>
      <c r="E32" s="99">
        <v>0</v>
      </c>
      <c r="F32" s="99">
        <v>0</v>
      </c>
      <c r="G32" s="99">
        <v>0</v>
      </c>
      <c r="H32" s="99">
        <v>0</v>
      </c>
      <c r="I32" s="99">
        <v>0</v>
      </c>
      <c r="J32" s="99">
        <v>0</v>
      </c>
      <c r="K32" s="99">
        <v>0</v>
      </c>
      <c r="L32" s="99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>
        <v>0</v>
      </c>
      <c r="V32" s="99">
        <v>0</v>
      </c>
      <c r="W32" s="99">
        <v>0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  <c r="AE32" s="99">
        <v>0</v>
      </c>
      <c r="AF32" s="99">
        <v>0</v>
      </c>
      <c r="AG32" s="99">
        <v>0</v>
      </c>
      <c r="AH32" s="99">
        <v>0</v>
      </c>
      <c r="AI32" s="99">
        <v>0</v>
      </c>
      <c r="AJ32" s="99">
        <v>0</v>
      </c>
      <c r="AK32" s="99">
        <v>0</v>
      </c>
    </row>
    <row r="33" spans="1:37" ht="15" x14ac:dyDescent="0.2">
      <c r="A33" s="790" t="s">
        <v>503</v>
      </c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</row>
    <row r="34" spans="1:37" x14ac:dyDescent="0.2">
      <c r="A34" s="252" t="s">
        <v>898</v>
      </c>
      <c r="B34" s="98">
        <v>0</v>
      </c>
      <c r="C34" s="98">
        <v>0</v>
      </c>
      <c r="D34" s="98">
        <v>0</v>
      </c>
      <c r="E34" s="98">
        <v>0</v>
      </c>
      <c r="F34" s="98">
        <v>288.18207999999998</v>
      </c>
      <c r="G34" s="98">
        <v>16.890259999999998</v>
      </c>
      <c r="H34" s="98">
        <v>0</v>
      </c>
      <c r="I34" s="98">
        <v>0</v>
      </c>
      <c r="J34" s="98">
        <v>172.23966000000001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30590.809040000004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-9.8335278000000006</v>
      </c>
      <c r="AB34" s="98">
        <v>285.84500000000003</v>
      </c>
      <c r="AC34" s="98">
        <v>5.2900000000023283E-2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  <c r="AI34" s="98">
        <v>0</v>
      </c>
      <c r="AJ34" s="98">
        <v>0</v>
      </c>
      <c r="AK34" s="98">
        <v>31344.185412200004</v>
      </c>
    </row>
    <row r="35" spans="1:37" x14ac:dyDescent="0.2">
      <c r="A35" s="252" t="s">
        <v>899</v>
      </c>
      <c r="B35" s="98">
        <v>0</v>
      </c>
      <c r="C35" s="98">
        <v>0</v>
      </c>
      <c r="D35" s="98">
        <v>657.93115588541082</v>
      </c>
      <c r="E35" s="98">
        <v>397.31007</v>
      </c>
      <c r="F35" s="98">
        <v>4282.0898599999991</v>
      </c>
      <c r="G35" s="98">
        <v>0</v>
      </c>
      <c r="H35" s="98">
        <v>0</v>
      </c>
      <c r="I35" s="98">
        <v>0</v>
      </c>
      <c r="J35" s="98">
        <v>500.59186999999997</v>
      </c>
      <c r="K35" s="98">
        <v>0</v>
      </c>
      <c r="L35" s="98">
        <v>0</v>
      </c>
      <c r="M35" s="98">
        <v>0</v>
      </c>
      <c r="N35" s="98">
        <v>0</v>
      </c>
      <c r="O35" s="98">
        <v>84.046130000000005</v>
      </c>
      <c r="P35" s="98">
        <v>0</v>
      </c>
      <c r="Q35" s="98">
        <v>542.06659000000013</v>
      </c>
      <c r="R35" s="98">
        <v>0</v>
      </c>
      <c r="S35" s="98">
        <v>218.85929999999999</v>
      </c>
      <c r="T35" s="98">
        <v>0</v>
      </c>
      <c r="U35" s="98">
        <v>521.21061999999995</v>
      </c>
      <c r="V35" s="98">
        <v>501.65361999999999</v>
      </c>
      <c r="W35" s="98">
        <v>0</v>
      </c>
      <c r="X35" s="98">
        <v>0</v>
      </c>
      <c r="Y35" s="98">
        <v>0</v>
      </c>
      <c r="Z35" s="98">
        <v>0</v>
      </c>
      <c r="AA35" s="98">
        <v>546.69320492499992</v>
      </c>
      <c r="AB35" s="98">
        <v>0</v>
      </c>
      <c r="AC35" s="98">
        <v>191.24933000000001</v>
      </c>
      <c r="AD35" s="98">
        <v>60.070349999999998</v>
      </c>
      <c r="AE35" s="98">
        <v>0</v>
      </c>
      <c r="AF35" s="98">
        <v>0</v>
      </c>
      <c r="AG35" s="98">
        <v>0</v>
      </c>
      <c r="AH35" s="98">
        <v>1796.1999799999999</v>
      </c>
      <c r="AI35" s="98">
        <v>0</v>
      </c>
      <c r="AJ35" s="98">
        <v>9.8329799999999992</v>
      </c>
      <c r="AK35" s="98">
        <v>10309.805060810409</v>
      </c>
    </row>
    <row r="36" spans="1:37" x14ac:dyDescent="0.2">
      <c r="A36" s="252" t="s">
        <v>900</v>
      </c>
      <c r="B36" s="98">
        <v>0</v>
      </c>
      <c r="C36" s="98">
        <v>0</v>
      </c>
      <c r="D36" s="98">
        <v>93.42968941570669</v>
      </c>
      <c r="E36" s="98">
        <v>76.581460000000007</v>
      </c>
      <c r="F36" s="98">
        <v>143.88637</v>
      </c>
      <c r="G36" s="98">
        <v>0</v>
      </c>
      <c r="H36" s="98">
        <v>0</v>
      </c>
      <c r="I36" s="98">
        <v>0</v>
      </c>
      <c r="J36" s="98">
        <v>35.789239999999999</v>
      </c>
      <c r="K36" s="98">
        <v>0</v>
      </c>
      <c r="L36" s="98">
        <v>0</v>
      </c>
      <c r="M36" s="98">
        <v>0</v>
      </c>
      <c r="N36" s="98">
        <v>0</v>
      </c>
      <c r="O36" s="98">
        <v>0</v>
      </c>
      <c r="P36" s="98">
        <v>0</v>
      </c>
      <c r="Q36" s="98">
        <v>2632.4839699999998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58.563839999999999</v>
      </c>
      <c r="AK36" s="98">
        <v>3040.7345694157061</v>
      </c>
    </row>
    <row r="37" spans="1:37" x14ac:dyDescent="0.2">
      <c r="A37" s="252" t="s">
        <v>901</v>
      </c>
      <c r="B37" s="98">
        <v>0</v>
      </c>
      <c r="C37" s="98">
        <v>0</v>
      </c>
      <c r="D37" s="98">
        <v>847.65945469888254</v>
      </c>
      <c r="E37" s="98">
        <v>4.2810899999999998</v>
      </c>
      <c r="F37" s="98">
        <v>2421.1287199999997</v>
      </c>
      <c r="G37" s="98">
        <v>0</v>
      </c>
      <c r="H37" s="98">
        <v>0</v>
      </c>
      <c r="I37" s="98">
        <v>0</v>
      </c>
      <c r="J37" s="98">
        <v>-3.89175</v>
      </c>
      <c r="K37" s="98">
        <v>0</v>
      </c>
      <c r="L37" s="98">
        <v>0</v>
      </c>
      <c r="M37" s="98">
        <v>0</v>
      </c>
      <c r="N37" s="98">
        <v>0</v>
      </c>
      <c r="O37" s="98">
        <v>291.43997999999999</v>
      </c>
      <c r="P37" s="98">
        <v>0</v>
      </c>
      <c r="Q37" s="98">
        <v>-6.76084</v>
      </c>
      <c r="R37" s="98">
        <v>0</v>
      </c>
      <c r="S37" s="98">
        <v>0</v>
      </c>
      <c r="T37" s="98">
        <v>0</v>
      </c>
      <c r="U37" s="98">
        <v>277.71617000000003</v>
      </c>
      <c r="V37" s="98">
        <v>0</v>
      </c>
      <c r="W37" s="98">
        <v>0</v>
      </c>
      <c r="X37" s="98">
        <v>0</v>
      </c>
      <c r="Y37" s="98">
        <v>0</v>
      </c>
      <c r="Z37" s="98">
        <v>0</v>
      </c>
      <c r="AA37" s="98">
        <v>6.9688799999999995</v>
      </c>
      <c r="AB37" s="98">
        <v>0</v>
      </c>
      <c r="AC37" s="98">
        <v>75.659859999999995</v>
      </c>
      <c r="AD37" s="98">
        <v>0</v>
      </c>
      <c r="AE37" s="98">
        <v>339.95102000000003</v>
      </c>
      <c r="AF37" s="98">
        <v>0</v>
      </c>
      <c r="AG37" s="98">
        <v>0</v>
      </c>
      <c r="AH37" s="98">
        <v>481.58888999999994</v>
      </c>
      <c r="AI37" s="98">
        <v>0</v>
      </c>
      <c r="AJ37" s="98">
        <v>0</v>
      </c>
      <c r="AK37" s="98">
        <v>4735.7414746988834</v>
      </c>
    </row>
    <row r="38" spans="1:37" ht="13.5" thickBot="1" x14ac:dyDescent="0.25">
      <c r="A38" s="272" t="s">
        <v>782</v>
      </c>
      <c r="B38" s="98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  <c r="P38" s="98">
        <v>0</v>
      </c>
      <c r="Q38" s="98">
        <v>0</v>
      </c>
      <c r="R38" s="98">
        <v>0</v>
      </c>
      <c r="S38" s="98">
        <v>0</v>
      </c>
      <c r="T38" s="98">
        <v>0</v>
      </c>
      <c r="U38" s="98">
        <v>192.99754000000001</v>
      </c>
      <c r="V38" s="98">
        <v>199.58328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98">
        <v>0</v>
      </c>
      <c r="AC38" s="98">
        <v>0</v>
      </c>
      <c r="AD38" s="98">
        <v>0</v>
      </c>
      <c r="AE38" s="98">
        <v>0</v>
      </c>
      <c r="AF38" s="98">
        <v>0</v>
      </c>
      <c r="AG38" s="98">
        <v>0</v>
      </c>
      <c r="AH38" s="98">
        <v>0</v>
      </c>
      <c r="AI38" s="98">
        <v>0</v>
      </c>
      <c r="AJ38" s="98">
        <v>0</v>
      </c>
      <c r="AK38" s="98">
        <v>392.58082000000002</v>
      </c>
    </row>
    <row r="39" spans="1:37" ht="15" x14ac:dyDescent="0.2">
      <c r="A39" s="788" t="s">
        <v>504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96"/>
    </row>
    <row r="40" spans="1:37" x14ac:dyDescent="0.2">
      <c r="A40" s="252" t="s">
        <v>898</v>
      </c>
      <c r="B40" s="98">
        <v>0</v>
      </c>
      <c r="C40" s="98">
        <v>0</v>
      </c>
      <c r="D40" s="98">
        <v>22.215764196468911</v>
      </c>
      <c r="E40" s="98">
        <v>4.7566900000000008</v>
      </c>
      <c r="F40" s="98">
        <v>5900.5524299999997</v>
      </c>
      <c r="G40" s="98">
        <v>0</v>
      </c>
      <c r="H40" s="98">
        <v>0</v>
      </c>
      <c r="I40" s="98">
        <v>87.738209999999995</v>
      </c>
      <c r="J40" s="98">
        <v>2.5000000000000001E-2</v>
      </c>
      <c r="K40" s="98">
        <v>0</v>
      </c>
      <c r="L40" s="98">
        <v>0</v>
      </c>
      <c r="M40" s="98">
        <v>1.3247200000000001</v>
      </c>
      <c r="N40" s="98">
        <v>1.66079</v>
      </c>
      <c r="O40" s="98">
        <v>19.516119999999997</v>
      </c>
      <c r="P40" s="98">
        <v>0</v>
      </c>
      <c r="Q40" s="98">
        <v>94.928500000000028</v>
      </c>
      <c r="R40" s="98">
        <v>0</v>
      </c>
      <c r="S40" s="98">
        <v>29.199200000000001</v>
      </c>
      <c r="T40" s="98">
        <v>1112.3432499999999</v>
      </c>
      <c r="U40" s="98">
        <v>-5533.6357700000017</v>
      </c>
      <c r="V40" s="98">
        <v>8.5143500000000003</v>
      </c>
      <c r="W40" s="98">
        <v>1.1185</v>
      </c>
      <c r="X40" s="98">
        <v>0</v>
      </c>
      <c r="Y40" s="98">
        <v>0.15</v>
      </c>
      <c r="Z40" s="98">
        <v>0</v>
      </c>
      <c r="AA40" s="98">
        <v>32.616350000000004</v>
      </c>
      <c r="AB40" s="98">
        <v>0</v>
      </c>
      <c r="AC40" s="98">
        <v>259.32469000000003</v>
      </c>
      <c r="AD40" s="98">
        <v>0</v>
      </c>
      <c r="AE40" s="98">
        <v>6.06454</v>
      </c>
      <c r="AF40" s="98">
        <v>0</v>
      </c>
      <c r="AG40" s="98">
        <v>0</v>
      </c>
      <c r="AH40" s="98">
        <v>235.16812999999996</v>
      </c>
      <c r="AI40" s="98">
        <v>0</v>
      </c>
      <c r="AJ40" s="98">
        <v>10.718620000000001</v>
      </c>
      <c r="AK40" s="98">
        <v>2294.3000841964667</v>
      </c>
    </row>
    <row r="41" spans="1:37" x14ac:dyDescent="0.2">
      <c r="A41" s="252" t="s">
        <v>899</v>
      </c>
      <c r="B41" s="98">
        <v>0</v>
      </c>
      <c r="C41" s="98">
        <v>0</v>
      </c>
      <c r="D41" s="98">
        <v>1506.2169106401066</v>
      </c>
      <c r="E41" s="98">
        <v>7420.873529999998</v>
      </c>
      <c r="F41" s="98">
        <v>26153.88976000002</v>
      </c>
      <c r="G41" s="98">
        <v>26.708680000000001</v>
      </c>
      <c r="H41" s="98">
        <v>0</v>
      </c>
      <c r="I41" s="98">
        <v>720.67384000000015</v>
      </c>
      <c r="J41" s="98">
        <v>4590.8924699999989</v>
      </c>
      <c r="K41" s="98">
        <v>0</v>
      </c>
      <c r="L41" s="98">
        <v>0</v>
      </c>
      <c r="M41" s="98">
        <v>0.85800999999999994</v>
      </c>
      <c r="N41" s="98">
        <v>155.28869</v>
      </c>
      <c r="O41" s="98">
        <v>5914.8158099999991</v>
      </c>
      <c r="P41" s="98">
        <v>0</v>
      </c>
      <c r="Q41" s="98">
        <v>1111.22927</v>
      </c>
      <c r="R41" s="98">
        <v>0</v>
      </c>
      <c r="S41" s="98">
        <v>172.76849999999999</v>
      </c>
      <c r="T41" s="98">
        <v>4042.1545000000001</v>
      </c>
      <c r="U41" s="98">
        <v>7270.93415</v>
      </c>
      <c r="V41" s="98">
        <v>83.09235000000001</v>
      </c>
      <c r="W41" s="98">
        <v>429.30709999999999</v>
      </c>
      <c r="X41" s="98">
        <v>0</v>
      </c>
      <c r="Y41" s="98">
        <v>17.255300000000002</v>
      </c>
      <c r="Z41" s="98">
        <v>20.952720000000003</v>
      </c>
      <c r="AA41" s="98">
        <v>1584.2309072919998</v>
      </c>
      <c r="AB41" s="98">
        <v>12.808</v>
      </c>
      <c r="AC41" s="98">
        <v>3032.3375100000003</v>
      </c>
      <c r="AD41" s="98">
        <v>6.7249399999999993</v>
      </c>
      <c r="AE41" s="98">
        <v>781.85827000000006</v>
      </c>
      <c r="AF41" s="98">
        <v>0</v>
      </c>
      <c r="AG41" s="98">
        <v>3.6884299999999999</v>
      </c>
      <c r="AH41" s="98">
        <v>1934.2694400000003</v>
      </c>
      <c r="AI41" s="98">
        <v>0</v>
      </c>
      <c r="AJ41" s="98">
        <v>137.93903</v>
      </c>
      <c r="AK41" s="98">
        <v>67131.768117932123</v>
      </c>
    </row>
    <row r="42" spans="1:37" x14ac:dyDescent="0.2">
      <c r="A42" s="252" t="s">
        <v>900</v>
      </c>
      <c r="B42" s="98">
        <v>0</v>
      </c>
      <c r="C42" s="98">
        <v>0</v>
      </c>
      <c r="D42" s="98">
        <v>66.045100745568575</v>
      </c>
      <c r="E42" s="98">
        <v>66.588459999999998</v>
      </c>
      <c r="F42" s="98">
        <v>3773.8391600000009</v>
      </c>
      <c r="G42" s="98">
        <v>0</v>
      </c>
      <c r="H42" s="98">
        <v>0</v>
      </c>
      <c r="I42" s="98">
        <v>13.330300000000001</v>
      </c>
      <c r="J42" s="98">
        <v>548.94109000000003</v>
      </c>
      <c r="K42" s="98">
        <v>0</v>
      </c>
      <c r="L42" s="98">
        <v>0</v>
      </c>
      <c r="M42" s="98">
        <v>0</v>
      </c>
      <c r="N42" s="98">
        <v>0</v>
      </c>
      <c r="O42" s="98">
        <v>10.727819999999999</v>
      </c>
      <c r="P42" s="98">
        <v>0</v>
      </c>
      <c r="Q42" s="98">
        <v>10502.516649999998</v>
      </c>
      <c r="R42" s="98">
        <v>0</v>
      </c>
      <c r="S42" s="98">
        <v>0</v>
      </c>
      <c r="T42" s="98">
        <v>-9.8895300000000006</v>
      </c>
      <c r="U42" s="98">
        <v>29.798590000000001</v>
      </c>
      <c r="V42" s="98">
        <v>147.02520999999996</v>
      </c>
      <c r="W42" s="98">
        <v>35.803620000000002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43.245839999999994</v>
      </c>
      <c r="AD42" s="98">
        <v>93.144559999999998</v>
      </c>
      <c r="AE42" s="98">
        <v>77.126719999999992</v>
      </c>
      <c r="AF42" s="98">
        <v>0</v>
      </c>
      <c r="AG42" s="98">
        <v>0</v>
      </c>
      <c r="AH42" s="98">
        <v>1447.4197399999998</v>
      </c>
      <c r="AI42" s="98">
        <v>1162.9416500000002</v>
      </c>
      <c r="AJ42" s="98">
        <v>141.96010000000001</v>
      </c>
      <c r="AK42" s="98">
        <v>18150.565080745571</v>
      </c>
    </row>
    <row r="43" spans="1:37" x14ac:dyDescent="0.2">
      <c r="A43" s="252" t="s">
        <v>901</v>
      </c>
      <c r="B43" s="98">
        <v>0</v>
      </c>
      <c r="C43" s="98">
        <v>94.863190000000003</v>
      </c>
      <c r="D43" s="98">
        <v>100.28980441785582</v>
      </c>
      <c r="E43" s="98">
        <v>576.16689000000008</v>
      </c>
      <c r="F43" s="98">
        <v>19466.675930000005</v>
      </c>
      <c r="G43" s="98">
        <v>0</v>
      </c>
      <c r="H43" s="98">
        <v>0</v>
      </c>
      <c r="I43" s="98">
        <v>138.56130999999999</v>
      </c>
      <c r="J43" s="98">
        <v>1659.4310899999998</v>
      </c>
      <c r="K43" s="98">
        <v>0</v>
      </c>
      <c r="L43" s="98">
        <v>0</v>
      </c>
      <c r="M43" s="98">
        <v>0</v>
      </c>
      <c r="N43" s="98">
        <v>0</v>
      </c>
      <c r="O43" s="98">
        <v>1898.88292</v>
      </c>
      <c r="P43" s="98">
        <v>0</v>
      </c>
      <c r="Q43" s="98">
        <v>1400.8066000000001</v>
      </c>
      <c r="R43" s="98">
        <v>0</v>
      </c>
      <c r="S43" s="98">
        <v>10.425700000000001</v>
      </c>
      <c r="T43" s="98">
        <v>1456.3881999999999</v>
      </c>
      <c r="U43" s="98">
        <v>5491.6688800000002</v>
      </c>
      <c r="V43" s="98">
        <v>21.518180000000001</v>
      </c>
      <c r="W43" s="98">
        <v>196.85796999999999</v>
      </c>
      <c r="X43" s="98">
        <v>0</v>
      </c>
      <c r="Y43" s="98">
        <v>0</v>
      </c>
      <c r="Z43" s="98">
        <v>0</v>
      </c>
      <c r="AA43" s="98">
        <v>640.00684999999999</v>
      </c>
      <c r="AB43" s="98">
        <v>0</v>
      </c>
      <c r="AC43" s="98">
        <v>4290.0565900000001</v>
      </c>
      <c r="AD43" s="98">
        <v>0</v>
      </c>
      <c r="AE43" s="98">
        <v>150.0044</v>
      </c>
      <c r="AF43" s="98">
        <v>0</v>
      </c>
      <c r="AG43" s="98">
        <v>0.8032999999999999</v>
      </c>
      <c r="AH43" s="98">
        <v>165.28315999999998</v>
      </c>
      <c r="AI43" s="98">
        <v>0</v>
      </c>
      <c r="AJ43" s="98">
        <v>154.67207999999999</v>
      </c>
      <c r="AK43" s="98">
        <v>37913.363044417856</v>
      </c>
    </row>
    <row r="44" spans="1:37" ht="13.5" thickBot="1" x14ac:dyDescent="0.25">
      <c r="A44" s="278" t="s">
        <v>782</v>
      </c>
      <c r="B44" s="99">
        <v>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20.624980000000001</v>
      </c>
      <c r="K44" s="99">
        <v>0</v>
      </c>
      <c r="L44" s="99">
        <v>0</v>
      </c>
      <c r="M44" s="99">
        <v>0</v>
      </c>
      <c r="N44" s="99">
        <v>0</v>
      </c>
      <c r="O44" s="99">
        <v>0</v>
      </c>
      <c r="P44" s="99">
        <v>0</v>
      </c>
      <c r="Q44" s="99">
        <v>0</v>
      </c>
      <c r="R44" s="99">
        <v>0</v>
      </c>
      <c r="S44" s="99">
        <v>0</v>
      </c>
      <c r="T44" s="99">
        <v>0</v>
      </c>
      <c r="U44" s="99">
        <v>15.689950000000001</v>
      </c>
      <c r="V44" s="99">
        <v>3.1271999999999998</v>
      </c>
      <c r="W44" s="99">
        <v>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  <c r="AE44" s="99">
        <v>0</v>
      </c>
      <c r="AF44" s="99">
        <v>0</v>
      </c>
      <c r="AG44" s="99">
        <v>0</v>
      </c>
      <c r="AH44" s="99">
        <v>0</v>
      </c>
      <c r="AI44" s="99">
        <v>0</v>
      </c>
      <c r="AJ44" s="99">
        <v>0</v>
      </c>
      <c r="AK44" s="99">
        <v>39.442130000000006</v>
      </c>
    </row>
    <row r="45" spans="1:37" s="450" customFormat="1" ht="15" x14ac:dyDescent="0.2">
      <c r="A45" s="791" t="s">
        <v>505</v>
      </c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98"/>
    </row>
    <row r="46" spans="1:37" x14ac:dyDescent="0.2">
      <c r="A46" s="252" t="s">
        <v>898</v>
      </c>
      <c r="B46" s="98">
        <v>286.55175000000003</v>
      </c>
      <c r="C46" s="98">
        <v>1851.8512599999904</v>
      </c>
      <c r="D46" s="98">
        <v>9812.0527099999999</v>
      </c>
      <c r="E46" s="98">
        <v>1102.21234</v>
      </c>
      <c r="F46" s="98">
        <v>1693.89688</v>
      </c>
      <c r="G46" s="98">
        <v>425.73054999999999</v>
      </c>
      <c r="H46" s="98">
        <v>0</v>
      </c>
      <c r="I46" s="98">
        <v>809.22458999999981</v>
      </c>
      <c r="J46" s="98">
        <v>1252.6214500000001</v>
      </c>
      <c r="K46" s="98">
        <v>0</v>
      </c>
      <c r="L46" s="98">
        <v>0</v>
      </c>
      <c r="M46" s="98">
        <v>2.4779899999999997</v>
      </c>
      <c r="N46" s="98">
        <v>3.2441399999999998</v>
      </c>
      <c r="O46" s="98">
        <v>2315.5308999999997</v>
      </c>
      <c r="P46" s="98">
        <v>0</v>
      </c>
      <c r="Q46" s="98">
        <v>29.972099999999998</v>
      </c>
      <c r="R46" s="98">
        <v>0</v>
      </c>
      <c r="S46" s="98">
        <v>461.20635999999996</v>
      </c>
      <c r="T46" s="98">
        <v>690.49470999999994</v>
      </c>
      <c r="U46" s="98">
        <v>2601.6808300000002</v>
      </c>
      <c r="V46" s="98">
        <v>674.06408999999996</v>
      </c>
      <c r="W46" s="98">
        <v>1723.00962</v>
      </c>
      <c r="X46" s="98">
        <v>0</v>
      </c>
      <c r="Y46" s="98">
        <v>22.057400000000001</v>
      </c>
      <c r="Z46" s="98">
        <v>0</v>
      </c>
      <c r="AA46" s="98">
        <v>2347.3899722699998</v>
      </c>
      <c r="AB46" s="98">
        <v>7.8220000000000001</v>
      </c>
      <c r="AC46" s="98">
        <v>708.07881000000009</v>
      </c>
      <c r="AD46" s="98">
        <v>4.5781099999999997</v>
      </c>
      <c r="AE46" s="98">
        <v>628.05469999999991</v>
      </c>
      <c r="AF46" s="98">
        <v>0</v>
      </c>
      <c r="AG46" s="98">
        <v>9.4650000000000012E-2</v>
      </c>
      <c r="AH46" s="98">
        <v>410.34734000000003</v>
      </c>
      <c r="AI46" s="98">
        <v>4.1399200000029106</v>
      </c>
      <c r="AJ46" s="98">
        <v>571.63593000000003</v>
      </c>
      <c r="AK46" s="98">
        <v>30440.021102269988</v>
      </c>
    </row>
    <row r="47" spans="1:37" x14ac:dyDescent="0.2">
      <c r="A47" s="252" t="s">
        <v>899</v>
      </c>
      <c r="B47" s="98">
        <v>0</v>
      </c>
      <c r="C47" s="98">
        <v>8629.920070000011</v>
      </c>
      <c r="D47" s="98">
        <v>10093.839309999999</v>
      </c>
      <c r="E47" s="98">
        <v>20223.060850000005</v>
      </c>
      <c r="F47" s="98">
        <v>28179.592999999975</v>
      </c>
      <c r="G47" s="98">
        <v>1093.9426799999999</v>
      </c>
      <c r="H47" s="98">
        <v>0</v>
      </c>
      <c r="I47" s="98">
        <v>4734.0493099999994</v>
      </c>
      <c r="J47" s="98">
        <v>24286.975059999997</v>
      </c>
      <c r="K47" s="98">
        <v>0</v>
      </c>
      <c r="L47" s="98">
        <v>0</v>
      </c>
      <c r="M47" s="98">
        <v>28.453009999999999</v>
      </c>
      <c r="N47" s="98">
        <v>961.27304000000004</v>
      </c>
      <c r="O47" s="98">
        <v>24432.46386</v>
      </c>
      <c r="P47" s="98">
        <v>0</v>
      </c>
      <c r="Q47" s="98">
        <v>9547.3401399999966</v>
      </c>
      <c r="R47" s="98">
        <v>98.600089999999994</v>
      </c>
      <c r="S47" s="98">
        <v>1585.9895899999999</v>
      </c>
      <c r="T47" s="98">
        <v>12734.535229999998</v>
      </c>
      <c r="U47" s="98">
        <v>10930.978019999999</v>
      </c>
      <c r="V47" s="98">
        <v>991.84559999999999</v>
      </c>
      <c r="W47" s="98">
        <v>12808.290869999999</v>
      </c>
      <c r="X47" s="98">
        <v>82.650440000000003</v>
      </c>
      <c r="Y47" s="98">
        <v>1267.6107099999999</v>
      </c>
      <c r="Z47" s="98">
        <v>520.66579000000002</v>
      </c>
      <c r="AA47" s="98">
        <v>15359.625638927999</v>
      </c>
      <c r="AB47" s="98">
        <v>158.482</v>
      </c>
      <c r="AC47" s="98">
        <v>7338.0215799999996</v>
      </c>
      <c r="AD47" s="98">
        <v>82.742729999999995</v>
      </c>
      <c r="AE47" s="98">
        <v>4996.0068140020003</v>
      </c>
      <c r="AF47" s="98">
        <v>0</v>
      </c>
      <c r="AG47" s="98">
        <v>433.04750000000001</v>
      </c>
      <c r="AH47" s="98">
        <v>12731.521920000007</v>
      </c>
      <c r="AI47" s="98">
        <v>0</v>
      </c>
      <c r="AJ47" s="98">
        <v>7983.8652899999997</v>
      </c>
      <c r="AK47" s="98">
        <v>222315.39014292997</v>
      </c>
    </row>
    <row r="48" spans="1:37" x14ac:dyDescent="0.2">
      <c r="A48" s="252" t="s">
        <v>900</v>
      </c>
      <c r="B48" s="98">
        <v>0</v>
      </c>
      <c r="C48" s="98">
        <v>124.4747</v>
      </c>
      <c r="D48" s="98">
        <v>611.5646999999999</v>
      </c>
      <c r="E48" s="98">
        <v>443.91408000000001</v>
      </c>
      <c r="F48" s="98">
        <v>2865.997620000001</v>
      </c>
      <c r="G48" s="98">
        <v>0.15558000000000002</v>
      </c>
      <c r="H48" s="98">
        <v>0</v>
      </c>
      <c r="I48" s="98">
        <v>154.56624999999997</v>
      </c>
      <c r="J48" s="98">
        <v>617.9080899999999</v>
      </c>
      <c r="K48" s="98">
        <v>0</v>
      </c>
      <c r="L48" s="98">
        <v>0</v>
      </c>
      <c r="M48" s="98">
        <v>0</v>
      </c>
      <c r="N48" s="98">
        <v>0</v>
      </c>
      <c r="O48" s="98">
        <v>191.98732000000001</v>
      </c>
      <c r="P48" s="98">
        <v>0</v>
      </c>
      <c r="Q48" s="98">
        <v>5800.3839099999987</v>
      </c>
      <c r="R48" s="98">
        <v>0</v>
      </c>
      <c r="S48" s="98">
        <v>54.588540000000002</v>
      </c>
      <c r="T48" s="98">
        <v>27.907349999999997</v>
      </c>
      <c r="U48" s="98">
        <v>1123.1645000000003</v>
      </c>
      <c r="V48" s="98">
        <v>557.42615999999987</v>
      </c>
      <c r="W48" s="98">
        <v>766.48718999999994</v>
      </c>
      <c r="X48" s="98">
        <v>0</v>
      </c>
      <c r="Y48" s="98">
        <v>624.27369999999996</v>
      </c>
      <c r="Z48" s="98">
        <v>0</v>
      </c>
      <c r="AA48" s="98">
        <v>0</v>
      </c>
      <c r="AB48" s="98">
        <v>459.61500000000001</v>
      </c>
      <c r="AC48" s="98">
        <v>445.77388000000002</v>
      </c>
      <c r="AD48" s="98">
        <v>74.583979999999997</v>
      </c>
      <c r="AE48" s="98">
        <v>658.67298000000005</v>
      </c>
      <c r="AF48" s="98">
        <v>0</v>
      </c>
      <c r="AG48" s="98">
        <v>0.10862999999999999</v>
      </c>
      <c r="AH48" s="98">
        <v>1741.2223200000001</v>
      </c>
      <c r="AI48" s="98">
        <v>844.65014999999698</v>
      </c>
      <c r="AJ48" s="98">
        <v>2467.68932</v>
      </c>
      <c r="AK48" s="98">
        <v>20657.115949999999</v>
      </c>
    </row>
    <row r="49" spans="1:37" x14ac:dyDescent="0.2">
      <c r="A49" s="252" t="s">
        <v>901</v>
      </c>
      <c r="B49" s="98">
        <v>3068.3613499999988</v>
      </c>
      <c r="C49" s="98">
        <v>10340.816599999998</v>
      </c>
      <c r="D49" s="98">
        <v>1281.3405</v>
      </c>
      <c r="E49" s="98">
        <v>5817.3408199999985</v>
      </c>
      <c r="F49" s="98">
        <v>4342.5218100000002</v>
      </c>
      <c r="G49" s="98">
        <v>930.57866999999999</v>
      </c>
      <c r="H49" s="98">
        <v>0</v>
      </c>
      <c r="I49" s="98">
        <v>3134.3970299999996</v>
      </c>
      <c r="J49" s="98">
        <v>5771.2732599999963</v>
      </c>
      <c r="K49" s="98">
        <v>0</v>
      </c>
      <c r="L49" s="98">
        <v>0</v>
      </c>
      <c r="M49" s="98">
        <v>0</v>
      </c>
      <c r="N49" s="98">
        <v>44.158540000000002</v>
      </c>
      <c r="O49" s="98">
        <v>6223.0853799999995</v>
      </c>
      <c r="P49" s="98">
        <v>0</v>
      </c>
      <c r="Q49" s="98">
        <v>5816.9376200000024</v>
      </c>
      <c r="R49" s="98">
        <v>0</v>
      </c>
      <c r="S49" s="98">
        <v>836.3661699999999</v>
      </c>
      <c r="T49" s="98">
        <v>2773.7888499999999</v>
      </c>
      <c r="U49" s="98">
        <v>10981.50549</v>
      </c>
      <c r="V49" s="98">
        <v>69.109350000000006</v>
      </c>
      <c r="W49" s="98">
        <v>3378.38663</v>
      </c>
      <c r="X49" s="98">
        <v>0</v>
      </c>
      <c r="Y49" s="98">
        <v>2.5000000000000001E-2</v>
      </c>
      <c r="Z49" s="98">
        <v>0</v>
      </c>
      <c r="AA49" s="98">
        <v>7580.9369399999996</v>
      </c>
      <c r="AB49" s="98">
        <v>31.677</v>
      </c>
      <c r="AC49" s="98">
        <v>5880.8735600000009</v>
      </c>
      <c r="AD49" s="98">
        <v>0</v>
      </c>
      <c r="AE49" s="98">
        <v>3440.4198899999992</v>
      </c>
      <c r="AF49" s="98">
        <v>0</v>
      </c>
      <c r="AG49" s="98">
        <v>203.32373999999999</v>
      </c>
      <c r="AH49" s="98">
        <v>4816.3235400000012</v>
      </c>
      <c r="AI49" s="98">
        <v>0</v>
      </c>
      <c r="AJ49" s="98">
        <v>7229.9306200000001</v>
      </c>
      <c r="AK49" s="98">
        <v>93993.478360000008</v>
      </c>
    </row>
    <row r="50" spans="1:37" ht="13.5" thickBot="1" x14ac:dyDescent="0.25">
      <c r="A50" s="272" t="s">
        <v>782</v>
      </c>
      <c r="B50" s="98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240.87969000000001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234.29695999999998</v>
      </c>
      <c r="V50" s="98">
        <v>199.77227999999999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674.94893000000002</v>
      </c>
    </row>
    <row r="51" spans="1:37" ht="15" x14ac:dyDescent="0.2">
      <c r="A51" s="788" t="s">
        <v>506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96"/>
    </row>
    <row r="52" spans="1:37" x14ac:dyDescent="0.2">
      <c r="A52" s="252" t="s">
        <v>898</v>
      </c>
      <c r="B52" s="98">
        <v>1139.7875399999998</v>
      </c>
      <c r="C52" s="98">
        <v>1934.3802700000069</v>
      </c>
      <c r="D52" s="98">
        <v>25341.31338645042</v>
      </c>
      <c r="E52" s="98">
        <v>3018.50918</v>
      </c>
      <c r="F52" s="98">
        <v>16605.263149999999</v>
      </c>
      <c r="G52" s="98">
        <v>7015.0597199999993</v>
      </c>
      <c r="H52" s="98">
        <v>0</v>
      </c>
      <c r="I52" s="98">
        <v>7983.6093200000087</v>
      </c>
      <c r="J52" s="98">
        <v>1955.8208699999998</v>
      </c>
      <c r="K52" s="98">
        <v>0</v>
      </c>
      <c r="L52" s="98">
        <v>0</v>
      </c>
      <c r="M52" s="98">
        <v>264.46287999999998</v>
      </c>
      <c r="N52" s="98">
        <v>85.895139999999998</v>
      </c>
      <c r="O52" s="98">
        <v>2523.005369999983</v>
      </c>
      <c r="P52" s="98">
        <v>0</v>
      </c>
      <c r="Q52" s="98">
        <v>1299.0241400000004</v>
      </c>
      <c r="R52" s="98">
        <v>0</v>
      </c>
      <c r="S52" s="98">
        <v>2643.5574100000003</v>
      </c>
      <c r="T52" s="98">
        <v>4940.8094499999997</v>
      </c>
      <c r="U52" s="98">
        <v>5523.6860100000122</v>
      </c>
      <c r="V52" s="98">
        <v>648.63358999999991</v>
      </c>
      <c r="W52" s="98">
        <v>1316.0522000000001</v>
      </c>
      <c r="X52" s="98">
        <v>57.082989999999995</v>
      </c>
      <c r="Y52" s="98">
        <v>1178.90176</v>
      </c>
      <c r="Z52" s="98">
        <v>21.264812999999997</v>
      </c>
      <c r="AA52" s="98">
        <v>11529.258689562997</v>
      </c>
      <c r="AB52" s="98">
        <v>630.39800000000002</v>
      </c>
      <c r="AC52" s="98">
        <v>9574.0427200000031</v>
      </c>
      <c r="AD52" s="98">
        <v>1359.2516000000001</v>
      </c>
      <c r="AE52" s="98">
        <v>6303.2711794909992</v>
      </c>
      <c r="AF52" s="98">
        <v>277.40391999999997</v>
      </c>
      <c r="AG52" s="98">
        <v>40.223480000000002</v>
      </c>
      <c r="AH52" s="98">
        <v>3650.8019000001404</v>
      </c>
      <c r="AI52" s="98">
        <v>507.52099000106915</v>
      </c>
      <c r="AJ52" s="98">
        <v>4115.7053800000003</v>
      </c>
      <c r="AK52" s="98">
        <v>123483.99704850561</v>
      </c>
    </row>
    <row r="53" spans="1:37" x14ac:dyDescent="0.2">
      <c r="A53" s="252" t="s">
        <v>899</v>
      </c>
      <c r="B53" s="98">
        <v>0</v>
      </c>
      <c r="C53" s="98">
        <v>11823.807629999992</v>
      </c>
      <c r="D53" s="98">
        <v>90521.605199521815</v>
      </c>
      <c r="E53" s="98">
        <v>120276.08938999996</v>
      </c>
      <c r="F53" s="98">
        <v>197318.42583000034</v>
      </c>
      <c r="G53" s="98">
        <v>20836.616610000005</v>
      </c>
      <c r="H53" s="98">
        <v>0</v>
      </c>
      <c r="I53" s="98">
        <v>33963.468569999997</v>
      </c>
      <c r="J53" s="98">
        <v>215339.33466000017</v>
      </c>
      <c r="K53" s="98">
        <v>0</v>
      </c>
      <c r="L53" s="98">
        <v>0</v>
      </c>
      <c r="M53" s="98">
        <v>1090.1125099999997</v>
      </c>
      <c r="N53" s="98">
        <v>12490.21162</v>
      </c>
      <c r="O53" s="98">
        <v>70599.363200000007</v>
      </c>
      <c r="P53" s="98">
        <v>0</v>
      </c>
      <c r="Q53" s="98">
        <v>14676.338469999995</v>
      </c>
      <c r="R53" s="98">
        <v>5823.3374000000003</v>
      </c>
      <c r="S53" s="98">
        <v>11693.291350000158</v>
      </c>
      <c r="T53" s="98">
        <v>72876.571210000009</v>
      </c>
      <c r="U53" s="98">
        <v>80789.99781999999</v>
      </c>
      <c r="V53" s="98">
        <v>15607.99791</v>
      </c>
      <c r="W53" s="98">
        <v>38587.175260000004</v>
      </c>
      <c r="X53" s="98">
        <v>4985.0748800000083</v>
      </c>
      <c r="Y53" s="98">
        <v>18531.991420000009</v>
      </c>
      <c r="Z53" s="98">
        <v>10532.765326999997</v>
      </c>
      <c r="AA53" s="98">
        <v>58994.859603612989</v>
      </c>
      <c r="AB53" s="98">
        <v>9455.2330000000002</v>
      </c>
      <c r="AC53" s="98">
        <v>39894.333969999985</v>
      </c>
      <c r="AD53" s="98">
        <v>1765.71939</v>
      </c>
      <c r="AE53" s="98">
        <v>31600.958035655007</v>
      </c>
      <c r="AF53" s="98">
        <v>768.20122000000322</v>
      </c>
      <c r="AG53" s="98">
        <v>3530.5382511999996</v>
      </c>
      <c r="AH53" s="98">
        <v>98799.082289999948</v>
      </c>
      <c r="AI53" s="98">
        <v>0</v>
      </c>
      <c r="AJ53" s="98">
        <v>13968.64717</v>
      </c>
      <c r="AK53" s="98">
        <v>1307141.1491969903</v>
      </c>
    </row>
    <row r="54" spans="1:37" x14ac:dyDescent="0.2">
      <c r="A54" s="252" t="s">
        <v>900</v>
      </c>
      <c r="B54" s="98">
        <v>0</v>
      </c>
      <c r="C54" s="98">
        <v>2668.5692100000001</v>
      </c>
      <c r="D54" s="98">
        <v>70036.29705184327</v>
      </c>
      <c r="E54" s="98">
        <v>2062.9057799999996</v>
      </c>
      <c r="F54" s="98">
        <v>74066.257909999986</v>
      </c>
      <c r="G54" s="98">
        <v>564.54764999999998</v>
      </c>
      <c r="H54" s="98">
        <v>0</v>
      </c>
      <c r="I54" s="98">
        <v>4532.5836200000003</v>
      </c>
      <c r="J54" s="98">
        <v>58474.020569999651</v>
      </c>
      <c r="K54" s="98">
        <v>0</v>
      </c>
      <c r="L54" s="98">
        <v>0</v>
      </c>
      <c r="M54" s="98">
        <v>0</v>
      </c>
      <c r="N54" s="98">
        <v>0</v>
      </c>
      <c r="O54" s="98">
        <v>785.60440000000006</v>
      </c>
      <c r="P54" s="98">
        <v>0</v>
      </c>
      <c r="Q54" s="98">
        <v>119245.80242000004</v>
      </c>
      <c r="R54" s="98">
        <v>0</v>
      </c>
      <c r="S54" s="98">
        <v>824.10526999999979</v>
      </c>
      <c r="T54" s="98">
        <v>1067.73191</v>
      </c>
      <c r="U54" s="98">
        <v>58038.20392</v>
      </c>
      <c r="V54" s="98">
        <v>67271.989018536609</v>
      </c>
      <c r="W54" s="98">
        <v>4081.9121099999998</v>
      </c>
      <c r="X54" s="98">
        <v>0</v>
      </c>
      <c r="Y54" s="98">
        <v>29717.193599999999</v>
      </c>
      <c r="Z54" s="98">
        <v>0</v>
      </c>
      <c r="AA54" s="98">
        <v>0</v>
      </c>
      <c r="AB54" s="98">
        <v>13586.96</v>
      </c>
      <c r="AC54" s="98">
        <v>2254.6382100000005</v>
      </c>
      <c r="AD54" s="98">
        <v>9840.08518</v>
      </c>
      <c r="AE54" s="98">
        <v>38499.860315809012</v>
      </c>
      <c r="AF54" s="98">
        <v>0</v>
      </c>
      <c r="AG54" s="98">
        <v>19.475930000000002</v>
      </c>
      <c r="AH54" s="98">
        <v>64574.06445999995</v>
      </c>
      <c r="AI54" s="98">
        <v>74689.548779998935</v>
      </c>
      <c r="AJ54" s="98">
        <v>36233.417869999997</v>
      </c>
      <c r="AK54" s="98">
        <v>733135.77518618724</v>
      </c>
    </row>
    <row r="55" spans="1:37" x14ac:dyDescent="0.2">
      <c r="A55" s="252" t="s">
        <v>901</v>
      </c>
      <c r="B55" s="98">
        <v>7604.6520799999989</v>
      </c>
      <c r="C55" s="98">
        <v>22918.63438</v>
      </c>
      <c r="D55" s="98">
        <v>31090.131112184521</v>
      </c>
      <c r="E55" s="98">
        <v>31691.092930000006</v>
      </c>
      <c r="F55" s="98">
        <v>26861.76065</v>
      </c>
      <c r="G55" s="98">
        <v>3824.2636600000001</v>
      </c>
      <c r="H55" s="98">
        <v>0</v>
      </c>
      <c r="I55" s="98">
        <v>18450.024219999999</v>
      </c>
      <c r="J55" s="98">
        <v>38028.411390000001</v>
      </c>
      <c r="K55" s="98">
        <v>0</v>
      </c>
      <c r="L55" s="98">
        <v>0</v>
      </c>
      <c r="M55" s="98">
        <v>0</v>
      </c>
      <c r="N55" s="98">
        <v>2255.92443</v>
      </c>
      <c r="O55" s="98">
        <v>21773.497890000002</v>
      </c>
      <c r="P55" s="98">
        <v>0</v>
      </c>
      <c r="Q55" s="98">
        <v>13806.406290000004</v>
      </c>
      <c r="R55" s="98">
        <v>0</v>
      </c>
      <c r="S55" s="98">
        <v>7931.2117900000003</v>
      </c>
      <c r="T55" s="98">
        <v>10150.35535</v>
      </c>
      <c r="U55" s="98">
        <v>13758.261909999999</v>
      </c>
      <c r="V55" s="98">
        <v>1527.7133400000002</v>
      </c>
      <c r="W55" s="98">
        <v>13032.091349999999</v>
      </c>
      <c r="X55" s="98">
        <v>8.4581700000000009</v>
      </c>
      <c r="Y55" s="98">
        <v>173.13247999999999</v>
      </c>
      <c r="Z55" s="98">
        <v>0</v>
      </c>
      <c r="AA55" s="98">
        <v>34918.062859999998</v>
      </c>
      <c r="AB55" s="98">
        <v>857.18899999999996</v>
      </c>
      <c r="AC55" s="98">
        <v>22941.26748699999</v>
      </c>
      <c r="AD55" s="98">
        <v>42.620590000000007</v>
      </c>
      <c r="AE55" s="98">
        <v>9303.8697433950019</v>
      </c>
      <c r="AF55" s="98">
        <v>0.36431000000000002</v>
      </c>
      <c r="AG55" s="98">
        <v>3139.3958399999997</v>
      </c>
      <c r="AH55" s="98">
        <v>30133.417039999989</v>
      </c>
      <c r="AI55" s="98">
        <v>0</v>
      </c>
      <c r="AJ55" s="98">
        <v>20354.88004</v>
      </c>
      <c r="AK55" s="98">
        <v>386577.09033257951</v>
      </c>
    </row>
    <row r="56" spans="1:37" ht="13.5" thickBot="1" x14ac:dyDescent="0.25">
      <c r="A56" s="278" t="s">
        <v>782</v>
      </c>
      <c r="B56" s="99">
        <v>0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J56" s="99">
        <v>862.85479999999995</v>
      </c>
      <c r="K56" s="99">
        <v>0</v>
      </c>
      <c r="L56" s="99">
        <v>0</v>
      </c>
      <c r="M56" s="99">
        <v>0</v>
      </c>
      <c r="N56" s="99">
        <v>0</v>
      </c>
      <c r="O56" s="99">
        <v>0</v>
      </c>
      <c r="P56" s="99">
        <v>0</v>
      </c>
      <c r="Q56" s="99">
        <v>0</v>
      </c>
      <c r="R56" s="99">
        <v>0</v>
      </c>
      <c r="S56" s="99">
        <v>0</v>
      </c>
      <c r="T56" s="99">
        <v>0</v>
      </c>
      <c r="U56" s="99">
        <v>366.46501000000001</v>
      </c>
      <c r="V56" s="99">
        <v>2015.6340899999996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52.98</v>
      </c>
      <c r="AC56" s="99">
        <v>0</v>
      </c>
      <c r="AD56" s="99">
        <v>0</v>
      </c>
      <c r="AE56" s="99">
        <v>0</v>
      </c>
      <c r="AF56" s="99">
        <v>0</v>
      </c>
      <c r="AG56" s="99">
        <v>0</v>
      </c>
      <c r="AH56" s="99">
        <v>0</v>
      </c>
      <c r="AI56" s="99">
        <v>0</v>
      </c>
      <c r="AJ56" s="99">
        <v>0</v>
      </c>
      <c r="AK56" s="99">
        <v>3297.9338999999995</v>
      </c>
    </row>
    <row r="57" spans="1:37" ht="15" x14ac:dyDescent="0.2">
      <c r="A57" s="788" t="s">
        <v>507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96"/>
    </row>
    <row r="58" spans="1:37" x14ac:dyDescent="0.2">
      <c r="A58" s="252" t="s">
        <v>898</v>
      </c>
      <c r="B58" s="98">
        <v>425.84086999999994</v>
      </c>
      <c r="C58" s="98">
        <v>131.46533999999903</v>
      </c>
      <c r="D58" s="98">
        <v>33115.901436051267</v>
      </c>
      <c r="E58" s="98">
        <v>1511.4463099999998</v>
      </c>
      <c r="F58" s="98">
        <v>2959.8075199999994</v>
      </c>
      <c r="G58" s="98">
        <v>3830.3361700000005</v>
      </c>
      <c r="H58" s="98">
        <v>0</v>
      </c>
      <c r="I58" s="98">
        <v>2232.8356299999996</v>
      </c>
      <c r="J58" s="98">
        <v>239.98546000000002</v>
      </c>
      <c r="K58" s="98">
        <v>0</v>
      </c>
      <c r="L58" s="98">
        <v>0</v>
      </c>
      <c r="M58" s="98">
        <v>9.6441300000000005</v>
      </c>
      <c r="N58" s="98">
        <v>21.52403</v>
      </c>
      <c r="O58" s="98">
        <v>292.81038999999998</v>
      </c>
      <c r="P58" s="98">
        <v>0</v>
      </c>
      <c r="Q58" s="98">
        <v>528.28793000000007</v>
      </c>
      <c r="R58" s="98">
        <v>0</v>
      </c>
      <c r="S58" s="98">
        <v>4333.8929400000006</v>
      </c>
      <c r="T58" s="98">
        <v>3268.4371399999995</v>
      </c>
      <c r="U58" s="98">
        <v>6195.2088599999997</v>
      </c>
      <c r="V58" s="98">
        <v>506.85240000000005</v>
      </c>
      <c r="W58" s="98">
        <v>195.22403999999997</v>
      </c>
      <c r="X58" s="98">
        <v>10.38809</v>
      </c>
      <c r="Y58" s="98">
        <v>669.36209999999983</v>
      </c>
      <c r="Z58" s="98">
        <v>3.8148394999999997</v>
      </c>
      <c r="AA58" s="98">
        <v>22239.535137708001</v>
      </c>
      <c r="AB58" s="98">
        <v>81.885999999999996</v>
      </c>
      <c r="AC58" s="98">
        <v>-1358.6675700000005</v>
      </c>
      <c r="AD58" s="98">
        <v>660.05214000000012</v>
      </c>
      <c r="AE58" s="98">
        <v>4291.0639499999997</v>
      </c>
      <c r="AF58" s="98">
        <v>0</v>
      </c>
      <c r="AG58" s="98">
        <v>4.0711899999999996</v>
      </c>
      <c r="AH58" s="98">
        <v>6400.5794399999977</v>
      </c>
      <c r="AI58" s="98">
        <v>129.95727000038599</v>
      </c>
      <c r="AJ58" s="98">
        <v>7887.8989600000004</v>
      </c>
      <c r="AK58" s="98">
        <v>100819.44214325967</v>
      </c>
    </row>
    <row r="59" spans="1:37" x14ac:dyDescent="0.2">
      <c r="A59" s="252" t="s">
        <v>899</v>
      </c>
      <c r="B59" s="98">
        <v>0</v>
      </c>
      <c r="C59" s="98">
        <v>11807.471250000001</v>
      </c>
      <c r="D59" s="98">
        <v>46177.46609347035</v>
      </c>
      <c r="E59" s="98">
        <v>43876.327889999993</v>
      </c>
      <c r="F59" s="98">
        <v>96767.450649999941</v>
      </c>
      <c r="G59" s="98">
        <v>12897.229159999999</v>
      </c>
      <c r="H59" s="98">
        <v>0</v>
      </c>
      <c r="I59" s="98">
        <v>13577.93317</v>
      </c>
      <c r="J59" s="98">
        <v>82483.438159999991</v>
      </c>
      <c r="K59" s="98">
        <v>0</v>
      </c>
      <c r="L59" s="98">
        <v>0</v>
      </c>
      <c r="M59" s="98">
        <v>177.66345999999999</v>
      </c>
      <c r="N59" s="98">
        <v>1841.23235</v>
      </c>
      <c r="O59" s="98">
        <v>22123.762580000006</v>
      </c>
      <c r="P59" s="98">
        <v>0</v>
      </c>
      <c r="Q59" s="98">
        <v>50449.140910000031</v>
      </c>
      <c r="R59" s="98">
        <v>726.63116000000002</v>
      </c>
      <c r="S59" s="98">
        <v>4468.0038199999999</v>
      </c>
      <c r="T59" s="98">
        <v>137385.27361999999</v>
      </c>
      <c r="U59" s="98">
        <v>92811.077730000019</v>
      </c>
      <c r="V59" s="98">
        <v>10024.625900000001</v>
      </c>
      <c r="W59" s="98">
        <v>15189.61613</v>
      </c>
      <c r="X59" s="98">
        <v>2186.2493599999998</v>
      </c>
      <c r="Y59" s="98">
        <v>7886.3809800000008</v>
      </c>
      <c r="Z59" s="98">
        <v>1909.1203005</v>
      </c>
      <c r="AA59" s="98">
        <v>46692.804571677989</v>
      </c>
      <c r="AB59" s="98">
        <v>1013.122</v>
      </c>
      <c r="AC59" s="98">
        <v>18295.599479999993</v>
      </c>
      <c r="AD59" s="98">
        <v>2597.1906600000002</v>
      </c>
      <c r="AE59" s="98">
        <v>38190.745201401012</v>
      </c>
      <c r="AF59" s="98">
        <v>707.55849999999998</v>
      </c>
      <c r="AG59" s="98">
        <v>592.9486058</v>
      </c>
      <c r="AH59" s="98">
        <v>67206.084459999998</v>
      </c>
      <c r="AI59" s="98">
        <v>0</v>
      </c>
      <c r="AJ59" s="98">
        <v>19348.509690000003</v>
      </c>
      <c r="AK59" s="98">
        <v>849410.65784284926</v>
      </c>
    </row>
    <row r="60" spans="1:37" x14ac:dyDescent="0.2">
      <c r="A60" s="252" t="s">
        <v>900</v>
      </c>
      <c r="B60" s="98">
        <v>0</v>
      </c>
      <c r="C60" s="98">
        <v>715.32315000000017</v>
      </c>
      <c r="D60" s="98">
        <v>38867.918295806514</v>
      </c>
      <c r="E60" s="98">
        <v>1453.4102499999997</v>
      </c>
      <c r="F60" s="98">
        <v>23679.793859999994</v>
      </c>
      <c r="G60" s="98">
        <v>11.09004</v>
      </c>
      <c r="H60" s="98">
        <v>0</v>
      </c>
      <c r="I60" s="98">
        <v>2848.8148100000003</v>
      </c>
      <c r="J60" s="98">
        <v>24407.136119997842</v>
      </c>
      <c r="K60" s="98">
        <v>0</v>
      </c>
      <c r="L60" s="98">
        <v>0</v>
      </c>
      <c r="M60" s="98">
        <v>0</v>
      </c>
      <c r="N60" s="98">
        <v>0</v>
      </c>
      <c r="O60" s="98">
        <v>245.29482999999999</v>
      </c>
      <c r="P60" s="98">
        <v>0</v>
      </c>
      <c r="Q60" s="98">
        <v>47780.917680000006</v>
      </c>
      <c r="R60" s="98">
        <v>0</v>
      </c>
      <c r="S60" s="98">
        <v>12.47664</v>
      </c>
      <c r="T60" s="98">
        <v>1623.9025300000001</v>
      </c>
      <c r="U60" s="98">
        <v>12223.684579999999</v>
      </c>
      <c r="V60" s="98">
        <v>18832.335655000003</v>
      </c>
      <c r="W60" s="98">
        <v>2431.6010099999999</v>
      </c>
      <c r="X60" s="98">
        <v>0</v>
      </c>
      <c r="Y60" s="98">
        <v>4175.38537</v>
      </c>
      <c r="Z60" s="98">
        <v>0</v>
      </c>
      <c r="AA60" s="98">
        <v>0</v>
      </c>
      <c r="AB60" s="98">
        <v>2993.06</v>
      </c>
      <c r="AC60" s="98">
        <v>20465.655860099996</v>
      </c>
      <c r="AD60" s="98">
        <v>8873.6301299999996</v>
      </c>
      <c r="AE60" s="98">
        <v>43002.866361053988</v>
      </c>
      <c r="AF60" s="98">
        <v>0</v>
      </c>
      <c r="AG60" s="98">
        <v>15.298110000000001</v>
      </c>
      <c r="AH60" s="98">
        <v>29475.413190000003</v>
      </c>
      <c r="AI60" s="98">
        <v>211004.3018599996</v>
      </c>
      <c r="AJ60" s="98">
        <v>23315.877179999999</v>
      </c>
      <c r="AK60" s="98">
        <v>518455.18751195801</v>
      </c>
    </row>
    <row r="61" spans="1:37" x14ac:dyDescent="0.2">
      <c r="A61" s="252" t="s">
        <v>901</v>
      </c>
      <c r="B61" s="98">
        <v>50.923000000000002</v>
      </c>
      <c r="C61" s="98">
        <v>678.38604000000009</v>
      </c>
      <c r="D61" s="98">
        <v>6914.8662846718744</v>
      </c>
      <c r="E61" s="98">
        <v>9740.1118000000024</v>
      </c>
      <c r="F61" s="98">
        <v>12904.691950000004</v>
      </c>
      <c r="G61" s="98">
        <v>1710.9755499999999</v>
      </c>
      <c r="H61" s="98">
        <v>0</v>
      </c>
      <c r="I61" s="98">
        <v>5319.8183800000015</v>
      </c>
      <c r="J61" s="98">
        <v>15118.662460000001</v>
      </c>
      <c r="K61" s="98">
        <v>0</v>
      </c>
      <c r="L61" s="98">
        <v>0</v>
      </c>
      <c r="M61" s="98">
        <v>0</v>
      </c>
      <c r="N61" s="98">
        <v>82.572109999999981</v>
      </c>
      <c r="O61" s="98">
        <v>9280.4192399999993</v>
      </c>
      <c r="P61" s="98">
        <v>0</v>
      </c>
      <c r="Q61" s="98">
        <v>11759.545569999995</v>
      </c>
      <c r="R61" s="98">
        <v>0</v>
      </c>
      <c r="S61" s="98">
        <v>1224.85528</v>
      </c>
      <c r="T61" s="98">
        <v>3869.2229700000003</v>
      </c>
      <c r="U61" s="98">
        <v>12789.27376</v>
      </c>
      <c r="V61" s="98">
        <v>419.63920000000002</v>
      </c>
      <c r="W61" s="98">
        <v>3018.9311600000001</v>
      </c>
      <c r="X61" s="98">
        <v>0.63378000000000001</v>
      </c>
      <c r="Y61" s="98">
        <v>44.900800000000004</v>
      </c>
      <c r="Z61" s="98">
        <v>0</v>
      </c>
      <c r="AA61" s="98">
        <v>22239.48186</v>
      </c>
      <c r="AB61" s="98">
        <v>344.89800000000002</v>
      </c>
      <c r="AC61" s="98">
        <v>8420.2397100000017</v>
      </c>
      <c r="AD61" s="98">
        <v>18.071529999999999</v>
      </c>
      <c r="AE61" s="98">
        <v>2751.5843772289995</v>
      </c>
      <c r="AF61" s="98">
        <v>0</v>
      </c>
      <c r="AG61" s="98">
        <v>458.63887</v>
      </c>
      <c r="AH61" s="98">
        <v>13247.872500000003</v>
      </c>
      <c r="AI61" s="98">
        <v>0</v>
      </c>
      <c r="AJ61" s="98">
        <v>5906.1777900000006</v>
      </c>
      <c r="AK61" s="98">
        <v>148315.39397190089</v>
      </c>
    </row>
    <row r="62" spans="1:37" ht="13.5" thickBot="1" x14ac:dyDescent="0.25">
      <c r="A62" s="272" t="s">
        <v>782</v>
      </c>
      <c r="B62" s="98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10056.519180000003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7836.56808</v>
      </c>
      <c r="V62" s="98">
        <v>3021.6880000000001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20914.775260000002</v>
      </c>
    </row>
    <row r="63" spans="1:37" ht="15" x14ac:dyDescent="0.2">
      <c r="A63" s="1625" t="s">
        <v>4085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96"/>
    </row>
    <row r="64" spans="1:37" x14ac:dyDescent="0.2">
      <c r="A64" s="252" t="s">
        <v>898</v>
      </c>
      <c r="B64" s="98">
        <v>0</v>
      </c>
      <c r="C64" s="98">
        <v>39.056019999999087</v>
      </c>
      <c r="D64" s="98">
        <v>1291.4350772221542</v>
      </c>
      <c r="E64" s="98">
        <v>114.64143999999999</v>
      </c>
      <c r="F64" s="98">
        <v>1567.9395900000002</v>
      </c>
      <c r="G64" s="98">
        <v>2243.1739900000002</v>
      </c>
      <c r="H64" s="98">
        <v>0</v>
      </c>
      <c r="I64" s="98">
        <v>845.45751000000007</v>
      </c>
      <c r="J64" s="98">
        <v>588.29634000000078</v>
      </c>
      <c r="K64" s="98">
        <v>0</v>
      </c>
      <c r="L64" s="98">
        <v>0</v>
      </c>
      <c r="M64" s="98">
        <v>26.305250000000001</v>
      </c>
      <c r="N64" s="98">
        <v>44.296889999999983</v>
      </c>
      <c r="O64" s="98">
        <v>74.359369999999998</v>
      </c>
      <c r="P64" s="98">
        <v>0</v>
      </c>
      <c r="Q64" s="98">
        <v>2133.167780000002</v>
      </c>
      <c r="R64" s="98">
        <v>0</v>
      </c>
      <c r="S64" s="98">
        <v>59.061820000000004</v>
      </c>
      <c r="T64" s="98">
        <v>220.32269999999997</v>
      </c>
      <c r="U64" s="98">
        <v>946.67439999999988</v>
      </c>
      <c r="V64" s="98">
        <v>480.70062999999993</v>
      </c>
      <c r="W64" s="98">
        <v>182.44661000000002</v>
      </c>
      <c r="X64" s="98">
        <v>41.926049999999996</v>
      </c>
      <c r="Y64" s="98">
        <v>66.088890000000006</v>
      </c>
      <c r="Z64" s="98">
        <v>24.0781189</v>
      </c>
      <c r="AA64" s="98">
        <v>2252.55035</v>
      </c>
      <c r="AB64" s="98">
        <v>56.58</v>
      </c>
      <c r="AC64" s="98">
        <v>1511.6965984000003</v>
      </c>
      <c r="AD64" s="98">
        <v>130.90914999999998</v>
      </c>
      <c r="AE64" s="98">
        <v>498.03528000000023</v>
      </c>
      <c r="AF64" s="98">
        <v>89.791820000000001</v>
      </c>
      <c r="AG64" s="98">
        <v>23.012499999999999</v>
      </c>
      <c r="AH64" s="98">
        <v>495.5565600000316</v>
      </c>
      <c r="AI64" s="98">
        <v>68.649460000015821</v>
      </c>
      <c r="AJ64" s="98">
        <v>239.87484000004528</v>
      </c>
      <c r="AK64" s="98">
        <v>16356.085034522253</v>
      </c>
    </row>
    <row r="65" spans="1:37" x14ac:dyDescent="0.2">
      <c r="A65" s="252" t="s">
        <v>899</v>
      </c>
      <c r="B65" s="98">
        <v>0</v>
      </c>
      <c r="C65" s="98">
        <v>2781.614790000001</v>
      </c>
      <c r="D65" s="98">
        <v>225080.06227241035</v>
      </c>
      <c r="E65" s="98">
        <v>269499.64466999995</v>
      </c>
      <c r="F65" s="98">
        <v>435742.0226000002</v>
      </c>
      <c r="G65" s="98">
        <v>41140.017959999997</v>
      </c>
      <c r="H65" s="98">
        <v>0</v>
      </c>
      <c r="I65" s="98">
        <v>117421.38718000001</v>
      </c>
      <c r="J65" s="98">
        <v>982455.0389600012</v>
      </c>
      <c r="K65" s="98">
        <v>0</v>
      </c>
      <c r="L65" s="98">
        <v>0</v>
      </c>
      <c r="M65" s="98">
        <v>13057.601520000002</v>
      </c>
      <c r="N65" s="98">
        <v>19392.811959999999</v>
      </c>
      <c r="O65" s="98">
        <v>135122.57115</v>
      </c>
      <c r="P65" s="98">
        <v>0</v>
      </c>
      <c r="Q65" s="98">
        <v>20042.907589999999</v>
      </c>
      <c r="R65" s="98">
        <v>149906.16149</v>
      </c>
      <c r="S65" s="98">
        <v>12219.000530000001</v>
      </c>
      <c r="T65" s="98">
        <v>166940.55640000012</v>
      </c>
      <c r="U65" s="98">
        <v>187217.52577999997</v>
      </c>
      <c r="V65" s="98">
        <v>151056.69389000002</v>
      </c>
      <c r="W65" s="98">
        <v>127047.93228000001</v>
      </c>
      <c r="X65" s="98">
        <v>43191.583460000096</v>
      </c>
      <c r="Y65" s="98">
        <v>46025.410459999985</v>
      </c>
      <c r="Z65" s="98">
        <v>63981.150521099989</v>
      </c>
      <c r="AA65" s="98">
        <v>184193.63948097598</v>
      </c>
      <c r="AB65" s="98">
        <v>43182.199000000001</v>
      </c>
      <c r="AC65" s="98">
        <v>49853.477060000048</v>
      </c>
      <c r="AD65" s="98">
        <v>6135.1691700000001</v>
      </c>
      <c r="AE65" s="98">
        <v>84203.718819999965</v>
      </c>
      <c r="AF65" s="98">
        <v>24408.1914499917</v>
      </c>
      <c r="AG65" s="98">
        <v>5344.4794384000006</v>
      </c>
      <c r="AH65" s="98">
        <v>67416.152529999978</v>
      </c>
      <c r="AI65" s="98">
        <v>0</v>
      </c>
      <c r="AJ65" s="98">
        <v>15478.95505</v>
      </c>
      <c r="AK65" s="98">
        <v>3689537.6774628791</v>
      </c>
    </row>
    <row r="66" spans="1:37" x14ac:dyDescent="0.2">
      <c r="A66" s="252" t="s">
        <v>900</v>
      </c>
      <c r="B66" s="98">
        <v>0</v>
      </c>
      <c r="C66" s="98">
        <v>-0.28333999999999998</v>
      </c>
      <c r="D66" s="98">
        <v>3552.3981784682983</v>
      </c>
      <c r="E66" s="98">
        <v>381.16348999999997</v>
      </c>
      <c r="F66" s="98">
        <v>13083.784089999988</v>
      </c>
      <c r="G66" s="98">
        <v>76.257919999999999</v>
      </c>
      <c r="H66" s="98">
        <v>0</v>
      </c>
      <c r="I66" s="98">
        <v>158.36042999999992</v>
      </c>
      <c r="J66" s="98">
        <v>2829.0953900000004</v>
      </c>
      <c r="K66" s="98">
        <v>0</v>
      </c>
      <c r="L66" s="98">
        <v>0</v>
      </c>
      <c r="M66" s="98">
        <v>0</v>
      </c>
      <c r="N66" s="98">
        <v>0</v>
      </c>
      <c r="O66" s="98">
        <v>39.867699999999999</v>
      </c>
      <c r="P66" s="98">
        <v>0</v>
      </c>
      <c r="Q66" s="98">
        <v>14052.403260000005</v>
      </c>
      <c r="R66" s="98">
        <v>0</v>
      </c>
      <c r="S66" s="98">
        <v>25.787550000000003</v>
      </c>
      <c r="T66" s="98">
        <v>1777.9897100000001</v>
      </c>
      <c r="U66" s="98">
        <v>1516.3699300000001</v>
      </c>
      <c r="V66" s="98">
        <v>1916.4951099999998</v>
      </c>
      <c r="W66" s="98">
        <v>541.72321999999997</v>
      </c>
      <c r="X66" s="98">
        <v>0</v>
      </c>
      <c r="Y66" s="98">
        <v>710.32384000000002</v>
      </c>
      <c r="Z66" s="98">
        <v>0</v>
      </c>
      <c r="AA66" s="98">
        <v>0</v>
      </c>
      <c r="AB66" s="98">
        <v>1015.836</v>
      </c>
      <c r="AC66" s="98">
        <v>158.94429</v>
      </c>
      <c r="AD66" s="98">
        <v>246.53127999999998</v>
      </c>
      <c r="AE66" s="98">
        <v>456.29693829999991</v>
      </c>
      <c r="AF66" s="98">
        <v>7.2452299999999994</v>
      </c>
      <c r="AG66" s="98">
        <v>0</v>
      </c>
      <c r="AH66" s="98">
        <v>2885.7916999999975</v>
      </c>
      <c r="AI66" s="98">
        <v>5892.0844099999904</v>
      </c>
      <c r="AJ66" s="98">
        <v>1787.19811</v>
      </c>
      <c r="AK66" s="98">
        <v>53111.664436768275</v>
      </c>
    </row>
    <row r="67" spans="1:37" x14ac:dyDescent="0.2">
      <c r="A67" s="252" t="s">
        <v>901</v>
      </c>
      <c r="B67" s="98">
        <v>0</v>
      </c>
      <c r="C67" s="98">
        <v>643.43870000000004</v>
      </c>
      <c r="D67" s="98">
        <v>6974.4127518992163</v>
      </c>
      <c r="E67" s="98">
        <v>4944.704020000001</v>
      </c>
      <c r="F67" s="98">
        <v>23737.56778999999</v>
      </c>
      <c r="G67" s="98">
        <v>311.81940000000003</v>
      </c>
      <c r="H67" s="98">
        <v>0</v>
      </c>
      <c r="I67" s="98">
        <v>958.08457999999985</v>
      </c>
      <c r="J67" s="98">
        <v>23982.251880000058</v>
      </c>
      <c r="K67" s="98">
        <v>0</v>
      </c>
      <c r="L67" s="98">
        <v>0</v>
      </c>
      <c r="M67" s="98">
        <v>2.1432799999999999</v>
      </c>
      <c r="N67" s="98">
        <v>104.58287000000001</v>
      </c>
      <c r="O67" s="98">
        <v>10104.99216</v>
      </c>
      <c r="P67" s="98">
        <v>0</v>
      </c>
      <c r="Q67" s="98">
        <v>776.44584000000009</v>
      </c>
      <c r="R67" s="98">
        <v>0</v>
      </c>
      <c r="S67" s="98">
        <v>209.17106000000001</v>
      </c>
      <c r="T67" s="98">
        <v>6412.1163399999996</v>
      </c>
      <c r="U67" s="98">
        <v>1304.7781</v>
      </c>
      <c r="V67" s="98">
        <v>4209.8965099999996</v>
      </c>
      <c r="W67" s="98">
        <v>6288.3311699999986</v>
      </c>
      <c r="X67" s="98">
        <v>446.92563999999999</v>
      </c>
      <c r="Y67" s="98">
        <v>0.1114</v>
      </c>
      <c r="Z67" s="98">
        <v>0</v>
      </c>
      <c r="AA67" s="98">
        <v>32614.386090000004</v>
      </c>
      <c r="AB67" s="98">
        <v>190.46</v>
      </c>
      <c r="AC67" s="98">
        <v>2493.1065300000014</v>
      </c>
      <c r="AD67" s="98">
        <v>7.6009400000000005</v>
      </c>
      <c r="AE67" s="98">
        <v>1219.8470200000004</v>
      </c>
      <c r="AF67" s="98">
        <v>45.450569999999999</v>
      </c>
      <c r="AG67" s="98">
        <v>87.31953</v>
      </c>
      <c r="AH67" s="98">
        <v>2222.9787999999999</v>
      </c>
      <c r="AI67" s="98">
        <v>0</v>
      </c>
      <c r="AJ67" s="98">
        <v>1041.2040999999999</v>
      </c>
      <c r="AK67" s="98">
        <v>131334.12707189925</v>
      </c>
    </row>
    <row r="68" spans="1:37" ht="13.5" thickBot="1" x14ac:dyDescent="0.25">
      <c r="A68" s="278" t="s">
        <v>782</v>
      </c>
      <c r="B68" s="99">
        <v>0</v>
      </c>
      <c r="C68" s="99">
        <v>0</v>
      </c>
      <c r="D68" s="99">
        <v>0</v>
      </c>
      <c r="E68" s="99">
        <v>0</v>
      </c>
      <c r="F68" s="99">
        <v>0</v>
      </c>
      <c r="G68" s="99">
        <v>0</v>
      </c>
      <c r="H68" s="99">
        <v>0</v>
      </c>
      <c r="I68" s="99">
        <v>0</v>
      </c>
      <c r="J68" s="99">
        <v>21.699109999999994</v>
      </c>
      <c r="K68" s="99">
        <v>0</v>
      </c>
      <c r="L68" s="99">
        <v>0</v>
      </c>
      <c r="M68" s="99">
        <v>0</v>
      </c>
      <c r="N68" s="99">
        <v>0</v>
      </c>
      <c r="O68" s="99">
        <v>0</v>
      </c>
      <c r="P68" s="99">
        <v>0</v>
      </c>
      <c r="Q68" s="99">
        <v>0</v>
      </c>
      <c r="R68" s="99">
        <v>0</v>
      </c>
      <c r="S68" s="99">
        <v>0</v>
      </c>
      <c r="T68" s="99">
        <v>0</v>
      </c>
      <c r="U68" s="99">
        <v>33.421050000000001</v>
      </c>
      <c r="V68" s="99">
        <v>239.7946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0</v>
      </c>
      <c r="AF68" s="99">
        <v>0</v>
      </c>
      <c r="AG68" s="99">
        <v>0</v>
      </c>
      <c r="AH68" s="99">
        <v>0</v>
      </c>
      <c r="AI68" s="99">
        <v>0</v>
      </c>
      <c r="AJ68" s="99">
        <v>0</v>
      </c>
      <c r="AK68" s="99">
        <v>294.91476</v>
      </c>
    </row>
    <row r="69" spans="1:37" ht="15" x14ac:dyDescent="0.2">
      <c r="A69" s="789" t="s">
        <v>508</v>
      </c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7" x14ac:dyDescent="0.2">
      <c r="A70" s="252" t="s">
        <v>898</v>
      </c>
      <c r="B70" s="98">
        <v>0</v>
      </c>
      <c r="C70" s="98">
        <v>0</v>
      </c>
      <c r="D70" s="98">
        <v>102.56036999999999</v>
      </c>
      <c r="E70" s="98">
        <v>89.566829999999982</v>
      </c>
      <c r="F70" s="98">
        <v>4540.4163200000003</v>
      </c>
      <c r="G70" s="98">
        <v>6.86449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35369.097809999992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41.166714765000002</v>
      </c>
      <c r="AB70" s="98">
        <v>0</v>
      </c>
      <c r="AC70" s="98">
        <v>364.66975000000002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40514.342284764993</v>
      </c>
    </row>
    <row r="71" spans="1:37" x14ac:dyDescent="0.2">
      <c r="A71" s="252" t="s">
        <v>899</v>
      </c>
      <c r="B71" s="98">
        <v>0</v>
      </c>
      <c r="C71" s="98">
        <v>0</v>
      </c>
      <c r="D71" s="98">
        <v>428.97444999999999</v>
      </c>
      <c r="E71" s="98">
        <v>1739.5812500000002</v>
      </c>
      <c r="F71" s="98">
        <v>6714.0167499999998</v>
      </c>
      <c r="G71" s="98">
        <v>0</v>
      </c>
      <c r="H71" s="98">
        <v>0</v>
      </c>
      <c r="I71" s="98">
        <v>0</v>
      </c>
      <c r="J71" s="98">
        <v>26.494050000000001</v>
      </c>
      <c r="K71" s="98">
        <v>0</v>
      </c>
      <c r="L71" s="98">
        <v>0</v>
      </c>
      <c r="M71" s="98">
        <v>0</v>
      </c>
      <c r="N71" s="98">
        <v>0</v>
      </c>
      <c r="O71" s="98">
        <v>876.11771999999996</v>
      </c>
      <c r="P71" s="98">
        <v>0</v>
      </c>
      <c r="Q71" s="98">
        <v>268.29178999999999</v>
      </c>
      <c r="R71" s="98">
        <v>0</v>
      </c>
      <c r="S71" s="98">
        <v>0</v>
      </c>
      <c r="T71" s="98">
        <v>0</v>
      </c>
      <c r="U71" s="98">
        <v>3818.6547</v>
      </c>
      <c r="V71" s="98">
        <v>1.8E-3</v>
      </c>
      <c r="W71" s="98">
        <v>0</v>
      </c>
      <c r="X71" s="98">
        <v>0</v>
      </c>
      <c r="Y71" s="98">
        <v>0</v>
      </c>
      <c r="Z71" s="98">
        <v>0</v>
      </c>
      <c r="AA71" s="98">
        <v>151.593174995</v>
      </c>
      <c r="AB71" s="98">
        <v>0</v>
      </c>
      <c r="AC71" s="98">
        <v>160.71820000000002</v>
      </c>
      <c r="AD71" s="98">
        <v>0</v>
      </c>
      <c r="AE71" s="98">
        <v>0</v>
      </c>
      <c r="AF71" s="98">
        <v>0</v>
      </c>
      <c r="AG71" s="98">
        <v>0</v>
      </c>
      <c r="AH71" s="98">
        <v>426.47358000000003</v>
      </c>
      <c r="AI71" s="98">
        <v>0</v>
      </c>
      <c r="AJ71" s="98">
        <v>0</v>
      </c>
      <c r="AK71" s="98">
        <v>14610.917464994996</v>
      </c>
    </row>
    <row r="72" spans="1:37" x14ac:dyDescent="0.2">
      <c r="A72" s="252" t="s">
        <v>900</v>
      </c>
      <c r="B72" s="98">
        <v>0</v>
      </c>
      <c r="C72" s="98">
        <v>0</v>
      </c>
      <c r="D72" s="98">
        <v>2524.4338600000001</v>
      </c>
      <c r="E72" s="98">
        <v>24.960720000000002</v>
      </c>
      <c r="F72" s="98">
        <v>2417.8264300000001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3051.3467300000002</v>
      </c>
      <c r="R72" s="98">
        <v>0</v>
      </c>
      <c r="S72" s="98">
        <v>0</v>
      </c>
      <c r="T72" s="98">
        <v>0</v>
      </c>
      <c r="U72" s="98">
        <v>7.2699300000000076</v>
      </c>
      <c r="V72" s="98">
        <v>0</v>
      </c>
      <c r="W72" s="98">
        <v>0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98">
        <v>0</v>
      </c>
      <c r="AE72" s="98">
        <v>0</v>
      </c>
      <c r="AF72" s="98">
        <v>0</v>
      </c>
      <c r="AG72" s="98">
        <v>0</v>
      </c>
      <c r="AH72" s="98">
        <v>0</v>
      </c>
      <c r="AI72" s="98">
        <v>0</v>
      </c>
      <c r="AJ72" s="98">
        <v>48.424349999999997</v>
      </c>
      <c r="AK72" s="98">
        <v>8074.262020000001</v>
      </c>
    </row>
    <row r="73" spans="1:37" x14ac:dyDescent="0.2">
      <c r="A73" s="252" t="s">
        <v>901</v>
      </c>
      <c r="B73" s="98">
        <v>0</v>
      </c>
      <c r="C73" s="98">
        <v>491.36374000000001</v>
      </c>
      <c r="D73" s="98">
        <v>4314.9334200000003</v>
      </c>
      <c r="E73" s="98">
        <v>2.7370799999999997</v>
      </c>
      <c r="F73" s="98">
        <v>7888.3855400000011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8">
        <v>0</v>
      </c>
      <c r="O73" s="98">
        <v>1115.0576599999999</v>
      </c>
      <c r="P73" s="98">
        <v>0</v>
      </c>
      <c r="Q73" s="98">
        <v>0</v>
      </c>
      <c r="R73" s="98">
        <v>0</v>
      </c>
      <c r="S73" s="98">
        <v>0</v>
      </c>
      <c r="T73" s="98">
        <v>0</v>
      </c>
      <c r="U73" s="98">
        <v>74.852650000000011</v>
      </c>
      <c r="V73" s="98">
        <v>0</v>
      </c>
      <c r="W73" s="98">
        <v>0</v>
      </c>
      <c r="X73" s="98">
        <v>0</v>
      </c>
      <c r="Y73" s="98">
        <v>0</v>
      </c>
      <c r="Z73" s="98">
        <v>0</v>
      </c>
      <c r="AA73" s="98">
        <v>7.7297099999999999</v>
      </c>
      <c r="AB73" s="98">
        <v>0</v>
      </c>
      <c r="AC73" s="98">
        <v>190.18346</v>
      </c>
      <c r="AD73" s="98">
        <v>0</v>
      </c>
      <c r="AE73" s="98">
        <v>0</v>
      </c>
      <c r="AF73" s="98">
        <v>0</v>
      </c>
      <c r="AG73" s="98">
        <v>0</v>
      </c>
      <c r="AH73" s="98">
        <v>232.42227000000003</v>
      </c>
      <c r="AI73" s="98">
        <v>0</v>
      </c>
      <c r="AJ73" s="98">
        <v>0</v>
      </c>
      <c r="AK73" s="98">
        <v>14317.665530000002</v>
      </c>
    </row>
    <row r="74" spans="1:37" ht="13.5" thickBot="1" x14ac:dyDescent="0.25">
      <c r="A74" s="272" t="s">
        <v>782</v>
      </c>
      <c r="B74" s="98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80.132739999999998</v>
      </c>
      <c r="V74" s="98">
        <v>9.8545800000000003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89.987319999999997</v>
      </c>
    </row>
    <row r="75" spans="1:37" ht="15" x14ac:dyDescent="0.2">
      <c r="A75" s="788" t="s">
        <v>509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96"/>
    </row>
    <row r="76" spans="1:37" x14ac:dyDescent="0.2">
      <c r="A76" s="252" t="s">
        <v>898</v>
      </c>
      <c r="B76" s="98">
        <v>0</v>
      </c>
      <c r="C76" s="98">
        <v>1.8189894035458565E-15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98">
        <v>0</v>
      </c>
      <c r="O76" s="98">
        <v>0</v>
      </c>
      <c r="P76" s="98">
        <v>0</v>
      </c>
      <c r="Q76" s="98">
        <v>0</v>
      </c>
      <c r="R76" s="98">
        <v>0</v>
      </c>
      <c r="S76" s="98">
        <v>0</v>
      </c>
      <c r="T76" s="98">
        <v>0</v>
      </c>
      <c r="U76" s="98">
        <v>0</v>
      </c>
      <c r="V76" s="98">
        <v>0</v>
      </c>
      <c r="W76" s="98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98">
        <v>0</v>
      </c>
      <c r="AG76" s="98">
        <v>0</v>
      </c>
      <c r="AH76" s="98">
        <v>0</v>
      </c>
      <c r="AI76" s="98">
        <v>0</v>
      </c>
      <c r="AJ76" s="98">
        <v>0</v>
      </c>
      <c r="AK76" s="98">
        <v>1.8189894035458565E-15</v>
      </c>
    </row>
    <row r="77" spans="1:37" x14ac:dyDescent="0.2">
      <c r="A77" s="252" t="s">
        <v>899</v>
      </c>
      <c r="B77" s="98">
        <v>0</v>
      </c>
      <c r="C77" s="98">
        <v>0</v>
      </c>
      <c r="D77" s="98">
        <v>0</v>
      </c>
      <c r="E77" s="98">
        <v>0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8">
        <v>0</v>
      </c>
      <c r="N77" s="98">
        <v>0</v>
      </c>
      <c r="O77" s="98">
        <v>0</v>
      </c>
      <c r="P77" s="98">
        <v>0</v>
      </c>
      <c r="Q77" s="98">
        <v>0</v>
      </c>
      <c r="R77" s="98">
        <v>0</v>
      </c>
      <c r="S77" s="98">
        <v>10.772399999999999</v>
      </c>
      <c r="T77" s="98">
        <v>0</v>
      </c>
      <c r="U77" s="98">
        <v>0</v>
      </c>
      <c r="V77" s="98">
        <v>0</v>
      </c>
      <c r="W77" s="98">
        <v>0</v>
      </c>
      <c r="X77" s="98">
        <v>0</v>
      </c>
      <c r="Y77" s="98">
        <v>0</v>
      </c>
      <c r="Z77" s="98">
        <v>0</v>
      </c>
      <c r="AA77" s="98">
        <v>0</v>
      </c>
      <c r="AB77" s="98">
        <v>0</v>
      </c>
      <c r="AC77" s="98">
        <v>0</v>
      </c>
      <c r="AD77" s="98">
        <v>0</v>
      </c>
      <c r="AE77" s="98">
        <v>76.98</v>
      </c>
      <c r="AF77" s="98">
        <v>0</v>
      </c>
      <c r="AG77" s="98">
        <v>0</v>
      </c>
      <c r="AH77" s="98">
        <v>0</v>
      </c>
      <c r="AI77" s="98">
        <v>0</v>
      </c>
      <c r="AJ77" s="98">
        <v>0</v>
      </c>
      <c r="AK77" s="98">
        <v>87.752400000000009</v>
      </c>
    </row>
    <row r="78" spans="1:37" x14ac:dyDescent="0.2">
      <c r="A78" s="252" t="s">
        <v>900</v>
      </c>
      <c r="B78" s="98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</row>
    <row r="79" spans="1:37" x14ac:dyDescent="0.2">
      <c r="A79" s="252" t="s">
        <v>901</v>
      </c>
      <c r="B79" s="98">
        <v>0</v>
      </c>
      <c r="C79" s="98">
        <v>10.669939999999999</v>
      </c>
      <c r="D79" s="98">
        <v>0</v>
      </c>
      <c r="E79" s="98">
        <v>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8">
        <v>0</v>
      </c>
      <c r="N79" s="98">
        <v>0</v>
      </c>
      <c r="O79" s="98">
        <v>0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  <c r="U79" s="98">
        <v>0</v>
      </c>
      <c r="V79" s="98">
        <v>0</v>
      </c>
      <c r="W79" s="98">
        <v>0</v>
      </c>
      <c r="X79" s="98">
        <v>0</v>
      </c>
      <c r="Y79" s="98">
        <v>0</v>
      </c>
      <c r="Z79" s="98">
        <v>0</v>
      </c>
      <c r="AA79" s="98">
        <v>0</v>
      </c>
      <c r="AB79" s="98">
        <v>0</v>
      </c>
      <c r="AC79" s="98">
        <v>0</v>
      </c>
      <c r="AD79" s="98">
        <v>0</v>
      </c>
      <c r="AE79" s="98">
        <v>217.25409999999999</v>
      </c>
      <c r="AF79" s="98">
        <v>0</v>
      </c>
      <c r="AG79" s="98">
        <v>0</v>
      </c>
      <c r="AH79" s="98">
        <v>0</v>
      </c>
      <c r="AI79" s="98">
        <v>0</v>
      </c>
      <c r="AJ79" s="98">
        <v>27.044080000000001</v>
      </c>
      <c r="AK79" s="98">
        <v>254.96812</v>
      </c>
    </row>
    <row r="80" spans="1:37" ht="13.5" thickBot="1" x14ac:dyDescent="0.25">
      <c r="A80" s="278" t="s">
        <v>782</v>
      </c>
      <c r="B80" s="99">
        <v>0</v>
      </c>
      <c r="C80" s="99">
        <v>0</v>
      </c>
      <c r="D80" s="99">
        <v>0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>
        <v>0</v>
      </c>
      <c r="S80" s="99">
        <v>0</v>
      </c>
      <c r="T80" s="99">
        <v>0</v>
      </c>
      <c r="U80" s="99">
        <v>0</v>
      </c>
      <c r="V80" s="99">
        <v>0</v>
      </c>
      <c r="W80" s="99">
        <v>0</v>
      </c>
      <c r="X80" s="99">
        <v>0</v>
      </c>
      <c r="Y80" s="99">
        <v>0</v>
      </c>
      <c r="Z80" s="99">
        <v>0</v>
      </c>
      <c r="AA80" s="99">
        <v>0</v>
      </c>
      <c r="AB80" s="99">
        <v>0</v>
      </c>
      <c r="AC80" s="99">
        <v>0</v>
      </c>
      <c r="AD80" s="99">
        <v>0</v>
      </c>
      <c r="AE80" s="99">
        <v>0</v>
      </c>
      <c r="AF80" s="99">
        <v>0</v>
      </c>
      <c r="AG80" s="99">
        <v>0</v>
      </c>
      <c r="AH80" s="99">
        <v>0</v>
      </c>
      <c r="AI80" s="99">
        <v>0</v>
      </c>
      <c r="AJ80" s="99">
        <v>0</v>
      </c>
      <c r="AK80" s="99">
        <v>0</v>
      </c>
    </row>
    <row r="81" spans="1:37" ht="15" x14ac:dyDescent="0.2">
      <c r="A81" s="789" t="s">
        <v>510</v>
      </c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</row>
    <row r="82" spans="1:37" x14ac:dyDescent="0.2">
      <c r="A82" s="252" t="s">
        <v>898</v>
      </c>
      <c r="B82" s="98">
        <v>437.78750000000002</v>
      </c>
      <c r="C82" s="98">
        <v>4215.0271650000141</v>
      </c>
      <c r="D82" s="98">
        <v>5044.0727949641532</v>
      </c>
      <c r="E82" s="98">
        <v>3349.7039199999999</v>
      </c>
      <c r="F82" s="98">
        <v>1560.4306799999999</v>
      </c>
      <c r="G82" s="98">
        <v>289.73406</v>
      </c>
      <c r="H82" s="98">
        <v>0</v>
      </c>
      <c r="I82" s="98">
        <v>481.48431999999997</v>
      </c>
      <c r="J82" s="98">
        <v>1253.5891899999999</v>
      </c>
      <c r="K82" s="98">
        <v>0</v>
      </c>
      <c r="L82" s="98">
        <v>0</v>
      </c>
      <c r="M82" s="98">
        <v>0.29669000000000001</v>
      </c>
      <c r="N82" s="98">
        <v>34.513570000000001</v>
      </c>
      <c r="O82" s="98">
        <v>245.61144999999999</v>
      </c>
      <c r="P82" s="98">
        <v>0</v>
      </c>
      <c r="Q82" s="98">
        <v>426.30562999999984</v>
      </c>
      <c r="R82" s="98">
        <v>0</v>
      </c>
      <c r="S82" s="98">
        <v>478.27798999999999</v>
      </c>
      <c r="T82" s="98">
        <v>54.651979999999995</v>
      </c>
      <c r="U82" s="98">
        <v>4863.8885399999972</v>
      </c>
      <c r="V82" s="98">
        <v>65.862040000000007</v>
      </c>
      <c r="W82" s="98">
        <v>664.51457999999991</v>
      </c>
      <c r="X82" s="98">
        <v>0.71686000000000005</v>
      </c>
      <c r="Y82" s="98">
        <v>81.431950000000001</v>
      </c>
      <c r="Z82" s="98">
        <v>15.127077999999999</v>
      </c>
      <c r="AA82" s="98">
        <v>2069.0095689639998</v>
      </c>
      <c r="AB82" s="98">
        <v>82.709000000000003</v>
      </c>
      <c r="AC82" s="98">
        <v>2071.0843300000001</v>
      </c>
      <c r="AD82" s="98">
        <v>31.355250000000002</v>
      </c>
      <c r="AE82" s="98">
        <v>124.14882999999999</v>
      </c>
      <c r="AF82" s="98">
        <v>352.88516999999996</v>
      </c>
      <c r="AG82" s="98">
        <v>47.87424</v>
      </c>
      <c r="AH82" s="98">
        <v>526.25757999998586</v>
      </c>
      <c r="AI82" s="98">
        <v>11.95416</v>
      </c>
      <c r="AJ82" s="98">
        <v>2334.00882</v>
      </c>
      <c r="AK82" s="98">
        <v>31214.314936928145</v>
      </c>
    </row>
    <row r="83" spans="1:37" x14ac:dyDescent="0.2">
      <c r="A83" s="252" t="s">
        <v>899</v>
      </c>
      <c r="B83" s="98">
        <v>0</v>
      </c>
      <c r="C83" s="98">
        <v>16205.538739999985</v>
      </c>
      <c r="D83" s="98">
        <v>11666.816497577776</v>
      </c>
      <c r="E83" s="98">
        <v>17026.529259999985</v>
      </c>
      <c r="F83" s="98">
        <v>52290.942360000081</v>
      </c>
      <c r="G83" s="98">
        <v>3054.9231699999996</v>
      </c>
      <c r="H83" s="98">
        <v>0</v>
      </c>
      <c r="I83" s="98">
        <v>3310.7106199999994</v>
      </c>
      <c r="J83" s="98">
        <v>33174.186580000016</v>
      </c>
      <c r="K83" s="98">
        <v>0</v>
      </c>
      <c r="L83" s="98">
        <v>0</v>
      </c>
      <c r="M83" s="98">
        <v>143.96383000000003</v>
      </c>
      <c r="N83" s="98">
        <v>1332.84331</v>
      </c>
      <c r="O83" s="98">
        <v>12041.498229999999</v>
      </c>
      <c r="P83" s="98">
        <v>0</v>
      </c>
      <c r="Q83" s="98">
        <v>1643.7554499999994</v>
      </c>
      <c r="R83" s="98">
        <v>314.41215999999997</v>
      </c>
      <c r="S83" s="98">
        <v>889.5926800000002</v>
      </c>
      <c r="T83" s="98">
        <v>8105.9283299999997</v>
      </c>
      <c r="U83" s="98">
        <v>10334.6638</v>
      </c>
      <c r="V83" s="98">
        <v>1232.82926</v>
      </c>
      <c r="W83" s="98">
        <v>5984.5121500000005</v>
      </c>
      <c r="X83" s="98">
        <v>96.755099999999999</v>
      </c>
      <c r="Y83" s="98">
        <v>2088.8514300000006</v>
      </c>
      <c r="Z83" s="98">
        <v>515.78580199999999</v>
      </c>
      <c r="AA83" s="98">
        <v>8183.5824831429982</v>
      </c>
      <c r="AB83" s="98">
        <v>1067.3340000000001</v>
      </c>
      <c r="AC83" s="98">
        <v>4261.2619699999987</v>
      </c>
      <c r="AD83" s="98">
        <v>131.93929</v>
      </c>
      <c r="AE83" s="98">
        <v>3563.4491307230005</v>
      </c>
      <c r="AF83" s="98">
        <v>12.589600000000003</v>
      </c>
      <c r="AG83" s="98">
        <v>277.82745720000003</v>
      </c>
      <c r="AH83" s="98">
        <v>22287.846940000003</v>
      </c>
      <c r="AI83" s="98">
        <v>0</v>
      </c>
      <c r="AJ83" s="98">
        <v>5880.9094800000003</v>
      </c>
      <c r="AK83" s="98">
        <v>227121.77911064387</v>
      </c>
    </row>
    <row r="84" spans="1:37" x14ac:dyDescent="0.2">
      <c r="A84" s="252" t="s">
        <v>900</v>
      </c>
      <c r="B84" s="98">
        <v>0</v>
      </c>
      <c r="C84" s="98">
        <v>289.77339999999998</v>
      </c>
      <c r="D84" s="98">
        <v>2200.8895693724025</v>
      </c>
      <c r="E84" s="98">
        <v>86.759020000000007</v>
      </c>
      <c r="F84" s="98">
        <v>5283.3069200000027</v>
      </c>
      <c r="G84" s="98">
        <v>0.39401999999999998</v>
      </c>
      <c r="H84" s="98">
        <v>0</v>
      </c>
      <c r="I84" s="98">
        <v>94.624920000000074</v>
      </c>
      <c r="J84" s="98">
        <v>1759.9692399999994</v>
      </c>
      <c r="K84" s="98">
        <v>0</v>
      </c>
      <c r="L84" s="98">
        <v>0</v>
      </c>
      <c r="M84" s="98">
        <v>0</v>
      </c>
      <c r="N84" s="98">
        <v>0</v>
      </c>
      <c r="O84" s="98">
        <v>26.147690000000001</v>
      </c>
      <c r="P84" s="98">
        <v>0</v>
      </c>
      <c r="Q84" s="98">
        <v>10482.278449999994</v>
      </c>
      <c r="R84" s="98">
        <v>0</v>
      </c>
      <c r="S84" s="98">
        <v>8.3813399999999998</v>
      </c>
      <c r="T84" s="98">
        <v>58.810980000000001</v>
      </c>
      <c r="U84" s="98">
        <v>634.28003999999987</v>
      </c>
      <c r="V84" s="98">
        <v>1057.7176199999999</v>
      </c>
      <c r="W84" s="98">
        <v>490.30475999999993</v>
      </c>
      <c r="X84" s="98">
        <v>0</v>
      </c>
      <c r="Y84" s="98">
        <v>559.61205000000007</v>
      </c>
      <c r="Z84" s="98">
        <v>0</v>
      </c>
      <c r="AA84" s="98">
        <v>0</v>
      </c>
      <c r="AB84" s="98">
        <v>439.54899999999998</v>
      </c>
      <c r="AC84" s="98">
        <v>42.883890000000008</v>
      </c>
      <c r="AD84" s="98">
        <v>275.04296999999997</v>
      </c>
      <c r="AE84" s="98">
        <v>2244.3990308010007</v>
      </c>
      <c r="AF84" s="98">
        <v>0</v>
      </c>
      <c r="AG84" s="98">
        <v>0.52563000000000004</v>
      </c>
      <c r="AH84" s="98">
        <v>7269.2720700000209</v>
      </c>
      <c r="AI84" s="98">
        <v>444.46470999999997</v>
      </c>
      <c r="AJ84" s="98">
        <v>4372.1432399999994</v>
      </c>
      <c r="AK84" s="98">
        <v>38121.530560173414</v>
      </c>
    </row>
    <row r="85" spans="1:37" x14ac:dyDescent="0.2">
      <c r="A85" s="252" t="s">
        <v>901</v>
      </c>
      <c r="B85" s="98">
        <v>4564.6477100000029</v>
      </c>
      <c r="C85" s="98">
        <v>15679.592584999999</v>
      </c>
      <c r="D85" s="98">
        <v>4541.1817080856681</v>
      </c>
      <c r="E85" s="98">
        <v>7102.6989500000145</v>
      </c>
      <c r="F85" s="98">
        <v>8952.0776100000003</v>
      </c>
      <c r="G85" s="98">
        <v>907.2775899999998</v>
      </c>
      <c r="H85" s="98">
        <v>0</v>
      </c>
      <c r="I85" s="98">
        <v>4380.6160499999969</v>
      </c>
      <c r="J85" s="98">
        <v>11990.195369999996</v>
      </c>
      <c r="K85" s="98">
        <v>0</v>
      </c>
      <c r="L85" s="98">
        <v>0</v>
      </c>
      <c r="M85" s="98">
        <v>0</v>
      </c>
      <c r="N85" s="98">
        <v>282.06795999999997</v>
      </c>
      <c r="O85" s="98">
        <v>6671.6976099999993</v>
      </c>
      <c r="P85" s="98">
        <v>0</v>
      </c>
      <c r="Q85" s="98">
        <v>1840.7586600000002</v>
      </c>
      <c r="R85" s="98">
        <v>0</v>
      </c>
      <c r="S85" s="98">
        <v>695.44591000000003</v>
      </c>
      <c r="T85" s="98">
        <v>1214.82873</v>
      </c>
      <c r="U85" s="98">
        <v>2312.6534800000004</v>
      </c>
      <c r="V85" s="98">
        <v>134.90949999999998</v>
      </c>
      <c r="W85" s="98">
        <v>5712.6997099999999</v>
      </c>
      <c r="X85" s="98">
        <v>8.6499999999999994E-2</v>
      </c>
      <c r="Y85" s="98">
        <v>42.034180000000006</v>
      </c>
      <c r="Z85" s="98">
        <v>0</v>
      </c>
      <c r="AA85" s="98">
        <v>4200.6285199999993</v>
      </c>
      <c r="AB85" s="98">
        <v>133.91399999999999</v>
      </c>
      <c r="AC85" s="98">
        <v>3709.2997799999998</v>
      </c>
      <c r="AD85" s="98">
        <v>3.2812700000000001</v>
      </c>
      <c r="AE85" s="98">
        <v>964.11620664799977</v>
      </c>
      <c r="AF85" s="98">
        <v>0</v>
      </c>
      <c r="AG85" s="98">
        <v>255.35895000000002</v>
      </c>
      <c r="AH85" s="98">
        <v>9041.9525399999984</v>
      </c>
      <c r="AI85" s="98">
        <v>0</v>
      </c>
      <c r="AJ85" s="98">
        <v>12281.80587</v>
      </c>
      <c r="AK85" s="98">
        <v>107615.82694973367</v>
      </c>
    </row>
    <row r="86" spans="1:37" ht="13.5" thickBot="1" x14ac:dyDescent="0.25">
      <c r="A86" s="272" t="s">
        <v>782</v>
      </c>
      <c r="B86" s="98">
        <v>0</v>
      </c>
      <c r="C86" s="98">
        <v>0</v>
      </c>
      <c r="D86" s="98">
        <v>0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J86" s="98">
        <v>115.59663</v>
      </c>
      <c r="K86" s="98">
        <v>0</v>
      </c>
      <c r="L86" s="98">
        <v>0</v>
      </c>
      <c r="M86" s="98">
        <v>0</v>
      </c>
      <c r="N86" s="98">
        <v>0</v>
      </c>
      <c r="O86" s="98">
        <v>0</v>
      </c>
      <c r="P86" s="98">
        <v>0</v>
      </c>
      <c r="Q86" s="98">
        <v>0</v>
      </c>
      <c r="R86" s="98">
        <v>0</v>
      </c>
      <c r="S86" s="98">
        <v>0</v>
      </c>
      <c r="T86" s="98">
        <v>0</v>
      </c>
      <c r="U86" s="98">
        <v>0.88041999999999998</v>
      </c>
      <c r="V86" s="98">
        <v>-3.2067700000000001</v>
      </c>
      <c r="W86" s="98">
        <v>0</v>
      </c>
      <c r="X86" s="98">
        <v>0</v>
      </c>
      <c r="Y86" s="98">
        <v>0</v>
      </c>
      <c r="Z86" s="98">
        <v>0</v>
      </c>
      <c r="AA86" s="98">
        <v>0</v>
      </c>
      <c r="AB86" s="98">
        <v>2.3809999999999998</v>
      </c>
      <c r="AC86" s="98">
        <v>0</v>
      </c>
      <c r="AD86" s="98">
        <v>0</v>
      </c>
      <c r="AE86" s="98">
        <v>0</v>
      </c>
      <c r="AF86" s="98">
        <v>0</v>
      </c>
      <c r="AG86" s="98">
        <v>0</v>
      </c>
      <c r="AH86" s="98">
        <v>0</v>
      </c>
      <c r="AI86" s="98">
        <v>0</v>
      </c>
      <c r="AJ86" s="98">
        <v>0</v>
      </c>
      <c r="AK86" s="98">
        <v>115.65128</v>
      </c>
    </row>
    <row r="87" spans="1:37" ht="15" x14ac:dyDescent="0.2">
      <c r="A87" s="788" t="s">
        <v>511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96"/>
    </row>
    <row r="88" spans="1:37" x14ac:dyDescent="0.2">
      <c r="A88" s="252" t="s">
        <v>898</v>
      </c>
      <c r="B88" s="98">
        <v>0</v>
      </c>
      <c r="C88" s="98">
        <v>0</v>
      </c>
      <c r="D88" s="98">
        <v>0</v>
      </c>
      <c r="E88" s="98">
        <v>279.54768000000001</v>
      </c>
      <c r="F88" s="98">
        <v>0</v>
      </c>
      <c r="G88" s="98">
        <v>519.98471999999992</v>
      </c>
      <c r="H88" s="98">
        <v>1829.7180000000001</v>
      </c>
      <c r="I88" s="98">
        <v>0</v>
      </c>
      <c r="J88" s="98">
        <v>0</v>
      </c>
      <c r="K88" s="98">
        <v>0</v>
      </c>
      <c r="L88" s="98">
        <v>14856.413636442898</v>
      </c>
      <c r="M88" s="98">
        <v>0</v>
      </c>
      <c r="N88" s="98">
        <v>0</v>
      </c>
      <c r="O88" s="98">
        <v>0</v>
      </c>
      <c r="P88" s="98">
        <v>8428.3530814382302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0</v>
      </c>
      <c r="W88" s="98">
        <v>0</v>
      </c>
      <c r="X88" s="98">
        <v>0</v>
      </c>
      <c r="Y88" s="98">
        <v>0</v>
      </c>
      <c r="Z88" s="98">
        <v>0</v>
      </c>
      <c r="AA88" s="98">
        <v>0</v>
      </c>
      <c r="AB88" s="98">
        <v>0</v>
      </c>
      <c r="AC88" s="98">
        <v>0</v>
      </c>
      <c r="AD88" s="98">
        <v>0</v>
      </c>
      <c r="AE88" s="98">
        <v>0</v>
      </c>
      <c r="AF88" s="98">
        <v>0</v>
      </c>
      <c r="AG88" s="98">
        <v>0</v>
      </c>
      <c r="AH88" s="98">
        <v>0</v>
      </c>
      <c r="AI88" s="98">
        <v>0</v>
      </c>
      <c r="AJ88" s="98">
        <v>0</v>
      </c>
      <c r="AK88" s="98">
        <v>25914.017117881129</v>
      </c>
    </row>
    <row r="89" spans="1:37" x14ac:dyDescent="0.2">
      <c r="A89" s="252" t="s">
        <v>899</v>
      </c>
      <c r="B89" s="98">
        <v>0</v>
      </c>
      <c r="C89" s="98">
        <v>0</v>
      </c>
      <c r="D89" s="98">
        <v>98</v>
      </c>
      <c r="E89" s="98">
        <v>0</v>
      </c>
      <c r="F89" s="98">
        <v>1453.7969400000002</v>
      </c>
      <c r="G89" s="98">
        <v>0</v>
      </c>
      <c r="H89" s="98">
        <v>0</v>
      </c>
      <c r="I89" s="98">
        <v>0</v>
      </c>
      <c r="J89" s="98">
        <v>0</v>
      </c>
      <c r="K89" s="98">
        <v>0</v>
      </c>
      <c r="L89" s="98">
        <v>0</v>
      </c>
      <c r="M89" s="98">
        <v>0</v>
      </c>
      <c r="N89" s="98">
        <v>0</v>
      </c>
      <c r="O89" s="98">
        <v>0</v>
      </c>
      <c r="P89" s="98">
        <v>6380.763036221344</v>
      </c>
      <c r="Q89" s="98">
        <v>0</v>
      </c>
      <c r="R89" s="98">
        <v>0</v>
      </c>
      <c r="S89" s="98">
        <v>0</v>
      </c>
      <c r="T89" s="98">
        <v>0</v>
      </c>
      <c r="U89" s="98">
        <v>0</v>
      </c>
      <c r="V89" s="98">
        <v>0</v>
      </c>
      <c r="W89" s="98">
        <v>0</v>
      </c>
      <c r="X89" s="98">
        <v>0</v>
      </c>
      <c r="Y89" s="98">
        <v>0</v>
      </c>
      <c r="Z89" s="98">
        <v>0</v>
      </c>
      <c r="AA89" s="98">
        <v>0</v>
      </c>
      <c r="AB89" s="98">
        <v>0</v>
      </c>
      <c r="AC89" s="98">
        <v>0</v>
      </c>
      <c r="AD89" s="98">
        <v>0</v>
      </c>
      <c r="AE89" s="98">
        <v>0</v>
      </c>
      <c r="AF89" s="98">
        <v>0</v>
      </c>
      <c r="AG89" s="98">
        <v>0</v>
      </c>
      <c r="AH89" s="98">
        <v>0</v>
      </c>
      <c r="AI89" s="98">
        <v>0</v>
      </c>
      <c r="AJ89" s="98">
        <v>0</v>
      </c>
      <c r="AK89" s="98">
        <v>7932.5599762213442</v>
      </c>
    </row>
    <row r="90" spans="1:37" x14ac:dyDescent="0.2">
      <c r="A90" s="252" t="s">
        <v>900</v>
      </c>
      <c r="B90" s="98">
        <v>0</v>
      </c>
      <c r="C90" s="98">
        <v>0</v>
      </c>
      <c r="D90" s="98">
        <v>972.97592000000009</v>
      </c>
      <c r="E90" s="98">
        <v>0</v>
      </c>
      <c r="F90" s="98">
        <v>757.95787000000007</v>
      </c>
      <c r="G90" s="98">
        <v>0</v>
      </c>
      <c r="H90" s="98">
        <v>0</v>
      </c>
      <c r="I90" s="98">
        <v>0</v>
      </c>
      <c r="J90" s="98">
        <v>0</v>
      </c>
      <c r="K90" s="98">
        <v>0</v>
      </c>
      <c r="L90" s="98">
        <v>2078.1607119099999</v>
      </c>
      <c r="M90" s="98">
        <v>0</v>
      </c>
      <c r="N90" s="98">
        <v>0</v>
      </c>
      <c r="O90" s="98">
        <v>0</v>
      </c>
      <c r="P90" s="98">
        <v>1986.0546634254838</v>
      </c>
      <c r="Q90" s="98">
        <v>1390.8024200000004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0</v>
      </c>
      <c r="AD90" s="98">
        <v>0</v>
      </c>
      <c r="AE90" s="98">
        <v>-7.443000000000001E-2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7185.8771553354845</v>
      </c>
    </row>
    <row r="91" spans="1:37" x14ac:dyDescent="0.2">
      <c r="A91" s="252" t="s">
        <v>901</v>
      </c>
      <c r="B91" s="98">
        <v>0</v>
      </c>
      <c r="C91" s="98">
        <v>222.53424999999999</v>
      </c>
      <c r="D91" s="98">
        <v>2275.9789599999999</v>
      </c>
      <c r="E91" s="98">
        <v>-64.091750000000005</v>
      </c>
      <c r="F91" s="98">
        <v>0</v>
      </c>
      <c r="G91" s="98">
        <v>0</v>
      </c>
      <c r="H91" s="98">
        <v>7090.6433900000002</v>
      </c>
      <c r="I91" s="98">
        <v>0</v>
      </c>
      <c r="J91" s="98">
        <v>0</v>
      </c>
      <c r="K91" s="98">
        <v>0</v>
      </c>
      <c r="L91" s="98">
        <v>10938.938557963002</v>
      </c>
      <c r="M91" s="98">
        <v>0</v>
      </c>
      <c r="N91" s="98">
        <v>0</v>
      </c>
      <c r="O91" s="98">
        <v>0</v>
      </c>
      <c r="P91" s="98">
        <v>8364.7762441150408</v>
      </c>
      <c r="Q91" s="98">
        <v>0</v>
      </c>
      <c r="R91" s="98">
        <v>0</v>
      </c>
      <c r="S91" s="98">
        <v>0</v>
      </c>
      <c r="T91" s="98">
        <v>0</v>
      </c>
      <c r="U91" s="98">
        <v>0</v>
      </c>
      <c r="V91" s="98">
        <v>0</v>
      </c>
      <c r="W91" s="98">
        <v>0</v>
      </c>
      <c r="X91" s="98">
        <v>0</v>
      </c>
      <c r="Y91" s="98">
        <v>0</v>
      </c>
      <c r="Z91" s="98">
        <v>0</v>
      </c>
      <c r="AA91" s="98">
        <v>0</v>
      </c>
      <c r="AB91" s="98">
        <v>0</v>
      </c>
      <c r="AC91" s="98">
        <v>0</v>
      </c>
      <c r="AD91" s="98">
        <v>0</v>
      </c>
      <c r="AE91" s="98">
        <v>0</v>
      </c>
      <c r="AF91" s="98">
        <v>0</v>
      </c>
      <c r="AG91" s="98">
        <v>0</v>
      </c>
      <c r="AH91" s="98">
        <v>0</v>
      </c>
      <c r="AI91" s="98">
        <v>0</v>
      </c>
      <c r="AJ91" s="98">
        <v>0</v>
      </c>
      <c r="AK91" s="98">
        <v>28828.779652078043</v>
      </c>
    </row>
    <row r="92" spans="1:37" ht="13.5" thickBot="1" x14ac:dyDescent="0.25">
      <c r="A92" s="278" t="s">
        <v>782</v>
      </c>
      <c r="B92" s="99">
        <v>0</v>
      </c>
      <c r="C92" s="99">
        <v>0</v>
      </c>
      <c r="D92" s="99">
        <v>0</v>
      </c>
      <c r="E92" s="99">
        <v>0</v>
      </c>
      <c r="F92" s="99">
        <v>0</v>
      </c>
      <c r="G92" s="99">
        <v>0</v>
      </c>
      <c r="H92" s="99">
        <v>0</v>
      </c>
      <c r="I92" s="99">
        <v>0</v>
      </c>
      <c r="J92" s="99">
        <v>0</v>
      </c>
      <c r="K92" s="99">
        <v>0</v>
      </c>
      <c r="L92" s="99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>
        <v>0</v>
      </c>
      <c r="V92" s="99">
        <v>0</v>
      </c>
      <c r="W92" s="99">
        <v>0</v>
      </c>
      <c r="X92" s="99">
        <v>0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  <c r="AE92" s="99">
        <v>0</v>
      </c>
      <c r="AF92" s="99">
        <v>0</v>
      </c>
      <c r="AG92" s="99">
        <v>0</v>
      </c>
      <c r="AH92" s="99">
        <v>0</v>
      </c>
      <c r="AI92" s="99">
        <v>0</v>
      </c>
      <c r="AJ92" s="99">
        <v>0</v>
      </c>
      <c r="AK92" s="99">
        <v>0</v>
      </c>
    </row>
    <row r="93" spans="1:37" s="450" customFormat="1" ht="15" x14ac:dyDescent="0.2">
      <c r="A93" s="789" t="s">
        <v>512</v>
      </c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98"/>
    </row>
    <row r="94" spans="1:37" x14ac:dyDescent="0.2">
      <c r="A94" s="252" t="s">
        <v>898</v>
      </c>
      <c r="B94" s="98">
        <v>0</v>
      </c>
      <c r="C94" s="98">
        <v>2834.5350800000006</v>
      </c>
      <c r="D94" s="98">
        <v>44.811573640472048</v>
      </c>
      <c r="E94" s="98">
        <v>0</v>
      </c>
      <c r="F94" s="98">
        <v>0</v>
      </c>
      <c r="G94" s="98">
        <v>8.7012400000000003</v>
      </c>
      <c r="H94" s="98">
        <v>0</v>
      </c>
      <c r="I94" s="98">
        <v>31.189219999999995</v>
      </c>
      <c r="J94" s="98">
        <v>0</v>
      </c>
      <c r="K94" s="98">
        <v>0</v>
      </c>
      <c r="L94" s="98">
        <v>0</v>
      </c>
      <c r="M94" s="98">
        <v>0</v>
      </c>
      <c r="N94" s="98">
        <v>0.05</v>
      </c>
      <c r="O94" s="98">
        <v>3.9637699999999998</v>
      </c>
      <c r="P94" s="98">
        <v>0</v>
      </c>
      <c r="Q94" s="98">
        <v>0</v>
      </c>
      <c r="R94" s="98">
        <v>0</v>
      </c>
      <c r="S94" s="98">
        <v>43.244070000000001</v>
      </c>
      <c r="T94" s="98">
        <v>0</v>
      </c>
      <c r="U94" s="98">
        <v>18.912480000000002</v>
      </c>
      <c r="V94" s="98">
        <v>1.74661</v>
      </c>
      <c r="W94" s="98">
        <v>0</v>
      </c>
      <c r="X94" s="98">
        <v>0</v>
      </c>
      <c r="Y94" s="98">
        <v>0.93740999999999997</v>
      </c>
      <c r="Z94" s="98">
        <v>0</v>
      </c>
      <c r="AA94" s="98">
        <v>25.88503</v>
      </c>
      <c r="AB94" s="98">
        <v>0.16900000000000001</v>
      </c>
      <c r="AC94" s="98">
        <v>4.6811600000000002</v>
      </c>
      <c r="AD94" s="98">
        <v>0</v>
      </c>
      <c r="AE94" s="98">
        <v>278.36761999999999</v>
      </c>
      <c r="AF94" s="98">
        <v>0</v>
      </c>
      <c r="AG94" s="98">
        <v>4.4999999999999998E-2</v>
      </c>
      <c r="AH94" s="98">
        <v>0</v>
      </c>
      <c r="AI94" s="98">
        <v>77.652070000000009</v>
      </c>
      <c r="AJ94" s="98">
        <v>0</v>
      </c>
      <c r="AK94" s="98">
        <v>3374.891333640473</v>
      </c>
    </row>
    <row r="95" spans="1:37" x14ac:dyDescent="0.2">
      <c r="A95" s="252" t="s">
        <v>899</v>
      </c>
      <c r="B95" s="98">
        <v>0</v>
      </c>
      <c r="C95" s="98">
        <v>190.13275000000002</v>
      </c>
      <c r="D95" s="98">
        <v>575.90387333682486</v>
      </c>
      <c r="E95" s="98">
        <v>0</v>
      </c>
      <c r="F95" s="98">
        <v>0</v>
      </c>
      <c r="G95" s="98">
        <v>45.124809999999997</v>
      </c>
      <c r="H95" s="98">
        <v>0</v>
      </c>
      <c r="I95" s="98">
        <v>172.66843</v>
      </c>
      <c r="J95" s="98">
        <v>0</v>
      </c>
      <c r="K95" s="98">
        <v>0</v>
      </c>
      <c r="L95" s="98">
        <v>0</v>
      </c>
      <c r="M95" s="98">
        <v>1.1964399999999999</v>
      </c>
      <c r="N95" s="98">
        <v>54.372720000000001</v>
      </c>
      <c r="O95" s="98">
        <v>156.27861999999999</v>
      </c>
      <c r="P95" s="98">
        <v>0</v>
      </c>
      <c r="Q95" s="98">
        <v>0</v>
      </c>
      <c r="R95" s="98">
        <v>0</v>
      </c>
      <c r="S95" s="98">
        <v>24.74813</v>
      </c>
      <c r="T95" s="98">
        <v>0</v>
      </c>
      <c r="U95" s="98">
        <v>263.19140000000004</v>
      </c>
      <c r="V95" s="98">
        <v>28.138939999999998</v>
      </c>
      <c r="W95" s="98">
        <v>0</v>
      </c>
      <c r="X95" s="98">
        <v>3.0449999999999999</v>
      </c>
      <c r="Y95" s="98">
        <v>39.138289999999984</v>
      </c>
      <c r="Z95" s="98">
        <v>20.14</v>
      </c>
      <c r="AA95" s="98">
        <v>280.87540014699999</v>
      </c>
      <c r="AB95" s="98">
        <v>21.526</v>
      </c>
      <c r="AC95" s="98">
        <v>311.24340999999998</v>
      </c>
      <c r="AD95" s="98">
        <v>0</v>
      </c>
      <c r="AE95" s="98">
        <v>98.372640000000047</v>
      </c>
      <c r="AF95" s="98">
        <v>0</v>
      </c>
      <c r="AG95" s="98">
        <v>5.4976199999999995</v>
      </c>
      <c r="AH95" s="98">
        <v>0</v>
      </c>
      <c r="AI95" s="98">
        <v>0</v>
      </c>
      <c r="AJ95" s="98">
        <v>0</v>
      </c>
      <c r="AK95" s="98">
        <v>2291.5944734838254</v>
      </c>
    </row>
    <row r="96" spans="1:37" x14ac:dyDescent="0.2">
      <c r="A96" s="252" t="s">
        <v>900</v>
      </c>
      <c r="B96" s="98">
        <v>0</v>
      </c>
      <c r="C96" s="98">
        <v>2.0070000000000001E-2</v>
      </c>
      <c r="D96" s="98">
        <v>505.09342873837625</v>
      </c>
      <c r="E96" s="98">
        <v>0</v>
      </c>
      <c r="F96" s="98">
        <v>0</v>
      </c>
      <c r="G96" s="98">
        <v>7.0000000000000007E-2</v>
      </c>
      <c r="H96" s="98">
        <v>0</v>
      </c>
      <c r="I96" s="98">
        <v>1.0527299999999999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0.41383000000000003</v>
      </c>
      <c r="T96" s="98">
        <v>0</v>
      </c>
      <c r="U96" s="98">
        <v>1476.1875</v>
      </c>
      <c r="V96" s="98">
        <v>11.27596</v>
      </c>
      <c r="W96" s="98">
        <v>0</v>
      </c>
      <c r="X96" s="98">
        <v>0</v>
      </c>
      <c r="Y96" s="98">
        <v>744.23981000000003</v>
      </c>
      <c r="Z96" s="98">
        <v>0</v>
      </c>
      <c r="AA96" s="98">
        <v>0</v>
      </c>
      <c r="AB96" s="98">
        <v>635.94600000000003</v>
      </c>
      <c r="AC96" s="98">
        <v>3.6991399999999999</v>
      </c>
      <c r="AD96" s="98">
        <v>0</v>
      </c>
      <c r="AE96" s="98">
        <v>3.2724999999999995</v>
      </c>
      <c r="AF96" s="98">
        <v>0</v>
      </c>
      <c r="AG96" s="98">
        <v>0</v>
      </c>
      <c r="AH96" s="98">
        <v>0</v>
      </c>
      <c r="AI96" s="98">
        <v>12.974350000000001</v>
      </c>
      <c r="AJ96" s="98">
        <v>0</v>
      </c>
      <c r="AK96" s="98">
        <v>3394.2453187383762</v>
      </c>
    </row>
    <row r="97" spans="1:37" x14ac:dyDescent="0.2">
      <c r="A97" s="252" t="s">
        <v>901</v>
      </c>
      <c r="B97" s="98">
        <v>0</v>
      </c>
      <c r="C97" s="98">
        <v>967.68215999999995</v>
      </c>
      <c r="D97" s="98">
        <v>1992.7995542843271</v>
      </c>
      <c r="E97" s="98">
        <v>0</v>
      </c>
      <c r="F97" s="98">
        <v>0</v>
      </c>
      <c r="G97" s="98">
        <v>12.093780000000001</v>
      </c>
      <c r="H97" s="98">
        <v>0</v>
      </c>
      <c r="I97" s="98">
        <v>158.22761999999997</v>
      </c>
      <c r="J97" s="98">
        <v>0</v>
      </c>
      <c r="K97" s="98">
        <v>0</v>
      </c>
      <c r="L97" s="98">
        <v>0</v>
      </c>
      <c r="M97" s="98">
        <v>0</v>
      </c>
      <c r="N97" s="98">
        <v>9.7810000000000008E-2</v>
      </c>
      <c r="O97" s="98">
        <v>536.04393000000005</v>
      </c>
      <c r="P97" s="98">
        <v>0</v>
      </c>
      <c r="Q97" s="98">
        <v>0</v>
      </c>
      <c r="R97" s="98">
        <v>0</v>
      </c>
      <c r="S97" s="98">
        <v>23.30593</v>
      </c>
      <c r="T97" s="98">
        <v>0</v>
      </c>
      <c r="U97" s="98">
        <v>38.138730000000002</v>
      </c>
      <c r="V97" s="98">
        <v>7.3640400000000001</v>
      </c>
      <c r="W97" s="98">
        <v>0</v>
      </c>
      <c r="X97" s="98">
        <v>0</v>
      </c>
      <c r="Y97" s="98">
        <v>0.1</v>
      </c>
      <c r="Z97" s="98">
        <v>0</v>
      </c>
      <c r="AA97" s="98">
        <v>258.71886999999998</v>
      </c>
      <c r="AB97" s="98">
        <v>1.621</v>
      </c>
      <c r="AC97" s="98">
        <v>100.54471000000001</v>
      </c>
      <c r="AD97" s="98">
        <v>0</v>
      </c>
      <c r="AE97" s="98">
        <v>2468.7825200010006</v>
      </c>
      <c r="AF97" s="98">
        <v>0</v>
      </c>
      <c r="AG97" s="98">
        <v>1.7627000000000002</v>
      </c>
      <c r="AH97" s="98">
        <v>0</v>
      </c>
      <c r="AI97" s="98">
        <v>0</v>
      </c>
      <c r="AJ97" s="98">
        <v>0</v>
      </c>
      <c r="AK97" s="98">
        <v>6567.2833542853286</v>
      </c>
    </row>
    <row r="98" spans="1:37" ht="13.5" thickBot="1" x14ac:dyDescent="0.25">
      <c r="A98" s="272" t="s">
        <v>782</v>
      </c>
      <c r="B98" s="98">
        <v>0</v>
      </c>
      <c r="C98" s="98">
        <v>0</v>
      </c>
      <c r="D98" s="98">
        <v>0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v>0</v>
      </c>
      <c r="M98" s="98">
        <v>0</v>
      </c>
      <c r="N98" s="98">
        <v>0</v>
      </c>
      <c r="O98" s="98">
        <v>0</v>
      </c>
      <c r="P98" s="98">
        <v>0</v>
      </c>
      <c r="Q98" s="98">
        <v>0</v>
      </c>
      <c r="R98" s="98">
        <v>0</v>
      </c>
      <c r="S98" s="98">
        <v>0</v>
      </c>
      <c r="T98" s="98">
        <v>0</v>
      </c>
      <c r="U98" s="98">
        <v>0</v>
      </c>
      <c r="V98" s="98">
        <v>0.30454999999999999</v>
      </c>
      <c r="W98" s="98">
        <v>0</v>
      </c>
      <c r="X98" s="98">
        <v>0</v>
      </c>
      <c r="Y98" s="98">
        <v>0</v>
      </c>
      <c r="Z98" s="98">
        <v>0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0</v>
      </c>
      <c r="AG98" s="98">
        <v>0</v>
      </c>
      <c r="AH98" s="98">
        <v>0</v>
      </c>
      <c r="AI98" s="98">
        <v>0</v>
      </c>
      <c r="AJ98" s="98">
        <v>0</v>
      </c>
      <c r="AK98" s="98">
        <v>0.30454999999999999</v>
      </c>
    </row>
    <row r="99" spans="1:37" ht="15" x14ac:dyDescent="0.2">
      <c r="A99" s="788" t="s">
        <v>513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96"/>
    </row>
    <row r="100" spans="1:37" x14ac:dyDescent="0.2">
      <c r="A100" s="252" t="s">
        <v>898</v>
      </c>
      <c r="B100" s="98">
        <v>0</v>
      </c>
      <c r="C100" s="98">
        <v>823.61226000000011</v>
      </c>
      <c r="D100" s="98">
        <v>3879.2619800000002</v>
      </c>
      <c r="E100" s="98">
        <v>509.06078000000002</v>
      </c>
      <c r="F100" s="98">
        <v>28.03406</v>
      </c>
      <c r="G100" s="98">
        <v>29.158990000000003</v>
      </c>
      <c r="H100" s="98">
        <v>0</v>
      </c>
      <c r="I100" s="98">
        <v>654.93755000000044</v>
      </c>
      <c r="J100" s="98">
        <v>29.676409999999997</v>
      </c>
      <c r="K100" s="98">
        <v>0</v>
      </c>
      <c r="L100" s="98">
        <v>0</v>
      </c>
      <c r="M100" s="98">
        <v>0</v>
      </c>
      <c r="N100" s="98">
        <v>0</v>
      </c>
      <c r="O100" s="98">
        <v>1283.3028899999999</v>
      </c>
      <c r="P100" s="98">
        <v>0</v>
      </c>
      <c r="Q100" s="98">
        <v>39.732320000000001</v>
      </c>
      <c r="R100" s="98">
        <v>0</v>
      </c>
      <c r="S100" s="98">
        <v>0</v>
      </c>
      <c r="T100" s="98">
        <v>118.77338</v>
      </c>
      <c r="U100" s="98">
        <v>84.472970000000004</v>
      </c>
      <c r="V100" s="98">
        <v>1.71231</v>
      </c>
      <c r="W100" s="98">
        <v>0</v>
      </c>
      <c r="X100" s="98">
        <v>1.1423099999999999</v>
      </c>
      <c r="Y100" s="98">
        <v>2.8847799999999997</v>
      </c>
      <c r="Z100" s="98">
        <v>0</v>
      </c>
      <c r="AA100" s="98">
        <v>36.204200000000007</v>
      </c>
      <c r="AB100" s="98">
        <v>8.7999999999999995E-2</v>
      </c>
      <c r="AC100" s="98">
        <v>50.29504</v>
      </c>
      <c r="AD100" s="98">
        <v>0</v>
      </c>
      <c r="AE100" s="98">
        <v>359.576779999</v>
      </c>
      <c r="AF100" s="98">
        <v>0</v>
      </c>
      <c r="AG100" s="98">
        <v>0</v>
      </c>
      <c r="AH100" s="98">
        <v>0</v>
      </c>
      <c r="AI100" s="98">
        <v>10.94088</v>
      </c>
      <c r="AJ100" s="98">
        <v>735.63517000000002</v>
      </c>
      <c r="AK100" s="98">
        <v>8678.5030599990005</v>
      </c>
    </row>
    <row r="101" spans="1:37" x14ac:dyDescent="0.2">
      <c r="A101" s="252" t="s">
        <v>899</v>
      </c>
      <c r="B101" s="98">
        <v>0</v>
      </c>
      <c r="C101" s="98">
        <v>1022.8171300000008</v>
      </c>
      <c r="D101" s="98">
        <v>1764.7061799999999</v>
      </c>
      <c r="E101" s="98">
        <v>7504.4251500000028</v>
      </c>
      <c r="F101" s="98">
        <v>5305.8802100000012</v>
      </c>
      <c r="G101" s="98">
        <v>2.31555</v>
      </c>
      <c r="H101" s="98">
        <v>0</v>
      </c>
      <c r="I101" s="98">
        <v>549.54400999999996</v>
      </c>
      <c r="J101" s="98">
        <v>3227.9871900000003</v>
      </c>
      <c r="K101" s="98">
        <v>8970.1182999999983</v>
      </c>
      <c r="L101" s="98">
        <v>0</v>
      </c>
      <c r="M101" s="98">
        <v>0.113</v>
      </c>
      <c r="N101" s="98">
        <v>14.30991</v>
      </c>
      <c r="O101" s="98">
        <v>741.0681800000001</v>
      </c>
      <c r="P101" s="98">
        <v>0</v>
      </c>
      <c r="Q101" s="98">
        <v>1882.2329600000003</v>
      </c>
      <c r="R101" s="98">
        <v>0</v>
      </c>
      <c r="S101" s="98">
        <v>0</v>
      </c>
      <c r="T101" s="98">
        <v>270.77770000000004</v>
      </c>
      <c r="U101" s="98">
        <v>352.38819999999998</v>
      </c>
      <c r="V101" s="98">
        <v>84.249899999999997</v>
      </c>
      <c r="W101" s="98">
        <v>0</v>
      </c>
      <c r="X101" s="98">
        <v>33.822389999999999</v>
      </c>
      <c r="Y101" s="98">
        <v>19.776799999999998</v>
      </c>
      <c r="Z101" s="98">
        <v>0.25063999999999997</v>
      </c>
      <c r="AA101" s="98">
        <v>193.31061571699999</v>
      </c>
      <c r="AB101" s="98">
        <v>681.61199999999997</v>
      </c>
      <c r="AC101" s="98">
        <v>802.50705000000016</v>
      </c>
      <c r="AD101" s="98">
        <v>0</v>
      </c>
      <c r="AE101" s="98">
        <v>314.34680470299998</v>
      </c>
      <c r="AF101" s="98">
        <v>0</v>
      </c>
      <c r="AG101" s="98">
        <v>0</v>
      </c>
      <c r="AH101" s="98">
        <v>0</v>
      </c>
      <c r="AI101" s="98">
        <v>0</v>
      </c>
      <c r="AJ101" s="98">
        <v>165.37762000000004</v>
      </c>
      <c r="AK101" s="98">
        <v>33903.937490420001</v>
      </c>
    </row>
    <row r="102" spans="1:37" x14ac:dyDescent="0.2">
      <c r="A102" s="252" t="s">
        <v>900</v>
      </c>
      <c r="B102" s="98">
        <v>0</v>
      </c>
      <c r="C102" s="98">
        <v>-1.0651299999999999</v>
      </c>
      <c r="D102" s="98">
        <v>32571.532070000001</v>
      </c>
      <c r="E102" s="98">
        <v>66.738990000000001</v>
      </c>
      <c r="F102" s="98">
        <v>805.04895999999997</v>
      </c>
      <c r="G102" s="98">
        <v>0</v>
      </c>
      <c r="H102" s="98">
        <v>0</v>
      </c>
      <c r="I102" s="98">
        <v>36.797910000000009</v>
      </c>
      <c r="J102" s="98">
        <v>295.88072</v>
      </c>
      <c r="K102" s="98">
        <v>485.80915999999996</v>
      </c>
      <c r="L102" s="98">
        <v>0</v>
      </c>
      <c r="M102" s="98">
        <v>0</v>
      </c>
      <c r="N102" s="98">
        <v>0</v>
      </c>
      <c r="O102" s="98">
        <v>16.559999999999999</v>
      </c>
      <c r="P102" s="98">
        <v>0</v>
      </c>
      <c r="Q102" s="98">
        <v>2035.7642600000001</v>
      </c>
      <c r="R102" s="98">
        <v>0</v>
      </c>
      <c r="S102" s="98">
        <v>0</v>
      </c>
      <c r="T102" s="98">
        <v>23.624130000000001</v>
      </c>
      <c r="U102" s="98">
        <v>36.834150000000001</v>
      </c>
      <c r="V102" s="98">
        <v>3529.83</v>
      </c>
      <c r="W102" s="98">
        <v>0</v>
      </c>
      <c r="X102" s="98">
        <v>0</v>
      </c>
      <c r="Y102" s="98">
        <v>1177.6521699999998</v>
      </c>
      <c r="Z102" s="98">
        <v>0</v>
      </c>
      <c r="AA102" s="98">
        <v>0</v>
      </c>
      <c r="AB102" s="98">
        <v>38.764000000000003</v>
      </c>
      <c r="AC102" s="98">
        <v>0</v>
      </c>
      <c r="AD102" s="98">
        <v>0</v>
      </c>
      <c r="AE102" s="98">
        <v>850.19979859900059</v>
      </c>
      <c r="AF102" s="98">
        <v>0</v>
      </c>
      <c r="AG102" s="98">
        <v>0</v>
      </c>
      <c r="AH102" s="98">
        <v>0</v>
      </c>
      <c r="AI102" s="98">
        <v>143.85514000000001</v>
      </c>
      <c r="AJ102" s="98">
        <v>90.211610000000007</v>
      </c>
      <c r="AK102" s="98">
        <v>42204.037938599009</v>
      </c>
    </row>
    <row r="103" spans="1:37" x14ac:dyDescent="0.2">
      <c r="A103" s="252" t="s">
        <v>901</v>
      </c>
      <c r="B103" s="98">
        <v>0</v>
      </c>
      <c r="C103" s="98">
        <v>9202.1098699999984</v>
      </c>
      <c r="D103" s="98">
        <v>10321.940409999999</v>
      </c>
      <c r="E103" s="98">
        <v>4178.20712</v>
      </c>
      <c r="F103" s="98">
        <v>3911.8138799999997</v>
      </c>
      <c r="G103" s="98">
        <v>3.2391199999999998</v>
      </c>
      <c r="H103" s="98">
        <v>0</v>
      </c>
      <c r="I103" s="98">
        <v>1095.9030999999998</v>
      </c>
      <c r="J103" s="98">
        <v>6797.9964500000015</v>
      </c>
      <c r="K103" s="98">
        <v>0</v>
      </c>
      <c r="L103" s="98">
        <v>0</v>
      </c>
      <c r="M103" s="98">
        <v>0</v>
      </c>
      <c r="N103" s="98">
        <v>0</v>
      </c>
      <c r="O103" s="98">
        <v>1978.8542</v>
      </c>
      <c r="P103" s="98">
        <v>0</v>
      </c>
      <c r="Q103" s="98">
        <v>1122.6736800000003</v>
      </c>
      <c r="R103" s="98">
        <v>0</v>
      </c>
      <c r="S103" s="98">
        <v>0</v>
      </c>
      <c r="T103" s="98">
        <v>188.88454000000002</v>
      </c>
      <c r="U103" s="98">
        <v>2477.55285</v>
      </c>
      <c r="V103" s="98">
        <v>8.6662999999999997</v>
      </c>
      <c r="W103" s="98">
        <v>0</v>
      </c>
      <c r="X103" s="98">
        <v>9.7919999999999993E-2</v>
      </c>
      <c r="Y103" s="98">
        <v>0</v>
      </c>
      <c r="Z103" s="98">
        <v>0</v>
      </c>
      <c r="AA103" s="98">
        <v>125.47669</v>
      </c>
      <c r="AB103" s="98">
        <v>24.254999999999999</v>
      </c>
      <c r="AC103" s="98">
        <v>737.6888899999999</v>
      </c>
      <c r="AD103" s="98">
        <v>0</v>
      </c>
      <c r="AE103" s="98">
        <v>486.73038999999989</v>
      </c>
      <c r="AF103" s="98">
        <v>0</v>
      </c>
      <c r="AG103" s="98">
        <v>0</v>
      </c>
      <c r="AH103" s="98">
        <v>0</v>
      </c>
      <c r="AI103" s="98">
        <v>0</v>
      </c>
      <c r="AJ103" s="98">
        <v>3525.10853</v>
      </c>
      <c r="AK103" s="98">
        <v>46187.198939999987</v>
      </c>
    </row>
    <row r="104" spans="1:37" ht="13.5" thickBot="1" x14ac:dyDescent="0.25">
      <c r="A104" s="278" t="s">
        <v>782</v>
      </c>
      <c r="B104" s="99">
        <v>0</v>
      </c>
      <c r="C104" s="99">
        <v>0</v>
      </c>
      <c r="D104" s="99">
        <v>0</v>
      </c>
      <c r="E104" s="99">
        <v>0</v>
      </c>
      <c r="F104" s="99">
        <v>0</v>
      </c>
      <c r="G104" s="99">
        <v>0</v>
      </c>
      <c r="H104" s="99">
        <v>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>
        <v>0.04</v>
      </c>
      <c r="V104" s="99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0</v>
      </c>
      <c r="AB104" s="99">
        <v>0.81200000000000006</v>
      </c>
      <c r="AC104" s="99">
        <v>0</v>
      </c>
      <c r="AD104" s="99">
        <v>0</v>
      </c>
      <c r="AE104" s="99">
        <v>0</v>
      </c>
      <c r="AF104" s="99">
        <v>0</v>
      </c>
      <c r="AG104" s="99">
        <v>0</v>
      </c>
      <c r="AH104" s="99">
        <v>0</v>
      </c>
      <c r="AI104" s="99">
        <v>0</v>
      </c>
      <c r="AJ104" s="99">
        <v>0</v>
      </c>
      <c r="AK104" s="99">
        <v>0.85200000000000009</v>
      </c>
    </row>
    <row r="105" spans="1:37" ht="15" x14ac:dyDescent="0.2">
      <c r="A105" s="789" t="s">
        <v>514</v>
      </c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98"/>
    </row>
    <row r="106" spans="1:37" x14ac:dyDescent="0.2">
      <c r="A106" s="252" t="s">
        <v>898</v>
      </c>
      <c r="B106" s="98">
        <v>0</v>
      </c>
      <c r="C106" s="98">
        <v>0</v>
      </c>
      <c r="D106" s="98">
        <v>10.322768425693635</v>
      </c>
      <c r="E106" s="98">
        <v>1.31911</v>
      </c>
      <c r="F106" s="98">
        <v>50.760280000000009</v>
      </c>
      <c r="G106" s="98">
        <v>3.9987399999999997</v>
      </c>
      <c r="H106" s="98">
        <v>0</v>
      </c>
      <c r="I106" s="98">
        <v>59.649280000000033</v>
      </c>
      <c r="J106" s="98">
        <v>2.3619700000000003</v>
      </c>
      <c r="K106" s="98">
        <v>0</v>
      </c>
      <c r="L106" s="98">
        <v>0</v>
      </c>
      <c r="M106" s="98">
        <v>0</v>
      </c>
      <c r="N106" s="98">
        <v>2.2548000000000004</v>
      </c>
      <c r="O106" s="98">
        <v>4.2</v>
      </c>
      <c r="P106" s="98">
        <v>0</v>
      </c>
      <c r="Q106" s="98">
        <v>5.9742200000000114</v>
      </c>
      <c r="R106" s="98">
        <v>0</v>
      </c>
      <c r="S106" s="98">
        <v>5.8294800000000002</v>
      </c>
      <c r="T106" s="98">
        <v>2.4292099999999999</v>
      </c>
      <c r="U106" s="98">
        <v>35.264330000000001</v>
      </c>
      <c r="V106" s="98">
        <v>0</v>
      </c>
      <c r="W106" s="98">
        <v>4.8906700000000001</v>
      </c>
      <c r="X106" s="98">
        <v>0</v>
      </c>
      <c r="Y106" s="98">
        <v>0.22552999999999998</v>
      </c>
      <c r="Z106" s="98">
        <v>0.80623199999999995</v>
      </c>
      <c r="AA106" s="98">
        <v>62.422459999999994</v>
      </c>
      <c r="AB106" s="98">
        <v>1.603</v>
      </c>
      <c r="AC106" s="98">
        <v>22.772440200000002</v>
      </c>
      <c r="AD106" s="98">
        <v>4.7705699999999993</v>
      </c>
      <c r="AE106" s="98">
        <v>5.2335699999999994</v>
      </c>
      <c r="AF106" s="98">
        <v>2.57281</v>
      </c>
      <c r="AG106" s="98">
        <v>0</v>
      </c>
      <c r="AH106" s="98">
        <v>28.77206999999434</v>
      </c>
      <c r="AI106" s="98">
        <v>2.2226099999931312</v>
      </c>
      <c r="AJ106" s="98">
        <v>8.182739999999999</v>
      </c>
      <c r="AK106" s="98">
        <v>328.83889062568119</v>
      </c>
    </row>
    <row r="107" spans="1:37" x14ac:dyDescent="0.2">
      <c r="A107" s="252" t="s">
        <v>899</v>
      </c>
      <c r="B107" s="98">
        <v>0</v>
      </c>
      <c r="C107" s="98">
        <v>0</v>
      </c>
      <c r="D107" s="98">
        <v>2326.7316350557953</v>
      </c>
      <c r="E107" s="98">
        <v>1945.2238199999997</v>
      </c>
      <c r="F107" s="98">
        <v>6422.9352999999855</v>
      </c>
      <c r="G107" s="98">
        <v>326.13434000000001</v>
      </c>
      <c r="H107" s="98">
        <v>0</v>
      </c>
      <c r="I107" s="98">
        <v>1150.01883</v>
      </c>
      <c r="J107" s="98">
        <v>10349.814390000005</v>
      </c>
      <c r="K107" s="98">
        <v>0</v>
      </c>
      <c r="L107" s="98">
        <v>0</v>
      </c>
      <c r="M107" s="98">
        <v>0</v>
      </c>
      <c r="N107" s="98">
        <v>402.33090999999996</v>
      </c>
      <c r="O107" s="98">
        <v>3017.2907700000001</v>
      </c>
      <c r="P107" s="98">
        <v>0</v>
      </c>
      <c r="Q107" s="98">
        <v>269.51005000000026</v>
      </c>
      <c r="R107" s="98">
        <v>0</v>
      </c>
      <c r="S107" s="98">
        <v>493.63157000000001</v>
      </c>
      <c r="T107" s="98">
        <v>3267.9240499999996</v>
      </c>
      <c r="U107" s="98">
        <v>3619.8076699999992</v>
      </c>
      <c r="V107" s="98">
        <v>0</v>
      </c>
      <c r="W107" s="98">
        <v>1820.70919</v>
      </c>
      <c r="X107" s="98">
        <v>0</v>
      </c>
      <c r="Y107" s="98">
        <v>96.526239999999859</v>
      </c>
      <c r="Z107" s="98">
        <v>843.36119800000006</v>
      </c>
      <c r="AA107" s="98">
        <v>1083.2408813000002</v>
      </c>
      <c r="AB107" s="98">
        <v>231.46600000000001</v>
      </c>
      <c r="AC107" s="98">
        <v>998.03426000000093</v>
      </c>
      <c r="AD107" s="98">
        <v>1.26515</v>
      </c>
      <c r="AE107" s="98">
        <v>934.07948829999998</v>
      </c>
      <c r="AF107" s="98">
        <v>17.653009999999998</v>
      </c>
      <c r="AG107" s="98">
        <v>0</v>
      </c>
      <c r="AH107" s="98">
        <v>2542.1255100000039</v>
      </c>
      <c r="AI107" s="98">
        <v>0</v>
      </c>
      <c r="AJ107" s="98">
        <v>374.61523999999997</v>
      </c>
      <c r="AK107" s="98">
        <v>42534.429502655796</v>
      </c>
    </row>
    <row r="108" spans="1:37" x14ac:dyDescent="0.2">
      <c r="A108" s="252" t="s">
        <v>900</v>
      </c>
      <c r="B108" s="98">
        <v>0</v>
      </c>
      <c r="C108" s="98">
        <v>0</v>
      </c>
      <c r="D108" s="98">
        <v>585.35228597756145</v>
      </c>
      <c r="E108" s="98">
        <v>14.722299999999999</v>
      </c>
      <c r="F108" s="98">
        <v>1447.2368500000007</v>
      </c>
      <c r="G108" s="98">
        <v>13.709290000000001</v>
      </c>
      <c r="H108" s="98">
        <v>0</v>
      </c>
      <c r="I108" s="98">
        <v>85.41199000000006</v>
      </c>
      <c r="J108" s="98">
        <v>1063.7374600000003</v>
      </c>
      <c r="K108" s="98">
        <v>0</v>
      </c>
      <c r="L108" s="98">
        <v>0</v>
      </c>
      <c r="M108" s="98">
        <v>0</v>
      </c>
      <c r="N108" s="98">
        <v>0</v>
      </c>
      <c r="O108" s="98">
        <v>2.65</v>
      </c>
      <c r="P108" s="98">
        <v>0</v>
      </c>
      <c r="Q108" s="98">
        <v>819.12834999999848</v>
      </c>
      <c r="R108" s="98">
        <v>0</v>
      </c>
      <c r="S108" s="98">
        <v>9.389400000000002</v>
      </c>
      <c r="T108" s="98">
        <v>12.314530000000001</v>
      </c>
      <c r="U108" s="98">
        <v>1093.8961000000002</v>
      </c>
      <c r="V108" s="98">
        <v>0</v>
      </c>
      <c r="W108" s="98">
        <v>1613.0562299999999</v>
      </c>
      <c r="X108" s="98">
        <v>0</v>
      </c>
      <c r="Y108" s="98">
        <v>0.18336000000000002</v>
      </c>
      <c r="Z108" s="98">
        <v>0</v>
      </c>
      <c r="AA108" s="98">
        <v>0</v>
      </c>
      <c r="AB108" s="98">
        <v>375.46499999999997</v>
      </c>
      <c r="AC108" s="98">
        <v>11.149379999999999</v>
      </c>
      <c r="AD108" s="98">
        <v>74.061520000000002</v>
      </c>
      <c r="AE108" s="98">
        <v>2738.762180600002</v>
      </c>
      <c r="AF108" s="98">
        <v>0</v>
      </c>
      <c r="AG108" s="98">
        <v>0</v>
      </c>
      <c r="AH108" s="98">
        <v>1155.6204300000018</v>
      </c>
      <c r="AI108" s="98">
        <v>954.50901000000692</v>
      </c>
      <c r="AJ108" s="98">
        <v>1023.9534100000002</v>
      </c>
      <c r="AK108" s="98">
        <v>13094.309076577574</v>
      </c>
    </row>
    <row r="109" spans="1:37" x14ac:dyDescent="0.2">
      <c r="A109" s="252" t="s">
        <v>901</v>
      </c>
      <c r="B109" s="98">
        <v>0</v>
      </c>
      <c r="C109" s="98">
        <v>0</v>
      </c>
      <c r="D109" s="98">
        <v>57.670450540949325</v>
      </c>
      <c r="E109" s="98">
        <v>56.781579999999991</v>
      </c>
      <c r="F109" s="98">
        <v>276.81626999999997</v>
      </c>
      <c r="G109" s="98">
        <v>5.3586499999999999</v>
      </c>
      <c r="H109" s="98">
        <v>0</v>
      </c>
      <c r="I109" s="98">
        <v>70.25447000000004</v>
      </c>
      <c r="J109" s="98">
        <v>244.79166999999987</v>
      </c>
      <c r="K109" s="98">
        <v>0</v>
      </c>
      <c r="L109" s="98">
        <v>0</v>
      </c>
      <c r="M109" s="98">
        <v>0</v>
      </c>
      <c r="N109" s="98">
        <v>3.0561500000000001</v>
      </c>
      <c r="O109" s="98">
        <v>164.50206</v>
      </c>
      <c r="P109" s="98">
        <v>0</v>
      </c>
      <c r="Q109" s="98">
        <v>7.3458000000000006</v>
      </c>
      <c r="R109" s="98">
        <v>0</v>
      </c>
      <c r="S109" s="98">
        <v>23.4603</v>
      </c>
      <c r="T109" s="98">
        <v>139.09322</v>
      </c>
      <c r="U109" s="98">
        <v>58.456160000000004</v>
      </c>
      <c r="V109" s="98">
        <v>0</v>
      </c>
      <c r="W109" s="98">
        <v>148.93631999999999</v>
      </c>
      <c r="X109" s="98">
        <v>0</v>
      </c>
      <c r="Y109" s="98">
        <v>0</v>
      </c>
      <c r="Z109" s="98">
        <v>0</v>
      </c>
      <c r="AA109" s="98">
        <v>143.23235000000003</v>
      </c>
      <c r="AB109" s="98">
        <v>2.4820000000000002</v>
      </c>
      <c r="AC109" s="98">
        <v>46.036720000000003</v>
      </c>
      <c r="AD109" s="98">
        <v>0.06</v>
      </c>
      <c r="AE109" s="98">
        <v>30.887999999999987</v>
      </c>
      <c r="AF109" s="98">
        <v>6.5000000000000002E-2</v>
      </c>
      <c r="AG109" s="98">
        <v>0</v>
      </c>
      <c r="AH109" s="98">
        <v>171.33343999999997</v>
      </c>
      <c r="AI109" s="98">
        <v>0</v>
      </c>
      <c r="AJ109" s="98">
        <v>39.298720000000003</v>
      </c>
      <c r="AK109" s="98">
        <v>1689.9193305409492</v>
      </c>
    </row>
    <row r="110" spans="1:37" ht="13.5" thickBot="1" x14ac:dyDescent="0.25">
      <c r="A110" s="272" t="s">
        <v>782</v>
      </c>
      <c r="B110" s="98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8.647980000000004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5.4712100000000001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14.119190000000003</v>
      </c>
    </row>
    <row r="111" spans="1:37" ht="15" x14ac:dyDescent="0.2">
      <c r="A111" s="788" t="s">
        <v>515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96"/>
    </row>
    <row r="112" spans="1:37" x14ac:dyDescent="0.2">
      <c r="A112" s="252" t="s">
        <v>898</v>
      </c>
      <c r="B112" s="98">
        <v>0</v>
      </c>
      <c r="C112" s="98">
        <v>0</v>
      </c>
      <c r="D112" s="98">
        <v>3720.0436500000001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3720.0436500000001</v>
      </c>
    </row>
    <row r="113" spans="1:37" x14ac:dyDescent="0.2">
      <c r="A113" s="252" t="s">
        <v>899</v>
      </c>
      <c r="B113" s="98">
        <v>0</v>
      </c>
      <c r="C113" s="98">
        <v>0</v>
      </c>
      <c r="D113" s="98">
        <v>0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0</v>
      </c>
      <c r="Q113" s="98">
        <v>0</v>
      </c>
      <c r="R113" s="98">
        <v>0</v>
      </c>
      <c r="S113" s="98">
        <v>0</v>
      </c>
      <c r="T113" s="98">
        <v>0</v>
      </c>
      <c r="U113" s="98">
        <v>0</v>
      </c>
      <c r="V113" s="98">
        <v>0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</row>
    <row r="114" spans="1:37" x14ac:dyDescent="0.2">
      <c r="A114" s="252" t="s">
        <v>900</v>
      </c>
      <c r="B114" s="98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19.207619999999999</v>
      </c>
      <c r="AJ114" s="98">
        <v>0</v>
      </c>
      <c r="AK114" s="98">
        <v>19.207619999999999</v>
      </c>
    </row>
    <row r="115" spans="1:37" x14ac:dyDescent="0.2">
      <c r="A115" s="252" t="s">
        <v>901</v>
      </c>
      <c r="B115" s="98">
        <v>0</v>
      </c>
      <c r="C115" s="98">
        <v>0</v>
      </c>
      <c r="D115" s="98">
        <v>0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</row>
    <row r="116" spans="1:37" ht="13.5" thickBot="1" x14ac:dyDescent="0.25">
      <c r="A116" s="278" t="s">
        <v>782</v>
      </c>
      <c r="B116" s="99">
        <v>0</v>
      </c>
      <c r="C116" s="99">
        <v>0</v>
      </c>
      <c r="D116" s="99">
        <v>0</v>
      </c>
      <c r="E116" s="99">
        <v>0</v>
      </c>
      <c r="F116" s="99">
        <v>0</v>
      </c>
      <c r="G116" s="99">
        <v>0</v>
      </c>
      <c r="H116" s="99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0</v>
      </c>
      <c r="N116" s="99">
        <v>0</v>
      </c>
      <c r="O116" s="99">
        <v>0</v>
      </c>
      <c r="P116" s="99">
        <v>0</v>
      </c>
      <c r="Q116" s="99">
        <v>0</v>
      </c>
      <c r="R116" s="99">
        <v>0</v>
      </c>
      <c r="S116" s="99">
        <v>0</v>
      </c>
      <c r="T116" s="99">
        <v>0</v>
      </c>
      <c r="U116" s="99">
        <v>0</v>
      </c>
      <c r="V116" s="99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  <c r="AE116" s="99">
        <v>0</v>
      </c>
      <c r="AF116" s="99">
        <v>0</v>
      </c>
      <c r="AG116" s="99">
        <v>0</v>
      </c>
      <c r="AH116" s="99">
        <v>0</v>
      </c>
      <c r="AI116" s="99">
        <v>0</v>
      </c>
      <c r="AJ116" s="99">
        <v>0</v>
      </c>
      <c r="AK116" s="99">
        <v>0</v>
      </c>
    </row>
    <row r="117" spans="1:37" s="450" customFormat="1" ht="15" x14ac:dyDescent="0.2">
      <c r="A117" s="792" t="s">
        <v>516</v>
      </c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</row>
    <row r="118" spans="1:37" x14ac:dyDescent="0.2">
      <c r="A118" s="458" t="s">
        <v>898</v>
      </c>
      <c r="B118" s="98">
        <v>2340.63166</v>
      </c>
      <c r="C118" s="98">
        <v>24418.618425200017</v>
      </c>
      <c r="D118" s="98">
        <v>120628.68392992017</v>
      </c>
      <c r="E118" s="98">
        <v>20718.391659999994</v>
      </c>
      <c r="F118" s="98">
        <v>52963.14598999999</v>
      </c>
      <c r="G118" s="98">
        <v>17588.053769999999</v>
      </c>
      <c r="H118" s="98">
        <v>1829.7180000000001</v>
      </c>
      <c r="I118" s="98">
        <v>18023.273610000007</v>
      </c>
      <c r="J118" s="98">
        <v>12638.109099999974</v>
      </c>
      <c r="K118" s="98">
        <v>6.7819999999999991E-2</v>
      </c>
      <c r="L118" s="98">
        <v>14856.413636442898</v>
      </c>
      <c r="M118" s="98">
        <v>379.89632</v>
      </c>
      <c r="N118" s="98">
        <v>388.93576999999993</v>
      </c>
      <c r="O118" s="98">
        <v>9887.3475899999758</v>
      </c>
      <c r="P118" s="98">
        <v>8428.3530814382302</v>
      </c>
      <c r="Q118" s="98">
        <v>36998.893650005259</v>
      </c>
      <c r="R118" s="98">
        <v>0</v>
      </c>
      <c r="S118" s="98">
        <v>8394.618480000001</v>
      </c>
      <c r="T118" s="98">
        <v>13378.11491</v>
      </c>
      <c r="U118" s="98">
        <v>95142.014630000005</v>
      </c>
      <c r="V118" s="98">
        <v>4838.1953300000005</v>
      </c>
      <c r="W118" s="98">
        <v>4944.5380999999998</v>
      </c>
      <c r="X118" s="98">
        <v>186.58419000000004</v>
      </c>
      <c r="Y118" s="98">
        <v>2888.8665099999998</v>
      </c>
      <c r="Z118" s="98">
        <v>151.84458139999998</v>
      </c>
      <c r="AA118" s="98">
        <v>101653.474599141</v>
      </c>
      <c r="AB118" s="98">
        <v>1389.231</v>
      </c>
      <c r="AC118" s="98">
        <v>16382.470640100004</v>
      </c>
      <c r="AD118" s="98">
        <v>2886.0652400000004</v>
      </c>
      <c r="AE118" s="98">
        <v>14326.391419490001</v>
      </c>
      <c r="AF118" s="98">
        <v>935.72869000000003</v>
      </c>
      <c r="AG118" s="98">
        <v>206.57753</v>
      </c>
      <c r="AH118" s="98">
        <v>188727.84074999992</v>
      </c>
      <c r="AI118" s="98">
        <v>2850.9343200016056</v>
      </c>
      <c r="AJ118" s="98">
        <v>17602.947380000049</v>
      </c>
      <c r="AK118" s="98">
        <v>818974.97231313912</v>
      </c>
    </row>
    <row r="119" spans="1:37" x14ac:dyDescent="0.2">
      <c r="A119" s="458" t="s">
        <v>899</v>
      </c>
      <c r="B119" s="98">
        <v>4590.7527399996779</v>
      </c>
      <c r="C119" s="98">
        <v>78342.284129799998</v>
      </c>
      <c r="D119" s="98">
        <v>827941.81081971072</v>
      </c>
      <c r="E119" s="98">
        <v>1169394.7722400017</v>
      </c>
      <c r="F119" s="98">
        <v>1642442.4070800017</v>
      </c>
      <c r="G119" s="98">
        <v>120889.66217</v>
      </c>
      <c r="H119" s="98">
        <v>0</v>
      </c>
      <c r="I119" s="98">
        <v>250242.5996499997</v>
      </c>
      <c r="J119" s="98">
        <v>2107045.1813100018</v>
      </c>
      <c r="K119" s="98">
        <v>10383.166029999998</v>
      </c>
      <c r="L119" s="98">
        <v>0</v>
      </c>
      <c r="M119" s="98">
        <v>19014.190530000003</v>
      </c>
      <c r="N119" s="98">
        <v>66995.893219999998</v>
      </c>
      <c r="O119" s="98">
        <v>547914.93273999984</v>
      </c>
      <c r="P119" s="98">
        <v>6380.763036221344</v>
      </c>
      <c r="Q119" s="98">
        <v>212052.09814999998</v>
      </c>
      <c r="R119" s="98">
        <v>176848.61963</v>
      </c>
      <c r="S119" s="98">
        <v>61739.900500000156</v>
      </c>
      <c r="T119" s="98">
        <v>732906.73765000014</v>
      </c>
      <c r="U119" s="98">
        <v>641254.63704000006</v>
      </c>
      <c r="V119" s="98">
        <v>249189.39858000001</v>
      </c>
      <c r="W119" s="98">
        <v>320609.93484000012</v>
      </c>
      <c r="X119" s="98">
        <v>56352.058890000095</v>
      </c>
      <c r="Y119" s="98">
        <v>103564.72784000002</v>
      </c>
      <c r="Z119" s="98">
        <v>160972.6807086</v>
      </c>
      <c r="AA119" s="98">
        <v>510719.37222577597</v>
      </c>
      <c r="AB119" s="98">
        <v>95088.377000000008</v>
      </c>
      <c r="AC119" s="98">
        <v>206090.06754020017</v>
      </c>
      <c r="AD119" s="98">
        <v>16502.991249999999</v>
      </c>
      <c r="AE119" s="98">
        <v>304816.01192467212</v>
      </c>
      <c r="AF119" s="98">
        <v>27455.602409991705</v>
      </c>
      <c r="AG119" s="98">
        <v>25258.148073</v>
      </c>
      <c r="AH119" s="98">
        <v>602352.35249000019</v>
      </c>
      <c r="AI119" s="98">
        <v>0</v>
      </c>
      <c r="AJ119" s="98">
        <v>98129.527070000011</v>
      </c>
      <c r="AK119" s="98">
        <v>11453481.659507982</v>
      </c>
    </row>
    <row r="120" spans="1:37" x14ac:dyDescent="0.2">
      <c r="A120" s="458" t="s">
        <v>900</v>
      </c>
      <c r="B120" s="98">
        <v>0</v>
      </c>
      <c r="C120" s="98">
        <v>34917.819719999985</v>
      </c>
      <c r="D120" s="98">
        <v>204904.61728171795</v>
      </c>
      <c r="E120" s="98">
        <v>56885.312809999959</v>
      </c>
      <c r="F120" s="98">
        <v>204436.44950000005</v>
      </c>
      <c r="G120" s="98">
        <v>1065.0661599999999</v>
      </c>
      <c r="H120" s="98">
        <v>0</v>
      </c>
      <c r="I120" s="98">
        <v>12820.782600000002</v>
      </c>
      <c r="J120" s="98">
        <v>114636.79088999749</v>
      </c>
      <c r="K120" s="98">
        <v>781.37200999999993</v>
      </c>
      <c r="L120" s="98">
        <v>2078.1607119099999</v>
      </c>
      <c r="M120" s="98">
        <v>0</v>
      </c>
      <c r="N120" s="98">
        <v>0</v>
      </c>
      <c r="O120" s="98">
        <v>1590.8430900000001</v>
      </c>
      <c r="P120" s="98">
        <v>1986.0546634254838</v>
      </c>
      <c r="Q120" s="98">
        <v>378989.40547000006</v>
      </c>
      <c r="R120" s="98">
        <v>0</v>
      </c>
      <c r="S120" s="98">
        <v>1181.7909199999997</v>
      </c>
      <c r="T120" s="98">
        <v>6182.3297000000002</v>
      </c>
      <c r="U120" s="98">
        <v>89484.420519999985</v>
      </c>
      <c r="V120" s="98">
        <v>124568.51408353662</v>
      </c>
      <c r="W120" s="98">
        <v>13118.003159999998</v>
      </c>
      <c r="X120" s="98">
        <v>0</v>
      </c>
      <c r="Y120" s="98">
        <v>58467.303520000001</v>
      </c>
      <c r="Z120" s="98">
        <v>0</v>
      </c>
      <c r="AA120" s="98">
        <v>0</v>
      </c>
      <c r="AB120" s="98">
        <v>32472.838999999996</v>
      </c>
      <c r="AC120" s="98">
        <v>25446.909590099996</v>
      </c>
      <c r="AD120" s="98">
        <v>41467.936070000003</v>
      </c>
      <c r="AE120" s="98">
        <v>102521.03396757501</v>
      </c>
      <c r="AF120" s="98">
        <v>7.2452299999999994</v>
      </c>
      <c r="AG120" s="98">
        <v>35.123300000000008</v>
      </c>
      <c r="AH120" s="98">
        <v>276052.93303999997</v>
      </c>
      <c r="AI120" s="98">
        <v>375738.62474999827</v>
      </c>
      <c r="AJ120" s="98">
        <v>155370.20290999999</v>
      </c>
      <c r="AK120" s="98">
        <v>2317207.8846682608</v>
      </c>
    </row>
    <row r="121" spans="1:37" x14ac:dyDescent="0.2">
      <c r="A121" s="458" t="s">
        <v>901</v>
      </c>
      <c r="B121" s="98">
        <v>15887.637650000001</v>
      </c>
      <c r="C121" s="98">
        <v>65723.793644999983</v>
      </c>
      <c r="D121" s="98">
        <v>138015.25335865119</v>
      </c>
      <c r="E121" s="98">
        <v>171226.73003000004</v>
      </c>
      <c r="F121" s="98">
        <v>223361.69996000006</v>
      </c>
      <c r="G121" s="98">
        <v>11547.934299999999</v>
      </c>
      <c r="H121" s="98">
        <v>7090.6433900000002</v>
      </c>
      <c r="I121" s="98">
        <v>38938.381219999996</v>
      </c>
      <c r="J121" s="98">
        <v>131954.56743000011</v>
      </c>
      <c r="K121" s="98">
        <v>0</v>
      </c>
      <c r="L121" s="98">
        <v>10938.938557963002</v>
      </c>
      <c r="M121" s="98">
        <v>120.15960000000001</v>
      </c>
      <c r="N121" s="98">
        <v>3124.0815400000001</v>
      </c>
      <c r="O121" s="98">
        <v>108658.94023000001</v>
      </c>
      <c r="P121" s="98">
        <v>8364.7762441150408</v>
      </c>
      <c r="Q121" s="98">
        <v>43869.291300000004</v>
      </c>
      <c r="R121" s="98">
        <v>0</v>
      </c>
      <c r="S121" s="98">
        <v>12265.458130000001</v>
      </c>
      <c r="T121" s="98">
        <v>69833.493549999985</v>
      </c>
      <c r="U121" s="98">
        <v>79312.370330000005</v>
      </c>
      <c r="V121" s="98">
        <v>9642.6381600000004</v>
      </c>
      <c r="W121" s="98">
        <v>57104.767180000003</v>
      </c>
      <c r="X121" s="98">
        <v>482.02825999999999</v>
      </c>
      <c r="Y121" s="98">
        <v>296.89311000000004</v>
      </c>
      <c r="Z121" s="98">
        <v>0</v>
      </c>
      <c r="AA121" s="98">
        <v>260894.88942000005</v>
      </c>
      <c r="AB121" s="98">
        <v>1878.7130000000004</v>
      </c>
      <c r="AC121" s="98">
        <v>56198.092316999995</v>
      </c>
      <c r="AD121" s="98">
        <v>131.04640999999998</v>
      </c>
      <c r="AE121" s="98">
        <v>26781.063398273</v>
      </c>
      <c r="AF121" s="98">
        <v>50.807359999999996</v>
      </c>
      <c r="AG121" s="98">
        <v>4897.0046999999995</v>
      </c>
      <c r="AH121" s="98">
        <v>154795.91979000001</v>
      </c>
      <c r="AI121" s="98">
        <v>0</v>
      </c>
      <c r="AJ121" s="98">
        <v>55868.281800000004</v>
      </c>
      <c r="AK121" s="98">
        <v>1769256.2953710028</v>
      </c>
    </row>
    <row r="122" spans="1:37" ht="13.5" thickBot="1" x14ac:dyDescent="0.25">
      <c r="A122" s="459" t="s">
        <v>783</v>
      </c>
      <c r="B122" s="99">
        <v>0</v>
      </c>
      <c r="C122" s="99">
        <v>0</v>
      </c>
      <c r="D122" s="99">
        <v>0</v>
      </c>
      <c r="E122" s="99">
        <v>0</v>
      </c>
      <c r="F122" s="99">
        <v>0</v>
      </c>
      <c r="G122" s="99">
        <v>0</v>
      </c>
      <c r="H122" s="99">
        <v>0</v>
      </c>
      <c r="I122" s="99">
        <v>0</v>
      </c>
      <c r="J122" s="99">
        <v>12214.352250000002</v>
      </c>
      <c r="K122" s="99">
        <v>0</v>
      </c>
      <c r="L122" s="99">
        <v>0</v>
      </c>
      <c r="M122" s="99">
        <v>0</v>
      </c>
      <c r="N122" s="99">
        <v>0</v>
      </c>
      <c r="O122" s="99">
        <v>0</v>
      </c>
      <c r="P122" s="99">
        <v>0</v>
      </c>
      <c r="Q122" s="99">
        <v>0</v>
      </c>
      <c r="R122" s="99">
        <v>0</v>
      </c>
      <c r="S122" s="99">
        <v>0</v>
      </c>
      <c r="T122" s="99">
        <v>0</v>
      </c>
      <c r="U122" s="99">
        <v>9554.7379299999993</v>
      </c>
      <c r="V122" s="99">
        <v>6638.2234699999999</v>
      </c>
      <c r="W122" s="99">
        <v>0</v>
      </c>
      <c r="X122" s="99">
        <v>0</v>
      </c>
      <c r="Y122" s="99">
        <v>0</v>
      </c>
      <c r="Z122" s="99">
        <v>0</v>
      </c>
      <c r="AA122" s="99">
        <v>0</v>
      </c>
      <c r="AB122" s="99">
        <v>56.172999999999995</v>
      </c>
      <c r="AC122" s="99">
        <v>0</v>
      </c>
      <c r="AD122" s="99">
        <v>0</v>
      </c>
      <c r="AE122" s="99">
        <v>0</v>
      </c>
      <c r="AF122" s="99">
        <v>0</v>
      </c>
      <c r="AG122" s="99">
        <v>0</v>
      </c>
      <c r="AH122" s="99">
        <v>0</v>
      </c>
      <c r="AI122" s="99">
        <v>0</v>
      </c>
      <c r="AJ122" s="99">
        <v>0</v>
      </c>
      <c r="AK122" s="99">
        <v>28463.486649999999</v>
      </c>
    </row>
    <row r="123" spans="1:37" s="450" customFormat="1" ht="14.25" x14ac:dyDescent="0.2">
      <c r="A123" s="1329" t="s">
        <v>1891</v>
      </c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</row>
    <row r="124" spans="1:37" x14ac:dyDescent="0.2">
      <c r="A124" s="458" t="s">
        <v>898</v>
      </c>
      <c r="B124" s="105">
        <v>10.257370604539263</v>
      </c>
      <c r="C124" s="105">
        <v>12.005071970104872</v>
      </c>
      <c r="D124" s="105">
        <v>9.3402697505600898</v>
      </c>
      <c r="E124" s="105">
        <v>1.4608675379296248</v>
      </c>
      <c r="F124" s="105">
        <v>2.4944919758235771</v>
      </c>
      <c r="G124" s="105">
        <v>11.640724320504976</v>
      </c>
      <c r="H124" s="105">
        <v>20.511702609393943</v>
      </c>
      <c r="I124" s="105">
        <v>5.6318323636330234</v>
      </c>
      <c r="J124" s="105">
        <v>0.53135032765729606</v>
      </c>
      <c r="K124" s="105">
        <v>6.0745538938353542E-4</v>
      </c>
      <c r="L124" s="105">
        <v>53.299394613000374</v>
      </c>
      <c r="M124" s="105">
        <v>1.9467639756081894</v>
      </c>
      <c r="N124" s="105">
        <v>0.55161222471947902</v>
      </c>
      <c r="O124" s="105">
        <v>1.4800265021230545</v>
      </c>
      <c r="P124" s="105">
        <v>33.499089139561491</v>
      </c>
      <c r="Q124" s="105">
        <v>5.5065277788668761</v>
      </c>
      <c r="R124" s="105">
        <v>0</v>
      </c>
      <c r="S124" s="105">
        <v>10.043600031273455</v>
      </c>
      <c r="T124" s="105">
        <v>1.6269127952280964</v>
      </c>
      <c r="U124" s="105">
        <v>10.400896843893799</v>
      </c>
      <c r="V124" s="105">
        <v>1.225241202243976</v>
      </c>
      <c r="W124" s="105">
        <v>1.2493234979914931</v>
      </c>
      <c r="X124" s="105">
        <v>0.32722201548179758</v>
      </c>
      <c r="Y124" s="105">
        <v>1.7485202367520474</v>
      </c>
      <c r="Z124" s="105">
        <v>9.4240514364093558E-2</v>
      </c>
      <c r="AA124" s="105">
        <v>11.640585169933637</v>
      </c>
      <c r="AB124" s="105">
        <v>1.0614107540987805</v>
      </c>
      <c r="AC124" s="105">
        <v>5.3868877919346101</v>
      </c>
      <c r="AD124" s="105">
        <v>4.7321823897627775</v>
      </c>
      <c r="AE124" s="105">
        <v>3.1946854954866009</v>
      </c>
      <c r="AF124" s="105">
        <v>3.289100038849639</v>
      </c>
      <c r="AG124" s="105">
        <v>0.67960168739178961</v>
      </c>
      <c r="AH124" s="105">
        <v>15.445073620026569</v>
      </c>
      <c r="AI124" s="105">
        <v>0.7530409256411843</v>
      </c>
      <c r="AJ124" s="105">
        <v>5.3836424571841608</v>
      </c>
      <c r="AK124" s="105">
        <v>4.9975942309938013</v>
      </c>
    </row>
    <row r="125" spans="1:37" x14ac:dyDescent="0.2">
      <c r="A125" s="458" t="s">
        <v>899</v>
      </c>
      <c r="B125" s="105">
        <v>20.118095902360299</v>
      </c>
      <c r="C125" s="105">
        <v>38.515887463561519</v>
      </c>
      <c r="D125" s="105">
        <v>64.107470950407858</v>
      </c>
      <c r="E125" s="105">
        <v>82.454801020497086</v>
      </c>
      <c r="F125" s="105">
        <v>77.356798366679243</v>
      </c>
      <c r="G125" s="105">
        <v>80.011310456662855</v>
      </c>
      <c r="H125" s="105">
        <v>0</v>
      </c>
      <c r="I125" s="105">
        <v>78.194694369317162</v>
      </c>
      <c r="J125" s="105">
        <v>88.587552031640428</v>
      </c>
      <c r="K125" s="105">
        <v>93.000739660683379</v>
      </c>
      <c r="L125" s="105">
        <v>0</v>
      </c>
      <c r="M125" s="105">
        <v>97.437482808873725</v>
      </c>
      <c r="N125" s="105">
        <v>95.017626448071013</v>
      </c>
      <c r="O125" s="105">
        <v>82.016801167619576</v>
      </c>
      <c r="P125" s="105">
        <v>25.360796784788132</v>
      </c>
      <c r="Q125" s="105">
        <v>31.559613108318285</v>
      </c>
      <c r="R125" s="105">
        <v>100</v>
      </c>
      <c r="S125" s="105">
        <v>73.867665108304166</v>
      </c>
      <c r="T125" s="105">
        <v>89.128801569821974</v>
      </c>
      <c r="U125" s="105">
        <v>70.101766884580414</v>
      </c>
      <c r="V125" s="105">
        <v>63.105579142174186</v>
      </c>
      <c r="W125" s="105">
        <v>81.007672948284821</v>
      </c>
      <c r="X125" s="105">
        <v>98.82742094351498</v>
      </c>
      <c r="Y125" s="105">
        <v>62.683762581317126</v>
      </c>
      <c r="Z125" s="105">
        <v>99.905759485635912</v>
      </c>
      <c r="AA125" s="105">
        <v>58.48371021032883</v>
      </c>
      <c r="AB125" s="105">
        <v>72.650139492711546</v>
      </c>
      <c r="AC125" s="105">
        <v>67.766583762637325</v>
      </c>
      <c r="AD125" s="105">
        <v>27.059389888102181</v>
      </c>
      <c r="AE125" s="105">
        <v>67.971847450925395</v>
      </c>
      <c r="AF125" s="105">
        <v>96.506844257755915</v>
      </c>
      <c r="AG125" s="105">
        <v>83.094613682342327</v>
      </c>
      <c r="AH125" s="105">
        <v>49.295198802852056</v>
      </c>
      <c r="AI125" s="105">
        <v>0</v>
      </c>
      <c r="AJ125" s="105">
        <v>30.011695020896724</v>
      </c>
      <c r="AK125" s="105">
        <v>69.892067280982133</v>
      </c>
    </row>
    <row r="126" spans="1:37" x14ac:dyDescent="0.2">
      <c r="A126" s="458" t="s">
        <v>900</v>
      </c>
      <c r="B126" s="105">
        <v>0</v>
      </c>
      <c r="C126" s="105">
        <v>17.16685733313814</v>
      </c>
      <c r="D126" s="105">
        <v>15.865748810277921</v>
      </c>
      <c r="E126" s="105">
        <v>4.0110211368164279</v>
      </c>
      <c r="F126" s="105">
        <v>9.6286780800351046</v>
      </c>
      <c r="G126" s="105">
        <v>0.70491833342051724</v>
      </c>
      <c r="H126" s="105">
        <v>0</v>
      </c>
      <c r="I126" s="105">
        <v>4.0061811153841287</v>
      </c>
      <c r="J126" s="105">
        <v>4.8197318063175461</v>
      </c>
      <c r="K126" s="105">
        <v>6.9986528839272433</v>
      </c>
      <c r="L126" s="105">
        <v>7.4556828157785127</v>
      </c>
      <c r="M126" s="105">
        <v>0</v>
      </c>
      <c r="N126" s="105">
        <v>0</v>
      </c>
      <c r="O126" s="105">
        <v>0.23813160329274291</v>
      </c>
      <c r="P126" s="105">
        <v>7.8937156005784104</v>
      </c>
      <c r="Q126" s="105">
        <v>56.404813313019176</v>
      </c>
      <c r="R126" s="105">
        <v>0</v>
      </c>
      <c r="S126" s="105">
        <v>1.4139338612409076</v>
      </c>
      <c r="T126" s="105">
        <v>0.75183322619918203</v>
      </c>
      <c r="U126" s="105">
        <v>9.7824103324238525</v>
      </c>
      <c r="V126" s="105">
        <v>31.546158339468711</v>
      </c>
      <c r="W126" s="105">
        <v>3.3144915183310362</v>
      </c>
      <c r="X126" s="105">
        <v>0</v>
      </c>
      <c r="Y126" s="105">
        <v>35.38801915532062</v>
      </c>
      <c r="Z126" s="105">
        <v>0</v>
      </c>
      <c r="AA126" s="105">
        <v>0</v>
      </c>
      <c r="AB126" s="105">
        <v>24.810143547558532</v>
      </c>
      <c r="AC126" s="105">
        <v>8.3674587078360627</v>
      </c>
      <c r="AD126" s="105">
        <v>67.993555409115658</v>
      </c>
      <c r="AE126" s="105">
        <v>22.861476460354897</v>
      </c>
      <c r="AF126" s="105">
        <v>2.546708947705191E-2</v>
      </c>
      <c r="AG126" s="105">
        <v>0.11554913037622268</v>
      </c>
      <c r="AH126" s="105">
        <v>22.591568137924909</v>
      </c>
      <c r="AI126" s="105">
        <v>99.246959074358813</v>
      </c>
      <c r="AJ126" s="105">
        <v>47.518043592969697</v>
      </c>
      <c r="AK126" s="105">
        <v>14.140193715228214</v>
      </c>
    </row>
    <row r="127" spans="1:37" x14ac:dyDescent="0.2">
      <c r="A127" s="458" t="s">
        <v>901</v>
      </c>
      <c r="B127" s="105">
        <v>69.624533493100444</v>
      </c>
      <c r="C127" s="105">
        <v>32.312183233195476</v>
      </c>
      <c r="D127" s="105">
        <v>10.686510488754113</v>
      </c>
      <c r="E127" s="105">
        <v>12.07331030475687</v>
      </c>
      <c r="F127" s="105">
        <v>10.520031577462072</v>
      </c>
      <c r="G127" s="105">
        <v>7.6430468894116661</v>
      </c>
      <c r="H127" s="105">
        <v>79.48829739060605</v>
      </c>
      <c r="I127" s="105">
        <v>12.167292151665682</v>
      </c>
      <c r="J127" s="105">
        <v>5.5478317274383606</v>
      </c>
      <c r="K127" s="105">
        <v>0</v>
      </c>
      <c r="L127" s="105">
        <v>39.244922571221132</v>
      </c>
      <c r="M127" s="105">
        <v>0.61575321551809137</v>
      </c>
      <c r="N127" s="105">
        <v>4.4307613272095185</v>
      </c>
      <c r="O127" s="105">
        <v>16.265040726964607</v>
      </c>
      <c r="P127" s="105">
        <v>33.24639847507197</v>
      </c>
      <c r="Q127" s="105">
        <v>6.5290457997956564</v>
      </c>
      <c r="R127" s="105">
        <v>0</v>
      </c>
      <c r="S127" s="105">
        <v>14.674800999181469</v>
      </c>
      <c r="T127" s="105">
        <v>8.4924524087507418</v>
      </c>
      <c r="U127" s="105">
        <v>8.6704048201531467</v>
      </c>
      <c r="V127" s="105">
        <v>2.4419348054643426</v>
      </c>
      <c r="W127" s="105">
        <v>14.428512035392632</v>
      </c>
      <c r="X127" s="105">
        <v>0.84535704100322706</v>
      </c>
      <c r="Y127" s="105">
        <v>0.17969802661018483</v>
      </c>
      <c r="Z127" s="105">
        <v>0</v>
      </c>
      <c r="AA127" s="105">
        <v>29.87570461973753</v>
      </c>
      <c r="AB127" s="105">
        <v>1.4353884861950119</v>
      </c>
      <c r="AC127" s="105">
        <v>18.479069737592003</v>
      </c>
      <c r="AD127" s="105">
        <v>0.2148723130193802</v>
      </c>
      <c r="AE127" s="105">
        <v>5.9719905932331123</v>
      </c>
      <c r="AF127" s="105">
        <v>0.17858861391740333</v>
      </c>
      <c r="AG127" s="105">
        <v>16.110235499889676</v>
      </c>
      <c r="AH127" s="105">
        <v>12.668159439196463</v>
      </c>
      <c r="AI127" s="105">
        <v>0</v>
      </c>
      <c r="AJ127" s="105">
        <v>17.086618928949406</v>
      </c>
      <c r="AK127" s="105">
        <v>10.796453315199475</v>
      </c>
    </row>
    <row r="128" spans="1:37" ht="13.5" thickBot="1" x14ac:dyDescent="0.25">
      <c r="A128" s="459" t="s">
        <v>783</v>
      </c>
      <c r="B128" s="111">
        <v>0</v>
      </c>
      <c r="C128" s="111">
        <v>0</v>
      </c>
      <c r="D128" s="111">
        <v>0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0.51353410694635837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>
        <v>0</v>
      </c>
      <c r="Q128" s="111">
        <v>0</v>
      </c>
      <c r="R128" s="111">
        <v>0</v>
      </c>
      <c r="S128" s="111">
        <v>0</v>
      </c>
      <c r="T128" s="111">
        <v>0</v>
      </c>
      <c r="U128" s="111">
        <v>1.044521118948786</v>
      </c>
      <c r="V128" s="111">
        <v>1.6810865106487913</v>
      </c>
      <c r="W128" s="111">
        <v>0</v>
      </c>
      <c r="X128" s="111">
        <v>0</v>
      </c>
      <c r="Y128" s="111">
        <v>0</v>
      </c>
      <c r="Z128" s="111">
        <v>0</v>
      </c>
      <c r="AA128" s="111">
        <v>0</v>
      </c>
      <c r="AB128" s="111">
        <v>4.2917719436141859E-2</v>
      </c>
      <c r="AC128" s="111">
        <v>0</v>
      </c>
      <c r="AD128" s="111">
        <v>0</v>
      </c>
      <c r="AE128" s="111">
        <v>0</v>
      </c>
      <c r="AF128" s="111">
        <v>0</v>
      </c>
      <c r="AG128" s="111">
        <v>0</v>
      </c>
      <c r="AH128" s="111">
        <v>0</v>
      </c>
      <c r="AI128" s="111">
        <v>0</v>
      </c>
      <c r="AJ128" s="111">
        <v>0</v>
      </c>
      <c r="AK128" s="111">
        <v>0.17369145759636168</v>
      </c>
    </row>
    <row r="129" spans="1:37" x14ac:dyDescent="0.2">
      <c r="A129" s="357" t="s">
        <v>1892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</row>
    <row r="130" spans="1:37" x14ac:dyDescent="0.2"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</row>
    <row r="131" spans="1:37" x14ac:dyDescent="0.2"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</row>
    <row r="132" spans="1:37" x14ac:dyDescent="0.2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</row>
    <row r="133" spans="1:37" x14ac:dyDescent="0.2"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</row>
  </sheetData>
  <mergeCells count="2">
    <mergeCell ref="S5:AK6"/>
    <mergeCell ref="A5:R6"/>
  </mergeCells>
  <phoneticPr fontId="6" type="noConversion"/>
  <conditionalFormatting sqref="AK8">
    <cfRule type="expression" dxfId="112" priority="1" stopIfTrue="1">
      <formula>$AC8=1</formula>
    </cfRule>
  </conditionalFormatting>
  <conditionalFormatting sqref="C8:AF8">
    <cfRule type="expression" dxfId="111" priority="998" stopIfTrue="1">
      <formula>#REF!=1</formula>
    </cfRule>
  </conditionalFormatting>
  <conditionalFormatting sqref="AG8">
    <cfRule type="expression" dxfId="110" priority="999" stopIfTrue="1">
      <formula>#REF!=1</formula>
    </cfRule>
  </conditionalFormatting>
  <conditionalFormatting sqref="AJ8">
    <cfRule type="expression" dxfId="109" priority="1000" stopIfTrue="1">
      <formula>#REF!=1</formula>
    </cfRule>
  </conditionalFormatting>
  <conditionalFormatting sqref="AH8:AI8">
    <cfRule type="expression" dxfId="108" priority="1001" stopIfTrue="1">
      <formula>#REF!=1</formula>
    </cfRule>
  </conditionalFormatting>
  <conditionalFormatting sqref="AK8">
    <cfRule type="expression" dxfId="107" priority="100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5" scale="54" fitToWidth="2" orientation="portrait" r:id="rId1"/>
  <headerFooter alignWithMargins="0"/>
  <colBreaks count="1" manualBreakCount="1">
    <brk id="18" min="2" max="122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E84"/>
  <sheetViews>
    <sheetView showGridLines="0" zoomScaleNormal="100" workbookViewId="0">
      <pane xSplit="1" ySplit="8" topLeftCell="B9" activePane="bottomRight" state="frozen"/>
      <selection activeCell="AQ16" sqref="AQ16"/>
      <selection pane="topRight" activeCell="AQ16" sqref="AQ16"/>
      <selection pane="bottomLeft" activeCell="AQ16" sqref="AQ16"/>
      <selection pane="bottomRight" activeCell="A2" sqref="A2"/>
    </sheetView>
  </sheetViews>
  <sheetFormatPr defaultRowHeight="12.75" x14ac:dyDescent="0.2"/>
  <cols>
    <col min="1" max="1" width="40.28515625" style="357" customWidth="1"/>
    <col min="2" max="8" width="9.140625" style="357"/>
    <col min="9" max="9" width="9.28515625" style="357" customWidth="1"/>
    <col min="10" max="30" width="9.140625" style="357"/>
    <col min="31" max="31" width="10.28515625" style="357" customWidth="1"/>
    <col min="32" max="16384" width="9.140625" style="357"/>
  </cols>
  <sheetData>
    <row r="1" spans="1:31" x14ac:dyDescent="0.2">
      <c r="A1" s="757" t="s">
        <v>349</v>
      </c>
    </row>
    <row r="2" spans="1:31" x14ac:dyDescent="0.2">
      <c r="A2" s="757" t="s">
        <v>350</v>
      </c>
    </row>
    <row r="3" spans="1:31" s="819" customFormat="1" ht="15" customHeight="1" x14ac:dyDescent="0.2">
      <c r="A3" s="1057" t="s">
        <v>1808</v>
      </c>
      <c r="AE3" s="923" t="s">
        <v>3141</v>
      </c>
    </row>
    <row r="4" spans="1:31" s="447" customFormat="1" ht="12" customHeight="1" x14ac:dyDescent="0.2"/>
    <row r="5" spans="1:31" s="447" customFormat="1" ht="18" customHeight="1" x14ac:dyDescent="0.2">
      <c r="A5" s="1731" t="s">
        <v>3142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67" t="s">
        <v>3143</v>
      </c>
      <c r="P5" s="1767"/>
      <c r="Q5" s="1767"/>
      <c r="R5" s="1767"/>
      <c r="S5" s="1767"/>
      <c r="T5" s="1767"/>
      <c r="U5" s="1767"/>
      <c r="V5" s="1767"/>
      <c r="W5" s="1767"/>
      <c r="X5" s="1767"/>
      <c r="Y5" s="1767"/>
      <c r="Z5" s="1767"/>
      <c r="AA5" s="1767"/>
      <c r="AB5" s="1767"/>
      <c r="AC5" s="1767"/>
      <c r="AD5" s="1767"/>
      <c r="AE5" s="1767"/>
    </row>
    <row r="6" spans="1:31" s="447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67"/>
      <c r="P6" s="1767"/>
      <c r="Q6" s="1767"/>
      <c r="R6" s="1767"/>
      <c r="S6" s="1767"/>
      <c r="T6" s="1767"/>
      <c r="U6" s="1767"/>
      <c r="V6" s="1767"/>
      <c r="W6" s="1767"/>
      <c r="X6" s="1767"/>
      <c r="Y6" s="1767"/>
      <c r="Z6" s="1767"/>
      <c r="AA6" s="1767"/>
      <c r="AB6" s="1767"/>
      <c r="AC6" s="1767"/>
      <c r="AD6" s="1767"/>
      <c r="AE6" s="1767"/>
    </row>
    <row r="7" spans="1:31" s="447" customFormat="1" ht="12" customHeight="1" thickBot="1" x14ac:dyDescent="0.25">
      <c r="AE7" s="1354" t="s">
        <v>2071</v>
      </c>
    </row>
    <row r="8" spans="1:31" s="454" customFormat="1" ht="69.95" customHeight="1" thickBot="1" x14ac:dyDescent="0.25">
      <c r="A8" s="1150"/>
      <c r="B8" s="1104" t="s">
        <v>1526</v>
      </c>
      <c r="C8" s="1104" t="s">
        <v>2070</v>
      </c>
      <c r="D8" s="1104" t="s">
        <v>1220</v>
      </c>
      <c r="E8" s="1104" t="s">
        <v>800</v>
      </c>
      <c r="F8" s="1104" t="s">
        <v>763</v>
      </c>
      <c r="G8" s="1104" t="s">
        <v>1548</v>
      </c>
      <c r="H8" s="1104" t="s">
        <v>1550</v>
      </c>
      <c r="I8" s="1104" t="s">
        <v>817</v>
      </c>
      <c r="J8" s="1104" t="s">
        <v>854</v>
      </c>
      <c r="K8" s="1104" t="s">
        <v>2132</v>
      </c>
      <c r="L8" s="1104" t="s">
        <v>1557</v>
      </c>
      <c r="M8" s="1104" t="s">
        <v>1423</v>
      </c>
      <c r="N8" s="1104" t="s">
        <v>802</v>
      </c>
      <c r="O8" s="1104" t="s">
        <v>1644</v>
      </c>
      <c r="P8" s="1104" t="s">
        <v>1530</v>
      </c>
      <c r="Q8" s="1104" t="s">
        <v>758</v>
      </c>
      <c r="R8" s="1104" t="s">
        <v>1418</v>
      </c>
      <c r="S8" s="1104" t="s">
        <v>803</v>
      </c>
      <c r="T8" s="1104" t="s">
        <v>761</v>
      </c>
      <c r="U8" s="1104" t="s">
        <v>829</v>
      </c>
      <c r="V8" s="1104" t="s">
        <v>1581</v>
      </c>
      <c r="W8" s="1104" t="s">
        <v>1527</v>
      </c>
      <c r="X8" s="1104" t="s">
        <v>828</v>
      </c>
      <c r="Y8" s="1104" t="s">
        <v>799</v>
      </c>
      <c r="Z8" s="1104" t="s">
        <v>1168</v>
      </c>
      <c r="AA8" s="1104" t="s">
        <v>1535</v>
      </c>
      <c r="AB8" s="1096" t="s">
        <v>759</v>
      </c>
      <c r="AC8" s="1096" t="s">
        <v>1528</v>
      </c>
      <c r="AD8" s="1104" t="s">
        <v>752</v>
      </c>
      <c r="AE8" s="1151" t="s">
        <v>1093</v>
      </c>
    </row>
    <row r="9" spans="1:31" ht="24.75" customHeight="1" x14ac:dyDescent="0.2">
      <c r="A9" s="1490" t="s">
        <v>4029</v>
      </c>
      <c r="B9" s="1205">
        <v>405</v>
      </c>
      <c r="C9" s="1205">
        <v>309936</v>
      </c>
      <c r="D9" s="1205">
        <v>295497</v>
      </c>
      <c r="E9" s="1205">
        <v>250870</v>
      </c>
      <c r="F9" s="1205">
        <v>97182</v>
      </c>
      <c r="G9" s="1205">
        <v>6500</v>
      </c>
      <c r="H9" s="1205">
        <v>0</v>
      </c>
      <c r="I9" s="1205">
        <v>161969</v>
      </c>
      <c r="J9" s="1205">
        <v>4233</v>
      </c>
      <c r="K9" s="1205">
        <v>2026</v>
      </c>
      <c r="L9" s="1205">
        <v>238842</v>
      </c>
      <c r="M9" s="1205">
        <v>0</v>
      </c>
      <c r="N9" s="1205">
        <v>44220</v>
      </c>
      <c r="O9" s="1205">
        <v>14213</v>
      </c>
      <c r="P9" s="1205">
        <v>44182</v>
      </c>
      <c r="Q9" s="1205">
        <v>32907</v>
      </c>
      <c r="R9" s="1205">
        <v>369176</v>
      </c>
      <c r="S9" s="1205">
        <v>62121</v>
      </c>
      <c r="T9" s="1205">
        <v>8427</v>
      </c>
      <c r="U9" s="1205">
        <v>3721</v>
      </c>
      <c r="V9" s="1205">
        <v>165976</v>
      </c>
      <c r="W9" s="1205">
        <v>180</v>
      </c>
      <c r="X9" s="1205">
        <v>21504</v>
      </c>
      <c r="Y9" s="1205">
        <v>150</v>
      </c>
      <c r="Z9" s="1205">
        <v>196136</v>
      </c>
      <c r="AA9" s="1205">
        <v>3351</v>
      </c>
      <c r="AB9" s="1205">
        <v>289392</v>
      </c>
      <c r="AC9" s="1205">
        <v>491938</v>
      </c>
      <c r="AD9" s="1205">
        <v>66871</v>
      </c>
      <c r="AE9" s="1205">
        <v>3181928</v>
      </c>
    </row>
    <row r="10" spans="1:31" ht="15" customHeight="1" x14ac:dyDescent="0.2">
      <c r="A10" s="785" t="s">
        <v>491</v>
      </c>
      <c r="B10" s="98">
        <v>0</v>
      </c>
      <c r="C10" s="98">
        <v>0</v>
      </c>
      <c r="D10" s="98">
        <v>250288</v>
      </c>
      <c r="E10" s="98">
        <v>217193</v>
      </c>
      <c r="F10" s="98">
        <v>45518</v>
      </c>
      <c r="G10" s="98">
        <v>374</v>
      </c>
      <c r="H10" s="98">
        <v>0</v>
      </c>
      <c r="I10" s="98">
        <v>47594</v>
      </c>
      <c r="J10" s="98">
        <v>0</v>
      </c>
      <c r="K10" s="98">
        <v>238</v>
      </c>
      <c r="L10" s="98">
        <v>14469</v>
      </c>
      <c r="M10" s="98">
        <v>0</v>
      </c>
      <c r="N10" s="98">
        <v>13747</v>
      </c>
      <c r="O10" s="98">
        <v>16</v>
      </c>
      <c r="P10" s="98">
        <v>20573</v>
      </c>
      <c r="Q10" s="98">
        <v>12115</v>
      </c>
      <c r="R10" s="98">
        <v>368927</v>
      </c>
      <c r="S10" s="98">
        <v>3533</v>
      </c>
      <c r="T10" s="98">
        <v>4966</v>
      </c>
      <c r="U10" s="98">
        <v>0</v>
      </c>
      <c r="V10" s="98">
        <v>31304</v>
      </c>
      <c r="W10" s="98">
        <v>0</v>
      </c>
      <c r="X10" s="98">
        <v>649</v>
      </c>
      <c r="Y10" s="98">
        <v>5</v>
      </c>
      <c r="Z10" s="98">
        <v>69298</v>
      </c>
      <c r="AA10" s="98">
        <v>0</v>
      </c>
      <c r="AB10" s="98">
        <v>228387</v>
      </c>
      <c r="AC10" s="98">
        <v>490316</v>
      </c>
      <c r="AD10" s="98">
        <v>63746</v>
      </c>
      <c r="AE10" s="98">
        <v>1883258</v>
      </c>
    </row>
    <row r="11" spans="1:31" ht="15" customHeight="1" x14ac:dyDescent="0.2">
      <c r="A11" s="82" t="s">
        <v>458</v>
      </c>
      <c r="B11" s="98">
        <v>0</v>
      </c>
      <c r="C11" s="98">
        <v>0</v>
      </c>
      <c r="D11" s="98">
        <v>3432</v>
      </c>
      <c r="E11" s="98">
        <v>296</v>
      </c>
      <c r="F11" s="98">
        <v>346</v>
      </c>
      <c r="G11" s="98">
        <v>15</v>
      </c>
      <c r="H11" s="98">
        <v>0</v>
      </c>
      <c r="I11" s="98">
        <v>227</v>
      </c>
      <c r="J11" s="98">
        <v>0</v>
      </c>
      <c r="K11" s="98">
        <v>5</v>
      </c>
      <c r="L11" s="98">
        <v>192</v>
      </c>
      <c r="M11" s="98">
        <v>0</v>
      </c>
      <c r="N11" s="98">
        <v>103</v>
      </c>
      <c r="O11" s="98">
        <v>0</v>
      </c>
      <c r="P11" s="98">
        <v>268</v>
      </c>
      <c r="Q11" s="98">
        <v>183</v>
      </c>
      <c r="R11" s="98">
        <v>0</v>
      </c>
      <c r="S11" s="98">
        <v>0</v>
      </c>
      <c r="T11" s="98">
        <v>7</v>
      </c>
      <c r="U11" s="98">
        <v>0</v>
      </c>
      <c r="V11" s="98">
        <v>1754</v>
      </c>
      <c r="W11" s="98">
        <v>0</v>
      </c>
      <c r="X11" s="98">
        <v>0</v>
      </c>
      <c r="Y11" s="98">
        <v>0</v>
      </c>
      <c r="Z11" s="98">
        <v>5</v>
      </c>
      <c r="AA11" s="98">
        <v>0</v>
      </c>
      <c r="AB11" s="98">
        <v>0</v>
      </c>
      <c r="AC11" s="98">
        <v>20</v>
      </c>
      <c r="AD11" s="98">
        <v>127</v>
      </c>
      <c r="AE11" s="98">
        <v>6980</v>
      </c>
    </row>
    <row r="12" spans="1:31" ht="15" customHeight="1" x14ac:dyDescent="0.2">
      <c r="A12" s="82" t="s">
        <v>857</v>
      </c>
      <c r="B12" s="98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16</v>
      </c>
      <c r="P12" s="98">
        <v>0</v>
      </c>
      <c r="Q12" s="98">
        <v>0</v>
      </c>
      <c r="R12" s="98">
        <v>367265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72</v>
      </c>
      <c r="Y12" s="98">
        <v>5</v>
      </c>
      <c r="Z12" s="98">
        <v>0</v>
      </c>
      <c r="AA12" s="98">
        <v>0</v>
      </c>
      <c r="AB12" s="98">
        <v>1034</v>
      </c>
      <c r="AC12" s="98">
        <v>0</v>
      </c>
      <c r="AD12" s="98">
        <v>0</v>
      </c>
      <c r="AE12" s="98">
        <v>368392</v>
      </c>
    </row>
    <row r="13" spans="1:31" ht="15" customHeight="1" x14ac:dyDescent="0.2">
      <c r="A13" s="82" t="s">
        <v>858</v>
      </c>
      <c r="B13" s="98">
        <v>0</v>
      </c>
      <c r="C13" s="98">
        <v>0</v>
      </c>
      <c r="D13" s="98">
        <v>246856</v>
      </c>
      <c r="E13" s="98">
        <v>216897</v>
      </c>
      <c r="F13" s="98">
        <v>45172</v>
      </c>
      <c r="G13" s="98">
        <v>359</v>
      </c>
      <c r="H13" s="98">
        <v>0</v>
      </c>
      <c r="I13" s="98">
        <v>47367</v>
      </c>
      <c r="J13" s="98">
        <v>0</v>
      </c>
      <c r="K13" s="98">
        <v>233</v>
      </c>
      <c r="L13" s="98">
        <v>14277</v>
      </c>
      <c r="M13" s="98">
        <v>0</v>
      </c>
      <c r="N13" s="98">
        <v>13644</v>
      </c>
      <c r="O13" s="98">
        <v>0</v>
      </c>
      <c r="P13" s="98">
        <v>20305</v>
      </c>
      <c r="Q13" s="98">
        <v>11932</v>
      </c>
      <c r="R13" s="98">
        <v>1662</v>
      </c>
      <c r="S13" s="98">
        <v>3533</v>
      </c>
      <c r="T13" s="98">
        <v>4959</v>
      </c>
      <c r="U13" s="98">
        <v>0</v>
      </c>
      <c r="V13" s="98">
        <v>29550</v>
      </c>
      <c r="W13" s="98">
        <v>0</v>
      </c>
      <c r="X13" s="98">
        <v>577</v>
      </c>
      <c r="Y13" s="98">
        <v>0</v>
      </c>
      <c r="Z13" s="98">
        <v>69293</v>
      </c>
      <c r="AA13" s="98">
        <v>0</v>
      </c>
      <c r="AB13" s="98">
        <v>227353</v>
      </c>
      <c r="AC13" s="98">
        <v>490296</v>
      </c>
      <c r="AD13" s="98">
        <v>63619</v>
      </c>
      <c r="AE13" s="98">
        <v>1507886</v>
      </c>
    </row>
    <row r="14" spans="1:31" ht="15" customHeight="1" x14ac:dyDescent="0.2">
      <c r="A14" s="785" t="s">
        <v>492</v>
      </c>
      <c r="B14" s="98">
        <v>0</v>
      </c>
      <c r="C14" s="98">
        <v>36783</v>
      </c>
      <c r="D14" s="98">
        <v>214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15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0</v>
      </c>
      <c r="Y14" s="98">
        <v>0</v>
      </c>
      <c r="Z14" s="98">
        <v>0</v>
      </c>
      <c r="AA14" s="98">
        <v>0</v>
      </c>
      <c r="AB14" s="98">
        <v>61005</v>
      </c>
      <c r="AC14" s="98">
        <v>0</v>
      </c>
      <c r="AD14" s="98">
        <v>0</v>
      </c>
      <c r="AE14" s="98">
        <v>98018</v>
      </c>
    </row>
    <row r="15" spans="1:31" ht="15" customHeight="1" x14ac:dyDescent="0.2">
      <c r="A15" s="82" t="s">
        <v>458</v>
      </c>
      <c r="B15" s="98">
        <v>0</v>
      </c>
      <c r="C15" s="98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98">
        <v>0</v>
      </c>
      <c r="O15" s="98">
        <v>0</v>
      </c>
      <c r="P15" s="98">
        <v>0</v>
      </c>
      <c r="Q15" s="98">
        <v>0</v>
      </c>
      <c r="R15" s="98">
        <v>0</v>
      </c>
      <c r="S15" s="98">
        <v>0</v>
      </c>
      <c r="T15" s="98">
        <v>0</v>
      </c>
      <c r="U15" s="98">
        <v>0</v>
      </c>
      <c r="V15" s="98">
        <v>0</v>
      </c>
      <c r="W15" s="98">
        <v>0</v>
      </c>
      <c r="X15" s="98">
        <v>0</v>
      </c>
      <c r="Y15" s="98">
        <v>0</v>
      </c>
      <c r="Z15" s="98">
        <v>0</v>
      </c>
      <c r="AA15" s="98">
        <v>0</v>
      </c>
      <c r="AB15" s="98">
        <v>0</v>
      </c>
      <c r="AC15" s="98">
        <v>0</v>
      </c>
      <c r="AD15" s="98">
        <v>0</v>
      </c>
      <c r="AE15" s="98">
        <v>0</v>
      </c>
    </row>
    <row r="16" spans="1:31" ht="15" customHeight="1" x14ac:dyDescent="0.2">
      <c r="A16" s="82" t="s">
        <v>857</v>
      </c>
      <c r="B16" s="98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</row>
    <row r="17" spans="1:31" ht="15" customHeight="1" x14ac:dyDescent="0.2">
      <c r="A17" s="82" t="s">
        <v>858</v>
      </c>
      <c r="B17" s="98">
        <v>0</v>
      </c>
      <c r="C17" s="98">
        <v>36783</v>
      </c>
      <c r="D17" s="98">
        <v>214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15</v>
      </c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  <c r="X17" s="98">
        <v>0</v>
      </c>
      <c r="Y17" s="98">
        <v>0</v>
      </c>
      <c r="Z17" s="98">
        <v>0</v>
      </c>
      <c r="AA17" s="98">
        <v>0</v>
      </c>
      <c r="AB17" s="98">
        <v>61005</v>
      </c>
      <c r="AC17" s="98">
        <v>0</v>
      </c>
      <c r="AD17" s="98">
        <v>0</v>
      </c>
      <c r="AE17" s="98">
        <v>98018</v>
      </c>
    </row>
    <row r="18" spans="1:31" ht="15" customHeight="1" x14ac:dyDescent="0.2">
      <c r="A18" s="785" t="s">
        <v>493</v>
      </c>
      <c r="B18" s="98">
        <v>405</v>
      </c>
      <c r="C18" s="98">
        <v>273153</v>
      </c>
      <c r="D18" s="98">
        <v>44995</v>
      </c>
      <c r="E18" s="98">
        <v>33677</v>
      </c>
      <c r="F18" s="98">
        <v>51664</v>
      </c>
      <c r="G18" s="98">
        <v>6126</v>
      </c>
      <c r="H18" s="98">
        <v>0</v>
      </c>
      <c r="I18" s="98">
        <v>114375</v>
      </c>
      <c r="J18" s="98">
        <v>4233</v>
      </c>
      <c r="K18" s="98">
        <v>1788</v>
      </c>
      <c r="L18" s="98">
        <v>224358</v>
      </c>
      <c r="M18" s="98">
        <v>0</v>
      </c>
      <c r="N18" s="98">
        <v>30473</v>
      </c>
      <c r="O18" s="98">
        <v>14197</v>
      </c>
      <c r="P18" s="98">
        <v>23609</v>
      </c>
      <c r="Q18" s="98">
        <v>20792</v>
      </c>
      <c r="R18" s="98">
        <v>249</v>
      </c>
      <c r="S18" s="98">
        <v>58588</v>
      </c>
      <c r="T18" s="98">
        <v>3461</v>
      </c>
      <c r="U18" s="98">
        <v>3721</v>
      </c>
      <c r="V18" s="98">
        <v>134672</v>
      </c>
      <c r="W18" s="98">
        <v>180</v>
      </c>
      <c r="X18" s="98">
        <v>20855</v>
      </c>
      <c r="Y18" s="98">
        <v>145</v>
      </c>
      <c r="Z18" s="98">
        <v>126838</v>
      </c>
      <c r="AA18" s="98">
        <v>3351</v>
      </c>
      <c r="AB18" s="98">
        <v>0</v>
      </c>
      <c r="AC18" s="98">
        <v>1622</v>
      </c>
      <c r="AD18" s="98">
        <v>3125</v>
      </c>
      <c r="AE18" s="98">
        <v>1200652</v>
      </c>
    </row>
    <row r="19" spans="1:31" ht="15" customHeight="1" x14ac:dyDescent="0.2">
      <c r="A19" s="82" t="s">
        <v>458</v>
      </c>
      <c r="B19" s="98">
        <v>0</v>
      </c>
      <c r="C19" s="98">
        <v>0</v>
      </c>
      <c r="D19" s="98">
        <v>0</v>
      </c>
      <c r="E19" s="98">
        <v>0</v>
      </c>
      <c r="F19" s="98">
        <v>0</v>
      </c>
      <c r="G19" s="98">
        <v>0</v>
      </c>
      <c r="H19" s="98">
        <v>0</v>
      </c>
      <c r="I19" s="98">
        <v>811</v>
      </c>
      <c r="J19" s="98">
        <v>0</v>
      </c>
      <c r="K19" s="98">
        <v>0</v>
      </c>
      <c r="L19" s="98">
        <v>7</v>
      </c>
      <c r="M19" s="98">
        <v>0</v>
      </c>
      <c r="N19" s="98">
        <v>21</v>
      </c>
      <c r="O19" s="98">
        <v>0</v>
      </c>
      <c r="P19" s="98">
        <v>1084</v>
      </c>
      <c r="Q19" s="98">
        <v>0</v>
      </c>
      <c r="R19" s="98">
        <v>0</v>
      </c>
      <c r="S19" s="98">
        <v>0</v>
      </c>
      <c r="T19" s="98">
        <v>0</v>
      </c>
      <c r="U19" s="98">
        <v>0</v>
      </c>
      <c r="V19" s="98">
        <v>2588</v>
      </c>
      <c r="W19" s="98">
        <v>0</v>
      </c>
      <c r="X19" s="98">
        <v>0</v>
      </c>
      <c r="Y19" s="98">
        <v>0</v>
      </c>
      <c r="Z19" s="98">
        <v>0</v>
      </c>
      <c r="AA19" s="98">
        <v>0</v>
      </c>
      <c r="AB19" s="98">
        <v>0</v>
      </c>
      <c r="AC19" s="98">
        <v>0</v>
      </c>
      <c r="AD19" s="98">
        <v>0</v>
      </c>
      <c r="AE19" s="98">
        <v>4511</v>
      </c>
    </row>
    <row r="20" spans="1:31" ht="15" customHeight="1" x14ac:dyDescent="0.2">
      <c r="A20" s="82" t="s">
        <v>857</v>
      </c>
      <c r="B20" s="98">
        <v>0</v>
      </c>
      <c r="C20" s="98">
        <v>0</v>
      </c>
      <c r="D20" s="98">
        <v>0</v>
      </c>
      <c r="E20" s="98">
        <v>0</v>
      </c>
      <c r="F20" s="98">
        <v>1084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0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13915</v>
      </c>
      <c r="Y20" s="98">
        <v>145</v>
      </c>
      <c r="Z20" s="98">
        <v>3214</v>
      </c>
      <c r="AA20" s="98">
        <v>0</v>
      </c>
      <c r="AB20" s="98">
        <v>0</v>
      </c>
      <c r="AC20" s="98">
        <v>10</v>
      </c>
      <c r="AD20" s="98">
        <v>0</v>
      </c>
      <c r="AE20" s="98">
        <v>18368</v>
      </c>
    </row>
    <row r="21" spans="1:31" ht="15" customHeight="1" x14ac:dyDescent="0.2">
      <c r="A21" s="82" t="s">
        <v>858</v>
      </c>
      <c r="B21" s="98">
        <v>405</v>
      </c>
      <c r="C21" s="98">
        <v>273153</v>
      </c>
      <c r="D21" s="98">
        <v>44995</v>
      </c>
      <c r="E21" s="98">
        <v>33677</v>
      </c>
      <c r="F21" s="98">
        <v>50580</v>
      </c>
      <c r="G21" s="98">
        <v>6126</v>
      </c>
      <c r="H21" s="98">
        <v>0</v>
      </c>
      <c r="I21" s="98">
        <v>113564</v>
      </c>
      <c r="J21" s="98">
        <v>4233</v>
      </c>
      <c r="K21" s="98">
        <v>1788</v>
      </c>
      <c r="L21" s="98">
        <v>224351</v>
      </c>
      <c r="M21" s="98">
        <v>0</v>
      </c>
      <c r="N21" s="98">
        <v>30452</v>
      </c>
      <c r="O21" s="98">
        <v>14197</v>
      </c>
      <c r="P21" s="98">
        <v>22525</v>
      </c>
      <c r="Q21" s="98">
        <v>20792</v>
      </c>
      <c r="R21" s="98">
        <v>249</v>
      </c>
      <c r="S21" s="98">
        <v>58588</v>
      </c>
      <c r="T21" s="98">
        <v>3461</v>
      </c>
      <c r="U21" s="98">
        <v>3721</v>
      </c>
      <c r="V21" s="98">
        <v>132084</v>
      </c>
      <c r="W21" s="98">
        <v>180</v>
      </c>
      <c r="X21" s="98">
        <v>6940</v>
      </c>
      <c r="Y21" s="98">
        <v>0</v>
      </c>
      <c r="Z21" s="98">
        <v>123624</v>
      </c>
      <c r="AA21" s="98">
        <v>3351</v>
      </c>
      <c r="AB21" s="98">
        <v>0</v>
      </c>
      <c r="AC21" s="98">
        <v>1612</v>
      </c>
      <c r="AD21" s="98">
        <v>3125</v>
      </c>
      <c r="AE21" s="98">
        <v>1177773</v>
      </c>
    </row>
    <row r="22" spans="1:31" ht="15" customHeight="1" x14ac:dyDescent="0.2">
      <c r="A22" s="82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1:31" ht="24.75" customHeight="1" x14ac:dyDescent="0.2">
      <c r="A23" s="1204" t="s">
        <v>494</v>
      </c>
      <c r="B23" s="1205">
        <v>405</v>
      </c>
      <c r="C23" s="1205">
        <v>309936</v>
      </c>
      <c r="D23" s="1205">
        <v>346031</v>
      </c>
      <c r="E23" s="1205">
        <v>0</v>
      </c>
      <c r="F23" s="1205">
        <v>187236</v>
      </c>
      <c r="G23" s="1205">
        <v>1302</v>
      </c>
      <c r="H23" s="1205">
        <v>0</v>
      </c>
      <c r="I23" s="1205">
        <v>194480</v>
      </c>
      <c r="J23" s="1205">
        <v>3827</v>
      </c>
      <c r="K23" s="1205">
        <v>2026</v>
      </c>
      <c r="L23" s="1205">
        <v>370232</v>
      </c>
      <c r="M23" s="1205">
        <v>0</v>
      </c>
      <c r="N23" s="1205">
        <v>79081</v>
      </c>
      <c r="O23" s="1205">
        <v>0</v>
      </c>
      <c r="P23" s="1205">
        <v>80554</v>
      </c>
      <c r="Q23" s="1205">
        <v>121650</v>
      </c>
      <c r="R23" s="1205">
        <v>372252</v>
      </c>
      <c r="S23" s="1205">
        <v>3533</v>
      </c>
      <c r="T23" s="1205">
        <v>8685</v>
      </c>
      <c r="U23" s="1205">
        <v>3721</v>
      </c>
      <c r="V23" s="1205">
        <v>397871</v>
      </c>
      <c r="W23" s="1205">
        <v>0</v>
      </c>
      <c r="X23" s="1205">
        <v>48660</v>
      </c>
      <c r="Y23" s="1205">
        <v>0</v>
      </c>
      <c r="Z23" s="1205">
        <v>262213</v>
      </c>
      <c r="AA23" s="1205">
        <v>3351</v>
      </c>
      <c r="AB23" s="1205">
        <v>549816</v>
      </c>
      <c r="AC23" s="1205">
        <v>598493</v>
      </c>
      <c r="AD23" s="1205">
        <v>1202220</v>
      </c>
      <c r="AE23" s="1205">
        <v>5147575</v>
      </c>
    </row>
    <row r="24" spans="1:31" ht="15" customHeight="1" x14ac:dyDescent="0.2">
      <c r="A24" s="785" t="s">
        <v>491</v>
      </c>
      <c r="B24" s="98">
        <v>0</v>
      </c>
      <c r="C24" s="98">
        <v>0</v>
      </c>
      <c r="D24" s="98">
        <v>300822</v>
      </c>
      <c r="E24" s="98">
        <v>0</v>
      </c>
      <c r="F24" s="98">
        <v>133995</v>
      </c>
      <c r="G24" s="98">
        <v>1302</v>
      </c>
      <c r="H24" s="98">
        <v>0</v>
      </c>
      <c r="I24" s="98">
        <v>88466</v>
      </c>
      <c r="J24" s="98">
        <v>0</v>
      </c>
      <c r="K24" s="98">
        <v>238</v>
      </c>
      <c r="L24" s="98">
        <v>75650</v>
      </c>
      <c r="M24" s="98">
        <v>0</v>
      </c>
      <c r="N24" s="98">
        <v>49095</v>
      </c>
      <c r="O24" s="98">
        <v>0</v>
      </c>
      <c r="P24" s="98">
        <v>56945</v>
      </c>
      <c r="Q24" s="98">
        <v>46753</v>
      </c>
      <c r="R24" s="98">
        <v>372003</v>
      </c>
      <c r="S24" s="98">
        <v>3533</v>
      </c>
      <c r="T24" s="98">
        <v>8685</v>
      </c>
      <c r="U24" s="98">
        <v>0</v>
      </c>
      <c r="V24" s="98">
        <v>198071</v>
      </c>
      <c r="W24" s="98">
        <v>0</v>
      </c>
      <c r="X24" s="98">
        <v>2870</v>
      </c>
      <c r="Y24" s="98">
        <v>0</v>
      </c>
      <c r="Z24" s="98">
        <v>66704</v>
      </c>
      <c r="AA24" s="98">
        <v>0</v>
      </c>
      <c r="AB24" s="98">
        <v>488306</v>
      </c>
      <c r="AC24" s="98">
        <v>494941</v>
      </c>
      <c r="AD24" s="98">
        <v>1195083</v>
      </c>
      <c r="AE24" s="98">
        <v>3583462</v>
      </c>
    </row>
    <row r="25" spans="1:31" ht="15" customHeight="1" x14ac:dyDescent="0.2">
      <c r="A25" s="774" t="s">
        <v>420</v>
      </c>
      <c r="B25" s="98">
        <v>0</v>
      </c>
      <c r="C25" s="98">
        <v>0</v>
      </c>
      <c r="D25" s="98">
        <v>101329</v>
      </c>
      <c r="E25" s="98">
        <v>0</v>
      </c>
      <c r="F25" s="98">
        <v>67426</v>
      </c>
      <c r="G25" s="98">
        <v>750</v>
      </c>
      <c r="H25" s="98">
        <v>0</v>
      </c>
      <c r="I25" s="98">
        <v>12510</v>
      </c>
      <c r="J25" s="98">
        <v>0</v>
      </c>
      <c r="K25" s="98">
        <v>0</v>
      </c>
      <c r="L25" s="98">
        <v>50876</v>
      </c>
      <c r="M25" s="98">
        <v>0</v>
      </c>
      <c r="N25" s="98">
        <v>33959</v>
      </c>
      <c r="O25" s="98">
        <v>0</v>
      </c>
      <c r="P25" s="98">
        <v>22631</v>
      </c>
      <c r="Q25" s="98">
        <v>30043</v>
      </c>
      <c r="R25" s="98">
        <v>0</v>
      </c>
      <c r="S25" s="98">
        <v>0</v>
      </c>
      <c r="T25" s="98">
        <v>8585</v>
      </c>
      <c r="U25" s="98">
        <v>0</v>
      </c>
      <c r="V25" s="98">
        <v>152045</v>
      </c>
      <c r="W25" s="98">
        <v>0</v>
      </c>
      <c r="X25" s="98">
        <v>0</v>
      </c>
      <c r="Y25" s="98">
        <v>0</v>
      </c>
      <c r="Z25" s="98">
        <v>750</v>
      </c>
      <c r="AA25" s="98">
        <v>0</v>
      </c>
      <c r="AB25" s="98">
        <v>0</v>
      </c>
      <c r="AC25" s="98">
        <v>4603</v>
      </c>
      <c r="AD25" s="98">
        <v>109445</v>
      </c>
      <c r="AE25" s="98">
        <v>594952</v>
      </c>
    </row>
    <row r="26" spans="1:31" ht="15" customHeight="1" x14ac:dyDescent="0.2">
      <c r="A26" s="774" t="s">
        <v>421</v>
      </c>
      <c r="B26" s="98">
        <v>0</v>
      </c>
      <c r="C26" s="98">
        <v>0</v>
      </c>
      <c r="D26" s="98">
        <v>39866</v>
      </c>
      <c r="E26" s="98">
        <v>0</v>
      </c>
      <c r="F26" s="98">
        <v>42649</v>
      </c>
      <c r="G26" s="98">
        <v>464</v>
      </c>
      <c r="H26" s="98">
        <v>0</v>
      </c>
      <c r="I26" s="98">
        <v>0</v>
      </c>
      <c r="J26" s="98">
        <v>0</v>
      </c>
      <c r="K26" s="98">
        <v>0</v>
      </c>
      <c r="L26" s="98">
        <v>3484</v>
      </c>
      <c r="M26" s="98">
        <v>0</v>
      </c>
      <c r="N26" s="98">
        <v>15674</v>
      </c>
      <c r="O26" s="98">
        <v>0</v>
      </c>
      <c r="P26" s="98">
        <v>8955</v>
      </c>
      <c r="Q26" s="98">
        <v>12266</v>
      </c>
      <c r="R26" s="98">
        <v>0</v>
      </c>
      <c r="S26" s="98">
        <v>0</v>
      </c>
      <c r="T26" s="98">
        <v>203</v>
      </c>
      <c r="U26" s="98">
        <v>0</v>
      </c>
      <c r="V26" s="98">
        <v>127607</v>
      </c>
      <c r="W26" s="98">
        <v>0</v>
      </c>
      <c r="X26" s="98">
        <v>0</v>
      </c>
      <c r="Y26" s="98">
        <v>0</v>
      </c>
      <c r="Z26" s="98">
        <v>110</v>
      </c>
      <c r="AA26" s="98">
        <v>0</v>
      </c>
      <c r="AB26" s="98">
        <v>0</v>
      </c>
      <c r="AC26" s="98">
        <v>1623</v>
      </c>
      <c r="AD26" s="98">
        <v>0</v>
      </c>
      <c r="AE26" s="98">
        <v>252901</v>
      </c>
    </row>
    <row r="27" spans="1:31" ht="15" customHeight="1" x14ac:dyDescent="0.2">
      <c r="A27" s="774" t="s">
        <v>376</v>
      </c>
      <c r="B27" s="98">
        <v>0</v>
      </c>
      <c r="C27" s="98">
        <v>0</v>
      </c>
      <c r="D27" s="98">
        <v>0</v>
      </c>
      <c r="E27" s="98">
        <v>0</v>
      </c>
      <c r="F27" s="98">
        <v>0</v>
      </c>
      <c r="G27" s="98">
        <v>0</v>
      </c>
      <c r="H27" s="98">
        <v>0</v>
      </c>
      <c r="I27" s="98">
        <v>0</v>
      </c>
      <c r="J27" s="98">
        <v>0</v>
      </c>
      <c r="K27" s="98">
        <v>55</v>
      </c>
      <c r="L27" s="98">
        <v>0</v>
      </c>
      <c r="M27" s="98">
        <v>0</v>
      </c>
      <c r="N27" s="98">
        <v>0</v>
      </c>
      <c r="O27" s="98">
        <v>0</v>
      </c>
      <c r="P27" s="98">
        <v>0</v>
      </c>
      <c r="Q27" s="98">
        <v>0</v>
      </c>
      <c r="R27" s="98">
        <v>371649</v>
      </c>
      <c r="S27" s="98">
        <v>0</v>
      </c>
      <c r="T27" s="98">
        <v>0</v>
      </c>
      <c r="U27" s="98">
        <v>0</v>
      </c>
      <c r="V27" s="98">
        <v>0</v>
      </c>
      <c r="W27" s="98">
        <v>0</v>
      </c>
      <c r="X27" s="98">
        <v>1936</v>
      </c>
      <c r="Y27" s="98">
        <v>0</v>
      </c>
      <c r="Z27" s="98">
        <v>0</v>
      </c>
      <c r="AA27" s="98">
        <v>0</v>
      </c>
      <c r="AB27" s="98">
        <v>185690</v>
      </c>
      <c r="AC27" s="98">
        <v>0</v>
      </c>
      <c r="AD27" s="98">
        <v>0</v>
      </c>
      <c r="AE27" s="98">
        <v>559330</v>
      </c>
    </row>
    <row r="28" spans="1:31" ht="15" customHeight="1" x14ac:dyDescent="0.2">
      <c r="A28" s="774" t="s">
        <v>421</v>
      </c>
      <c r="B28" s="98">
        <v>0</v>
      </c>
      <c r="C28" s="98">
        <v>0</v>
      </c>
      <c r="D28" s="98">
        <v>0</v>
      </c>
      <c r="E28" s="98">
        <v>0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3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974</v>
      </c>
      <c r="Y28" s="98">
        <v>0</v>
      </c>
      <c r="Z28" s="98">
        <v>0</v>
      </c>
      <c r="AA28" s="98">
        <v>0</v>
      </c>
      <c r="AB28" s="98">
        <v>15480</v>
      </c>
      <c r="AC28" s="98">
        <v>0</v>
      </c>
      <c r="AD28" s="98">
        <v>0</v>
      </c>
      <c r="AE28" s="98">
        <v>16457</v>
      </c>
    </row>
    <row r="29" spans="1:31" ht="15" customHeight="1" x14ac:dyDescent="0.2">
      <c r="A29" s="774" t="s">
        <v>377</v>
      </c>
      <c r="B29" s="98">
        <v>0</v>
      </c>
      <c r="C29" s="98">
        <v>0</v>
      </c>
      <c r="D29" s="98">
        <v>199493</v>
      </c>
      <c r="E29" s="98">
        <v>0</v>
      </c>
      <c r="F29" s="98">
        <v>66569</v>
      </c>
      <c r="G29" s="98">
        <v>552</v>
      </c>
      <c r="H29" s="98">
        <v>0</v>
      </c>
      <c r="I29" s="98">
        <v>75956</v>
      </c>
      <c r="J29" s="98">
        <v>0</v>
      </c>
      <c r="K29" s="98">
        <v>183</v>
      </c>
      <c r="L29" s="98">
        <v>24774</v>
      </c>
      <c r="M29" s="98">
        <v>0</v>
      </c>
      <c r="N29" s="98">
        <v>15136</v>
      </c>
      <c r="O29" s="98">
        <v>0</v>
      </c>
      <c r="P29" s="98">
        <v>34314</v>
      </c>
      <c r="Q29" s="98">
        <v>16710</v>
      </c>
      <c r="R29" s="98">
        <v>354</v>
      </c>
      <c r="S29" s="98">
        <v>3533</v>
      </c>
      <c r="T29" s="98">
        <v>100</v>
      </c>
      <c r="U29" s="98">
        <v>0</v>
      </c>
      <c r="V29" s="98">
        <v>46026</v>
      </c>
      <c r="W29" s="98">
        <v>0</v>
      </c>
      <c r="X29" s="98">
        <v>934</v>
      </c>
      <c r="Y29" s="98">
        <v>0</v>
      </c>
      <c r="Z29" s="98">
        <v>65954</v>
      </c>
      <c r="AA29" s="98">
        <v>0</v>
      </c>
      <c r="AB29" s="98">
        <v>302616</v>
      </c>
      <c r="AC29" s="98">
        <v>490338</v>
      </c>
      <c r="AD29" s="98">
        <v>1085638</v>
      </c>
      <c r="AE29" s="98">
        <v>2429180</v>
      </c>
    </row>
    <row r="30" spans="1:31" ht="15" customHeight="1" x14ac:dyDescent="0.2">
      <c r="A30" s="774" t="s">
        <v>421</v>
      </c>
      <c r="B30" s="98">
        <v>0</v>
      </c>
      <c r="C30" s="98">
        <v>0</v>
      </c>
      <c r="D30" s="98">
        <v>10698</v>
      </c>
      <c r="E30" s="98">
        <v>0</v>
      </c>
      <c r="F30" s="98">
        <v>33109</v>
      </c>
      <c r="G30" s="98">
        <v>160</v>
      </c>
      <c r="H30" s="98">
        <v>0</v>
      </c>
      <c r="I30" s="98">
        <v>0</v>
      </c>
      <c r="J30" s="98">
        <v>0</v>
      </c>
      <c r="K30" s="98">
        <v>183</v>
      </c>
      <c r="L30" s="98">
        <v>18928</v>
      </c>
      <c r="M30" s="98">
        <v>0</v>
      </c>
      <c r="N30" s="98">
        <v>3894</v>
      </c>
      <c r="O30" s="98">
        <v>0</v>
      </c>
      <c r="P30" s="98">
        <v>20638</v>
      </c>
      <c r="Q30" s="98">
        <v>10466</v>
      </c>
      <c r="R30" s="98">
        <v>64</v>
      </c>
      <c r="S30" s="98">
        <v>0</v>
      </c>
      <c r="T30" s="98">
        <v>75</v>
      </c>
      <c r="U30" s="98">
        <v>0</v>
      </c>
      <c r="V30" s="98">
        <v>19441</v>
      </c>
      <c r="W30" s="98">
        <v>0</v>
      </c>
      <c r="X30" s="98">
        <v>241</v>
      </c>
      <c r="Y30" s="98">
        <v>0</v>
      </c>
      <c r="Z30" s="98">
        <v>0</v>
      </c>
      <c r="AA30" s="98">
        <v>0</v>
      </c>
      <c r="AB30" s="98">
        <v>77163</v>
      </c>
      <c r="AC30" s="98">
        <v>35</v>
      </c>
      <c r="AD30" s="98">
        <v>0</v>
      </c>
      <c r="AE30" s="98">
        <v>195095</v>
      </c>
    </row>
    <row r="31" spans="1:31" ht="15" customHeight="1" x14ac:dyDescent="0.2">
      <c r="A31" s="786" t="s">
        <v>492</v>
      </c>
      <c r="B31" s="98">
        <v>0</v>
      </c>
      <c r="C31" s="98">
        <v>36783</v>
      </c>
      <c r="D31" s="98">
        <v>214</v>
      </c>
      <c r="E31" s="98">
        <v>0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98">
        <v>0</v>
      </c>
      <c r="L31" s="98">
        <v>15</v>
      </c>
      <c r="M31" s="98">
        <v>0</v>
      </c>
      <c r="N31" s="98">
        <v>0</v>
      </c>
      <c r="O31" s="98">
        <v>0</v>
      </c>
      <c r="P31" s="98">
        <v>0</v>
      </c>
      <c r="Q31" s="98">
        <v>0</v>
      </c>
      <c r="R31" s="98">
        <v>0</v>
      </c>
      <c r="S31" s="98">
        <v>0</v>
      </c>
      <c r="T31" s="98">
        <v>0</v>
      </c>
      <c r="U31" s="98">
        <v>0</v>
      </c>
      <c r="V31" s="98">
        <v>0</v>
      </c>
      <c r="W31" s="98">
        <v>0</v>
      </c>
      <c r="X31" s="98">
        <v>0</v>
      </c>
      <c r="Y31" s="98">
        <v>0</v>
      </c>
      <c r="Z31" s="98">
        <v>0</v>
      </c>
      <c r="AA31" s="98">
        <v>0</v>
      </c>
      <c r="AB31" s="98">
        <v>61510</v>
      </c>
      <c r="AC31" s="98">
        <v>0</v>
      </c>
      <c r="AD31" s="98">
        <v>0</v>
      </c>
      <c r="AE31" s="98">
        <v>98522</v>
      </c>
    </row>
    <row r="32" spans="1:31" ht="15" customHeight="1" x14ac:dyDescent="0.2">
      <c r="A32" s="81" t="s">
        <v>420</v>
      </c>
      <c r="B32" s="98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0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</row>
    <row r="33" spans="1:31" ht="15" customHeight="1" x14ac:dyDescent="0.2">
      <c r="A33" s="774" t="s">
        <v>421</v>
      </c>
      <c r="B33" s="455">
        <v>0</v>
      </c>
      <c r="C33" s="455">
        <v>0</v>
      </c>
      <c r="D33" s="98">
        <v>0</v>
      </c>
      <c r="E33" s="98">
        <v>0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98">
        <v>0</v>
      </c>
      <c r="L33" s="98">
        <v>0</v>
      </c>
      <c r="M33" s="98">
        <v>0</v>
      </c>
      <c r="N33" s="98">
        <v>0</v>
      </c>
      <c r="O33" s="98">
        <v>0</v>
      </c>
      <c r="P33" s="98">
        <v>0</v>
      </c>
      <c r="Q33" s="98">
        <v>0</v>
      </c>
      <c r="R33" s="98">
        <v>0</v>
      </c>
      <c r="S33" s="98">
        <v>0</v>
      </c>
      <c r="T33" s="98">
        <v>0</v>
      </c>
      <c r="U33" s="98">
        <v>0</v>
      </c>
      <c r="V33" s="98">
        <v>0</v>
      </c>
      <c r="W33" s="98">
        <v>0</v>
      </c>
      <c r="X33" s="98">
        <v>0</v>
      </c>
      <c r="Y33" s="98">
        <v>0</v>
      </c>
      <c r="Z33" s="98">
        <v>0</v>
      </c>
      <c r="AA33" s="98">
        <v>0</v>
      </c>
      <c r="AB33" s="98">
        <v>0</v>
      </c>
      <c r="AC33" s="98">
        <v>0</v>
      </c>
      <c r="AD33" s="98">
        <v>0</v>
      </c>
      <c r="AE33" s="98">
        <v>0</v>
      </c>
    </row>
    <row r="34" spans="1:31" ht="15" customHeight="1" x14ac:dyDescent="0.2">
      <c r="A34" s="81" t="s">
        <v>376</v>
      </c>
      <c r="B34" s="98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</row>
    <row r="35" spans="1:31" ht="15" customHeight="1" x14ac:dyDescent="0.2">
      <c r="A35" s="774" t="s">
        <v>421</v>
      </c>
      <c r="B35" s="98">
        <v>0</v>
      </c>
      <c r="C35" s="98">
        <v>0</v>
      </c>
      <c r="D35" s="98">
        <v>0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98">
        <v>0</v>
      </c>
      <c r="O35" s="98">
        <v>0</v>
      </c>
      <c r="P35" s="98">
        <v>0</v>
      </c>
      <c r="Q35" s="98">
        <v>0</v>
      </c>
      <c r="R35" s="98">
        <v>0</v>
      </c>
      <c r="S35" s="98">
        <v>0</v>
      </c>
      <c r="T35" s="98">
        <v>0</v>
      </c>
      <c r="U35" s="98">
        <v>0</v>
      </c>
      <c r="V35" s="98">
        <v>0</v>
      </c>
      <c r="W35" s="98">
        <v>0</v>
      </c>
      <c r="X35" s="98">
        <v>0</v>
      </c>
      <c r="Y35" s="98">
        <v>0</v>
      </c>
      <c r="Z35" s="98">
        <v>0</v>
      </c>
      <c r="AA35" s="98">
        <v>0</v>
      </c>
      <c r="AB35" s="98">
        <v>0</v>
      </c>
      <c r="AC35" s="98">
        <v>0</v>
      </c>
      <c r="AD35" s="98">
        <v>0</v>
      </c>
      <c r="AE35" s="98">
        <v>0</v>
      </c>
    </row>
    <row r="36" spans="1:31" ht="15" customHeight="1" x14ac:dyDescent="0.2">
      <c r="A36" s="81" t="s">
        <v>377</v>
      </c>
      <c r="B36" s="98">
        <v>0</v>
      </c>
      <c r="C36" s="98">
        <v>36783</v>
      </c>
      <c r="D36" s="98">
        <v>214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15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61510</v>
      </c>
      <c r="AC36" s="98">
        <v>0</v>
      </c>
      <c r="AD36" s="98">
        <v>0</v>
      </c>
      <c r="AE36" s="98">
        <v>98522</v>
      </c>
    </row>
    <row r="37" spans="1:31" ht="15" customHeight="1" x14ac:dyDescent="0.2">
      <c r="A37" s="774" t="s">
        <v>421</v>
      </c>
      <c r="B37" s="98">
        <v>0</v>
      </c>
      <c r="C37" s="98">
        <v>0</v>
      </c>
      <c r="D37" s="98">
        <v>0</v>
      </c>
      <c r="E37" s="98">
        <v>0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98">
        <v>0</v>
      </c>
      <c r="L37" s="98">
        <v>0</v>
      </c>
      <c r="M37" s="98">
        <v>0</v>
      </c>
      <c r="N37" s="98">
        <v>0</v>
      </c>
      <c r="O37" s="98">
        <v>0</v>
      </c>
      <c r="P37" s="98">
        <v>0</v>
      </c>
      <c r="Q37" s="98">
        <v>0</v>
      </c>
      <c r="R37" s="98">
        <v>0</v>
      </c>
      <c r="S37" s="98">
        <v>0</v>
      </c>
      <c r="T37" s="98">
        <v>0</v>
      </c>
      <c r="U37" s="98">
        <v>0</v>
      </c>
      <c r="V37" s="98">
        <v>0</v>
      </c>
      <c r="W37" s="98">
        <v>0</v>
      </c>
      <c r="X37" s="98">
        <v>0</v>
      </c>
      <c r="Y37" s="98">
        <v>0</v>
      </c>
      <c r="Z37" s="98">
        <v>0</v>
      </c>
      <c r="AA37" s="98">
        <v>0</v>
      </c>
      <c r="AB37" s="98">
        <v>0</v>
      </c>
      <c r="AC37" s="98">
        <v>0</v>
      </c>
      <c r="AD37" s="98">
        <v>0</v>
      </c>
      <c r="AE37" s="98">
        <v>0</v>
      </c>
    </row>
    <row r="38" spans="1:31" ht="15" customHeight="1" x14ac:dyDescent="0.2">
      <c r="A38" s="786" t="s">
        <v>493</v>
      </c>
      <c r="B38" s="98">
        <v>405</v>
      </c>
      <c r="C38" s="98">
        <v>273153</v>
      </c>
      <c r="D38" s="98">
        <v>44995</v>
      </c>
      <c r="E38" s="98">
        <v>0</v>
      </c>
      <c r="F38" s="98">
        <v>53241</v>
      </c>
      <c r="G38" s="98">
        <v>0</v>
      </c>
      <c r="H38" s="98">
        <v>0</v>
      </c>
      <c r="I38" s="98">
        <v>106014</v>
      </c>
      <c r="J38" s="98">
        <v>3827</v>
      </c>
      <c r="K38" s="98">
        <v>1788</v>
      </c>
      <c r="L38" s="98">
        <v>294567</v>
      </c>
      <c r="M38" s="98">
        <v>0</v>
      </c>
      <c r="N38" s="98">
        <v>29986</v>
      </c>
      <c r="O38" s="98">
        <v>0</v>
      </c>
      <c r="P38" s="98">
        <v>23609</v>
      </c>
      <c r="Q38" s="98">
        <v>74897</v>
      </c>
      <c r="R38" s="98">
        <v>249</v>
      </c>
      <c r="S38" s="98">
        <v>0</v>
      </c>
      <c r="T38" s="98">
        <v>0</v>
      </c>
      <c r="U38" s="98">
        <v>3721</v>
      </c>
      <c r="V38" s="98">
        <v>199800</v>
      </c>
      <c r="W38" s="98">
        <v>0</v>
      </c>
      <c r="X38" s="98">
        <v>45790</v>
      </c>
      <c r="Y38" s="98">
        <v>0</v>
      </c>
      <c r="Z38" s="98">
        <v>195509</v>
      </c>
      <c r="AA38" s="98">
        <v>3351</v>
      </c>
      <c r="AB38" s="98">
        <v>0</v>
      </c>
      <c r="AC38" s="98">
        <v>103552</v>
      </c>
      <c r="AD38" s="98">
        <v>7137</v>
      </c>
      <c r="AE38" s="98">
        <v>1465591</v>
      </c>
    </row>
    <row r="39" spans="1:31" ht="15" customHeight="1" x14ac:dyDescent="0.2">
      <c r="A39" s="81" t="s">
        <v>420</v>
      </c>
      <c r="B39" s="98">
        <v>0</v>
      </c>
      <c r="C39" s="98">
        <v>0</v>
      </c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12053</v>
      </c>
      <c r="J39" s="98">
        <v>0</v>
      </c>
      <c r="K39" s="98">
        <v>0</v>
      </c>
      <c r="L39" s="98">
        <v>1687</v>
      </c>
      <c r="M39" s="98">
        <v>0</v>
      </c>
      <c r="N39" s="98">
        <v>711</v>
      </c>
      <c r="O39" s="98">
        <v>0</v>
      </c>
      <c r="P39" s="98">
        <v>1084</v>
      </c>
      <c r="Q39" s="98">
        <v>0</v>
      </c>
      <c r="R39" s="98">
        <v>0</v>
      </c>
      <c r="S39" s="98">
        <v>0</v>
      </c>
      <c r="T39" s="98">
        <v>0</v>
      </c>
      <c r="U39" s="98">
        <v>0</v>
      </c>
      <c r="V39" s="98">
        <v>75532</v>
      </c>
      <c r="W39" s="98">
        <v>0</v>
      </c>
      <c r="X39" s="98">
        <v>0</v>
      </c>
      <c r="Y39" s="98">
        <v>0</v>
      </c>
      <c r="Z39" s="98">
        <v>0</v>
      </c>
      <c r="AA39" s="98">
        <v>0</v>
      </c>
      <c r="AB39" s="98">
        <v>0</v>
      </c>
      <c r="AC39" s="98">
        <v>0</v>
      </c>
      <c r="AD39" s="98">
        <v>0</v>
      </c>
      <c r="AE39" s="98">
        <v>91067</v>
      </c>
    </row>
    <row r="40" spans="1:31" ht="15" customHeight="1" x14ac:dyDescent="0.2">
      <c r="A40" s="774" t="s">
        <v>421</v>
      </c>
      <c r="B40" s="98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98">
        <v>0</v>
      </c>
      <c r="P40" s="98">
        <v>0</v>
      </c>
      <c r="Q40" s="98">
        <v>0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0</v>
      </c>
      <c r="X40" s="98">
        <v>0</v>
      </c>
      <c r="Y40" s="98">
        <v>0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</row>
    <row r="41" spans="1:31" ht="15" customHeight="1" x14ac:dyDescent="0.2">
      <c r="A41" s="81" t="s">
        <v>376</v>
      </c>
      <c r="B41" s="98">
        <v>0</v>
      </c>
      <c r="C41" s="98">
        <v>0</v>
      </c>
      <c r="D41" s="98">
        <v>0</v>
      </c>
      <c r="E41" s="98">
        <v>0</v>
      </c>
      <c r="F41" s="98">
        <v>2661</v>
      </c>
      <c r="G41" s="98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98">
        <v>0</v>
      </c>
      <c r="P41" s="98">
        <v>0</v>
      </c>
      <c r="Q41" s="98">
        <v>0</v>
      </c>
      <c r="R41" s="98">
        <v>0</v>
      </c>
      <c r="S41" s="98">
        <v>0</v>
      </c>
      <c r="T41" s="98">
        <v>0</v>
      </c>
      <c r="U41" s="98">
        <v>0</v>
      </c>
      <c r="V41" s="98">
        <v>0</v>
      </c>
      <c r="W41" s="98">
        <v>0</v>
      </c>
      <c r="X41" s="98">
        <v>24119</v>
      </c>
      <c r="Y41" s="98">
        <v>0</v>
      </c>
      <c r="Z41" s="98">
        <v>71885</v>
      </c>
      <c r="AA41" s="98">
        <v>0</v>
      </c>
      <c r="AB41" s="98">
        <v>0</v>
      </c>
      <c r="AC41" s="98">
        <v>101940</v>
      </c>
      <c r="AD41" s="98">
        <v>0</v>
      </c>
      <c r="AE41" s="98">
        <v>200605</v>
      </c>
    </row>
    <row r="42" spans="1:31" ht="15" customHeight="1" x14ac:dyDescent="0.2">
      <c r="A42" s="774" t="s">
        <v>421</v>
      </c>
      <c r="B42" s="98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</row>
    <row r="43" spans="1:31" ht="15" customHeight="1" x14ac:dyDescent="0.2">
      <c r="A43" s="81" t="s">
        <v>377</v>
      </c>
      <c r="B43" s="98">
        <v>405</v>
      </c>
      <c r="C43" s="98">
        <v>273153</v>
      </c>
      <c r="D43" s="98">
        <v>44995</v>
      </c>
      <c r="E43" s="98">
        <v>0</v>
      </c>
      <c r="F43" s="98">
        <v>50580</v>
      </c>
      <c r="G43" s="98">
        <v>0</v>
      </c>
      <c r="H43" s="98">
        <v>0</v>
      </c>
      <c r="I43" s="98">
        <v>93961</v>
      </c>
      <c r="J43" s="98">
        <v>3827</v>
      </c>
      <c r="K43" s="98">
        <v>1788</v>
      </c>
      <c r="L43" s="98">
        <v>292880</v>
      </c>
      <c r="M43" s="98">
        <v>0</v>
      </c>
      <c r="N43" s="98">
        <v>29275</v>
      </c>
      <c r="O43" s="98">
        <v>0</v>
      </c>
      <c r="P43" s="98">
        <v>22525</v>
      </c>
      <c r="Q43" s="98">
        <v>74897</v>
      </c>
      <c r="R43" s="98">
        <v>249</v>
      </c>
      <c r="S43" s="98">
        <v>0</v>
      </c>
      <c r="T43" s="98">
        <v>0</v>
      </c>
      <c r="U43" s="98">
        <v>3721</v>
      </c>
      <c r="V43" s="98">
        <v>124268</v>
      </c>
      <c r="W43" s="98">
        <v>0</v>
      </c>
      <c r="X43" s="98">
        <v>21671</v>
      </c>
      <c r="Y43" s="98">
        <v>0</v>
      </c>
      <c r="Z43" s="98">
        <v>123624</v>
      </c>
      <c r="AA43" s="98">
        <v>3351</v>
      </c>
      <c r="AB43" s="98">
        <v>0</v>
      </c>
      <c r="AC43" s="98">
        <v>1612</v>
      </c>
      <c r="AD43" s="98">
        <v>7137</v>
      </c>
      <c r="AE43" s="98">
        <v>1173919</v>
      </c>
    </row>
    <row r="44" spans="1:31" ht="15" customHeight="1" x14ac:dyDescent="0.2">
      <c r="A44" s="774" t="s">
        <v>421</v>
      </c>
      <c r="B44" s="98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98">
        <v>0</v>
      </c>
      <c r="P44" s="98">
        <v>0</v>
      </c>
      <c r="Q44" s="98">
        <v>68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68</v>
      </c>
    </row>
    <row r="45" spans="1:31" ht="15" customHeight="1" x14ac:dyDescent="0.2">
      <c r="A45" s="82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</row>
    <row r="46" spans="1:31" ht="24.75" customHeight="1" x14ac:dyDescent="0.2">
      <c r="A46" s="1204" t="s">
        <v>495</v>
      </c>
      <c r="B46" s="1205">
        <v>26.734999999999999</v>
      </c>
      <c r="C46" s="1205">
        <v>16718.097170000001</v>
      </c>
      <c r="D46" s="1205">
        <v>173635.21100000001</v>
      </c>
      <c r="E46" s="1205">
        <v>349339.86374000006</v>
      </c>
      <c r="F46" s="1205">
        <v>207881.27521000002</v>
      </c>
      <c r="G46" s="1205">
        <v>1518.64023</v>
      </c>
      <c r="H46" s="1205">
        <v>0</v>
      </c>
      <c r="I46" s="1205">
        <v>82171.508339998618</v>
      </c>
      <c r="J46" s="1205">
        <v>294.17894000000001</v>
      </c>
      <c r="K46" s="1205">
        <v>688.75675999999976</v>
      </c>
      <c r="L46" s="1205">
        <v>61315.51103999999</v>
      </c>
      <c r="M46" s="1205">
        <v>0</v>
      </c>
      <c r="N46" s="1205">
        <v>50645.452689999991</v>
      </c>
      <c r="O46" s="1205">
        <v>740.51661999999999</v>
      </c>
      <c r="P46" s="1205">
        <v>89912.627299999105</v>
      </c>
      <c r="Q46" s="1205">
        <v>64045.121206174997</v>
      </c>
      <c r="R46" s="1205">
        <v>12616.732410000001</v>
      </c>
      <c r="S46" s="1205">
        <v>2191.4629800000002</v>
      </c>
      <c r="T46" s="1205">
        <v>6152.3768200000004</v>
      </c>
      <c r="U46" s="1205">
        <v>234.16399999999999</v>
      </c>
      <c r="V46" s="1205">
        <v>221117.04060000001</v>
      </c>
      <c r="W46" s="1205">
        <v>5.157</v>
      </c>
      <c r="X46" s="1205">
        <v>4689.4198699999997</v>
      </c>
      <c r="Y46" s="1205">
        <v>4673.4399999999996</v>
      </c>
      <c r="Z46" s="1205">
        <v>9403.4249999999993</v>
      </c>
      <c r="AA46" s="1205">
        <v>133.096</v>
      </c>
      <c r="AB46" s="1205">
        <v>506930.446240002</v>
      </c>
      <c r="AC46" s="1205">
        <v>33822.492619999997</v>
      </c>
      <c r="AD46" s="1205">
        <v>36492.255279999998</v>
      </c>
      <c r="AE46" s="1205">
        <v>1937395.3660661746</v>
      </c>
    </row>
    <row r="47" spans="1:31" ht="15" customHeight="1" x14ac:dyDescent="0.2">
      <c r="A47" s="785" t="s">
        <v>491</v>
      </c>
      <c r="B47" s="98">
        <v>0</v>
      </c>
      <c r="C47" s="98">
        <v>0</v>
      </c>
      <c r="D47" s="98">
        <v>171468.291</v>
      </c>
      <c r="E47" s="98">
        <v>348116.94321000006</v>
      </c>
      <c r="F47" s="98">
        <v>205420.86725152796</v>
      </c>
      <c r="G47" s="98">
        <v>1283.06448</v>
      </c>
      <c r="H47" s="98">
        <v>0</v>
      </c>
      <c r="I47" s="98">
        <v>77272.284179998678</v>
      </c>
      <c r="J47" s="98">
        <v>0</v>
      </c>
      <c r="K47" s="98">
        <v>598.50470999999982</v>
      </c>
      <c r="L47" s="98">
        <v>57364.251139999993</v>
      </c>
      <c r="M47" s="98">
        <v>0</v>
      </c>
      <c r="N47" s="98">
        <v>49380.011909999994</v>
      </c>
      <c r="O47" s="98">
        <v>90.438999999999993</v>
      </c>
      <c r="P47" s="98">
        <v>88696.993189999106</v>
      </c>
      <c r="Q47" s="98">
        <v>62545.382206174996</v>
      </c>
      <c r="R47" s="98">
        <v>11922.98501</v>
      </c>
      <c r="S47" s="98">
        <v>245.39295000000001</v>
      </c>
      <c r="T47" s="98">
        <v>5978.1840000000002</v>
      </c>
      <c r="U47" s="98">
        <v>0</v>
      </c>
      <c r="V47" s="98">
        <v>216790.62847</v>
      </c>
      <c r="W47" s="98">
        <v>0</v>
      </c>
      <c r="X47" s="98">
        <v>3947.0823099999998</v>
      </c>
      <c r="Y47" s="98">
        <v>4673.4399999999996</v>
      </c>
      <c r="Z47" s="98">
        <v>5166.902</v>
      </c>
      <c r="AA47" s="98">
        <v>0</v>
      </c>
      <c r="AB47" s="98">
        <v>499784.85757000197</v>
      </c>
      <c r="AC47" s="98">
        <v>33623.05315</v>
      </c>
      <c r="AD47" s="98">
        <v>36307.064719999995</v>
      </c>
      <c r="AE47" s="98">
        <v>1880676.9164577026</v>
      </c>
    </row>
    <row r="48" spans="1:31" ht="15" customHeight="1" x14ac:dyDescent="0.2">
      <c r="A48" s="82" t="s">
        <v>458</v>
      </c>
      <c r="B48" s="98">
        <v>0</v>
      </c>
      <c r="C48" s="98">
        <v>0</v>
      </c>
      <c r="D48" s="98">
        <v>98774.034</v>
      </c>
      <c r="E48" s="98">
        <v>136939.08336000002</v>
      </c>
      <c r="F48" s="98">
        <v>115687.4899471674</v>
      </c>
      <c r="G48" s="98">
        <v>576.67200000000003</v>
      </c>
      <c r="H48" s="98">
        <v>0</v>
      </c>
      <c r="I48" s="98">
        <v>14111.353610000106</v>
      </c>
      <c r="J48" s="98">
        <v>0</v>
      </c>
      <c r="K48" s="98">
        <v>0</v>
      </c>
      <c r="L48" s="98">
        <v>9022.6296999999995</v>
      </c>
      <c r="M48" s="98">
        <v>0</v>
      </c>
      <c r="N48" s="98">
        <v>41383.835550000003</v>
      </c>
      <c r="O48" s="98">
        <v>0</v>
      </c>
      <c r="P48" s="98">
        <v>28556.457589998303</v>
      </c>
      <c r="Q48" s="98">
        <v>38324.466999999997</v>
      </c>
      <c r="R48" s="98">
        <v>0</v>
      </c>
      <c r="S48" s="98">
        <v>0</v>
      </c>
      <c r="T48" s="98">
        <v>5723.6959999999999</v>
      </c>
      <c r="U48" s="98">
        <v>0</v>
      </c>
      <c r="V48" s="98">
        <v>157751.9945</v>
      </c>
      <c r="W48" s="98">
        <v>0</v>
      </c>
      <c r="X48" s="98">
        <v>0</v>
      </c>
      <c r="Y48" s="98">
        <v>4673.4399999999996</v>
      </c>
      <c r="Z48" s="98">
        <v>250.47</v>
      </c>
      <c r="AA48" s="98">
        <v>0</v>
      </c>
      <c r="AB48" s="98">
        <v>0</v>
      </c>
      <c r="AC48" s="98">
        <v>6638.7830000000004</v>
      </c>
      <c r="AD48" s="98">
        <v>12864.55798</v>
      </c>
      <c r="AE48" s="98">
        <v>671278.96423716587</v>
      </c>
    </row>
    <row r="49" spans="1:31" ht="15" customHeight="1" x14ac:dyDescent="0.2">
      <c r="A49" s="82" t="s">
        <v>857</v>
      </c>
      <c r="B49" s="98">
        <v>0</v>
      </c>
      <c r="C49" s="98">
        <v>0</v>
      </c>
      <c r="D49" s="98">
        <v>0</v>
      </c>
      <c r="E49" s="98">
        <v>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98">
        <v>12.404242694300518</v>
      </c>
      <c r="L49" s="98">
        <v>0</v>
      </c>
      <c r="M49" s="98">
        <v>0</v>
      </c>
      <c r="N49" s="98">
        <v>0</v>
      </c>
      <c r="O49" s="98">
        <v>90.438999999999993</v>
      </c>
      <c r="P49" s="98">
        <v>0</v>
      </c>
      <c r="Q49" s="98">
        <v>0</v>
      </c>
      <c r="R49" s="98">
        <v>11597.70501</v>
      </c>
      <c r="S49" s="98">
        <v>0</v>
      </c>
      <c r="T49" s="98">
        <v>0</v>
      </c>
      <c r="U49" s="98">
        <v>0</v>
      </c>
      <c r="V49" s="98">
        <v>0</v>
      </c>
      <c r="W49" s="98">
        <v>0</v>
      </c>
      <c r="X49" s="98">
        <v>2828.6086</v>
      </c>
      <c r="Y49" s="98">
        <v>0</v>
      </c>
      <c r="Z49" s="98">
        <v>0</v>
      </c>
      <c r="AA49" s="98">
        <v>0</v>
      </c>
      <c r="AB49" s="98">
        <v>208137.72939999765</v>
      </c>
      <c r="AC49" s="98">
        <v>0</v>
      </c>
      <c r="AD49" s="98">
        <v>0</v>
      </c>
      <c r="AE49" s="98">
        <v>222666.88625269194</v>
      </c>
    </row>
    <row r="50" spans="1:31" ht="15" customHeight="1" x14ac:dyDescent="0.2">
      <c r="A50" s="82" t="s">
        <v>858</v>
      </c>
      <c r="B50" s="98">
        <v>0</v>
      </c>
      <c r="C50" s="98">
        <v>0</v>
      </c>
      <c r="D50" s="98">
        <v>72694.256999999998</v>
      </c>
      <c r="E50" s="98">
        <v>211177.85985000001</v>
      </c>
      <c r="F50" s="98">
        <v>89733.377304360562</v>
      </c>
      <c r="G50" s="98">
        <v>706.39247999999998</v>
      </c>
      <c r="H50" s="98">
        <v>0</v>
      </c>
      <c r="I50" s="98">
        <v>63160.930569998571</v>
      </c>
      <c r="J50" s="98">
        <v>0</v>
      </c>
      <c r="K50" s="98">
        <v>586.10046730569934</v>
      </c>
      <c r="L50" s="98">
        <v>48341.621439999995</v>
      </c>
      <c r="M50" s="98">
        <v>0</v>
      </c>
      <c r="N50" s="98">
        <v>7996.1763599999931</v>
      </c>
      <c r="O50" s="98">
        <v>0</v>
      </c>
      <c r="P50" s="98">
        <v>60140.535600000811</v>
      </c>
      <c r="Q50" s="98">
        <v>24220.915206174999</v>
      </c>
      <c r="R50" s="98">
        <v>325.27999999999997</v>
      </c>
      <c r="S50" s="98">
        <v>245.39295000000001</v>
      </c>
      <c r="T50" s="98">
        <v>254.488</v>
      </c>
      <c r="U50" s="98">
        <v>0</v>
      </c>
      <c r="V50" s="98">
        <v>59038.633969999995</v>
      </c>
      <c r="W50" s="98">
        <v>0</v>
      </c>
      <c r="X50" s="98">
        <v>1118.47371</v>
      </c>
      <c r="Y50" s="98">
        <v>0</v>
      </c>
      <c r="Z50" s="98">
        <v>4916.4319999999998</v>
      </c>
      <c r="AA50" s="98">
        <v>0</v>
      </c>
      <c r="AB50" s="98">
        <v>291647.12817000435</v>
      </c>
      <c r="AC50" s="98">
        <v>26984.27015</v>
      </c>
      <c r="AD50" s="98">
        <v>23442.506739999997</v>
      </c>
      <c r="AE50" s="98">
        <v>986731.06596784492</v>
      </c>
    </row>
    <row r="51" spans="1:31" ht="15" customHeight="1" x14ac:dyDescent="0.2">
      <c r="A51" s="785" t="s">
        <v>492</v>
      </c>
      <c r="B51" s="98">
        <v>0</v>
      </c>
      <c r="C51" s="98">
        <v>8584.5411500000009</v>
      </c>
      <c r="D51" s="98">
        <v>42.372</v>
      </c>
      <c r="E51" s="98">
        <v>0</v>
      </c>
      <c r="F51" s="98">
        <v>0</v>
      </c>
      <c r="G51" s="98">
        <v>0</v>
      </c>
      <c r="H51" s="98">
        <v>0</v>
      </c>
      <c r="I51" s="98">
        <v>0</v>
      </c>
      <c r="J51" s="98">
        <v>0</v>
      </c>
      <c r="K51" s="98">
        <v>0</v>
      </c>
      <c r="L51" s="98">
        <v>14.174959999999999</v>
      </c>
      <c r="M51" s="98">
        <v>0</v>
      </c>
      <c r="N51" s="98">
        <v>0</v>
      </c>
      <c r="O51" s="98">
        <v>0</v>
      </c>
      <c r="P51" s="98">
        <v>0</v>
      </c>
      <c r="Q51" s="98">
        <v>0</v>
      </c>
      <c r="R51" s="98">
        <v>0</v>
      </c>
      <c r="S51" s="98">
        <v>0</v>
      </c>
      <c r="T51" s="98">
        <v>0</v>
      </c>
      <c r="U51" s="98">
        <v>0</v>
      </c>
      <c r="V51" s="98">
        <v>0</v>
      </c>
      <c r="W51" s="98">
        <v>0</v>
      </c>
      <c r="X51" s="98">
        <v>0</v>
      </c>
      <c r="Y51" s="98">
        <v>0</v>
      </c>
      <c r="Z51" s="98">
        <v>0</v>
      </c>
      <c r="AA51" s="98">
        <v>0</v>
      </c>
      <c r="AB51" s="98">
        <v>7145.5886699999983</v>
      </c>
      <c r="AC51" s="98">
        <v>0</v>
      </c>
      <c r="AD51" s="98">
        <v>0</v>
      </c>
      <c r="AE51" s="98">
        <v>15786.744779999997</v>
      </c>
    </row>
    <row r="52" spans="1:31" ht="15" customHeight="1" x14ac:dyDescent="0.2">
      <c r="A52" s="82" t="s">
        <v>458</v>
      </c>
      <c r="B52" s="98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</row>
    <row r="53" spans="1:31" ht="15" customHeight="1" x14ac:dyDescent="0.2">
      <c r="A53" s="82" t="s">
        <v>857</v>
      </c>
      <c r="B53" s="98">
        <v>0</v>
      </c>
      <c r="C53" s="98">
        <v>0</v>
      </c>
      <c r="D53" s="98">
        <v>0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8">
        <v>0</v>
      </c>
      <c r="O53" s="98">
        <v>0</v>
      </c>
      <c r="P53" s="98">
        <v>0</v>
      </c>
      <c r="Q53" s="98">
        <v>0</v>
      </c>
      <c r="R53" s="98">
        <v>0</v>
      </c>
      <c r="S53" s="98">
        <v>0</v>
      </c>
      <c r="T53" s="98">
        <v>0</v>
      </c>
      <c r="U53" s="98">
        <v>0</v>
      </c>
      <c r="V53" s="98">
        <v>0</v>
      </c>
      <c r="W53" s="98">
        <v>0</v>
      </c>
      <c r="X53" s="98">
        <v>0</v>
      </c>
      <c r="Y53" s="98">
        <v>0</v>
      </c>
      <c r="Z53" s="98">
        <v>0</v>
      </c>
      <c r="AA53" s="98">
        <v>0</v>
      </c>
      <c r="AB53" s="98">
        <v>0</v>
      </c>
      <c r="AC53" s="98">
        <v>0</v>
      </c>
      <c r="AD53" s="98">
        <v>0</v>
      </c>
      <c r="AE53" s="98">
        <v>0</v>
      </c>
    </row>
    <row r="54" spans="1:31" ht="15" customHeight="1" x14ac:dyDescent="0.2">
      <c r="A54" s="82" t="s">
        <v>858</v>
      </c>
      <c r="B54" s="98">
        <v>0</v>
      </c>
      <c r="C54" s="98">
        <v>8584.5411500000009</v>
      </c>
      <c r="D54" s="98">
        <v>42.372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14.174959999999999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0</v>
      </c>
      <c r="W54" s="98">
        <v>0</v>
      </c>
      <c r="X54" s="98">
        <v>0</v>
      </c>
      <c r="Y54" s="98">
        <v>0</v>
      </c>
      <c r="Z54" s="98">
        <v>0</v>
      </c>
      <c r="AA54" s="98">
        <v>0</v>
      </c>
      <c r="AB54" s="98">
        <v>7145.5886699999983</v>
      </c>
      <c r="AC54" s="98">
        <v>0</v>
      </c>
      <c r="AD54" s="98">
        <v>0</v>
      </c>
      <c r="AE54" s="98">
        <v>15786.744779999997</v>
      </c>
    </row>
    <row r="55" spans="1:31" ht="15" customHeight="1" x14ac:dyDescent="0.2">
      <c r="A55" s="785" t="s">
        <v>493</v>
      </c>
      <c r="B55" s="98">
        <v>26.734999999999999</v>
      </c>
      <c r="C55" s="98">
        <v>8133.55602</v>
      </c>
      <c r="D55" s="98">
        <v>2124.5479999999998</v>
      </c>
      <c r="E55" s="98">
        <v>1222.9205300000001</v>
      </c>
      <c r="F55" s="98">
        <v>2460.4079584720703</v>
      </c>
      <c r="G55" s="98">
        <v>235.57575</v>
      </c>
      <c r="H55" s="98">
        <v>0</v>
      </c>
      <c r="I55" s="98">
        <v>4899.2241599999406</v>
      </c>
      <c r="J55" s="98">
        <v>294.17894000000001</v>
      </c>
      <c r="K55" s="98">
        <v>90.252049999999997</v>
      </c>
      <c r="L55" s="98">
        <v>3937.0849400000002</v>
      </c>
      <c r="M55" s="98">
        <v>0</v>
      </c>
      <c r="N55" s="98">
        <v>1265.440779999999</v>
      </c>
      <c r="O55" s="98">
        <v>650.07762000000002</v>
      </c>
      <c r="P55" s="98">
        <v>1215.63411</v>
      </c>
      <c r="Q55" s="98">
        <v>1499.739</v>
      </c>
      <c r="R55" s="98">
        <v>693.74739999999997</v>
      </c>
      <c r="S55" s="98">
        <v>1946.0700300000001</v>
      </c>
      <c r="T55" s="98">
        <v>174.19282000000001</v>
      </c>
      <c r="U55" s="98">
        <v>234.16399999999999</v>
      </c>
      <c r="V55" s="98">
        <v>4326.4121300000006</v>
      </c>
      <c r="W55" s="98">
        <v>5.157</v>
      </c>
      <c r="X55" s="98">
        <v>742.33755999999994</v>
      </c>
      <c r="Y55" s="98">
        <v>0</v>
      </c>
      <c r="Z55" s="98">
        <v>4236.5230000000001</v>
      </c>
      <c r="AA55" s="98">
        <v>133.096</v>
      </c>
      <c r="AB55" s="98">
        <v>0</v>
      </c>
      <c r="AC55" s="98">
        <v>199.43946999999997</v>
      </c>
      <c r="AD55" s="98">
        <v>185.19056</v>
      </c>
      <c r="AE55" s="98">
        <v>40931.704828472008</v>
      </c>
    </row>
    <row r="56" spans="1:31" ht="15" customHeight="1" x14ac:dyDescent="0.2">
      <c r="A56" s="82" t="s">
        <v>458</v>
      </c>
      <c r="B56" s="98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230.72202000000024</v>
      </c>
      <c r="J56" s="98">
        <v>0</v>
      </c>
      <c r="K56" s="98">
        <v>0</v>
      </c>
      <c r="L56" s="98">
        <v>30.63</v>
      </c>
      <c r="M56" s="98">
        <v>0</v>
      </c>
      <c r="N56" s="98">
        <v>10.911419999999998</v>
      </c>
      <c r="O56" s="98">
        <v>0</v>
      </c>
      <c r="P56" s="98">
        <v>72.347399999999951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535.50366000000008</v>
      </c>
      <c r="W56" s="98">
        <v>5.157</v>
      </c>
      <c r="X56" s="98">
        <v>0</v>
      </c>
      <c r="Y56" s="98">
        <v>0</v>
      </c>
      <c r="Z56" s="98">
        <v>0</v>
      </c>
      <c r="AA56" s="98">
        <v>0</v>
      </c>
      <c r="AB56" s="98">
        <v>0</v>
      </c>
      <c r="AC56" s="98">
        <v>0</v>
      </c>
      <c r="AD56" s="98">
        <v>0</v>
      </c>
      <c r="AE56" s="98">
        <v>885.2715000000004</v>
      </c>
    </row>
    <row r="57" spans="1:31" ht="15" customHeight="1" x14ac:dyDescent="0.2">
      <c r="A57" s="82" t="s">
        <v>857</v>
      </c>
      <c r="B57" s="98">
        <v>0</v>
      </c>
      <c r="C57" s="98">
        <v>0</v>
      </c>
      <c r="D57" s="98">
        <v>0</v>
      </c>
      <c r="E57" s="98">
        <v>0</v>
      </c>
      <c r="F57" s="98">
        <v>181.22516542242033</v>
      </c>
      <c r="G57" s="98">
        <v>0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  <c r="N57" s="98">
        <v>0</v>
      </c>
      <c r="O57" s="98">
        <v>0</v>
      </c>
      <c r="P57" s="98">
        <v>0</v>
      </c>
      <c r="Q57" s="98">
        <v>0</v>
      </c>
      <c r="R57" s="98">
        <v>0</v>
      </c>
      <c r="S57" s="98">
        <v>0</v>
      </c>
      <c r="T57" s="98">
        <v>0</v>
      </c>
      <c r="U57" s="98">
        <v>0</v>
      </c>
      <c r="V57" s="98">
        <v>0</v>
      </c>
      <c r="W57" s="98">
        <v>0</v>
      </c>
      <c r="X57" s="98">
        <v>465.17541</v>
      </c>
      <c r="Y57" s="98">
        <v>0</v>
      </c>
      <c r="Z57" s="98">
        <v>309.33600000000001</v>
      </c>
      <c r="AA57" s="98">
        <v>0</v>
      </c>
      <c r="AB57" s="98">
        <v>0</v>
      </c>
      <c r="AC57" s="98">
        <v>132.52199999999999</v>
      </c>
      <c r="AD57" s="98">
        <v>0</v>
      </c>
      <c r="AE57" s="98">
        <v>1088.2585754224203</v>
      </c>
    </row>
    <row r="58" spans="1:31" ht="15" customHeight="1" x14ac:dyDescent="0.2">
      <c r="A58" s="82" t="s">
        <v>858</v>
      </c>
      <c r="B58" s="98">
        <v>26.734999999999999</v>
      </c>
      <c r="C58" s="98">
        <v>8133.55602</v>
      </c>
      <c r="D58" s="98">
        <v>2124.5479999999998</v>
      </c>
      <c r="E58" s="98">
        <v>1222.9205300000001</v>
      </c>
      <c r="F58" s="98">
        <v>2279.1827930496497</v>
      </c>
      <c r="G58" s="98">
        <v>235.57575</v>
      </c>
      <c r="H58" s="98">
        <v>0</v>
      </c>
      <c r="I58" s="98">
        <v>4668.5021399999405</v>
      </c>
      <c r="J58" s="98">
        <v>294.17894000000001</v>
      </c>
      <c r="K58" s="98">
        <v>90.252049999999997</v>
      </c>
      <c r="L58" s="98">
        <v>3906.4549400000001</v>
      </c>
      <c r="M58" s="98">
        <v>0</v>
      </c>
      <c r="N58" s="98">
        <v>1254.5293599999991</v>
      </c>
      <c r="O58" s="98">
        <v>650.07762000000002</v>
      </c>
      <c r="P58" s="98">
        <v>1143.2867100000001</v>
      </c>
      <c r="Q58" s="98">
        <v>1499.739</v>
      </c>
      <c r="R58" s="98">
        <v>693.74739999999997</v>
      </c>
      <c r="S58" s="98">
        <v>1946.0700300000001</v>
      </c>
      <c r="T58" s="98">
        <v>174.19282000000001</v>
      </c>
      <c r="U58" s="98">
        <v>234.16399999999999</v>
      </c>
      <c r="V58" s="98">
        <v>3790.9084700000003</v>
      </c>
      <c r="W58" s="98">
        <v>0</v>
      </c>
      <c r="X58" s="98">
        <v>277.16215</v>
      </c>
      <c r="Y58" s="98">
        <v>0</v>
      </c>
      <c r="Z58" s="98">
        <v>3927.1869999999999</v>
      </c>
      <c r="AA58" s="98">
        <v>133.096</v>
      </c>
      <c r="AB58" s="98">
        <v>0</v>
      </c>
      <c r="AC58" s="98">
        <v>66.917469999999994</v>
      </c>
      <c r="AD58" s="98">
        <v>185.19056</v>
      </c>
      <c r="AE58" s="98">
        <v>38958.174753049585</v>
      </c>
    </row>
    <row r="59" spans="1:31" ht="15" customHeight="1" x14ac:dyDescent="0.2">
      <c r="A59" s="87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>
        <v>0</v>
      </c>
    </row>
    <row r="60" spans="1:31" ht="24.75" customHeight="1" x14ac:dyDescent="0.2">
      <c r="A60" s="1204" t="s">
        <v>489</v>
      </c>
      <c r="B60" s="1205">
        <v>0</v>
      </c>
      <c r="C60" s="1205">
        <v>712.35447999999997</v>
      </c>
      <c r="D60" s="1205">
        <v>119998.36549999999</v>
      </c>
      <c r="E60" s="1205">
        <v>236939.59383999812</v>
      </c>
      <c r="F60" s="1205">
        <v>165101.8106</v>
      </c>
      <c r="G60" s="1205">
        <v>1674.7899200000002</v>
      </c>
      <c r="H60" s="1205">
        <v>0</v>
      </c>
      <c r="I60" s="1205">
        <v>55220.055500000526</v>
      </c>
      <c r="J60" s="1205">
        <v>16.125869999999999</v>
      </c>
      <c r="K60" s="1205">
        <v>497.35428000000002</v>
      </c>
      <c r="L60" s="1205">
        <v>52926.306850000008</v>
      </c>
      <c r="M60" s="1205">
        <v>0</v>
      </c>
      <c r="N60" s="1205">
        <v>51782.019379999932</v>
      </c>
      <c r="O60" s="1205">
        <v>27.92058999999999</v>
      </c>
      <c r="P60" s="1205">
        <v>80774.386739999696</v>
      </c>
      <c r="Q60" s="1205">
        <v>49312.94084000001</v>
      </c>
      <c r="R60" s="1205">
        <v>1250.268</v>
      </c>
      <c r="S60" s="1205">
        <v>89.500190000000003</v>
      </c>
      <c r="T60" s="1205">
        <v>4227.2913399999998</v>
      </c>
      <c r="U60" s="1205">
        <v>0</v>
      </c>
      <c r="V60" s="1205">
        <v>142813.31481999982</v>
      </c>
      <c r="W60" s="1205">
        <v>0</v>
      </c>
      <c r="X60" s="1205">
        <v>3160.7586199999996</v>
      </c>
      <c r="Y60" s="1205">
        <v>0</v>
      </c>
      <c r="Z60" s="1205">
        <v>4337.6459999999997</v>
      </c>
      <c r="AA60" s="1205">
        <v>0</v>
      </c>
      <c r="AB60" s="1205">
        <v>345248.85305000015</v>
      </c>
      <c r="AC60" s="1205">
        <v>8267.1580300000005</v>
      </c>
      <c r="AD60" s="1205">
        <v>11029.609900000001</v>
      </c>
      <c r="AE60" s="1205">
        <v>1335408.4243399985</v>
      </c>
    </row>
    <row r="61" spans="1:31" ht="15" customHeight="1" x14ac:dyDescent="0.2">
      <c r="A61" s="785" t="s">
        <v>491</v>
      </c>
      <c r="B61" s="98">
        <v>0</v>
      </c>
      <c r="C61" s="98">
        <v>0</v>
      </c>
      <c r="D61" s="98">
        <v>119998.36549999999</v>
      </c>
      <c r="E61" s="98">
        <v>236939.59383999812</v>
      </c>
      <c r="F61" s="98">
        <v>165101.8106</v>
      </c>
      <c r="G61" s="98">
        <v>1674.7899200000002</v>
      </c>
      <c r="H61" s="98">
        <v>0</v>
      </c>
      <c r="I61" s="98">
        <v>55220.055500000526</v>
      </c>
      <c r="J61" s="98">
        <v>0</v>
      </c>
      <c r="K61" s="98">
        <v>497.35428000000002</v>
      </c>
      <c r="L61" s="98">
        <v>51487.857800000005</v>
      </c>
      <c r="M61" s="98">
        <v>0</v>
      </c>
      <c r="N61" s="98">
        <v>51618.565469999936</v>
      </c>
      <c r="O61" s="98">
        <v>25.19407</v>
      </c>
      <c r="P61" s="98">
        <v>80774.386739999696</v>
      </c>
      <c r="Q61" s="98">
        <v>49227.360410000008</v>
      </c>
      <c r="R61" s="98">
        <v>1250.268</v>
      </c>
      <c r="S61" s="98">
        <v>44.110690000000005</v>
      </c>
      <c r="T61" s="98">
        <v>4227.2913399999998</v>
      </c>
      <c r="U61" s="98">
        <v>0</v>
      </c>
      <c r="V61" s="98">
        <v>142456.78197999983</v>
      </c>
      <c r="W61" s="98">
        <v>0</v>
      </c>
      <c r="X61" s="98">
        <v>3159.0969399999994</v>
      </c>
      <c r="Y61" s="98">
        <v>0</v>
      </c>
      <c r="Z61" s="98">
        <v>3984.817</v>
      </c>
      <c r="AA61" s="98">
        <v>0</v>
      </c>
      <c r="AB61" s="98">
        <v>345139.61594000016</v>
      </c>
      <c r="AC61" s="98">
        <v>8264.4880599999997</v>
      </c>
      <c r="AD61" s="98">
        <v>11029.817510000001</v>
      </c>
      <c r="AE61" s="98">
        <v>1332121.6215899978</v>
      </c>
    </row>
    <row r="62" spans="1:31" ht="15" customHeight="1" x14ac:dyDescent="0.2">
      <c r="A62" s="82" t="s">
        <v>458</v>
      </c>
      <c r="B62" s="98">
        <v>0</v>
      </c>
      <c r="C62" s="98">
        <v>0</v>
      </c>
      <c r="D62" s="98">
        <v>80406.365009999994</v>
      </c>
      <c r="E62" s="98">
        <v>106524.84033716049</v>
      </c>
      <c r="F62" s="98">
        <v>102818.8796</v>
      </c>
      <c r="G62" s="98">
        <v>972.22361999999998</v>
      </c>
      <c r="H62" s="98">
        <v>0</v>
      </c>
      <c r="I62" s="98">
        <v>11601.094719999954</v>
      </c>
      <c r="J62" s="98">
        <v>0</v>
      </c>
      <c r="K62" s="98">
        <v>0</v>
      </c>
      <c r="L62" s="98">
        <v>0</v>
      </c>
      <c r="M62" s="98">
        <v>0</v>
      </c>
      <c r="N62" s="98">
        <v>48234.354779999936</v>
      </c>
      <c r="O62" s="98">
        <v>0</v>
      </c>
      <c r="P62" s="98">
        <v>32703.224960000625</v>
      </c>
      <c r="Q62" s="98">
        <v>30163.895126759489</v>
      </c>
      <c r="R62" s="98">
        <v>0</v>
      </c>
      <c r="S62" s="98">
        <v>0</v>
      </c>
      <c r="T62" s="98">
        <v>3804.6291999999999</v>
      </c>
      <c r="U62" s="98">
        <v>0</v>
      </c>
      <c r="V62" s="98">
        <v>113877.70998999973</v>
      </c>
      <c r="W62" s="98">
        <v>0</v>
      </c>
      <c r="X62" s="98">
        <v>0</v>
      </c>
      <c r="Y62" s="98">
        <v>0</v>
      </c>
      <c r="Z62" s="98">
        <v>3962.7820000000002</v>
      </c>
      <c r="AA62" s="98">
        <v>0</v>
      </c>
      <c r="AB62" s="98">
        <v>0</v>
      </c>
      <c r="AC62" s="98">
        <v>0</v>
      </c>
      <c r="AD62" s="98">
        <v>9252.3577300000015</v>
      </c>
      <c r="AE62" s="98">
        <v>544322.35707392031</v>
      </c>
    </row>
    <row r="63" spans="1:31" ht="15" customHeight="1" x14ac:dyDescent="0.2">
      <c r="A63" s="82" t="s">
        <v>857</v>
      </c>
      <c r="B63" s="98">
        <v>0</v>
      </c>
      <c r="C63" s="98">
        <v>0</v>
      </c>
      <c r="D63" s="98">
        <v>0</v>
      </c>
      <c r="E63" s="98">
        <v>0</v>
      </c>
      <c r="F63" s="98">
        <v>0</v>
      </c>
      <c r="G63" s="98">
        <v>0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0</v>
      </c>
      <c r="N63" s="98">
        <v>0</v>
      </c>
      <c r="O63" s="98">
        <v>25.19407</v>
      </c>
      <c r="P63" s="98">
        <v>0</v>
      </c>
      <c r="Q63" s="98">
        <v>0</v>
      </c>
      <c r="R63" s="98">
        <v>929.077</v>
      </c>
      <c r="S63" s="98">
        <v>0</v>
      </c>
      <c r="T63" s="98">
        <v>0</v>
      </c>
      <c r="U63" s="98">
        <v>0</v>
      </c>
      <c r="V63" s="98">
        <v>0</v>
      </c>
      <c r="W63" s="98">
        <v>0</v>
      </c>
      <c r="X63" s="98">
        <v>2183.8767799999996</v>
      </c>
      <c r="Y63" s="98">
        <v>0</v>
      </c>
      <c r="Z63" s="98">
        <v>0</v>
      </c>
      <c r="AA63" s="98">
        <v>0</v>
      </c>
      <c r="AB63" s="98">
        <v>160804.14845000012</v>
      </c>
      <c r="AC63" s="98">
        <v>0</v>
      </c>
      <c r="AD63" s="98">
        <v>0</v>
      </c>
      <c r="AE63" s="98">
        <v>163942.29630000013</v>
      </c>
    </row>
    <row r="64" spans="1:31" ht="15" customHeight="1" x14ac:dyDescent="0.2">
      <c r="A64" s="82" t="s">
        <v>858</v>
      </c>
      <c r="B64" s="98">
        <v>0</v>
      </c>
      <c r="C64" s="98">
        <v>0</v>
      </c>
      <c r="D64" s="98">
        <v>39592.000489999999</v>
      </c>
      <c r="E64" s="98">
        <v>130414.75350283763</v>
      </c>
      <c r="F64" s="98">
        <v>62282.930999999997</v>
      </c>
      <c r="G64" s="98">
        <v>702.56630000000007</v>
      </c>
      <c r="H64" s="98">
        <v>0</v>
      </c>
      <c r="I64" s="98">
        <v>43618.960780000569</v>
      </c>
      <c r="J64" s="98">
        <v>0</v>
      </c>
      <c r="K64" s="98">
        <v>497.35428000000002</v>
      </c>
      <c r="L64" s="98">
        <v>51487.857800000005</v>
      </c>
      <c r="M64" s="98">
        <v>0</v>
      </c>
      <c r="N64" s="98">
        <v>3384.2106899999999</v>
      </c>
      <c r="O64" s="98">
        <v>0</v>
      </c>
      <c r="P64" s="98">
        <v>48071.161779999078</v>
      </c>
      <c r="Q64" s="98">
        <v>19063.465283240515</v>
      </c>
      <c r="R64" s="98">
        <v>321.19099999999997</v>
      </c>
      <c r="S64" s="98">
        <v>44.110690000000005</v>
      </c>
      <c r="T64" s="98">
        <v>422.66214000000002</v>
      </c>
      <c r="U64" s="98">
        <v>0</v>
      </c>
      <c r="V64" s="98">
        <v>28579.071990000091</v>
      </c>
      <c r="W64" s="98">
        <v>0</v>
      </c>
      <c r="X64" s="98">
        <v>975.22016000000008</v>
      </c>
      <c r="Y64" s="98">
        <v>0</v>
      </c>
      <c r="Z64" s="98">
        <v>22.035</v>
      </c>
      <c r="AA64" s="98">
        <v>0</v>
      </c>
      <c r="AB64" s="98">
        <v>184335.46749000004</v>
      </c>
      <c r="AC64" s="98">
        <v>8264.4880599999997</v>
      </c>
      <c r="AD64" s="98">
        <v>1777.4597799999997</v>
      </c>
      <c r="AE64" s="98">
        <v>623856.96821607789</v>
      </c>
    </row>
    <row r="65" spans="1:31" ht="15" customHeight="1" x14ac:dyDescent="0.2">
      <c r="A65" s="785" t="s">
        <v>492</v>
      </c>
      <c r="B65" s="98">
        <v>0</v>
      </c>
      <c r="C65" s="98">
        <v>0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1438.4490499999999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0</v>
      </c>
      <c r="U65" s="98">
        <v>0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109.23711000000002</v>
      </c>
      <c r="AC65" s="98">
        <v>0</v>
      </c>
      <c r="AD65" s="98">
        <v>0</v>
      </c>
      <c r="AE65" s="98">
        <v>1547.68616</v>
      </c>
    </row>
    <row r="66" spans="1:31" ht="15" customHeight="1" x14ac:dyDescent="0.2">
      <c r="A66" s="82" t="s">
        <v>458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</row>
    <row r="67" spans="1:31" ht="15" customHeight="1" x14ac:dyDescent="0.2">
      <c r="A67" s="82" t="s">
        <v>857</v>
      </c>
      <c r="B67" s="98">
        <v>0</v>
      </c>
      <c r="C67" s="98">
        <v>0</v>
      </c>
      <c r="D67" s="98">
        <v>0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98">
        <v>0</v>
      </c>
      <c r="O67" s="98">
        <v>0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98">
        <v>0</v>
      </c>
      <c r="X67" s="98">
        <v>0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98">
        <v>0</v>
      </c>
      <c r="AE67" s="98">
        <v>0</v>
      </c>
    </row>
    <row r="68" spans="1:31" ht="15" customHeight="1" x14ac:dyDescent="0.2">
      <c r="A68" s="82" t="s">
        <v>858</v>
      </c>
      <c r="B68" s="98">
        <v>0</v>
      </c>
      <c r="C68" s="98">
        <v>0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1438.4490499999999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109.23711000000002</v>
      </c>
      <c r="AC68" s="98">
        <v>0</v>
      </c>
      <c r="AD68" s="98">
        <v>0</v>
      </c>
      <c r="AE68" s="98">
        <v>1547.68616</v>
      </c>
    </row>
    <row r="69" spans="1:31" ht="15" customHeight="1" x14ac:dyDescent="0.2">
      <c r="A69" s="785" t="s">
        <v>493</v>
      </c>
      <c r="B69" s="98">
        <v>0</v>
      </c>
      <c r="C69" s="98">
        <v>712.35447999999997</v>
      </c>
      <c r="D69" s="98">
        <v>0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J69" s="98">
        <v>16.125869999999999</v>
      </c>
      <c r="K69" s="98">
        <v>0</v>
      </c>
      <c r="L69" s="98">
        <v>0</v>
      </c>
      <c r="M69" s="98">
        <v>0</v>
      </c>
      <c r="N69" s="98">
        <v>163.45391000000001</v>
      </c>
      <c r="O69" s="98">
        <v>2.7265199999999896</v>
      </c>
      <c r="P69" s="98">
        <v>0</v>
      </c>
      <c r="Q69" s="98">
        <v>85.580430000000007</v>
      </c>
      <c r="R69" s="98">
        <v>0</v>
      </c>
      <c r="S69" s="98">
        <v>45.389499999999998</v>
      </c>
      <c r="T69" s="98">
        <v>0</v>
      </c>
      <c r="U69" s="98">
        <v>0</v>
      </c>
      <c r="V69" s="98">
        <v>356.53284000000002</v>
      </c>
      <c r="W69" s="98">
        <v>0</v>
      </c>
      <c r="X69" s="98">
        <v>1.66168</v>
      </c>
      <c r="Y69" s="98">
        <v>0</v>
      </c>
      <c r="Z69" s="98">
        <v>352.82900000000001</v>
      </c>
      <c r="AA69" s="98">
        <v>0</v>
      </c>
      <c r="AB69" s="98">
        <v>0</v>
      </c>
      <c r="AC69" s="98">
        <v>2.6699699999999997</v>
      </c>
      <c r="AD69" s="98">
        <v>-0.20761000000000002</v>
      </c>
      <c r="AE69" s="98">
        <v>1739.1165899999999</v>
      </c>
    </row>
    <row r="70" spans="1:31" ht="15" customHeight="1" x14ac:dyDescent="0.2">
      <c r="A70" s="82" t="s">
        <v>458</v>
      </c>
      <c r="B70" s="98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0.36327999999999999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26.305690000000059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26.668970000000058</v>
      </c>
    </row>
    <row r="71" spans="1:31" ht="15" customHeight="1" x14ac:dyDescent="0.2">
      <c r="A71" s="82" t="s">
        <v>857</v>
      </c>
      <c r="B71" s="98">
        <v>0</v>
      </c>
      <c r="C71" s="98">
        <v>0</v>
      </c>
      <c r="D71" s="98">
        <v>0</v>
      </c>
      <c r="E71" s="98">
        <v>0</v>
      </c>
      <c r="F71" s="98">
        <v>0</v>
      </c>
      <c r="G71" s="98">
        <v>0</v>
      </c>
      <c r="H71" s="98">
        <v>0</v>
      </c>
      <c r="I71" s="98">
        <v>0</v>
      </c>
      <c r="J71" s="98">
        <v>0</v>
      </c>
      <c r="K71" s="98">
        <v>0</v>
      </c>
      <c r="L71" s="98">
        <v>0</v>
      </c>
      <c r="M71" s="98">
        <v>0</v>
      </c>
      <c r="N71" s="98">
        <v>0</v>
      </c>
      <c r="O71" s="98">
        <v>0</v>
      </c>
      <c r="P71" s="98">
        <v>0</v>
      </c>
      <c r="Q71" s="98">
        <v>0</v>
      </c>
      <c r="R71" s="98">
        <v>0</v>
      </c>
      <c r="S71" s="98">
        <v>0</v>
      </c>
      <c r="T71" s="98">
        <v>0</v>
      </c>
      <c r="U71" s="98">
        <v>0</v>
      </c>
      <c r="V71" s="98">
        <v>0</v>
      </c>
      <c r="W71" s="98">
        <v>0</v>
      </c>
      <c r="X71" s="98">
        <v>1.66168</v>
      </c>
      <c r="Y71" s="98">
        <v>0</v>
      </c>
      <c r="Z71" s="98">
        <v>3.5979999999999999</v>
      </c>
      <c r="AA71" s="98">
        <v>0</v>
      </c>
      <c r="AB71" s="98">
        <v>0</v>
      </c>
      <c r="AC71" s="98">
        <v>0</v>
      </c>
      <c r="AD71" s="98">
        <v>0</v>
      </c>
      <c r="AE71" s="98">
        <v>5.2596799999999995</v>
      </c>
    </row>
    <row r="72" spans="1:31" ht="15" customHeight="1" thickBot="1" x14ac:dyDescent="0.25">
      <c r="A72" s="88" t="s">
        <v>858</v>
      </c>
      <c r="B72" s="99">
        <v>0</v>
      </c>
      <c r="C72" s="99">
        <v>712.35447999999997</v>
      </c>
      <c r="D72" s="99">
        <v>0</v>
      </c>
      <c r="E72" s="99">
        <v>0</v>
      </c>
      <c r="F72" s="99">
        <v>0</v>
      </c>
      <c r="G72" s="99">
        <v>0</v>
      </c>
      <c r="H72" s="99">
        <v>0</v>
      </c>
      <c r="I72" s="99">
        <v>0</v>
      </c>
      <c r="J72" s="99">
        <v>16.125869999999999</v>
      </c>
      <c r="K72" s="99">
        <v>0</v>
      </c>
      <c r="L72" s="99">
        <v>0</v>
      </c>
      <c r="M72" s="99">
        <v>0</v>
      </c>
      <c r="N72" s="99">
        <v>163.09063</v>
      </c>
      <c r="O72" s="99">
        <v>2.7265199999999896</v>
      </c>
      <c r="P72" s="99">
        <v>0</v>
      </c>
      <c r="Q72" s="99">
        <v>85.580430000000007</v>
      </c>
      <c r="R72" s="99">
        <v>0</v>
      </c>
      <c r="S72" s="99">
        <v>45.389499999999998</v>
      </c>
      <c r="T72" s="99">
        <v>0</v>
      </c>
      <c r="U72" s="99">
        <v>0</v>
      </c>
      <c r="V72" s="99">
        <v>330.22714999999994</v>
      </c>
      <c r="W72" s="99">
        <v>0</v>
      </c>
      <c r="X72" s="99">
        <v>0</v>
      </c>
      <c r="Y72" s="99">
        <v>0</v>
      </c>
      <c r="Z72" s="99">
        <v>349.23099999999999</v>
      </c>
      <c r="AA72" s="99">
        <v>0</v>
      </c>
      <c r="AB72" s="99">
        <v>0</v>
      </c>
      <c r="AC72" s="99">
        <v>2.6699699999999997</v>
      </c>
      <c r="AD72" s="99">
        <v>-0.20761000000000002</v>
      </c>
      <c r="AE72" s="99">
        <v>1707.1879399999998</v>
      </c>
    </row>
    <row r="73" spans="1:31" x14ac:dyDescent="0.2">
      <c r="A73" s="89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</row>
    <row r="74" spans="1:31" x14ac:dyDescent="0.2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</row>
    <row r="75" spans="1:31" x14ac:dyDescent="0.2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</row>
    <row r="76" spans="1:31" x14ac:dyDescent="0.2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</row>
    <row r="77" spans="1:31" x14ac:dyDescent="0.2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</row>
    <row r="78" spans="1:31" x14ac:dyDescent="0.2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</row>
    <row r="79" spans="1:31" x14ac:dyDescent="0.2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</row>
    <row r="80" spans="1:31" x14ac:dyDescent="0.2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</row>
    <row r="81" spans="2:31" x14ac:dyDescent="0.2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</row>
    <row r="82" spans="2:31" x14ac:dyDescent="0.2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</row>
    <row r="83" spans="2:31" x14ac:dyDescent="0.2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</row>
    <row r="84" spans="2:31" x14ac:dyDescent="0.2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</row>
  </sheetData>
  <mergeCells count="2">
    <mergeCell ref="O5:AE6"/>
    <mergeCell ref="A5:N6"/>
  </mergeCells>
  <phoneticPr fontId="164" type="noConversion"/>
  <conditionalFormatting sqref="AE8">
    <cfRule type="expression" dxfId="106" priority="729" stopIfTrue="1">
      <formula>$X8=1</formula>
    </cfRule>
  </conditionalFormatting>
  <conditionalFormatting sqref="AD8 B8:AA8">
    <cfRule type="expression" dxfId="105" priority="994" stopIfTrue="1">
      <formula>#REF!=1</formula>
    </cfRule>
  </conditionalFormatting>
  <conditionalFormatting sqref="AE8">
    <cfRule type="expression" dxfId="104" priority="996" stopIfTrue="1">
      <formula>#REF!=1</formula>
    </cfRule>
  </conditionalFormatting>
  <conditionalFormatting sqref="AB8:AC8">
    <cfRule type="expression" dxfId="103" priority="99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5" fitToWidth="2" orientation="portrait" r:id="rId1"/>
  <colBreaks count="1" manualBreakCount="1">
    <brk id="14" min="2" max="7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G104"/>
  <sheetViews>
    <sheetView showGridLines="0" zoomScaleNormal="100" workbookViewId="0">
      <pane xSplit="1" ySplit="8" topLeftCell="B9" activePane="bottomRight" state="frozen"/>
      <selection activeCell="AQ16" sqref="AQ16"/>
      <selection pane="topRight" activeCell="AQ16" sqref="AQ16"/>
      <selection pane="bottomLeft" activeCell="AQ16" sqref="AQ16"/>
      <selection pane="bottomRight" activeCell="A2" sqref="A2"/>
    </sheetView>
  </sheetViews>
  <sheetFormatPr defaultRowHeight="12.75" x14ac:dyDescent="0.2"/>
  <cols>
    <col min="1" max="1" width="43.7109375" style="357" customWidth="1"/>
    <col min="2" max="7" width="9.140625" style="357"/>
    <col min="8" max="9" width="10.7109375" style="357" customWidth="1"/>
    <col min="10" max="32" width="9.140625" style="357"/>
    <col min="33" max="33" width="10.28515625" style="357" customWidth="1"/>
    <col min="34" max="16384" width="9.140625" style="357"/>
  </cols>
  <sheetData>
    <row r="1" spans="1:33" x14ac:dyDescent="0.2">
      <c r="A1" s="757" t="s">
        <v>349</v>
      </c>
    </row>
    <row r="2" spans="1:33" x14ac:dyDescent="0.2">
      <c r="A2" s="757" t="s">
        <v>350</v>
      </c>
    </row>
    <row r="3" spans="1:33" s="819" customFormat="1" x14ac:dyDescent="0.2">
      <c r="A3" s="1057" t="s">
        <v>848</v>
      </c>
      <c r="AG3" s="923" t="s">
        <v>3138</v>
      </c>
    </row>
    <row r="4" spans="1:33" s="447" customFormat="1" x14ac:dyDescent="0.2"/>
    <row r="5" spans="1:33" s="447" customFormat="1" x14ac:dyDescent="0.2">
      <c r="A5" s="1786" t="s">
        <v>3139</v>
      </c>
      <c r="B5" s="1787"/>
      <c r="C5" s="1787"/>
      <c r="D5" s="1787"/>
      <c r="E5" s="1787"/>
      <c r="F5" s="1787"/>
      <c r="G5" s="1787"/>
      <c r="H5" s="1787"/>
      <c r="I5" s="1787"/>
      <c r="J5" s="1787"/>
      <c r="K5" s="1787"/>
      <c r="L5" s="1787"/>
      <c r="M5" s="1787"/>
      <c r="N5" s="1787"/>
      <c r="O5" s="1784" t="s">
        <v>3140</v>
      </c>
      <c r="P5" s="1785"/>
      <c r="Q5" s="1785"/>
      <c r="R5" s="1785"/>
      <c r="S5" s="1785"/>
      <c r="T5" s="1785"/>
      <c r="U5" s="1785"/>
      <c r="V5" s="1785"/>
      <c r="W5" s="1785"/>
      <c r="X5" s="1785"/>
      <c r="Y5" s="1785"/>
      <c r="Z5" s="1785"/>
      <c r="AA5" s="1785"/>
      <c r="AB5" s="1785"/>
      <c r="AC5" s="1785"/>
      <c r="AD5" s="1785"/>
      <c r="AE5" s="1785"/>
      <c r="AF5" s="1785"/>
      <c r="AG5" s="1785"/>
    </row>
    <row r="6" spans="1:33" s="447" customFormat="1" x14ac:dyDescent="0.2">
      <c r="A6" s="1787"/>
      <c r="B6" s="1787"/>
      <c r="C6" s="1787"/>
      <c r="D6" s="1787"/>
      <c r="E6" s="1787"/>
      <c r="F6" s="1787"/>
      <c r="G6" s="1787"/>
      <c r="H6" s="1787"/>
      <c r="I6" s="1787"/>
      <c r="J6" s="1787"/>
      <c r="K6" s="1787"/>
      <c r="L6" s="1787"/>
      <c r="M6" s="1787"/>
      <c r="N6" s="1787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</row>
    <row r="7" spans="1:33" s="447" customFormat="1" ht="13.5" thickBot="1" x14ac:dyDescent="0.25">
      <c r="AG7" s="1354" t="s">
        <v>2071</v>
      </c>
    </row>
    <row r="8" spans="1:33" s="454" customFormat="1" ht="63.75" thickBot="1" x14ac:dyDescent="0.25">
      <c r="A8" s="1150"/>
      <c r="B8" s="1104" t="s">
        <v>1526</v>
      </c>
      <c r="C8" s="1104" t="s">
        <v>2070</v>
      </c>
      <c r="D8" s="1104" t="s">
        <v>1220</v>
      </c>
      <c r="E8" s="1104" t="s">
        <v>800</v>
      </c>
      <c r="F8" s="1104" t="s">
        <v>763</v>
      </c>
      <c r="G8" s="1104" t="s">
        <v>1548</v>
      </c>
      <c r="H8" s="1104" t="s">
        <v>1549</v>
      </c>
      <c r="I8" s="1104" t="s">
        <v>817</v>
      </c>
      <c r="J8" s="1104" t="s">
        <v>854</v>
      </c>
      <c r="K8" s="1104" t="s">
        <v>2132</v>
      </c>
      <c r="L8" s="1104" t="s">
        <v>1557</v>
      </c>
      <c r="M8" s="1104" t="s">
        <v>802</v>
      </c>
      <c r="N8" s="1104" t="s">
        <v>830</v>
      </c>
      <c r="O8" s="1104" t="s">
        <v>1644</v>
      </c>
      <c r="P8" s="1104" t="s">
        <v>1530</v>
      </c>
      <c r="Q8" s="1104" t="s">
        <v>758</v>
      </c>
      <c r="R8" s="1104" t="s">
        <v>1418</v>
      </c>
      <c r="S8" s="1104" t="s">
        <v>803</v>
      </c>
      <c r="T8" s="1104" t="s">
        <v>762</v>
      </c>
      <c r="U8" s="1104" t="s">
        <v>761</v>
      </c>
      <c r="V8" s="1104" t="s">
        <v>829</v>
      </c>
      <c r="W8" s="1104" t="s">
        <v>1581</v>
      </c>
      <c r="X8" s="1104" t="s">
        <v>1527</v>
      </c>
      <c r="Y8" s="1104" t="s">
        <v>828</v>
      </c>
      <c r="Z8" s="1104" t="s">
        <v>799</v>
      </c>
      <c r="AA8" s="1104" t="s">
        <v>1168</v>
      </c>
      <c r="AB8" s="1104" t="s">
        <v>2088</v>
      </c>
      <c r="AC8" s="1104" t="s">
        <v>1535</v>
      </c>
      <c r="AD8" s="1096" t="s">
        <v>759</v>
      </c>
      <c r="AE8" s="1096" t="s">
        <v>1528</v>
      </c>
      <c r="AF8" s="1104" t="s">
        <v>752</v>
      </c>
      <c r="AG8" s="1151" t="s">
        <v>1093</v>
      </c>
    </row>
    <row r="9" spans="1:33" s="308" customFormat="1" ht="18" customHeight="1" x14ac:dyDescent="0.2">
      <c r="A9" s="1206" t="s">
        <v>1794</v>
      </c>
      <c r="B9" s="1207"/>
      <c r="C9" s="1205"/>
      <c r="D9" s="1205"/>
      <c r="E9" s="1205"/>
      <c r="F9" s="1205"/>
      <c r="G9" s="1205"/>
      <c r="H9" s="1205"/>
      <c r="I9" s="1205"/>
      <c r="J9" s="1205"/>
      <c r="K9" s="1205"/>
      <c r="L9" s="1205"/>
      <c r="M9" s="1205"/>
      <c r="N9" s="1205"/>
      <c r="O9" s="1205"/>
      <c r="P9" s="1205"/>
      <c r="Q9" s="1205"/>
      <c r="R9" s="1205"/>
      <c r="S9" s="1205"/>
      <c r="T9" s="1205"/>
      <c r="U9" s="1205"/>
      <c r="V9" s="1205"/>
      <c r="W9" s="1205"/>
      <c r="X9" s="1205"/>
      <c r="Y9" s="1205"/>
      <c r="Z9" s="1205"/>
      <c r="AA9" s="1205"/>
      <c r="AB9" s="1205"/>
      <c r="AC9" s="1205"/>
      <c r="AD9" s="1205"/>
      <c r="AE9" s="1205"/>
      <c r="AF9" s="1208"/>
      <c r="AG9" s="1208"/>
    </row>
    <row r="10" spans="1:33" s="308" customFormat="1" ht="12.95" customHeight="1" x14ac:dyDescent="0.2">
      <c r="A10" s="1487" t="s">
        <v>496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123"/>
      <c r="AG10" s="123"/>
    </row>
    <row r="11" spans="1:33" s="308" customFormat="1" ht="12.95" customHeight="1" x14ac:dyDescent="0.2">
      <c r="A11" s="273" t="s">
        <v>1074</v>
      </c>
      <c r="B11" s="98">
        <v>0</v>
      </c>
      <c r="C11" s="98">
        <v>2134</v>
      </c>
      <c r="D11" s="98">
        <v>397561</v>
      </c>
      <c r="E11" s="98">
        <v>360577</v>
      </c>
      <c r="F11" s="98">
        <v>6556.6411859260579</v>
      </c>
      <c r="G11" s="98">
        <v>14619</v>
      </c>
      <c r="H11" s="98">
        <v>55337</v>
      </c>
      <c r="I11" s="98">
        <v>425109</v>
      </c>
      <c r="J11" s="98">
        <v>614</v>
      </c>
      <c r="K11" s="98">
        <v>6906</v>
      </c>
      <c r="L11" s="98">
        <v>58209</v>
      </c>
      <c r="M11" s="98">
        <v>418760</v>
      </c>
      <c r="N11" s="98">
        <v>6240</v>
      </c>
      <c r="O11" s="98">
        <v>14252</v>
      </c>
      <c r="P11" s="98">
        <v>54236</v>
      </c>
      <c r="Q11" s="98">
        <v>366775</v>
      </c>
      <c r="R11" s="98">
        <v>111630</v>
      </c>
      <c r="S11" s="98">
        <v>54767</v>
      </c>
      <c r="T11" s="98">
        <v>12524</v>
      </c>
      <c r="U11" s="98">
        <v>126224</v>
      </c>
      <c r="V11" s="98">
        <v>13363</v>
      </c>
      <c r="W11" s="98">
        <v>34262</v>
      </c>
      <c r="X11" s="98">
        <v>40639</v>
      </c>
      <c r="Y11" s="98">
        <v>29807</v>
      </c>
      <c r="Z11" s="98">
        <v>57468</v>
      </c>
      <c r="AA11" s="98">
        <v>332972</v>
      </c>
      <c r="AB11" s="98">
        <v>38</v>
      </c>
      <c r="AC11" s="98">
        <v>763.47360000000003</v>
      </c>
      <c r="AD11" s="98">
        <v>203152</v>
      </c>
      <c r="AE11" s="98">
        <v>337225</v>
      </c>
      <c r="AF11" s="123">
        <v>173052</v>
      </c>
      <c r="AG11" s="123">
        <v>3715772.1147859264</v>
      </c>
    </row>
    <row r="12" spans="1:33" s="308" customFormat="1" ht="12.95" customHeight="1" x14ac:dyDescent="0.2">
      <c r="A12" s="273" t="s">
        <v>1075</v>
      </c>
      <c r="B12" s="98">
        <v>0</v>
      </c>
      <c r="C12" s="98">
        <v>18432</v>
      </c>
      <c r="D12" s="98">
        <v>65727</v>
      </c>
      <c r="E12" s="98">
        <v>3208</v>
      </c>
      <c r="F12" s="98">
        <v>309961.41391948762</v>
      </c>
      <c r="G12" s="98">
        <v>10774</v>
      </c>
      <c r="H12" s="98">
        <v>21711</v>
      </c>
      <c r="I12" s="98">
        <v>96425</v>
      </c>
      <c r="J12" s="98">
        <v>460</v>
      </c>
      <c r="K12" s="98">
        <v>5762</v>
      </c>
      <c r="L12" s="98">
        <v>25966</v>
      </c>
      <c r="M12" s="98">
        <v>65210</v>
      </c>
      <c r="N12" s="98">
        <v>1975</v>
      </c>
      <c r="O12" s="98">
        <v>6105</v>
      </c>
      <c r="P12" s="98">
        <v>28531</v>
      </c>
      <c r="Q12" s="98">
        <v>159454</v>
      </c>
      <c r="R12" s="98">
        <v>27234</v>
      </c>
      <c r="S12" s="98">
        <v>11538</v>
      </c>
      <c r="T12" s="98">
        <v>556</v>
      </c>
      <c r="U12" s="98">
        <v>30668</v>
      </c>
      <c r="V12" s="98">
        <v>4487</v>
      </c>
      <c r="W12" s="98">
        <v>21612</v>
      </c>
      <c r="X12" s="98">
        <v>9316</v>
      </c>
      <c r="Y12" s="98">
        <v>15209</v>
      </c>
      <c r="Z12" s="98">
        <v>9417</v>
      </c>
      <c r="AA12" s="98">
        <v>32085</v>
      </c>
      <c r="AB12" s="98">
        <v>217</v>
      </c>
      <c r="AC12" s="98">
        <v>4008.2364000000002</v>
      </c>
      <c r="AD12" s="98">
        <v>53418</v>
      </c>
      <c r="AE12" s="98">
        <v>37896</v>
      </c>
      <c r="AF12" s="123">
        <v>3750</v>
      </c>
      <c r="AG12" s="123">
        <v>1081112.6503194878</v>
      </c>
    </row>
    <row r="13" spans="1:33" s="308" customFormat="1" ht="12.95" customHeight="1" x14ac:dyDescent="0.2">
      <c r="A13" s="273" t="s">
        <v>1076</v>
      </c>
      <c r="B13" s="98">
        <v>159</v>
      </c>
      <c r="C13" s="98">
        <v>0</v>
      </c>
      <c r="D13" s="98">
        <v>5213</v>
      </c>
      <c r="E13" s="98">
        <v>30362</v>
      </c>
      <c r="F13" s="98">
        <v>78219.944894586311</v>
      </c>
      <c r="G13" s="98">
        <v>535</v>
      </c>
      <c r="H13" s="98">
        <v>7237</v>
      </c>
      <c r="I13" s="98">
        <v>6509</v>
      </c>
      <c r="J13" s="98">
        <v>3</v>
      </c>
      <c r="K13" s="98">
        <v>848</v>
      </c>
      <c r="L13" s="98">
        <v>3641</v>
      </c>
      <c r="M13" s="98">
        <v>4801</v>
      </c>
      <c r="N13" s="98">
        <v>913</v>
      </c>
      <c r="O13" s="98">
        <v>544</v>
      </c>
      <c r="P13" s="98">
        <v>4449</v>
      </c>
      <c r="Q13" s="98">
        <v>25867</v>
      </c>
      <c r="R13" s="98">
        <v>101093</v>
      </c>
      <c r="S13" s="98">
        <v>223</v>
      </c>
      <c r="T13" s="98">
        <v>7</v>
      </c>
      <c r="U13" s="98">
        <v>4520</v>
      </c>
      <c r="V13" s="98">
        <v>0</v>
      </c>
      <c r="W13" s="98">
        <v>2949</v>
      </c>
      <c r="X13" s="98">
        <v>1496</v>
      </c>
      <c r="Y13" s="98">
        <v>0</v>
      </c>
      <c r="Z13" s="98">
        <v>240</v>
      </c>
      <c r="AA13" s="98">
        <v>4022</v>
      </c>
      <c r="AB13" s="98">
        <v>0</v>
      </c>
      <c r="AC13" s="98">
        <v>2626.29</v>
      </c>
      <c r="AD13" s="98">
        <v>4269</v>
      </c>
      <c r="AE13" s="98">
        <v>976</v>
      </c>
      <c r="AF13" s="123">
        <v>220</v>
      </c>
      <c r="AG13" s="123">
        <v>291942.23489458632</v>
      </c>
    </row>
    <row r="14" spans="1:33" s="308" customFormat="1" ht="12.95" customHeight="1" x14ac:dyDescent="0.2">
      <c r="A14" s="1488" t="s">
        <v>3243</v>
      </c>
      <c r="B14" s="98">
        <v>159</v>
      </c>
      <c r="C14" s="98">
        <v>20566</v>
      </c>
      <c r="D14" s="98">
        <v>468501</v>
      </c>
      <c r="E14" s="98">
        <v>394147</v>
      </c>
      <c r="F14" s="98">
        <v>394738</v>
      </c>
      <c r="G14" s="98">
        <v>25928</v>
      </c>
      <c r="H14" s="98">
        <v>84285</v>
      </c>
      <c r="I14" s="98">
        <v>528043</v>
      </c>
      <c r="J14" s="98">
        <v>1077</v>
      </c>
      <c r="K14" s="98">
        <v>13516</v>
      </c>
      <c r="L14" s="98">
        <v>87816</v>
      </c>
      <c r="M14" s="98">
        <v>488771</v>
      </c>
      <c r="N14" s="98">
        <v>9128</v>
      </c>
      <c r="O14" s="98">
        <v>20901</v>
      </c>
      <c r="P14" s="98">
        <v>87216</v>
      </c>
      <c r="Q14" s="98">
        <v>552096</v>
      </c>
      <c r="R14" s="98">
        <v>239957</v>
      </c>
      <c r="S14" s="98">
        <v>66528</v>
      </c>
      <c r="T14" s="98">
        <v>13087</v>
      </c>
      <c r="U14" s="98">
        <v>161412</v>
      </c>
      <c r="V14" s="98">
        <v>17850</v>
      </c>
      <c r="W14" s="98">
        <v>58823</v>
      </c>
      <c r="X14" s="98">
        <v>51451</v>
      </c>
      <c r="Y14" s="98">
        <v>45016</v>
      </c>
      <c r="Z14" s="98">
        <v>67125</v>
      </c>
      <c r="AA14" s="98">
        <v>369079</v>
      </c>
      <c r="AB14" s="98">
        <v>255</v>
      </c>
      <c r="AC14" s="98">
        <v>7398</v>
      </c>
      <c r="AD14" s="98">
        <v>260839</v>
      </c>
      <c r="AE14" s="98">
        <v>376097</v>
      </c>
      <c r="AF14" s="123">
        <v>177022</v>
      </c>
      <c r="AG14" s="123">
        <v>5088827</v>
      </c>
    </row>
    <row r="15" spans="1:33" s="308" customFormat="1" ht="12.95" customHeight="1" x14ac:dyDescent="0.2">
      <c r="A15" s="1489" t="s">
        <v>497</v>
      </c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123"/>
      <c r="AG15" s="123"/>
    </row>
    <row r="16" spans="1:33" s="308" customFormat="1" ht="12.95" customHeight="1" x14ac:dyDescent="0.2">
      <c r="A16" s="273" t="s">
        <v>1074</v>
      </c>
      <c r="B16" s="98">
        <v>0</v>
      </c>
      <c r="C16" s="98">
        <v>4011.60916</v>
      </c>
      <c r="D16" s="98">
        <v>50478.709000000003</v>
      </c>
      <c r="E16" s="98">
        <v>26882.86</v>
      </c>
      <c r="F16" s="98">
        <v>93292.251109780293</v>
      </c>
      <c r="G16" s="98">
        <v>10084.5371043</v>
      </c>
      <c r="H16" s="98">
        <v>11692.253909999999</v>
      </c>
      <c r="I16" s="98">
        <v>56904.723509983152</v>
      </c>
      <c r="J16" s="98">
        <v>86.132269999999949</v>
      </c>
      <c r="K16" s="98">
        <v>1519.8635099999999</v>
      </c>
      <c r="L16" s="98">
        <v>16512.11104</v>
      </c>
      <c r="M16" s="98">
        <v>38258.179049999999</v>
      </c>
      <c r="N16" s="98">
        <v>1377.1443999999999</v>
      </c>
      <c r="O16" s="98">
        <v>3601.3837500010768</v>
      </c>
      <c r="P16" s="98">
        <v>12491.01189</v>
      </c>
      <c r="Q16" s="98">
        <v>31958.562189999997</v>
      </c>
      <c r="R16" s="98">
        <v>18945.826468536601</v>
      </c>
      <c r="S16" s="98">
        <v>19556.17007</v>
      </c>
      <c r="T16" s="98">
        <v>1056.22479</v>
      </c>
      <c r="U16" s="98">
        <v>3834.7122200232825</v>
      </c>
      <c r="V16" s="98">
        <v>2196.5969275909465</v>
      </c>
      <c r="W16" s="98">
        <v>9581.9668769750006</v>
      </c>
      <c r="X16" s="98">
        <v>4659.49</v>
      </c>
      <c r="Y16" s="98">
        <v>5473.527</v>
      </c>
      <c r="Z16" s="98">
        <v>3299.319</v>
      </c>
      <c r="AA16" s="98">
        <v>24240.937773223999</v>
      </c>
      <c r="AB16" s="98">
        <v>9.80077</v>
      </c>
      <c r="AC16" s="98">
        <v>569.17534799999999</v>
      </c>
      <c r="AD16" s="98">
        <v>38816.573430000004</v>
      </c>
      <c r="AE16" s="98">
        <v>30233.826670000009</v>
      </c>
      <c r="AF16" s="123">
        <v>8938.3610299999982</v>
      </c>
      <c r="AG16" s="123">
        <v>530563.84026841447</v>
      </c>
    </row>
    <row r="17" spans="1:33" s="308" customFormat="1" ht="12.95" customHeight="1" x14ac:dyDescent="0.2">
      <c r="A17" s="273" t="s">
        <v>1075</v>
      </c>
      <c r="B17" s="98">
        <v>0</v>
      </c>
      <c r="C17" s="98">
        <v>34658.861370000006</v>
      </c>
      <c r="D17" s="98">
        <v>77236.713000000003</v>
      </c>
      <c r="E17" s="98">
        <v>45175.220999999998</v>
      </c>
      <c r="F17" s="98">
        <v>48894.440853997701</v>
      </c>
      <c r="G17" s="98">
        <v>8031.3922499999999</v>
      </c>
      <c r="H17" s="98">
        <v>36415.681090000005</v>
      </c>
      <c r="I17" s="98">
        <v>87185.109239999903</v>
      </c>
      <c r="J17" s="98">
        <v>267.81041000000005</v>
      </c>
      <c r="K17" s="98">
        <v>5511.0919199999998</v>
      </c>
      <c r="L17" s="98">
        <v>31148.873790000001</v>
      </c>
      <c r="M17" s="98">
        <v>41049.1253</v>
      </c>
      <c r="N17" s="98">
        <v>93.393000000000001</v>
      </c>
      <c r="O17" s="98">
        <v>8906.1684499989569</v>
      </c>
      <c r="P17" s="98">
        <v>33727.354080000005</v>
      </c>
      <c r="Q17" s="98">
        <v>82101.988379999995</v>
      </c>
      <c r="R17" s="98">
        <v>22379.66661</v>
      </c>
      <c r="S17" s="98">
        <v>14700.73768</v>
      </c>
      <c r="T17" s="98">
        <v>303.95792</v>
      </c>
      <c r="U17" s="98">
        <v>20338.710333850286</v>
      </c>
      <c r="V17" s="98">
        <v>2449.3430724090535</v>
      </c>
      <c r="W17" s="98">
        <v>48158.949899539999</v>
      </c>
      <c r="X17" s="98">
        <v>10305.887000000001</v>
      </c>
      <c r="Y17" s="98">
        <v>61762.184999999998</v>
      </c>
      <c r="Z17" s="98">
        <v>5842.9269999999997</v>
      </c>
      <c r="AA17" s="98">
        <v>21551.859840548001</v>
      </c>
      <c r="AB17" s="98">
        <v>374.62148999999999</v>
      </c>
      <c r="AC17" s="98">
        <v>2988.1705769999999</v>
      </c>
      <c r="AD17" s="98">
        <v>48196.814680000025</v>
      </c>
      <c r="AE17" s="98">
        <v>10157.038</v>
      </c>
      <c r="AF17" s="123">
        <v>43318.751820000012</v>
      </c>
      <c r="AG17" s="123">
        <v>853232.84505734395</v>
      </c>
    </row>
    <row r="18" spans="1:33" s="308" customFormat="1" ht="12.95" customHeight="1" x14ac:dyDescent="0.2">
      <c r="A18" s="273" t="s">
        <v>1076</v>
      </c>
      <c r="B18" s="98">
        <v>8744.4396199999992</v>
      </c>
      <c r="C18" s="98">
        <v>0</v>
      </c>
      <c r="D18" s="98">
        <v>43620.08</v>
      </c>
      <c r="E18" s="98">
        <v>63500.743999999999</v>
      </c>
      <c r="F18" s="98">
        <v>105203.38403622201</v>
      </c>
      <c r="G18" s="98">
        <v>9743.3143299999992</v>
      </c>
      <c r="H18" s="98">
        <v>10946.445</v>
      </c>
      <c r="I18" s="98">
        <v>102880.93147999996</v>
      </c>
      <c r="J18" s="98">
        <v>10.821669999999999</v>
      </c>
      <c r="K18" s="98">
        <v>3603.30771</v>
      </c>
      <c r="L18" s="98">
        <v>26167.23473</v>
      </c>
      <c r="M18" s="98">
        <v>43110.541190000018</v>
      </c>
      <c r="N18" s="98">
        <v>0</v>
      </c>
      <c r="O18" s="98">
        <v>7083.3464699999686</v>
      </c>
      <c r="P18" s="98">
        <v>23390.563449999998</v>
      </c>
      <c r="Q18" s="98">
        <v>10730.088089999999</v>
      </c>
      <c r="R18" s="98">
        <v>20174.695600000003</v>
      </c>
      <c r="S18" s="98">
        <v>8725.1168200000011</v>
      </c>
      <c r="T18" s="98">
        <v>53.291059999999995</v>
      </c>
      <c r="U18" s="98">
        <v>9514.123446126423</v>
      </c>
      <c r="V18" s="98">
        <v>0</v>
      </c>
      <c r="W18" s="98">
        <v>36971.911196661</v>
      </c>
      <c r="X18" s="98">
        <v>3122.3739999999998</v>
      </c>
      <c r="Y18" s="98">
        <v>0</v>
      </c>
      <c r="Z18" s="98">
        <v>217.1</v>
      </c>
      <c r="AA18" s="98">
        <v>23205.816981082997</v>
      </c>
      <c r="AB18" s="98">
        <v>0</v>
      </c>
      <c r="AC18" s="98">
        <v>1957.919075</v>
      </c>
      <c r="AD18" s="98">
        <v>82544.946609999955</v>
      </c>
      <c r="AE18" s="98">
        <v>3737.087</v>
      </c>
      <c r="AF18" s="123">
        <v>10780.820609999997</v>
      </c>
      <c r="AG18" s="123">
        <v>659740.44417509239</v>
      </c>
    </row>
    <row r="19" spans="1:33" s="308" customFormat="1" ht="12.95" customHeight="1" x14ac:dyDescent="0.2">
      <c r="A19" s="1488" t="s">
        <v>3244</v>
      </c>
      <c r="B19" s="98">
        <v>8744.4396199999992</v>
      </c>
      <c r="C19" s="98">
        <v>38670.470530000006</v>
      </c>
      <c r="D19" s="98">
        <v>171335.50200000001</v>
      </c>
      <c r="E19" s="98">
        <v>135558.82500000001</v>
      </c>
      <c r="F19" s="98">
        <v>247390.076</v>
      </c>
      <c r="G19" s="98">
        <v>27859.243684299996</v>
      </c>
      <c r="H19" s="98">
        <v>59054.380000000005</v>
      </c>
      <c r="I19" s="98">
        <v>246970.76422998303</v>
      </c>
      <c r="J19" s="98">
        <v>364.76434999999998</v>
      </c>
      <c r="K19" s="98">
        <v>10634.263139999999</v>
      </c>
      <c r="L19" s="98">
        <v>73828.219559999998</v>
      </c>
      <c r="M19" s="98">
        <v>122417.84554000001</v>
      </c>
      <c r="N19" s="98">
        <v>1470.5373999999999</v>
      </c>
      <c r="O19" s="98">
        <v>19590.898670000002</v>
      </c>
      <c r="P19" s="98">
        <v>69608.92942</v>
      </c>
      <c r="Q19" s="98">
        <v>124790.63866</v>
      </c>
      <c r="R19" s="98">
        <v>61500.188678536608</v>
      </c>
      <c r="S19" s="98">
        <v>42982.024570000001</v>
      </c>
      <c r="T19" s="98">
        <v>1413.4737700000001</v>
      </c>
      <c r="U19" s="98">
        <v>33687.545999999995</v>
      </c>
      <c r="V19" s="98">
        <v>4645.9400000000005</v>
      </c>
      <c r="W19" s="98">
        <v>94712.827973175998</v>
      </c>
      <c r="X19" s="98">
        <v>18087.751</v>
      </c>
      <c r="Y19" s="98">
        <v>67235.712</v>
      </c>
      <c r="Z19" s="98">
        <v>9359.3459999999995</v>
      </c>
      <c r="AA19" s="98">
        <v>68998.614594854997</v>
      </c>
      <c r="AB19" s="98">
        <v>384.42225999999999</v>
      </c>
      <c r="AC19" s="98">
        <v>5515.2649999999994</v>
      </c>
      <c r="AD19" s="98">
        <v>169558.33471999998</v>
      </c>
      <c r="AE19" s="98">
        <v>44127.951670000009</v>
      </c>
      <c r="AF19" s="98">
        <v>63037.933460000007</v>
      </c>
      <c r="AG19" s="123">
        <v>2043537.1295008503</v>
      </c>
    </row>
    <row r="20" spans="1:33" s="308" customFormat="1" ht="12.95" customHeight="1" x14ac:dyDescent="0.2">
      <c r="A20" s="1489" t="s">
        <v>498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123"/>
      <c r="AG20" s="123"/>
    </row>
    <row r="21" spans="1:33" s="308" customFormat="1" ht="12.95" customHeight="1" x14ac:dyDescent="0.2">
      <c r="A21" s="273" t="s">
        <v>1074</v>
      </c>
      <c r="B21" s="98">
        <v>0</v>
      </c>
      <c r="C21" s="98">
        <v>1974.8495479588901</v>
      </c>
      <c r="D21" s="98">
        <v>13636.011</v>
      </c>
      <c r="E21" s="98">
        <v>11818.279329999999</v>
      </c>
      <c r="F21" s="98">
        <v>12460.76</v>
      </c>
      <c r="G21" s="98">
        <v>1611.23415</v>
      </c>
      <c r="H21" s="98">
        <v>3181.1456655101883</v>
      </c>
      <c r="I21" s="98">
        <v>24399.72212000002</v>
      </c>
      <c r="J21" s="98">
        <v>72.26091000000001</v>
      </c>
      <c r="K21" s="98">
        <v>537.21071999999992</v>
      </c>
      <c r="L21" s="98">
        <v>7422.0831500000077</v>
      </c>
      <c r="M21" s="98">
        <v>19564.286613241173</v>
      </c>
      <c r="N21" s="98">
        <v>122.43258999999999</v>
      </c>
      <c r="O21" s="98">
        <v>1688.6010600000068</v>
      </c>
      <c r="P21" s="98">
        <v>5734.5426300001664</v>
      </c>
      <c r="Q21" s="98">
        <v>8663.9380399999991</v>
      </c>
      <c r="R21" s="98">
        <v>3626.52216</v>
      </c>
      <c r="S21" s="98">
        <v>7967.5558899999996</v>
      </c>
      <c r="T21" s="98">
        <v>105.96073</v>
      </c>
      <c r="U21" s="98">
        <v>1878.3337200000005</v>
      </c>
      <c r="V21" s="98">
        <v>1044.6650500000001</v>
      </c>
      <c r="W21" s="98">
        <v>3554.456225246</v>
      </c>
      <c r="X21" s="98">
        <v>7257.902</v>
      </c>
      <c r="Y21" s="98">
        <v>2358.28953</v>
      </c>
      <c r="Z21" s="98">
        <v>366.11599999999999</v>
      </c>
      <c r="AA21" s="98">
        <v>7232.5746799999997</v>
      </c>
      <c r="AB21" s="98">
        <v>9.1039999999999992</v>
      </c>
      <c r="AC21" s="98">
        <v>439.09114</v>
      </c>
      <c r="AD21" s="98">
        <v>7249.5641293022736</v>
      </c>
      <c r="AE21" s="98">
        <v>9041.2176525473169</v>
      </c>
      <c r="AF21" s="123">
        <v>2667.0483300000001</v>
      </c>
      <c r="AG21" s="123">
        <v>167685.75876380602</v>
      </c>
    </row>
    <row r="22" spans="1:33" s="308" customFormat="1" ht="12.95" customHeight="1" x14ac:dyDescent="0.2">
      <c r="A22" s="273" t="s">
        <v>1618</v>
      </c>
      <c r="B22" s="98">
        <v>0</v>
      </c>
      <c r="C22" s="98">
        <v>16851.610052041098</v>
      </c>
      <c r="D22" s="98">
        <v>27035.057679999998</v>
      </c>
      <c r="E22" s="98">
        <v>41817.390420000003</v>
      </c>
      <c r="F22" s="98">
        <v>72687.77</v>
      </c>
      <c r="G22" s="98">
        <v>4630.0114599999997</v>
      </c>
      <c r="H22" s="98">
        <v>21750.685403702108</v>
      </c>
      <c r="I22" s="98">
        <v>50069.80301000004</v>
      </c>
      <c r="J22" s="98">
        <v>86.423419999999993</v>
      </c>
      <c r="K22" s="98">
        <v>2988.7495899999999</v>
      </c>
      <c r="L22" s="98">
        <v>11293.211309999999</v>
      </c>
      <c r="M22" s="98">
        <v>15087.101000000001</v>
      </c>
      <c r="N22" s="98">
        <v>17.968499999999999</v>
      </c>
      <c r="O22" s="98">
        <v>14104.752329999996</v>
      </c>
      <c r="P22" s="98">
        <v>24349.030869999828</v>
      </c>
      <c r="Q22" s="98">
        <v>42317.102619999998</v>
      </c>
      <c r="R22" s="98">
        <v>7982.2179299999998</v>
      </c>
      <c r="S22" s="98">
        <v>5385.5437199999997</v>
      </c>
      <c r="T22" s="98">
        <v>169.43260000000001</v>
      </c>
      <c r="U22" s="98">
        <v>5503.973920000004</v>
      </c>
      <c r="V22" s="98">
        <v>802.94025999999997</v>
      </c>
      <c r="W22" s="98">
        <v>16777.39627707404</v>
      </c>
      <c r="X22" s="98">
        <v>1156.4269999999999</v>
      </c>
      <c r="Y22" s="98">
        <v>22929.502250000001</v>
      </c>
      <c r="Z22" s="98">
        <v>953.83299999999997</v>
      </c>
      <c r="AA22" s="98">
        <v>11084.98</v>
      </c>
      <c r="AB22" s="98">
        <v>0</v>
      </c>
      <c r="AC22" s="98">
        <v>542.27197999999999</v>
      </c>
      <c r="AD22" s="98">
        <v>30557.53827416381</v>
      </c>
      <c r="AE22" s="98">
        <v>3095.3899970605139</v>
      </c>
      <c r="AF22" s="123">
        <v>23300.967560000001</v>
      </c>
      <c r="AG22" s="123">
        <v>475329.0824340416</v>
      </c>
    </row>
    <row r="23" spans="1:33" s="308" customFormat="1" ht="12.95" customHeight="1" x14ac:dyDescent="0.2">
      <c r="A23" s="273" t="s">
        <v>1076</v>
      </c>
      <c r="B23" s="98">
        <v>337.85300000000001</v>
      </c>
      <c r="C23" s="98">
        <v>0</v>
      </c>
      <c r="D23" s="98">
        <v>10840.102000000001</v>
      </c>
      <c r="E23" s="98">
        <v>10199.89069</v>
      </c>
      <c r="F23" s="98">
        <v>18691.142</v>
      </c>
      <c r="G23" s="98">
        <v>2116.5046400000001</v>
      </c>
      <c r="H23" s="98">
        <v>34893.759332561101</v>
      </c>
      <c r="I23" s="98">
        <v>132559.27152999997</v>
      </c>
      <c r="J23" s="98">
        <v>0.14102000000000001</v>
      </c>
      <c r="K23" s="98">
        <v>270.36829999999998</v>
      </c>
      <c r="L23" s="98">
        <v>56988.302999999913</v>
      </c>
      <c r="M23" s="98">
        <v>8921.2529900000027</v>
      </c>
      <c r="N23" s="98">
        <v>0</v>
      </c>
      <c r="O23" s="98">
        <v>9793.2761700000028</v>
      </c>
      <c r="P23" s="98">
        <v>12889.644090000002</v>
      </c>
      <c r="Q23" s="98">
        <v>15858.51447</v>
      </c>
      <c r="R23" s="98">
        <v>40820.35641</v>
      </c>
      <c r="S23" s="98">
        <v>10.356999999999999</v>
      </c>
      <c r="T23" s="98">
        <v>0.93453999999999993</v>
      </c>
      <c r="U23" s="98">
        <v>641.44538</v>
      </c>
      <c r="V23" s="98">
        <v>0</v>
      </c>
      <c r="W23" s="98">
        <v>16742.25974768</v>
      </c>
      <c r="X23" s="98">
        <v>420.27</v>
      </c>
      <c r="Y23" s="98">
        <v>0</v>
      </c>
      <c r="Z23" s="98">
        <v>6.452</v>
      </c>
      <c r="AA23" s="98">
        <v>10952.430564598</v>
      </c>
      <c r="AB23" s="98">
        <v>0</v>
      </c>
      <c r="AC23" s="98">
        <v>1757.5607600000001</v>
      </c>
      <c r="AD23" s="98">
        <v>35437.443326533932</v>
      </c>
      <c r="AE23" s="98">
        <v>1295.09441039222</v>
      </c>
      <c r="AF23" s="123">
        <v>2404.6027800000002</v>
      </c>
      <c r="AG23" s="123">
        <v>424849.23015176522</v>
      </c>
    </row>
    <row r="24" spans="1:33" s="308" customFormat="1" ht="12.95" customHeight="1" x14ac:dyDescent="0.2">
      <c r="A24" s="1488" t="s">
        <v>3244</v>
      </c>
      <c r="B24" s="98">
        <v>337.85300000000001</v>
      </c>
      <c r="C24" s="98">
        <v>18826.459599999987</v>
      </c>
      <c r="D24" s="98">
        <v>51511.170679999996</v>
      </c>
      <c r="E24" s="98">
        <v>63835.560440000001</v>
      </c>
      <c r="F24" s="98">
        <v>103839.67199999999</v>
      </c>
      <c r="G24" s="98">
        <v>8357.750250000001</v>
      </c>
      <c r="H24" s="98">
        <v>59825.590401773399</v>
      </c>
      <c r="I24" s="98">
        <v>207028.79666000002</v>
      </c>
      <c r="J24" s="98">
        <v>158.82534999999999</v>
      </c>
      <c r="K24" s="98">
        <v>3796.32861</v>
      </c>
      <c r="L24" s="98">
        <v>75703.597459999917</v>
      </c>
      <c r="M24" s="98">
        <v>43572.640603241176</v>
      </c>
      <c r="N24" s="98">
        <v>140.40108999999998</v>
      </c>
      <c r="O24" s="98">
        <v>25586.629560000005</v>
      </c>
      <c r="P24" s="98">
        <v>42973.21759</v>
      </c>
      <c r="Q24" s="98">
        <v>66839.555129999993</v>
      </c>
      <c r="R24" s="98">
        <v>52429.0965</v>
      </c>
      <c r="S24" s="98">
        <v>13363.456609999999</v>
      </c>
      <c r="T24" s="98">
        <v>276.32787000000002</v>
      </c>
      <c r="U24" s="98">
        <v>8023.7530200000047</v>
      </c>
      <c r="V24" s="98">
        <v>1847.6053099999999</v>
      </c>
      <c r="W24" s="98">
        <v>37074.112250000042</v>
      </c>
      <c r="X24" s="98">
        <v>8834.5990000000002</v>
      </c>
      <c r="Y24" s="98">
        <v>25287.79178</v>
      </c>
      <c r="Z24" s="98">
        <v>1326.4010000000001</v>
      </c>
      <c r="AA24" s="98">
        <v>29269.985244598</v>
      </c>
      <c r="AB24" s="98">
        <v>9.1039999999999992</v>
      </c>
      <c r="AC24" s="98">
        <v>2738.9238800000003</v>
      </c>
      <c r="AD24" s="98">
        <v>73244.545730000013</v>
      </c>
      <c r="AE24" s="98">
        <v>13431.702060000051</v>
      </c>
      <c r="AF24" s="98">
        <v>28372.618670000003</v>
      </c>
      <c r="AG24" s="123">
        <v>1067864.0713496129</v>
      </c>
    </row>
    <row r="25" spans="1:33" s="1021" customFormat="1" ht="12.95" customHeight="1" x14ac:dyDescent="0.2">
      <c r="A25" s="1020"/>
      <c r="B25" s="1022"/>
      <c r="C25" s="1022"/>
      <c r="D25" s="1022"/>
      <c r="E25" s="1022"/>
      <c r="F25" s="1022"/>
      <c r="G25" s="1022"/>
      <c r="H25" s="1022"/>
      <c r="I25" s="1022"/>
      <c r="J25" s="1022"/>
      <c r="K25" s="1022"/>
      <c r="L25" s="1022"/>
      <c r="M25" s="1022"/>
      <c r="N25" s="1022"/>
      <c r="O25" s="1022"/>
      <c r="P25" s="1022"/>
      <c r="Q25" s="1022"/>
      <c r="R25" s="1022"/>
      <c r="S25" s="1022"/>
      <c r="T25" s="1022"/>
      <c r="U25" s="1022"/>
      <c r="V25" s="1022"/>
      <c r="W25" s="1022"/>
      <c r="X25" s="1022"/>
      <c r="Y25" s="1022"/>
      <c r="Z25" s="1022"/>
      <c r="AA25" s="1022"/>
      <c r="AB25" s="1022"/>
      <c r="AC25" s="1022"/>
      <c r="AD25" s="1023"/>
      <c r="AE25" s="1023"/>
      <c r="AF25" s="1022"/>
      <c r="AG25" s="1024"/>
    </row>
    <row r="26" spans="1:33" ht="18" customHeight="1" x14ac:dyDescent="0.2">
      <c r="A26" s="1490" t="s">
        <v>487</v>
      </c>
      <c r="B26" s="1205"/>
      <c r="C26" s="1205"/>
      <c r="D26" s="1205"/>
      <c r="E26" s="1205"/>
      <c r="F26" s="1205"/>
      <c r="G26" s="1205"/>
      <c r="H26" s="1205"/>
      <c r="I26" s="1205"/>
      <c r="J26" s="1205"/>
      <c r="K26" s="1205"/>
      <c r="L26" s="1205"/>
      <c r="M26" s="1205"/>
      <c r="N26" s="1205"/>
      <c r="O26" s="1205"/>
      <c r="P26" s="1205"/>
      <c r="Q26" s="1205"/>
      <c r="R26" s="1205"/>
      <c r="S26" s="1205"/>
      <c r="T26" s="1205"/>
      <c r="U26" s="1205"/>
      <c r="V26" s="1205"/>
      <c r="W26" s="1205"/>
      <c r="X26" s="1205"/>
      <c r="Y26" s="1205"/>
      <c r="Z26" s="1205"/>
      <c r="AA26" s="1205"/>
      <c r="AB26" s="1205"/>
      <c r="AC26" s="1205"/>
      <c r="AD26" s="1205"/>
      <c r="AE26" s="1205"/>
      <c r="AF26" s="1205"/>
      <c r="AG26" s="1205"/>
    </row>
    <row r="27" spans="1:33" ht="15" x14ac:dyDescent="0.2">
      <c r="A27" s="1491" t="s">
        <v>488</v>
      </c>
      <c r="B27" s="98">
        <v>476.76366000000002</v>
      </c>
      <c r="C27" s="98">
        <v>13332.645779999999</v>
      </c>
      <c r="D27" s="98">
        <v>125076.15211000001</v>
      </c>
      <c r="E27" s="98">
        <v>56581.296249999999</v>
      </c>
      <c r="F27" s="98">
        <v>136311.74398</v>
      </c>
      <c r="G27" s="98">
        <v>18449.630919999996</v>
      </c>
      <c r="H27" s="98">
        <v>23979.401989999998</v>
      </c>
      <c r="I27" s="98">
        <v>132305.74137999999</v>
      </c>
      <c r="J27" s="98">
        <v>187.30759</v>
      </c>
      <c r="K27" s="98">
        <v>1945.3284900000001</v>
      </c>
      <c r="L27" s="98">
        <v>31942.286919999999</v>
      </c>
      <c r="M27" s="98">
        <v>110517.89206999997</v>
      </c>
      <c r="N27" s="98">
        <v>726.63115999999991</v>
      </c>
      <c r="O27" s="98">
        <v>10039.22868</v>
      </c>
      <c r="P27" s="98">
        <v>146146.83625999998</v>
      </c>
      <c r="Q27" s="98">
        <v>131855.81301000004</v>
      </c>
      <c r="R27" s="98">
        <v>32805.141154999998</v>
      </c>
      <c r="S27" s="98">
        <v>20835.372339999998</v>
      </c>
      <c r="T27" s="98">
        <v>2197.2712299999998</v>
      </c>
      <c r="U27" s="98">
        <v>12776.029229999998</v>
      </c>
      <c r="V27" s="98">
        <v>1912.93514</v>
      </c>
      <c r="W27" s="98">
        <v>91171.821590000007</v>
      </c>
      <c r="X27" s="98">
        <v>4432.9660000000003</v>
      </c>
      <c r="Y27" s="98">
        <v>45822.82748</v>
      </c>
      <c r="Z27" s="98">
        <v>12148.944460000002</v>
      </c>
      <c r="AA27" s="98">
        <v>88236.259889999987</v>
      </c>
      <c r="AB27" s="98">
        <v>707.55770000000007</v>
      </c>
      <c r="AC27" s="98">
        <v>1070.95678</v>
      </c>
      <c r="AD27" s="98">
        <v>116329.94958999999</v>
      </c>
      <c r="AE27" s="98">
        <v>211134.25912999999</v>
      </c>
      <c r="AF27" s="98">
        <v>56458.463640000002</v>
      </c>
      <c r="AG27" s="98">
        <v>1637915.4556049996</v>
      </c>
    </row>
    <row r="28" spans="1:33" x14ac:dyDescent="0.2">
      <c r="A28" s="252" t="s">
        <v>1619</v>
      </c>
      <c r="B28" s="98">
        <v>0</v>
      </c>
      <c r="C28" s="98">
        <v>156.47516000000002</v>
      </c>
      <c r="D28" s="98">
        <v>5035.5791499999996</v>
      </c>
      <c r="E28" s="98">
        <v>131.76654000000002</v>
      </c>
      <c r="F28" s="98">
        <v>6893.536430000001</v>
      </c>
      <c r="G28" s="98">
        <v>9.2399999999999999E-3</v>
      </c>
      <c r="H28" s="98">
        <v>743.21574999999893</v>
      </c>
      <c r="I28" s="98">
        <v>8316.6590000000106</v>
      </c>
      <c r="J28" s="98">
        <v>15.07591</v>
      </c>
      <c r="K28" s="98">
        <v>165.32642000000001</v>
      </c>
      <c r="L28" s="98">
        <v>0</v>
      </c>
      <c r="M28" s="98">
        <v>3908.8910700000001</v>
      </c>
      <c r="N28" s="98">
        <v>0</v>
      </c>
      <c r="O28" s="98">
        <v>5.7279900000000001</v>
      </c>
      <c r="P28" s="98">
        <v>93.021119999999996</v>
      </c>
      <c r="Q28" s="98">
        <v>17.87509</v>
      </c>
      <c r="R28" s="98">
        <v>2244.3193700000002</v>
      </c>
      <c r="S28" s="98">
        <v>0.21187</v>
      </c>
      <c r="T28" s="98">
        <v>47.856819999999999</v>
      </c>
      <c r="U28" s="98">
        <v>0</v>
      </c>
      <c r="V28" s="98">
        <v>255.96789999999999</v>
      </c>
      <c r="W28" s="98">
        <v>1247.6843600000002</v>
      </c>
      <c r="X28" s="98">
        <v>0.35899999999999999</v>
      </c>
      <c r="Y28" s="98">
        <v>178.47932999999998</v>
      </c>
      <c r="Z28" s="98">
        <v>270.01715000000002</v>
      </c>
      <c r="AA28" s="98">
        <v>2375.3573099999999</v>
      </c>
      <c r="AB28" s="98">
        <v>0</v>
      </c>
      <c r="AC28" s="98">
        <v>96.33372</v>
      </c>
      <c r="AD28" s="98">
        <v>3607.7587200000003</v>
      </c>
      <c r="AE28" s="98">
        <v>1325.2931899999999</v>
      </c>
      <c r="AF28" s="98">
        <v>1165.2520900000002</v>
      </c>
      <c r="AG28" s="98">
        <v>38298.04970000001</v>
      </c>
    </row>
    <row r="29" spans="1:33" x14ac:dyDescent="0.2">
      <c r="A29" s="252" t="s">
        <v>953</v>
      </c>
      <c r="B29" s="98">
        <v>0</v>
      </c>
      <c r="C29" s="98">
        <v>1510.4523100000001</v>
      </c>
      <c r="D29" s="98">
        <v>38205.309780000003</v>
      </c>
      <c r="E29" s="98">
        <v>2839.4853499999999</v>
      </c>
      <c r="F29" s="98">
        <v>11858.13314</v>
      </c>
      <c r="G29" s="98">
        <v>261.27123</v>
      </c>
      <c r="H29" s="98">
        <v>2420.8502899999999</v>
      </c>
      <c r="I29" s="98">
        <v>27590.6854000001</v>
      </c>
      <c r="J29" s="98">
        <v>28.978369999999998</v>
      </c>
      <c r="K29" s="98">
        <v>351.70657</v>
      </c>
      <c r="L29" s="98">
        <v>1720.1974599999999</v>
      </c>
      <c r="M29" s="98">
        <v>14931.237559999998</v>
      </c>
      <c r="N29" s="98">
        <v>28.887740000000001</v>
      </c>
      <c r="O29" s="98">
        <v>64.699839999999995</v>
      </c>
      <c r="P29" s="98">
        <v>1688.5874400000002</v>
      </c>
      <c r="Q29" s="98">
        <v>4303.5531800000008</v>
      </c>
      <c r="R29" s="98">
        <v>11473.195450000001</v>
      </c>
      <c r="S29" s="98">
        <v>678.95501999999999</v>
      </c>
      <c r="T29" s="98">
        <v>118.57397999999999</v>
      </c>
      <c r="U29" s="98">
        <v>2549.4236099999998</v>
      </c>
      <c r="V29" s="98">
        <v>468.66487000000001</v>
      </c>
      <c r="W29" s="98">
        <v>3904.9650299999998</v>
      </c>
      <c r="X29" s="98">
        <v>37.597000000000001</v>
      </c>
      <c r="Y29" s="98">
        <v>-1661.6068600000001</v>
      </c>
      <c r="Z29" s="98">
        <v>6542.50918</v>
      </c>
      <c r="AA29" s="98">
        <v>42000.088100000001</v>
      </c>
      <c r="AB29" s="98">
        <v>0</v>
      </c>
      <c r="AC29" s="98">
        <v>277.98752000000002</v>
      </c>
      <c r="AD29" s="98">
        <v>8978.229519999999</v>
      </c>
      <c r="AE29" s="98">
        <v>50.102489999999996</v>
      </c>
      <c r="AF29" s="98">
        <v>9856.5193900000013</v>
      </c>
      <c r="AG29" s="98">
        <v>193079.23996000006</v>
      </c>
    </row>
    <row r="30" spans="1:33" x14ac:dyDescent="0.2">
      <c r="A30" s="252" t="s">
        <v>1077</v>
      </c>
      <c r="B30" s="98">
        <v>51.693829999999998</v>
      </c>
      <c r="C30" s="98">
        <v>1024.3101999999999</v>
      </c>
      <c r="D30" s="98">
        <v>29420.129199999999</v>
      </c>
      <c r="E30" s="98">
        <v>29614.105449999995</v>
      </c>
      <c r="F30" s="98">
        <v>62986.688940000007</v>
      </c>
      <c r="G30" s="98">
        <v>6233.48387</v>
      </c>
      <c r="H30" s="98">
        <v>7638.76044</v>
      </c>
      <c r="I30" s="98">
        <v>22051.314969999999</v>
      </c>
      <c r="J30" s="98">
        <v>4.8057600000000003</v>
      </c>
      <c r="K30" s="98">
        <v>542.25238999999999</v>
      </c>
      <c r="L30" s="98">
        <v>10697.696599999999</v>
      </c>
      <c r="M30" s="98">
        <v>45582.999329999999</v>
      </c>
      <c r="N30" s="98">
        <v>51.518800000000006</v>
      </c>
      <c r="O30" s="98">
        <v>1557.24946</v>
      </c>
      <c r="P30" s="98">
        <v>15514.275879999999</v>
      </c>
      <c r="Q30" s="98">
        <v>38704.604849999996</v>
      </c>
      <c r="R30" s="98">
        <v>14073.891565000002</v>
      </c>
      <c r="S30" s="98">
        <v>5861.6442300000008</v>
      </c>
      <c r="T30" s="98">
        <v>10.23615</v>
      </c>
      <c r="U30" s="98">
        <v>2537.1911800000003</v>
      </c>
      <c r="V30" s="98">
        <v>70.090140000000005</v>
      </c>
      <c r="W30" s="98">
        <v>19942.72064</v>
      </c>
      <c r="X30" s="98">
        <v>2131.8820000000001</v>
      </c>
      <c r="Y30" s="98">
        <v>26937.42987</v>
      </c>
      <c r="Z30" s="98">
        <v>1408.4408999999998</v>
      </c>
      <c r="AA30" s="98">
        <v>9895.0789100000002</v>
      </c>
      <c r="AB30" s="98">
        <v>0</v>
      </c>
      <c r="AC30" s="98">
        <v>352.66361999999998</v>
      </c>
      <c r="AD30" s="98">
        <v>40715.517460000003</v>
      </c>
      <c r="AE30" s="98">
        <v>1806.36482</v>
      </c>
      <c r="AF30" s="98">
        <v>14939.933359999999</v>
      </c>
      <c r="AG30" s="98">
        <v>412358.97481499997</v>
      </c>
    </row>
    <row r="31" spans="1:33" x14ac:dyDescent="0.2">
      <c r="A31" s="270" t="s">
        <v>1078</v>
      </c>
      <c r="B31" s="98">
        <v>425.06983000000002</v>
      </c>
      <c r="C31" s="98">
        <v>90.844200000000001</v>
      </c>
      <c r="D31" s="98">
        <v>15923.79875</v>
      </c>
      <c r="E31" s="98">
        <v>5529.2864600000003</v>
      </c>
      <c r="F31" s="98">
        <v>2867.2439000000004</v>
      </c>
      <c r="G31" s="98">
        <v>1185.36734</v>
      </c>
      <c r="H31" s="98">
        <v>145.7354900000002</v>
      </c>
      <c r="I31" s="98">
        <v>6098.9525899999971</v>
      </c>
      <c r="J31" s="98">
        <v>0.93542999999999998</v>
      </c>
      <c r="K31" s="98">
        <v>6.2205300000000001</v>
      </c>
      <c r="L31" s="98">
        <v>835.76781000000005</v>
      </c>
      <c r="M31" s="98">
        <v>2975.2588100000003</v>
      </c>
      <c r="N31" s="98">
        <v>0</v>
      </c>
      <c r="O31" s="98">
        <v>257.42966999999999</v>
      </c>
      <c r="P31" s="98">
        <v>392.08069999999998</v>
      </c>
      <c r="Q31" s="98">
        <v>2572.85932</v>
      </c>
      <c r="R31" s="98">
        <v>286.16858000000002</v>
      </c>
      <c r="S31" s="98">
        <v>2189.4755</v>
      </c>
      <c r="T31" s="98">
        <v>0.92549999999999999</v>
      </c>
      <c r="U31" s="98">
        <v>709.51918999999998</v>
      </c>
      <c r="V31" s="98">
        <v>19.092200000000002</v>
      </c>
      <c r="W31" s="98">
        <v>5145.7681700000003</v>
      </c>
      <c r="X31" s="98">
        <v>75.108000000000004</v>
      </c>
      <c r="Y31" s="98">
        <v>-830.26697999999999</v>
      </c>
      <c r="Z31" s="98">
        <v>10.296340000000001</v>
      </c>
      <c r="AA31" s="98">
        <v>5834.8039800000006</v>
      </c>
      <c r="AB31" s="98">
        <v>0</v>
      </c>
      <c r="AC31" s="98">
        <v>68.230559999999997</v>
      </c>
      <c r="AD31" s="98">
        <v>6417.8953899999997</v>
      </c>
      <c r="AE31" s="98">
        <v>6.7547899999999998</v>
      </c>
      <c r="AF31" s="98">
        <v>1488.4560200000001</v>
      </c>
      <c r="AG31" s="98">
        <v>60729.078069999996</v>
      </c>
    </row>
    <row r="32" spans="1:33" x14ac:dyDescent="0.2">
      <c r="A32" s="232" t="s">
        <v>954</v>
      </c>
      <c r="B32" s="98">
        <v>0</v>
      </c>
      <c r="C32" s="98">
        <v>412.11424</v>
      </c>
      <c r="D32" s="98">
        <v>12519.570390000001</v>
      </c>
      <c r="E32" s="98">
        <v>4296.9549000000006</v>
      </c>
      <c r="F32" s="98">
        <v>26582.539580000001</v>
      </c>
      <c r="G32" s="98">
        <v>1701.24782</v>
      </c>
      <c r="H32" s="98">
        <v>7381.2049800000004</v>
      </c>
      <c r="I32" s="98">
        <v>35818.171309999896</v>
      </c>
      <c r="J32" s="98">
        <v>126.27385000000001</v>
      </c>
      <c r="K32" s="98">
        <v>590.40346</v>
      </c>
      <c r="L32" s="98">
        <v>9060.0384000000013</v>
      </c>
      <c r="M32" s="98">
        <v>30825.089219999998</v>
      </c>
      <c r="N32" s="98">
        <v>188.59311</v>
      </c>
      <c r="O32" s="98">
        <v>6179.4990299999999</v>
      </c>
      <c r="P32" s="98">
        <v>7942.2090900000003</v>
      </c>
      <c r="Q32" s="98">
        <v>26292.271679999998</v>
      </c>
      <c r="R32" s="98">
        <v>758.07460000000003</v>
      </c>
      <c r="S32" s="98">
        <v>5476.9113399999997</v>
      </c>
      <c r="T32" s="98">
        <v>19.228619999999999</v>
      </c>
      <c r="U32" s="98">
        <v>1221.2469099999998</v>
      </c>
      <c r="V32" s="98">
        <v>189.73324</v>
      </c>
      <c r="W32" s="98">
        <v>29498.931270000001</v>
      </c>
      <c r="X32" s="98">
        <v>1138.7460000000001</v>
      </c>
      <c r="Y32" s="98">
        <v>7111.0010300000004</v>
      </c>
      <c r="Z32" s="98">
        <v>1110.9924099999998</v>
      </c>
      <c r="AA32" s="98">
        <v>4209.0979600000001</v>
      </c>
      <c r="AB32" s="98">
        <v>0</v>
      </c>
      <c r="AC32" s="98">
        <v>241.30870000000002</v>
      </c>
      <c r="AD32" s="98">
        <v>30631.78989</v>
      </c>
      <c r="AE32" s="98">
        <v>743.33702000000005</v>
      </c>
      <c r="AF32" s="98">
        <v>14092.78621</v>
      </c>
      <c r="AG32" s="98">
        <v>266359.36625999992</v>
      </c>
    </row>
    <row r="33" spans="1:33" x14ac:dyDescent="0.2">
      <c r="A33" s="232" t="s">
        <v>1599</v>
      </c>
      <c r="B33" s="98">
        <v>0</v>
      </c>
      <c r="C33" s="98">
        <v>10138.44967</v>
      </c>
      <c r="D33" s="98">
        <v>11625.876189999999</v>
      </c>
      <c r="E33" s="98">
        <v>6621.6151799999998</v>
      </c>
      <c r="F33" s="98">
        <v>14440.803439999998</v>
      </c>
      <c r="G33" s="98">
        <v>517.74546999999995</v>
      </c>
      <c r="H33" s="98">
        <v>2448.0183999999999</v>
      </c>
      <c r="I33" s="98">
        <v>22930.792260000002</v>
      </c>
      <c r="J33" s="98">
        <v>11.23827</v>
      </c>
      <c r="K33" s="98">
        <v>289.41912000000002</v>
      </c>
      <c r="L33" s="98">
        <v>3320.8777500000001</v>
      </c>
      <c r="M33" s="98">
        <v>4728.6046299999998</v>
      </c>
      <c r="N33" s="98">
        <v>457.63150999999999</v>
      </c>
      <c r="O33" s="98">
        <v>528.89341999999999</v>
      </c>
      <c r="P33" s="98">
        <v>3173.3207800000005</v>
      </c>
      <c r="Q33" s="98">
        <v>9450.0124300000007</v>
      </c>
      <c r="R33" s="98">
        <v>1108.0149199999998</v>
      </c>
      <c r="S33" s="98">
        <v>2456.5331699999997</v>
      </c>
      <c r="T33" s="98">
        <v>3.1496300000000002</v>
      </c>
      <c r="U33" s="98">
        <v>2307.7033199999996</v>
      </c>
      <c r="V33" s="98">
        <v>218.3287</v>
      </c>
      <c r="W33" s="98">
        <v>23154.52966</v>
      </c>
      <c r="X33" s="98">
        <v>1049.2739999999999</v>
      </c>
      <c r="Y33" s="98">
        <v>10604.800869999999</v>
      </c>
      <c r="Z33" s="98">
        <v>1553.0927099999999</v>
      </c>
      <c r="AA33" s="98">
        <v>6713.1330599999992</v>
      </c>
      <c r="AB33" s="98">
        <v>0</v>
      </c>
      <c r="AC33" s="98">
        <v>34.432660000000006</v>
      </c>
      <c r="AD33" s="98">
        <v>15927.58035</v>
      </c>
      <c r="AE33" s="98">
        <v>1902.13958</v>
      </c>
      <c r="AF33" s="98">
        <v>5600.8302200000007</v>
      </c>
      <c r="AG33" s="98">
        <v>163316.84136999998</v>
      </c>
    </row>
    <row r="34" spans="1:33" x14ac:dyDescent="0.2">
      <c r="A34" s="232" t="s">
        <v>1571</v>
      </c>
      <c r="B34" s="98">
        <v>0</v>
      </c>
      <c r="C34" s="98">
        <v>0</v>
      </c>
      <c r="D34" s="98">
        <v>291.56956000000002</v>
      </c>
      <c r="E34" s="98">
        <v>21.624220000000001</v>
      </c>
      <c r="F34" s="98">
        <v>0</v>
      </c>
      <c r="G34" s="98">
        <v>0</v>
      </c>
      <c r="H34" s="98">
        <v>0</v>
      </c>
      <c r="I34" s="98">
        <v>6.0369999999999889E-2</v>
      </c>
      <c r="J34" s="98">
        <v>0</v>
      </c>
      <c r="K34" s="98">
        <v>0</v>
      </c>
      <c r="L34" s="98">
        <v>0</v>
      </c>
      <c r="M34" s="98">
        <v>96.969889999999992</v>
      </c>
      <c r="N34" s="98">
        <v>0</v>
      </c>
      <c r="O34" s="98">
        <v>0</v>
      </c>
      <c r="P34" s="98">
        <v>-46.796399999999998</v>
      </c>
      <c r="Q34" s="98">
        <v>2202.3075600000002</v>
      </c>
      <c r="R34" s="98">
        <v>0</v>
      </c>
      <c r="S34" s="98">
        <v>0</v>
      </c>
      <c r="T34" s="98">
        <v>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2.63584</v>
      </c>
      <c r="AC34" s="98">
        <v>0</v>
      </c>
      <c r="AD34" s="98">
        <v>0</v>
      </c>
      <c r="AE34" s="98">
        <v>586.46450000000004</v>
      </c>
      <c r="AF34" s="98">
        <v>0</v>
      </c>
      <c r="AG34" s="98">
        <v>3154.83554</v>
      </c>
    </row>
    <row r="35" spans="1:33" x14ac:dyDescent="0.2">
      <c r="A35" s="232" t="s">
        <v>3236</v>
      </c>
      <c r="B35" s="98">
        <v>0</v>
      </c>
      <c r="C35" s="98">
        <v>0</v>
      </c>
      <c r="D35" s="98">
        <v>0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98">
        <v>0</v>
      </c>
      <c r="O35" s="98">
        <v>0</v>
      </c>
      <c r="P35" s="98">
        <v>0</v>
      </c>
      <c r="Q35" s="98">
        <v>0</v>
      </c>
      <c r="R35" s="98">
        <v>0</v>
      </c>
      <c r="S35" s="98">
        <v>0</v>
      </c>
      <c r="T35" s="98">
        <v>0</v>
      </c>
      <c r="U35" s="98">
        <v>0</v>
      </c>
      <c r="V35" s="98">
        <v>0</v>
      </c>
      <c r="W35" s="98">
        <v>0</v>
      </c>
      <c r="X35" s="98">
        <v>0</v>
      </c>
      <c r="Y35" s="98">
        <v>0</v>
      </c>
      <c r="Z35" s="98">
        <v>0</v>
      </c>
      <c r="AA35" s="98">
        <v>0</v>
      </c>
      <c r="AB35" s="98">
        <v>0</v>
      </c>
      <c r="AC35" s="98">
        <v>0</v>
      </c>
      <c r="AD35" s="98">
        <v>0</v>
      </c>
      <c r="AE35" s="98">
        <v>0</v>
      </c>
      <c r="AF35" s="98">
        <v>0</v>
      </c>
      <c r="AG35" s="98">
        <v>0</v>
      </c>
    </row>
    <row r="36" spans="1:33" x14ac:dyDescent="0.2">
      <c r="A36" s="232" t="s">
        <v>3238</v>
      </c>
      <c r="B36" s="98">
        <v>0</v>
      </c>
      <c r="C36" s="98">
        <v>0</v>
      </c>
      <c r="D36" s="98">
        <v>769.89275999999995</v>
      </c>
      <c r="E36" s="98">
        <v>853.97325999999998</v>
      </c>
      <c r="F36" s="98">
        <v>539.29744999999991</v>
      </c>
      <c r="G36" s="98">
        <v>524.81531999999993</v>
      </c>
      <c r="H36" s="98">
        <v>0</v>
      </c>
      <c r="I36" s="98">
        <v>390.51183999999995</v>
      </c>
      <c r="J36" s="98">
        <v>0</v>
      </c>
      <c r="K36" s="98">
        <v>0</v>
      </c>
      <c r="L36" s="98">
        <v>105.13909</v>
      </c>
      <c r="M36" s="98">
        <v>2691.7395999999999</v>
      </c>
      <c r="N36" s="98">
        <v>0</v>
      </c>
      <c r="O36" s="98">
        <v>13.980780000000001</v>
      </c>
      <c r="P36" s="98">
        <v>2987.9474</v>
      </c>
      <c r="Q36" s="98">
        <v>858.72829000000002</v>
      </c>
      <c r="R36" s="98">
        <v>282.05690999999996</v>
      </c>
      <c r="S36" s="98">
        <v>240.97307999999998</v>
      </c>
      <c r="T36" s="98">
        <v>39.265440000000005</v>
      </c>
      <c r="U36" s="98">
        <v>50.52187</v>
      </c>
      <c r="V36" s="98">
        <v>9.5971499999999992</v>
      </c>
      <c r="W36" s="98">
        <v>1.1222999999999999</v>
      </c>
      <c r="X36" s="98">
        <v>0</v>
      </c>
      <c r="Y36" s="98">
        <v>9.1940400000000011</v>
      </c>
      <c r="Z36" s="98">
        <v>0</v>
      </c>
      <c r="AA36" s="98">
        <v>289.46800999999999</v>
      </c>
      <c r="AB36" s="98">
        <v>300.56466000000006</v>
      </c>
      <c r="AC36" s="98">
        <v>0</v>
      </c>
      <c r="AD36" s="98">
        <v>679.58897000000002</v>
      </c>
      <c r="AE36" s="98">
        <v>6678.4402800000007</v>
      </c>
      <c r="AF36" s="98">
        <v>143.42264</v>
      </c>
      <c r="AG36" s="98">
        <v>18460.241140000002</v>
      </c>
    </row>
    <row r="37" spans="1:33" x14ac:dyDescent="0.2">
      <c r="A37" s="232" t="s">
        <v>3240</v>
      </c>
      <c r="B37" s="98">
        <v>0</v>
      </c>
      <c r="C37" s="98">
        <v>0</v>
      </c>
      <c r="D37" s="98">
        <v>6908.9997000000012</v>
      </c>
      <c r="E37" s="98">
        <v>5151.0965700000006</v>
      </c>
      <c r="F37" s="98">
        <v>7435.4054900000001</v>
      </c>
      <c r="G37" s="98">
        <v>5043.2588800000003</v>
      </c>
      <c r="H37" s="98">
        <v>2816.8801199999998</v>
      </c>
      <c r="I37" s="98">
        <v>4638.0175099999951</v>
      </c>
      <c r="J37" s="98">
        <v>0</v>
      </c>
      <c r="K37" s="98">
        <v>0</v>
      </c>
      <c r="L37" s="98">
        <v>4774.0478899999998</v>
      </c>
      <c r="M37" s="98">
        <v>896.49530000000004</v>
      </c>
      <c r="N37" s="98">
        <v>0</v>
      </c>
      <c r="O37" s="98">
        <v>490.20165000000003</v>
      </c>
      <c r="P37" s="98">
        <v>95247.25351000001</v>
      </c>
      <c r="Q37" s="98">
        <v>27810.81294</v>
      </c>
      <c r="R37" s="98">
        <v>1319.3626399999998</v>
      </c>
      <c r="S37" s="98">
        <v>1677.0851499999999</v>
      </c>
      <c r="T37" s="98">
        <v>1530.50269</v>
      </c>
      <c r="U37" s="98">
        <v>1565.2647199999999</v>
      </c>
      <c r="V37" s="98">
        <v>420.67088000000001</v>
      </c>
      <c r="W37" s="98">
        <v>925.52564000000007</v>
      </c>
      <c r="X37" s="98">
        <v>0</v>
      </c>
      <c r="Y37" s="98">
        <v>2681.46756</v>
      </c>
      <c r="Z37" s="98">
        <v>833.23863000000006</v>
      </c>
      <c r="AA37" s="98">
        <v>5755.5891300000003</v>
      </c>
      <c r="AB37" s="98">
        <v>0</v>
      </c>
      <c r="AC37" s="98">
        <v>0</v>
      </c>
      <c r="AD37" s="98">
        <v>6099.5258200000007</v>
      </c>
      <c r="AE37" s="98">
        <v>81669.968229999999</v>
      </c>
      <c r="AF37" s="98">
        <v>3114.0414999999998</v>
      </c>
      <c r="AG37" s="98">
        <v>268804.71215000004</v>
      </c>
    </row>
    <row r="38" spans="1:33" x14ac:dyDescent="0.2">
      <c r="A38" s="232" t="s">
        <v>3241</v>
      </c>
      <c r="B38" s="98">
        <v>0</v>
      </c>
      <c r="C38" s="98">
        <v>0</v>
      </c>
      <c r="D38" s="98">
        <v>0</v>
      </c>
      <c r="E38" s="98">
        <v>69.477410000000006</v>
      </c>
      <c r="F38" s="98">
        <v>0</v>
      </c>
      <c r="G38" s="98">
        <v>1115.0269699999999</v>
      </c>
      <c r="H38" s="98">
        <v>0</v>
      </c>
      <c r="I38" s="98">
        <v>15.961919999999999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356.63038</v>
      </c>
      <c r="P38" s="98">
        <v>270.46800000000002</v>
      </c>
      <c r="Q38" s="98">
        <v>4027.0598100000002</v>
      </c>
      <c r="R38" s="98">
        <v>0</v>
      </c>
      <c r="S38" s="98">
        <v>0</v>
      </c>
      <c r="T38" s="98">
        <v>0</v>
      </c>
      <c r="U38" s="98">
        <v>0</v>
      </c>
      <c r="V38" s="98">
        <v>0</v>
      </c>
      <c r="W38" s="98">
        <v>6732.9319299999997</v>
      </c>
      <c r="X38" s="98">
        <v>0</v>
      </c>
      <c r="Y38" s="98">
        <v>0</v>
      </c>
      <c r="Z38" s="98">
        <v>96.335830000000001</v>
      </c>
      <c r="AA38" s="98">
        <v>0</v>
      </c>
      <c r="AB38" s="98">
        <v>404.35720000000003</v>
      </c>
      <c r="AC38" s="98">
        <v>0</v>
      </c>
      <c r="AD38" s="98">
        <v>0</v>
      </c>
      <c r="AE38" s="98">
        <v>667.19223</v>
      </c>
      <c r="AF38" s="98">
        <v>0</v>
      </c>
      <c r="AG38" s="98">
        <v>13755.441680000002</v>
      </c>
    </row>
    <row r="39" spans="1:33" x14ac:dyDescent="0.2">
      <c r="A39" s="232" t="s">
        <v>3239</v>
      </c>
      <c r="B39" s="98">
        <v>0</v>
      </c>
      <c r="C39" s="98">
        <v>0</v>
      </c>
      <c r="D39" s="98">
        <v>4227.084499999999</v>
      </c>
      <c r="E39" s="98">
        <v>1375.1879199999998</v>
      </c>
      <c r="F39" s="98">
        <v>2463.8547899999999</v>
      </c>
      <c r="G39" s="98">
        <v>1591.27511</v>
      </c>
      <c r="H39" s="98">
        <v>331.22406999999998</v>
      </c>
      <c r="I39" s="98">
        <v>4389.9553399999986</v>
      </c>
      <c r="J39" s="98">
        <v>0</v>
      </c>
      <c r="K39" s="98">
        <v>0</v>
      </c>
      <c r="L39" s="98">
        <v>1333.5153899999998</v>
      </c>
      <c r="M39" s="98">
        <v>3818.6432999999997</v>
      </c>
      <c r="N39" s="98">
        <v>0</v>
      </c>
      <c r="O39" s="98">
        <v>109.33916000000001</v>
      </c>
      <c r="P39" s="98">
        <v>14903.955679999999</v>
      </c>
      <c r="Q39" s="98">
        <v>13699.122359999999</v>
      </c>
      <c r="R39" s="98">
        <v>1185.1120600000002</v>
      </c>
      <c r="S39" s="98">
        <v>2183.1949500000001</v>
      </c>
      <c r="T39" s="98">
        <v>345.60103999999995</v>
      </c>
      <c r="U39" s="98">
        <v>951.11400000000003</v>
      </c>
      <c r="V39" s="98">
        <v>128.42717999999999</v>
      </c>
      <c r="W39" s="98">
        <v>272.30152000000004</v>
      </c>
      <c r="X39" s="98">
        <v>0</v>
      </c>
      <c r="Y39" s="98">
        <v>792.32862</v>
      </c>
      <c r="Z39" s="98">
        <v>306.31335999999999</v>
      </c>
      <c r="AA39" s="98">
        <v>8973.7253199999996</v>
      </c>
      <c r="AB39" s="98">
        <v>0</v>
      </c>
      <c r="AC39" s="98">
        <v>0</v>
      </c>
      <c r="AD39" s="98">
        <v>3272.0634700000001</v>
      </c>
      <c r="AE39" s="98">
        <v>99051.781579999995</v>
      </c>
      <c r="AF39" s="98">
        <v>5952.6527300000007</v>
      </c>
      <c r="AG39" s="98">
        <v>171657.77345000001</v>
      </c>
    </row>
    <row r="40" spans="1:33" x14ac:dyDescent="0.2">
      <c r="A40" s="252" t="s">
        <v>3237</v>
      </c>
      <c r="B40" s="98">
        <v>0</v>
      </c>
      <c r="C40" s="98">
        <v>0</v>
      </c>
      <c r="D40" s="98">
        <v>5.7486000000000006</v>
      </c>
      <c r="E40" s="98">
        <v>0</v>
      </c>
      <c r="F40" s="98">
        <v>0.30005000000000004</v>
      </c>
      <c r="G40" s="98">
        <v>276.12966999999998</v>
      </c>
      <c r="H40" s="98">
        <v>53.512450000000001</v>
      </c>
      <c r="I40" s="98">
        <v>9.24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98">
        <v>0</v>
      </c>
      <c r="P40" s="98">
        <v>3.9291499999999999</v>
      </c>
      <c r="Q40" s="98">
        <v>1148.9355500000001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28.280189999999997</v>
      </c>
      <c r="X40" s="98">
        <v>0</v>
      </c>
      <c r="Y40" s="98">
        <v>0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18.568249999999999</v>
      </c>
      <c r="AF40" s="98">
        <v>0</v>
      </c>
      <c r="AG40" s="98">
        <v>1544.64391</v>
      </c>
    </row>
    <row r="41" spans="1:33" x14ac:dyDescent="0.2">
      <c r="A41" s="252" t="s">
        <v>1508</v>
      </c>
      <c r="B41" s="98">
        <v>0</v>
      </c>
      <c r="C41" s="98">
        <v>0</v>
      </c>
      <c r="D41" s="98">
        <v>0</v>
      </c>
      <c r="E41" s="98">
        <v>0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98">
        <v>0</v>
      </c>
      <c r="P41" s="98">
        <v>0</v>
      </c>
      <c r="Q41" s="98">
        <v>71.291350000000008</v>
      </c>
      <c r="R41" s="98">
        <v>0</v>
      </c>
      <c r="S41" s="98">
        <v>0</v>
      </c>
      <c r="T41" s="98">
        <v>0</v>
      </c>
      <c r="U41" s="98">
        <v>0</v>
      </c>
      <c r="V41" s="98">
        <v>0</v>
      </c>
      <c r="W41" s="98">
        <v>0</v>
      </c>
      <c r="X41" s="98">
        <v>0</v>
      </c>
      <c r="Y41" s="98">
        <v>0</v>
      </c>
      <c r="Z41" s="98">
        <v>0</v>
      </c>
      <c r="AA41" s="98">
        <v>0</v>
      </c>
      <c r="AB41" s="98">
        <v>0</v>
      </c>
      <c r="AC41" s="98">
        <v>0</v>
      </c>
      <c r="AD41" s="98">
        <v>0</v>
      </c>
      <c r="AE41" s="98">
        <v>0</v>
      </c>
      <c r="AF41" s="98">
        <v>0</v>
      </c>
      <c r="AG41" s="98">
        <v>71.291350000000008</v>
      </c>
    </row>
    <row r="42" spans="1:33" x14ac:dyDescent="0.2">
      <c r="A42" s="252" t="s">
        <v>3235</v>
      </c>
      <c r="B42" s="98">
        <v>0</v>
      </c>
      <c r="C42" s="98">
        <v>0</v>
      </c>
      <c r="D42" s="98">
        <v>142.59353000000002</v>
      </c>
      <c r="E42" s="98">
        <v>76.72299000000001</v>
      </c>
      <c r="F42" s="98">
        <v>229.23993999999999</v>
      </c>
      <c r="G42" s="98">
        <v>0</v>
      </c>
      <c r="H42" s="98">
        <v>0</v>
      </c>
      <c r="I42" s="98">
        <v>55.418870000000005</v>
      </c>
      <c r="J42" s="98">
        <v>0</v>
      </c>
      <c r="K42" s="98">
        <v>0</v>
      </c>
      <c r="L42" s="98">
        <v>0</v>
      </c>
      <c r="M42" s="98">
        <v>61.963360000000002</v>
      </c>
      <c r="N42" s="98">
        <v>0</v>
      </c>
      <c r="O42" s="98">
        <v>24.437939999999998</v>
      </c>
      <c r="P42" s="98">
        <v>3835.6456499999999</v>
      </c>
      <c r="Q42" s="98">
        <v>276.99032</v>
      </c>
      <c r="R42" s="98">
        <v>46.704050000000002</v>
      </c>
      <c r="S42" s="98">
        <v>34.002209999999998</v>
      </c>
      <c r="T42" s="98">
        <v>81.931359999999998</v>
      </c>
      <c r="U42" s="98">
        <v>884.04443000000003</v>
      </c>
      <c r="V42" s="98">
        <v>132.36288000000002</v>
      </c>
      <c r="W42" s="98">
        <v>42.751919999999998</v>
      </c>
      <c r="X42" s="98">
        <v>0</v>
      </c>
      <c r="Y42" s="98">
        <v>0</v>
      </c>
      <c r="Z42" s="98">
        <v>0</v>
      </c>
      <c r="AA42" s="98">
        <v>1733.16806</v>
      </c>
      <c r="AB42" s="98">
        <v>0</v>
      </c>
      <c r="AC42" s="98">
        <v>0</v>
      </c>
      <c r="AD42" s="98">
        <v>0</v>
      </c>
      <c r="AE42" s="98">
        <v>16318.04816</v>
      </c>
      <c r="AF42" s="98">
        <v>104.56948</v>
      </c>
      <c r="AG42" s="98">
        <v>24080.595149999997</v>
      </c>
    </row>
    <row r="43" spans="1:33" x14ac:dyDescent="0.2">
      <c r="A43" s="252" t="s">
        <v>3242</v>
      </c>
      <c r="B43" s="98">
        <v>0</v>
      </c>
      <c r="C43" s="98">
        <v>0</v>
      </c>
      <c r="D43" s="98">
        <v>0</v>
      </c>
      <c r="E43" s="98">
        <v>0</v>
      </c>
      <c r="F43" s="98">
        <v>14.700829999999998</v>
      </c>
      <c r="G43" s="98">
        <v>0</v>
      </c>
      <c r="H43" s="98">
        <v>0</v>
      </c>
      <c r="I43" s="98">
        <v>0</v>
      </c>
      <c r="J43" s="98">
        <v>0</v>
      </c>
      <c r="K43" s="98">
        <v>0</v>
      </c>
      <c r="L43" s="98">
        <v>95.006529999999998</v>
      </c>
      <c r="M43" s="98">
        <v>0</v>
      </c>
      <c r="N43" s="98">
        <v>0</v>
      </c>
      <c r="O43" s="98">
        <v>451.13936000000001</v>
      </c>
      <c r="P43" s="98">
        <v>140.93826000000001</v>
      </c>
      <c r="Q43" s="98">
        <v>419.38828000000001</v>
      </c>
      <c r="R43" s="98">
        <v>28.241009999999999</v>
      </c>
      <c r="S43" s="98">
        <v>36.385820000000002</v>
      </c>
      <c r="T43" s="98">
        <v>0</v>
      </c>
      <c r="U43" s="98">
        <v>0</v>
      </c>
      <c r="V43" s="98">
        <v>0</v>
      </c>
      <c r="W43" s="98">
        <v>274.30896000000001</v>
      </c>
      <c r="X43" s="98">
        <v>0</v>
      </c>
      <c r="Y43" s="98">
        <v>0</v>
      </c>
      <c r="Z43" s="98">
        <v>17.70795</v>
      </c>
      <c r="AA43" s="98">
        <v>456.75004999999999</v>
      </c>
      <c r="AB43" s="98">
        <v>0</v>
      </c>
      <c r="AC43" s="98">
        <v>0</v>
      </c>
      <c r="AD43" s="98">
        <v>0</v>
      </c>
      <c r="AE43" s="98">
        <v>309.80401000000001</v>
      </c>
      <c r="AF43" s="98">
        <v>0</v>
      </c>
      <c r="AG43" s="98">
        <v>2244.3710599999999</v>
      </c>
    </row>
    <row r="44" spans="1:33" x14ac:dyDescent="0.2">
      <c r="A44" s="82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</row>
    <row r="45" spans="1:33" ht="15" x14ac:dyDescent="0.2">
      <c r="A45" s="1491" t="s">
        <v>489</v>
      </c>
      <c r="B45" s="98">
        <v>626.13445999999999</v>
      </c>
      <c r="C45" s="98">
        <v>2637.1820299999999</v>
      </c>
      <c r="D45" s="98">
        <v>50025.912950000005</v>
      </c>
      <c r="E45" s="98">
        <v>25598.103429999999</v>
      </c>
      <c r="F45" s="98">
        <v>58155.165740000004</v>
      </c>
      <c r="G45" s="98">
        <v>10152.299450000002</v>
      </c>
      <c r="H45" s="98">
        <v>11717.416440000001</v>
      </c>
      <c r="I45" s="98">
        <v>80524.701300000001</v>
      </c>
      <c r="J45" s="98">
        <v>921.00532999999996</v>
      </c>
      <c r="K45" s="98">
        <v>1675.9243600000002</v>
      </c>
      <c r="L45" s="98">
        <v>14943.618390000003</v>
      </c>
      <c r="M45" s="98">
        <v>50501.452969999998</v>
      </c>
      <c r="N45" s="98">
        <v>51.170299999999997</v>
      </c>
      <c r="O45" s="98">
        <v>3338.5431799999997</v>
      </c>
      <c r="P45" s="98">
        <v>17706.929929999998</v>
      </c>
      <c r="Q45" s="98">
        <v>27397.205100000003</v>
      </c>
      <c r="R45" s="98">
        <v>11529.276860000002</v>
      </c>
      <c r="S45" s="98">
        <v>5138.8885900000005</v>
      </c>
      <c r="T45" s="98">
        <v>36.147370000000002</v>
      </c>
      <c r="U45" s="98">
        <v>5715.9821399999992</v>
      </c>
      <c r="V45" s="98">
        <v>198.85737999999995</v>
      </c>
      <c r="W45" s="98">
        <v>40333.039170000004</v>
      </c>
      <c r="X45" s="98">
        <v>1221.23</v>
      </c>
      <c r="Y45" s="98">
        <v>16881.869320000002</v>
      </c>
      <c r="Z45" s="98">
        <v>872.46551999999997</v>
      </c>
      <c r="AA45" s="98">
        <v>12132.632647013999</v>
      </c>
      <c r="AB45" s="98">
        <v>0</v>
      </c>
      <c r="AC45" s="98">
        <v>652.18983999999966</v>
      </c>
      <c r="AD45" s="98">
        <v>49460.752220000002</v>
      </c>
      <c r="AE45" s="98">
        <v>2457.7859699999999</v>
      </c>
      <c r="AF45" s="98">
        <v>23329.282940000157</v>
      </c>
      <c r="AG45" s="98">
        <v>525933.16532701417</v>
      </c>
    </row>
    <row r="46" spans="1:33" x14ac:dyDescent="0.2">
      <c r="A46" s="252" t="s">
        <v>1619</v>
      </c>
      <c r="B46" s="98">
        <v>0</v>
      </c>
      <c r="C46" s="98">
        <v>21.052880000000002</v>
      </c>
      <c r="D46" s="98">
        <v>461.81652999999994</v>
      </c>
      <c r="E46" s="98">
        <v>348.25121999999999</v>
      </c>
      <c r="F46" s="98">
        <v>1249.2679200000002</v>
      </c>
      <c r="G46" s="98">
        <v>7.7249999999999996</v>
      </c>
      <c r="H46" s="98">
        <v>546.87744000000009</v>
      </c>
      <c r="I46" s="98">
        <v>2552.1111499999997</v>
      </c>
      <c r="J46" s="98">
        <v>2.609</v>
      </c>
      <c r="K46" s="98">
        <v>122.92552999999999</v>
      </c>
      <c r="L46" s="98">
        <v>0</v>
      </c>
      <c r="M46" s="98">
        <v>986.97716000000003</v>
      </c>
      <c r="N46" s="98">
        <v>1.7969999999999999</v>
      </c>
      <c r="O46" s="98">
        <v>19.65211</v>
      </c>
      <c r="P46" s="98">
        <v>58.995300000000007</v>
      </c>
      <c r="Q46" s="98">
        <v>23.53641</v>
      </c>
      <c r="R46" s="98">
        <v>228.22836000000001</v>
      </c>
      <c r="S46" s="98">
        <v>0</v>
      </c>
      <c r="T46" s="98">
        <v>7.7257700000000007</v>
      </c>
      <c r="U46" s="98">
        <v>0</v>
      </c>
      <c r="V46" s="98">
        <v>36.278010000000002</v>
      </c>
      <c r="W46" s="98">
        <v>875.88668000000007</v>
      </c>
      <c r="X46" s="98">
        <v>0</v>
      </c>
      <c r="Y46" s="98">
        <v>94.341059999999999</v>
      </c>
      <c r="Z46" s="98">
        <v>62.138949999999994</v>
      </c>
      <c r="AA46" s="98">
        <v>357.73103501400004</v>
      </c>
      <c r="AB46" s="98">
        <v>0</v>
      </c>
      <c r="AC46" s="98">
        <v>43.634</v>
      </c>
      <c r="AD46" s="98">
        <v>895.48482999999999</v>
      </c>
      <c r="AE46" s="98">
        <v>100.46421000000001</v>
      </c>
      <c r="AF46" s="98">
        <v>185.37723</v>
      </c>
      <c r="AG46" s="98">
        <v>9290.8847850139991</v>
      </c>
    </row>
    <row r="47" spans="1:33" x14ac:dyDescent="0.2">
      <c r="A47" s="252" t="s">
        <v>953</v>
      </c>
      <c r="B47" s="98">
        <v>2.3713500000000001</v>
      </c>
      <c r="C47" s="98">
        <v>32.376400000000004</v>
      </c>
      <c r="D47" s="98">
        <v>3880.8275600000002</v>
      </c>
      <c r="E47" s="98">
        <v>1087.7377200000003</v>
      </c>
      <c r="F47" s="98">
        <v>7448.48675</v>
      </c>
      <c r="G47" s="98">
        <v>325.35527000000002</v>
      </c>
      <c r="H47" s="98">
        <v>881.27780000000007</v>
      </c>
      <c r="I47" s="98">
        <v>10610.525460000001</v>
      </c>
      <c r="J47" s="98">
        <v>798.54770999999994</v>
      </c>
      <c r="K47" s="98">
        <v>465.06358</v>
      </c>
      <c r="L47" s="98">
        <v>380.60886999999997</v>
      </c>
      <c r="M47" s="98">
        <v>3244.7755200000001</v>
      </c>
      <c r="N47" s="98">
        <v>7.72</v>
      </c>
      <c r="O47" s="98">
        <v>0.11365</v>
      </c>
      <c r="P47" s="98">
        <v>119.32269999999997</v>
      </c>
      <c r="Q47" s="98">
        <v>1372.3330999999998</v>
      </c>
      <c r="R47" s="98">
        <v>323.0455</v>
      </c>
      <c r="S47" s="98">
        <v>66.160509999999988</v>
      </c>
      <c r="T47" s="98">
        <v>26.764430000000001</v>
      </c>
      <c r="U47" s="98">
        <v>14.51192</v>
      </c>
      <c r="V47" s="98">
        <v>239.98635999999999</v>
      </c>
      <c r="W47" s="98">
        <v>2109.15128</v>
      </c>
      <c r="X47" s="98">
        <v>0</v>
      </c>
      <c r="Y47" s="98">
        <v>70.365340000000003</v>
      </c>
      <c r="Z47" s="98">
        <v>51.97</v>
      </c>
      <c r="AA47" s="98">
        <v>1569.2410300000001</v>
      </c>
      <c r="AB47" s="98">
        <v>0</v>
      </c>
      <c r="AC47" s="98">
        <v>135.99825000000001</v>
      </c>
      <c r="AD47" s="98">
        <v>7066.2334900000005</v>
      </c>
      <c r="AE47" s="98">
        <v>4.5561000000000007</v>
      </c>
      <c r="AF47" s="98">
        <v>765.45675999998014</v>
      </c>
      <c r="AG47" s="98">
        <v>43100.884409999977</v>
      </c>
    </row>
    <row r="48" spans="1:33" x14ac:dyDescent="0.2">
      <c r="A48" s="252" t="s">
        <v>1077</v>
      </c>
      <c r="B48" s="98">
        <v>623.76310999999998</v>
      </c>
      <c r="C48" s="98">
        <v>369.66615000000002</v>
      </c>
      <c r="D48" s="98">
        <v>17502.329760000001</v>
      </c>
      <c r="E48" s="98">
        <v>13768.21832</v>
      </c>
      <c r="F48" s="98">
        <v>36858.048630000005</v>
      </c>
      <c r="G48" s="98">
        <v>8916.4300200000016</v>
      </c>
      <c r="H48" s="98">
        <v>5790.49215</v>
      </c>
      <c r="I48" s="98">
        <v>20187.738699999998</v>
      </c>
      <c r="J48" s="98">
        <v>78.213710000000006</v>
      </c>
      <c r="K48" s="98">
        <v>688.0729</v>
      </c>
      <c r="L48" s="98">
        <v>8681.8886300000031</v>
      </c>
      <c r="M48" s="98">
        <v>29289.446079999998</v>
      </c>
      <c r="N48" s="98">
        <v>22.391599999999997</v>
      </c>
      <c r="O48" s="98">
        <v>1488.3529099999996</v>
      </c>
      <c r="P48" s="98">
        <v>12293.057610000002</v>
      </c>
      <c r="Q48" s="98">
        <v>18392.706190000001</v>
      </c>
      <c r="R48" s="98">
        <v>8922.9759000000013</v>
      </c>
      <c r="S48" s="98">
        <v>2433.26395</v>
      </c>
      <c r="T48" s="98">
        <v>0</v>
      </c>
      <c r="U48" s="98">
        <v>4173.6262500000003</v>
      </c>
      <c r="V48" s="98">
        <v>24.42041</v>
      </c>
      <c r="W48" s="98">
        <v>10895.27773</v>
      </c>
      <c r="X48" s="98">
        <v>783.46199999999999</v>
      </c>
      <c r="Y48" s="98">
        <v>9290.0876900000021</v>
      </c>
      <c r="Z48" s="98">
        <v>323.04937000000001</v>
      </c>
      <c r="AA48" s="98">
        <v>6757.7660319999995</v>
      </c>
      <c r="AB48" s="98">
        <v>0</v>
      </c>
      <c r="AC48" s="98">
        <v>339.88578999999982</v>
      </c>
      <c r="AD48" s="98">
        <v>29895.955089999999</v>
      </c>
      <c r="AE48" s="98">
        <v>789.46677999999997</v>
      </c>
      <c r="AF48" s="98">
        <v>13298.049849999088</v>
      </c>
      <c r="AG48" s="98">
        <v>262878.10331199906</v>
      </c>
    </row>
    <row r="49" spans="1:33" x14ac:dyDescent="0.2">
      <c r="A49" s="270" t="s">
        <v>1078</v>
      </c>
      <c r="B49" s="98">
        <v>0</v>
      </c>
      <c r="C49" s="98">
        <v>0</v>
      </c>
      <c r="D49" s="98">
        <v>21861.333669999996</v>
      </c>
      <c r="E49" s="98">
        <v>6103.2714999999998</v>
      </c>
      <c r="F49" s="98">
        <v>621.5222500000001</v>
      </c>
      <c r="G49" s="98">
        <v>74.892630000000011</v>
      </c>
      <c r="H49" s="98">
        <v>34.291350000000001</v>
      </c>
      <c r="I49" s="98">
        <v>4909.5346100000006</v>
      </c>
      <c r="J49" s="98">
        <v>0</v>
      </c>
      <c r="K49" s="98">
        <v>131.26185000000001</v>
      </c>
      <c r="L49" s="98">
        <v>260.43243000000001</v>
      </c>
      <c r="M49" s="98">
        <v>592.20080000000007</v>
      </c>
      <c r="N49" s="98">
        <v>0</v>
      </c>
      <c r="O49" s="98">
        <v>268.45190000000002</v>
      </c>
      <c r="P49" s="98">
        <v>35.97744999999999</v>
      </c>
      <c r="Q49" s="98">
        <v>122.68582000000001</v>
      </c>
      <c r="R49" s="98">
        <v>15.853590000000001</v>
      </c>
      <c r="S49" s="98">
        <v>5.1079999999999997</v>
      </c>
      <c r="T49" s="98">
        <v>0</v>
      </c>
      <c r="U49" s="98">
        <v>14.8712</v>
      </c>
      <c r="V49" s="98">
        <v>-159.43614000000002</v>
      </c>
      <c r="W49" s="98">
        <v>3172.5228400000005</v>
      </c>
      <c r="X49" s="98">
        <v>0</v>
      </c>
      <c r="Y49" s="98">
        <v>65.914550000000006</v>
      </c>
      <c r="Z49" s="98">
        <v>0</v>
      </c>
      <c r="AA49" s="98">
        <v>459.56013999999999</v>
      </c>
      <c r="AB49" s="98">
        <v>0</v>
      </c>
      <c r="AC49" s="98">
        <v>2.7294999999999998</v>
      </c>
      <c r="AD49" s="98">
        <v>871.36469999999997</v>
      </c>
      <c r="AE49" s="98">
        <v>0</v>
      </c>
      <c r="AF49" s="98">
        <v>183.31067999999999</v>
      </c>
      <c r="AG49" s="98">
        <v>39647.655319999998</v>
      </c>
    </row>
    <row r="50" spans="1:33" x14ac:dyDescent="0.2">
      <c r="A50" s="232" t="s">
        <v>954</v>
      </c>
      <c r="B50" s="98">
        <v>0</v>
      </c>
      <c r="C50" s="98">
        <v>812.06393000000003</v>
      </c>
      <c r="D50" s="98">
        <v>885.91213999999991</v>
      </c>
      <c r="E50" s="98">
        <v>696.58436999999992</v>
      </c>
      <c r="F50" s="98">
        <v>4307.0957199999993</v>
      </c>
      <c r="G50" s="98">
        <v>305.61574999999999</v>
      </c>
      <c r="H50" s="98">
        <v>2728.49458</v>
      </c>
      <c r="I50" s="98">
        <v>31241.990269999998</v>
      </c>
      <c r="J50" s="98">
        <v>31.929650000000002</v>
      </c>
      <c r="K50" s="98">
        <v>59.080169999999995</v>
      </c>
      <c r="L50" s="98">
        <v>3149.9926600000003</v>
      </c>
      <c r="M50" s="98">
        <v>11914.335929999999</v>
      </c>
      <c r="N50" s="98">
        <v>10.7317</v>
      </c>
      <c r="O50" s="98">
        <v>181.54330999999999</v>
      </c>
      <c r="P50" s="98">
        <v>1895.2267499999996</v>
      </c>
      <c r="Q50" s="98">
        <v>3036.8333700000003</v>
      </c>
      <c r="R50" s="98">
        <v>370.48063999999994</v>
      </c>
      <c r="S50" s="98">
        <v>1104.45126</v>
      </c>
      <c r="T50" s="98">
        <v>5.9650000000000002E-2</v>
      </c>
      <c r="U50" s="98">
        <v>653.93978000000004</v>
      </c>
      <c r="V50" s="98">
        <v>8.0805299999999995</v>
      </c>
      <c r="W50" s="98">
        <v>14198.652279999998</v>
      </c>
      <c r="X50" s="98">
        <v>59.798999999999999</v>
      </c>
      <c r="Y50" s="98">
        <v>1612.22595</v>
      </c>
      <c r="Z50" s="98">
        <v>-9.23</v>
      </c>
      <c r="AA50" s="98">
        <v>758.48631999999998</v>
      </c>
      <c r="AB50" s="98">
        <v>0</v>
      </c>
      <c r="AC50" s="98">
        <v>4.2888999999999999</v>
      </c>
      <c r="AD50" s="98">
        <v>2721.3159100000003</v>
      </c>
      <c r="AE50" s="98">
        <v>76.051369999999991</v>
      </c>
      <c r="AF50" s="98">
        <v>3760.3808800010593</v>
      </c>
      <c r="AG50" s="98">
        <v>86576.412770001072</v>
      </c>
    </row>
    <row r="51" spans="1:33" x14ac:dyDescent="0.2">
      <c r="A51" s="232" t="s">
        <v>1599</v>
      </c>
      <c r="B51" s="98">
        <v>0</v>
      </c>
      <c r="C51" s="98">
        <v>1402.0226699999998</v>
      </c>
      <c r="D51" s="98">
        <v>5231.6716000000006</v>
      </c>
      <c r="E51" s="98">
        <v>3594.0402999999997</v>
      </c>
      <c r="F51" s="98">
        <v>7670.7444700000005</v>
      </c>
      <c r="G51" s="98">
        <v>230.16714000000002</v>
      </c>
      <c r="H51" s="98">
        <v>1735.9831200000001</v>
      </c>
      <c r="I51" s="98">
        <v>11004.388110000002</v>
      </c>
      <c r="J51" s="98">
        <v>9.7052600000000009</v>
      </c>
      <c r="K51" s="98">
        <v>209.52033</v>
      </c>
      <c r="L51" s="98">
        <v>2470.6958</v>
      </c>
      <c r="M51" s="98">
        <v>4448.5674800000006</v>
      </c>
      <c r="N51" s="98">
        <v>8.5299999999999994</v>
      </c>
      <c r="O51" s="98">
        <v>1380.4293</v>
      </c>
      <c r="P51" s="98">
        <v>2613.6686200000004</v>
      </c>
      <c r="Q51" s="98">
        <v>3845.84816</v>
      </c>
      <c r="R51" s="98">
        <v>1668.6928699999999</v>
      </c>
      <c r="S51" s="98">
        <v>1529.9048700000001</v>
      </c>
      <c r="T51" s="98">
        <v>1.5975200000000001</v>
      </c>
      <c r="U51" s="98">
        <v>859.03299000000004</v>
      </c>
      <c r="V51" s="98">
        <v>49.490919999999996</v>
      </c>
      <c r="W51" s="98">
        <v>9074.4245800000008</v>
      </c>
      <c r="X51" s="98">
        <v>377.96899999999999</v>
      </c>
      <c r="Y51" s="98">
        <v>5748.9347299999999</v>
      </c>
      <c r="Z51" s="98">
        <v>444.53719999999998</v>
      </c>
      <c r="AA51" s="98">
        <v>2229.84809</v>
      </c>
      <c r="AB51" s="98">
        <v>0</v>
      </c>
      <c r="AC51" s="98">
        <v>125.65339999999979</v>
      </c>
      <c r="AD51" s="98">
        <v>8010.3982000000005</v>
      </c>
      <c r="AE51" s="98">
        <v>885.62270000000001</v>
      </c>
      <c r="AF51" s="98">
        <v>5136.7075400000303</v>
      </c>
      <c r="AG51" s="98">
        <v>81998.796970000025</v>
      </c>
    </row>
    <row r="52" spans="1:33" x14ac:dyDescent="0.2">
      <c r="A52" s="232" t="s">
        <v>1571</v>
      </c>
      <c r="B52" s="98">
        <v>0</v>
      </c>
      <c r="C52" s="98">
        <v>0</v>
      </c>
      <c r="D52" s="98">
        <v>202.02169000000001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25.15</v>
      </c>
      <c r="N52" s="98">
        <v>0</v>
      </c>
      <c r="O52" s="98">
        <v>0</v>
      </c>
      <c r="P52" s="98">
        <v>348.47843999999998</v>
      </c>
      <c r="Q52" s="98">
        <v>548.39730000000009</v>
      </c>
      <c r="R52" s="98">
        <v>0</v>
      </c>
      <c r="S52" s="98">
        <v>0</v>
      </c>
      <c r="T52" s="98">
        <v>0</v>
      </c>
      <c r="U52" s="98">
        <v>0</v>
      </c>
      <c r="V52" s="98">
        <v>0.11263000000000001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576.47131000000002</v>
      </c>
      <c r="AF52" s="98">
        <v>0</v>
      </c>
      <c r="AG52" s="98">
        <v>1700.6313700000001</v>
      </c>
    </row>
    <row r="53" spans="1:33" x14ac:dyDescent="0.2">
      <c r="A53" s="232" t="s">
        <v>3236</v>
      </c>
      <c r="B53" s="98">
        <v>0</v>
      </c>
      <c r="C53" s="98">
        <v>0</v>
      </c>
      <c r="D53" s="98">
        <v>0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8">
        <v>0</v>
      </c>
      <c r="O53" s="98">
        <v>0</v>
      </c>
      <c r="P53" s="98">
        <v>0</v>
      </c>
      <c r="Q53" s="98">
        <v>0</v>
      </c>
      <c r="R53" s="98">
        <v>0</v>
      </c>
      <c r="S53" s="98">
        <v>0</v>
      </c>
      <c r="T53" s="98">
        <v>0</v>
      </c>
      <c r="U53" s="98">
        <v>0</v>
      </c>
      <c r="V53" s="98">
        <v>-0.11305</v>
      </c>
      <c r="W53" s="98">
        <v>0</v>
      </c>
      <c r="X53" s="98">
        <v>0</v>
      </c>
      <c r="Y53" s="98">
        <v>0</v>
      </c>
      <c r="Z53" s="98">
        <v>0</v>
      </c>
      <c r="AA53" s="98">
        <v>0</v>
      </c>
      <c r="AB53" s="98">
        <v>0</v>
      </c>
      <c r="AC53" s="98">
        <v>0</v>
      </c>
      <c r="AD53" s="98">
        <v>0</v>
      </c>
      <c r="AE53" s="98">
        <v>0</v>
      </c>
      <c r="AF53" s="98">
        <v>0</v>
      </c>
      <c r="AG53" s="98">
        <v>-0.11305</v>
      </c>
    </row>
    <row r="54" spans="1:33" x14ac:dyDescent="0.2">
      <c r="A54" s="232" t="s">
        <v>3238</v>
      </c>
      <c r="B54" s="98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0</v>
      </c>
      <c r="W54" s="98">
        <v>0</v>
      </c>
      <c r="X54" s="98">
        <v>0</v>
      </c>
      <c r="Y54" s="98">
        <v>0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</row>
    <row r="55" spans="1:33" x14ac:dyDescent="0.2">
      <c r="A55" s="232" t="s">
        <v>3240</v>
      </c>
      <c r="B55" s="98">
        <v>0</v>
      </c>
      <c r="C55" s="98">
        <v>0</v>
      </c>
      <c r="D55" s="98">
        <v>0</v>
      </c>
      <c r="E55" s="98">
        <v>0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98">
        <v>0</v>
      </c>
      <c r="L55" s="98">
        <v>0</v>
      </c>
      <c r="M55" s="98">
        <v>0</v>
      </c>
      <c r="N55" s="98">
        <v>0</v>
      </c>
      <c r="O55" s="98">
        <v>0</v>
      </c>
      <c r="P55" s="98">
        <v>0</v>
      </c>
      <c r="Q55" s="98">
        <v>0</v>
      </c>
      <c r="R55" s="98">
        <v>0</v>
      </c>
      <c r="S55" s="98">
        <v>0</v>
      </c>
      <c r="T55" s="98">
        <v>0</v>
      </c>
      <c r="U55" s="98">
        <v>0</v>
      </c>
      <c r="V55" s="98">
        <v>0</v>
      </c>
      <c r="W55" s="98">
        <v>0</v>
      </c>
      <c r="X55" s="98">
        <v>0</v>
      </c>
      <c r="Y55" s="98">
        <v>0</v>
      </c>
      <c r="Z55" s="98">
        <v>0</v>
      </c>
      <c r="AA55" s="98">
        <v>0</v>
      </c>
      <c r="AB55" s="98">
        <v>0</v>
      </c>
      <c r="AC55" s="98">
        <v>0</v>
      </c>
      <c r="AD55" s="98">
        <v>0</v>
      </c>
      <c r="AE55" s="98">
        <v>0</v>
      </c>
      <c r="AF55" s="98">
        <v>0</v>
      </c>
      <c r="AG55" s="98">
        <v>0</v>
      </c>
    </row>
    <row r="56" spans="1:33" x14ac:dyDescent="0.2">
      <c r="A56" s="232" t="s">
        <v>3241</v>
      </c>
      <c r="B56" s="98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0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0</v>
      </c>
      <c r="Z56" s="98">
        <v>0</v>
      </c>
      <c r="AA56" s="98">
        <v>0</v>
      </c>
      <c r="AB56" s="98">
        <v>0</v>
      </c>
      <c r="AC56" s="98">
        <v>0</v>
      </c>
      <c r="AD56" s="98">
        <v>0</v>
      </c>
      <c r="AE56" s="98">
        <v>0</v>
      </c>
      <c r="AF56" s="98">
        <v>0</v>
      </c>
      <c r="AG56" s="98">
        <v>0</v>
      </c>
    </row>
    <row r="57" spans="1:33" x14ac:dyDescent="0.2">
      <c r="A57" s="232" t="s">
        <v>3239</v>
      </c>
      <c r="B57" s="98">
        <v>0</v>
      </c>
      <c r="C57" s="98">
        <v>0</v>
      </c>
      <c r="D57" s="98">
        <v>0</v>
      </c>
      <c r="E57" s="98">
        <v>0</v>
      </c>
      <c r="F57" s="98">
        <v>0</v>
      </c>
      <c r="G57" s="98">
        <v>6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  <c r="N57" s="98">
        <v>0</v>
      </c>
      <c r="O57" s="98">
        <v>0</v>
      </c>
      <c r="P57" s="98">
        <v>0</v>
      </c>
      <c r="Q57" s="98">
        <v>0</v>
      </c>
      <c r="R57" s="98">
        <v>0</v>
      </c>
      <c r="S57" s="98">
        <v>0</v>
      </c>
      <c r="T57" s="98">
        <v>0</v>
      </c>
      <c r="U57" s="98">
        <v>0</v>
      </c>
      <c r="V57" s="98">
        <v>4.0070000000000001E-2</v>
      </c>
      <c r="W57" s="98">
        <v>0</v>
      </c>
      <c r="X57" s="98">
        <v>0</v>
      </c>
      <c r="Y57" s="98">
        <v>0</v>
      </c>
      <c r="Z57" s="98">
        <v>0</v>
      </c>
      <c r="AA57" s="98">
        <v>0</v>
      </c>
      <c r="AB57" s="98">
        <v>0</v>
      </c>
      <c r="AC57" s="98">
        <v>0</v>
      </c>
      <c r="AD57" s="98">
        <v>0</v>
      </c>
      <c r="AE57" s="98">
        <v>0</v>
      </c>
      <c r="AF57" s="98">
        <v>0</v>
      </c>
      <c r="AG57" s="98">
        <v>6.0400700000000001</v>
      </c>
    </row>
    <row r="58" spans="1:33" x14ac:dyDescent="0.2">
      <c r="A58" s="252" t="s">
        <v>3237</v>
      </c>
      <c r="B58" s="98">
        <v>0</v>
      </c>
      <c r="C58" s="98">
        <v>0</v>
      </c>
      <c r="D58" s="98">
        <v>0</v>
      </c>
      <c r="E58" s="98">
        <v>0</v>
      </c>
      <c r="F58" s="98">
        <v>0</v>
      </c>
      <c r="G58" s="98">
        <v>286.11364000000003</v>
      </c>
      <c r="H58" s="98">
        <v>0</v>
      </c>
      <c r="I58" s="98">
        <v>18.413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0</v>
      </c>
      <c r="P58" s="98">
        <v>342.20306000000005</v>
      </c>
      <c r="Q58" s="98">
        <v>54.864750000000001</v>
      </c>
      <c r="R58" s="98">
        <v>0</v>
      </c>
      <c r="S58" s="98">
        <v>0</v>
      </c>
      <c r="T58" s="98">
        <v>0</v>
      </c>
      <c r="U58" s="98">
        <v>0</v>
      </c>
      <c r="V58" s="98">
        <v>-2.3599999999999997E-3</v>
      </c>
      <c r="W58" s="98">
        <v>7.12378</v>
      </c>
      <c r="X58" s="98">
        <v>0</v>
      </c>
      <c r="Y58" s="98">
        <v>0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25.153500000000001</v>
      </c>
      <c r="AF58" s="98">
        <v>0</v>
      </c>
      <c r="AG58" s="98">
        <v>733.86937000000012</v>
      </c>
    </row>
    <row r="59" spans="1:33" x14ac:dyDescent="0.2">
      <c r="A59" s="252" t="s">
        <v>1508</v>
      </c>
      <c r="B59" s="98">
        <v>0</v>
      </c>
      <c r="C59" s="98">
        <v>0</v>
      </c>
      <c r="D59" s="98">
        <v>0</v>
      </c>
      <c r="E59" s="98">
        <v>0</v>
      </c>
      <c r="F59" s="98">
        <v>0</v>
      </c>
      <c r="G59" s="98">
        <v>0</v>
      </c>
      <c r="H59" s="98">
        <v>0</v>
      </c>
      <c r="I59" s="98">
        <v>0</v>
      </c>
      <c r="J59" s="98">
        <v>0</v>
      </c>
      <c r="K59" s="98">
        <v>0</v>
      </c>
      <c r="L59" s="98">
        <v>0</v>
      </c>
      <c r="M59" s="98">
        <v>0</v>
      </c>
      <c r="N59" s="98">
        <v>0</v>
      </c>
      <c r="O59" s="98">
        <v>0</v>
      </c>
      <c r="P59" s="98">
        <v>0</v>
      </c>
      <c r="Q59" s="98">
        <v>0</v>
      </c>
      <c r="R59" s="98">
        <v>0</v>
      </c>
      <c r="S59" s="98">
        <v>0</v>
      </c>
      <c r="T59" s="98">
        <v>0</v>
      </c>
      <c r="U59" s="98">
        <v>0</v>
      </c>
      <c r="V59" s="98">
        <v>0</v>
      </c>
      <c r="W59" s="98">
        <v>0</v>
      </c>
      <c r="X59" s="98">
        <v>0</v>
      </c>
      <c r="Y59" s="98">
        <v>0</v>
      </c>
      <c r="Z59" s="98">
        <v>0</v>
      </c>
      <c r="AA59" s="98">
        <v>0</v>
      </c>
      <c r="AB59" s="98">
        <v>0</v>
      </c>
      <c r="AC59" s="98">
        <v>0</v>
      </c>
      <c r="AD59" s="98">
        <v>0</v>
      </c>
      <c r="AE59" s="98">
        <v>0</v>
      </c>
      <c r="AF59" s="98">
        <v>0</v>
      </c>
      <c r="AG59" s="98">
        <v>0</v>
      </c>
    </row>
    <row r="60" spans="1:33" x14ac:dyDescent="0.2">
      <c r="A60" s="252" t="s">
        <v>3235</v>
      </c>
      <c r="B60" s="98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0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</row>
    <row r="61" spans="1:33" x14ac:dyDescent="0.2">
      <c r="A61" s="252" t="s">
        <v>3242</v>
      </c>
      <c r="B61" s="98">
        <v>0</v>
      </c>
      <c r="C61" s="98">
        <v>0</v>
      </c>
      <c r="D61" s="98">
        <v>0</v>
      </c>
      <c r="E61" s="98">
        <v>0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8">
        <v>0</v>
      </c>
      <c r="O61" s="98">
        <v>0</v>
      </c>
      <c r="P61" s="98">
        <v>0</v>
      </c>
      <c r="Q61" s="98">
        <v>0</v>
      </c>
      <c r="R61" s="98">
        <v>0</v>
      </c>
      <c r="S61" s="98">
        <v>0</v>
      </c>
      <c r="T61" s="98">
        <v>0</v>
      </c>
      <c r="U61" s="98">
        <v>0</v>
      </c>
      <c r="V61" s="98">
        <v>0</v>
      </c>
      <c r="W61" s="98">
        <v>0</v>
      </c>
      <c r="X61" s="98">
        <v>0</v>
      </c>
      <c r="Y61" s="98">
        <v>0</v>
      </c>
      <c r="Z61" s="98">
        <v>0</v>
      </c>
      <c r="AA61" s="98">
        <v>0</v>
      </c>
      <c r="AB61" s="98">
        <v>0</v>
      </c>
      <c r="AC61" s="98">
        <v>0</v>
      </c>
      <c r="AD61" s="98">
        <v>0</v>
      </c>
      <c r="AE61" s="98">
        <v>0</v>
      </c>
      <c r="AF61" s="98">
        <v>0</v>
      </c>
      <c r="AG61" s="98">
        <v>0</v>
      </c>
    </row>
    <row r="62" spans="1:33" x14ac:dyDescent="0.2">
      <c r="A62" s="87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</row>
    <row r="63" spans="1:33" ht="15" x14ac:dyDescent="0.2">
      <c r="A63" s="1490" t="s">
        <v>490</v>
      </c>
      <c r="B63" s="1205"/>
      <c r="C63" s="1205"/>
      <c r="D63" s="1205"/>
      <c r="E63" s="1205"/>
      <c r="F63" s="1205"/>
      <c r="G63" s="1205"/>
      <c r="H63" s="1205"/>
      <c r="I63" s="1205"/>
      <c r="J63" s="1205"/>
      <c r="K63" s="1205"/>
      <c r="L63" s="1205"/>
      <c r="M63" s="1205"/>
      <c r="N63" s="1205"/>
      <c r="O63" s="1205"/>
      <c r="P63" s="1205"/>
      <c r="Q63" s="1205"/>
      <c r="R63" s="1205"/>
      <c r="S63" s="1205"/>
      <c r="T63" s="1205"/>
      <c r="U63" s="1205"/>
      <c r="V63" s="1205"/>
      <c r="W63" s="1205"/>
      <c r="X63" s="1205"/>
      <c r="Y63" s="1205"/>
      <c r="Z63" s="1205"/>
      <c r="AA63" s="1205"/>
      <c r="AB63" s="1205"/>
      <c r="AC63" s="1205"/>
      <c r="AD63" s="1205"/>
      <c r="AE63" s="1205"/>
      <c r="AF63" s="1205"/>
      <c r="AG63" s="1205"/>
    </row>
    <row r="64" spans="1:33" x14ac:dyDescent="0.2">
      <c r="A64" s="1492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</row>
    <row r="65" spans="1:33" ht="15" x14ac:dyDescent="0.2">
      <c r="A65" s="1491" t="s">
        <v>3245</v>
      </c>
      <c r="B65" s="98">
        <v>3354.9131000000002</v>
      </c>
      <c r="C65" s="98">
        <v>20947.06263</v>
      </c>
      <c r="D65" s="98">
        <v>21798.79722</v>
      </c>
      <c r="E65" s="98">
        <v>27586.52809</v>
      </c>
      <c r="F65" s="98">
        <v>37082.009309999994</v>
      </c>
      <c r="G65" s="98">
        <v>2450.4074799999999</v>
      </c>
      <c r="H65" s="98">
        <v>8832.2371800000001</v>
      </c>
      <c r="I65" s="98">
        <v>32169.65755</v>
      </c>
      <c r="J65" s="98">
        <v>30.931000000000001</v>
      </c>
      <c r="K65" s="98">
        <v>1008.67572</v>
      </c>
      <c r="L65" s="98">
        <v>33163.067459999998</v>
      </c>
      <c r="M65" s="98">
        <v>21194.63377</v>
      </c>
      <c r="N65" s="98">
        <v>98.600089999999994</v>
      </c>
      <c r="O65" s="98">
        <v>2938.1506600000002</v>
      </c>
      <c r="P65" s="98">
        <v>16226.726140000001</v>
      </c>
      <c r="Q65" s="98">
        <v>25871.625799999998</v>
      </c>
      <c r="R65" s="98">
        <v>2492.2174799999998</v>
      </c>
      <c r="S65" s="98">
        <v>18676.174309999999</v>
      </c>
      <c r="T65" s="98">
        <v>82.650440000000003</v>
      </c>
      <c r="U65" s="98">
        <v>1913.9668100000001</v>
      </c>
      <c r="V65" s="98">
        <v>520.66579000000002</v>
      </c>
      <c r="W65" s="98">
        <v>25287.952539999998</v>
      </c>
      <c r="X65" s="98">
        <v>657.596</v>
      </c>
      <c r="Y65" s="98">
        <v>14372.74783</v>
      </c>
      <c r="Z65" s="98">
        <v>161.90482</v>
      </c>
      <c r="AA65" s="98">
        <v>9723.1543799999999</v>
      </c>
      <c r="AB65" s="98">
        <v>0</v>
      </c>
      <c r="AC65" s="98">
        <v>636.57452000000001</v>
      </c>
      <c r="AD65" s="98">
        <v>19699.415120000001</v>
      </c>
      <c r="AE65" s="98">
        <v>848.7900699999999</v>
      </c>
      <c r="AF65" s="98">
        <v>18253.121159999999</v>
      </c>
      <c r="AG65" s="98">
        <v>368080.95447</v>
      </c>
    </row>
    <row r="66" spans="1:33" x14ac:dyDescent="0.2">
      <c r="A66" s="252" t="s">
        <v>642</v>
      </c>
      <c r="B66" s="98">
        <v>3354.9131000000002</v>
      </c>
      <c r="C66" s="98">
        <v>20947.06263</v>
      </c>
      <c r="D66" s="98">
        <v>21667.633109999999</v>
      </c>
      <c r="E66" s="98">
        <v>27586.52809</v>
      </c>
      <c r="F66" s="98">
        <v>37079.751939999995</v>
      </c>
      <c r="G66" s="98">
        <v>2450.4074799999999</v>
      </c>
      <c r="H66" s="98">
        <v>8832.2371800000001</v>
      </c>
      <c r="I66" s="98">
        <v>32147.683789999999</v>
      </c>
      <c r="J66" s="98">
        <v>30.931000000000001</v>
      </c>
      <c r="K66" s="98">
        <v>1008.67572</v>
      </c>
      <c r="L66" s="98">
        <v>33163.067459999998</v>
      </c>
      <c r="M66" s="98">
        <v>21119.042949999999</v>
      </c>
      <c r="N66" s="98">
        <v>98.600089999999994</v>
      </c>
      <c r="O66" s="98">
        <v>2938.1506600000002</v>
      </c>
      <c r="P66" s="98">
        <v>16217.27994</v>
      </c>
      <c r="Q66" s="98">
        <v>25597.558979999998</v>
      </c>
      <c r="R66" s="98">
        <v>2490.74127</v>
      </c>
      <c r="S66" s="98">
        <v>18676.174309999999</v>
      </c>
      <c r="T66" s="98">
        <v>82.650440000000003</v>
      </c>
      <c r="U66" s="98">
        <v>1906.1038100000001</v>
      </c>
      <c r="V66" s="98">
        <v>520.66579000000002</v>
      </c>
      <c r="W66" s="98">
        <v>25287.952539999998</v>
      </c>
      <c r="X66" s="98">
        <v>656.79600000000005</v>
      </c>
      <c r="Y66" s="98">
        <v>14372.74783</v>
      </c>
      <c r="Z66" s="98">
        <v>161.90482</v>
      </c>
      <c r="AA66" s="98">
        <v>9723.1543799999999</v>
      </c>
      <c r="AB66" s="98">
        <v>0</v>
      </c>
      <c r="AC66" s="98">
        <v>636.57452000000001</v>
      </c>
      <c r="AD66" s="98">
        <v>19658.11735</v>
      </c>
      <c r="AE66" s="98">
        <v>848.7900699999999</v>
      </c>
      <c r="AF66" s="98">
        <v>18153.121159999999</v>
      </c>
      <c r="AG66" s="98">
        <v>367415.01840999996</v>
      </c>
    </row>
    <row r="67" spans="1:33" x14ac:dyDescent="0.2">
      <c r="A67" s="252" t="s">
        <v>1181</v>
      </c>
      <c r="B67" s="98">
        <v>0</v>
      </c>
      <c r="C67" s="98">
        <v>0</v>
      </c>
      <c r="D67" s="98">
        <v>131.16410999999999</v>
      </c>
      <c r="E67" s="98">
        <v>0</v>
      </c>
      <c r="F67" s="98">
        <v>2.2573699999999999</v>
      </c>
      <c r="G67" s="98">
        <v>0</v>
      </c>
      <c r="H67" s="98">
        <v>0</v>
      </c>
      <c r="I67" s="98">
        <v>21.973759999999999</v>
      </c>
      <c r="J67" s="98">
        <v>0</v>
      </c>
      <c r="K67" s="98">
        <v>0</v>
      </c>
      <c r="L67" s="98">
        <v>0</v>
      </c>
      <c r="M67" s="98">
        <v>75.590820000000008</v>
      </c>
      <c r="N67" s="98">
        <v>0</v>
      </c>
      <c r="O67" s="98">
        <v>0</v>
      </c>
      <c r="P67" s="98">
        <v>9.446200000000001</v>
      </c>
      <c r="Q67" s="98">
        <v>274.06682000000001</v>
      </c>
      <c r="R67" s="98">
        <v>1.47621</v>
      </c>
      <c r="S67" s="98">
        <v>0</v>
      </c>
      <c r="T67" s="98">
        <v>0</v>
      </c>
      <c r="U67" s="98">
        <v>7.8630000000000004</v>
      </c>
      <c r="V67" s="98">
        <v>0</v>
      </c>
      <c r="W67" s="98">
        <v>0</v>
      </c>
      <c r="X67" s="98">
        <v>0.8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98">
        <v>41.29777</v>
      </c>
      <c r="AE67" s="98">
        <v>0</v>
      </c>
      <c r="AF67" s="98">
        <v>100</v>
      </c>
      <c r="AG67" s="98">
        <v>665.93606000000011</v>
      </c>
    </row>
    <row r="68" spans="1:33" x14ac:dyDescent="0.2">
      <c r="A68" s="274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 ht="15" x14ac:dyDescent="0.2">
      <c r="A69" s="1491" t="s">
        <v>3246</v>
      </c>
      <c r="B69" s="98">
        <v>130.81397000000001</v>
      </c>
      <c r="C69" s="98">
        <v>13032.79752</v>
      </c>
      <c r="D69" s="98">
        <v>8503.9751899999992</v>
      </c>
      <c r="E69" s="98">
        <v>9709.873770000002</v>
      </c>
      <c r="F69" s="98">
        <v>12049.402520000003</v>
      </c>
      <c r="G69" s="98">
        <v>910.9854499999999</v>
      </c>
      <c r="H69" s="98">
        <v>1845.2567199999999</v>
      </c>
      <c r="I69" s="98">
        <v>13396.877530000002</v>
      </c>
      <c r="J69" s="98">
        <v>11.65995</v>
      </c>
      <c r="K69" s="98">
        <v>321.96168</v>
      </c>
      <c r="L69" s="98">
        <v>15522.721280000005</v>
      </c>
      <c r="M69" s="98">
        <v>5704.1648099999993</v>
      </c>
      <c r="N69" s="98">
        <v>4.1136999999999997</v>
      </c>
      <c r="O69" s="98">
        <v>1093.2929200000001</v>
      </c>
      <c r="P69" s="98">
        <v>4660.7319499999994</v>
      </c>
      <c r="Q69" s="98">
        <v>5418.5396200000005</v>
      </c>
      <c r="R69" s="98">
        <v>1361.5510699999998</v>
      </c>
      <c r="S69" s="98">
        <v>5544.8426799999997</v>
      </c>
      <c r="T69" s="98">
        <v>0.53098000000000001</v>
      </c>
      <c r="U69" s="98">
        <v>184.27791999999999</v>
      </c>
      <c r="V69" s="98">
        <v>-10.034390000000005</v>
      </c>
      <c r="W69" s="98">
        <v>5296.5817699999998</v>
      </c>
      <c r="X69" s="98">
        <v>134.238</v>
      </c>
      <c r="Y69" s="98">
        <v>2204.3469499999997</v>
      </c>
      <c r="Z69" s="98">
        <v>2.7754499999999998</v>
      </c>
      <c r="AA69" s="98">
        <v>2008.9550300000003</v>
      </c>
      <c r="AB69" s="98">
        <v>0</v>
      </c>
      <c r="AC69" s="98">
        <v>34.287049999999994</v>
      </c>
      <c r="AD69" s="98">
        <v>3069.8618099999999</v>
      </c>
      <c r="AE69" s="98">
        <v>40.787080000000003</v>
      </c>
      <c r="AF69" s="98">
        <v>5455.3703400001305</v>
      </c>
      <c r="AG69" s="98">
        <v>117645.54032000013</v>
      </c>
    </row>
    <row r="70" spans="1:33" x14ac:dyDescent="0.2">
      <c r="A70" s="252" t="s">
        <v>642</v>
      </c>
      <c r="B70" s="98">
        <v>130.81397000000001</v>
      </c>
      <c r="C70" s="98">
        <v>13032.79752</v>
      </c>
      <c r="D70" s="98">
        <v>8503.9751899999992</v>
      </c>
      <c r="E70" s="98">
        <v>9709.873770000002</v>
      </c>
      <c r="F70" s="98">
        <v>12049.402520000003</v>
      </c>
      <c r="G70" s="98">
        <v>910.9854499999999</v>
      </c>
      <c r="H70" s="98">
        <v>1845.2567199999999</v>
      </c>
      <c r="I70" s="98">
        <v>13396.877530000002</v>
      </c>
      <c r="J70" s="98">
        <v>11.65995</v>
      </c>
      <c r="K70" s="98">
        <v>321.96168</v>
      </c>
      <c r="L70" s="98">
        <v>15522.721280000005</v>
      </c>
      <c r="M70" s="98">
        <v>5704.1648099999993</v>
      </c>
      <c r="N70" s="98">
        <v>4.1136999999999997</v>
      </c>
      <c r="O70" s="98">
        <v>1093.2929200000001</v>
      </c>
      <c r="P70" s="98">
        <v>4660.7319499999994</v>
      </c>
      <c r="Q70" s="98">
        <v>5418.5396200000005</v>
      </c>
      <c r="R70" s="98">
        <v>1361.5510699999998</v>
      </c>
      <c r="S70" s="98">
        <v>5544.8426799999997</v>
      </c>
      <c r="T70" s="98">
        <v>0.53098000000000001</v>
      </c>
      <c r="U70" s="98">
        <v>184.27791999999999</v>
      </c>
      <c r="V70" s="98">
        <v>-10.034390000000005</v>
      </c>
      <c r="W70" s="98">
        <v>5296.5817699999998</v>
      </c>
      <c r="X70" s="98">
        <v>134.238</v>
      </c>
      <c r="Y70" s="98">
        <v>2204.3469499999997</v>
      </c>
      <c r="Z70" s="98">
        <v>2.7754499999999998</v>
      </c>
      <c r="AA70" s="98">
        <v>2008.9550300000003</v>
      </c>
      <c r="AB70" s="98">
        <v>0</v>
      </c>
      <c r="AC70" s="98">
        <v>34.287049999999994</v>
      </c>
      <c r="AD70" s="98">
        <v>3069.8618099999999</v>
      </c>
      <c r="AE70" s="98">
        <v>40.787080000000003</v>
      </c>
      <c r="AF70" s="98">
        <v>5455.3703400001305</v>
      </c>
      <c r="AG70" s="98">
        <v>117645.54032000013</v>
      </c>
    </row>
    <row r="71" spans="1:33" ht="13.5" thickBot="1" x14ac:dyDescent="0.25">
      <c r="A71" s="278" t="s">
        <v>1181</v>
      </c>
      <c r="B71" s="99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0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0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</row>
    <row r="72" spans="1:33" x14ac:dyDescent="0.2">
      <c r="A72" s="678" t="s">
        <v>1197</v>
      </c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79"/>
      <c r="P72" s="679"/>
      <c r="Q72" s="679"/>
      <c r="R72" s="679"/>
      <c r="S72" s="679"/>
      <c r="T72" s="679"/>
      <c r="U72" s="679"/>
      <c r="V72" s="679"/>
      <c r="W72" s="679"/>
      <c r="X72" s="679"/>
      <c r="Y72" s="679"/>
      <c r="Z72" s="679"/>
      <c r="AA72" s="679"/>
      <c r="AB72" s="679"/>
      <c r="AC72" s="679"/>
      <c r="AD72" s="679"/>
      <c r="AE72" s="679"/>
      <c r="AF72" s="679"/>
      <c r="AG72" s="679"/>
    </row>
    <row r="73" spans="1:33" x14ac:dyDescent="0.2">
      <c r="A73" s="89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127"/>
    </row>
    <row r="74" spans="1:33" x14ac:dyDescent="0.2">
      <c r="A74" s="89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</row>
    <row r="75" spans="1:33" x14ac:dyDescent="0.2">
      <c r="A75" s="89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</row>
    <row r="76" spans="1:33" x14ac:dyDescent="0.2">
      <c r="A76" s="89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</row>
    <row r="77" spans="1:33" x14ac:dyDescent="0.2">
      <c r="A77" s="89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</row>
    <row r="78" spans="1:33" x14ac:dyDescent="0.2">
      <c r="A78" s="89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</row>
    <row r="79" spans="1:33" x14ac:dyDescent="0.2">
      <c r="A79" s="89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</row>
    <row r="80" spans="1:33" x14ac:dyDescent="0.2">
      <c r="A80" s="89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</row>
    <row r="81" spans="1:33" x14ac:dyDescent="0.2">
      <c r="A81" s="89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</row>
    <row r="82" spans="1:33" x14ac:dyDescent="0.2">
      <c r="A82" s="89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</row>
    <row r="83" spans="1:33" x14ac:dyDescent="0.2">
      <c r="A83" s="89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</row>
    <row r="84" spans="1:33" x14ac:dyDescent="0.2">
      <c r="A84" s="89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</row>
    <row r="85" spans="1:33" x14ac:dyDescent="0.2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</row>
    <row r="86" spans="1:33" x14ac:dyDescent="0.2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</row>
    <row r="87" spans="1:33" x14ac:dyDescent="0.2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</row>
    <row r="88" spans="1:33" x14ac:dyDescent="0.2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</row>
    <row r="89" spans="1:33" x14ac:dyDescent="0.2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</row>
    <row r="90" spans="1:33" x14ac:dyDescent="0.2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</row>
    <row r="91" spans="1:33" x14ac:dyDescent="0.2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</row>
    <row r="92" spans="1:33" x14ac:dyDescent="0.2"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</row>
    <row r="93" spans="1:33" x14ac:dyDescent="0.2"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</row>
    <row r="94" spans="1:33" x14ac:dyDescent="0.2"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</row>
    <row r="95" spans="1:33" x14ac:dyDescent="0.2"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</row>
    <row r="96" spans="1:33" x14ac:dyDescent="0.2"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</row>
    <row r="97" spans="2:33" x14ac:dyDescent="0.2"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</row>
    <row r="98" spans="2:33" x14ac:dyDescent="0.2"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</row>
    <row r="99" spans="2:33" x14ac:dyDescent="0.2"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</row>
    <row r="100" spans="2:33" x14ac:dyDescent="0.2"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</row>
    <row r="101" spans="2:33" x14ac:dyDescent="0.2"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</row>
    <row r="102" spans="2:33" x14ac:dyDescent="0.2"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</row>
    <row r="103" spans="2:33" x14ac:dyDescent="0.2"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</row>
    <row r="104" spans="2:33" x14ac:dyDescent="0.2"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</row>
  </sheetData>
  <mergeCells count="2">
    <mergeCell ref="O5:AG6"/>
    <mergeCell ref="A5:N6"/>
  </mergeCells>
  <phoneticPr fontId="6" type="noConversion"/>
  <conditionalFormatting sqref="AG8 AG25">
    <cfRule type="expression" dxfId="102" priority="371" stopIfTrue="1">
      <formula>$Y8=1</formula>
    </cfRule>
  </conditionalFormatting>
  <conditionalFormatting sqref="AF8 AF25 B8:AC8 B25:AC25">
    <cfRule type="expression" dxfId="101" priority="987" stopIfTrue="1">
      <formula>#REF!=1</formula>
    </cfRule>
  </conditionalFormatting>
  <conditionalFormatting sqref="AG8 AG25">
    <cfRule type="expression" dxfId="100" priority="991" stopIfTrue="1">
      <formula>#REF!=1</formula>
    </cfRule>
  </conditionalFormatting>
  <conditionalFormatting sqref="AD8:AE8 AD25:AE25">
    <cfRule type="expression" dxfId="99" priority="99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5" fitToWidth="2" orientation="portrait" r:id="rId1"/>
  <headerFooter alignWithMargins="0"/>
  <colBreaks count="1" manualBreakCount="1">
    <brk id="14" min="2" max="50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K108"/>
  <sheetViews>
    <sheetView showGridLines="0" zoomScaleNormal="100" workbookViewId="0">
      <pane xSplit="1" ySplit="8" topLeftCell="B9" activePane="bottomRight" state="frozen"/>
      <selection activeCell="AQ16" sqref="AQ16"/>
      <selection pane="topRight" activeCell="AQ16" sqref="AQ16"/>
      <selection pane="bottomLeft" activeCell="AQ16" sqref="AQ16"/>
      <selection pane="bottomRight" activeCell="A2" sqref="A2"/>
    </sheetView>
  </sheetViews>
  <sheetFormatPr defaultRowHeight="12.75" x14ac:dyDescent="0.2"/>
  <cols>
    <col min="1" max="1" width="35.140625" style="357" bestFit="1" customWidth="1"/>
    <col min="2" max="16" width="9.140625" style="357"/>
    <col min="17" max="17" width="8.28515625" style="357" customWidth="1"/>
    <col min="18" max="16384" width="9.140625" style="357"/>
  </cols>
  <sheetData>
    <row r="1" spans="1:37" x14ac:dyDescent="0.2">
      <c r="A1" s="757" t="s">
        <v>349</v>
      </c>
    </row>
    <row r="2" spans="1:37" x14ac:dyDescent="0.2">
      <c r="A2" s="757" t="s">
        <v>350</v>
      </c>
    </row>
    <row r="3" spans="1:37" s="819" customFormat="1" ht="15" customHeight="1" x14ac:dyDescent="0.2">
      <c r="A3" s="1057" t="s">
        <v>723</v>
      </c>
      <c r="AK3" s="1058" t="s">
        <v>1809</v>
      </c>
    </row>
    <row r="4" spans="1:37" s="447" customFormat="1" ht="12" customHeight="1" x14ac:dyDescent="0.2"/>
    <row r="5" spans="1:37" s="447" customFormat="1" ht="18" customHeight="1" x14ac:dyDescent="0.2">
      <c r="A5" s="1731" t="s">
        <v>3136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1"/>
      <c r="P5" s="1731"/>
      <c r="Q5" s="1731"/>
      <c r="R5" s="1731"/>
      <c r="S5" s="1767" t="s">
        <v>3137</v>
      </c>
      <c r="T5" s="1767"/>
      <c r="U5" s="1767"/>
      <c r="V5" s="1767"/>
      <c r="W5" s="1767"/>
      <c r="X5" s="1767"/>
      <c r="Y5" s="1767"/>
      <c r="Z5" s="1767"/>
      <c r="AA5" s="1767"/>
      <c r="AB5" s="1767"/>
      <c r="AC5" s="1767"/>
      <c r="AD5" s="1767"/>
      <c r="AE5" s="1767"/>
      <c r="AF5" s="1767"/>
      <c r="AG5" s="1767"/>
      <c r="AH5" s="1767"/>
      <c r="AI5" s="1767"/>
      <c r="AJ5" s="1767"/>
      <c r="AK5" s="1767"/>
    </row>
    <row r="6" spans="1:37" s="447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1"/>
      <c r="P6" s="1731"/>
      <c r="Q6" s="1731"/>
      <c r="R6" s="1731"/>
      <c r="S6" s="1767"/>
      <c r="T6" s="1767"/>
      <c r="U6" s="1767"/>
      <c r="V6" s="1767"/>
      <c r="W6" s="1767"/>
      <c r="X6" s="1767"/>
      <c r="Y6" s="1767"/>
      <c r="Z6" s="1767"/>
      <c r="AA6" s="1767"/>
      <c r="AB6" s="1767"/>
      <c r="AC6" s="1767"/>
      <c r="AD6" s="1767"/>
      <c r="AE6" s="1767"/>
      <c r="AF6" s="1767"/>
      <c r="AG6" s="1767"/>
      <c r="AH6" s="1767"/>
      <c r="AI6" s="1767"/>
      <c r="AJ6" s="1767"/>
      <c r="AK6" s="1767"/>
    </row>
    <row r="7" spans="1:37" s="447" customFormat="1" ht="12" customHeight="1" thickBot="1" x14ac:dyDescent="0.25">
      <c r="AK7" s="1354" t="s">
        <v>2071</v>
      </c>
    </row>
    <row r="8" spans="1:37" s="454" customFormat="1" ht="69.95" customHeight="1" thickBot="1" x14ac:dyDescent="0.25">
      <c r="A8" s="1104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1550</v>
      </c>
      <c r="I8" s="1096" t="s">
        <v>1549</v>
      </c>
      <c r="J8" s="1096" t="s">
        <v>817</v>
      </c>
      <c r="K8" s="1096" t="s">
        <v>102</v>
      </c>
      <c r="L8" s="1096" t="s">
        <v>1551</v>
      </c>
      <c r="M8" s="1096" t="s">
        <v>854</v>
      </c>
      <c r="N8" s="1096" t="s">
        <v>2132</v>
      </c>
      <c r="O8" s="1096" t="s">
        <v>1557</v>
      </c>
      <c r="P8" s="1096" t="s">
        <v>1423</v>
      </c>
      <c r="Q8" s="1096" t="s">
        <v>802</v>
      </c>
      <c r="R8" s="1096" t="s">
        <v>830</v>
      </c>
      <c r="S8" s="1096" t="s">
        <v>1644</v>
      </c>
      <c r="T8" s="1096" t="s">
        <v>1530</v>
      </c>
      <c r="U8" s="1096" t="s">
        <v>758</v>
      </c>
      <c r="V8" s="1096" t="s">
        <v>1418</v>
      </c>
      <c r="W8" s="1096" t="s">
        <v>803</v>
      </c>
      <c r="X8" s="1096" t="s">
        <v>762</v>
      </c>
      <c r="Y8" s="1096" t="s">
        <v>761</v>
      </c>
      <c r="Z8" s="1096" t="s">
        <v>829</v>
      </c>
      <c r="AA8" s="1096" t="s">
        <v>1581</v>
      </c>
      <c r="AB8" s="1096" t="s">
        <v>1527</v>
      </c>
      <c r="AC8" s="1096" t="s">
        <v>828</v>
      </c>
      <c r="AD8" s="1096" t="s">
        <v>799</v>
      </c>
      <c r="AE8" s="1096" t="s">
        <v>1168</v>
      </c>
      <c r="AF8" s="1096" t="s">
        <v>2088</v>
      </c>
      <c r="AG8" s="1096" t="s">
        <v>1535</v>
      </c>
      <c r="AH8" s="1096" t="s">
        <v>759</v>
      </c>
      <c r="AI8" s="1096" t="s">
        <v>1528</v>
      </c>
      <c r="AJ8" s="1096" t="s">
        <v>752</v>
      </c>
      <c r="AK8" s="1151" t="s">
        <v>1093</v>
      </c>
    </row>
    <row r="9" spans="1:37" ht="18" customHeight="1" x14ac:dyDescent="0.2">
      <c r="A9" s="1209" t="s">
        <v>482</v>
      </c>
      <c r="B9" s="1210"/>
      <c r="C9" s="1210"/>
      <c r="D9" s="1210"/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0"/>
      <c r="R9" s="1210"/>
      <c r="S9" s="1210"/>
      <c r="T9" s="1210"/>
      <c r="U9" s="1210"/>
      <c r="V9" s="1210"/>
      <c r="W9" s="1210"/>
      <c r="X9" s="1210"/>
      <c r="Y9" s="1210"/>
      <c r="Z9" s="1210"/>
      <c r="AA9" s="1210"/>
      <c r="AB9" s="1211"/>
      <c r="AC9" s="1211"/>
      <c r="AD9" s="1211"/>
      <c r="AE9" s="1211"/>
      <c r="AF9" s="1211"/>
      <c r="AG9" s="1211"/>
      <c r="AH9" s="1211"/>
      <c r="AI9" s="1211"/>
      <c r="AJ9" s="1211"/>
      <c r="AK9" s="1211"/>
    </row>
    <row r="10" spans="1:37" s="950" customFormat="1" ht="18" customHeight="1" x14ac:dyDescent="0.2">
      <c r="A10" s="784" t="s">
        <v>30</v>
      </c>
      <c r="B10" s="948">
        <v>5002.4352100000006</v>
      </c>
      <c r="C10" s="948">
        <v>36389.93189</v>
      </c>
      <c r="D10" s="948">
        <v>23452.960570000003</v>
      </c>
      <c r="E10" s="948">
        <v>27565.691149999999</v>
      </c>
      <c r="F10" s="948">
        <v>68086.757570000002</v>
      </c>
      <c r="G10" s="948">
        <v>4252.3288400000001</v>
      </c>
      <c r="H10" s="948">
        <v>0</v>
      </c>
      <c r="I10" s="948">
        <v>8267.4359099999983</v>
      </c>
      <c r="J10" s="948">
        <v>48293.537010000007</v>
      </c>
      <c r="K10" s="948">
        <v>0</v>
      </c>
      <c r="L10" s="948">
        <v>0</v>
      </c>
      <c r="M10" s="948">
        <v>144.26052000000004</v>
      </c>
      <c r="N10" s="948">
        <v>1649.4248399999999</v>
      </c>
      <c r="O10" s="948">
        <v>18984.954979999999</v>
      </c>
      <c r="P10" s="948">
        <v>0</v>
      </c>
      <c r="Q10" s="948">
        <v>14393.098189999999</v>
      </c>
      <c r="R10" s="948">
        <v>314.41215999999997</v>
      </c>
      <c r="S10" s="948">
        <v>2071.6979200000001</v>
      </c>
      <c r="T10" s="948">
        <v>9434.2200200000007</v>
      </c>
      <c r="U10" s="948">
        <v>18146.366280000002</v>
      </c>
      <c r="V10" s="948">
        <v>2488.1116500000003</v>
      </c>
      <c r="W10" s="948">
        <v>12852.031199999999</v>
      </c>
      <c r="X10" s="948">
        <v>97.558459999999997</v>
      </c>
      <c r="Y10" s="948">
        <v>2771.9296099999997</v>
      </c>
      <c r="Z10" s="948">
        <v>530.91287999999997</v>
      </c>
      <c r="AA10" s="948">
        <v>14453.220659999999</v>
      </c>
      <c r="AB10" s="948">
        <v>1725.8870000000002</v>
      </c>
      <c r="AC10" s="948">
        <v>10084.52997</v>
      </c>
      <c r="AD10" s="948">
        <v>441.61878000000002</v>
      </c>
      <c r="AE10" s="948">
        <v>6896.1131999999998</v>
      </c>
      <c r="AF10" s="948">
        <v>365.47471999999993</v>
      </c>
      <c r="AG10" s="948">
        <v>581.58627999999999</v>
      </c>
      <c r="AH10" s="948">
        <v>39125.329130000006</v>
      </c>
      <c r="AI10" s="948">
        <v>456.41886999999997</v>
      </c>
      <c r="AJ10" s="948">
        <v>24868.867410000003</v>
      </c>
      <c r="AK10" s="949">
        <v>404189.10288000002</v>
      </c>
    </row>
    <row r="11" spans="1:37" ht="18" customHeight="1" x14ac:dyDescent="0.2">
      <c r="A11" s="252" t="s">
        <v>2119</v>
      </c>
      <c r="B11" s="98">
        <v>651.74841000000004</v>
      </c>
      <c r="C11" s="98">
        <v>5152.5932000000003</v>
      </c>
      <c r="D11" s="98">
        <v>5042.8198400000001</v>
      </c>
      <c r="E11" s="98">
        <v>3909.4589100000003</v>
      </c>
      <c r="F11" s="98">
        <v>11794.956049999999</v>
      </c>
      <c r="G11" s="98">
        <v>1425.3616999999999</v>
      </c>
      <c r="H11" s="98">
        <v>0</v>
      </c>
      <c r="I11" s="98">
        <v>2701.3303599999995</v>
      </c>
      <c r="J11" s="98">
        <v>10824.07165</v>
      </c>
      <c r="K11" s="98">
        <v>0</v>
      </c>
      <c r="L11" s="98">
        <v>0</v>
      </c>
      <c r="M11" s="98">
        <v>1.8440399999999999</v>
      </c>
      <c r="N11" s="98">
        <v>723.66645999999992</v>
      </c>
      <c r="O11" s="98">
        <v>5249.2025400000002</v>
      </c>
      <c r="P11" s="98">
        <v>0</v>
      </c>
      <c r="Q11" s="98">
        <v>2563.4775500000001</v>
      </c>
      <c r="R11" s="98">
        <v>41.172640000000001</v>
      </c>
      <c r="S11" s="98">
        <v>874.42093</v>
      </c>
      <c r="T11" s="98">
        <v>3591.0211899999999</v>
      </c>
      <c r="U11" s="98">
        <v>6253.6558800000003</v>
      </c>
      <c r="V11" s="98">
        <v>699.84685000000002</v>
      </c>
      <c r="W11" s="98">
        <v>3712.7549399999998</v>
      </c>
      <c r="X11" s="98">
        <v>5.88</v>
      </c>
      <c r="Y11" s="98">
        <v>871.62668000000008</v>
      </c>
      <c r="Z11" s="98">
        <v>198.76094000000001</v>
      </c>
      <c r="AA11" s="98">
        <v>5558.8609000000006</v>
      </c>
      <c r="AB11" s="123">
        <v>455.315</v>
      </c>
      <c r="AC11" s="123">
        <v>2769.4164599999999</v>
      </c>
      <c r="AD11" s="123">
        <v>96.345889999999997</v>
      </c>
      <c r="AE11" s="123">
        <v>1974.5552399999999</v>
      </c>
      <c r="AF11" s="123">
        <v>4.375</v>
      </c>
      <c r="AG11" s="123">
        <v>226.61080999999999</v>
      </c>
      <c r="AH11" s="123">
        <v>10816.70823</v>
      </c>
      <c r="AI11" s="123">
        <v>44.526859999999999</v>
      </c>
      <c r="AJ11" s="123">
        <v>4751.1297000000004</v>
      </c>
      <c r="AK11" s="123">
        <v>92987.514849999992</v>
      </c>
    </row>
    <row r="12" spans="1:37" ht="18" customHeight="1" x14ac:dyDescent="0.2">
      <c r="A12" s="252" t="s">
        <v>1574</v>
      </c>
      <c r="B12" s="98">
        <v>3958.9173700000001</v>
      </c>
      <c r="C12" s="98">
        <v>14444.924859999999</v>
      </c>
      <c r="D12" s="98">
        <v>9665.7343500000006</v>
      </c>
      <c r="E12" s="98">
        <v>15770.046390000001</v>
      </c>
      <c r="F12" s="98">
        <v>16930.258819999999</v>
      </c>
      <c r="G12" s="98">
        <v>1230.14184</v>
      </c>
      <c r="H12" s="98">
        <v>0</v>
      </c>
      <c r="I12" s="98">
        <v>4901.6110299999982</v>
      </c>
      <c r="J12" s="98">
        <v>20224.287969999998</v>
      </c>
      <c r="K12" s="98">
        <v>0</v>
      </c>
      <c r="L12" s="98">
        <v>0</v>
      </c>
      <c r="M12" s="98">
        <v>22.961349999999999</v>
      </c>
      <c r="N12" s="98">
        <v>645.08100000000002</v>
      </c>
      <c r="O12" s="98">
        <v>5414.6400800000001</v>
      </c>
      <c r="P12" s="98">
        <v>0</v>
      </c>
      <c r="Q12" s="98">
        <v>11191.24841</v>
      </c>
      <c r="R12" s="98">
        <v>241.45435999999998</v>
      </c>
      <c r="S12" s="98">
        <v>977.23054000000002</v>
      </c>
      <c r="T12" s="98">
        <v>2208.0452099999998</v>
      </c>
      <c r="U12" s="98">
        <v>9166.1829799999996</v>
      </c>
      <c r="V12" s="98">
        <v>814.50836000000004</v>
      </c>
      <c r="W12" s="98">
        <v>5806.1120599999995</v>
      </c>
      <c r="X12" s="98">
        <v>13.508459999999999</v>
      </c>
      <c r="Y12" s="98">
        <v>1127.3378899999998</v>
      </c>
      <c r="Z12" s="98">
        <v>265.27931999999998</v>
      </c>
      <c r="AA12" s="98">
        <v>5327.9067699999996</v>
      </c>
      <c r="AB12" s="123">
        <v>646.399</v>
      </c>
      <c r="AC12" s="123">
        <v>4923.61258</v>
      </c>
      <c r="AD12" s="123">
        <v>251.70967000000002</v>
      </c>
      <c r="AE12" s="123">
        <v>3268.1030900000001</v>
      </c>
      <c r="AF12" s="123">
        <v>357.45522999999991</v>
      </c>
      <c r="AG12" s="123">
        <v>296.72323999999998</v>
      </c>
      <c r="AH12" s="123">
        <v>23399.524020000001</v>
      </c>
      <c r="AI12" s="123">
        <v>117.485</v>
      </c>
      <c r="AJ12" s="123">
        <v>12281.301020000001</v>
      </c>
      <c r="AK12" s="123">
        <v>175889.73226999998</v>
      </c>
    </row>
    <row r="13" spans="1:37" ht="18" customHeight="1" x14ac:dyDescent="0.2">
      <c r="A13" s="252" t="s">
        <v>1080</v>
      </c>
      <c r="B13" s="98">
        <v>0</v>
      </c>
      <c r="C13" s="98">
        <v>0.23810000000000001</v>
      </c>
      <c r="D13" s="98">
        <v>26.087540000000001</v>
      </c>
      <c r="E13" s="98">
        <v>22.065069999999999</v>
      </c>
      <c r="F13" s="98">
        <v>83.061589999999995</v>
      </c>
      <c r="G13" s="98">
        <v>4.3108599999999999</v>
      </c>
      <c r="H13" s="98">
        <v>0</v>
      </c>
      <c r="I13" s="98">
        <v>8.0437999999999992</v>
      </c>
      <c r="J13" s="98">
        <v>0</v>
      </c>
      <c r="K13" s="98">
        <v>0</v>
      </c>
      <c r="L13" s="98">
        <v>0</v>
      </c>
      <c r="M13" s="98">
        <v>70.606820000000013</v>
      </c>
      <c r="N13" s="98">
        <v>11.940799999999999</v>
      </c>
      <c r="O13" s="98">
        <v>0</v>
      </c>
      <c r="P13" s="98">
        <v>0</v>
      </c>
      <c r="Q13" s="98">
        <v>0</v>
      </c>
      <c r="R13" s="98">
        <v>0</v>
      </c>
      <c r="S13" s="98">
        <v>6.1249599999999997</v>
      </c>
      <c r="T13" s="98">
        <v>21.552610000000001</v>
      </c>
      <c r="U13" s="98">
        <v>165.5077</v>
      </c>
      <c r="V13" s="98">
        <v>5.5648599999999995</v>
      </c>
      <c r="W13" s="98">
        <v>3.6272399999999996</v>
      </c>
      <c r="X13" s="98">
        <v>0</v>
      </c>
      <c r="Y13" s="98">
        <v>7.1307999999999998</v>
      </c>
      <c r="Z13" s="98">
        <v>0</v>
      </c>
      <c r="AA13" s="98">
        <v>1.0000000000000001E-5</v>
      </c>
      <c r="AB13" s="123">
        <v>0</v>
      </c>
      <c r="AC13" s="123">
        <v>13.08142</v>
      </c>
      <c r="AD13" s="123">
        <v>3.4285799999999997</v>
      </c>
      <c r="AE13" s="123">
        <v>0</v>
      </c>
      <c r="AF13" s="123">
        <v>0.66949000000000003</v>
      </c>
      <c r="AG13" s="123">
        <v>0</v>
      </c>
      <c r="AH13" s="123">
        <v>23.676290000000002</v>
      </c>
      <c r="AI13" s="123">
        <v>0.34810000000000002</v>
      </c>
      <c r="AJ13" s="123">
        <v>0</v>
      </c>
      <c r="AK13" s="123">
        <v>477.06663999999989</v>
      </c>
    </row>
    <row r="14" spans="1:37" ht="18" customHeight="1" x14ac:dyDescent="0.2">
      <c r="A14" s="252" t="s">
        <v>1081</v>
      </c>
      <c r="B14" s="98">
        <v>0</v>
      </c>
      <c r="C14" s="98">
        <v>74.462289999999996</v>
      </c>
      <c r="D14" s="98">
        <v>6.6063199999999993</v>
      </c>
      <c r="E14" s="98">
        <v>0</v>
      </c>
      <c r="F14" s="98">
        <v>80.2971</v>
      </c>
      <c r="G14" s="98">
        <v>2.71</v>
      </c>
      <c r="H14" s="98">
        <v>0</v>
      </c>
      <c r="I14" s="98">
        <v>10.29</v>
      </c>
      <c r="J14" s="98">
        <v>28.392499999999998</v>
      </c>
      <c r="K14" s="98">
        <v>0</v>
      </c>
      <c r="L14" s="98">
        <v>0</v>
      </c>
      <c r="M14" s="98">
        <v>0</v>
      </c>
      <c r="N14" s="98">
        <v>0.22500000000000001</v>
      </c>
      <c r="O14" s="98">
        <v>779.85918000000004</v>
      </c>
      <c r="P14" s="98">
        <v>0</v>
      </c>
      <c r="Q14" s="98">
        <v>0</v>
      </c>
      <c r="R14" s="98">
        <v>0</v>
      </c>
      <c r="S14" s="98">
        <v>0</v>
      </c>
      <c r="T14" s="98">
        <v>20.255610000000001</v>
      </c>
      <c r="U14" s="98">
        <v>0</v>
      </c>
      <c r="V14" s="98">
        <v>27.138310000000001</v>
      </c>
      <c r="W14" s="98">
        <v>161.41588000000002</v>
      </c>
      <c r="X14" s="98">
        <v>0</v>
      </c>
      <c r="Y14" s="98">
        <v>24.015000000000001</v>
      </c>
      <c r="Z14" s="98">
        <v>0</v>
      </c>
      <c r="AA14" s="98">
        <v>1.7800400000000001</v>
      </c>
      <c r="AB14" s="123">
        <v>0.45</v>
      </c>
      <c r="AC14" s="123">
        <v>20.00459</v>
      </c>
      <c r="AD14" s="123">
        <v>0</v>
      </c>
      <c r="AE14" s="123">
        <v>0</v>
      </c>
      <c r="AF14" s="123">
        <v>0</v>
      </c>
      <c r="AG14" s="123">
        <v>0</v>
      </c>
      <c r="AH14" s="123">
        <v>806.41943000000003</v>
      </c>
      <c r="AI14" s="123">
        <v>0</v>
      </c>
      <c r="AJ14" s="123">
        <v>0</v>
      </c>
      <c r="AK14" s="123">
        <v>2044.3212500000004</v>
      </c>
    </row>
    <row r="15" spans="1:37" ht="18" customHeight="1" x14ac:dyDescent="0.2">
      <c r="A15" s="252" t="s">
        <v>1082</v>
      </c>
      <c r="B15" s="98">
        <v>0</v>
      </c>
      <c r="C15" s="98">
        <v>1123.39428</v>
      </c>
      <c r="D15" s="98">
        <v>859.56304</v>
      </c>
      <c r="E15" s="98">
        <v>1080.88742</v>
      </c>
      <c r="F15" s="98">
        <v>3341.8542899999998</v>
      </c>
      <c r="G15" s="98">
        <v>240.81091000000001</v>
      </c>
      <c r="H15" s="98">
        <v>0</v>
      </c>
      <c r="I15" s="98">
        <v>312.31274999999999</v>
      </c>
      <c r="J15" s="98">
        <v>2336.2556600000003</v>
      </c>
      <c r="K15" s="98">
        <v>0</v>
      </c>
      <c r="L15" s="98">
        <v>0</v>
      </c>
      <c r="M15" s="98">
        <v>5.0208199999999996</v>
      </c>
      <c r="N15" s="98">
        <v>142.56592000000001</v>
      </c>
      <c r="O15" s="98">
        <v>1734.00794</v>
      </c>
      <c r="P15" s="98">
        <v>0</v>
      </c>
      <c r="Q15" s="98">
        <v>237.30645999999999</v>
      </c>
      <c r="R15" s="98">
        <v>31.785160000000001</v>
      </c>
      <c r="S15" s="98">
        <v>144.89876999999998</v>
      </c>
      <c r="T15" s="98">
        <v>2549.2462400000004</v>
      </c>
      <c r="U15" s="98">
        <v>1358.8875</v>
      </c>
      <c r="V15" s="98">
        <v>138.01051000000001</v>
      </c>
      <c r="W15" s="98">
        <v>640.42369999999994</v>
      </c>
      <c r="X15" s="98">
        <v>9.92</v>
      </c>
      <c r="Y15" s="98">
        <v>213.91</v>
      </c>
      <c r="Z15" s="98">
        <v>32.856490000000001</v>
      </c>
      <c r="AA15" s="98">
        <v>1052.97668</v>
      </c>
      <c r="AB15" s="123">
        <v>53.597000000000001</v>
      </c>
      <c r="AC15" s="123">
        <v>1295.9596999999999</v>
      </c>
      <c r="AD15" s="123">
        <v>3.2759999999999998</v>
      </c>
      <c r="AE15" s="123">
        <v>113.88363000000001</v>
      </c>
      <c r="AF15" s="123">
        <v>0</v>
      </c>
      <c r="AG15" s="123">
        <v>0</v>
      </c>
      <c r="AH15" s="123">
        <v>1388.6905800000002</v>
      </c>
      <c r="AI15" s="123">
        <v>0.28038000000000002</v>
      </c>
      <c r="AJ15" s="123">
        <v>216.95831000000001</v>
      </c>
      <c r="AK15" s="123">
        <v>20659.540140000001</v>
      </c>
    </row>
    <row r="16" spans="1:37" ht="18" customHeight="1" x14ac:dyDescent="0.2">
      <c r="A16" s="252" t="s">
        <v>1577</v>
      </c>
      <c r="B16" s="98">
        <v>0</v>
      </c>
      <c r="C16" s="98">
        <v>15.19023</v>
      </c>
      <c r="D16" s="98">
        <v>299.31137000000001</v>
      </c>
      <c r="E16" s="98">
        <v>78.179410000000004</v>
      </c>
      <c r="F16" s="98">
        <v>542.05941000000007</v>
      </c>
      <c r="G16" s="98">
        <v>83.921809999999994</v>
      </c>
      <c r="H16" s="98">
        <v>0</v>
      </c>
      <c r="I16" s="98">
        <v>274.66174000000001</v>
      </c>
      <c r="J16" s="98">
        <v>0</v>
      </c>
      <c r="K16" s="98">
        <v>0</v>
      </c>
      <c r="L16" s="98">
        <v>0</v>
      </c>
      <c r="M16" s="98">
        <v>11.571110000000001</v>
      </c>
      <c r="N16" s="98">
        <v>29.718869999999999</v>
      </c>
      <c r="O16" s="98">
        <v>110.70125</v>
      </c>
      <c r="P16" s="98">
        <v>0</v>
      </c>
      <c r="Q16" s="98">
        <v>0</v>
      </c>
      <c r="R16" s="98">
        <v>0</v>
      </c>
      <c r="S16" s="98">
        <v>39.669739999999997</v>
      </c>
      <c r="T16" s="98">
        <v>120.50628</v>
      </c>
      <c r="U16" s="98">
        <v>141.16471999999999</v>
      </c>
      <c r="V16" s="98">
        <v>56.99333</v>
      </c>
      <c r="W16" s="98">
        <v>150.49105</v>
      </c>
      <c r="X16" s="98">
        <v>0</v>
      </c>
      <c r="Y16" s="98">
        <v>399.79165</v>
      </c>
      <c r="Z16" s="98">
        <v>7.3511300000000004</v>
      </c>
      <c r="AA16" s="98">
        <v>110.41383999999999</v>
      </c>
      <c r="AB16" s="123">
        <v>141.78399999999999</v>
      </c>
      <c r="AC16" s="123">
        <v>88.511060000000001</v>
      </c>
      <c r="AD16" s="123">
        <v>8.4106699999999996</v>
      </c>
      <c r="AE16" s="123">
        <v>381.68571000000003</v>
      </c>
      <c r="AF16" s="123">
        <v>0</v>
      </c>
      <c r="AG16" s="123">
        <v>0</v>
      </c>
      <c r="AH16" s="123">
        <v>25.074570000000001</v>
      </c>
      <c r="AI16" s="123">
        <v>0</v>
      </c>
      <c r="AJ16" s="123">
        <v>39.810300000000005</v>
      </c>
      <c r="AK16" s="123">
        <v>3156.9732500000014</v>
      </c>
    </row>
    <row r="17" spans="1:37" ht="18" customHeight="1" x14ac:dyDescent="0.2">
      <c r="A17" s="252" t="s">
        <v>668</v>
      </c>
      <c r="B17" s="98">
        <v>0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  <c r="X17" s="98">
        <v>0</v>
      </c>
      <c r="Y17" s="98">
        <v>0</v>
      </c>
      <c r="Z17" s="98">
        <v>0</v>
      </c>
      <c r="AA17" s="98">
        <v>0</v>
      </c>
      <c r="AB17" s="123">
        <v>0</v>
      </c>
      <c r="AC17" s="123">
        <v>0</v>
      </c>
      <c r="AD17" s="123">
        <v>0</v>
      </c>
      <c r="AE17" s="123">
        <v>0</v>
      </c>
      <c r="AF17" s="123">
        <v>0</v>
      </c>
      <c r="AG17" s="123">
        <v>0</v>
      </c>
      <c r="AH17" s="123">
        <v>0</v>
      </c>
      <c r="AI17" s="123">
        <v>0</v>
      </c>
      <c r="AJ17" s="123">
        <v>0</v>
      </c>
      <c r="AK17" s="123">
        <v>0</v>
      </c>
    </row>
    <row r="18" spans="1:37" ht="18" customHeight="1" x14ac:dyDescent="0.2">
      <c r="A18" s="252" t="s">
        <v>669</v>
      </c>
      <c r="B18" s="98">
        <v>391.76943</v>
      </c>
      <c r="C18" s="98">
        <v>14675.45112</v>
      </c>
      <c r="D18" s="98">
        <v>2303.2541699999997</v>
      </c>
      <c r="E18" s="98">
        <v>5191.1372000000001</v>
      </c>
      <c r="F18" s="98">
        <v>17241.768349999998</v>
      </c>
      <c r="G18" s="98">
        <v>118.43125000000001</v>
      </c>
      <c r="H18" s="98">
        <v>0</v>
      </c>
      <c r="I18" s="98">
        <v>59.186230000000002</v>
      </c>
      <c r="J18" s="98">
        <v>2338.857860000001</v>
      </c>
      <c r="K18" s="98">
        <v>0</v>
      </c>
      <c r="L18" s="98">
        <v>0</v>
      </c>
      <c r="M18" s="98">
        <v>19.28</v>
      </c>
      <c r="N18" s="98">
        <v>29.62959</v>
      </c>
      <c r="O18" s="98">
        <v>2060.6197200000001</v>
      </c>
      <c r="P18" s="98">
        <v>0</v>
      </c>
      <c r="Q18" s="98">
        <v>0</v>
      </c>
      <c r="R18" s="98">
        <v>0</v>
      </c>
      <c r="S18" s="98">
        <v>15.37832</v>
      </c>
      <c r="T18" s="98">
        <v>235.33342999999999</v>
      </c>
      <c r="U18" s="98">
        <v>256.99238000000003</v>
      </c>
      <c r="V18" s="98">
        <v>60.938510000000001</v>
      </c>
      <c r="W18" s="98">
        <v>0</v>
      </c>
      <c r="X18" s="98">
        <v>37.69</v>
      </c>
      <c r="Y18" s="98">
        <v>68.847999999999999</v>
      </c>
      <c r="Z18" s="98">
        <v>26.664999999999999</v>
      </c>
      <c r="AA18" s="98">
        <v>1980.98459</v>
      </c>
      <c r="AB18" s="123">
        <v>428.34199999999998</v>
      </c>
      <c r="AC18" s="123">
        <v>157.25932</v>
      </c>
      <c r="AD18" s="123">
        <v>78.447969999999998</v>
      </c>
      <c r="AE18" s="123">
        <v>365.76436999999999</v>
      </c>
      <c r="AF18" s="123">
        <v>0</v>
      </c>
      <c r="AG18" s="123">
        <v>58.252230000000004</v>
      </c>
      <c r="AH18" s="123">
        <v>156.41989999999998</v>
      </c>
      <c r="AI18" s="123">
        <v>1.9371400000000001</v>
      </c>
      <c r="AJ18" s="123">
        <v>7350.2687500000002</v>
      </c>
      <c r="AK18" s="123">
        <v>55708.90683</v>
      </c>
    </row>
    <row r="19" spans="1:37" ht="18" customHeight="1" x14ac:dyDescent="0.2">
      <c r="A19" s="252" t="s">
        <v>31</v>
      </c>
      <c r="B19" s="98">
        <v>0</v>
      </c>
      <c r="C19" s="98">
        <v>0</v>
      </c>
      <c r="D19" s="98">
        <v>5249.5839400000004</v>
      </c>
      <c r="E19" s="98">
        <v>1472.05566</v>
      </c>
      <c r="F19" s="98">
        <v>17595.589390000001</v>
      </c>
      <c r="G19" s="98">
        <v>1143.1204700000001</v>
      </c>
      <c r="H19" s="98">
        <v>0</v>
      </c>
      <c r="I19" s="98">
        <v>0</v>
      </c>
      <c r="J19" s="98">
        <v>12180.821399999999</v>
      </c>
      <c r="K19" s="98">
        <v>0</v>
      </c>
      <c r="L19" s="98">
        <v>0</v>
      </c>
      <c r="M19" s="98">
        <v>12.976379999999999</v>
      </c>
      <c r="N19" s="98">
        <v>66.597200000000001</v>
      </c>
      <c r="O19" s="98">
        <v>3546.6527700000001</v>
      </c>
      <c r="P19" s="98">
        <v>0</v>
      </c>
      <c r="Q19" s="98">
        <v>401.06577000000004</v>
      </c>
      <c r="R19" s="98">
        <v>0</v>
      </c>
      <c r="S19" s="98">
        <v>13.97466</v>
      </c>
      <c r="T19" s="98">
        <v>632.02475000000004</v>
      </c>
      <c r="U19" s="98">
        <v>701.51722999999993</v>
      </c>
      <c r="V19" s="98">
        <v>685.11092000000008</v>
      </c>
      <c r="W19" s="98">
        <v>2315.5063300000002</v>
      </c>
      <c r="X19" s="98">
        <v>30.56</v>
      </c>
      <c r="Y19" s="98">
        <v>59.269589999999994</v>
      </c>
      <c r="Z19" s="98">
        <v>0</v>
      </c>
      <c r="AA19" s="98">
        <v>420.29783000000003</v>
      </c>
      <c r="AB19" s="123">
        <v>0</v>
      </c>
      <c r="AC19" s="123">
        <v>623.71581999999989</v>
      </c>
      <c r="AD19" s="123">
        <v>0</v>
      </c>
      <c r="AE19" s="123">
        <v>763.51141000000007</v>
      </c>
      <c r="AF19" s="123">
        <v>2.9750000000000001</v>
      </c>
      <c r="AG19" s="123">
        <v>0</v>
      </c>
      <c r="AH19" s="123">
        <v>2508.8161099999998</v>
      </c>
      <c r="AI19" s="123">
        <v>291.84138999999999</v>
      </c>
      <c r="AJ19" s="123">
        <v>229.39932999999999</v>
      </c>
      <c r="AK19" s="123">
        <v>50946.983349999995</v>
      </c>
    </row>
    <row r="20" spans="1:37" ht="18" customHeight="1" x14ac:dyDescent="0.2">
      <c r="A20" s="232" t="s">
        <v>1083</v>
      </c>
      <c r="B20" s="98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0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0</v>
      </c>
      <c r="Y20" s="98">
        <v>0</v>
      </c>
      <c r="Z20" s="98">
        <v>0</v>
      </c>
      <c r="AA20" s="98">
        <v>0</v>
      </c>
      <c r="AB20" s="123">
        <v>0</v>
      </c>
      <c r="AC20" s="123">
        <v>0</v>
      </c>
      <c r="AD20" s="123">
        <v>0</v>
      </c>
      <c r="AE20" s="123">
        <v>0</v>
      </c>
      <c r="AF20" s="123">
        <v>0</v>
      </c>
      <c r="AG20" s="123">
        <v>0</v>
      </c>
      <c r="AH20" s="123">
        <v>0</v>
      </c>
      <c r="AI20" s="123">
        <v>0</v>
      </c>
      <c r="AJ20" s="123">
        <v>0</v>
      </c>
      <c r="AK20" s="123">
        <v>0</v>
      </c>
    </row>
    <row r="21" spans="1:37" ht="18" customHeight="1" x14ac:dyDescent="0.2">
      <c r="A21" s="232" t="s">
        <v>42</v>
      </c>
      <c r="B21" s="98">
        <v>0</v>
      </c>
      <c r="C21" s="98">
        <v>0</v>
      </c>
      <c r="D21" s="98">
        <v>0</v>
      </c>
      <c r="E21" s="98">
        <v>0</v>
      </c>
      <c r="F21" s="98">
        <v>21.45909</v>
      </c>
      <c r="G21" s="98">
        <v>0</v>
      </c>
      <c r="H21" s="98">
        <v>0</v>
      </c>
      <c r="I21" s="98">
        <v>0</v>
      </c>
      <c r="J21" s="98">
        <v>225.73489999999995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  <c r="P21" s="98">
        <v>0</v>
      </c>
      <c r="Q21" s="98">
        <v>0</v>
      </c>
      <c r="R21" s="98">
        <v>0</v>
      </c>
      <c r="S21" s="98">
        <v>0</v>
      </c>
      <c r="T21" s="98">
        <v>0</v>
      </c>
      <c r="U21" s="98">
        <v>2.25</v>
      </c>
      <c r="V21" s="98">
        <v>0</v>
      </c>
      <c r="W21" s="98">
        <v>61.7</v>
      </c>
      <c r="X21" s="98">
        <v>0</v>
      </c>
      <c r="Y21" s="98">
        <v>0</v>
      </c>
      <c r="Z21" s="98">
        <v>0</v>
      </c>
      <c r="AA21" s="98">
        <v>0</v>
      </c>
      <c r="AB21" s="123">
        <v>0</v>
      </c>
      <c r="AC21" s="123">
        <v>22.257390000000001</v>
      </c>
      <c r="AD21" s="123">
        <v>0</v>
      </c>
      <c r="AE21" s="123">
        <v>28.609749999999998</v>
      </c>
      <c r="AF21" s="123">
        <v>0</v>
      </c>
      <c r="AG21" s="123">
        <v>0</v>
      </c>
      <c r="AH21" s="123">
        <v>0</v>
      </c>
      <c r="AI21" s="123">
        <v>0</v>
      </c>
      <c r="AJ21" s="123">
        <v>0</v>
      </c>
      <c r="AK21" s="123">
        <v>362.01112999999998</v>
      </c>
    </row>
    <row r="22" spans="1:37" ht="18" customHeight="1" x14ac:dyDescent="0.2">
      <c r="A22" s="232" t="s">
        <v>32</v>
      </c>
      <c r="B22" s="98">
        <v>0</v>
      </c>
      <c r="C22" s="98">
        <v>903.67781000000002</v>
      </c>
      <c r="D22" s="98">
        <v>0</v>
      </c>
      <c r="E22" s="98">
        <v>41.861089999999997</v>
      </c>
      <c r="F22" s="98">
        <v>455.45348000000001</v>
      </c>
      <c r="G22" s="98">
        <v>3.52</v>
      </c>
      <c r="H22" s="98">
        <v>0</v>
      </c>
      <c r="I22" s="98">
        <v>0</v>
      </c>
      <c r="J22" s="98">
        <v>135.11507</v>
      </c>
      <c r="K22" s="98">
        <v>0</v>
      </c>
      <c r="L22" s="98">
        <v>0</v>
      </c>
      <c r="M22" s="98">
        <v>0</v>
      </c>
      <c r="N22" s="98">
        <v>0</v>
      </c>
      <c r="O22" s="98">
        <v>89.271500000000003</v>
      </c>
      <c r="P22" s="98">
        <v>0</v>
      </c>
      <c r="Q22" s="98">
        <v>0</v>
      </c>
      <c r="R22" s="98">
        <v>0</v>
      </c>
      <c r="S22" s="98">
        <v>0</v>
      </c>
      <c r="T22" s="98">
        <v>56.234699999999997</v>
      </c>
      <c r="U22" s="98">
        <v>100.20789000000001</v>
      </c>
      <c r="V22" s="98">
        <v>0</v>
      </c>
      <c r="W22" s="98">
        <v>0</v>
      </c>
      <c r="X22" s="98">
        <v>0</v>
      </c>
      <c r="Y22" s="98">
        <v>0</v>
      </c>
      <c r="Z22" s="98">
        <v>0</v>
      </c>
      <c r="AA22" s="98">
        <v>0</v>
      </c>
      <c r="AB22" s="123">
        <v>0</v>
      </c>
      <c r="AC22" s="123">
        <v>170.71163000000001</v>
      </c>
      <c r="AD22" s="123">
        <v>0</v>
      </c>
      <c r="AE22" s="123">
        <v>0</v>
      </c>
      <c r="AF22" s="123">
        <v>0</v>
      </c>
      <c r="AG22" s="123">
        <v>0</v>
      </c>
      <c r="AH22" s="123">
        <v>0</v>
      </c>
      <c r="AI22" s="123">
        <v>0</v>
      </c>
      <c r="AJ22" s="123">
        <v>0</v>
      </c>
      <c r="AK22" s="123">
        <v>1956.0531700000001</v>
      </c>
    </row>
    <row r="23" spans="1:37" ht="18" customHeight="1" x14ac:dyDescent="0.2">
      <c r="A23" s="784" t="s">
        <v>33</v>
      </c>
      <c r="B23" s="98">
        <v>612.94468999999992</v>
      </c>
      <c r="C23" s="98">
        <v>7822.970980000001</v>
      </c>
      <c r="D23" s="98">
        <v>5158.6126100000001</v>
      </c>
      <c r="E23" s="98">
        <v>7655.7826299999997</v>
      </c>
      <c r="F23" s="98">
        <v>15330.497809999999</v>
      </c>
      <c r="G23" s="98">
        <v>631.69697999999994</v>
      </c>
      <c r="H23" s="98">
        <v>0</v>
      </c>
      <c r="I23" s="98">
        <v>4134.1277200000004</v>
      </c>
      <c r="J23" s="98">
        <v>26603.031599999995</v>
      </c>
      <c r="K23" s="98">
        <v>0</v>
      </c>
      <c r="L23" s="98">
        <v>0</v>
      </c>
      <c r="M23" s="98">
        <v>97.962850000000003</v>
      </c>
      <c r="N23" s="98">
        <v>405.71215999999998</v>
      </c>
      <c r="O23" s="98">
        <v>6464.6300899999997</v>
      </c>
      <c r="P23" s="98">
        <v>0</v>
      </c>
      <c r="Q23" s="98">
        <v>3852.5194799999995</v>
      </c>
      <c r="R23" s="98">
        <v>8.7277999999999984</v>
      </c>
      <c r="S23" s="98">
        <v>237.84841</v>
      </c>
      <c r="T23" s="98">
        <v>2889.3067699999992</v>
      </c>
      <c r="U23" s="98">
        <v>7446.5580399999999</v>
      </c>
      <c r="V23" s="98">
        <v>279.07962999999995</v>
      </c>
      <c r="W23" s="98">
        <v>1116.52368</v>
      </c>
      <c r="X23" s="98">
        <v>19.354469999999999</v>
      </c>
      <c r="Y23" s="98">
        <v>891.90665999999999</v>
      </c>
      <c r="Z23" s="98">
        <v>101.97576000000001</v>
      </c>
      <c r="AA23" s="98">
        <v>5237.9431700000014</v>
      </c>
      <c r="AB23" s="98">
        <v>284.62900000000002</v>
      </c>
      <c r="AC23" s="98">
        <v>1161.58295</v>
      </c>
      <c r="AD23" s="98">
        <v>247.06139999999999</v>
      </c>
      <c r="AE23" s="98">
        <v>1889.7526199999998</v>
      </c>
      <c r="AF23" s="98">
        <v>1</v>
      </c>
      <c r="AG23" s="98">
        <v>85.382900000000006</v>
      </c>
      <c r="AH23" s="98">
        <v>9110.7901600000005</v>
      </c>
      <c r="AI23" s="98">
        <v>11.44303</v>
      </c>
      <c r="AJ23" s="98">
        <v>5027.8120400091302</v>
      </c>
      <c r="AK23" s="123">
        <v>114819.1680900091</v>
      </c>
    </row>
    <row r="24" spans="1:37" ht="18" customHeight="1" x14ac:dyDescent="0.2">
      <c r="A24" s="252" t="s">
        <v>2119</v>
      </c>
      <c r="B24" s="98">
        <v>0</v>
      </c>
      <c r="C24" s="98">
        <v>2608.4919100000002</v>
      </c>
      <c r="D24" s="98">
        <v>2150.9630399999996</v>
      </c>
      <c r="E24" s="98">
        <v>3171.3018099999995</v>
      </c>
      <c r="F24" s="98">
        <v>7895.5982399999994</v>
      </c>
      <c r="G24" s="98">
        <v>164.36617999999999</v>
      </c>
      <c r="H24" s="98">
        <v>0</v>
      </c>
      <c r="I24" s="98">
        <v>2659.59692</v>
      </c>
      <c r="J24" s="98">
        <v>15195.774039999998</v>
      </c>
      <c r="K24" s="98">
        <v>0</v>
      </c>
      <c r="L24" s="98">
        <v>0</v>
      </c>
      <c r="M24" s="98">
        <v>38.95496</v>
      </c>
      <c r="N24" s="98">
        <v>202.58776</v>
      </c>
      <c r="O24" s="98">
        <v>2935.0898999999999</v>
      </c>
      <c r="P24" s="98">
        <v>0</v>
      </c>
      <c r="Q24" s="98">
        <v>2396.8611299999998</v>
      </c>
      <c r="R24" s="98">
        <v>0</v>
      </c>
      <c r="S24" s="98">
        <v>42.839839999999995</v>
      </c>
      <c r="T24" s="98">
        <v>1618.8460099999998</v>
      </c>
      <c r="U24" s="98">
        <v>5532.4011399999999</v>
      </c>
      <c r="V24" s="98">
        <v>51.031080000000003</v>
      </c>
      <c r="W24" s="98">
        <v>211.94926999999998</v>
      </c>
      <c r="X24" s="98">
        <v>0</v>
      </c>
      <c r="Y24" s="98">
        <v>783.35708</v>
      </c>
      <c r="Z24" s="98">
        <v>3.6533999999999978</v>
      </c>
      <c r="AA24" s="98">
        <v>1960.8911900000003</v>
      </c>
      <c r="AB24" s="123">
        <v>13.939</v>
      </c>
      <c r="AC24" s="123">
        <v>625.94570999999996</v>
      </c>
      <c r="AD24" s="123">
        <v>0</v>
      </c>
      <c r="AE24" s="123">
        <v>1416.5686599999999</v>
      </c>
      <c r="AF24" s="123">
        <v>0</v>
      </c>
      <c r="AG24" s="123">
        <v>0</v>
      </c>
      <c r="AH24" s="123">
        <v>3131.9466299999999</v>
      </c>
      <c r="AI24" s="123">
        <v>0</v>
      </c>
      <c r="AJ24" s="123">
        <v>3591.9853400091301</v>
      </c>
      <c r="AK24" s="123">
        <v>58404.940240009128</v>
      </c>
    </row>
    <row r="25" spans="1:37" ht="18" customHeight="1" x14ac:dyDescent="0.2">
      <c r="A25" s="252" t="s">
        <v>1574</v>
      </c>
      <c r="B25" s="98">
        <v>586.04558999999995</v>
      </c>
      <c r="C25" s="98">
        <v>1830.3694599999999</v>
      </c>
      <c r="D25" s="98">
        <v>2520.6601600000004</v>
      </c>
      <c r="E25" s="98">
        <v>3107.3523400000008</v>
      </c>
      <c r="F25" s="98">
        <v>3850.8743800000007</v>
      </c>
      <c r="G25" s="98">
        <v>214.27488</v>
      </c>
      <c r="H25" s="98">
        <v>0</v>
      </c>
      <c r="I25" s="98">
        <v>1468.3867399999999</v>
      </c>
      <c r="J25" s="98">
        <v>10343.5227</v>
      </c>
      <c r="K25" s="98">
        <v>0</v>
      </c>
      <c r="L25" s="98">
        <v>0</v>
      </c>
      <c r="M25" s="98">
        <v>59.007889999999996</v>
      </c>
      <c r="N25" s="98">
        <v>203.12098999999998</v>
      </c>
      <c r="O25" s="98">
        <v>2557.5344</v>
      </c>
      <c r="P25" s="98">
        <v>0</v>
      </c>
      <c r="Q25" s="98">
        <v>1255.50683</v>
      </c>
      <c r="R25" s="98">
        <v>8.7277999999999984</v>
      </c>
      <c r="S25" s="98">
        <v>193.60201000000001</v>
      </c>
      <c r="T25" s="98">
        <v>1213.1591199999998</v>
      </c>
      <c r="U25" s="98">
        <v>1292.2075300000001</v>
      </c>
      <c r="V25" s="98">
        <v>152.24981</v>
      </c>
      <c r="W25" s="98">
        <v>885.13135</v>
      </c>
      <c r="X25" s="98">
        <v>11.235370000000001</v>
      </c>
      <c r="Y25" s="98">
        <v>108.11528</v>
      </c>
      <c r="Z25" s="98">
        <v>98.322360000000003</v>
      </c>
      <c r="AA25" s="98">
        <v>2363.46261</v>
      </c>
      <c r="AB25" s="123">
        <v>109.905</v>
      </c>
      <c r="AC25" s="123">
        <v>348.66864000000004</v>
      </c>
      <c r="AD25" s="123">
        <v>25.050599999999999</v>
      </c>
      <c r="AE25" s="123">
        <v>447.26828999999998</v>
      </c>
      <c r="AF25" s="123">
        <v>1</v>
      </c>
      <c r="AG25" s="123">
        <v>85.382900000000006</v>
      </c>
      <c r="AH25" s="123">
        <v>4407.5154400000001</v>
      </c>
      <c r="AI25" s="123">
        <v>0</v>
      </c>
      <c r="AJ25" s="123">
        <v>1384.87608</v>
      </c>
      <c r="AK25" s="123">
        <v>41132.536550000004</v>
      </c>
    </row>
    <row r="26" spans="1:37" ht="18" customHeight="1" x14ac:dyDescent="0.2">
      <c r="A26" s="252" t="s">
        <v>1575</v>
      </c>
      <c r="B26" s="98">
        <v>0</v>
      </c>
      <c r="C26" s="98">
        <v>0</v>
      </c>
      <c r="D26" s="98">
        <v>30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0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123">
        <v>0</v>
      </c>
      <c r="AC26" s="123">
        <v>0</v>
      </c>
      <c r="AD26" s="123">
        <v>0</v>
      </c>
      <c r="AE26" s="123">
        <v>0</v>
      </c>
      <c r="AF26" s="123">
        <v>0</v>
      </c>
      <c r="AG26" s="123">
        <v>0</v>
      </c>
      <c r="AH26" s="123">
        <v>0</v>
      </c>
      <c r="AI26" s="123">
        <v>0</v>
      </c>
      <c r="AJ26" s="123">
        <v>0</v>
      </c>
      <c r="AK26" s="123">
        <v>30</v>
      </c>
    </row>
    <row r="27" spans="1:37" ht="18" customHeight="1" x14ac:dyDescent="0.2">
      <c r="A27" s="252" t="s">
        <v>1576</v>
      </c>
      <c r="B27" s="98">
        <v>0</v>
      </c>
      <c r="C27" s="98">
        <v>99.815629999999999</v>
      </c>
      <c r="D27" s="98">
        <v>141.08099999999999</v>
      </c>
      <c r="E27" s="98">
        <v>811.53082999999992</v>
      </c>
      <c r="F27" s="98">
        <v>123.38820999999999</v>
      </c>
      <c r="G27" s="98">
        <v>244.47189</v>
      </c>
      <c r="H27" s="98">
        <v>0</v>
      </c>
      <c r="I27" s="98">
        <v>0</v>
      </c>
      <c r="J27" s="98">
        <v>1.3580000000000001</v>
      </c>
      <c r="K27" s="98">
        <v>0</v>
      </c>
      <c r="L27" s="98">
        <v>0</v>
      </c>
      <c r="M27" s="98">
        <v>0</v>
      </c>
      <c r="N27" s="98">
        <v>0</v>
      </c>
      <c r="O27" s="98">
        <v>611.08024</v>
      </c>
      <c r="P27" s="98">
        <v>0</v>
      </c>
      <c r="Q27" s="98">
        <v>0</v>
      </c>
      <c r="R27" s="98">
        <v>0</v>
      </c>
      <c r="S27" s="98">
        <v>0</v>
      </c>
      <c r="T27" s="98">
        <v>33.315510000000003</v>
      </c>
      <c r="U27" s="98">
        <v>284.53476000000001</v>
      </c>
      <c r="V27" s="98">
        <v>53.642249999999997</v>
      </c>
      <c r="W27" s="98">
        <v>6.5650000000000004</v>
      </c>
      <c r="X27" s="98">
        <v>0</v>
      </c>
      <c r="Y27" s="98">
        <v>0</v>
      </c>
      <c r="Z27" s="98">
        <v>0</v>
      </c>
      <c r="AA27" s="98">
        <v>0</v>
      </c>
      <c r="AB27" s="123">
        <v>0</v>
      </c>
      <c r="AC27" s="123">
        <v>112.37356</v>
      </c>
      <c r="AD27" s="123">
        <v>0</v>
      </c>
      <c r="AE27" s="123">
        <v>0</v>
      </c>
      <c r="AF27" s="123">
        <v>0</v>
      </c>
      <c r="AG27" s="123">
        <v>0</v>
      </c>
      <c r="AH27" s="123">
        <v>1563.01559</v>
      </c>
      <c r="AI27" s="123">
        <v>0</v>
      </c>
      <c r="AJ27" s="123">
        <v>0</v>
      </c>
      <c r="AK27" s="123">
        <v>4086.17247</v>
      </c>
    </row>
    <row r="28" spans="1:37" ht="18" customHeight="1" x14ac:dyDescent="0.2">
      <c r="A28" s="252" t="s">
        <v>1084</v>
      </c>
      <c r="B28" s="98">
        <v>0</v>
      </c>
      <c r="C28" s="98">
        <v>0</v>
      </c>
      <c r="D28" s="98">
        <v>0</v>
      </c>
      <c r="E28" s="98">
        <v>52.851179999999999</v>
      </c>
      <c r="F28" s="98">
        <v>1.9710999999999999</v>
      </c>
      <c r="G28" s="98">
        <v>2.5287899999999999</v>
      </c>
      <c r="H28" s="98">
        <v>0</v>
      </c>
      <c r="I28" s="98">
        <v>0</v>
      </c>
      <c r="J28" s="98">
        <v>22.77</v>
      </c>
      <c r="K28" s="98">
        <v>0</v>
      </c>
      <c r="L28" s="98">
        <v>0</v>
      </c>
      <c r="M28" s="98">
        <v>0</v>
      </c>
      <c r="N28" s="98">
        <v>3.4100000000000003E-3</v>
      </c>
      <c r="O28" s="98">
        <v>0.89227000000000001</v>
      </c>
      <c r="P28" s="98">
        <v>0</v>
      </c>
      <c r="Q28" s="98">
        <v>200.15151999999998</v>
      </c>
      <c r="R28" s="98">
        <v>0</v>
      </c>
      <c r="S28" s="98">
        <v>0</v>
      </c>
      <c r="T28" s="98">
        <v>8.5867900000000006</v>
      </c>
      <c r="U28" s="98">
        <v>300.36761999999999</v>
      </c>
      <c r="V28" s="98">
        <v>19.358390000000004</v>
      </c>
      <c r="W28" s="98">
        <v>0</v>
      </c>
      <c r="X28" s="98">
        <v>8.0351999999999997</v>
      </c>
      <c r="Y28" s="98">
        <v>0</v>
      </c>
      <c r="Z28" s="98">
        <v>0</v>
      </c>
      <c r="AA28" s="98">
        <v>0</v>
      </c>
      <c r="AB28" s="123">
        <v>0</v>
      </c>
      <c r="AC28" s="123">
        <v>53.486429999999999</v>
      </c>
      <c r="AD28" s="123">
        <v>0</v>
      </c>
      <c r="AE28" s="123">
        <v>0</v>
      </c>
      <c r="AF28" s="123">
        <v>0</v>
      </c>
      <c r="AG28" s="123">
        <v>0</v>
      </c>
      <c r="AH28" s="123">
        <v>1.9530000000000001</v>
      </c>
      <c r="AI28" s="123">
        <v>0</v>
      </c>
      <c r="AJ28" s="123">
        <v>0</v>
      </c>
      <c r="AK28" s="123">
        <v>672.95569999999998</v>
      </c>
    </row>
    <row r="29" spans="1:37" ht="18" customHeight="1" x14ac:dyDescent="0.2">
      <c r="A29" s="252" t="s">
        <v>670</v>
      </c>
      <c r="B29" s="98">
        <v>0</v>
      </c>
      <c r="C29" s="98">
        <v>0</v>
      </c>
      <c r="D29" s="98">
        <v>5.5279999999999996</v>
      </c>
      <c r="E29" s="98">
        <v>1.3975</v>
      </c>
      <c r="F29" s="98">
        <v>87.348459999999989</v>
      </c>
      <c r="G29" s="98">
        <v>6.0552399999999995</v>
      </c>
      <c r="H29" s="98">
        <v>0</v>
      </c>
      <c r="I29" s="98">
        <v>4.87758</v>
      </c>
      <c r="J29" s="98">
        <v>0</v>
      </c>
      <c r="K29" s="98">
        <v>0</v>
      </c>
      <c r="L29" s="98">
        <v>0</v>
      </c>
      <c r="M29" s="98">
        <v>0</v>
      </c>
      <c r="N29" s="98">
        <v>0</v>
      </c>
      <c r="O29" s="98">
        <v>0</v>
      </c>
      <c r="P29" s="98">
        <v>0</v>
      </c>
      <c r="Q29" s="98">
        <v>0</v>
      </c>
      <c r="R29" s="98">
        <v>0</v>
      </c>
      <c r="S29" s="98">
        <v>1.0060000000000001E-2</v>
      </c>
      <c r="T29" s="98">
        <v>0</v>
      </c>
      <c r="U29" s="98">
        <v>0</v>
      </c>
      <c r="V29" s="98">
        <v>2.7980999999999998</v>
      </c>
      <c r="W29" s="98">
        <v>2.323</v>
      </c>
      <c r="X29" s="98">
        <v>0</v>
      </c>
      <c r="Y29" s="98">
        <v>0.43430000000000002</v>
      </c>
      <c r="Z29" s="98">
        <v>0</v>
      </c>
      <c r="AA29" s="98">
        <v>0</v>
      </c>
      <c r="AB29" s="123">
        <v>0.125</v>
      </c>
      <c r="AC29" s="123">
        <v>10.800600000000001</v>
      </c>
      <c r="AD29" s="123">
        <v>0</v>
      </c>
      <c r="AE29" s="123">
        <v>7.1118000000000006</v>
      </c>
      <c r="AF29" s="123">
        <v>0</v>
      </c>
      <c r="AG29" s="123">
        <v>0</v>
      </c>
      <c r="AH29" s="123">
        <v>0</v>
      </c>
      <c r="AI29" s="123">
        <v>0</v>
      </c>
      <c r="AJ29" s="123">
        <v>0</v>
      </c>
      <c r="AK29" s="123">
        <v>128.80963999999997</v>
      </c>
    </row>
    <row r="30" spans="1:37" ht="18" customHeight="1" x14ac:dyDescent="0.2">
      <c r="A30" s="252" t="s">
        <v>668</v>
      </c>
      <c r="B30" s="98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123">
        <v>0</v>
      </c>
      <c r="AC30" s="123">
        <v>0</v>
      </c>
      <c r="AD30" s="123">
        <v>0</v>
      </c>
      <c r="AE30" s="123">
        <v>0</v>
      </c>
      <c r="AF30" s="123">
        <v>0</v>
      </c>
      <c r="AG30" s="123">
        <v>0</v>
      </c>
      <c r="AH30" s="123">
        <v>0</v>
      </c>
      <c r="AI30" s="123">
        <v>0</v>
      </c>
      <c r="AJ30" s="123">
        <v>0</v>
      </c>
      <c r="AK30" s="123">
        <v>0</v>
      </c>
    </row>
    <row r="31" spans="1:37" ht="18" customHeight="1" x14ac:dyDescent="0.2">
      <c r="A31" s="252" t="s">
        <v>669</v>
      </c>
      <c r="B31" s="98">
        <v>26.899099999999997</v>
      </c>
      <c r="C31" s="98">
        <v>3172.6190499999998</v>
      </c>
      <c r="D31" s="98">
        <v>310.38040999999998</v>
      </c>
      <c r="E31" s="98">
        <v>511.34897000000001</v>
      </c>
      <c r="F31" s="98">
        <v>2688.99368</v>
      </c>
      <c r="G31" s="98">
        <v>0</v>
      </c>
      <c r="H31" s="98">
        <v>0</v>
      </c>
      <c r="I31" s="98">
        <v>1.2664800000000001</v>
      </c>
      <c r="J31" s="98">
        <v>854.89632999999992</v>
      </c>
      <c r="K31" s="98">
        <v>0</v>
      </c>
      <c r="L31" s="98">
        <v>0</v>
      </c>
      <c r="M31" s="98">
        <v>0</v>
      </c>
      <c r="N31" s="98">
        <v>0</v>
      </c>
      <c r="O31" s="98">
        <v>355.93167999999997</v>
      </c>
      <c r="P31" s="98">
        <v>0</v>
      </c>
      <c r="Q31" s="98">
        <v>0</v>
      </c>
      <c r="R31" s="98">
        <v>0</v>
      </c>
      <c r="S31" s="98">
        <v>1.3020999999999998</v>
      </c>
      <c r="T31" s="98">
        <v>15.287239999999995</v>
      </c>
      <c r="U31" s="98">
        <v>27.097990000000003</v>
      </c>
      <c r="V31" s="98">
        <v>0</v>
      </c>
      <c r="W31" s="98">
        <v>0</v>
      </c>
      <c r="X31" s="98">
        <v>8.3900000000000002E-2</v>
      </c>
      <c r="Y31" s="98">
        <v>0</v>
      </c>
      <c r="Z31" s="98">
        <v>0</v>
      </c>
      <c r="AA31" s="98">
        <v>581.24167</v>
      </c>
      <c r="AB31" s="123">
        <v>160.66</v>
      </c>
      <c r="AC31" s="123">
        <v>10.308009999999999</v>
      </c>
      <c r="AD31" s="123">
        <v>222.01079999999999</v>
      </c>
      <c r="AE31" s="123">
        <v>17.634370000000001</v>
      </c>
      <c r="AF31" s="123">
        <v>0</v>
      </c>
      <c r="AG31" s="123">
        <v>0</v>
      </c>
      <c r="AH31" s="123">
        <v>0</v>
      </c>
      <c r="AI31" s="123">
        <v>11.44303</v>
      </c>
      <c r="AJ31" s="123">
        <v>25.928009999999997</v>
      </c>
      <c r="AK31" s="123">
        <v>8995.3328199999996</v>
      </c>
    </row>
    <row r="32" spans="1:37" ht="18" customHeight="1" x14ac:dyDescent="0.2">
      <c r="A32" s="252" t="s">
        <v>31</v>
      </c>
      <c r="B32" s="98">
        <v>0</v>
      </c>
      <c r="C32" s="98">
        <v>0</v>
      </c>
      <c r="D32" s="98">
        <v>0</v>
      </c>
      <c r="E32" s="98">
        <v>0</v>
      </c>
      <c r="F32" s="98">
        <v>679.53893999999991</v>
      </c>
      <c r="G32" s="98">
        <v>0</v>
      </c>
      <c r="H32" s="98">
        <v>0</v>
      </c>
      <c r="I32" s="98">
        <v>0</v>
      </c>
      <c r="J32" s="98">
        <v>180.17892999999998</v>
      </c>
      <c r="K32" s="98">
        <v>0</v>
      </c>
      <c r="L32" s="98">
        <v>0</v>
      </c>
      <c r="M32" s="98">
        <v>0</v>
      </c>
      <c r="N32" s="98">
        <v>0</v>
      </c>
      <c r="O32" s="98">
        <v>4.1016000000000004</v>
      </c>
      <c r="P32" s="98">
        <v>0</v>
      </c>
      <c r="Q32" s="98">
        <v>0</v>
      </c>
      <c r="R32" s="98">
        <v>0</v>
      </c>
      <c r="S32" s="98">
        <v>9.4400000000000012E-2</v>
      </c>
      <c r="T32" s="98">
        <v>0.11210000000000001</v>
      </c>
      <c r="U32" s="98">
        <v>9.9489999999999998</v>
      </c>
      <c r="V32" s="98">
        <v>0</v>
      </c>
      <c r="W32" s="98">
        <v>10.555059999999999</v>
      </c>
      <c r="X32" s="98">
        <v>0</v>
      </c>
      <c r="Y32" s="98">
        <v>0</v>
      </c>
      <c r="Z32" s="98">
        <v>0</v>
      </c>
      <c r="AA32" s="98">
        <v>332.34770000000003</v>
      </c>
      <c r="AB32" s="123">
        <v>0</v>
      </c>
      <c r="AC32" s="123">
        <v>0</v>
      </c>
      <c r="AD32" s="123">
        <v>0</v>
      </c>
      <c r="AE32" s="123">
        <v>1.1695</v>
      </c>
      <c r="AF32" s="123">
        <v>0</v>
      </c>
      <c r="AG32" s="123">
        <v>0</v>
      </c>
      <c r="AH32" s="123">
        <v>6.3594999999999997</v>
      </c>
      <c r="AI32" s="123">
        <v>0</v>
      </c>
      <c r="AJ32" s="123">
        <v>25.02261</v>
      </c>
      <c r="AK32" s="123">
        <v>1249.4293399999999</v>
      </c>
    </row>
    <row r="33" spans="1:37" ht="18" customHeight="1" x14ac:dyDescent="0.2">
      <c r="A33" s="232" t="s">
        <v>1083</v>
      </c>
      <c r="B33" s="98">
        <v>0</v>
      </c>
      <c r="C33" s="98">
        <v>0</v>
      </c>
      <c r="D33" s="98">
        <v>0</v>
      </c>
      <c r="E33" s="98">
        <v>0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98">
        <v>0</v>
      </c>
      <c r="L33" s="98">
        <v>0</v>
      </c>
      <c r="M33" s="98">
        <v>0</v>
      </c>
      <c r="N33" s="98">
        <v>0</v>
      </c>
      <c r="O33" s="98">
        <v>0</v>
      </c>
      <c r="P33" s="98">
        <v>0</v>
      </c>
      <c r="Q33" s="98">
        <v>0</v>
      </c>
      <c r="R33" s="98">
        <v>0</v>
      </c>
      <c r="S33" s="98">
        <v>0</v>
      </c>
      <c r="T33" s="98">
        <v>0</v>
      </c>
      <c r="U33" s="98">
        <v>0</v>
      </c>
      <c r="V33" s="98">
        <v>0</v>
      </c>
      <c r="W33" s="98">
        <v>0</v>
      </c>
      <c r="X33" s="98">
        <v>0</v>
      </c>
      <c r="Y33" s="98">
        <v>0</v>
      </c>
      <c r="Z33" s="98">
        <v>0</v>
      </c>
      <c r="AA33" s="98">
        <v>0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>
        <v>0</v>
      </c>
      <c r="AH33" s="123">
        <v>0</v>
      </c>
      <c r="AI33" s="123">
        <v>0</v>
      </c>
      <c r="AJ33" s="123">
        <v>0</v>
      </c>
      <c r="AK33" s="123">
        <v>0</v>
      </c>
    </row>
    <row r="34" spans="1:37" ht="18" customHeight="1" x14ac:dyDescent="0.2">
      <c r="A34" s="232" t="s">
        <v>42</v>
      </c>
      <c r="B34" s="98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4.5316000000000001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123">
        <v>0</v>
      </c>
      <c r="AC34" s="123">
        <v>0</v>
      </c>
      <c r="AD34" s="123">
        <v>0</v>
      </c>
      <c r="AE34" s="123">
        <v>0</v>
      </c>
      <c r="AF34" s="123">
        <v>0</v>
      </c>
      <c r="AG34" s="123">
        <v>0</v>
      </c>
      <c r="AH34" s="123">
        <v>0</v>
      </c>
      <c r="AI34" s="123">
        <v>0</v>
      </c>
      <c r="AJ34" s="123">
        <v>0</v>
      </c>
      <c r="AK34" s="123">
        <v>4.5316000000000001</v>
      </c>
    </row>
    <row r="35" spans="1:37" ht="18" customHeight="1" x14ac:dyDescent="0.2">
      <c r="A35" s="232" t="s">
        <v>32</v>
      </c>
      <c r="B35" s="98">
        <v>0</v>
      </c>
      <c r="C35" s="98">
        <v>111.67492999999999</v>
      </c>
      <c r="D35" s="98">
        <v>0</v>
      </c>
      <c r="E35" s="98">
        <v>0</v>
      </c>
      <c r="F35" s="98">
        <v>2.7848000000000002</v>
      </c>
      <c r="G35" s="98">
        <v>0</v>
      </c>
      <c r="H35" s="98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98">
        <v>0</v>
      </c>
      <c r="O35" s="98">
        <v>0</v>
      </c>
      <c r="P35" s="98">
        <v>0</v>
      </c>
      <c r="Q35" s="98">
        <v>0</v>
      </c>
      <c r="R35" s="98">
        <v>0</v>
      </c>
      <c r="S35" s="98">
        <v>0</v>
      </c>
      <c r="T35" s="98">
        <v>0</v>
      </c>
      <c r="U35" s="98">
        <v>0</v>
      </c>
      <c r="V35" s="98">
        <v>0</v>
      </c>
      <c r="W35" s="98">
        <v>0</v>
      </c>
      <c r="X35" s="98">
        <v>0</v>
      </c>
      <c r="Y35" s="98">
        <v>0</v>
      </c>
      <c r="Z35" s="98">
        <v>0</v>
      </c>
      <c r="AA35" s="98">
        <v>0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>
        <v>0</v>
      </c>
      <c r="AH35" s="123">
        <v>0</v>
      </c>
      <c r="AI35" s="123">
        <v>0</v>
      </c>
      <c r="AJ35" s="123">
        <v>0</v>
      </c>
      <c r="AK35" s="123">
        <v>114.45972999999999</v>
      </c>
    </row>
    <row r="36" spans="1:37" ht="18" customHeight="1" x14ac:dyDescent="0.2">
      <c r="A36" s="1212" t="s">
        <v>483</v>
      </c>
      <c r="B36" s="1213"/>
      <c r="C36" s="1213"/>
      <c r="D36" s="1213"/>
      <c r="E36" s="1213"/>
      <c r="F36" s="1213"/>
      <c r="G36" s="1213"/>
      <c r="H36" s="1213"/>
      <c r="I36" s="1213"/>
      <c r="J36" s="1213"/>
      <c r="K36" s="1213"/>
      <c r="L36" s="1213"/>
      <c r="M36" s="1213"/>
      <c r="N36" s="1213"/>
      <c r="O36" s="1213"/>
      <c r="P36" s="1213"/>
      <c r="Q36" s="1213"/>
      <c r="R36" s="1213"/>
      <c r="S36" s="1213"/>
      <c r="T36" s="1213"/>
      <c r="U36" s="1213"/>
      <c r="V36" s="1213"/>
      <c r="W36" s="1213"/>
      <c r="X36" s="1213"/>
      <c r="Y36" s="1213"/>
      <c r="Z36" s="1213"/>
      <c r="AA36" s="1213"/>
      <c r="AB36" s="1214"/>
      <c r="AC36" s="1214"/>
      <c r="AD36" s="1214"/>
      <c r="AE36" s="1214"/>
      <c r="AF36" s="1213"/>
      <c r="AG36" s="1214"/>
      <c r="AH36" s="1214"/>
      <c r="AI36" s="1214"/>
      <c r="AJ36" s="1214"/>
      <c r="AK36" s="1214"/>
    </row>
    <row r="37" spans="1:37" ht="18" customHeight="1" x14ac:dyDescent="0.2">
      <c r="A37" s="784" t="s">
        <v>484</v>
      </c>
      <c r="B37" s="98">
        <v>0</v>
      </c>
      <c r="C37" s="98">
        <v>222.53424999999999</v>
      </c>
      <c r="D37" s="98">
        <v>3346.9548799999998</v>
      </c>
      <c r="E37" s="98">
        <v>215.45593</v>
      </c>
      <c r="F37" s="98">
        <v>2211.7548100000004</v>
      </c>
      <c r="G37" s="98">
        <v>519.98471999999992</v>
      </c>
      <c r="H37" s="98">
        <v>8920.36139</v>
      </c>
      <c r="I37" s="98">
        <v>0</v>
      </c>
      <c r="J37" s="98">
        <v>0</v>
      </c>
      <c r="K37" s="98">
        <v>0</v>
      </c>
      <c r="L37" s="98">
        <v>27873.512020000009</v>
      </c>
      <c r="M37" s="98">
        <v>0</v>
      </c>
      <c r="N37" s="98">
        <v>0</v>
      </c>
      <c r="O37" s="98">
        <v>0</v>
      </c>
      <c r="P37" s="98">
        <v>25159.946979999997</v>
      </c>
      <c r="Q37" s="98">
        <v>1390.80242</v>
      </c>
      <c r="R37" s="98">
        <v>0</v>
      </c>
      <c r="S37" s="98">
        <v>0</v>
      </c>
      <c r="T37" s="98">
        <v>0</v>
      </c>
      <c r="U37" s="98">
        <v>0</v>
      </c>
      <c r="V37" s="98">
        <v>0</v>
      </c>
      <c r="W37" s="98">
        <v>0</v>
      </c>
      <c r="X37" s="98">
        <v>0</v>
      </c>
      <c r="Y37" s="98">
        <v>0</v>
      </c>
      <c r="Z37" s="98">
        <v>0</v>
      </c>
      <c r="AA37" s="98">
        <v>0</v>
      </c>
      <c r="AB37" s="123">
        <v>0</v>
      </c>
      <c r="AC37" s="123">
        <v>0</v>
      </c>
      <c r="AD37" s="123">
        <v>0</v>
      </c>
      <c r="AE37" s="123">
        <v>-7.443000000000001E-2</v>
      </c>
      <c r="AF37" s="123">
        <v>0</v>
      </c>
      <c r="AG37" s="123">
        <v>0</v>
      </c>
      <c r="AH37" s="123">
        <v>0</v>
      </c>
      <c r="AI37" s="123">
        <v>0</v>
      </c>
      <c r="AJ37" s="123">
        <v>0</v>
      </c>
      <c r="AK37" s="123">
        <v>69861.232970000026</v>
      </c>
    </row>
    <row r="38" spans="1:37" ht="18" customHeight="1" x14ac:dyDescent="0.2">
      <c r="A38" s="232" t="s">
        <v>755</v>
      </c>
      <c r="B38" s="98">
        <v>0</v>
      </c>
      <c r="C38" s="98">
        <v>222.53424999999999</v>
      </c>
      <c r="D38" s="98">
        <v>3346.9548799999998</v>
      </c>
      <c r="E38" s="98">
        <v>215.45593</v>
      </c>
      <c r="F38" s="98">
        <v>2089.8347500000004</v>
      </c>
      <c r="G38" s="98">
        <v>519.98471999999992</v>
      </c>
      <c r="H38" s="98">
        <v>8920.36139</v>
      </c>
      <c r="I38" s="98">
        <v>0</v>
      </c>
      <c r="J38" s="98">
        <v>0</v>
      </c>
      <c r="K38" s="98">
        <v>0</v>
      </c>
      <c r="L38" s="98">
        <v>20619.564290000006</v>
      </c>
      <c r="M38" s="98">
        <v>0</v>
      </c>
      <c r="N38" s="98">
        <v>0</v>
      </c>
      <c r="O38" s="98">
        <v>0</v>
      </c>
      <c r="P38" s="98">
        <v>20189.994489999997</v>
      </c>
      <c r="Q38" s="98">
        <v>1390.80242</v>
      </c>
      <c r="R38" s="98">
        <v>0</v>
      </c>
      <c r="S38" s="98">
        <v>0</v>
      </c>
      <c r="T38" s="98">
        <v>0</v>
      </c>
      <c r="U38" s="98">
        <v>0</v>
      </c>
      <c r="V38" s="98">
        <v>0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123">
        <v>0</v>
      </c>
      <c r="AC38" s="123">
        <v>0</v>
      </c>
      <c r="AD38" s="123">
        <v>0</v>
      </c>
      <c r="AE38" s="123">
        <v>-7.443000000000001E-2</v>
      </c>
      <c r="AF38" s="123">
        <v>0</v>
      </c>
      <c r="AG38" s="123">
        <v>0</v>
      </c>
      <c r="AH38" s="123">
        <v>0</v>
      </c>
      <c r="AI38" s="123">
        <v>0</v>
      </c>
      <c r="AJ38" s="123">
        <v>0</v>
      </c>
      <c r="AK38" s="123">
        <v>57515.412690000005</v>
      </c>
    </row>
    <row r="39" spans="1:37" ht="18" customHeight="1" x14ac:dyDescent="0.2">
      <c r="A39" s="232" t="s">
        <v>1182</v>
      </c>
      <c r="B39" s="98">
        <v>0</v>
      </c>
      <c r="C39" s="98">
        <v>0</v>
      </c>
      <c r="D39" s="98">
        <v>0</v>
      </c>
      <c r="E39" s="98">
        <v>0</v>
      </c>
      <c r="F39" s="98">
        <v>121.92005999999999</v>
      </c>
      <c r="G39" s="98">
        <v>0</v>
      </c>
      <c r="H39" s="98">
        <v>0</v>
      </c>
      <c r="I39" s="98">
        <v>0</v>
      </c>
      <c r="J39" s="98">
        <v>0</v>
      </c>
      <c r="K39" s="98">
        <v>0</v>
      </c>
      <c r="L39" s="98">
        <v>7253.9477300000035</v>
      </c>
      <c r="M39" s="98">
        <v>0</v>
      </c>
      <c r="N39" s="98">
        <v>0</v>
      </c>
      <c r="O39" s="98">
        <v>0</v>
      </c>
      <c r="P39" s="98">
        <v>4969.9524900000006</v>
      </c>
      <c r="Q39" s="98">
        <v>0</v>
      </c>
      <c r="R39" s="98">
        <v>0</v>
      </c>
      <c r="S39" s="98">
        <v>0</v>
      </c>
      <c r="T39" s="98">
        <v>0</v>
      </c>
      <c r="U39" s="98">
        <v>0</v>
      </c>
      <c r="V39" s="98">
        <v>0</v>
      </c>
      <c r="W39" s="98">
        <v>0</v>
      </c>
      <c r="X39" s="98">
        <v>0</v>
      </c>
      <c r="Y39" s="98">
        <v>0</v>
      </c>
      <c r="Z39" s="98">
        <v>0</v>
      </c>
      <c r="AA39" s="98">
        <v>0</v>
      </c>
      <c r="AB39" s="123">
        <v>0</v>
      </c>
      <c r="AC39" s="123">
        <v>0</v>
      </c>
      <c r="AD39" s="123">
        <v>0</v>
      </c>
      <c r="AE39" s="123">
        <v>0</v>
      </c>
      <c r="AF39" s="123">
        <v>0</v>
      </c>
      <c r="AG39" s="123">
        <v>0</v>
      </c>
      <c r="AH39" s="123">
        <v>0</v>
      </c>
      <c r="AI39" s="123">
        <v>0</v>
      </c>
      <c r="AJ39" s="123">
        <v>0</v>
      </c>
      <c r="AK39" s="123">
        <v>12345.820280000004</v>
      </c>
    </row>
    <row r="40" spans="1:37" ht="18" customHeight="1" x14ac:dyDescent="0.2">
      <c r="A40" s="232" t="s">
        <v>672</v>
      </c>
      <c r="B40" s="98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98">
        <v>0</v>
      </c>
      <c r="P40" s="98">
        <v>0</v>
      </c>
      <c r="Q40" s="98">
        <v>0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0</v>
      </c>
      <c r="X40" s="98">
        <v>0</v>
      </c>
      <c r="Y40" s="98">
        <v>0</v>
      </c>
      <c r="Z40" s="98">
        <v>0</v>
      </c>
      <c r="AA40" s="98">
        <v>0</v>
      </c>
      <c r="AB40" s="123">
        <v>0</v>
      </c>
      <c r="AC40" s="123">
        <v>0</v>
      </c>
      <c r="AD40" s="123">
        <v>0</v>
      </c>
      <c r="AE40" s="123">
        <v>0</v>
      </c>
      <c r="AF40" s="123">
        <v>0</v>
      </c>
      <c r="AG40" s="123">
        <v>0</v>
      </c>
      <c r="AH40" s="123">
        <v>0</v>
      </c>
      <c r="AI40" s="123">
        <v>0</v>
      </c>
      <c r="AJ40" s="123">
        <v>0</v>
      </c>
      <c r="AK40" s="123">
        <v>0</v>
      </c>
    </row>
    <row r="41" spans="1:37" ht="18" customHeight="1" x14ac:dyDescent="0.2">
      <c r="A41" s="232" t="s">
        <v>673</v>
      </c>
      <c r="B41" s="98">
        <v>0</v>
      </c>
      <c r="C41" s="98">
        <v>0</v>
      </c>
      <c r="D41" s="98">
        <v>0</v>
      </c>
      <c r="E41" s="98">
        <v>0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98">
        <v>0</v>
      </c>
      <c r="P41" s="98">
        <v>0</v>
      </c>
      <c r="Q41" s="98">
        <v>0</v>
      </c>
      <c r="R41" s="98">
        <v>0</v>
      </c>
      <c r="S41" s="98">
        <v>0</v>
      </c>
      <c r="T41" s="98">
        <v>0</v>
      </c>
      <c r="U41" s="98">
        <v>0</v>
      </c>
      <c r="V41" s="98">
        <v>0</v>
      </c>
      <c r="W41" s="98">
        <v>0</v>
      </c>
      <c r="X41" s="98">
        <v>0</v>
      </c>
      <c r="Y41" s="98">
        <v>0</v>
      </c>
      <c r="Z41" s="98">
        <v>0</v>
      </c>
      <c r="AA41" s="98">
        <v>0</v>
      </c>
      <c r="AB41" s="123">
        <v>0</v>
      </c>
      <c r="AC41" s="123">
        <v>0</v>
      </c>
      <c r="AD41" s="123">
        <v>0</v>
      </c>
      <c r="AE41" s="123">
        <v>0</v>
      </c>
      <c r="AF41" s="123">
        <v>0</v>
      </c>
      <c r="AG41" s="123">
        <v>0</v>
      </c>
      <c r="AH41" s="123">
        <v>0</v>
      </c>
      <c r="AI41" s="123">
        <v>0</v>
      </c>
      <c r="AJ41" s="123">
        <v>0</v>
      </c>
      <c r="AK41" s="123">
        <v>0</v>
      </c>
    </row>
    <row r="42" spans="1:37" ht="18" customHeight="1" x14ac:dyDescent="0.2">
      <c r="A42" s="232" t="s">
        <v>1572</v>
      </c>
      <c r="B42" s="98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123">
        <v>0</v>
      </c>
      <c r="AC42" s="123">
        <v>0</v>
      </c>
      <c r="AD42" s="123">
        <v>0</v>
      </c>
      <c r="AE42" s="123">
        <v>0</v>
      </c>
      <c r="AF42" s="123">
        <v>0</v>
      </c>
      <c r="AG42" s="123">
        <v>0</v>
      </c>
      <c r="AH42" s="123">
        <v>0</v>
      </c>
      <c r="AI42" s="123">
        <v>0</v>
      </c>
      <c r="AJ42" s="123">
        <v>0</v>
      </c>
      <c r="AK42" s="123">
        <v>0</v>
      </c>
    </row>
    <row r="43" spans="1:37" ht="18" customHeight="1" x14ac:dyDescent="0.2">
      <c r="A43" s="784" t="s">
        <v>485</v>
      </c>
      <c r="B43" s="98">
        <v>0</v>
      </c>
      <c r="C43" s="98">
        <v>0</v>
      </c>
      <c r="D43" s="98">
        <v>370.04329999999999</v>
      </c>
      <c r="E43" s="98">
        <v>137.45212999999998</v>
      </c>
      <c r="F43" s="98">
        <v>4337.5203199999996</v>
      </c>
      <c r="G43" s="98">
        <v>0</v>
      </c>
      <c r="H43" s="98">
        <v>918.97108000000003</v>
      </c>
      <c r="I43" s="98">
        <v>0</v>
      </c>
      <c r="J43" s="98">
        <v>0</v>
      </c>
      <c r="K43" s="98">
        <v>0</v>
      </c>
      <c r="L43" s="98">
        <v>15773.63621521494</v>
      </c>
      <c r="M43" s="98">
        <v>0</v>
      </c>
      <c r="N43" s="98">
        <v>0</v>
      </c>
      <c r="O43" s="98">
        <v>0</v>
      </c>
      <c r="P43" s="98">
        <v>4774.3704200000002</v>
      </c>
      <c r="Q43" s="98">
        <v>717.86186999999995</v>
      </c>
      <c r="R43" s="98">
        <v>0</v>
      </c>
      <c r="S43" s="98">
        <v>0</v>
      </c>
      <c r="T43" s="98">
        <v>0</v>
      </c>
      <c r="U43" s="98">
        <v>0</v>
      </c>
      <c r="V43" s="98">
        <v>0</v>
      </c>
      <c r="W43" s="98">
        <v>0</v>
      </c>
      <c r="X43" s="98">
        <v>0</v>
      </c>
      <c r="Y43" s="98">
        <v>0</v>
      </c>
      <c r="Z43" s="98">
        <v>0</v>
      </c>
      <c r="AA43" s="98">
        <v>0</v>
      </c>
      <c r="AB43" s="98">
        <v>0</v>
      </c>
      <c r="AC43" s="98">
        <v>0</v>
      </c>
      <c r="AD43" s="123">
        <v>0</v>
      </c>
      <c r="AE43" s="123">
        <v>4.694</v>
      </c>
      <c r="AF43" s="98">
        <v>0</v>
      </c>
      <c r="AG43" s="123">
        <v>0</v>
      </c>
      <c r="AH43" s="123">
        <v>0</v>
      </c>
      <c r="AI43" s="123">
        <v>0</v>
      </c>
      <c r="AJ43" s="123">
        <v>0.375</v>
      </c>
      <c r="AK43" s="123">
        <v>27034.924335214939</v>
      </c>
    </row>
    <row r="44" spans="1:37" ht="18" customHeight="1" x14ac:dyDescent="0.2">
      <c r="A44" s="232" t="s">
        <v>755</v>
      </c>
      <c r="B44" s="98">
        <v>0</v>
      </c>
      <c r="C44" s="98">
        <v>0</v>
      </c>
      <c r="D44" s="98">
        <v>370.04329999999999</v>
      </c>
      <c r="E44" s="98">
        <v>135.16138999999998</v>
      </c>
      <c r="F44" s="98">
        <v>4274.7240499999998</v>
      </c>
      <c r="G44" s="98">
        <v>0</v>
      </c>
      <c r="H44" s="98">
        <v>918.97108000000003</v>
      </c>
      <c r="I44" s="98">
        <v>0</v>
      </c>
      <c r="J44" s="98">
        <v>0</v>
      </c>
      <c r="K44" s="98">
        <v>0</v>
      </c>
      <c r="L44" s="98">
        <v>11350.200263292056</v>
      </c>
      <c r="M44" s="98">
        <v>0</v>
      </c>
      <c r="N44" s="98">
        <v>0</v>
      </c>
      <c r="O44" s="98">
        <v>0</v>
      </c>
      <c r="P44" s="98">
        <v>4306.0966699999999</v>
      </c>
      <c r="Q44" s="98">
        <v>717.86186999999995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123">
        <v>0</v>
      </c>
      <c r="AE44" s="123">
        <v>4.694</v>
      </c>
      <c r="AF44" s="98">
        <v>0</v>
      </c>
      <c r="AG44" s="123">
        <v>0</v>
      </c>
      <c r="AH44" s="123">
        <v>0</v>
      </c>
      <c r="AI44" s="123">
        <v>0</v>
      </c>
      <c r="AJ44" s="123">
        <v>0.375</v>
      </c>
      <c r="AK44" s="123">
        <v>22078.127623292054</v>
      </c>
    </row>
    <row r="45" spans="1:37" ht="18" customHeight="1" x14ac:dyDescent="0.2">
      <c r="A45" s="232" t="s">
        <v>1182</v>
      </c>
      <c r="B45" s="98">
        <v>0</v>
      </c>
      <c r="C45" s="98">
        <v>0</v>
      </c>
      <c r="D45" s="98">
        <v>0</v>
      </c>
      <c r="E45" s="98">
        <v>2.29074</v>
      </c>
      <c r="F45" s="98">
        <v>62.79627</v>
      </c>
      <c r="G45" s="98">
        <v>0</v>
      </c>
      <c r="H45" s="98">
        <v>0</v>
      </c>
      <c r="I45" s="98">
        <v>0</v>
      </c>
      <c r="J45" s="98">
        <v>0</v>
      </c>
      <c r="K45" s="98">
        <v>0</v>
      </c>
      <c r="L45" s="98">
        <v>4423.4359519228838</v>
      </c>
      <c r="M45" s="98">
        <v>0</v>
      </c>
      <c r="N45" s="98">
        <v>0</v>
      </c>
      <c r="O45" s="98">
        <v>0</v>
      </c>
      <c r="P45" s="98">
        <v>468.27375000000001</v>
      </c>
      <c r="Q45" s="98">
        <v>0</v>
      </c>
      <c r="R45" s="98">
        <v>0</v>
      </c>
      <c r="S45" s="98">
        <v>0</v>
      </c>
      <c r="T45" s="98">
        <v>0</v>
      </c>
      <c r="U45" s="98">
        <v>0</v>
      </c>
      <c r="V45" s="98">
        <v>0</v>
      </c>
      <c r="W45" s="98">
        <v>0</v>
      </c>
      <c r="X45" s="98">
        <v>0</v>
      </c>
      <c r="Y45" s="98">
        <v>0</v>
      </c>
      <c r="Z45" s="98">
        <v>0</v>
      </c>
      <c r="AA45" s="98">
        <v>0</v>
      </c>
      <c r="AB45" s="98">
        <v>0</v>
      </c>
      <c r="AC45" s="98">
        <v>0</v>
      </c>
      <c r="AD45" s="123">
        <v>0</v>
      </c>
      <c r="AE45" s="123">
        <v>0</v>
      </c>
      <c r="AF45" s="98">
        <v>0</v>
      </c>
      <c r="AG45" s="123">
        <v>0</v>
      </c>
      <c r="AH45" s="123">
        <v>0</v>
      </c>
      <c r="AI45" s="123">
        <v>0</v>
      </c>
      <c r="AJ45" s="123">
        <v>0</v>
      </c>
      <c r="AK45" s="123">
        <v>4956.7967119228842</v>
      </c>
    </row>
    <row r="46" spans="1:37" ht="18" customHeight="1" x14ac:dyDescent="0.2">
      <c r="A46" s="232" t="s">
        <v>672</v>
      </c>
      <c r="B46" s="98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123">
        <v>0</v>
      </c>
      <c r="AE46" s="123">
        <v>0</v>
      </c>
      <c r="AF46" s="98">
        <v>0</v>
      </c>
      <c r="AG46" s="123">
        <v>0</v>
      </c>
      <c r="AH46" s="123">
        <v>0</v>
      </c>
      <c r="AI46" s="123">
        <v>0</v>
      </c>
      <c r="AJ46" s="123">
        <v>0</v>
      </c>
      <c r="AK46" s="123">
        <v>0</v>
      </c>
    </row>
    <row r="47" spans="1:37" ht="18" customHeight="1" x14ac:dyDescent="0.2">
      <c r="A47" s="232" t="s">
        <v>673</v>
      </c>
      <c r="B47" s="98">
        <v>0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  <c r="N47" s="98">
        <v>0</v>
      </c>
      <c r="O47" s="98">
        <v>0</v>
      </c>
      <c r="P47" s="98">
        <v>0</v>
      </c>
      <c r="Q47" s="98">
        <v>0</v>
      </c>
      <c r="R47" s="98">
        <v>0</v>
      </c>
      <c r="S47" s="98">
        <v>0</v>
      </c>
      <c r="T47" s="98">
        <v>0</v>
      </c>
      <c r="U47" s="98">
        <v>0</v>
      </c>
      <c r="V47" s="98">
        <v>0</v>
      </c>
      <c r="W47" s="98">
        <v>0</v>
      </c>
      <c r="X47" s="98">
        <v>0</v>
      </c>
      <c r="Y47" s="98">
        <v>0</v>
      </c>
      <c r="Z47" s="98">
        <v>0</v>
      </c>
      <c r="AA47" s="98">
        <v>0</v>
      </c>
      <c r="AB47" s="123">
        <v>0</v>
      </c>
      <c r="AC47" s="123">
        <v>0</v>
      </c>
      <c r="AD47" s="123">
        <v>0</v>
      </c>
      <c r="AE47" s="123">
        <v>0</v>
      </c>
      <c r="AF47" s="123">
        <v>0</v>
      </c>
      <c r="AG47" s="123">
        <v>0</v>
      </c>
      <c r="AH47" s="123">
        <v>0</v>
      </c>
      <c r="AI47" s="123">
        <v>0</v>
      </c>
      <c r="AJ47" s="123">
        <v>0</v>
      </c>
      <c r="AK47" s="123">
        <v>0</v>
      </c>
    </row>
    <row r="48" spans="1:37" ht="18" customHeight="1" x14ac:dyDescent="0.2">
      <c r="A48" s="232" t="s">
        <v>1572</v>
      </c>
      <c r="B48" s="125">
        <v>0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26">
        <v>0</v>
      </c>
      <c r="AJ48" s="126">
        <v>0</v>
      </c>
      <c r="AK48" s="126">
        <v>0</v>
      </c>
    </row>
    <row r="49" spans="1:37" ht="18" customHeight="1" x14ac:dyDescent="0.2">
      <c r="A49" s="1212" t="s">
        <v>486</v>
      </c>
      <c r="B49" s="1213"/>
      <c r="C49" s="1213"/>
      <c r="D49" s="1213"/>
      <c r="E49" s="1213"/>
      <c r="F49" s="1213"/>
      <c r="G49" s="1213"/>
      <c r="H49" s="1213"/>
      <c r="I49" s="1213"/>
      <c r="J49" s="1213"/>
      <c r="K49" s="1213"/>
      <c r="L49" s="1213"/>
      <c r="M49" s="1213"/>
      <c r="N49" s="1213"/>
      <c r="O49" s="1213"/>
      <c r="P49" s="1213"/>
      <c r="Q49" s="1213"/>
      <c r="R49" s="1213"/>
      <c r="S49" s="1213"/>
      <c r="T49" s="1213"/>
      <c r="U49" s="1213"/>
      <c r="V49" s="1213"/>
      <c r="W49" s="1213"/>
      <c r="X49" s="1213"/>
      <c r="Y49" s="1213"/>
      <c r="Z49" s="1213"/>
      <c r="AA49" s="1213"/>
      <c r="AB49" s="1214"/>
      <c r="AC49" s="1213"/>
      <c r="AD49" s="1213"/>
      <c r="AE49" s="1213"/>
      <c r="AF49" s="1213"/>
      <c r="AG49" s="1213"/>
      <c r="AH49" s="1213"/>
      <c r="AI49" s="1213"/>
      <c r="AJ49" s="1214"/>
      <c r="AK49" s="1214"/>
    </row>
    <row r="50" spans="1:37" ht="18" customHeight="1" x14ac:dyDescent="0.2">
      <c r="A50" s="784" t="s">
        <v>484</v>
      </c>
      <c r="B50" s="98">
        <v>0</v>
      </c>
      <c r="C50" s="98">
        <v>11047.474129999999</v>
      </c>
      <c r="D50" s="98">
        <v>48537.440640000001</v>
      </c>
      <c r="E50" s="98">
        <v>12258.431919999999</v>
      </c>
      <c r="F50" s="98">
        <v>10050.777110000001</v>
      </c>
      <c r="G50" s="98">
        <v>34.713660000000004</v>
      </c>
      <c r="H50" s="98">
        <v>0</v>
      </c>
      <c r="I50" s="98">
        <v>2337.1825700000004</v>
      </c>
      <c r="J50" s="98">
        <v>10351.54077</v>
      </c>
      <c r="K50" s="98">
        <v>9455.9274600000008</v>
      </c>
      <c r="L50" s="98">
        <v>0</v>
      </c>
      <c r="M50" s="98">
        <v>0.113</v>
      </c>
      <c r="N50" s="98">
        <v>14.30991</v>
      </c>
      <c r="O50" s="98">
        <v>4019.7852699999999</v>
      </c>
      <c r="P50" s="98">
        <v>0</v>
      </c>
      <c r="Q50" s="98">
        <v>5080.4032200000001</v>
      </c>
      <c r="R50" s="98">
        <v>0</v>
      </c>
      <c r="S50" s="98">
        <v>0</v>
      </c>
      <c r="T50" s="98">
        <v>602.05975000000001</v>
      </c>
      <c r="U50" s="98">
        <v>2951.2881699999998</v>
      </c>
      <c r="V50" s="98">
        <v>3624.4585099999995</v>
      </c>
      <c r="W50" s="98">
        <v>0</v>
      </c>
      <c r="X50" s="98">
        <v>35.062620000000003</v>
      </c>
      <c r="Y50" s="98">
        <v>1200.31375</v>
      </c>
      <c r="Z50" s="98">
        <v>0.25063999999999997</v>
      </c>
      <c r="AA50" s="98">
        <v>354.99151000000001</v>
      </c>
      <c r="AB50" s="98">
        <v>745.53100000000006</v>
      </c>
      <c r="AC50" s="98">
        <v>1590.49098</v>
      </c>
      <c r="AD50" s="98">
        <v>0</v>
      </c>
      <c r="AE50" s="98">
        <v>2010.8537700000002</v>
      </c>
      <c r="AF50" s="98">
        <v>0</v>
      </c>
      <c r="AG50" s="98">
        <v>0</v>
      </c>
      <c r="AH50" s="98">
        <v>0</v>
      </c>
      <c r="AI50" s="98">
        <v>154.79602</v>
      </c>
      <c r="AJ50" s="98">
        <v>4516.3329400000002</v>
      </c>
      <c r="AK50" s="123">
        <v>130974.52932</v>
      </c>
    </row>
    <row r="51" spans="1:37" ht="18" customHeight="1" x14ac:dyDescent="0.2">
      <c r="A51" s="232" t="s">
        <v>1552</v>
      </c>
      <c r="B51" s="98">
        <v>0</v>
      </c>
      <c r="C51" s="98">
        <v>8886.7670500000004</v>
      </c>
      <c r="D51" s="98">
        <v>16158.487720000001</v>
      </c>
      <c r="E51" s="98">
        <v>12258.431919999999</v>
      </c>
      <c r="F51" s="98">
        <v>10050.777110000001</v>
      </c>
      <c r="G51" s="98">
        <v>34.713660000000004</v>
      </c>
      <c r="H51" s="98">
        <v>0</v>
      </c>
      <c r="I51" s="98">
        <v>2337.2527700000005</v>
      </c>
      <c r="J51" s="98">
        <v>10351.54077</v>
      </c>
      <c r="K51" s="98">
        <v>0</v>
      </c>
      <c r="L51" s="98">
        <v>0</v>
      </c>
      <c r="M51" s="98">
        <v>0.113</v>
      </c>
      <c r="N51" s="98">
        <v>14.30991</v>
      </c>
      <c r="O51" s="98">
        <v>4019.7852699999999</v>
      </c>
      <c r="P51" s="98">
        <v>0</v>
      </c>
      <c r="Q51" s="98">
        <v>5080.4032200000001</v>
      </c>
      <c r="R51" s="98">
        <v>0</v>
      </c>
      <c r="S51" s="98">
        <v>0</v>
      </c>
      <c r="T51" s="98">
        <v>602.05975000000001</v>
      </c>
      <c r="U51" s="98">
        <v>2871.5390899999998</v>
      </c>
      <c r="V51" s="98">
        <v>1051.8991699999999</v>
      </c>
      <c r="W51" s="98">
        <v>0</v>
      </c>
      <c r="X51" s="98">
        <v>0</v>
      </c>
      <c r="Y51" s="98">
        <v>0</v>
      </c>
      <c r="Z51" s="98">
        <v>0.25063999999999997</v>
      </c>
      <c r="AA51" s="98">
        <v>354.99151000000001</v>
      </c>
      <c r="AB51" s="98">
        <v>68.316000000000003</v>
      </c>
      <c r="AC51" s="98">
        <v>1590.49098</v>
      </c>
      <c r="AD51" s="98">
        <v>0</v>
      </c>
      <c r="AE51" s="98">
        <v>1142.97873</v>
      </c>
      <c r="AF51" s="98">
        <v>0</v>
      </c>
      <c r="AG51" s="98">
        <v>0</v>
      </c>
      <c r="AH51" s="98">
        <v>0</v>
      </c>
      <c r="AI51" s="98">
        <v>119.70439999999999</v>
      </c>
      <c r="AJ51" s="98">
        <v>4342.88868</v>
      </c>
      <c r="AK51" s="123">
        <v>81337.701350000047</v>
      </c>
    </row>
    <row r="52" spans="1:37" ht="18" customHeight="1" x14ac:dyDescent="0.2">
      <c r="A52" s="232" t="s">
        <v>1203</v>
      </c>
      <c r="B52" s="98">
        <v>0</v>
      </c>
      <c r="C52" s="98">
        <v>-1.4191099999999999</v>
      </c>
      <c r="D52" s="98">
        <v>32378.952920000003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1200.31375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123">
        <v>33577.847560000002</v>
      </c>
    </row>
    <row r="53" spans="1:37" ht="18" customHeight="1" x14ac:dyDescent="0.2">
      <c r="A53" s="232" t="s">
        <v>1509</v>
      </c>
      <c r="B53" s="98">
        <v>0</v>
      </c>
      <c r="C53" s="98">
        <v>0</v>
      </c>
      <c r="D53" s="98">
        <v>0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8">
        <v>0</v>
      </c>
      <c r="O53" s="98">
        <v>0</v>
      </c>
      <c r="P53" s="98">
        <v>0</v>
      </c>
      <c r="Q53" s="98">
        <v>0</v>
      </c>
      <c r="R53" s="98">
        <v>0</v>
      </c>
      <c r="S53" s="98">
        <v>0</v>
      </c>
      <c r="T53" s="98">
        <v>0</v>
      </c>
      <c r="U53" s="98">
        <v>0</v>
      </c>
      <c r="V53" s="98">
        <v>0</v>
      </c>
      <c r="W53" s="98">
        <v>0</v>
      </c>
      <c r="X53" s="98">
        <v>0</v>
      </c>
      <c r="Y53" s="98">
        <v>0</v>
      </c>
      <c r="Z53" s="98">
        <v>0</v>
      </c>
      <c r="AA53" s="98">
        <v>0</v>
      </c>
      <c r="AB53" s="98">
        <v>0</v>
      </c>
      <c r="AC53" s="98">
        <v>0</v>
      </c>
      <c r="AD53" s="98">
        <v>0</v>
      </c>
      <c r="AE53" s="98">
        <v>0</v>
      </c>
      <c r="AF53" s="98">
        <v>0</v>
      </c>
      <c r="AG53" s="98">
        <v>0</v>
      </c>
      <c r="AH53" s="98">
        <v>0</v>
      </c>
      <c r="AI53" s="98">
        <v>0</v>
      </c>
      <c r="AJ53" s="98">
        <v>0</v>
      </c>
      <c r="AK53" s="123">
        <v>0</v>
      </c>
    </row>
    <row r="54" spans="1:37" ht="18" customHeight="1" x14ac:dyDescent="0.2">
      <c r="A54" s="232" t="s">
        <v>1510</v>
      </c>
      <c r="B54" s="98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0</v>
      </c>
      <c r="W54" s="98">
        <v>0</v>
      </c>
      <c r="X54" s="98">
        <v>34.233370000000001</v>
      </c>
      <c r="Y54" s="98">
        <v>0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0</v>
      </c>
      <c r="AJ54" s="98">
        <v>0</v>
      </c>
      <c r="AK54" s="123">
        <v>34.233370000000001</v>
      </c>
    </row>
    <row r="55" spans="1:37" ht="18" customHeight="1" x14ac:dyDescent="0.2">
      <c r="A55" s="232" t="s">
        <v>632</v>
      </c>
      <c r="B55" s="98">
        <v>0</v>
      </c>
      <c r="C55" s="98">
        <v>0</v>
      </c>
      <c r="D55" s="98">
        <v>0</v>
      </c>
      <c r="E55" s="98">
        <v>0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98">
        <v>0</v>
      </c>
      <c r="L55" s="98">
        <v>0</v>
      </c>
      <c r="M55" s="98">
        <v>0</v>
      </c>
      <c r="N55" s="98">
        <v>0</v>
      </c>
      <c r="O55" s="98">
        <v>0</v>
      </c>
      <c r="P55" s="98">
        <v>0</v>
      </c>
      <c r="Q55" s="98">
        <v>0</v>
      </c>
      <c r="R55" s="98">
        <v>0</v>
      </c>
      <c r="S55" s="98">
        <v>0</v>
      </c>
      <c r="T55" s="98">
        <v>0</v>
      </c>
      <c r="U55" s="98">
        <v>0</v>
      </c>
      <c r="V55" s="98">
        <v>0</v>
      </c>
      <c r="W55" s="98">
        <v>0</v>
      </c>
      <c r="X55" s="98">
        <v>0</v>
      </c>
      <c r="Y55" s="98">
        <v>0</v>
      </c>
      <c r="Z55" s="98">
        <v>0</v>
      </c>
      <c r="AA55" s="98">
        <v>0</v>
      </c>
      <c r="AB55" s="98">
        <v>0</v>
      </c>
      <c r="AC55" s="98">
        <v>0</v>
      </c>
      <c r="AD55" s="98">
        <v>0</v>
      </c>
      <c r="AE55" s="98">
        <v>0</v>
      </c>
      <c r="AF55" s="98">
        <v>0</v>
      </c>
      <c r="AG55" s="98">
        <v>0</v>
      </c>
      <c r="AH55" s="98">
        <v>0</v>
      </c>
      <c r="AI55" s="98">
        <v>0</v>
      </c>
      <c r="AJ55" s="98">
        <v>0</v>
      </c>
      <c r="AK55" s="123">
        <v>0</v>
      </c>
    </row>
    <row r="56" spans="1:37" ht="18" customHeight="1" x14ac:dyDescent="0.2">
      <c r="A56" s="232" t="s">
        <v>844</v>
      </c>
      <c r="B56" s="98">
        <v>0</v>
      </c>
      <c r="C56" s="98">
        <v>694.51513999999997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0</v>
      </c>
      <c r="Q56" s="98">
        <v>0</v>
      </c>
      <c r="R56" s="98">
        <v>0</v>
      </c>
      <c r="S56" s="98">
        <v>0</v>
      </c>
      <c r="T56" s="98">
        <v>0</v>
      </c>
      <c r="U56" s="98">
        <v>2.1062600000000002</v>
      </c>
      <c r="V56" s="98">
        <v>0</v>
      </c>
      <c r="W56" s="98">
        <v>0</v>
      </c>
      <c r="X56" s="98">
        <v>0</v>
      </c>
      <c r="Y56" s="98">
        <v>0</v>
      </c>
      <c r="Z56" s="98">
        <v>0</v>
      </c>
      <c r="AA56" s="98">
        <v>0</v>
      </c>
      <c r="AB56" s="98">
        <v>0</v>
      </c>
      <c r="AC56" s="98">
        <v>0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123">
        <v>696.62139999999999</v>
      </c>
    </row>
    <row r="57" spans="1:37" ht="18" customHeight="1" x14ac:dyDescent="0.2">
      <c r="A57" s="232" t="s">
        <v>840</v>
      </c>
      <c r="B57" s="98">
        <v>0</v>
      </c>
      <c r="C57" s="98">
        <v>0</v>
      </c>
      <c r="D57" s="98">
        <v>0</v>
      </c>
      <c r="E57" s="98">
        <v>0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  <c r="N57" s="98">
        <v>0</v>
      </c>
      <c r="O57" s="98">
        <v>0</v>
      </c>
      <c r="P57" s="98">
        <v>0</v>
      </c>
      <c r="Q57" s="98">
        <v>0</v>
      </c>
      <c r="R57" s="98">
        <v>0</v>
      </c>
      <c r="S57" s="98">
        <v>0</v>
      </c>
      <c r="T57" s="98">
        <v>0</v>
      </c>
      <c r="U57" s="98">
        <v>0</v>
      </c>
      <c r="V57" s="98">
        <v>0</v>
      </c>
      <c r="W57" s="98">
        <v>0</v>
      </c>
      <c r="X57" s="98">
        <v>0</v>
      </c>
      <c r="Y57" s="98">
        <v>0</v>
      </c>
      <c r="Z57" s="98">
        <v>0</v>
      </c>
      <c r="AA57" s="98">
        <v>0</v>
      </c>
      <c r="AB57" s="98">
        <v>0</v>
      </c>
      <c r="AC57" s="98">
        <v>0</v>
      </c>
      <c r="AD57" s="98">
        <v>0</v>
      </c>
      <c r="AE57" s="98">
        <v>0</v>
      </c>
      <c r="AF57" s="98">
        <v>0</v>
      </c>
      <c r="AG57" s="98">
        <v>0</v>
      </c>
      <c r="AH57" s="98">
        <v>0</v>
      </c>
      <c r="AI57" s="98">
        <v>0</v>
      </c>
      <c r="AJ57" s="98">
        <v>92.775779999999997</v>
      </c>
      <c r="AK57" s="123">
        <v>92.775779999999997</v>
      </c>
    </row>
    <row r="58" spans="1:37" ht="18" customHeight="1" x14ac:dyDescent="0.2">
      <c r="A58" s="232" t="s">
        <v>841</v>
      </c>
      <c r="B58" s="98">
        <v>0</v>
      </c>
      <c r="C58" s="98">
        <v>1392.3113700000001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9287.2486900000004</v>
      </c>
      <c r="L58" s="98">
        <v>0</v>
      </c>
      <c r="M58" s="98">
        <v>0</v>
      </c>
      <c r="N58" s="98">
        <v>0</v>
      </c>
      <c r="O58" s="98">
        <v>0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74.0501</v>
      </c>
      <c r="V58" s="98">
        <v>2572.5593399999998</v>
      </c>
      <c r="W58" s="98">
        <v>0</v>
      </c>
      <c r="X58" s="98">
        <v>0.82925000000000004</v>
      </c>
      <c r="Y58" s="98">
        <v>0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867.87504000000001</v>
      </c>
      <c r="AF58" s="98">
        <v>0</v>
      </c>
      <c r="AG58" s="98">
        <v>0</v>
      </c>
      <c r="AH58" s="98">
        <v>0</v>
      </c>
      <c r="AI58" s="98">
        <v>35.091620000000006</v>
      </c>
      <c r="AJ58" s="98">
        <v>80.668480000000002</v>
      </c>
      <c r="AK58" s="123">
        <v>14310.633890000001</v>
      </c>
    </row>
    <row r="59" spans="1:37" ht="18" customHeight="1" x14ac:dyDescent="0.2">
      <c r="A59" s="232" t="s">
        <v>842</v>
      </c>
      <c r="B59" s="98">
        <v>0</v>
      </c>
      <c r="C59" s="98">
        <v>75.299679999999995</v>
      </c>
      <c r="D59" s="98">
        <v>0</v>
      </c>
      <c r="E59" s="98">
        <v>0</v>
      </c>
      <c r="F59" s="98">
        <v>0</v>
      </c>
      <c r="G59" s="98">
        <v>0</v>
      </c>
      <c r="H59" s="98">
        <v>0</v>
      </c>
      <c r="I59" s="98">
        <v>-7.0199999999999985E-2</v>
      </c>
      <c r="J59" s="98">
        <v>0</v>
      </c>
      <c r="K59" s="98">
        <v>168.67876999999999</v>
      </c>
      <c r="L59" s="98">
        <v>0</v>
      </c>
      <c r="M59" s="98">
        <v>0</v>
      </c>
      <c r="N59" s="98">
        <v>0</v>
      </c>
      <c r="O59" s="98">
        <v>0</v>
      </c>
      <c r="P59" s="98">
        <v>0</v>
      </c>
      <c r="Q59" s="98">
        <v>0</v>
      </c>
      <c r="R59" s="98">
        <v>0</v>
      </c>
      <c r="S59" s="98">
        <v>0</v>
      </c>
      <c r="T59" s="98">
        <v>0</v>
      </c>
      <c r="U59" s="98">
        <v>3.5927199999999999</v>
      </c>
      <c r="V59" s="98">
        <v>0</v>
      </c>
      <c r="W59" s="98">
        <v>0</v>
      </c>
      <c r="X59" s="98">
        <v>0</v>
      </c>
      <c r="Y59" s="98">
        <v>0</v>
      </c>
      <c r="Z59" s="98">
        <v>0</v>
      </c>
      <c r="AA59" s="98">
        <v>0</v>
      </c>
      <c r="AB59" s="123">
        <v>677.21500000000003</v>
      </c>
      <c r="AC59" s="123">
        <v>0</v>
      </c>
      <c r="AD59" s="123">
        <v>0</v>
      </c>
      <c r="AE59" s="123">
        <v>0</v>
      </c>
      <c r="AF59" s="123">
        <v>0</v>
      </c>
      <c r="AG59" s="123">
        <v>0</v>
      </c>
      <c r="AH59" s="123">
        <v>0</v>
      </c>
      <c r="AI59" s="123">
        <v>0</v>
      </c>
      <c r="AJ59" s="123">
        <v>0</v>
      </c>
      <c r="AK59" s="123">
        <v>924.71596999999997</v>
      </c>
    </row>
    <row r="60" spans="1:37" ht="18" customHeight="1" x14ac:dyDescent="0.2">
      <c r="A60" s="784" t="s">
        <v>485</v>
      </c>
      <c r="B60" s="98">
        <v>0</v>
      </c>
      <c r="C60" s="98">
        <v>190.60236</v>
      </c>
      <c r="D60" s="98">
        <v>7066.73351</v>
      </c>
      <c r="E60" s="98">
        <v>1573.0634499999999</v>
      </c>
      <c r="F60" s="98">
        <v>4148.7460000000001</v>
      </c>
      <c r="G60" s="98">
        <v>0</v>
      </c>
      <c r="H60" s="98">
        <v>0</v>
      </c>
      <c r="I60" s="98">
        <v>139.22011000000001</v>
      </c>
      <c r="J60" s="98">
        <v>1018.8099100000001</v>
      </c>
      <c r="K60" s="98">
        <v>667.14535999999998</v>
      </c>
      <c r="L60" s="98">
        <v>0</v>
      </c>
      <c r="M60" s="98">
        <v>0</v>
      </c>
      <c r="N60" s="98">
        <v>0</v>
      </c>
      <c r="O60" s="98">
        <v>1240.5394199999998</v>
      </c>
      <c r="P60" s="98">
        <v>0</v>
      </c>
      <c r="Q60" s="98">
        <v>4445.2005499999996</v>
      </c>
      <c r="R60" s="98">
        <v>0</v>
      </c>
      <c r="S60" s="98">
        <v>0</v>
      </c>
      <c r="T60" s="98">
        <v>38.78817999999999</v>
      </c>
      <c r="U60" s="98">
        <v>373.19649000000004</v>
      </c>
      <c r="V60" s="98">
        <v>205.98632000000001</v>
      </c>
      <c r="W60" s="98">
        <v>0</v>
      </c>
      <c r="X60" s="98">
        <v>10.881020000000001</v>
      </c>
      <c r="Y60" s="98">
        <v>116.63652</v>
      </c>
      <c r="Z60" s="98">
        <v>0</v>
      </c>
      <c r="AA60" s="98">
        <v>0.53100000000000003</v>
      </c>
      <c r="AB60" s="123">
        <v>0</v>
      </c>
      <c r="AC60" s="123">
        <v>0</v>
      </c>
      <c r="AD60" s="123">
        <v>0</v>
      </c>
      <c r="AE60" s="123">
        <v>2845.68822</v>
      </c>
      <c r="AF60" s="123">
        <v>0</v>
      </c>
      <c r="AG60" s="123">
        <v>0</v>
      </c>
      <c r="AH60" s="123">
        <v>0</v>
      </c>
      <c r="AI60" s="123">
        <v>49.117190000000001</v>
      </c>
      <c r="AJ60" s="123">
        <v>88.526759999999996</v>
      </c>
      <c r="AK60" s="123">
        <v>24219.412369999998</v>
      </c>
    </row>
    <row r="61" spans="1:37" ht="18" customHeight="1" x14ac:dyDescent="0.2">
      <c r="A61" s="232" t="s">
        <v>1552</v>
      </c>
      <c r="B61" s="127">
        <v>0</v>
      </c>
      <c r="C61" s="98">
        <v>0</v>
      </c>
      <c r="D61" s="98">
        <v>9.6585000000000001</v>
      </c>
      <c r="E61" s="127">
        <v>1573.0634499999999</v>
      </c>
      <c r="F61" s="98">
        <v>4148.7460000000001</v>
      </c>
      <c r="G61" s="127">
        <v>0</v>
      </c>
      <c r="H61" s="98">
        <v>0</v>
      </c>
      <c r="I61" s="127">
        <v>139.22011000000001</v>
      </c>
      <c r="J61" s="127">
        <v>1018.8099100000001</v>
      </c>
      <c r="K61" s="98">
        <v>0</v>
      </c>
      <c r="L61" s="127">
        <v>0</v>
      </c>
      <c r="M61" s="98">
        <v>0</v>
      </c>
      <c r="N61" s="127">
        <v>0</v>
      </c>
      <c r="O61" s="98">
        <v>1240.5394199999998</v>
      </c>
      <c r="P61" s="98">
        <v>0</v>
      </c>
      <c r="Q61" s="98">
        <v>4445.2005499999996</v>
      </c>
      <c r="R61" s="98">
        <v>0</v>
      </c>
      <c r="S61" s="98">
        <v>0</v>
      </c>
      <c r="T61" s="98">
        <v>38.78817999999999</v>
      </c>
      <c r="U61" s="98">
        <v>344.65050000000002</v>
      </c>
      <c r="V61" s="98">
        <v>9.9090000000000007</v>
      </c>
      <c r="W61" s="98">
        <v>0</v>
      </c>
      <c r="X61" s="98">
        <v>0</v>
      </c>
      <c r="Y61" s="98">
        <v>0</v>
      </c>
      <c r="Z61" s="98">
        <v>0</v>
      </c>
      <c r="AA61" s="98">
        <v>0.53100000000000003</v>
      </c>
      <c r="AB61" s="98">
        <v>0</v>
      </c>
      <c r="AC61" s="98">
        <v>0</v>
      </c>
      <c r="AD61" s="98">
        <v>0</v>
      </c>
      <c r="AE61" s="98">
        <v>2769.75675</v>
      </c>
      <c r="AF61" s="98">
        <v>0</v>
      </c>
      <c r="AG61" s="98">
        <v>0</v>
      </c>
      <c r="AH61" s="98">
        <v>0</v>
      </c>
      <c r="AI61" s="98">
        <v>0</v>
      </c>
      <c r="AJ61" s="98">
        <v>2.3195999999999999</v>
      </c>
      <c r="AK61" s="123">
        <v>15741.19297</v>
      </c>
    </row>
    <row r="62" spans="1:37" ht="18" customHeight="1" x14ac:dyDescent="0.2">
      <c r="A62" s="232" t="s">
        <v>1203</v>
      </c>
      <c r="B62" s="127">
        <v>0</v>
      </c>
      <c r="C62" s="98">
        <v>112.47031</v>
      </c>
      <c r="D62" s="98">
        <v>7057.0750100000005</v>
      </c>
      <c r="E62" s="127">
        <v>0</v>
      </c>
      <c r="F62" s="98">
        <v>0</v>
      </c>
      <c r="G62" s="127">
        <v>0</v>
      </c>
      <c r="H62" s="98">
        <v>0</v>
      </c>
      <c r="I62" s="127">
        <v>0</v>
      </c>
      <c r="J62" s="127">
        <v>0</v>
      </c>
      <c r="K62" s="98">
        <v>0</v>
      </c>
      <c r="L62" s="127">
        <v>0</v>
      </c>
      <c r="M62" s="98">
        <v>0</v>
      </c>
      <c r="N62" s="127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116.63652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123">
        <v>7286.1818400000002</v>
      </c>
    </row>
    <row r="63" spans="1:37" ht="18" customHeight="1" x14ac:dyDescent="0.2">
      <c r="A63" s="232" t="s">
        <v>1509</v>
      </c>
      <c r="B63" s="127">
        <v>0</v>
      </c>
      <c r="C63" s="98">
        <v>0</v>
      </c>
      <c r="D63" s="98">
        <v>0</v>
      </c>
      <c r="E63" s="127">
        <v>0</v>
      </c>
      <c r="F63" s="98">
        <v>0</v>
      </c>
      <c r="G63" s="127">
        <v>0</v>
      </c>
      <c r="H63" s="98">
        <v>0</v>
      </c>
      <c r="I63" s="127">
        <v>0</v>
      </c>
      <c r="J63" s="127">
        <v>0</v>
      </c>
      <c r="K63" s="98">
        <v>0</v>
      </c>
      <c r="L63" s="127">
        <v>0</v>
      </c>
      <c r="M63" s="98">
        <v>0</v>
      </c>
      <c r="N63" s="127">
        <v>0</v>
      </c>
      <c r="O63" s="98">
        <v>0</v>
      </c>
      <c r="P63" s="98">
        <v>0</v>
      </c>
      <c r="Q63" s="98">
        <v>0</v>
      </c>
      <c r="R63" s="98">
        <v>0</v>
      </c>
      <c r="S63" s="98">
        <v>0</v>
      </c>
      <c r="T63" s="98">
        <v>0</v>
      </c>
      <c r="U63" s="98">
        <v>0</v>
      </c>
      <c r="V63" s="98">
        <v>0</v>
      </c>
      <c r="W63" s="98">
        <v>0</v>
      </c>
      <c r="X63" s="98">
        <v>0</v>
      </c>
      <c r="Y63" s="98">
        <v>0</v>
      </c>
      <c r="Z63" s="98">
        <v>0</v>
      </c>
      <c r="AA63" s="98">
        <v>0</v>
      </c>
      <c r="AB63" s="98">
        <v>0</v>
      </c>
      <c r="AC63" s="98">
        <v>0</v>
      </c>
      <c r="AD63" s="98">
        <v>0</v>
      </c>
      <c r="AE63" s="98">
        <v>0</v>
      </c>
      <c r="AF63" s="98">
        <v>0</v>
      </c>
      <c r="AG63" s="98">
        <v>0</v>
      </c>
      <c r="AH63" s="98">
        <v>0</v>
      </c>
      <c r="AI63" s="98">
        <v>0</v>
      </c>
      <c r="AJ63" s="98">
        <v>0</v>
      </c>
      <c r="AK63" s="123">
        <v>0</v>
      </c>
    </row>
    <row r="64" spans="1:37" ht="18" customHeight="1" x14ac:dyDescent="0.2">
      <c r="A64" s="232" t="s">
        <v>1510</v>
      </c>
      <c r="B64" s="127">
        <v>0</v>
      </c>
      <c r="C64" s="98">
        <v>0</v>
      </c>
      <c r="D64" s="98">
        <v>0</v>
      </c>
      <c r="E64" s="127">
        <v>0</v>
      </c>
      <c r="F64" s="98">
        <v>0</v>
      </c>
      <c r="G64" s="127">
        <v>0</v>
      </c>
      <c r="H64" s="98">
        <v>0</v>
      </c>
      <c r="I64" s="127">
        <v>0</v>
      </c>
      <c r="J64" s="127">
        <v>0</v>
      </c>
      <c r="K64" s="98">
        <v>0</v>
      </c>
      <c r="L64" s="127">
        <v>0</v>
      </c>
      <c r="M64" s="98">
        <v>0</v>
      </c>
      <c r="N64" s="127">
        <v>0</v>
      </c>
      <c r="O64" s="98">
        <v>0</v>
      </c>
      <c r="P64" s="98">
        <v>0</v>
      </c>
      <c r="Q64" s="98">
        <v>0</v>
      </c>
      <c r="R64" s="98">
        <v>0</v>
      </c>
      <c r="S64" s="98">
        <v>0</v>
      </c>
      <c r="T64" s="98">
        <v>0</v>
      </c>
      <c r="U64" s="98">
        <v>0</v>
      </c>
      <c r="V64" s="98">
        <v>0</v>
      </c>
      <c r="W64" s="98">
        <v>0</v>
      </c>
      <c r="X64" s="98">
        <v>10.881020000000001</v>
      </c>
      <c r="Y64" s="98">
        <v>0</v>
      </c>
      <c r="Z64" s="98">
        <v>0</v>
      </c>
      <c r="AA64" s="98">
        <v>0</v>
      </c>
      <c r="AB64" s="98">
        <v>0</v>
      </c>
      <c r="AC64" s="98">
        <v>0</v>
      </c>
      <c r="AD64" s="98">
        <v>0</v>
      </c>
      <c r="AE64" s="98">
        <v>0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123">
        <v>10.881020000000001</v>
      </c>
    </row>
    <row r="65" spans="1:37" ht="18" customHeight="1" x14ac:dyDescent="0.2">
      <c r="A65" s="232" t="s">
        <v>632</v>
      </c>
      <c r="B65" s="127">
        <v>0</v>
      </c>
      <c r="C65" s="98">
        <v>0</v>
      </c>
      <c r="D65" s="98">
        <v>0</v>
      </c>
      <c r="E65" s="127">
        <v>0</v>
      </c>
      <c r="F65" s="98">
        <v>0</v>
      </c>
      <c r="G65" s="127">
        <v>0</v>
      </c>
      <c r="H65" s="98">
        <v>0</v>
      </c>
      <c r="I65" s="127">
        <v>0</v>
      </c>
      <c r="J65" s="127">
        <v>0</v>
      </c>
      <c r="K65" s="98">
        <v>0</v>
      </c>
      <c r="L65" s="127">
        <v>0</v>
      </c>
      <c r="M65" s="98">
        <v>0</v>
      </c>
      <c r="N65" s="127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0</v>
      </c>
      <c r="U65" s="98">
        <v>0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0</v>
      </c>
      <c r="AE65" s="98">
        <v>0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123">
        <v>0</v>
      </c>
    </row>
    <row r="66" spans="1:37" ht="18" customHeight="1" x14ac:dyDescent="0.2">
      <c r="A66" s="232" t="s">
        <v>844</v>
      </c>
      <c r="B66" s="127">
        <v>0</v>
      </c>
      <c r="C66" s="98">
        <v>78.132050000000007</v>
      </c>
      <c r="D66" s="98">
        <v>0</v>
      </c>
      <c r="E66" s="127">
        <v>0</v>
      </c>
      <c r="F66" s="98">
        <v>0</v>
      </c>
      <c r="G66" s="127">
        <v>0</v>
      </c>
      <c r="H66" s="98">
        <v>0</v>
      </c>
      <c r="I66" s="127">
        <v>0</v>
      </c>
      <c r="J66" s="127">
        <v>0</v>
      </c>
      <c r="K66" s="98">
        <v>0</v>
      </c>
      <c r="L66" s="127">
        <v>0</v>
      </c>
      <c r="M66" s="98">
        <v>0</v>
      </c>
      <c r="N66" s="127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123">
        <v>78.132050000000007</v>
      </c>
    </row>
    <row r="67" spans="1:37" ht="18" customHeight="1" x14ac:dyDescent="0.2">
      <c r="A67" s="232" t="s">
        <v>840</v>
      </c>
      <c r="B67" s="127">
        <v>0</v>
      </c>
      <c r="C67" s="98">
        <v>0</v>
      </c>
      <c r="D67" s="98">
        <v>0</v>
      </c>
      <c r="E67" s="127">
        <v>0</v>
      </c>
      <c r="F67" s="98">
        <v>0</v>
      </c>
      <c r="G67" s="127">
        <v>0</v>
      </c>
      <c r="H67" s="98">
        <v>0</v>
      </c>
      <c r="I67" s="127">
        <v>0</v>
      </c>
      <c r="J67" s="127">
        <v>0</v>
      </c>
      <c r="K67" s="98">
        <v>0</v>
      </c>
      <c r="L67" s="127">
        <v>0</v>
      </c>
      <c r="M67" s="98">
        <v>0</v>
      </c>
      <c r="N67" s="127">
        <v>0</v>
      </c>
      <c r="O67" s="98">
        <v>0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98">
        <v>0</v>
      </c>
      <c r="X67" s="98">
        <v>0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98">
        <v>0</v>
      </c>
      <c r="AE67" s="98">
        <v>0</v>
      </c>
      <c r="AF67" s="98">
        <v>0</v>
      </c>
      <c r="AG67" s="98">
        <v>0</v>
      </c>
      <c r="AH67" s="98">
        <v>0</v>
      </c>
      <c r="AI67" s="98">
        <v>0</v>
      </c>
      <c r="AJ67" s="98">
        <v>0</v>
      </c>
      <c r="AK67" s="123">
        <v>0</v>
      </c>
    </row>
    <row r="68" spans="1:37" ht="18" customHeight="1" x14ac:dyDescent="0.2">
      <c r="A68" s="232" t="s">
        <v>841</v>
      </c>
      <c r="B68" s="127">
        <v>0</v>
      </c>
      <c r="C68" s="98">
        <v>0</v>
      </c>
      <c r="D68" s="98">
        <v>0</v>
      </c>
      <c r="E68" s="127">
        <v>0</v>
      </c>
      <c r="F68" s="98">
        <v>0</v>
      </c>
      <c r="G68" s="127">
        <v>0</v>
      </c>
      <c r="H68" s="98">
        <v>0</v>
      </c>
      <c r="I68" s="127">
        <v>0</v>
      </c>
      <c r="J68" s="127">
        <v>0</v>
      </c>
      <c r="K68" s="98">
        <v>643.04345000000001</v>
      </c>
      <c r="L68" s="127">
        <v>0</v>
      </c>
      <c r="M68" s="98">
        <v>0</v>
      </c>
      <c r="N68" s="127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196.07732000000001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75.931470000000004</v>
      </c>
      <c r="AF68" s="98">
        <v>0</v>
      </c>
      <c r="AG68" s="98">
        <v>0</v>
      </c>
      <c r="AH68" s="98">
        <v>0</v>
      </c>
      <c r="AI68" s="98">
        <v>49.117190000000001</v>
      </c>
      <c r="AJ68" s="98">
        <v>86.207160000000002</v>
      </c>
      <c r="AK68" s="123">
        <v>1050.3765900000001</v>
      </c>
    </row>
    <row r="69" spans="1:37" s="453" customFormat="1" ht="18" customHeight="1" thickBot="1" x14ac:dyDescent="0.25">
      <c r="A69" s="275" t="s">
        <v>842</v>
      </c>
      <c r="B69" s="128">
        <v>0</v>
      </c>
      <c r="C69" s="99">
        <v>0</v>
      </c>
      <c r="D69" s="99">
        <v>0</v>
      </c>
      <c r="E69" s="129">
        <v>0</v>
      </c>
      <c r="F69" s="99">
        <v>0</v>
      </c>
      <c r="G69" s="129">
        <v>0</v>
      </c>
      <c r="H69" s="99">
        <v>0</v>
      </c>
      <c r="I69" s="129">
        <v>0</v>
      </c>
      <c r="J69" s="129">
        <v>0</v>
      </c>
      <c r="K69" s="99">
        <v>24.10191</v>
      </c>
      <c r="L69" s="129">
        <v>0</v>
      </c>
      <c r="M69" s="99">
        <v>0</v>
      </c>
      <c r="N69" s="12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0</v>
      </c>
      <c r="U69" s="99">
        <v>28.545989999999996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130">
        <v>52.647899999999993</v>
      </c>
    </row>
    <row r="70" spans="1:37" x14ac:dyDescent="0.2">
      <c r="A70" s="89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122"/>
      <c r="AC70" s="122"/>
      <c r="AD70" s="122"/>
      <c r="AE70" s="122"/>
      <c r="AF70" s="122"/>
      <c r="AG70" s="122"/>
      <c r="AH70" s="122"/>
      <c r="AI70" s="122"/>
      <c r="AJ70" s="122"/>
      <c r="AK70" s="97"/>
    </row>
    <row r="71" spans="1:37" x14ac:dyDescent="0.2">
      <c r="A71" s="89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122"/>
      <c r="AC71" s="122"/>
      <c r="AD71" s="122"/>
      <c r="AE71" s="122"/>
      <c r="AF71" s="122"/>
      <c r="AG71" s="122"/>
      <c r="AH71" s="122"/>
      <c r="AI71" s="122"/>
      <c r="AJ71" s="122"/>
      <c r="AK71" s="97"/>
    </row>
    <row r="72" spans="1:37" x14ac:dyDescent="0.2">
      <c r="A72" s="89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122"/>
      <c r="AC72" s="122"/>
      <c r="AD72" s="122"/>
      <c r="AE72" s="122"/>
      <c r="AF72" s="122"/>
      <c r="AG72" s="122"/>
      <c r="AH72" s="122"/>
      <c r="AI72" s="122"/>
      <c r="AJ72" s="122"/>
      <c r="AK72" s="97"/>
    </row>
    <row r="73" spans="1:37" x14ac:dyDescent="0.2">
      <c r="A73" s="89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122"/>
      <c r="AC73" s="122"/>
      <c r="AD73" s="122"/>
      <c r="AE73" s="122"/>
      <c r="AF73" s="122"/>
      <c r="AG73" s="122"/>
      <c r="AH73" s="122"/>
      <c r="AI73" s="122"/>
      <c r="AJ73" s="122"/>
      <c r="AK73" s="97"/>
    </row>
    <row r="74" spans="1:37" x14ac:dyDescent="0.2">
      <c r="A74" s="89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122"/>
      <c r="AC74" s="122"/>
      <c r="AD74" s="122"/>
      <c r="AE74" s="122"/>
      <c r="AF74" s="122"/>
      <c r="AG74" s="122"/>
      <c r="AH74" s="122"/>
      <c r="AI74" s="122"/>
      <c r="AJ74" s="122"/>
      <c r="AK74" s="97"/>
    </row>
    <row r="75" spans="1:37" x14ac:dyDescent="0.2">
      <c r="A75" s="89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122"/>
      <c r="AC75" s="122"/>
      <c r="AD75" s="122"/>
      <c r="AE75" s="122"/>
      <c r="AF75" s="122"/>
      <c r="AG75" s="122"/>
      <c r="AH75" s="122"/>
      <c r="AI75" s="122"/>
      <c r="AJ75" s="122"/>
      <c r="AK75" s="97"/>
    </row>
    <row r="76" spans="1:37" x14ac:dyDescent="0.2">
      <c r="A76" s="89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122"/>
      <c r="AC76" s="122"/>
      <c r="AD76" s="122"/>
      <c r="AE76" s="122"/>
      <c r="AF76" s="122"/>
      <c r="AG76" s="122"/>
      <c r="AH76" s="122"/>
      <c r="AI76" s="122"/>
      <c r="AJ76" s="122"/>
      <c r="AK76" s="97"/>
    </row>
    <row r="77" spans="1:37" x14ac:dyDescent="0.2">
      <c r="A77" s="89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122"/>
      <c r="AC77" s="122"/>
      <c r="AD77" s="122"/>
      <c r="AE77" s="122"/>
      <c r="AF77" s="122"/>
      <c r="AG77" s="122"/>
      <c r="AH77" s="122"/>
      <c r="AI77" s="122"/>
      <c r="AJ77" s="122"/>
      <c r="AK77" s="97"/>
    </row>
    <row r="78" spans="1:37" x14ac:dyDescent="0.2">
      <c r="A78" s="89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122"/>
      <c r="AC78" s="122"/>
      <c r="AD78" s="122"/>
      <c r="AE78" s="122"/>
      <c r="AF78" s="122"/>
      <c r="AG78" s="122"/>
      <c r="AH78" s="122"/>
      <c r="AI78" s="122"/>
      <c r="AJ78" s="122"/>
      <c r="AK78" s="97"/>
    </row>
    <row r="79" spans="1:37" x14ac:dyDescent="0.2">
      <c r="A79" s="89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122"/>
      <c r="AC79" s="122"/>
      <c r="AD79" s="122"/>
      <c r="AE79" s="122"/>
      <c r="AF79" s="122"/>
      <c r="AG79" s="122"/>
      <c r="AH79" s="122"/>
      <c r="AI79" s="122"/>
      <c r="AJ79" s="122"/>
      <c r="AK79" s="97"/>
    </row>
    <row r="80" spans="1:37" x14ac:dyDescent="0.2">
      <c r="A80" s="89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122"/>
      <c r="AC80" s="122"/>
      <c r="AD80" s="122"/>
      <c r="AE80" s="122"/>
      <c r="AF80" s="122"/>
      <c r="AG80" s="122"/>
      <c r="AH80" s="122"/>
      <c r="AI80" s="122"/>
      <c r="AJ80" s="122"/>
      <c r="AK80" s="97"/>
    </row>
    <row r="81" spans="1:37" x14ac:dyDescent="0.2">
      <c r="A81" s="89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122"/>
      <c r="AC81" s="122"/>
      <c r="AD81" s="122"/>
      <c r="AE81" s="122"/>
      <c r="AF81" s="122"/>
      <c r="AG81" s="122"/>
      <c r="AH81" s="122"/>
      <c r="AI81" s="122"/>
      <c r="AJ81" s="122"/>
      <c r="AK81" s="97"/>
    </row>
    <row r="82" spans="1:37" x14ac:dyDescent="0.2">
      <c r="A82" s="89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122"/>
      <c r="AC82" s="122"/>
      <c r="AD82" s="122"/>
      <c r="AE82" s="122"/>
      <c r="AF82" s="122"/>
      <c r="AG82" s="122"/>
      <c r="AH82" s="122"/>
      <c r="AI82" s="122"/>
      <c r="AJ82" s="122"/>
      <c r="AK82" s="97"/>
    </row>
    <row r="83" spans="1:37" x14ac:dyDescent="0.2">
      <c r="A83" s="89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122"/>
      <c r="AC83" s="122"/>
      <c r="AD83" s="122"/>
      <c r="AE83" s="122"/>
      <c r="AF83" s="122"/>
      <c r="AG83" s="122"/>
      <c r="AH83" s="122"/>
      <c r="AI83" s="122"/>
      <c r="AJ83" s="122"/>
      <c r="AK83" s="97"/>
    </row>
    <row r="84" spans="1:37" x14ac:dyDescent="0.2">
      <c r="A84" s="89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122"/>
      <c r="AC84" s="122"/>
      <c r="AD84" s="122"/>
      <c r="AE84" s="122"/>
      <c r="AF84" s="122"/>
      <c r="AG84" s="122"/>
      <c r="AH84" s="122"/>
      <c r="AI84" s="122"/>
      <c r="AJ84" s="122"/>
      <c r="AK84" s="97"/>
    </row>
    <row r="85" spans="1:37" x14ac:dyDescent="0.2">
      <c r="A85" s="89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122"/>
      <c r="AC85" s="122"/>
      <c r="AD85" s="122"/>
      <c r="AE85" s="122"/>
      <c r="AF85" s="122"/>
      <c r="AG85" s="122"/>
      <c r="AH85" s="122"/>
      <c r="AI85" s="122"/>
      <c r="AJ85" s="122"/>
      <c r="AK85" s="97"/>
    </row>
    <row r="86" spans="1:37" x14ac:dyDescent="0.2">
      <c r="A86" s="89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122"/>
      <c r="AC86" s="122"/>
      <c r="AD86" s="122"/>
      <c r="AE86" s="122"/>
      <c r="AF86" s="122"/>
      <c r="AG86" s="122"/>
      <c r="AH86" s="122"/>
      <c r="AI86" s="122"/>
      <c r="AJ86" s="122"/>
      <c r="AK86" s="97"/>
    </row>
    <row r="87" spans="1:37" x14ac:dyDescent="0.2">
      <c r="A87" s="89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</row>
    <row r="88" spans="1:37" x14ac:dyDescent="0.2">
      <c r="A88" s="89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</row>
    <row r="89" spans="1:37" x14ac:dyDescent="0.2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1:37" x14ac:dyDescent="0.2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</row>
    <row r="91" spans="1:37" x14ac:dyDescent="0.2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</row>
    <row r="92" spans="1:37" x14ac:dyDescent="0.2"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</row>
    <row r="93" spans="1:37" x14ac:dyDescent="0.2"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</row>
    <row r="94" spans="1:37" x14ac:dyDescent="0.2"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</row>
    <row r="95" spans="1:37" x14ac:dyDescent="0.2"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</row>
    <row r="96" spans="1:37" x14ac:dyDescent="0.2"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</row>
    <row r="97" spans="2:37" x14ac:dyDescent="0.2"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</row>
    <row r="98" spans="2:37" x14ac:dyDescent="0.2"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</row>
    <row r="99" spans="2:37" x14ac:dyDescent="0.2"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</row>
    <row r="100" spans="2:37" x14ac:dyDescent="0.2"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</row>
    <row r="101" spans="2:37" x14ac:dyDescent="0.2"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</row>
    <row r="102" spans="2:37" x14ac:dyDescent="0.2"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</row>
    <row r="103" spans="2:37" x14ac:dyDescent="0.2"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</row>
    <row r="104" spans="2:37" x14ac:dyDescent="0.2"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</row>
    <row r="105" spans="2:37" x14ac:dyDescent="0.2"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</row>
    <row r="106" spans="2:37" x14ac:dyDescent="0.2"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</row>
    <row r="107" spans="2:37" x14ac:dyDescent="0.2"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</row>
    <row r="108" spans="2:37" x14ac:dyDescent="0.2"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</row>
  </sheetData>
  <mergeCells count="2">
    <mergeCell ref="S5:AK6"/>
    <mergeCell ref="A5:R6"/>
  </mergeCells>
  <phoneticPr fontId="21" type="noConversion"/>
  <conditionalFormatting sqref="AK8">
    <cfRule type="expression" dxfId="98" priority="244" stopIfTrue="1">
      <formula>$AC8=1</formula>
    </cfRule>
  </conditionalFormatting>
  <conditionalFormatting sqref="AK8">
    <cfRule type="expression" dxfId="97" priority="982" stopIfTrue="1">
      <formula>#REF!=1</formula>
    </cfRule>
  </conditionalFormatting>
  <conditionalFormatting sqref="C8:AF8">
    <cfRule type="expression" dxfId="96" priority="983" stopIfTrue="1">
      <formula>#REF!=1</formula>
    </cfRule>
  </conditionalFormatting>
  <conditionalFormatting sqref="AF8:AG8">
    <cfRule type="expression" dxfId="95" priority="984" stopIfTrue="1">
      <formula>#REF!=1</formula>
    </cfRule>
  </conditionalFormatting>
  <conditionalFormatting sqref="AJ8">
    <cfRule type="expression" dxfId="94" priority="985" stopIfTrue="1">
      <formula>#REF!=1</formula>
    </cfRule>
  </conditionalFormatting>
  <conditionalFormatting sqref="AH8:AI8">
    <cfRule type="expression" dxfId="93" priority="986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9" scale="54" fitToWidth="2" orientation="portrait" r:id="rId1"/>
  <headerFooter alignWithMargins="0"/>
  <colBreaks count="1" manualBreakCount="1">
    <brk id="18" min="2" max="67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148"/>
  <sheetViews>
    <sheetView showGridLines="0" zoomScaleNormal="100" workbookViewId="0">
      <pane xSplit="1" ySplit="8" topLeftCell="B38" activePane="bottomRight" state="frozen"/>
      <selection activeCell="AQ16" sqref="AQ16"/>
      <selection pane="topRight" activeCell="AQ16" sqref="AQ16"/>
      <selection pane="bottomLeft" activeCell="AQ16" sqref="AQ16"/>
      <selection pane="bottomRight" activeCell="A54" sqref="A54"/>
    </sheetView>
  </sheetViews>
  <sheetFormatPr defaultRowHeight="12.75" x14ac:dyDescent="0.2"/>
  <cols>
    <col min="1" max="1" width="40" style="357" customWidth="1"/>
    <col min="2" max="13" width="9.140625" style="357"/>
    <col min="14" max="14" width="8.28515625" style="357" customWidth="1"/>
    <col min="15" max="33" width="9.140625" style="357"/>
    <col min="34" max="34" width="9.5703125" style="357" bestFit="1" customWidth="1"/>
    <col min="35" max="16384" width="9.140625" style="357"/>
  </cols>
  <sheetData>
    <row r="1" spans="1:34" x14ac:dyDescent="0.2">
      <c r="A1" s="757" t="s">
        <v>349</v>
      </c>
    </row>
    <row r="2" spans="1:34" x14ac:dyDescent="0.2">
      <c r="A2" s="757" t="s">
        <v>350</v>
      </c>
    </row>
    <row r="3" spans="1:34" s="819" customFormat="1" ht="15" customHeight="1" x14ac:dyDescent="0.2">
      <c r="A3" s="1057" t="s">
        <v>730</v>
      </c>
      <c r="AH3" s="923" t="s">
        <v>3133</v>
      </c>
    </row>
    <row r="4" spans="1:34" s="447" customFormat="1" ht="12" customHeight="1" x14ac:dyDescent="0.2"/>
    <row r="5" spans="1:34" s="447" customFormat="1" ht="18" customHeight="1" x14ac:dyDescent="0.2">
      <c r="A5" s="1731" t="s">
        <v>3134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1"/>
      <c r="O5" s="1731"/>
      <c r="P5" s="1783" t="s">
        <v>3135</v>
      </c>
      <c r="Q5" s="1783"/>
      <c r="R5" s="1783"/>
      <c r="S5" s="1783"/>
      <c r="T5" s="1783"/>
      <c r="U5" s="1783"/>
      <c r="V5" s="1783"/>
      <c r="W5" s="1783"/>
      <c r="X5" s="1783"/>
      <c r="Y5" s="1783"/>
      <c r="Z5" s="1783"/>
      <c r="AA5" s="1783"/>
      <c r="AB5" s="1783"/>
      <c r="AC5" s="1783"/>
      <c r="AD5" s="1783"/>
      <c r="AE5" s="1783"/>
      <c r="AF5" s="1783"/>
      <c r="AG5" s="1783"/>
      <c r="AH5" s="1783"/>
    </row>
    <row r="6" spans="1:34" s="447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1"/>
      <c r="O6" s="1731"/>
      <c r="P6" s="1783"/>
      <c r="Q6" s="1783"/>
      <c r="R6" s="1783"/>
      <c r="S6" s="1783"/>
      <c r="T6" s="1783"/>
      <c r="U6" s="1783"/>
      <c r="V6" s="1783"/>
      <c r="W6" s="1783"/>
      <c r="X6" s="1783"/>
      <c r="Y6" s="1783"/>
      <c r="Z6" s="1783"/>
      <c r="AA6" s="1783"/>
      <c r="AB6" s="1783"/>
      <c r="AC6" s="1783"/>
      <c r="AD6" s="1783"/>
      <c r="AE6" s="1783"/>
      <c r="AF6" s="1783"/>
      <c r="AG6" s="1783"/>
      <c r="AH6" s="1783"/>
    </row>
    <row r="7" spans="1:34" s="447" customFormat="1" ht="12" customHeight="1" thickBot="1" x14ac:dyDescent="0.25">
      <c r="A7" s="684"/>
      <c r="B7" s="684"/>
      <c r="C7" s="684"/>
      <c r="D7" s="684"/>
      <c r="E7" s="684"/>
      <c r="F7" s="684"/>
      <c r="G7" s="684"/>
      <c r="H7" s="684"/>
      <c r="I7" s="684"/>
      <c r="J7" s="684"/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  <c r="AA7" s="683"/>
      <c r="AB7" s="683"/>
      <c r="AC7" s="683"/>
      <c r="AD7" s="683"/>
      <c r="AE7" s="683"/>
      <c r="AF7" s="202"/>
      <c r="AH7" s="1354" t="s">
        <v>2071</v>
      </c>
    </row>
    <row r="8" spans="1:34" s="454" customFormat="1" ht="69.95" customHeight="1" thickBot="1" x14ac:dyDescent="0.25">
      <c r="A8" s="1104"/>
      <c r="B8" s="1096" t="s">
        <v>1526</v>
      </c>
      <c r="C8" s="1096" t="s">
        <v>2070</v>
      </c>
      <c r="D8" s="1096" t="s">
        <v>1220</v>
      </c>
      <c r="E8" s="1096" t="s">
        <v>800</v>
      </c>
      <c r="F8" s="1096" t="s">
        <v>763</v>
      </c>
      <c r="G8" s="1096" t="s">
        <v>1548</v>
      </c>
      <c r="H8" s="1096" t="s">
        <v>1549</v>
      </c>
      <c r="I8" s="1096" t="s">
        <v>817</v>
      </c>
      <c r="J8" s="1096" t="s">
        <v>102</v>
      </c>
      <c r="K8" s="1096" t="s">
        <v>854</v>
      </c>
      <c r="L8" s="1096" t="s">
        <v>2132</v>
      </c>
      <c r="M8" s="1096" t="s">
        <v>1557</v>
      </c>
      <c r="N8" s="1096" t="s">
        <v>802</v>
      </c>
      <c r="O8" s="1096" t="s">
        <v>830</v>
      </c>
      <c r="P8" s="1096" t="s">
        <v>1644</v>
      </c>
      <c r="Q8" s="1096" t="s">
        <v>1530</v>
      </c>
      <c r="R8" s="1096" t="s">
        <v>758</v>
      </c>
      <c r="S8" s="1096" t="s">
        <v>1418</v>
      </c>
      <c r="T8" s="1096" t="s">
        <v>803</v>
      </c>
      <c r="U8" s="1096" t="s">
        <v>762</v>
      </c>
      <c r="V8" s="1096" t="s">
        <v>761</v>
      </c>
      <c r="W8" s="1096" t="s">
        <v>829</v>
      </c>
      <c r="X8" s="1096" t="s">
        <v>1581</v>
      </c>
      <c r="Y8" s="1096" t="s">
        <v>1527</v>
      </c>
      <c r="Z8" s="1096" t="s">
        <v>828</v>
      </c>
      <c r="AA8" s="1096" t="s">
        <v>799</v>
      </c>
      <c r="AB8" s="1096" t="s">
        <v>1168</v>
      </c>
      <c r="AC8" s="1096" t="s">
        <v>2088</v>
      </c>
      <c r="AD8" s="1096" t="s">
        <v>1535</v>
      </c>
      <c r="AE8" s="1096" t="s">
        <v>759</v>
      </c>
      <c r="AF8" s="1096" t="s">
        <v>1528</v>
      </c>
      <c r="AG8" s="1096" t="s">
        <v>752</v>
      </c>
      <c r="AH8" s="1151" t="s">
        <v>1093</v>
      </c>
    </row>
    <row r="9" spans="1:34" ht="13.5" customHeight="1" x14ac:dyDescent="0.2">
      <c r="A9" s="613"/>
      <c r="B9" s="614"/>
      <c r="C9" s="614"/>
      <c r="D9" s="614"/>
      <c r="E9" s="614"/>
      <c r="F9" s="615"/>
      <c r="G9" s="615"/>
      <c r="H9" s="615"/>
      <c r="I9" s="615"/>
      <c r="J9" s="615"/>
      <c r="K9" s="615"/>
      <c r="L9" s="615"/>
      <c r="M9" s="615"/>
      <c r="N9" s="615"/>
      <c r="O9" s="615"/>
      <c r="P9" s="615"/>
      <c r="Q9" s="615"/>
      <c r="R9" s="615"/>
      <c r="S9" s="615"/>
      <c r="T9" s="615"/>
      <c r="U9" s="616"/>
      <c r="V9" s="616"/>
      <c r="W9" s="616"/>
      <c r="X9" s="616"/>
      <c r="Y9" s="616"/>
      <c r="Z9" s="616"/>
      <c r="AA9" s="616"/>
      <c r="AB9" s="616"/>
      <c r="AC9" s="616"/>
      <c r="AD9" s="616"/>
      <c r="AE9" s="616"/>
      <c r="AF9" s="616"/>
      <c r="AG9" s="616"/>
      <c r="AH9" s="276"/>
    </row>
    <row r="10" spans="1:34" ht="18" customHeight="1" x14ac:dyDescent="0.2">
      <c r="A10" s="1215" t="s">
        <v>474</v>
      </c>
      <c r="B10" s="1216"/>
      <c r="C10" s="1216"/>
      <c r="D10" s="1216"/>
      <c r="E10" s="1216"/>
      <c r="F10" s="1217"/>
      <c r="G10" s="1217"/>
      <c r="H10" s="1217"/>
      <c r="I10" s="1217"/>
      <c r="J10" s="1217"/>
      <c r="K10" s="1217"/>
      <c r="L10" s="1217"/>
      <c r="M10" s="1217"/>
      <c r="N10" s="1217"/>
      <c r="O10" s="1217"/>
      <c r="P10" s="1217"/>
      <c r="Q10" s="1217"/>
      <c r="R10" s="1217"/>
      <c r="S10" s="1217"/>
      <c r="T10" s="1217"/>
      <c r="U10" s="1218"/>
      <c r="V10" s="1218"/>
      <c r="W10" s="1218"/>
      <c r="X10" s="1218"/>
      <c r="Y10" s="1218"/>
      <c r="Z10" s="1218"/>
      <c r="AA10" s="1218"/>
      <c r="AB10" s="1218"/>
      <c r="AC10" s="1218"/>
      <c r="AD10" s="1218"/>
      <c r="AE10" s="1218"/>
      <c r="AF10" s="1218"/>
      <c r="AG10" s="1218"/>
      <c r="AH10" s="1219"/>
    </row>
    <row r="11" spans="1:34" ht="18" customHeight="1" x14ac:dyDescent="0.2">
      <c r="A11" s="783" t="s">
        <v>475</v>
      </c>
      <c r="B11" s="614">
        <v>5213.7350900000001</v>
      </c>
      <c r="C11" s="614">
        <v>42386.510869999998</v>
      </c>
      <c r="D11" s="614">
        <v>15876.47601</v>
      </c>
      <c r="E11" s="614">
        <v>72995.823919999995</v>
      </c>
      <c r="F11" s="614">
        <v>42978.671719999998</v>
      </c>
      <c r="G11" s="614">
        <v>7740.399260000001</v>
      </c>
      <c r="H11" s="614">
        <v>9421.8513800000001</v>
      </c>
      <c r="I11" s="614">
        <v>33171.1403500003</v>
      </c>
      <c r="J11" s="614">
        <v>1708.61058</v>
      </c>
      <c r="K11" s="614">
        <v>3170.3676099999998</v>
      </c>
      <c r="L11" s="614">
        <v>1296.3438900000001</v>
      </c>
      <c r="M11" s="614">
        <v>20351.540629999996</v>
      </c>
      <c r="N11" s="614">
        <v>45510.995849999999</v>
      </c>
      <c r="O11" s="614">
        <v>17335.619169999998</v>
      </c>
      <c r="P11" s="614">
        <v>2277.0902100000003</v>
      </c>
      <c r="Q11" s="614">
        <v>14291.184429999999</v>
      </c>
      <c r="R11" s="614">
        <v>16506.14227</v>
      </c>
      <c r="S11" s="614">
        <v>14594.96932</v>
      </c>
      <c r="T11" s="614">
        <v>7988.6021600000004</v>
      </c>
      <c r="U11" s="614">
        <v>512.32796999999994</v>
      </c>
      <c r="V11" s="614">
        <v>16355.788619999999</v>
      </c>
      <c r="W11" s="614">
        <v>2451.6572799999999</v>
      </c>
      <c r="X11" s="614">
        <v>15802.29939</v>
      </c>
      <c r="Y11" s="614">
        <v>2632.6550000000002</v>
      </c>
      <c r="Z11" s="614">
        <v>6450.3815599999998</v>
      </c>
      <c r="AA11" s="614">
        <v>19392.278999999999</v>
      </c>
      <c r="AB11" s="614">
        <v>6495.7375400000001</v>
      </c>
      <c r="AC11" s="614">
        <v>315.58776000000012</v>
      </c>
      <c r="AD11" s="614">
        <v>806.80871999999999</v>
      </c>
      <c r="AE11" s="614">
        <v>44300.045610000001</v>
      </c>
      <c r="AF11" s="614">
        <v>6875.6972000000005</v>
      </c>
      <c r="AG11" s="614">
        <v>33526.742080000004</v>
      </c>
      <c r="AH11" s="123">
        <v>530734.08245000034</v>
      </c>
    </row>
    <row r="12" spans="1:34" ht="18" customHeight="1" x14ac:dyDescent="0.2">
      <c r="A12" s="958" t="s">
        <v>43</v>
      </c>
      <c r="B12" s="614">
        <v>0</v>
      </c>
      <c r="C12" s="614">
        <v>-39.03848</v>
      </c>
      <c r="D12" s="614">
        <v>88.511740000000003</v>
      </c>
      <c r="E12" s="614">
        <v>545.31378000000007</v>
      </c>
      <c r="F12" s="617">
        <v>987.0174599999998</v>
      </c>
      <c r="G12" s="617">
        <v>598.25429000000008</v>
      </c>
      <c r="H12" s="617">
        <v>3656.8555599999995</v>
      </c>
      <c r="I12" s="617">
        <v>207.24145000000001</v>
      </c>
      <c r="J12" s="617">
        <v>0</v>
      </c>
      <c r="K12" s="617">
        <v>2616.6946499999999</v>
      </c>
      <c r="L12" s="617">
        <v>-0.31889999999999996</v>
      </c>
      <c r="M12" s="617">
        <v>7111.9413399999994</v>
      </c>
      <c r="N12" s="617">
        <v>373.61715000000004</v>
      </c>
      <c r="O12" s="617">
        <v>6798.4634000000005</v>
      </c>
      <c r="P12" s="617">
        <v>14.665719999999999</v>
      </c>
      <c r="Q12" s="617">
        <v>179.57085999999998</v>
      </c>
      <c r="R12" s="617">
        <v>1014.39127</v>
      </c>
      <c r="S12" s="617">
        <v>-0.91104999999999992</v>
      </c>
      <c r="T12" s="617">
        <v>832.40491000000009</v>
      </c>
      <c r="U12" s="618">
        <v>3.1773000000000002</v>
      </c>
      <c r="V12" s="618">
        <v>0</v>
      </c>
      <c r="W12" s="618">
        <v>-16.130489999999998</v>
      </c>
      <c r="X12" s="618">
        <v>2626.6862599999999</v>
      </c>
      <c r="Y12" s="618">
        <v>15.731999999999999</v>
      </c>
      <c r="Z12" s="618">
        <v>467.59962999999999</v>
      </c>
      <c r="AA12" s="618">
        <v>-17.327999999999999</v>
      </c>
      <c r="AB12" s="618">
        <v>742.29098999999997</v>
      </c>
      <c r="AC12" s="618">
        <v>8.2526499999999992</v>
      </c>
      <c r="AD12" s="618">
        <v>0</v>
      </c>
      <c r="AE12" s="618">
        <v>5660.4580500000002</v>
      </c>
      <c r="AF12" s="618">
        <v>15.99255</v>
      </c>
      <c r="AG12" s="618">
        <v>54.473980000000005</v>
      </c>
      <c r="AH12" s="123">
        <v>34545.880070000007</v>
      </c>
    </row>
    <row r="13" spans="1:34" ht="18" customHeight="1" x14ac:dyDescent="0.2">
      <c r="A13" s="613" t="s">
        <v>1609</v>
      </c>
      <c r="B13" s="614">
        <v>0</v>
      </c>
      <c r="C13" s="614">
        <v>0</v>
      </c>
      <c r="D13" s="614">
        <v>0</v>
      </c>
      <c r="E13" s="614">
        <v>52.999319999999997</v>
      </c>
      <c r="F13" s="617">
        <v>455.05971999999997</v>
      </c>
      <c r="G13" s="617">
        <v>3.4194400000000003</v>
      </c>
      <c r="H13" s="617">
        <v>0</v>
      </c>
      <c r="I13" s="617">
        <v>0</v>
      </c>
      <c r="J13" s="617">
        <v>0</v>
      </c>
      <c r="K13" s="617">
        <v>0</v>
      </c>
      <c r="L13" s="617">
        <v>0</v>
      </c>
      <c r="M13" s="617">
        <v>0</v>
      </c>
      <c r="N13" s="617">
        <v>600.09857</v>
      </c>
      <c r="O13" s="617">
        <v>0</v>
      </c>
      <c r="P13" s="617">
        <v>0</v>
      </c>
      <c r="Q13" s="617">
        <v>0</v>
      </c>
      <c r="R13" s="617">
        <v>340.82673999999997</v>
      </c>
      <c r="S13" s="617">
        <v>121.00578999999999</v>
      </c>
      <c r="T13" s="617">
        <v>0</v>
      </c>
      <c r="U13" s="618">
        <v>0</v>
      </c>
      <c r="V13" s="618">
        <v>0</v>
      </c>
      <c r="W13" s="618">
        <v>0</v>
      </c>
      <c r="X13" s="618">
        <v>59.421309999999998</v>
      </c>
      <c r="Y13" s="618">
        <v>0</v>
      </c>
      <c r="Z13" s="618">
        <v>18.518560000000001</v>
      </c>
      <c r="AA13" s="618">
        <v>0</v>
      </c>
      <c r="AB13" s="618">
        <v>0</v>
      </c>
      <c r="AC13" s="618">
        <v>0</v>
      </c>
      <c r="AD13" s="618">
        <v>0</v>
      </c>
      <c r="AE13" s="618">
        <v>317.60318999999998</v>
      </c>
      <c r="AF13" s="618">
        <v>0</v>
      </c>
      <c r="AG13" s="618">
        <v>18.932389999999998</v>
      </c>
      <c r="AH13" s="123">
        <v>1987.8850299999997</v>
      </c>
    </row>
    <row r="14" spans="1:34" ht="18" customHeight="1" x14ac:dyDescent="0.2">
      <c r="A14" s="613" t="s">
        <v>1610</v>
      </c>
      <c r="B14" s="614">
        <v>5213.7350900000001</v>
      </c>
      <c r="C14" s="614">
        <v>42425.549350000001</v>
      </c>
      <c r="D14" s="614">
        <v>15787.96427</v>
      </c>
      <c r="E14" s="614">
        <v>72397.510819999996</v>
      </c>
      <c r="F14" s="617">
        <v>41536.594539999998</v>
      </c>
      <c r="G14" s="617">
        <v>5102.8958200000006</v>
      </c>
      <c r="H14" s="617">
        <v>5764.995820000001</v>
      </c>
      <c r="I14" s="617">
        <v>32933.729290000301</v>
      </c>
      <c r="J14" s="617">
        <v>295.56284999999997</v>
      </c>
      <c r="K14" s="617">
        <v>553.67295999999999</v>
      </c>
      <c r="L14" s="617">
        <v>1296.6627900000001</v>
      </c>
      <c r="M14" s="617">
        <v>13239.599289999998</v>
      </c>
      <c r="N14" s="617">
        <v>44537.280129999999</v>
      </c>
      <c r="O14" s="617">
        <v>10537.155769999999</v>
      </c>
      <c r="P14" s="617">
        <v>2262.4244900000003</v>
      </c>
      <c r="Q14" s="617">
        <v>13921.22277</v>
      </c>
      <c r="R14" s="617">
        <v>15150.92426</v>
      </c>
      <c r="S14" s="617">
        <v>14474.87458</v>
      </c>
      <c r="T14" s="617">
        <v>7156.1972500000002</v>
      </c>
      <c r="U14" s="618">
        <v>509.15066999999999</v>
      </c>
      <c r="V14" s="618">
        <v>16355.788619999999</v>
      </c>
      <c r="W14" s="618">
        <v>2468.1133199999999</v>
      </c>
      <c r="X14" s="618">
        <v>13116.19182</v>
      </c>
      <c r="Y14" s="618">
        <v>2435.4690000000001</v>
      </c>
      <c r="Z14" s="618">
        <v>5964.2633699999997</v>
      </c>
      <c r="AA14" s="618">
        <v>19409.607</v>
      </c>
      <c r="AB14" s="618">
        <v>5753.4465499999997</v>
      </c>
      <c r="AC14" s="618">
        <v>307.3351100000001</v>
      </c>
      <c r="AD14" s="618">
        <v>806.80871999999999</v>
      </c>
      <c r="AE14" s="618">
        <v>38321.984369999998</v>
      </c>
      <c r="AF14" s="618">
        <v>6859.7046500000006</v>
      </c>
      <c r="AG14" s="618">
        <v>33174.987890000004</v>
      </c>
      <c r="AH14" s="123">
        <v>490071.40323000035</v>
      </c>
    </row>
    <row r="15" spans="1:34" ht="18" customHeight="1" x14ac:dyDescent="0.2">
      <c r="A15" s="613" t="s">
        <v>1803</v>
      </c>
      <c r="B15" s="614">
        <v>0</v>
      </c>
      <c r="C15" s="614">
        <v>0</v>
      </c>
      <c r="D15" s="614">
        <v>0</v>
      </c>
      <c r="E15" s="614">
        <v>0</v>
      </c>
      <c r="F15" s="617">
        <v>0</v>
      </c>
      <c r="G15" s="617">
        <v>2035.82971</v>
      </c>
      <c r="H15" s="617">
        <v>0</v>
      </c>
      <c r="I15" s="617">
        <v>30.169609999999999</v>
      </c>
      <c r="J15" s="617">
        <v>1413.04773</v>
      </c>
      <c r="K15" s="617">
        <v>0</v>
      </c>
      <c r="L15" s="617">
        <v>0</v>
      </c>
      <c r="M15" s="617">
        <v>0</v>
      </c>
      <c r="N15" s="617">
        <v>0</v>
      </c>
      <c r="O15" s="617">
        <v>0</v>
      </c>
      <c r="P15" s="617">
        <v>0</v>
      </c>
      <c r="Q15" s="617">
        <v>190.39079999999998</v>
      </c>
      <c r="R15" s="617">
        <v>0</v>
      </c>
      <c r="S15" s="617">
        <v>0</v>
      </c>
      <c r="T15" s="617">
        <v>0</v>
      </c>
      <c r="U15" s="618">
        <v>0</v>
      </c>
      <c r="V15" s="618">
        <v>0</v>
      </c>
      <c r="W15" s="618">
        <v>-0.32555000000000001</v>
      </c>
      <c r="X15" s="618">
        <v>0</v>
      </c>
      <c r="Y15" s="618">
        <v>181.45400000000001</v>
      </c>
      <c r="Z15" s="618">
        <v>0</v>
      </c>
      <c r="AA15" s="618">
        <v>0</v>
      </c>
      <c r="AB15" s="618">
        <v>0</v>
      </c>
      <c r="AC15" s="618">
        <v>0</v>
      </c>
      <c r="AD15" s="618">
        <v>0</v>
      </c>
      <c r="AE15" s="618">
        <v>0</v>
      </c>
      <c r="AF15" s="618">
        <v>0</v>
      </c>
      <c r="AG15" s="618">
        <v>278.34782000000001</v>
      </c>
      <c r="AH15" s="123">
        <v>4128.9141200000004</v>
      </c>
    </row>
    <row r="16" spans="1:34" ht="18" customHeight="1" x14ac:dyDescent="0.2">
      <c r="A16" s="783" t="s">
        <v>476</v>
      </c>
      <c r="B16" s="614">
        <v>260.09703999999999</v>
      </c>
      <c r="C16" s="614">
        <v>10496.490750000001</v>
      </c>
      <c r="D16" s="614">
        <v>2131.4886300000003</v>
      </c>
      <c r="E16" s="614">
        <v>12594.358320000001</v>
      </c>
      <c r="F16" s="617">
        <v>12025.650900000001</v>
      </c>
      <c r="G16" s="617">
        <v>2945.9635799999996</v>
      </c>
      <c r="H16" s="617">
        <v>5743.77477</v>
      </c>
      <c r="I16" s="617">
        <v>5953.6933000000008</v>
      </c>
      <c r="J16" s="617">
        <v>25.65</v>
      </c>
      <c r="K16" s="617">
        <v>9845.6443499999987</v>
      </c>
      <c r="L16" s="617">
        <v>118.33945999999999</v>
      </c>
      <c r="M16" s="617">
        <v>7459.3266900000008</v>
      </c>
      <c r="N16" s="617">
        <v>4242.9509899999994</v>
      </c>
      <c r="O16" s="617">
        <v>5464.2321900000006</v>
      </c>
      <c r="P16" s="617">
        <v>1380.0557900000001</v>
      </c>
      <c r="Q16" s="617">
        <v>1731.0695600000001</v>
      </c>
      <c r="R16" s="617">
        <v>3278.1367</v>
      </c>
      <c r="S16" s="617">
        <v>1317.3854799999999</v>
      </c>
      <c r="T16" s="617">
        <v>2929.4502499999999</v>
      </c>
      <c r="U16" s="618">
        <v>32.494999999999997</v>
      </c>
      <c r="V16" s="618">
        <v>1006.4202700000001</v>
      </c>
      <c r="W16" s="618">
        <v>371.76864</v>
      </c>
      <c r="X16" s="618">
        <v>6110.0689600000005</v>
      </c>
      <c r="Y16" s="618">
        <v>507.97300000000001</v>
      </c>
      <c r="Z16" s="618">
        <v>1362.9199399999998</v>
      </c>
      <c r="AA16" s="618">
        <v>4053.1801399999999</v>
      </c>
      <c r="AB16" s="618">
        <v>2307.3153700000003</v>
      </c>
      <c r="AC16" s="618">
        <v>607.83789999999999</v>
      </c>
      <c r="AD16" s="618">
        <v>100.2</v>
      </c>
      <c r="AE16" s="618">
        <v>8783.0353799999993</v>
      </c>
      <c r="AF16" s="618">
        <v>2173.7506400000002</v>
      </c>
      <c r="AG16" s="618">
        <v>4249.0688899999996</v>
      </c>
      <c r="AH16" s="123">
        <v>121609.79287999998</v>
      </c>
    </row>
    <row r="17" spans="1:34" ht="18" customHeight="1" x14ac:dyDescent="0.2">
      <c r="A17" s="958" t="s">
        <v>43</v>
      </c>
      <c r="B17" s="614">
        <v>0</v>
      </c>
      <c r="C17" s="614">
        <v>19.79345</v>
      </c>
      <c r="D17" s="614">
        <v>76.474999999999994</v>
      </c>
      <c r="E17" s="614">
        <v>1561.89096</v>
      </c>
      <c r="F17" s="617">
        <v>738.56607999999994</v>
      </c>
      <c r="G17" s="617">
        <v>1092.1441</v>
      </c>
      <c r="H17" s="617">
        <v>3110.5283199999999</v>
      </c>
      <c r="I17" s="617">
        <v>389.62455999999997</v>
      </c>
      <c r="J17" s="617">
        <v>0</v>
      </c>
      <c r="K17" s="617">
        <v>9565.0420299999987</v>
      </c>
      <c r="L17" s="617">
        <v>2.5400000000000002E-3</v>
      </c>
      <c r="M17" s="617">
        <v>5682.6656200000007</v>
      </c>
      <c r="N17" s="617">
        <v>262.49879999999996</v>
      </c>
      <c r="O17" s="617">
        <v>5463.8281900000002</v>
      </c>
      <c r="P17" s="617">
        <v>0</v>
      </c>
      <c r="Q17" s="617">
        <v>155.57373999999999</v>
      </c>
      <c r="R17" s="617">
        <v>1313.2514000000001</v>
      </c>
      <c r="S17" s="617">
        <v>284.09166999999997</v>
      </c>
      <c r="T17" s="617">
        <v>551.69979000000001</v>
      </c>
      <c r="U17" s="618">
        <v>0</v>
      </c>
      <c r="V17" s="618">
        <v>330.89886000000001</v>
      </c>
      <c r="W17" s="618">
        <v>234.33725000000001</v>
      </c>
      <c r="X17" s="618">
        <v>5810.2562500000004</v>
      </c>
      <c r="Y17" s="618">
        <v>0</v>
      </c>
      <c r="Z17" s="618">
        <v>167.29117000000002</v>
      </c>
      <c r="AA17" s="618">
        <v>52.5</v>
      </c>
      <c r="AB17" s="618">
        <v>238.54427999999999</v>
      </c>
      <c r="AC17" s="618">
        <v>0</v>
      </c>
      <c r="AD17" s="618">
        <v>0</v>
      </c>
      <c r="AE17" s="618">
        <v>5349.2340400000003</v>
      </c>
      <c r="AF17" s="618">
        <v>0</v>
      </c>
      <c r="AG17" s="618">
        <v>592.87960999999996</v>
      </c>
      <c r="AH17" s="123">
        <v>43043.617710000006</v>
      </c>
    </row>
    <row r="18" spans="1:34" ht="18" customHeight="1" x14ac:dyDescent="0.2">
      <c r="A18" s="613" t="s">
        <v>1609</v>
      </c>
      <c r="B18" s="614">
        <v>0</v>
      </c>
      <c r="C18" s="614">
        <v>0</v>
      </c>
      <c r="D18" s="614">
        <v>0</v>
      </c>
      <c r="E18" s="614">
        <v>0</v>
      </c>
      <c r="F18" s="617">
        <v>1.8499999999999999E-2</v>
      </c>
      <c r="G18" s="617">
        <v>0</v>
      </c>
      <c r="H18" s="617">
        <v>0</v>
      </c>
      <c r="I18" s="617">
        <v>0</v>
      </c>
      <c r="J18" s="617">
        <v>0</v>
      </c>
      <c r="K18" s="617">
        <v>0</v>
      </c>
      <c r="L18" s="617">
        <v>0</v>
      </c>
      <c r="M18" s="617">
        <v>0</v>
      </c>
      <c r="N18" s="617">
        <v>13.778</v>
      </c>
      <c r="O18" s="617">
        <v>0</v>
      </c>
      <c r="P18" s="617">
        <v>0</v>
      </c>
      <c r="Q18" s="617">
        <v>0</v>
      </c>
      <c r="R18" s="617">
        <v>383.49700000000007</v>
      </c>
      <c r="S18" s="617">
        <v>4.36341</v>
      </c>
      <c r="T18" s="617">
        <v>0</v>
      </c>
      <c r="U18" s="618">
        <v>0</v>
      </c>
      <c r="V18" s="618">
        <v>0</v>
      </c>
      <c r="W18" s="618">
        <v>0</v>
      </c>
      <c r="X18" s="618">
        <v>0</v>
      </c>
      <c r="Y18" s="618">
        <v>0</v>
      </c>
      <c r="Z18" s="618">
        <v>57.020629999999997</v>
      </c>
      <c r="AA18" s="618">
        <v>0</v>
      </c>
      <c r="AB18" s="618">
        <v>0</v>
      </c>
      <c r="AC18" s="618">
        <v>0</v>
      </c>
      <c r="AD18" s="618">
        <v>0</v>
      </c>
      <c r="AE18" s="618">
        <v>492.68887999999998</v>
      </c>
      <c r="AF18" s="618">
        <v>0</v>
      </c>
      <c r="AG18" s="618">
        <v>0</v>
      </c>
      <c r="AH18" s="123">
        <v>951.36642000000006</v>
      </c>
    </row>
    <row r="19" spans="1:34" ht="18" customHeight="1" x14ac:dyDescent="0.2">
      <c r="A19" s="613" t="s">
        <v>1610</v>
      </c>
      <c r="B19" s="614">
        <v>260.09703999999999</v>
      </c>
      <c r="C19" s="614">
        <v>10476.697300000002</v>
      </c>
      <c r="D19" s="614">
        <v>2055.0136300000004</v>
      </c>
      <c r="E19" s="614">
        <v>11032.467360000001</v>
      </c>
      <c r="F19" s="617">
        <v>11287.06632</v>
      </c>
      <c r="G19" s="617">
        <v>1853.8194799999999</v>
      </c>
      <c r="H19" s="617">
        <v>2633.2464500000001</v>
      </c>
      <c r="I19" s="617">
        <v>5564.0687400000006</v>
      </c>
      <c r="J19" s="617">
        <v>25.65</v>
      </c>
      <c r="K19" s="617">
        <v>280.60232000000002</v>
      </c>
      <c r="L19" s="617">
        <v>118.33691999999999</v>
      </c>
      <c r="M19" s="617">
        <v>1776.6610700000001</v>
      </c>
      <c r="N19" s="617">
        <v>3966.6741899999997</v>
      </c>
      <c r="O19" s="617">
        <v>0.40400000000000003</v>
      </c>
      <c r="P19" s="617">
        <v>1380.0557900000001</v>
      </c>
      <c r="Q19" s="617">
        <v>1575.4958200000001</v>
      </c>
      <c r="R19" s="617">
        <v>1581.3882999999998</v>
      </c>
      <c r="S19" s="617">
        <v>1028.9304</v>
      </c>
      <c r="T19" s="617">
        <v>2377.7504599999997</v>
      </c>
      <c r="U19" s="618">
        <v>32.494999999999997</v>
      </c>
      <c r="V19" s="618">
        <v>675.52141000000006</v>
      </c>
      <c r="W19" s="618">
        <v>137.43138999999999</v>
      </c>
      <c r="X19" s="618">
        <v>299.81271000000004</v>
      </c>
      <c r="Y19" s="618">
        <v>507.97300000000001</v>
      </c>
      <c r="Z19" s="618">
        <v>1138.6081399999998</v>
      </c>
      <c r="AA19" s="618">
        <v>4000.6801399999999</v>
      </c>
      <c r="AB19" s="618">
        <v>2068.7710900000002</v>
      </c>
      <c r="AC19" s="618">
        <v>607.83789999999999</v>
      </c>
      <c r="AD19" s="618">
        <v>100.2</v>
      </c>
      <c r="AE19" s="618">
        <v>2941.1124599999998</v>
      </c>
      <c r="AF19" s="618">
        <v>2173.7506400000002</v>
      </c>
      <c r="AG19" s="618">
        <v>3656.1892799999996</v>
      </c>
      <c r="AH19" s="123">
        <v>77614.808749999997</v>
      </c>
    </row>
    <row r="20" spans="1:34" ht="18" customHeight="1" x14ac:dyDescent="0.2">
      <c r="A20" s="619" t="s">
        <v>1803</v>
      </c>
      <c r="B20" s="620">
        <v>0</v>
      </c>
      <c r="C20" s="620">
        <v>0</v>
      </c>
      <c r="D20" s="620">
        <v>0</v>
      </c>
      <c r="E20" s="620">
        <v>0</v>
      </c>
      <c r="F20" s="621">
        <v>0</v>
      </c>
      <c r="G20" s="621">
        <v>0</v>
      </c>
      <c r="H20" s="621">
        <v>0</v>
      </c>
      <c r="I20" s="621">
        <v>0</v>
      </c>
      <c r="J20" s="621">
        <v>0</v>
      </c>
      <c r="K20" s="621">
        <v>0</v>
      </c>
      <c r="L20" s="621">
        <v>0</v>
      </c>
      <c r="M20" s="621">
        <v>0</v>
      </c>
      <c r="N20" s="621">
        <v>0</v>
      </c>
      <c r="O20" s="621">
        <v>0</v>
      </c>
      <c r="P20" s="621">
        <v>0</v>
      </c>
      <c r="Q20" s="621">
        <v>0</v>
      </c>
      <c r="R20" s="621">
        <v>0</v>
      </c>
      <c r="S20" s="621">
        <v>0</v>
      </c>
      <c r="T20" s="621">
        <v>0</v>
      </c>
      <c r="U20" s="622">
        <v>0</v>
      </c>
      <c r="V20" s="622">
        <v>0</v>
      </c>
      <c r="W20" s="622">
        <v>26.233580000000003</v>
      </c>
      <c r="X20" s="622">
        <v>0</v>
      </c>
      <c r="Y20" s="622">
        <v>47.277000000000001</v>
      </c>
      <c r="Z20" s="622">
        <v>0</v>
      </c>
      <c r="AA20" s="622">
        <v>0</v>
      </c>
      <c r="AB20" s="622">
        <v>0</v>
      </c>
      <c r="AC20" s="622">
        <v>0</v>
      </c>
      <c r="AD20" s="622">
        <v>0</v>
      </c>
      <c r="AE20" s="622">
        <v>0</v>
      </c>
      <c r="AF20" s="622">
        <v>0</v>
      </c>
      <c r="AG20" s="622">
        <v>108.40938</v>
      </c>
      <c r="AH20" s="126">
        <v>181.91996</v>
      </c>
    </row>
    <row r="21" spans="1:34" ht="18" customHeight="1" x14ac:dyDescent="0.2">
      <c r="A21" s="613"/>
      <c r="B21" s="614"/>
      <c r="C21" s="614"/>
      <c r="D21" s="614"/>
      <c r="E21" s="614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  <c r="T21" s="617"/>
      <c r="U21" s="618"/>
      <c r="V21" s="618"/>
      <c r="W21" s="618"/>
      <c r="X21" s="618"/>
      <c r="Y21" s="618"/>
      <c r="Z21" s="618"/>
      <c r="AA21" s="618"/>
      <c r="AB21" s="618"/>
      <c r="AC21" s="618"/>
      <c r="AD21" s="618"/>
      <c r="AE21" s="618"/>
      <c r="AF21" s="618"/>
      <c r="AG21" s="618"/>
      <c r="AH21" s="123"/>
    </row>
    <row r="22" spans="1:34" ht="18" customHeight="1" x14ac:dyDescent="0.2">
      <c r="A22" s="1215" t="s">
        <v>477</v>
      </c>
      <c r="B22" s="1216"/>
      <c r="C22" s="1216"/>
      <c r="D22" s="1216"/>
      <c r="E22" s="1216"/>
      <c r="F22" s="1220"/>
      <c r="G22" s="1220"/>
      <c r="H22" s="1220"/>
      <c r="I22" s="1220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1"/>
      <c r="V22" s="1221"/>
      <c r="W22" s="1221"/>
      <c r="X22" s="1221"/>
      <c r="Y22" s="1221"/>
      <c r="Z22" s="1221"/>
      <c r="AA22" s="1221"/>
      <c r="AB22" s="1221"/>
      <c r="AC22" s="1220"/>
      <c r="AD22" s="1221"/>
      <c r="AE22" s="1221"/>
      <c r="AF22" s="1221"/>
      <c r="AG22" s="1221"/>
      <c r="AH22" s="1208"/>
    </row>
    <row r="23" spans="1:34" ht="18" customHeight="1" x14ac:dyDescent="0.2">
      <c r="A23" s="623"/>
      <c r="B23" s="614"/>
      <c r="C23" s="614"/>
      <c r="D23" s="614"/>
      <c r="E23" s="614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  <c r="T23" s="617"/>
      <c r="U23" s="618"/>
      <c r="V23" s="618"/>
      <c r="W23" s="618"/>
      <c r="X23" s="618"/>
      <c r="Y23" s="618"/>
      <c r="Z23" s="618"/>
      <c r="AA23" s="618"/>
      <c r="AB23" s="618"/>
      <c r="AC23" s="618"/>
      <c r="AD23" s="618"/>
      <c r="AE23" s="618"/>
      <c r="AF23" s="618"/>
      <c r="AG23" s="618"/>
      <c r="AH23" s="123"/>
    </row>
    <row r="24" spans="1:34" ht="18" customHeight="1" x14ac:dyDescent="0.2">
      <c r="A24" s="783" t="s">
        <v>475</v>
      </c>
      <c r="B24" s="614">
        <v>0</v>
      </c>
      <c r="C24" s="614">
        <v>14920.736130000001</v>
      </c>
      <c r="D24" s="614">
        <v>405387.01689999999</v>
      </c>
      <c r="E24" s="614">
        <v>427175.55877</v>
      </c>
      <c r="F24" s="617">
        <v>737254.75348999992</v>
      </c>
      <c r="G24" s="617">
        <v>39541.198179999999</v>
      </c>
      <c r="H24" s="617">
        <v>79532.433069999708</v>
      </c>
      <c r="I24" s="617">
        <v>696231.24144000106</v>
      </c>
      <c r="J24" s="617">
        <v>0</v>
      </c>
      <c r="K24" s="617">
        <v>770.11721999999997</v>
      </c>
      <c r="L24" s="617">
        <v>28913.24137</v>
      </c>
      <c r="M24" s="617">
        <v>241963.45688999997</v>
      </c>
      <c r="N24" s="617">
        <v>216216.07833000002</v>
      </c>
      <c r="O24" s="617">
        <v>1451.6656599999999</v>
      </c>
      <c r="P24" s="617">
        <v>28835.842929999999</v>
      </c>
      <c r="Q24" s="617">
        <v>271246.57868000004</v>
      </c>
      <c r="R24" s="617">
        <v>220880.33059</v>
      </c>
      <c r="S24" s="617">
        <v>80256.58974000001</v>
      </c>
      <c r="T24" s="617">
        <v>137614.38066999998</v>
      </c>
      <c r="U24" s="618">
        <v>5361.1437300000007</v>
      </c>
      <c r="V24" s="618">
        <v>26745.476289999999</v>
      </c>
      <c r="W24" s="618">
        <v>80000.890930000009</v>
      </c>
      <c r="X24" s="618">
        <v>175257.91753000001</v>
      </c>
      <c r="Y24" s="618">
        <v>50085.99</v>
      </c>
      <c r="Z24" s="618">
        <v>81972.557780000003</v>
      </c>
      <c r="AA24" s="618">
        <v>4401.86726</v>
      </c>
      <c r="AB24" s="618">
        <v>145263.07028000001</v>
      </c>
      <c r="AC24" s="618">
        <v>1442.3666199999998</v>
      </c>
      <c r="AD24" s="618">
        <v>14971.589759999999</v>
      </c>
      <c r="AE24" s="618">
        <v>213750.48775</v>
      </c>
      <c r="AF24" s="618">
        <v>41906.972000000002</v>
      </c>
      <c r="AG24" s="618">
        <v>57590.450799999999</v>
      </c>
      <c r="AH24" s="123">
        <v>4526942.0007900018</v>
      </c>
    </row>
    <row r="25" spans="1:34" ht="18" customHeight="1" x14ac:dyDescent="0.2">
      <c r="A25" s="613" t="s">
        <v>1085</v>
      </c>
      <c r="B25" s="614">
        <v>0</v>
      </c>
      <c r="C25" s="614">
        <v>14920.736130000001</v>
      </c>
      <c r="D25" s="614">
        <v>405387.01689999999</v>
      </c>
      <c r="E25" s="614">
        <v>427175.55877</v>
      </c>
      <c r="F25" s="617">
        <v>737254.75348999992</v>
      </c>
      <c r="G25" s="617">
        <v>39541.198179999999</v>
      </c>
      <c r="H25" s="617">
        <v>79532.433069999708</v>
      </c>
      <c r="I25" s="617">
        <v>696231.24144000106</v>
      </c>
      <c r="J25" s="617">
        <v>0</v>
      </c>
      <c r="K25" s="617">
        <v>770.11721999999997</v>
      </c>
      <c r="L25" s="617">
        <v>28913.24137</v>
      </c>
      <c r="M25" s="617">
        <v>241963.45688999997</v>
      </c>
      <c r="N25" s="617">
        <v>216216.07833000002</v>
      </c>
      <c r="O25" s="617">
        <v>1451.6656599999999</v>
      </c>
      <c r="P25" s="617">
        <v>28835.842929999999</v>
      </c>
      <c r="Q25" s="617">
        <v>271246.57868000004</v>
      </c>
      <c r="R25" s="617">
        <v>220880.33059</v>
      </c>
      <c r="S25" s="617">
        <v>80256.58974000001</v>
      </c>
      <c r="T25" s="617">
        <v>137614.38066999998</v>
      </c>
      <c r="U25" s="618">
        <v>5361.1437300000007</v>
      </c>
      <c r="V25" s="618">
        <v>26745.476289999999</v>
      </c>
      <c r="W25" s="618">
        <v>80000.890930000009</v>
      </c>
      <c r="X25" s="618">
        <v>175257.91753000001</v>
      </c>
      <c r="Y25" s="618">
        <v>50085.99</v>
      </c>
      <c r="Z25" s="618">
        <v>81972.557780000003</v>
      </c>
      <c r="AA25" s="618">
        <v>4401.86726</v>
      </c>
      <c r="AB25" s="618">
        <v>145263.07028000001</v>
      </c>
      <c r="AC25" s="618">
        <v>1442.3666199999998</v>
      </c>
      <c r="AD25" s="618">
        <v>14971.589759999999</v>
      </c>
      <c r="AE25" s="618">
        <v>213750.48775</v>
      </c>
      <c r="AF25" s="618">
        <v>41906.972000000002</v>
      </c>
      <c r="AG25" s="618">
        <v>57590.450799999999</v>
      </c>
      <c r="AH25" s="123">
        <v>4526942.0007900018</v>
      </c>
    </row>
    <row r="26" spans="1:34" ht="18" customHeight="1" x14ac:dyDescent="0.2">
      <c r="A26" s="624" t="s">
        <v>1597</v>
      </c>
      <c r="B26" s="614">
        <v>0</v>
      </c>
      <c r="C26" s="614">
        <v>0</v>
      </c>
      <c r="D26" s="614">
        <v>0</v>
      </c>
      <c r="E26" s="614">
        <v>0</v>
      </c>
      <c r="F26" s="617">
        <v>0</v>
      </c>
      <c r="G26" s="617">
        <v>0</v>
      </c>
      <c r="H26" s="617">
        <v>0</v>
      </c>
      <c r="I26" s="617">
        <v>0</v>
      </c>
      <c r="J26" s="617">
        <v>0</v>
      </c>
      <c r="K26" s="617">
        <v>0</v>
      </c>
      <c r="L26" s="617">
        <v>0</v>
      </c>
      <c r="M26" s="617">
        <v>0</v>
      </c>
      <c r="N26" s="617">
        <v>0</v>
      </c>
      <c r="O26" s="617">
        <v>0</v>
      </c>
      <c r="P26" s="617">
        <v>0</v>
      </c>
      <c r="Q26" s="617">
        <v>0</v>
      </c>
      <c r="R26" s="617">
        <v>0</v>
      </c>
      <c r="S26" s="617">
        <v>0</v>
      </c>
      <c r="T26" s="617">
        <v>0</v>
      </c>
      <c r="U26" s="618">
        <v>0</v>
      </c>
      <c r="V26" s="618">
        <v>0</v>
      </c>
      <c r="W26" s="618">
        <v>0</v>
      </c>
      <c r="X26" s="618">
        <v>0</v>
      </c>
      <c r="Y26" s="618">
        <v>0</v>
      </c>
      <c r="Z26" s="618">
        <v>0</v>
      </c>
      <c r="AA26" s="618">
        <v>0</v>
      </c>
      <c r="AB26" s="618">
        <v>0</v>
      </c>
      <c r="AC26" s="618">
        <v>0</v>
      </c>
      <c r="AD26" s="618">
        <v>0</v>
      </c>
      <c r="AE26" s="618">
        <v>0</v>
      </c>
      <c r="AF26" s="618">
        <v>0</v>
      </c>
      <c r="AG26" s="618">
        <v>0</v>
      </c>
      <c r="AH26" s="123">
        <v>0</v>
      </c>
    </row>
    <row r="27" spans="1:34" ht="18" customHeight="1" x14ac:dyDescent="0.2">
      <c r="A27" s="613"/>
      <c r="B27" s="614"/>
      <c r="C27" s="614"/>
      <c r="D27" s="614"/>
      <c r="E27" s="614"/>
      <c r="F27" s="617"/>
      <c r="G27" s="617"/>
      <c r="H27" s="617"/>
      <c r="I27" s="617"/>
      <c r="J27" s="617"/>
      <c r="K27" s="617"/>
      <c r="L27" s="617"/>
      <c r="M27" s="617"/>
      <c r="N27" s="617"/>
      <c r="O27" s="617"/>
      <c r="P27" s="617"/>
      <c r="Q27" s="617"/>
      <c r="R27" s="617"/>
      <c r="S27" s="617"/>
      <c r="T27" s="617"/>
      <c r="U27" s="618"/>
      <c r="V27" s="618"/>
      <c r="W27" s="618"/>
      <c r="X27" s="618"/>
      <c r="Y27" s="618"/>
      <c r="Z27" s="618"/>
      <c r="AA27" s="618"/>
      <c r="AB27" s="618"/>
      <c r="AC27" s="618"/>
      <c r="AD27" s="618"/>
      <c r="AE27" s="618"/>
      <c r="AF27" s="618"/>
      <c r="AG27" s="618"/>
      <c r="AH27" s="123"/>
    </row>
    <row r="28" spans="1:34" ht="18" customHeight="1" x14ac:dyDescent="0.2">
      <c r="A28" s="783" t="s">
        <v>476</v>
      </c>
      <c r="B28" s="614">
        <v>0</v>
      </c>
      <c r="C28" s="614">
        <v>11179.07005</v>
      </c>
      <c r="D28" s="614">
        <v>308558.90509000001</v>
      </c>
      <c r="E28" s="614">
        <v>214002.34155000001</v>
      </c>
      <c r="F28" s="617">
        <v>596268.40218000009</v>
      </c>
      <c r="G28" s="617">
        <v>32418.897279999997</v>
      </c>
      <c r="H28" s="617">
        <v>57653.300219999997</v>
      </c>
      <c r="I28" s="617">
        <v>540709.28717999998</v>
      </c>
      <c r="J28" s="617">
        <v>0</v>
      </c>
      <c r="K28" s="617">
        <v>3387.43118</v>
      </c>
      <c r="L28" s="617">
        <v>26735.204809999999</v>
      </c>
      <c r="M28" s="617">
        <v>176394.99451000002</v>
      </c>
      <c r="N28" s="617">
        <v>167115.42225999999</v>
      </c>
      <c r="O28" s="617">
        <v>899.761760000001</v>
      </c>
      <c r="P28" s="617">
        <v>22817.315160000006</v>
      </c>
      <c r="Q28" s="617">
        <v>186604.45226999998</v>
      </c>
      <c r="R28" s="617">
        <v>121103.67368000001</v>
      </c>
      <c r="S28" s="617">
        <v>52915.46686</v>
      </c>
      <c r="T28" s="617">
        <v>74329.484689999997</v>
      </c>
      <c r="U28" s="617">
        <v>2334.7267700000002</v>
      </c>
      <c r="V28" s="617">
        <v>16793.59546</v>
      </c>
      <c r="W28" s="617">
        <v>39908.368419999992</v>
      </c>
      <c r="X28" s="617">
        <v>128352.60372</v>
      </c>
      <c r="Y28" s="617">
        <v>31104.217000000001</v>
      </c>
      <c r="Z28" s="617">
        <v>51870.189040000012</v>
      </c>
      <c r="AA28" s="618">
        <v>4647.6942199999994</v>
      </c>
      <c r="AB28" s="618">
        <v>75766.959620000009</v>
      </c>
      <c r="AC28" s="617">
        <v>635.28671999999995</v>
      </c>
      <c r="AD28" s="618">
        <v>9043.5328099998915</v>
      </c>
      <c r="AE28" s="618">
        <v>137069.59380999999</v>
      </c>
      <c r="AF28" s="618">
        <v>22271.336980000004</v>
      </c>
      <c r="AG28" s="618">
        <v>38033.387180000005</v>
      </c>
      <c r="AH28" s="123">
        <v>3150924.9024800006</v>
      </c>
    </row>
    <row r="29" spans="1:34" ht="18" customHeight="1" x14ac:dyDescent="0.2">
      <c r="A29" s="613" t="s">
        <v>1085</v>
      </c>
      <c r="B29" s="614">
        <v>0</v>
      </c>
      <c r="C29" s="614">
        <v>11179.07005</v>
      </c>
      <c r="D29" s="614">
        <v>308558.90509000001</v>
      </c>
      <c r="E29" s="614">
        <v>214002.34155000001</v>
      </c>
      <c r="F29" s="617">
        <v>596268.40218000009</v>
      </c>
      <c r="G29" s="617">
        <v>32418.897279999997</v>
      </c>
      <c r="H29" s="617">
        <v>57653.300219999997</v>
      </c>
      <c r="I29" s="617">
        <v>540709.28717999998</v>
      </c>
      <c r="J29" s="617">
        <v>0</v>
      </c>
      <c r="K29" s="617">
        <v>3387.43118</v>
      </c>
      <c r="L29" s="617">
        <v>26735.204809999999</v>
      </c>
      <c r="M29" s="617">
        <v>176394.99451000002</v>
      </c>
      <c r="N29" s="617">
        <v>167115.42225999999</v>
      </c>
      <c r="O29" s="617">
        <v>899.761760000001</v>
      </c>
      <c r="P29" s="617">
        <v>22817.315160000006</v>
      </c>
      <c r="Q29" s="617">
        <v>186604.45226999998</v>
      </c>
      <c r="R29" s="617">
        <v>121103.67368000001</v>
      </c>
      <c r="S29" s="617">
        <v>52915.46686</v>
      </c>
      <c r="T29" s="617">
        <v>74329.484689999997</v>
      </c>
      <c r="U29" s="618">
        <v>2334.7267700000002</v>
      </c>
      <c r="V29" s="618">
        <v>16793.59546</v>
      </c>
      <c r="W29" s="618">
        <v>39908.368419999992</v>
      </c>
      <c r="X29" s="618">
        <v>128352.60372</v>
      </c>
      <c r="Y29" s="618">
        <v>31104.217000000001</v>
      </c>
      <c r="Z29" s="618">
        <v>51870.189040000012</v>
      </c>
      <c r="AA29" s="618">
        <v>4647.6942199999994</v>
      </c>
      <c r="AB29" s="618">
        <v>75766.959620000009</v>
      </c>
      <c r="AC29" s="618">
        <v>635.28671999999995</v>
      </c>
      <c r="AD29" s="618">
        <v>9043.5328099998915</v>
      </c>
      <c r="AE29" s="618">
        <v>137069.59380999999</v>
      </c>
      <c r="AF29" s="618">
        <v>22271.336980000004</v>
      </c>
      <c r="AG29" s="618">
        <v>38033.387180000005</v>
      </c>
      <c r="AH29" s="123">
        <v>3150924.9024800006</v>
      </c>
    </row>
    <row r="30" spans="1:34" ht="18" customHeight="1" x14ac:dyDescent="0.2">
      <c r="A30" s="625" t="s">
        <v>1597</v>
      </c>
      <c r="B30" s="620">
        <v>0</v>
      </c>
      <c r="C30" s="620">
        <v>0</v>
      </c>
      <c r="D30" s="620">
        <v>0</v>
      </c>
      <c r="E30" s="620">
        <v>0</v>
      </c>
      <c r="F30" s="621">
        <v>0</v>
      </c>
      <c r="G30" s="621">
        <v>0</v>
      </c>
      <c r="H30" s="621">
        <v>0</v>
      </c>
      <c r="I30" s="621">
        <v>0</v>
      </c>
      <c r="J30" s="621">
        <v>0</v>
      </c>
      <c r="K30" s="621">
        <v>0</v>
      </c>
      <c r="L30" s="621">
        <v>0</v>
      </c>
      <c r="M30" s="621">
        <v>0</v>
      </c>
      <c r="N30" s="621">
        <v>0</v>
      </c>
      <c r="O30" s="621">
        <v>0</v>
      </c>
      <c r="P30" s="621">
        <v>0</v>
      </c>
      <c r="Q30" s="621">
        <v>0</v>
      </c>
      <c r="R30" s="621">
        <v>0</v>
      </c>
      <c r="S30" s="621">
        <v>0</v>
      </c>
      <c r="T30" s="621">
        <v>0</v>
      </c>
      <c r="U30" s="622">
        <v>0</v>
      </c>
      <c r="V30" s="622">
        <v>0</v>
      </c>
      <c r="W30" s="622">
        <v>0</v>
      </c>
      <c r="X30" s="622">
        <v>0</v>
      </c>
      <c r="Y30" s="622">
        <v>0</v>
      </c>
      <c r="Z30" s="622">
        <v>0</v>
      </c>
      <c r="AA30" s="622">
        <v>0</v>
      </c>
      <c r="AB30" s="622">
        <v>0</v>
      </c>
      <c r="AC30" s="622">
        <v>0</v>
      </c>
      <c r="AD30" s="622">
        <v>0</v>
      </c>
      <c r="AE30" s="622">
        <v>0</v>
      </c>
      <c r="AF30" s="622">
        <v>0</v>
      </c>
      <c r="AG30" s="622">
        <v>0</v>
      </c>
      <c r="AH30" s="126">
        <v>0</v>
      </c>
    </row>
    <row r="31" spans="1:34" ht="18" customHeight="1" x14ac:dyDescent="0.2">
      <c r="A31" s="613"/>
      <c r="B31" s="614"/>
      <c r="C31" s="614"/>
      <c r="D31" s="614"/>
      <c r="E31" s="614"/>
      <c r="F31" s="617"/>
      <c r="G31" s="617"/>
      <c r="H31" s="617"/>
      <c r="I31" s="617"/>
      <c r="J31" s="617"/>
      <c r="K31" s="617"/>
      <c r="L31" s="617"/>
      <c r="M31" s="617"/>
      <c r="N31" s="617"/>
      <c r="O31" s="617"/>
      <c r="P31" s="617"/>
      <c r="Q31" s="617"/>
      <c r="R31" s="617"/>
      <c r="S31" s="617"/>
      <c r="T31" s="617"/>
      <c r="U31" s="618"/>
      <c r="V31" s="618"/>
      <c r="W31" s="618"/>
      <c r="X31" s="618"/>
      <c r="Y31" s="618"/>
      <c r="Z31" s="618"/>
      <c r="AA31" s="618"/>
      <c r="AB31" s="618"/>
      <c r="AC31" s="618"/>
      <c r="AD31" s="618"/>
      <c r="AE31" s="618"/>
      <c r="AF31" s="618"/>
      <c r="AG31" s="618"/>
      <c r="AH31" s="123"/>
    </row>
    <row r="32" spans="1:34" ht="18" customHeight="1" x14ac:dyDescent="0.2">
      <c r="A32" s="1215" t="s">
        <v>478</v>
      </c>
      <c r="B32" s="1216"/>
      <c r="C32" s="1216"/>
      <c r="D32" s="1216"/>
      <c r="E32" s="1216"/>
      <c r="F32" s="1220"/>
      <c r="G32" s="1220"/>
      <c r="H32" s="1220"/>
      <c r="I32" s="1220"/>
      <c r="J32" s="1220"/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1"/>
      <c r="W32" s="1221"/>
      <c r="X32" s="1221"/>
      <c r="Y32" s="1221"/>
      <c r="Z32" s="1221"/>
      <c r="AA32" s="1220"/>
      <c r="AB32" s="1220"/>
      <c r="AC32" s="1220"/>
      <c r="AD32" s="1221"/>
      <c r="AE32" s="1220"/>
      <c r="AF32" s="1220"/>
      <c r="AG32" s="1221"/>
      <c r="AH32" s="1208"/>
    </row>
    <row r="33" spans="1:34" ht="18" customHeight="1" x14ac:dyDescent="0.2">
      <c r="A33" s="613"/>
      <c r="B33" s="614"/>
      <c r="C33" s="614"/>
      <c r="D33" s="614"/>
      <c r="E33" s="614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  <c r="R33" s="617"/>
      <c r="S33" s="617"/>
      <c r="T33" s="617"/>
      <c r="U33" s="618"/>
      <c r="V33" s="618"/>
      <c r="W33" s="618"/>
      <c r="X33" s="618"/>
      <c r="Y33" s="618"/>
      <c r="Z33" s="618"/>
      <c r="AA33" s="618"/>
      <c r="AB33" s="618"/>
      <c r="AC33" s="618"/>
      <c r="AD33" s="618"/>
      <c r="AE33" s="618"/>
      <c r="AF33" s="618"/>
      <c r="AG33" s="618"/>
      <c r="AH33" s="123"/>
    </row>
    <row r="34" spans="1:34" ht="18" customHeight="1" x14ac:dyDescent="0.2">
      <c r="A34" s="783" t="s">
        <v>475</v>
      </c>
      <c r="B34" s="614">
        <v>0</v>
      </c>
      <c r="C34" s="614">
        <v>94.863190000000003</v>
      </c>
      <c r="D34" s="614">
        <v>1694.76758</v>
      </c>
      <c r="E34" s="614">
        <v>8068.3856100000003</v>
      </c>
      <c r="F34" s="617">
        <v>55294.95728000001</v>
      </c>
      <c r="G34" s="617">
        <v>26.708680000000001</v>
      </c>
      <c r="H34" s="617">
        <v>960.30366000000015</v>
      </c>
      <c r="I34" s="617">
        <v>6819.9146299999802</v>
      </c>
      <c r="J34" s="617">
        <v>0</v>
      </c>
      <c r="K34" s="617">
        <v>2.1827299999999998</v>
      </c>
      <c r="L34" s="617">
        <v>156.94948000000002</v>
      </c>
      <c r="M34" s="617">
        <v>7843.9426700000004</v>
      </c>
      <c r="N34" s="617">
        <v>13109.481019999999</v>
      </c>
      <c r="O34" s="617">
        <v>0</v>
      </c>
      <c r="P34" s="617">
        <v>212.39339999999999</v>
      </c>
      <c r="Q34" s="617">
        <v>6600.9964199999995</v>
      </c>
      <c r="R34" s="617">
        <v>7274.4558000000006</v>
      </c>
      <c r="S34" s="617">
        <v>263.27728999999999</v>
      </c>
      <c r="T34" s="617">
        <v>663.08718999999996</v>
      </c>
      <c r="U34" s="618">
        <v>0</v>
      </c>
      <c r="V34" s="618">
        <v>17.4053</v>
      </c>
      <c r="W34" s="618">
        <v>20.952720000000003</v>
      </c>
      <c r="X34" s="618">
        <v>2256.8541099999998</v>
      </c>
      <c r="Y34" s="618">
        <v>12.808</v>
      </c>
      <c r="Z34" s="618">
        <v>7624.9646299999995</v>
      </c>
      <c r="AA34" s="617">
        <v>99.869500000000002</v>
      </c>
      <c r="AB34" s="617">
        <v>1015.05393</v>
      </c>
      <c r="AC34" s="618">
        <v>0</v>
      </c>
      <c r="AD34" s="618">
        <v>4.4917299999999996</v>
      </c>
      <c r="AE34" s="618">
        <v>3782.1404700000003</v>
      </c>
      <c r="AF34" s="618">
        <v>1162.94165</v>
      </c>
      <c r="AG34" s="618">
        <v>445.28982999999999</v>
      </c>
      <c r="AH34" s="123">
        <v>125529.43849999997</v>
      </c>
    </row>
    <row r="35" spans="1:34" ht="18" customHeight="1" x14ac:dyDescent="0.2">
      <c r="A35" s="624" t="s">
        <v>1187</v>
      </c>
      <c r="B35" s="614">
        <v>0</v>
      </c>
      <c r="C35" s="614">
        <v>94.863190000000003</v>
      </c>
      <c r="D35" s="614">
        <v>1694.76758</v>
      </c>
      <c r="E35" s="614">
        <v>8068.3856100000003</v>
      </c>
      <c r="F35" s="617">
        <v>55294.95728000001</v>
      </c>
      <c r="G35" s="617">
        <v>26.708680000000001</v>
      </c>
      <c r="H35" s="617">
        <v>960.30366000000015</v>
      </c>
      <c r="I35" s="617">
        <v>6819.9146299999802</v>
      </c>
      <c r="J35" s="617">
        <v>0</v>
      </c>
      <c r="K35" s="617">
        <v>2.1827299999999998</v>
      </c>
      <c r="L35" s="617">
        <v>156.94948000000002</v>
      </c>
      <c r="M35" s="617">
        <v>7843.9426700000004</v>
      </c>
      <c r="N35" s="617">
        <v>13109.481019999999</v>
      </c>
      <c r="O35" s="617">
        <v>0</v>
      </c>
      <c r="P35" s="617">
        <v>212.39339999999999</v>
      </c>
      <c r="Q35" s="617">
        <v>6600.9964199999995</v>
      </c>
      <c r="R35" s="617">
        <v>7274.4558000000006</v>
      </c>
      <c r="S35" s="617">
        <v>263.27728999999999</v>
      </c>
      <c r="T35" s="617">
        <v>663.08718999999996</v>
      </c>
      <c r="U35" s="618">
        <v>0</v>
      </c>
      <c r="V35" s="618">
        <v>17.4053</v>
      </c>
      <c r="W35" s="618">
        <v>20.952720000000003</v>
      </c>
      <c r="X35" s="618">
        <v>2256.8541099999998</v>
      </c>
      <c r="Y35" s="618">
        <v>12.808</v>
      </c>
      <c r="Z35" s="618">
        <v>7624.9646299999995</v>
      </c>
      <c r="AA35" s="618">
        <v>99.869500000000002</v>
      </c>
      <c r="AB35" s="618">
        <v>1015.05393</v>
      </c>
      <c r="AC35" s="618">
        <v>0</v>
      </c>
      <c r="AD35" s="618">
        <v>4.4917299999999996</v>
      </c>
      <c r="AE35" s="618">
        <v>3782.1404700000003</v>
      </c>
      <c r="AF35" s="618">
        <v>1162.94165</v>
      </c>
      <c r="AG35" s="618">
        <v>445.28982999999999</v>
      </c>
      <c r="AH35" s="123">
        <v>125529.43849999997</v>
      </c>
    </row>
    <row r="36" spans="1:34" ht="18" customHeight="1" x14ac:dyDescent="0.2">
      <c r="A36" s="624" t="s">
        <v>788</v>
      </c>
      <c r="B36" s="614">
        <v>0</v>
      </c>
      <c r="C36" s="614">
        <v>0</v>
      </c>
      <c r="D36" s="614">
        <v>0</v>
      </c>
      <c r="E36" s="614">
        <v>0</v>
      </c>
      <c r="F36" s="617">
        <v>0</v>
      </c>
      <c r="G36" s="617">
        <v>0</v>
      </c>
      <c r="H36" s="617">
        <v>0</v>
      </c>
      <c r="I36" s="617">
        <v>0</v>
      </c>
      <c r="J36" s="617">
        <v>0</v>
      </c>
      <c r="K36" s="617">
        <v>0</v>
      </c>
      <c r="L36" s="617">
        <v>0</v>
      </c>
      <c r="M36" s="617">
        <v>0</v>
      </c>
      <c r="N36" s="617">
        <v>0</v>
      </c>
      <c r="O36" s="617">
        <v>0</v>
      </c>
      <c r="P36" s="617">
        <v>0</v>
      </c>
      <c r="Q36" s="617">
        <v>0</v>
      </c>
      <c r="R36" s="617">
        <v>0</v>
      </c>
      <c r="S36" s="617">
        <v>0</v>
      </c>
      <c r="T36" s="617">
        <v>0</v>
      </c>
      <c r="U36" s="618">
        <v>0</v>
      </c>
      <c r="V36" s="618">
        <v>0</v>
      </c>
      <c r="W36" s="618">
        <v>0</v>
      </c>
      <c r="X36" s="618">
        <v>0</v>
      </c>
      <c r="Y36" s="618">
        <v>0</v>
      </c>
      <c r="Z36" s="618">
        <v>0</v>
      </c>
      <c r="AA36" s="618">
        <v>0</v>
      </c>
      <c r="AB36" s="618">
        <v>0</v>
      </c>
      <c r="AC36" s="618">
        <v>0</v>
      </c>
      <c r="AD36" s="618">
        <v>0</v>
      </c>
      <c r="AE36" s="618">
        <v>0</v>
      </c>
      <c r="AF36" s="618">
        <v>0</v>
      </c>
      <c r="AG36" s="618">
        <v>0</v>
      </c>
      <c r="AH36" s="123">
        <v>0</v>
      </c>
    </row>
    <row r="37" spans="1:34" ht="18" customHeight="1" x14ac:dyDescent="0.2">
      <c r="A37" s="624" t="s">
        <v>789</v>
      </c>
      <c r="B37" s="614">
        <v>0</v>
      </c>
      <c r="C37" s="614">
        <v>0</v>
      </c>
      <c r="D37" s="614">
        <v>0</v>
      </c>
      <c r="E37" s="614">
        <v>0</v>
      </c>
      <c r="F37" s="617">
        <v>0</v>
      </c>
      <c r="G37" s="617">
        <v>0</v>
      </c>
      <c r="H37" s="617">
        <v>0</v>
      </c>
      <c r="I37" s="617">
        <v>0</v>
      </c>
      <c r="J37" s="617">
        <v>0</v>
      </c>
      <c r="K37" s="617">
        <v>0</v>
      </c>
      <c r="L37" s="617">
        <v>0</v>
      </c>
      <c r="M37" s="617">
        <v>0</v>
      </c>
      <c r="N37" s="617">
        <v>0</v>
      </c>
      <c r="O37" s="617">
        <v>0</v>
      </c>
      <c r="P37" s="617">
        <v>0</v>
      </c>
      <c r="Q37" s="617">
        <v>0</v>
      </c>
      <c r="R37" s="617">
        <v>0</v>
      </c>
      <c r="S37" s="617">
        <v>0</v>
      </c>
      <c r="T37" s="617">
        <v>0</v>
      </c>
      <c r="U37" s="618">
        <v>0</v>
      </c>
      <c r="V37" s="618">
        <v>0</v>
      </c>
      <c r="W37" s="618">
        <v>0</v>
      </c>
      <c r="X37" s="618">
        <v>0</v>
      </c>
      <c r="Y37" s="618">
        <v>0</v>
      </c>
      <c r="Z37" s="618">
        <v>0</v>
      </c>
      <c r="AA37" s="618">
        <v>0</v>
      </c>
      <c r="AB37" s="618">
        <v>0</v>
      </c>
      <c r="AC37" s="618">
        <v>0</v>
      </c>
      <c r="AD37" s="618">
        <v>0</v>
      </c>
      <c r="AE37" s="618">
        <v>0</v>
      </c>
      <c r="AF37" s="618">
        <v>0</v>
      </c>
      <c r="AG37" s="618">
        <v>0</v>
      </c>
      <c r="AH37" s="123">
        <v>0</v>
      </c>
    </row>
    <row r="38" spans="1:34" ht="18" customHeight="1" x14ac:dyDescent="0.2">
      <c r="A38" s="613"/>
      <c r="B38" s="614"/>
      <c r="C38" s="614"/>
      <c r="D38" s="614"/>
      <c r="E38" s="614"/>
      <c r="F38" s="617"/>
      <c r="G38" s="617"/>
      <c r="H38" s="617"/>
      <c r="I38" s="617"/>
      <c r="J38" s="617"/>
      <c r="K38" s="617"/>
      <c r="L38" s="617"/>
      <c r="M38" s="617"/>
      <c r="N38" s="617"/>
      <c r="O38" s="617"/>
      <c r="P38" s="617"/>
      <c r="Q38" s="617"/>
      <c r="R38" s="617"/>
      <c r="S38" s="617"/>
      <c r="T38" s="617"/>
      <c r="U38" s="618"/>
      <c r="V38" s="618"/>
      <c r="W38" s="618"/>
      <c r="X38" s="618"/>
      <c r="Y38" s="618"/>
      <c r="Z38" s="618"/>
      <c r="AA38" s="618"/>
      <c r="AB38" s="618"/>
      <c r="AC38" s="618"/>
      <c r="AD38" s="618"/>
      <c r="AE38" s="618"/>
      <c r="AF38" s="618"/>
      <c r="AG38" s="618"/>
      <c r="AH38" s="123"/>
    </row>
    <row r="39" spans="1:34" ht="18" customHeight="1" x14ac:dyDescent="0.2">
      <c r="A39" s="783" t="s">
        <v>476</v>
      </c>
      <c r="B39" s="614">
        <v>0</v>
      </c>
      <c r="C39" s="614">
        <v>0</v>
      </c>
      <c r="D39" s="614">
        <v>897.11693000000002</v>
      </c>
      <c r="E39" s="614">
        <v>8103.6016700000009</v>
      </c>
      <c r="F39" s="617">
        <v>19821.219190000003</v>
      </c>
      <c r="G39" s="617">
        <v>0</v>
      </c>
      <c r="H39" s="617">
        <v>637.60613000000001</v>
      </c>
      <c r="I39" s="617">
        <v>6678.7834499999999</v>
      </c>
      <c r="J39" s="617">
        <v>0</v>
      </c>
      <c r="K39" s="617">
        <v>0.85399999999999998</v>
      </c>
      <c r="L39" s="617">
        <v>13.134</v>
      </c>
      <c r="M39" s="617">
        <v>6305.3188700000001</v>
      </c>
      <c r="N39" s="617">
        <v>2402.1272400000003</v>
      </c>
      <c r="O39" s="617">
        <v>0</v>
      </c>
      <c r="P39" s="617">
        <v>40.234459999999999</v>
      </c>
      <c r="Q39" s="617">
        <v>6063.7481600000001</v>
      </c>
      <c r="R39" s="617">
        <v>2177.2502600000003</v>
      </c>
      <c r="S39" s="617">
        <v>31.954499999999999</v>
      </c>
      <c r="T39" s="617">
        <v>245.7526</v>
      </c>
      <c r="U39" s="618">
        <v>0</v>
      </c>
      <c r="V39" s="618">
        <v>0</v>
      </c>
      <c r="W39" s="618">
        <v>0</v>
      </c>
      <c r="X39" s="618">
        <v>1398.8422300000002</v>
      </c>
      <c r="Y39" s="618">
        <v>0.9</v>
      </c>
      <c r="Z39" s="618">
        <v>1324.8581999999999</v>
      </c>
      <c r="AA39" s="618">
        <v>0</v>
      </c>
      <c r="AB39" s="618">
        <v>595.11835999999994</v>
      </c>
      <c r="AC39" s="618">
        <v>0</v>
      </c>
      <c r="AD39" s="618">
        <v>5.01</v>
      </c>
      <c r="AE39" s="618">
        <v>2496.8028999999997</v>
      </c>
      <c r="AF39" s="618">
        <v>11.8672</v>
      </c>
      <c r="AG39" s="618">
        <v>900.7253199999999</v>
      </c>
      <c r="AH39" s="123">
        <v>60152.82567000002</v>
      </c>
    </row>
    <row r="40" spans="1:34" ht="18" customHeight="1" x14ac:dyDescent="0.2">
      <c r="A40" s="624" t="s">
        <v>1187</v>
      </c>
      <c r="B40" s="614">
        <v>0</v>
      </c>
      <c r="C40" s="614">
        <v>0</v>
      </c>
      <c r="D40" s="614">
        <v>897.11693000000002</v>
      </c>
      <c r="E40" s="614">
        <v>8103.6016700000009</v>
      </c>
      <c r="F40" s="617">
        <v>19821.219190000003</v>
      </c>
      <c r="G40" s="617">
        <v>0</v>
      </c>
      <c r="H40" s="617">
        <v>637.60613000000001</v>
      </c>
      <c r="I40" s="617">
        <v>6678.7834499999999</v>
      </c>
      <c r="J40" s="617">
        <v>0</v>
      </c>
      <c r="K40" s="617">
        <v>0.85399999999999998</v>
      </c>
      <c r="L40" s="617">
        <v>13.134</v>
      </c>
      <c r="M40" s="617">
        <v>6305.3188700000001</v>
      </c>
      <c r="N40" s="617">
        <v>2402.1272400000003</v>
      </c>
      <c r="O40" s="617">
        <v>0</v>
      </c>
      <c r="P40" s="617">
        <v>40.234459999999999</v>
      </c>
      <c r="Q40" s="617">
        <v>6063.7481600000001</v>
      </c>
      <c r="R40" s="617">
        <v>2177.2502600000003</v>
      </c>
      <c r="S40" s="617">
        <v>31.954499999999999</v>
      </c>
      <c r="T40" s="617">
        <v>245.7526</v>
      </c>
      <c r="U40" s="618">
        <v>0</v>
      </c>
      <c r="V40" s="618">
        <v>0</v>
      </c>
      <c r="W40" s="618">
        <v>0</v>
      </c>
      <c r="X40" s="618">
        <v>1398.8422300000002</v>
      </c>
      <c r="Y40" s="618">
        <v>0.9</v>
      </c>
      <c r="Z40" s="618">
        <v>1324.8581999999999</v>
      </c>
      <c r="AA40" s="617">
        <v>0</v>
      </c>
      <c r="AB40" s="617">
        <v>595.11835999999994</v>
      </c>
      <c r="AC40" s="618">
        <v>0</v>
      </c>
      <c r="AD40" s="618">
        <v>5.01</v>
      </c>
      <c r="AE40" s="618">
        <v>2496.8028999999997</v>
      </c>
      <c r="AF40" s="618">
        <v>11.8672</v>
      </c>
      <c r="AG40" s="618">
        <v>900.7253199999999</v>
      </c>
      <c r="AH40" s="123">
        <v>60152.82567000002</v>
      </c>
    </row>
    <row r="41" spans="1:34" ht="18" customHeight="1" x14ac:dyDescent="0.2">
      <c r="A41" s="624" t="s">
        <v>788</v>
      </c>
      <c r="B41" s="614">
        <v>0</v>
      </c>
      <c r="C41" s="614">
        <v>0</v>
      </c>
      <c r="D41" s="614">
        <v>0</v>
      </c>
      <c r="E41" s="614">
        <v>0</v>
      </c>
      <c r="F41" s="617">
        <v>0</v>
      </c>
      <c r="G41" s="617">
        <v>0</v>
      </c>
      <c r="H41" s="617">
        <v>0</v>
      </c>
      <c r="I41" s="617">
        <v>0</v>
      </c>
      <c r="J41" s="617">
        <v>0</v>
      </c>
      <c r="K41" s="617">
        <v>0</v>
      </c>
      <c r="L41" s="617">
        <v>0</v>
      </c>
      <c r="M41" s="617">
        <v>0</v>
      </c>
      <c r="N41" s="617">
        <v>0</v>
      </c>
      <c r="O41" s="617">
        <v>0</v>
      </c>
      <c r="P41" s="617">
        <v>0</v>
      </c>
      <c r="Q41" s="617">
        <v>0</v>
      </c>
      <c r="R41" s="617">
        <v>0</v>
      </c>
      <c r="S41" s="617">
        <v>0</v>
      </c>
      <c r="T41" s="617">
        <v>0</v>
      </c>
      <c r="U41" s="618">
        <v>0</v>
      </c>
      <c r="V41" s="618">
        <v>0</v>
      </c>
      <c r="W41" s="618">
        <v>0</v>
      </c>
      <c r="X41" s="618">
        <v>0</v>
      </c>
      <c r="Y41" s="618">
        <v>0</v>
      </c>
      <c r="Z41" s="618">
        <v>0</v>
      </c>
      <c r="AA41" s="618">
        <v>0</v>
      </c>
      <c r="AB41" s="618">
        <v>0</v>
      </c>
      <c r="AC41" s="618">
        <v>0</v>
      </c>
      <c r="AD41" s="618">
        <v>0</v>
      </c>
      <c r="AE41" s="618">
        <v>0</v>
      </c>
      <c r="AF41" s="618">
        <v>0</v>
      </c>
      <c r="AG41" s="618">
        <v>0</v>
      </c>
      <c r="AH41" s="123">
        <v>0</v>
      </c>
    </row>
    <row r="42" spans="1:34" ht="18" customHeight="1" x14ac:dyDescent="0.2">
      <c r="A42" s="625" t="s">
        <v>789</v>
      </c>
      <c r="B42" s="620">
        <v>0</v>
      </c>
      <c r="C42" s="620">
        <v>0</v>
      </c>
      <c r="D42" s="620">
        <v>0</v>
      </c>
      <c r="E42" s="620">
        <v>0</v>
      </c>
      <c r="F42" s="621">
        <v>0</v>
      </c>
      <c r="G42" s="621">
        <v>0</v>
      </c>
      <c r="H42" s="621">
        <v>0</v>
      </c>
      <c r="I42" s="621">
        <v>0</v>
      </c>
      <c r="J42" s="621">
        <v>0</v>
      </c>
      <c r="K42" s="621">
        <v>0</v>
      </c>
      <c r="L42" s="621">
        <v>0</v>
      </c>
      <c r="M42" s="621">
        <v>0</v>
      </c>
      <c r="N42" s="621">
        <v>0</v>
      </c>
      <c r="O42" s="621">
        <v>0</v>
      </c>
      <c r="P42" s="621">
        <v>0</v>
      </c>
      <c r="Q42" s="621">
        <v>0</v>
      </c>
      <c r="R42" s="621">
        <v>0</v>
      </c>
      <c r="S42" s="621">
        <v>0</v>
      </c>
      <c r="T42" s="621">
        <v>0</v>
      </c>
      <c r="U42" s="622">
        <v>0</v>
      </c>
      <c r="V42" s="622">
        <v>0</v>
      </c>
      <c r="W42" s="622">
        <v>0</v>
      </c>
      <c r="X42" s="622">
        <v>0</v>
      </c>
      <c r="Y42" s="622">
        <v>0</v>
      </c>
      <c r="Z42" s="622">
        <v>0</v>
      </c>
      <c r="AA42" s="622">
        <v>0</v>
      </c>
      <c r="AB42" s="622">
        <v>0</v>
      </c>
      <c r="AC42" s="622">
        <v>0</v>
      </c>
      <c r="AD42" s="622">
        <v>0</v>
      </c>
      <c r="AE42" s="622">
        <v>0</v>
      </c>
      <c r="AF42" s="622">
        <v>0</v>
      </c>
      <c r="AG42" s="622">
        <v>0</v>
      </c>
      <c r="AH42" s="126">
        <v>0</v>
      </c>
    </row>
    <row r="43" spans="1:34" ht="18" customHeight="1" x14ac:dyDescent="0.2">
      <c r="A43" s="613"/>
      <c r="B43" s="614"/>
      <c r="C43" s="614"/>
      <c r="D43" s="614"/>
      <c r="E43" s="614"/>
      <c r="F43" s="617"/>
      <c r="G43" s="617"/>
      <c r="H43" s="617"/>
      <c r="I43" s="617"/>
      <c r="J43" s="617"/>
      <c r="K43" s="617"/>
      <c r="L43" s="617"/>
      <c r="M43" s="617"/>
      <c r="N43" s="617"/>
      <c r="O43" s="617"/>
      <c r="P43" s="617"/>
      <c r="Q43" s="617"/>
      <c r="R43" s="617"/>
      <c r="S43" s="617"/>
      <c r="T43" s="617"/>
      <c r="U43" s="618"/>
      <c r="V43" s="618"/>
      <c r="W43" s="618"/>
      <c r="X43" s="618"/>
      <c r="Y43" s="618"/>
      <c r="Z43" s="618"/>
      <c r="AA43" s="618"/>
      <c r="AB43" s="618"/>
      <c r="AC43" s="618"/>
      <c r="AD43" s="618"/>
      <c r="AE43" s="618"/>
      <c r="AF43" s="618"/>
      <c r="AG43" s="618"/>
      <c r="AH43" s="123"/>
    </row>
    <row r="44" spans="1:34" ht="18" customHeight="1" x14ac:dyDescent="0.2">
      <c r="A44" s="1222" t="s">
        <v>479</v>
      </c>
      <c r="B44" s="1223"/>
      <c r="C44" s="1223"/>
      <c r="D44" s="1223"/>
      <c r="E44" s="1224"/>
      <c r="F44" s="1220"/>
      <c r="G44" s="1220"/>
      <c r="H44" s="1220"/>
      <c r="I44" s="1220"/>
      <c r="J44" s="1220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1"/>
      <c r="V44" s="1221"/>
      <c r="W44" s="1221"/>
      <c r="X44" s="1221"/>
      <c r="Y44" s="1221"/>
      <c r="Z44" s="1221"/>
      <c r="AA44" s="1221"/>
      <c r="AB44" s="1221"/>
      <c r="AC44" s="1220"/>
      <c r="AD44" s="1221"/>
      <c r="AE44" s="1221"/>
      <c r="AF44" s="1221"/>
      <c r="AG44" s="1221"/>
      <c r="AH44" s="1208"/>
    </row>
    <row r="45" spans="1:34" ht="18" customHeight="1" x14ac:dyDescent="0.2">
      <c r="A45" s="613"/>
      <c r="B45" s="614"/>
      <c r="C45" s="614"/>
      <c r="D45" s="614"/>
      <c r="E45" s="614"/>
      <c r="F45" s="617"/>
      <c r="G45" s="617"/>
      <c r="H45" s="617"/>
      <c r="I45" s="617"/>
      <c r="J45" s="617"/>
      <c r="K45" s="617"/>
      <c r="L45" s="617"/>
      <c r="M45" s="617"/>
      <c r="N45" s="617"/>
      <c r="O45" s="617"/>
      <c r="P45" s="617"/>
      <c r="Q45" s="617"/>
      <c r="R45" s="617"/>
      <c r="S45" s="617"/>
      <c r="T45" s="617"/>
      <c r="U45" s="618"/>
      <c r="V45" s="618"/>
      <c r="W45" s="618"/>
      <c r="X45" s="618"/>
      <c r="Y45" s="618"/>
      <c r="Z45" s="618"/>
      <c r="AA45" s="618"/>
      <c r="AB45" s="618"/>
      <c r="AC45" s="618"/>
      <c r="AD45" s="618"/>
      <c r="AE45" s="618"/>
      <c r="AF45" s="618"/>
      <c r="AG45" s="618"/>
      <c r="AH45" s="123"/>
    </row>
    <row r="46" spans="1:34" ht="18" customHeight="1" x14ac:dyDescent="0.2">
      <c r="A46" s="783" t="s">
        <v>475</v>
      </c>
      <c r="B46" s="614">
        <v>0</v>
      </c>
      <c r="C46" s="614">
        <v>3368.0887999999995</v>
      </c>
      <c r="D46" s="614">
        <v>214049.63228000002</v>
      </c>
      <c r="E46" s="614">
        <v>249517.49001000001</v>
      </c>
      <c r="F46" s="617">
        <v>430442.73569</v>
      </c>
      <c r="G46" s="617">
        <v>39686.570829999997</v>
      </c>
      <c r="H46" s="617">
        <v>107174.54216000001</v>
      </c>
      <c r="I46" s="617">
        <v>900049.2296800029</v>
      </c>
      <c r="J46" s="617">
        <v>0</v>
      </c>
      <c r="K46" s="617">
        <v>11806.824070000001</v>
      </c>
      <c r="L46" s="617">
        <v>17149.584030000002</v>
      </c>
      <c r="M46" s="617">
        <v>133108.33310000002</v>
      </c>
      <c r="N46" s="617">
        <v>33598.775829999999</v>
      </c>
      <c r="O46" s="617">
        <v>135531.01837000001</v>
      </c>
      <c r="P46" s="617">
        <v>11254.313370127</v>
      </c>
      <c r="Q46" s="617">
        <v>158494.40800999998</v>
      </c>
      <c r="R46" s="617">
        <v>173596.924</v>
      </c>
      <c r="S46" s="617">
        <v>142102.53238000002</v>
      </c>
      <c r="T46" s="617">
        <v>121422.68290000001</v>
      </c>
      <c r="U46" s="617">
        <v>39350.010220000004</v>
      </c>
      <c r="V46" s="617">
        <v>42286.693599999999</v>
      </c>
      <c r="W46" s="617">
        <v>57533.139129999996</v>
      </c>
      <c r="X46" s="617">
        <v>198138.53435999999</v>
      </c>
      <c r="Y46" s="617">
        <v>40826.134999999995</v>
      </c>
      <c r="Z46" s="617">
        <v>48793.581810000003</v>
      </c>
      <c r="AA46" s="617">
        <v>5625.3245200000001</v>
      </c>
      <c r="AB46" s="617">
        <v>78056.257230000003</v>
      </c>
      <c r="AC46" s="617">
        <v>22105.680479999995</v>
      </c>
      <c r="AD46" s="617">
        <v>4812.54781</v>
      </c>
      <c r="AE46" s="617">
        <v>67300.548420000006</v>
      </c>
      <c r="AF46" s="617">
        <v>5788.3710099999998</v>
      </c>
      <c r="AG46" s="618">
        <v>16916.424800000001</v>
      </c>
      <c r="AH46" s="123">
        <v>3509886.93390013</v>
      </c>
    </row>
    <row r="47" spans="1:34" ht="18" customHeight="1" x14ac:dyDescent="0.2">
      <c r="A47" s="613" t="s">
        <v>1086</v>
      </c>
      <c r="B47" s="614">
        <v>0</v>
      </c>
      <c r="C47" s="614">
        <v>0</v>
      </c>
      <c r="D47" s="614">
        <v>415.13089000000002</v>
      </c>
      <c r="E47" s="614">
        <v>4811.2190099999998</v>
      </c>
      <c r="F47" s="617">
        <v>7455.1947899999996</v>
      </c>
      <c r="G47" s="617">
        <v>1566.67183</v>
      </c>
      <c r="H47" s="617">
        <v>3741.2347400000012</v>
      </c>
      <c r="I47" s="617">
        <v>243.47528000000003</v>
      </c>
      <c r="J47" s="617">
        <v>0</v>
      </c>
      <c r="K47" s="617">
        <v>39.055299999999995</v>
      </c>
      <c r="L47" s="617">
        <v>-3.0548899999999999</v>
      </c>
      <c r="M47" s="617">
        <v>5719.8903099999998</v>
      </c>
      <c r="N47" s="617">
        <v>396.68630999999999</v>
      </c>
      <c r="O47" s="617">
        <v>0</v>
      </c>
      <c r="P47" s="617">
        <v>45.407499999999999</v>
      </c>
      <c r="Q47" s="617">
        <v>2769.6664000000001</v>
      </c>
      <c r="R47" s="617">
        <v>226.52912000000001</v>
      </c>
      <c r="S47" s="617">
        <v>1848.4195300000003</v>
      </c>
      <c r="T47" s="617">
        <v>-2.1185800000000001</v>
      </c>
      <c r="U47" s="618">
        <v>-0.58014999999999994</v>
      </c>
      <c r="V47" s="618">
        <v>0</v>
      </c>
      <c r="W47" s="618">
        <v>0.31575999999999999</v>
      </c>
      <c r="X47" s="618">
        <v>2919.6125499999998</v>
      </c>
      <c r="Y47" s="618">
        <v>1351.5940000000001</v>
      </c>
      <c r="Z47" s="618">
        <v>0</v>
      </c>
      <c r="AA47" s="618">
        <v>0</v>
      </c>
      <c r="AB47" s="618">
        <v>0</v>
      </c>
      <c r="AC47" s="618">
        <v>0.27922000000000002</v>
      </c>
      <c r="AD47" s="618">
        <v>0</v>
      </c>
      <c r="AE47" s="618">
        <v>2022.93688</v>
      </c>
      <c r="AF47" s="618">
        <v>0.57352000000000003</v>
      </c>
      <c r="AG47" s="618">
        <v>44.036859999999997</v>
      </c>
      <c r="AH47" s="123">
        <v>35612.176179999988</v>
      </c>
    </row>
    <row r="48" spans="1:34" ht="18" customHeight="1" x14ac:dyDescent="0.2">
      <c r="A48" s="624" t="s">
        <v>142</v>
      </c>
      <c r="B48" s="614">
        <v>0</v>
      </c>
      <c r="C48" s="614">
        <v>843.745</v>
      </c>
      <c r="D48" s="614">
        <v>192225.35664000001</v>
      </c>
      <c r="E48" s="614">
        <v>219512.78674000001</v>
      </c>
      <c r="F48" s="617">
        <v>351575.03429000004</v>
      </c>
      <c r="G48" s="617">
        <v>34569.361639999996</v>
      </c>
      <c r="H48" s="617">
        <v>99583.063720000006</v>
      </c>
      <c r="I48" s="617">
        <v>841411.50337000308</v>
      </c>
      <c r="J48" s="617">
        <v>0</v>
      </c>
      <c r="K48" s="617">
        <v>11561.05701</v>
      </c>
      <c r="L48" s="617">
        <v>15837.50252</v>
      </c>
      <c r="M48" s="617">
        <v>99234.36109000002</v>
      </c>
      <c r="N48" s="617">
        <v>26999.940249999996</v>
      </c>
      <c r="O48" s="617">
        <v>135283.49136000001</v>
      </c>
      <c r="P48" s="617">
        <v>10034.545920127</v>
      </c>
      <c r="Q48" s="617">
        <v>135765.45494</v>
      </c>
      <c r="R48" s="617">
        <v>155604.67761000001</v>
      </c>
      <c r="S48" s="617">
        <v>135953.26467999999</v>
      </c>
      <c r="T48" s="617">
        <v>104842.19305</v>
      </c>
      <c r="U48" s="618">
        <v>38614.784870000003</v>
      </c>
      <c r="V48" s="618">
        <v>41122.253550000001</v>
      </c>
      <c r="W48" s="618">
        <v>55168.221659999996</v>
      </c>
      <c r="X48" s="618">
        <v>176970.46507000001</v>
      </c>
      <c r="Y48" s="618">
        <v>35601.555999999997</v>
      </c>
      <c r="Z48" s="618">
        <v>43572.083270000003</v>
      </c>
      <c r="AA48" s="618">
        <v>5384.2357400000001</v>
      </c>
      <c r="AB48" s="618">
        <v>74486.899839999998</v>
      </c>
      <c r="AC48" s="618">
        <v>22004.541049999996</v>
      </c>
      <c r="AD48" s="618">
        <v>3745.7641199999998</v>
      </c>
      <c r="AE48" s="618">
        <v>47298.282610000002</v>
      </c>
      <c r="AF48" s="618">
        <v>1486.7581</v>
      </c>
      <c r="AG48" s="618">
        <v>13227.550649999999</v>
      </c>
      <c r="AH48" s="123">
        <v>3129520.7363601304</v>
      </c>
    </row>
    <row r="49" spans="1:34" ht="18" customHeight="1" x14ac:dyDescent="0.2">
      <c r="A49" s="624" t="s">
        <v>373</v>
      </c>
      <c r="B49" s="614">
        <v>0</v>
      </c>
      <c r="C49" s="614">
        <v>0</v>
      </c>
      <c r="D49" s="614">
        <v>0</v>
      </c>
      <c r="E49" s="614">
        <v>1630.703</v>
      </c>
      <c r="F49" s="617">
        <v>7322.3759</v>
      </c>
      <c r="G49" s="617">
        <v>860.44726000000003</v>
      </c>
      <c r="H49" s="617">
        <v>0</v>
      </c>
      <c r="I49" s="617">
        <v>5280.1779999999999</v>
      </c>
      <c r="J49" s="617">
        <v>0</v>
      </c>
      <c r="K49" s="617">
        <v>0</v>
      </c>
      <c r="L49" s="617">
        <v>0</v>
      </c>
      <c r="M49" s="617">
        <v>10678.872460000001</v>
      </c>
      <c r="N49" s="617">
        <v>1083.9234700000004</v>
      </c>
      <c r="O49" s="617">
        <v>0</v>
      </c>
      <c r="P49" s="617">
        <v>0</v>
      </c>
      <c r="Q49" s="617">
        <v>5850.12644</v>
      </c>
      <c r="R49" s="617">
        <v>3397.7876199999996</v>
      </c>
      <c r="S49" s="617">
        <v>0</v>
      </c>
      <c r="T49" s="617">
        <v>4911.6788699999997</v>
      </c>
      <c r="U49" s="618">
        <v>275.72618999999997</v>
      </c>
      <c r="V49" s="618">
        <v>298.57458000000003</v>
      </c>
      <c r="W49" s="618">
        <v>0</v>
      </c>
      <c r="X49" s="618">
        <v>3355.1834100000001</v>
      </c>
      <c r="Y49" s="618">
        <v>0</v>
      </c>
      <c r="Z49" s="618">
        <v>0</v>
      </c>
      <c r="AA49" s="618">
        <v>0</v>
      </c>
      <c r="AB49" s="618">
        <v>270.23741999999999</v>
      </c>
      <c r="AC49" s="618">
        <v>0</v>
      </c>
      <c r="AD49" s="618">
        <v>359.96386000000001</v>
      </c>
      <c r="AE49" s="618">
        <v>6346.4775299999974</v>
      </c>
      <c r="AF49" s="618">
        <v>0</v>
      </c>
      <c r="AG49" s="618">
        <v>0</v>
      </c>
      <c r="AH49" s="123">
        <v>51922.256009999997</v>
      </c>
    </row>
    <row r="50" spans="1:34" ht="18" customHeight="1" x14ac:dyDescent="0.2">
      <c r="A50" s="613" t="s">
        <v>1616</v>
      </c>
      <c r="B50" s="614">
        <v>0</v>
      </c>
      <c r="C50" s="614">
        <v>2524.3437999999996</v>
      </c>
      <c r="D50" s="614">
        <v>21409.144749999999</v>
      </c>
      <c r="E50" s="614">
        <v>23562.781260000003</v>
      </c>
      <c r="F50" s="617">
        <v>64090.130709999998</v>
      </c>
      <c r="G50" s="617">
        <v>2690.0900999999999</v>
      </c>
      <c r="H50" s="617">
        <v>3850.2437</v>
      </c>
      <c r="I50" s="617">
        <v>53114.073029999898</v>
      </c>
      <c r="J50" s="617">
        <v>0</v>
      </c>
      <c r="K50" s="617">
        <v>206.71176</v>
      </c>
      <c r="L50" s="617">
        <v>1315.1363999999999</v>
      </c>
      <c r="M50" s="617">
        <v>17475.20924</v>
      </c>
      <c r="N50" s="617">
        <v>5118.2258000000002</v>
      </c>
      <c r="O50" s="617">
        <v>247.52701000000002</v>
      </c>
      <c r="P50" s="617">
        <v>1174.35995</v>
      </c>
      <c r="Q50" s="617">
        <v>14109.160230000001</v>
      </c>
      <c r="R50" s="617">
        <v>14367.92965</v>
      </c>
      <c r="S50" s="617">
        <v>4300.8481700000002</v>
      </c>
      <c r="T50" s="617">
        <v>11670.92956</v>
      </c>
      <c r="U50" s="618">
        <v>460.07931000000002</v>
      </c>
      <c r="V50" s="618">
        <v>865.86546999999996</v>
      </c>
      <c r="W50" s="618">
        <v>2364.6017099999999</v>
      </c>
      <c r="X50" s="618">
        <v>14893.27333</v>
      </c>
      <c r="Y50" s="618">
        <v>3872.9850000000001</v>
      </c>
      <c r="Z50" s="618">
        <v>5221.4985399999996</v>
      </c>
      <c r="AA50" s="618">
        <v>241.08877999999999</v>
      </c>
      <c r="AB50" s="618">
        <v>3299.1199700000002</v>
      </c>
      <c r="AC50" s="618">
        <v>100.86021</v>
      </c>
      <c r="AD50" s="618">
        <v>706.81982999999991</v>
      </c>
      <c r="AE50" s="618">
        <v>11632.8514</v>
      </c>
      <c r="AF50" s="618">
        <v>4301.0393899999999</v>
      </c>
      <c r="AG50" s="618">
        <v>3644.8372899999999</v>
      </c>
      <c r="AH50" s="123">
        <v>292831.76534999989</v>
      </c>
    </row>
    <row r="51" spans="1:34" ht="18" customHeight="1" x14ac:dyDescent="0.2">
      <c r="A51" s="613"/>
      <c r="B51" s="614"/>
      <c r="C51" s="614"/>
      <c r="D51" s="614"/>
      <c r="E51" s="614"/>
      <c r="F51" s="617"/>
      <c r="G51" s="617"/>
      <c r="H51" s="617"/>
      <c r="I51" s="617"/>
      <c r="J51" s="617"/>
      <c r="K51" s="617"/>
      <c r="L51" s="617"/>
      <c r="M51" s="617"/>
      <c r="N51" s="617"/>
      <c r="O51" s="617"/>
      <c r="P51" s="617"/>
      <c r="Q51" s="617"/>
      <c r="R51" s="617"/>
      <c r="S51" s="617"/>
      <c r="T51" s="617"/>
      <c r="U51" s="618"/>
      <c r="V51" s="618"/>
      <c r="W51" s="618"/>
      <c r="X51" s="618"/>
      <c r="Y51" s="618"/>
      <c r="Z51" s="618"/>
      <c r="AA51" s="618"/>
      <c r="AB51" s="618"/>
      <c r="AC51" s="618"/>
      <c r="AD51" s="618"/>
      <c r="AE51" s="618"/>
      <c r="AF51" s="618"/>
      <c r="AG51" s="618"/>
      <c r="AH51" s="123"/>
    </row>
    <row r="52" spans="1:34" ht="18" customHeight="1" x14ac:dyDescent="0.2">
      <c r="A52" s="783" t="s">
        <v>480</v>
      </c>
      <c r="B52" s="614">
        <v>0</v>
      </c>
      <c r="C52" s="614">
        <v>672.48172999999997</v>
      </c>
      <c r="D52" s="614">
        <v>182468.5405</v>
      </c>
      <c r="E52" s="614">
        <v>94663.192419999992</v>
      </c>
      <c r="F52" s="617">
        <v>312167.19789000001</v>
      </c>
      <c r="G52" s="617">
        <v>38289.265379999997</v>
      </c>
      <c r="H52" s="617">
        <v>73066.959889999998</v>
      </c>
      <c r="I52" s="617">
        <v>575522.74153999996</v>
      </c>
      <c r="J52" s="617">
        <v>0</v>
      </c>
      <c r="K52" s="617">
        <v>4089.0939300000005</v>
      </c>
      <c r="L52" s="617">
        <v>46070.356160000003</v>
      </c>
      <c r="M52" s="617">
        <v>132397.18969999999</v>
      </c>
      <c r="N52" s="617">
        <v>40117.270669999991</v>
      </c>
      <c r="O52" s="617">
        <v>89076.419780000011</v>
      </c>
      <c r="P52" s="617">
        <v>10844.613429999999</v>
      </c>
      <c r="Q52" s="617">
        <v>132800.66960999998</v>
      </c>
      <c r="R52" s="617">
        <v>157439.40719999996</v>
      </c>
      <c r="S52" s="617">
        <v>42762.98618</v>
      </c>
      <c r="T52" s="617">
        <v>95708.337610000002</v>
      </c>
      <c r="U52" s="618">
        <v>28942.542299999997</v>
      </c>
      <c r="V52" s="618">
        <v>30350.019130000001</v>
      </c>
      <c r="W52" s="618">
        <v>34464.562650403001</v>
      </c>
      <c r="X52" s="618">
        <v>112687.16239</v>
      </c>
      <c r="Y52" s="618">
        <v>19989.415999999997</v>
      </c>
      <c r="Z52" s="618">
        <v>39533.192740000006</v>
      </c>
      <c r="AA52" s="618">
        <v>31103.213809999997</v>
      </c>
      <c r="AB52" s="618">
        <v>61267.596747566</v>
      </c>
      <c r="AC52" s="618">
        <v>4172.5299000000005</v>
      </c>
      <c r="AD52" s="618">
        <v>10301.772379999846</v>
      </c>
      <c r="AE52" s="618">
        <v>55185.298670000004</v>
      </c>
      <c r="AF52" s="618">
        <v>820.21605999999997</v>
      </c>
      <c r="AG52" s="618">
        <v>17476.750609999985</v>
      </c>
      <c r="AH52" s="123">
        <v>2474450.9970079693</v>
      </c>
    </row>
    <row r="53" spans="1:34" ht="18" customHeight="1" x14ac:dyDescent="0.2">
      <c r="A53" s="613" t="s">
        <v>1087</v>
      </c>
      <c r="B53" s="614">
        <v>0</v>
      </c>
      <c r="C53" s="614">
        <v>0</v>
      </c>
      <c r="D53" s="614">
        <v>237.29685999999998</v>
      </c>
      <c r="E53" s="614">
        <v>339.61547999999999</v>
      </c>
      <c r="F53" s="617">
        <v>1069.6408299999998</v>
      </c>
      <c r="G53" s="617">
        <v>913.52667000000008</v>
      </c>
      <c r="H53" s="617">
        <v>1064.4516599999999</v>
      </c>
      <c r="I53" s="617">
        <v>2035.6010800000001</v>
      </c>
      <c r="J53" s="617">
        <v>0</v>
      </c>
      <c r="K53" s="617">
        <v>1.617</v>
      </c>
      <c r="L53" s="617">
        <v>0</v>
      </c>
      <c r="M53" s="617">
        <v>3036.8890999999999</v>
      </c>
      <c r="N53" s="617">
        <v>201.64349999999999</v>
      </c>
      <c r="O53" s="617">
        <v>0</v>
      </c>
      <c r="P53" s="617">
        <v>0</v>
      </c>
      <c r="Q53" s="617">
        <v>704.12176999999974</v>
      </c>
      <c r="R53" s="617">
        <v>1203.94433</v>
      </c>
      <c r="S53" s="617">
        <v>72.441659999999999</v>
      </c>
      <c r="T53" s="617">
        <v>12.10436</v>
      </c>
      <c r="U53" s="617">
        <v>0.01</v>
      </c>
      <c r="V53" s="617">
        <v>0</v>
      </c>
      <c r="W53" s="617">
        <v>113.7921</v>
      </c>
      <c r="X53" s="617">
        <v>108.77642999999999</v>
      </c>
      <c r="Y53" s="617">
        <v>137.52799999999999</v>
      </c>
      <c r="Z53" s="617">
        <v>0</v>
      </c>
      <c r="AA53" s="617">
        <v>0</v>
      </c>
      <c r="AB53" s="617">
        <v>0.29175000000000001</v>
      </c>
      <c r="AC53" s="617">
        <v>0</v>
      </c>
      <c r="AD53" s="618">
        <v>0</v>
      </c>
      <c r="AE53" s="617">
        <v>586.00297999999998</v>
      </c>
      <c r="AF53" s="617">
        <v>0</v>
      </c>
      <c r="AG53" s="618">
        <v>1197.0192</v>
      </c>
      <c r="AH53" s="123">
        <v>13036.314760000001</v>
      </c>
    </row>
    <row r="54" spans="1:34" ht="18" customHeight="1" x14ac:dyDescent="0.2">
      <c r="A54" s="624" t="s">
        <v>142</v>
      </c>
      <c r="B54" s="614">
        <v>0</v>
      </c>
      <c r="C54" s="614">
        <v>523.00153</v>
      </c>
      <c r="D54" s="614">
        <v>179949.56992000001</v>
      </c>
      <c r="E54" s="614">
        <v>91964.492660000004</v>
      </c>
      <c r="F54" s="617">
        <v>301191.04425000004</v>
      </c>
      <c r="G54" s="617">
        <v>36863.838250000001</v>
      </c>
      <c r="H54" s="617">
        <v>71887.353989999989</v>
      </c>
      <c r="I54" s="617">
        <v>569219.59852999996</v>
      </c>
      <c r="J54" s="617">
        <v>0</v>
      </c>
      <c r="K54" s="617">
        <v>4081.0292200000004</v>
      </c>
      <c r="L54" s="617">
        <v>45905.223310000001</v>
      </c>
      <c r="M54" s="617">
        <v>125387.50001999999</v>
      </c>
      <c r="N54" s="617">
        <v>38945.987729999993</v>
      </c>
      <c r="O54" s="617">
        <v>89065.349230000007</v>
      </c>
      <c r="P54" s="617">
        <v>10569.17223</v>
      </c>
      <c r="Q54" s="617">
        <v>129292.30575</v>
      </c>
      <c r="R54" s="617">
        <v>154225.74090999996</v>
      </c>
      <c r="S54" s="617">
        <v>42228.184090000002</v>
      </c>
      <c r="T54" s="617">
        <v>95105.975010000009</v>
      </c>
      <c r="U54" s="618">
        <v>28932.1597</v>
      </c>
      <c r="V54" s="618">
        <v>30168.12513</v>
      </c>
      <c r="W54" s="618">
        <v>34113.984220402999</v>
      </c>
      <c r="X54" s="618">
        <v>111726.6213</v>
      </c>
      <c r="Y54" s="618">
        <v>19661.526999999998</v>
      </c>
      <c r="Z54" s="618">
        <v>38249.084740000006</v>
      </c>
      <c r="AA54" s="618">
        <v>30755.714629999999</v>
      </c>
      <c r="AB54" s="618">
        <v>59457.242195475999</v>
      </c>
      <c r="AC54" s="618">
        <v>4172.5299000000005</v>
      </c>
      <c r="AD54" s="618">
        <v>10291.379379999846</v>
      </c>
      <c r="AE54" s="618">
        <v>53513.389090000004</v>
      </c>
      <c r="AF54" s="618">
        <v>788.73910000000001</v>
      </c>
      <c r="AG54" s="618">
        <v>15835.341229999985</v>
      </c>
      <c r="AH54" s="123">
        <v>2424071.2042458779</v>
      </c>
    </row>
    <row r="55" spans="1:34" ht="18" customHeight="1" x14ac:dyDescent="0.2">
      <c r="A55" s="619" t="s">
        <v>1616</v>
      </c>
      <c r="B55" s="620">
        <v>0</v>
      </c>
      <c r="C55" s="620">
        <v>128.14032</v>
      </c>
      <c r="D55" s="620">
        <v>2281.6737200000002</v>
      </c>
      <c r="E55" s="620">
        <v>2359.08428</v>
      </c>
      <c r="F55" s="621">
        <v>9906.5128100000002</v>
      </c>
      <c r="G55" s="621">
        <v>511.90046000000001</v>
      </c>
      <c r="H55" s="621">
        <v>115.15424</v>
      </c>
      <c r="I55" s="621">
        <v>4267.5419299999994</v>
      </c>
      <c r="J55" s="621">
        <v>0</v>
      </c>
      <c r="K55" s="621">
        <v>6.4477099999999998</v>
      </c>
      <c r="L55" s="621">
        <v>165.13285000000002</v>
      </c>
      <c r="M55" s="621">
        <v>3972.8005800000001</v>
      </c>
      <c r="N55" s="621">
        <v>969.63943999999992</v>
      </c>
      <c r="O55" s="621">
        <v>11.070549999999999</v>
      </c>
      <c r="P55" s="621">
        <v>253.8964</v>
      </c>
      <c r="Q55" s="621">
        <v>2804.2420899999997</v>
      </c>
      <c r="R55" s="621">
        <v>2009.7219599999996</v>
      </c>
      <c r="S55" s="621">
        <v>462.36043000000001</v>
      </c>
      <c r="T55" s="621">
        <v>590.25824</v>
      </c>
      <c r="U55" s="621">
        <v>10.3726</v>
      </c>
      <c r="V55" s="621">
        <v>181.89400000000001</v>
      </c>
      <c r="W55" s="621">
        <v>236.78633000000002</v>
      </c>
      <c r="X55" s="621">
        <v>851.76466000000005</v>
      </c>
      <c r="Y55" s="621">
        <v>190.36099999999999</v>
      </c>
      <c r="Z55" s="621">
        <v>1284.1079999999999</v>
      </c>
      <c r="AA55" s="621">
        <v>347.49917999999997</v>
      </c>
      <c r="AB55" s="621">
        <v>960.28439000000003</v>
      </c>
      <c r="AC55" s="621">
        <v>0</v>
      </c>
      <c r="AD55" s="621">
        <v>10.393000000000001</v>
      </c>
      <c r="AE55" s="621">
        <v>1085.9066</v>
      </c>
      <c r="AF55" s="621">
        <v>31.476959999999998</v>
      </c>
      <c r="AG55" s="622">
        <v>387.59424999999999</v>
      </c>
      <c r="AH55" s="126">
        <v>36394.018980000001</v>
      </c>
    </row>
    <row r="56" spans="1:34" ht="18" customHeight="1" x14ac:dyDescent="0.2">
      <c r="A56" s="967"/>
      <c r="B56" s="968"/>
      <c r="C56" s="968"/>
      <c r="D56" s="968"/>
      <c r="E56" s="969"/>
      <c r="F56" s="617"/>
      <c r="G56" s="617"/>
      <c r="H56" s="617"/>
      <c r="I56" s="617"/>
      <c r="J56" s="617"/>
      <c r="K56" s="617"/>
      <c r="L56" s="617"/>
      <c r="M56" s="617"/>
      <c r="N56" s="617"/>
      <c r="O56" s="617"/>
      <c r="P56" s="617"/>
      <c r="Q56" s="617"/>
      <c r="R56" s="617"/>
      <c r="S56" s="617"/>
      <c r="T56" s="617"/>
      <c r="U56" s="617"/>
      <c r="V56" s="617"/>
      <c r="W56" s="617"/>
      <c r="X56" s="617"/>
      <c r="Y56" s="617"/>
      <c r="Z56" s="617"/>
      <c r="AA56" s="617"/>
      <c r="AB56" s="617"/>
      <c r="AC56" s="617"/>
      <c r="AD56" s="617"/>
      <c r="AE56" s="617"/>
      <c r="AF56" s="617"/>
      <c r="AG56" s="618"/>
      <c r="AH56" s="123"/>
    </row>
    <row r="57" spans="1:34" ht="18" customHeight="1" x14ac:dyDescent="0.2">
      <c r="A57" s="1222" t="s">
        <v>481</v>
      </c>
      <c r="B57" s="1225"/>
      <c r="C57" s="1225"/>
      <c r="D57" s="1225"/>
      <c r="E57" s="1226"/>
      <c r="F57" s="1220"/>
      <c r="G57" s="1220"/>
      <c r="H57" s="1220"/>
      <c r="I57" s="1220"/>
      <c r="J57" s="1220"/>
      <c r="K57" s="1220"/>
      <c r="L57" s="1220"/>
      <c r="M57" s="1220"/>
      <c r="N57" s="1220"/>
      <c r="O57" s="1220"/>
      <c r="P57" s="1220"/>
      <c r="Q57" s="1220"/>
      <c r="R57" s="1220"/>
      <c r="S57" s="1220"/>
      <c r="T57" s="1220"/>
      <c r="U57" s="1221"/>
      <c r="V57" s="1221"/>
      <c r="W57" s="1221"/>
      <c r="X57" s="1221"/>
      <c r="Y57" s="1221"/>
      <c r="Z57" s="1221"/>
      <c r="AA57" s="1221"/>
      <c r="AB57" s="1221"/>
      <c r="AC57" s="1221"/>
      <c r="AD57" s="1221"/>
      <c r="AE57" s="1221"/>
      <c r="AF57" s="1221"/>
      <c r="AG57" s="1221"/>
      <c r="AH57" s="1208"/>
    </row>
    <row r="58" spans="1:34" ht="18" customHeight="1" x14ac:dyDescent="0.2">
      <c r="A58" s="626"/>
      <c r="B58" s="614"/>
      <c r="C58" s="614"/>
      <c r="D58" s="614"/>
      <c r="E58" s="614"/>
      <c r="F58" s="617"/>
      <c r="G58" s="617"/>
      <c r="H58" s="617"/>
      <c r="I58" s="617"/>
      <c r="J58" s="617"/>
      <c r="K58" s="617"/>
      <c r="L58" s="617"/>
      <c r="M58" s="617"/>
      <c r="N58" s="617"/>
      <c r="O58" s="617"/>
      <c r="P58" s="617"/>
      <c r="Q58" s="617"/>
      <c r="R58" s="617"/>
      <c r="S58" s="617"/>
      <c r="T58" s="617"/>
      <c r="U58" s="618"/>
      <c r="V58" s="618"/>
      <c r="W58" s="618"/>
      <c r="X58" s="618"/>
      <c r="Y58" s="618"/>
      <c r="Z58" s="618"/>
      <c r="AA58" s="618"/>
      <c r="AB58" s="618"/>
      <c r="AC58" s="618"/>
      <c r="AD58" s="618"/>
      <c r="AE58" s="618"/>
      <c r="AF58" s="618"/>
      <c r="AG58" s="618"/>
      <c r="AH58" s="123"/>
    </row>
    <row r="59" spans="1:34" ht="18" customHeight="1" x14ac:dyDescent="0.2">
      <c r="A59" s="783" t="s">
        <v>475</v>
      </c>
      <c r="B59" s="614">
        <v>0</v>
      </c>
      <c r="C59" s="614">
        <v>10.66994</v>
      </c>
      <c r="D59" s="614">
        <v>0</v>
      </c>
      <c r="E59" s="614">
        <v>0</v>
      </c>
      <c r="F59" s="617">
        <v>0</v>
      </c>
      <c r="G59" s="617">
        <v>0</v>
      </c>
      <c r="H59" s="617">
        <v>0</v>
      </c>
      <c r="I59" s="617">
        <v>0</v>
      </c>
      <c r="J59" s="617">
        <v>0</v>
      </c>
      <c r="K59" s="617">
        <v>0</v>
      </c>
      <c r="L59" s="617">
        <v>0</v>
      </c>
      <c r="M59" s="617">
        <v>0</v>
      </c>
      <c r="N59" s="617">
        <v>0</v>
      </c>
      <c r="O59" s="617">
        <v>0</v>
      </c>
      <c r="P59" s="617">
        <v>10.772399999999999</v>
      </c>
      <c r="Q59" s="617">
        <v>0</v>
      </c>
      <c r="R59" s="617">
        <v>0</v>
      </c>
      <c r="S59" s="617">
        <v>0</v>
      </c>
      <c r="T59" s="617">
        <v>0</v>
      </c>
      <c r="U59" s="618">
        <v>0</v>
      </c>
      <c r="V59" s="618">
        <v>0</v>
      </c>
      <c r="W59" s="618">
        <v>0</v>
      </c>
      <c r="X59" s="618">
        <v>0</v>
      </c>
      <c r="Y59" s="618">
        <v>0</v>
      </c>
      <c r="Z59" s="618">
        <v>0</v>
      </c>
      <c r="AA59" s="618">
        <v>0</v>
      </c>
      <c r="AB59" s="618">
        <v>294.23409999999996</v>
      </c>
      <c r="AC59" s="618">
        <v>0</v>
      </c>
      <c r="AD59" s="618">
        <v>0</v>
      </c>
      <c r="AE59" s="618">
        <v>0</v>
      </c>
      <c r="AF59" s="618">
        <v>0</v>
      </c>
      <c r="AG59" s="618">
        <v>27.044080000000001</v>
      </c>
      <c r="AH59" s="123">
        <v>342.72051999999996</v>
      </c>
    </row>
    <row r="60" spans="1:34" ht="18" customHeight="1" x14ac:dyDescent="0.2">
      <c r="A60" s="626" t="s">
        <v>1088</v>
      </c>
      <c r="B60" s="614">
        <v>0</v>
      </c>
      <c r="C60" s="614">
        <v>10.66994</v>
      </c>
      <c r="D60" s="614">
        <v>0</v>
      </c>
      <c r="E60" s="614">
        <v>0</v>
      </c>
      <c r="F60" s="617">
        <v>0</v>
      </c>
      <c r="G60" s="617">
        <v>0</v>
      </c>
      <c r="H60" s="617">
        <v>0</v>
      </c>
      <c r="I60" s="617">
        <v>0</v>
      </c>
      <c r="J60" s="617">
        <v>0</v>
      </c>
      <c r="K60" s="617">
        <v>0</v>
      </c>
      <c r="L60" s="617">
        <v>0</v>
      </c>
      <c r="M60" s="617">
        <v>0</v>
      </c>
      <c r="N60" s="617">
        <v>0</v>
      </c>
      <c r="O60" s="617">
        <v>0</v>
      </c>
      <c r="P60" s="617">
        <v>10.772399999999999</v>
      </c>
      <c r="Q60" s="617">
        <v>0</v>
      </c>
      <c r="R60" s="617">
        <v>0</v>
      </c>
      <c r="S60" s="617">
        <v>0</v>
      </c>
      <c r="T60" s="617">
        <v>0</v>
      </c>
      <c r="U60" s="618">
        <v>0</v>
      </c>
      <c r="V60" s="618">
        <v>0</v>
      </c>
      <c r="W60" s="618">
        <v>0</v>
      </c>
      <c r="X60" s="618">
        <v>0</v>
      </c>
      <c r="Y60" s="618">
        <v>0</v>
      </c>
      <c r="Z60" s="618">
        <v>0</v>
      </c>
      <c r="AA60" s="618">
        <v>0</v>
      </c>
      <c r="AB60" s="618">
        <v>294.23409999999996</v>
      </c>
      <c r="AC60" s="618">
        <v>0</v>
      </c>
      <c r="AD60" s="618">
        <v>0</v>
      </c>
      <c r="AE60" s="618">
        <v>0</v>
      </c>
      <c r="AF60" s="618">
        <v>0</v>
      </c>
      <c r="AG60" s="618">
        <v>27.044080000000001</v>
      </c>
      <c r="AH60" s="123">
        <v>342.72051999999996</v>
      </c>
    </row>
    <row r="61" spans="1:34" ht="18" customHeight="1" x14ac:dyDescent="0.2">
      <c r="A61" s="626"/>
      <c r="B61" s="614"/>
      <c r="C61" s="614"/>
      <c r="D61" s="614"/>
      <c r="E61" s="614"/>
      <c r="F61" s="617"/>
      <c r="G61" s="617"/>
      <c r="H61" s="617"/>
      <c r="I61" s="617"/>
      <c r="J61" s="617"/>
      <c r="K61" s="617"/>
      <c r="L61" s="617"/>
      <c r="M61" s="617"/>
      <c r="N61" s="617"/>
      <c r="O61" s="617"/>
      <c r="P61" s="617"/>
      <c r="Q61" s="617"/>
      <c r="R61" s="617"/>
      <c r="S61" s="617"/>
      <c r="T61" s="617"/>
      <c r="U61" s="618"/>
      <c r="V61" s="618"/>
      <c r="W61" s="618"/>
      <c r="X61" s="618"/>
      <c r="Y61" s="618"/>
      <c r="Z61" s="618"/>
      <c r="AA61" s="618"/>
      <c r="AB61" s="618"/>
      <c r="AC61" s="618"/>
      <c r="AD61" s="618"/>
      <c r="AE61" s="618"/>
      <c r="AF61" s="618"/>
      <c r="AG61" s="618"/>
      <c r="AH61" s="123"/>
    </row>
    <row r="62" spans="1:34" ht="18" customHeight="1" x14ac:dyDescent="0.2">
      <c r="A62" s="783" t="s">
        <v>480</v>
      </c>
      <c r="B62" s="614">
        <v>0</v>
      </c>
      <c r="C62" s="614">
        <v>0</v>
      </c>
      <c r="D62" s="614">
        <v>0</v>
      </c>
      <c r="E62" s="614">
        <v>0</v>
      </c>
      <c r="F62" s="617">
        <v>0</v>
      </c>
      <c r="G62" s="617">
        <v>0</v>
      </c>
      <c r="H62" s="617">
        <v>0</v>
      </c>
      <c r="I62" s="617">
        <v>0</v>
      </c>
      <c r="J62" s="617">
        <v>0</v>
      </c>
      <c r="K62" s="617">
        <v>0</v>
      </c>
      <c r="L62" s="617">
        <v>0</v>
      </c>
      <c r="M62" s="617">
        <v>0</v>
      </c>
      <c r="N62" s="617">
        <v>0</v>
      </c>
      <c r="O62" s="617">
        <v>0</v>
      </c>
      <c r="P62" s="617">
        <v>0</v>
      </c>
      <c r="Q62" s="617">
        <v>0</v>
      </c>
      <c r="R62" s="617">
        <v>0</v>
      </c>
      <c r="S62" s="617">
        <v>0</v>
      </c>
      <c r="T62" s="617">
        <v>0</v>
      </c>
      <c r="U62" s="618">
        <v>0</v>
      </c>
      <c r="V62" s="618">
        <v>0</v>
      </c>
      <c r="W62" s="618">
        <v>0</v>
      </c>
      <c r="X62" s="618">
        <v>0</v>
      </c>
      <c r="Y62" s="618">
        <v>0</v>
      </c>
      <c r="Z62" s="618">
        <v>0</v>
      </c>
      <c r="AA62" s="618">
        <v>0</v>
      </c>
      <c r="AB62" s="618">
        <v>261.31021208999999</v>
      </c>
      <c r="AC62" s="618">
        <v>0</v>
      </c>
      <c r="AD62" s="618">
        <v>0</v>
      </c>
      <c r="AE62" s="618">
        <v>0</v>
      </c>
      <c r="AF62" s="618">
        <v>0</v>
      </c>
      <c r="AG62" s="618">
        <v>2.70777</v>
      </c>
      <c r="AH62" s="123">
        <v>264.01798208999998</v>
      </c>
    </row>
    <row r="63" spans="1:34" ht="18" customHeight="1" thickBot="1" x14ac:dyDescent="0.25">
      <c r="A63" s="627" t="s">
        <v>1088</v>
      </c>
      <c r="B63" s="593">
        <v>0</v>
      </c>
      <c r="C63" s="593">
        <v>0</v>
      </c>
      <c r="D63" s="593">
        <v>0</v>
      </c>
      <c r="E63" s="593">
        <v>0</v>
      </c>
      <c r="F63" s="593">
        <v>0</v>
      </c>
      <c r="G63" s="593">
        <v>0</v>
      </c>
      <c r="H63" s="593">
        <v>0</v>
      </c>
      <c r="I63" s="593">
        <v>0</v>
      </c>
      <c r="J63" s="593">
        <v>0</v>
      </c>
      <c r="K63" s="593">
        <v>0</v>
      </c>
      <c r="L63" s="593">
        <v>0</v>
      </c>
      <c r="M63" s="593">
        <v>0</v>
      </c>
      <c r="N63" s="593">
        <v>0</v>
      </c>
      <c r="O63" s="593">
        <v>0</v>
      </c>
      <c r="P63" s="593">
        <v>0</v>
      </c>
      <c r="Q63" s="593">
        <v>0</v>
      </c>
      <c r="R63" s="593">
        <v>0</v>
      </c>
      <c r="S63" s="593">
        <v>0</v>
      </c>
      <c r="T63" s="593">
        <v>0</v>
      </c>
      <c r="U63" s="593">
        <v>0</v>
      </c>
      <c r="V63" s="593">
        <v>0</v>
      </c>
      <c r="W63" s="593">
        <v>0</v>
      </c>
      <c r="X63" s="593">
        <v>0</v>
      </c>
      <c r="Y63" s="593">
        <v>0</v>
      </c>
      <c r="Z63" s="593">
        <v>0</v>
      </c>
      <c r="AA63" s="593">
        <v>0</v>
      </c>
      <c r="AB63" s="593">
        <v>261.31021208999999</v>
      </c>
      <c r="AC63" s="593">
        <v>0</v>
      </c>
      <c r="AD63" s="593">
        <v>0</v>
      </c>
      <c r="AE63" s="593">
        <v>0</v>
      </c>
      <c r="AF63" s="593">
        <v>0</v>
      </c>
      <c r="AG63" s="593">
        <v>2.70777</v>
      </c>
      <c r="AH63" s="452">
        <v>264.01798208999998</v>
      </c>
    </row>
    <row r="64" spans="1:34" ht="18" customHeight="1" x14ac:dyDescent="0.2">
      <c r="A64" s="91" t="s">
        <v>44</v>
      </c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31"/>
      <c r="AH64" s="131"/>
    </row>
    <row r="65" spans="1:34" s="453" customFormat="1" x14ac:dyDescent="0.2">
      <c r="A65" s="91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</row>
    <row r="66" spans="1:34" s="453" customFormat="1" x14ac:dyDescent="0.2">
      <c r="A66" s="91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</row>
    <row r="67" spans="1:34" x14ac:dyDescent="0.2">
      <c r="A67" s="89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97"/>
    </row>
    <row r="68" spans="1:34" x14ac:dyDescent="0.2">
      <c r="A68" s="89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97"/>
    </row>
    <row r="69" spans="1:34" x14ac:dyDescent="0.2">
      <c r="A69" s="89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97"/>
    </row>
    <row r="70" spans="1:34" s="451" customFormat="1" x14ac:dyDescent="0.2">
      <c r="A70" s="95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</row>
    <row r="71" spans="1:34" s="451" customFormat="1" x14ac:dyDescent="0.2">
      <c r="A71" s="95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</row>
    <row r="72" spans="1:34" x14ac:dyDescent="0.2">
      <c r="A72" s="95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</row>
    <row r="73" spans="1:34" x14ac:dyDescent="0.2">
      <c r="A73" s="95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</row>
    <row r="74" spans="1:34" x14ac:dyDescent="0.2">
      <c r="A74" s="95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</row>
    <row r="75" spans="1:34" x14ac:dyDescent="0.2">
      <c r="A75" s="95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</row>
    <row r="76" spans="1:34" x14ac:dyDescent="0.2">
      <c r="A76" s="95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</row>
    <row r="77" spans="1:34" x14ac:dyDescent="0.2">
      <c r="A77" s="95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</row>
    <row r="78" spans="1:34" x14ac:dyDescent="0.2">
      <c r="A78" s="89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97"/>
    </row>
    <row r="79" spans="1:34" x14ac:dyDescent="0.2">
      <c r="A79" s="89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97"/>
    </row>
    <row r="80" spans="1:34" x14ac:dyDescent="0.2">
      <c r="A80" s="89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97"/>
    </row>
    <row r="81" spans="1:34" x14ac:dyDescent="0.2">
      <c r="A81" s="89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97"/>
    </row>
    <row r="82" spans="1:34" x14ac:dyDescent="0.2">
      <c r="A82" s="89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97"/>
    </row>
    <row r="83" spans="1:34" x14ac:dyDescent="0.2">
      <c r="A83" s="89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97"/>
    </row>
    <row r="84" spans="1:34" x14ac:dyDescent="0.2">
      <c r="A84" s="89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97"/>
    </row>
    <row r="85" spans="1:34" x14ac:dyDescent="0.2">
      <c r="A85" s="89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97"/>
    </row>
    <row r="86" spans="1:34" x14ac:dyDescent="0.2">
      <c r="A86" s="89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97"/>
    </row>
    <row r="87" spans="1:34" x14ac:dyDescent="0.2">
      <c r="A87" s="89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97"/>
    </row>
    <row r="88" spans="1:34" x14ac:dyDescent="0.2">
      <c r="A88" s="89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97"/>
    </row>
    <row r="89" spans="1:34" x14ac:dyDescent="0.2">
      <c r="A89" s="89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97"/>
    </row>
    <row r="90" spans="1:34" x14ac:dyDescent="0.2">
      <c r="A90" s="89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97"/>
    </row>
    <row r="91" spans="1:34" x14ac:dyDescent="0.2">
      <c r="A91" s="89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97"/>
    </row>
    <row r="92" spans="1:34" x14ac:dyDescent="0.2">
      <c r="A92" s="89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97"/>
    </row>
    <row r="93" spans="1:34" x14ac:dyDescent="0.2">
      <c r="A93" s="89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97"/>
    </row>
    <row r="94" spans="1:34" x14ac:dyDescent="0.2">
      <c r="A94" s="89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</row>
    <row r="95" spans="1:34" x14ac:dyDescent="0.2">
      <c r="A95" s="89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</row>
    <row r="96" spans="1:34" x14ac:dyDescent="0.2">
      <c r="A96" s="89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</row>
    <row r="97" spans="1:34" x14ac:dyDescent="0.2">
      <c r="A97" s="89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</row>
    <row r="98" spans="1:34" x14ac:dyDescent="0.2">
      <c r="A98" s="89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</row>
    <row r="99" spans="1:34" x14ac:dyDescent="0.2">
      <c r="A99" s="89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</row>
    <row r="100" spans="1:34" x14ac:dyDescent="0.2">
      <c r="A100" s="89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</row>
    <row r="101" spans="1:34" x14ac:dyDescent="0.2">
      <c r="A101" s="89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</row>
    <row r="102" spans="1:34" x14ac:dyDescent="0.2">
      <c r="A102" s="89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</row>
    <row r="103" spans="1:34" x14ac:dyDescent="0.2">
      <c r="A103" s="89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</row>
    <row r="104" spans="1:34" x14ac:dyDescent="0.2">
      <c r="A104" s="89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</row>
    <row r="105" spans="1:34" x14ac:dyDescent="0.2">
      <c r="A105" s="89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</row>
    <row r="106" spans="1:34" x14ac:dyDescent="0.2">
      <c r="A106" s="89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</row>
    <row r="107" spans="1:34" x14ac:dyDescent="0.2">
      <c r="A107" s="89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</row>
    <row r="108" spans="1:34" x14ac:dyDescent="0.2">
      <c r="A108" s="89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</row>
    <row r="109" spans="1:34" x14ac:dyDescent="0.2">
      <c r="A109" s="89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</row>
    <row r="110" spans="1:34" x14ac:dyDescent="0.2">
      <c r="A110" s="89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</row>
    <row r="111" spans="1:34" x14ac:dyDescent="0.2">
      <c r="A111" s="89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</row>
    <row r="112" spans="1:34" x14ac:dyDescent="0.2">
      <c r="A112" s="89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</row>
    <row r="113" spans="1:34" x14ac:dyDescent="0.2">
      <c r="A113" s="89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</row>
    <row r="114" spans="1:34" x14ac:dyDescent="0.2">
      <c r="A114" s="89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</row>
    <row r="115" spans="1:34" x14ac:dyDescent="0.2">
      <c r="A115" s="89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</row>
    <row r="116" spans="1:34" x14ac:dyDescent="0.2">
      <c r="A116" s="89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</row>
    <row r="117" spans="1:34" x14ac:dyDescent="0.2">
      <c r="A117" s="89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</row>
    <row r="118" spans="1:34" x14ac:dyDescent="0.2">
      <c r="A118" s="89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</row>
    <row r="119" spans="1:34" x14ac:dyDescent="0.2">
      <c r="A119" s="89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</row>
    <row r="120" spans="1:34" x14ac:dyDescent="0.2">
      <c r="A120" s="89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</row>
    <row r="121" spans="1:34" x14ac:dyDescent="0.2">
      <c r="A121" s="89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</row>
    <row r="122" spans="1:34" x14ac:dyDescent="0.2">
      <c r="A122" s="89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</row>
    <row r="123" spans="1:34" x14ac:dyDescent="0.2">
      <c r="A123" s="89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</row>
    <row r="124" spans="1:34" x14ac:dyDescent="0.2">
      <c r="A124" s="89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</row>
    <row r="125" spans="1:34" x14ac:dyDescent="0.2">
      <c r="A125" s="89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</row>
    <row r="126" spans="1:34" x14ac:dyDescent="0.2">
      <c r="A126" s="89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</row>
    <row r="127" spans="1:34" x14ac:dyDescent="0.2">
      <c r="A127" s="89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</row>
    <row r="128" spans="1:34" x14ac:dyDescent="0.2">
      <c r="A128" s="89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</row>
    <row r="129" spans="2:34" x14ac:dyDescent="0.2"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</row>
    <row r="130" spans="2:34" x14ac:dyDescent="0.2"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</row>
    <row r="131" spans="2:34" x14ac:dyDescent="0.2"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</row>
    <row r="132" spans="2:34" x14ac:dyDescent="0.2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</row>
    <row r="133" spans="2:34" x14ac:dyDescent="0.2"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</row>
    <row r="134" spans="2:34" x14ac:dyDescent="0.2"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</row>
    <row r="135" spans="2:34" x14ac:dyDescent="0.2"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</row>
    <row r="136" spans="2:34" x14ac:dyDescent="0.2"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</row>
    <row r="137" spans="2:34" x14ac:dyDescent="0.2"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</row>
    <row r="138" spans="2:34" x14ac:dyDescent="0.2"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</row>
    <row r="139" spans="2:34" x14ac:dyDescent="0.2"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</row>
    <row r="140" spans="2:34" x14ac:dyDescent="0.2"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</row>
    <row r="141" spans="2:34" x14ac:dyDescent="0.2"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</row>
    <row r="142" spans="2:34" x14ac:dyDescent="0.2"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</row>
    <row r="143" spans="2:34" x14ac:dyDescent="0.2"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</row>
    <row r="144" spans="2:34" x14ac:dyDescent="0.2"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</row>
    <row r="145" spans="2:34" x14ac:dyDescent="0.2"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</row>
    <row r="146" spans="2:34" x14ac:dyDescent="0.2"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</row>
    <row r="147" spans="2:34" x14ac:dyDescent="0.2"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</row>
    <row r="148" spans="2:34" x14ac:dyDescent="0.2"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</row>
  </sheetData>
  <mergeCells count="2">
    <mergeCell ref="P5:AH6"/>
    <mergeCell ref="A5:O6"/>
  </mergeCells>
  <phoneticPr fontId="6" type="noConversion"/>
  <conditionalFormatting sqref="AH8">
    <cfRule type="expression" dxfId="92" priority="3" stopIfTrue="1">
      <formula>$Z8=1</formula>
    </cfRule>
  </conditionalFormatting>
  <conditionalFormatting sqref="AH8 C8:AC8">
    <cfRule type="expression" dxfId="91" priority="977" stopIfTrue="1">
      <formula>#REF!=1</formula>
    </cfRule>
  </conditionalFormatting>
  <conditionalFormatting sqref="AD8">
    <cfRule type="expression" dxfId="90" priority="979" stopIfTrue="1">
      <formula>#REF!=1</formula>
    </cfRule>
  </conditionalFormatting>
  <conditionalFormatting sqref="AG8">
    <cfRule type="expression" dxfId="89" priority="980" stopIfTrue="1">
      <formula>#REF!=1</formula>
    </cfRule>
  </conditionalFormatting>
  <conditionalFormatting sqref="AD8:AG8">
    <cfRule type="expression" dxfId="88" priority="98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3" fitToWidth="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42"/>
  <sheetViews>
    <sheetView showGridLines="0" zoomScaleNormal="100" workbookViewId="0">
      <pane xSplit="1" ySplit="8" topLeftCell="B54" activePane="bottomRight" state="frozen"/>
      <selection activeCell="AQ16" sqref="AQ16"/>
      <selection pane="topRight" activeCell="AQ16" sqref="AQ16"/>
      <selection pane="bottomLeft" activeCell="AQ16" sqref="AQ16"/>
      <selection pane="bottomRight" activeCell="A5" sqref="A5:M6"/>
    </sheetView>
  </sheetViews>
  <sheetFormatPr defaultRowHeight="12.75" x14ac:dyDescent="0.2"/>
  <cols>
    <col min="1" max="1" width="44" style="357" customWidth="1"/>
    <col min="2" max="16384" width="9.140625" style="357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19" customFormat="1" ht="15" customHeight="1" x14ac:dyDescent="0.2">
      <c r="A3" s="1057" t="s">
        <v>168</v>
      </c>
      <c r="AF3" s="1058" t="s">
        <v>1810</v>
      </c>
    </row>
    <row r="4" spans="1:32" s="447" customFormat="1" ht="12" customHeight="1" x14ac:dyDescent="0.2"/>
    <row r="5" spans="1:32" s="447" customFormat="1" ht="18" customHeight="1" x14ac:dyDescent="0.2">
      <c r="A5" s="1731" t="s">
        <v>3131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0" t="s">
        <v>3132</v>
      </c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447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447" customFormat="1" ht="12" customHeight="1" thickBot="1" x14ac:dyDescent="0.25">
      <c r="AF7" s="1354" t="s">
        <v>2071</v>
      </c>
    </row>
    <row r="8" spans="1:32" s="449" customFormat="1" ht="69.95" customHeight="1" thickBot="1" x14ac:dyDescent="0.25">
      <c r="A8" s="1202"/>
      <c r="B8" s="1104" t="s">
        <v>2070</v>
      </c>
      <c r="C8" s="1104" t="s">
        <v>1220</v>
      </c>
      <c r="D8" s="1104" t="s">
        <v>800</v>
      </c>
      <c r="E8" s="1104" t="s">
        <v>763</v>
      </c>
      <c r="F8" s="1104" t="s">
        <v>1548</v>
      </c>
      <c r="G8" s="1104" t="s">
        <v>1549</v>
      </c>
      <c r="H8" s="1104" t="s">
        <v>817</v>
      </c>
      <c r="I8" s="1104" t="s">
        <v>854</v>
      </c>
      <c r="J8" s="1104" t="s">
        <v>2132</v>
      </c>
      <c r="K8" s="1104" t="s">
        <v>1557</v>
      </c>
      <c r="L8" s="1104" t="s">
        <v>802</v>
      </c>
      <c r="M8" s="1104" t="s">
        <v>830</v>
      </c>
      <c r="N8" s="1104" t="s">
        <v>1644</v>
      </c>
      <c r="O8" s="1104" t="s">
        <v>1530</v>
      </c>
      <c r="P8" s="1104" t="s">
        <v>758</v>
      </c>
      <c r="Q8" s="1104" t="s">
        <v>1418</v>
      </c>
      <c r="R8" s="1104" t="s">
        <v>803</v>
      </c>
      <c r="S8" s="1104" t="s">
        <v>762</v>
      </c>
      <c r="T8" s="1104" t="s">
        <v>761</v>
      </c>
      <c r="U8" s="1104" t="s">
        <v>829</v>
      </c>
      <c r="V8" s="1104" t="s">
        <v>1581</v>
      </c>
      <c r="W8" s="1104" t="s">
        <v>1527</v>
      </c>
      <c r="X8" s="1104" t="s">
        <v>828</v>
      </c>
      <c r="Y8" s="1104" t="s">
        <v>799</v>
      </c>
      <c r="Z8" s="1104" t="s">
        <v>1168</v>
      </c>
      <c r="AA8" s="1104" t="s">
        <v>2088</v>
      </c>
      <c r="AB8" s="1104" t="s">
        <v>1535</v>
      </c>
      <c r="AC8" s="1096" t="s">
        <v>759</v>
      </c>
      <c r="AD8" s="1096" t="s">
        <v>1528</v>
      </c>
      <c r="AE8" s="1104" t="s">
        <v>752</v>
      </c>
      <c r="AF8" s="1151" t="s">
        <v>1093</v>
      </c>
    </row>
    <row r="9" spans="1:32" ht="24.95" customHeight="1" x14ac:dyDescent="0.2">
      <c r="A9" s="1623" t="s">
        <v>4044</v>
      </c>
      <c r="B9" s="1227">
        <v>843.745</v>
      </c>
      <c r="C9" s="1227">
        <v>192225.35664000004</v>
      </c>
      <c r="D9" s="1227">
        <v>219512.78642999995</v>
      </c>
      <c r="E9" s="1227">
        <v>351575.03429000004</v>
      </c>
      <c r="F9" s="1227">
        <v>34569.361640000003</v>
      </c>
      <c r="G9" s="1227">
        <v>99583.063579999565</v>
      </c>
      <c r="H9" s="1227">
        <v>841411.50345301419</v>
      </c>
      <c r="I9" s="1227">
        <v>11561.05701</v>
      </c>
      <c r="J9" s="1227">
        <v>15837.50252</v>
      </c>
      <c r="K9" s="1227">
        <v>99234.361090000006</v>
      </c>
      <c r="L9" s="1227">
        <v>26999.940250000003</v>
      </c>
      <c r="M9" s="1227">
        <v>135283.49135999999</v>
      </c>
      <c r="N9" s="1227">
        <v>10034.545920127</v>
      </c>
      <c r="O9" s="1227">
        <v>135765.45493999997</v>
      </c>
      <c r="P9" s="1227">
        <v>155604.6776087014</v>
      </c>
      <c r="Q9" s="1227">
        <v>135953.26467999999</v>
      </c>
      <c r="R9" s="1227">
        <v>104842.193065</v>
      </c>
      <c r="S9" s="1227">
        <v>38614.784869999996</v>
      </c>
      <c r="T9" s="1227">
        <v>41122.252557999993</v>
      </c>
      <c r="U9" s="1227">
        <v>55168.221659999988</v>
      </c>
      <c r="V9" s="1227">
        <v>176970.46506999995</v>
      </c>
      <c r="W9" s="1227">
        <v>35601.555999999997</v>
      </c>
      <c r="X9" s="1227">
        <v>43572.08294</v>
      </c>
      <c r="Y9" s="1227">
        <v>5384.2360000000008</v>
      </c>
      <c r="Z9" s="1227">
        <v>74486.899371700012</v>
      </c>
      <c r="AA9" s="1227">
        <v>22004.541569999994</v>
      </c>
      <c r="AB9" s="1227">
        <v>3745.7639799999997</v>
      </c>
      <c r="AC9" s="1227">
        <v>47298.282000000007</v>
      </c>
      <c r="AD9" s="1227">
        <v>1486.7580999999991</v>
      </c>
      <c r="AE9" s="1227">
        <v>13227.550649999996</v>
      </c>
      <c r="AF9" s="1227">
        <v>3129520.7342465422</v>
      </c>
    </row>
    <row r="10" spans="1:32" ht="14.1" customHeight="1" x14ac:dyDescent="0.2">
      <c r="A10" s="94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</row>
    <row r="11" spans="1:32" ht="14.1" customHeight="1" x14ac:dyDescent="0.2">
      <c r="A11" s="252" t="s">
        <v>1089</v>
      </c>
      <c r="B11" s="98">
        <v>1.42354</v>
      </c>
      <c r="C11" s="98">
        <v>3706.681</v>
      </c>
      <c r="D11" s="98">
        <v>5733.2812855404873</v>
      </c>
      <c r="E11" s="98">
        <v>3306.505088341517</v>
      </c>
      <c r="F11" s="98">
        <v>845.28137000000004</v>
      </c>
      <c r="G11" s="98">
        <v>3738.4801400003444</v>
      </c>
      <c r="H11" s="98">
        <v>11384.895513898624</v>
      </c>
      <c r="I11" s="98">
        <v>1114.6210100000001</v>
      </c>
      <c r="J11" s="98">
        <v>324.07806939120883</v>
      </c>
      <c r="K11" s="98">
        <v>2315.8263099999999</v>
      </c>
      <c r="L11" s="98">
        <v>154.96679</v>
      </c>
      <c r="M11" s="98">
        <v>46.017000000000003</v>
      </c>
      <c r="N11" s="98">
        <v>218.52205000000001</v>
      </c>
      <c r="O11" s="98">
        <v>3734.3458799999999</v>
      </c>
      <c r="P11" s="98">
        <v>4205.2865612000005</v>
      </c>
      <c r="Q11" s="98">
        <v>1406.16815</v>
      </c>
      <c r="R11" s="98">
        <v>4197.506112</v>
      </c>
      <c r="S11" s="98">
        <v>224.93912</v>
      </c>
      <c r="T11" s="98">
        <v>901.49454000000003</v>
      </c>
      <c r="U11" s="98">
        <v>1104.8217677586599</v>
      </c>
      <c r="V11" s="98">
        <v>175.76564000000002</v>
      </c>
      <c r="W11" s="98">
        <v>9.2550000000000008</v>
      </c>
      <c r="X11" s="98">
        <v>547.96500000000003</v>
      </c>
      <c r="Y11" s="98">
        <v>135.624</v>
      </c>
      <c r="Z11" s="98">
        <v>3474.9027986902665</v>
      </c>
      <c r="AA11" s="98">
        <v>2.5625100000000001</v>
      </c>
      <c r="AB11" s="98">
        <v>275.24299999999999</v>
      </c>
      <c r="AC11" s="98">
        <v>1079.2850000000001</v>
      </c>
      <c r="AD11" s="98">
        <v>18.525359999999999</v>
      </c>
      <c r="AE11" s="98">
        <v>174.01424</v>
      </c>
      <c r="AF11" s="98">
        <v>54558.283846821112</v>
      </c>
    </row>
    <row r="12" spans="1:32" ht="14.1" customHeight="1" x14ac:dyDescent="0.2">
      <c r="A12" s="252" t="s">
        <v>1090</v>
      </c>
      <c r="B12" s="98">
        <v>401.54248999999999</v>
      </c>
      <c r="C12" s="98">
        <v>90504.011640000012</v>
      </c>
      <c r="D12" s="98">
        <v>102086.59797220379</v>
      </c>
      <c r="E12" s="98">
        <v>169974.43834562006</v>
      </c>
      <c r="F12" s="98">
        <v>15378.703649999999</v>
      </c>
      <c r="G12" s="98">
        <v>40746.333229998898</v>
      </c>
      <c r="H12" s="98">
        <v>437459.65573213593</v>
      </c>
      <c r="I12" s="98">
        <v>4576.82629</v>
      </c>
      <c r="J12" s="98">
        <v>6098.4675770532995</v>
      </c>
      <c r="K12" s="98">
        <v>40533.60472000001</v>
      </c>
      <c r="L12" s="98">
        <v>17764.915290000004</v>
      </c>
      <c r="M12" s="98">
        <v>54448.977399999996</v>
      </c>
      <c r="N12" s="98">
        <v>4153.0586501269781</v>
      </c>
      <c r="O12" s="98">
        <v>68222.217789999995</v>
      </c>
      <c r="P12" s="98">
        <v>73318.619312735595</v>
      </c>
      <c r="Q12" s="98">
        <v>49353.286759999995</v>
      </c>
      <c r="R12" s="98">
        <v>39401.109069999999</v>
      </c>
      <c r="S12" s="98">
        <v>21990.29854</v>
      </c>
      <c r="T12" s="98">
        <v>20536.71444</v>
      </c>
      <c r="U12" s="98">
        <v>33449.815983483648</v>
      </c>
      <c r="V12" s="98">
        <v>110121.42241999999</v>
      </c>
      <c r="W12" s="98">
        <v>13687.986999999999</v>
      </c>
      <c r="X12" s="98">
        <v>20917.293000000001</v>
      </c>
      <c r="Y12" s="98">
        <v>1854.2550000000001</v>
      </c>
      <c r="Z12" s="98">
        <v>34995.630852515889</v>
      </c>
      <c r="AA12" s="98">
        <v>10965.531050000001</v>
      </c>
      <c r="AB12" s="98">
        <v>1295.18598</v>
      </c>
      <c r="AC12" s="98">
        <v>21015.477999999999</v>
      </c>
      <c r="AD12" s="98">
        <v>969.47164999999904</v>
      </c>
      <c r="AE12" s="98">
        <v>6407.4991699999946</v>
      </c>
      <c r="AF12" s="98">
        <v>1512628.9490058739</v>
      </c>
    </row>
    <row r="13" spans="1:32" ht="14.1" customHeight="1" x14ac:dyDescent="0.2">
      <c r="A13" s="252" t="s">
        <v>1091</v>
      </c>
      <c r="B13" s="98">
        <v>0</v>
      </c>
      <c r="C13" s="98">
        <v>1846.5309999999999</v>
      </c>
      <c r="D13" s="98">
        <v>26003.384387588976</v>
      </c>
      <c r="E13" s="98">
        <v>8764.7921148608348</v>
      </c>
      <c r="F13" s="98">
        <v>169.41060000000002</v>
      </c>
      <c r="G13" s="98">
        <v>1579.237419999997</v>
      </c>
      <c r="H13" s="98">
        <v>3059.8579640969483</v>
      </c>
      <c r="I13" s="98">
        <v>257.44378</v>
      </c>
      <c r="J13" s="98">
        <v>488.50072377175758</v>
      </c>
      <c r="K13" s="98">
        <v>1906.731</v>
      </c>
      <c r="L13" s="98">
        <v>62.084060000000001</v>
      </c>
      <c r="M13" s="98">
        <v>5574.3964999999998</v>
      </c>
      <c r="N13" s="98">
        <v>22.955019999999998</v>
      </c>
      <c r="O13" s="98">
        <v>826.24767000000008</v>
      </c>
      <c r="P13" s="98">
        <v>2184.7290634479391</v>
      </c>
      <c r="Q13" s="98">
        <v>3849.4319599999999</v>
      </c>
      <c r="R13" s="98">
        <v>1751.188455</v>
      </c>
      <c r="S13" s="98">
        <v>1038.26531</v>
      </c>
      <c r="T13" s="98">
        <v>833.83587899999998</v>
      </c>
      <c r="U13" s="98">
        <v>34.234985627706578</v>
      </c>
      <c r="V13" s="98">
        <v>156.04739999999998</v>
      </c>
      <c r="W13" s="98">
        <v>5.4489999999999998</v>
      </c>
      <c r="X13" s="98">
        <v>423.87799999999999</v>
      </c>
      <c r="Y13" s="98">
        <v>118.777</v>
      </c>
      <c r="Z13" s="98">
        <v>3133.2740674117554</v>
      </c>
      <c r="AA13" s="98">
        <v>0.91852</v>
      </c>
      <c r="AB13" s="98">
        <v>359.57799999999997</v>
      </c>
      <c r="AC13" s="98">
        <v>287.51100000000002</v>
      </c>
      <c r="AD13" s="98">
        <v>14.700089999999999</v>
      </c>
      <c r="AE13" s="98">
        <v>228.38104000000001</v>
      </c>
      <c r="AF13" s="98">
        <v>64981.772010805922</v>
      </c>
    </row>
    <row r="14" spans="1:32" ht="14.1" customHeight="1" x14ac:dyDescent="0.2">
      <c r="A14" s="252" t="s">
        <v>36</v>
      </c>
      <c r="B14" s="98">
        <v>7.8220700000000001</v>
      </c>
      <c r="C14" s="98">
        <v>6623.9960000000001</v>
      </c>
      <c r="D14" s="98">
        <v>16396.004820174869</v>
      </c>
      <c r="E14" s="98">
        <v>20660.109430129738</v>
      </c>
      <c r="F14" s="98">
        <v>3690.3569400000001</v>
      </c>
      <c r="G14" s="98">
        <v>14214.237280000032</v>
      </c>
      <c r="H14" s="98">
        <v>49412.702913212175</v>
      </c>
      <c r="I14" s="98">
        <v>523.59841000000006</v>
      </c>
      <c r="J14" s="98">
        <v>1705.2141933234082</v>
      </c>
      <c r="K14" s="98">
        <v>13486.045870000002</v>
      </c>
      <c r="L14" s="98">
        <v>1604.4436000000001</v>
      </c>
      <c r="M14" s="98">
        <v>21532.909489999998</v>
      </c>
      <c r="N14" s="98">
        <v>590.2123200000002</v>
      </c>
      <c r="O14" s="98">
        <v>12080.751719999998</v>
      </c>
      <c r="P14" s="98">
        <v>13166.500225942455</v>
      </c>
      <c r="Q14" s="98">
        <v>17883.370729999999</v>
      </c>
      <c r="R14" s="98">
        <v>9354.136688999999</v>
      </c>
      <c r="S14" s="98">
        <v>1558.2992300000001</v>
      </c>
      <c r="T14" s="98">
        <v>3407.3742689999995</v>
      </c>
      <c r="U14" s="98">
        <v>1606.3180512111753</v>
      </c>
      <c r="V14" s="98">
        <v>3658.6525500000002</v>
      </c>
      <c r="W14" s="98">
        <v>5279.5140000000001</v>
      </c>
      <c r="X14" s="98">
        <v>7033.7709999999997</v>
      </c>
      <c r="Y14" s="98">
        <v>2853.7359999999999</v>
      </c>
      <c r="Z14" s="98">
        <v>5736.6960020754223</v>
      </c>
      <c r="AA14" s="98">
        <v>2266.08572</v>
      </c>
      <c r="AB14" s="98">
        <v>270.87799999999999</v>
      </c>
      <c r="AC14" s="98">
        <v>5030.6710000000003</v>
      </c>
      <c r="AD14" s="98">
        <v>41.800270000000005</v>
      </c>
      <c r="AE14" s="98">
        <v>1124.9685599999998</v>
      </c>
      <c r="AF14" s="98">
        <v>242801.17735406931</v>
      </c>
    </row>
    <row r="15" spans="1:32" ht="14.1" customHeight="1" x14ac:dyDescent="0.2">
      <c r="A15" s="252" t="s">
        <v>1209</v>
      </c>
      <c r="B15" s="98">
        <v>126.53360000000001</v>
      </c>
      <c r="C15" s="98">
        <v>70186.63</v>
      </c>
      <c r="D15" s="98">
        <v>44877.415672752737</v>
      </c>
      <c r="E15" s="98">
        <v>89939.959553684268</v>
      </c>
      <c r="F15" s="98">
        <v>8076.25792</v>
      </c>
      <c r="G15" s="98">
        <v>20196.821970000201</v>
      </c>
      <c r="H15" s="98">
        <v>197346.75592128307</v>
      </c>
      <c r="I15" s="98">
        <v>2323.6555499999999</v>
      </c>
      <c r="J15" s="98">
        <v>3790.6931411280448</v>
      </c>
      <c r="K15" s="98">
        <v>21858.516800000001</v>
      </c>
      <c r="L15" s="98">
        <v>5213.7285099999999</v>
      </c>
      <c r="M15" s="98">
        <v>33002.579519999999</v>
      </c>
      <c r="N15" s="98">
        <v>2681.6874400000197</v>
      </c>
      <c r="O15" s="98">
        <v>25225.717400000001</v>
      </c>
      <c r="P15" s="98">
        <v>31244.528477870997</v>
      </c>
      <c r="Q15" s="98">
        <v>16986.557960000002</v>
      </c>
      <c r="R15" s="98">
        <v>16657.708310999999</v>
      </c>
      <c r="S15" s="98">
        <v>9348.1152200000015</v>
      </c>
      <c r="T15" s="98">
        <v>7072.4313099999999</v>
      </c>
      <c r="U15" s="98">
        <v>14316.408554371481</v>
      </c>
      <c r="V15" s="98">
        <v>51514.209579999995</v>
      </c>
      <c r="W15" s="98">
        <v>8647.6190000000006</v>
      </c>
      <c r="X15" s="98">
        <v>7493.95</v>
      </c>
      <c r="Y15" s="98">
        <v>120.49</v>
      </c>
      <c r="Z15" s="98">
        <v>16426.127274780916</v>
      </c>
      <c r="AA15" s="98">
        <v>8749.527039999999</v>
      </c>
      <c r="AB15" s="98">
        <v>914.54600000000005</v>
      </c>
      <c r="AC15" s="98">
        <v>7975.5479999999998</v>
      </c>
      <c r="AD15" s="98">
        <v>247.89267000000001</v>
      </c>
      <c r="AE15" s="98">
        <v>2128.8751200000002</v>
      </c>
      <c r="AF15" s="98">
        <v>724691.48751687142</v>
      </c>
    </row>
    <row r="16" spans="1:32" ht="14.1" customHeight="1" x14ac:dyDescent="0.2">
      <c r="A16" s="252" t="s">
        <v>1210</v>
      </c>
      <c r="B16" s="98">
        <v>315.46429999999998</v>
      </c>
      <c r="C16" s="98">
        <v>7911.66</v>
      </c>
      <c r="D16" s="98">
        <v>15925.66410035511</v>
      </c>
      <c r="E16" s="98">
        <v>27569.205880217549</v>
      </c>
      <c r="F16" s="98">
        <v>3428.4729900000002</v>
      </c>
      <c r="G16" s="98">
        <v>12522.011959999991</v>
      </c>
      <c r="H16" s="98">
        <v>69684.668836479614</v>
      </c>
      <c r="I16" s="98">
        <v>1151.83079</v>
      </c>
      <c r="J16" s="98">
        <v>1057.3599728668798</v>
      </c>
      <c r="K16" s="98">
        <v>5561.5768200000002</v>
      </c>
      <c r="L16" s="98">
        <v>1145.8432</v>
      </c>
      <c r="M16" s="98">
        <v>11521.479660000001</v>
      </c>
      <c r="N16" s="98">
        <v>1133.2636200000013</v>
      </c>
      <c r="O16" s="98">
        <v>15666.091610000001</v>
      </c>
      <c r="P16" s="98">
        <v>16288.888823638717</v>
      </c>
      <c r="Q16" s="98">
        <v>16147.036810000001</v>
      </c>
      <c r="R16" s="98">
        <v>18613.241748</v>
      </c>
      <c r="S16" s="98">
        <v>3409.3616200000001</v>
      </c>
      <c r="T16" s="98">
        <v>5262.7905630000005</v>
      </c>
      <c r="U16" s="98">
        <v>2893.7091456664057</v>
      </c>
      <c r="V16" s="98">
        <v>7988.8726999999999</v>
      </c>
      <c r="W16" s="98">
        <v>5673.799</v>
      </c>
      <c r="X16" s="98">
        <v>4569.7520000000004</v>
      </c>
      <c r="Y16" s="98">
        <v>48.81</v>
      </c>
      <c r="Z16" s="98">
        <v>7333.1553644620535</v>
      </c>
      <c r="AA16" s="98">
        <v>-0.82544000000000006</v>
      </c>
      <c r="AB16" s="98">
        <v>335.61500000000001</v>
      </c>
      <c r="AC16" s="98">
        <v>4672.46</v>
      </c>
      <c r="AD16" s="98">
        <v>28.628589999999999</v>
      </c>
      <c r="AE16" s="98">
        <v>1579.27846</v>
      </c>
      <c r="AF16" s="98">
        <v>269439.16812468634</v>
      </c>
    </row>
    <row r="17" spans="1:32" ht="14.1" customHeight="1" x14ac:dyDescent="0.2">
      <c r="A17" s="252" t="s">
        <v>1211</v>
      </c>
      <c r="B17" s="98">
        <v>0.44160000000000005</v>
      </c>
      <c r="C17" s="98">
        <v>1434.54</v>
      </c>
      <c r="D17" s="98">
        <v>977.39933562832903</v>
      </c>
      <c r="E17" s="98">
        <v>1269.5921017599667</v>
      </c>
      <c r="F17" s="98">
        <v>356.57646</v>
      </c>
      <c r="G17" s="98">
        <v>1778.0684400000798</v>
      </c>
      <c r="H17" s="98">
        <v>4338.2697706506224</v>
      </c>
      <c r="I17" s="98">
        <v>296.89214000000004</v>
      </c>
      <c r="J17" s="98">
        <v>181.98424424272667</v>
      </c>
      <c r="K17" s="98">
        <v>1352.2521000000002</v>
      </c>
      <c r="L17" s="98">
        <v>27.121470000000002</v>
      </c>
      <c r="M17" s="98">
        <v>434.59571</v>
      </c>
      <c r="N17" s="98">
        <v>155.1490799999994</v>
      </c>
      <c r="O17" s="98">
        <v>3496.7328399999997</v>
      </c>
      <c r="P17" s="98">
        <v>1905.2135109552441</v>
      </c>
      <c r="Q17" s="98">
        <v>780.59013000000004</v>
      </c>
      <c r="R17" s="98">
        <v>2498.0675040000001</v>
      </c>
      <c r="S17" s="98">
        <v>635.76079000000004</v>
      </c>
      <c r="T17" s="98">
        <v>919.90503899999999</v>
      </c>
      <c r="U17" s="98">
        <v>397.65919907903674</v>
      </c>
      <c r="V17" s="98">
        <v>128.37868</v>
      </c>
      <c r="W17" s="98">
        <v>491.90100000000001</v>
      </c>
      <c r="X17" s="98">
        <v>326.63299999999998</v>
      </c>
      <c r="Y17" s="98">
        <v>71.456999999999994</v>
      </c>
      <c r="Z17" s="98">
        <v>1770.00143491481</v>
      </c>
      <c r="AA17" s="98">
        <v>18.275839999999999</v>
      </c>
      <c r="AB17" s="98">
        <v>44.523000000000003</v>
      </c>
      <c r="AC17" s="98">
        <v>419.41899999999998</v>
      </c>
      <c r="AD17" s="98">
        <v>0</v>
      </c>
      <c r="AE17" s="98">
        <v>123.69239</v>
      </c>
      <c r="AF17" s="98">
        <v>26631.092810230821</v>
      </c>
    </row>
    <row r="18" spans="1:32" ht="14.1" customHeight="1" x14ac:dyDescent="0.2">
      <c r="A18" s="252" t="s">
        <v>1292</v>
      </c>
      <c r="B18" s="98">
        <v>0</v>
      </c>
      <c r="C18" s="98">
        <v>5880.4650000000001</v>
      </c>
      <c r="D18" s="98">
        <v>1854.2051479235001</v>
      </c>
      <c r="E18" s="98">
        <v>2819.512946380311</v>
      </c>
      <c r="F18" s="98">
        <v>317.67652000000004</v>
      </c>
      <c r="G18" s="98">
        <v>568.63941</v>
      </c>
      <c r="H18" s="98">
        <v>9506.2274029911569</v>
      </c>
      <c r="I18" s="98">
        <v>342.05556999999999</v>
      </c>
      <c r="J18" s="98">
        <v>1310.012626286112</v>
      </c>
      <c r="K18" s="98">
        <v>5861.4970000000003</v>
      </c>
      <c r="L18" s="98">
        <v>0</v>
      </c>
      <c r="M18" s="98">
        <v>4708.3685500000001</v>
      </c>
      <c r="N18" s="98">
        <v>256.40788000000009</v>
      </c>
      <c r="O18" s="98">
        <v>204.69320000000002</v>
      </c>
      <c r="P18" s="98">
        <v>1978.3889022195178</v>
      </c>
      <c r="Q18" s="98">
        <v>10139.98466</v>
      </c>
      <c r="R18" s="98">
        <v>3935.7672299999999</v>
      </c>
      <c r="S18" s="98">
        <v>125.80054</v>
      </c>
      <c r="T18" s="98">
        <v>939.42229500000008</v>
      </c>
      <c r="U18" s="98">
        <v>860.62653231738886</v>
      </c>
      <c r="V18" s="98">
        <v>202.53214000000003</v>
      </c>
      <c r="W18" s="98">
        <v>40.912999999999997</v>
      </c>
      <c r="X18" s="98">
        <v>382.09199999999998</v>
      </c>
      <c r="Y18" s="98">
        <v>54.697000000000003</v>
      </c>
      <c r="Z18" s="98">
        <v>619.80425464440009</v>
      </c>
      <c r="AA18" s="98">
        <v>1.41381</v>
      </c>
      <c r="AB18" s="98">
        <v>40.862000000000002</v>
      </c>
      <c r="AC18" s="98">
        <v>1950.9770000000001</v>
      </c>
      <c r="AD18" s="98">
        <v>0</v>
      </c>
      <c r="AE18" s="98">
        <v>314.02330000000006</v>
      </c>
      <c r="AF18" s="98">
        <v>55217.065917762375</v>
      </c>
    </row>
    <row r="19" spans="1:32" ht="14.1" customHeight="1" x14ac:dyDescent="0.2">
      <c r="A19" s="81" t="s">
        <v>467</v>
      </c>
      <c r="B19" s="98">
        <v>-1.6820200000000001</v>
      </c>
      <c r="C19" s="98">
        <v>679.24800000000005</v>
      </c>
      <c r="D19" s="98">
        <v>468.26535770491893</v>
      </c>
      <c r="E19" s="98">
        <v>1102.6873054294074</v>
      </c>
      <c r="F19" s="98">
        <v>62.371259999999999</v>
      </c>
      <c r="G19" s="98">
        <v>306.6900599999999</v>
      </c>
      <c r="H19" s="98">
        <v>2143.3962132742731</v>
      </c>
      <c r="I19" s="98">
        <v>13.352439999999998</v>
      </c>
      <c r="J19" s="98">
        <v>125.51523124562756</v>
      </c>
      <c r="K19" s="98">
        <v>184.119</v>
      </c>
      <c r="L19" s="98">
        <v>12.976040000000001</v>
      </c>
      <c r="M19" s="98">
        <v>450.19089000000002</v>
      </c>
      <c r="N19" s="98">
        <v>115.43396999999995</v>
      </c>
      <c r="O19" s="98">
        <v>343.62678999999997</v>
      </c>
      <c r="P19" s="98">
        <v>367.9169304119041</v>
      </c>
      <c r="Q19" s="98">
        <v>417.69084000000004</v>
      </c>
      <c r="R19" s="98">
        <v>877.23120600000004</v>
      </c>
      <c r="S19" s="98">
        <v>31.689790000000002</v>
      </c>
      <c r="T19" s="98">
        <v>133.378848</v>
      </c>
      <c r="U19" s="98">
        <v>69.407552940829987</v>
      </c>
      <c r="V19" s="98">
        <v>26.87435</v>
      </c>
      <c r="W19" s="98">
        <v>279.95299999999997</v>
      </c>
      <c r="X19" s="98">
        <v>207.99</v>
      </c>
      <c r="Y19" s="98">
        <v>1.333</v>
      </c>
      <c r="Z19" s="98">
        <v>134.64378107440916</v>
      </c>
      <c r="AA19" s="98">
        <v>0</v>
      </c>
      <c r="AB19" s="98">
        <v>7.6340000000000003</v>
      </c>
      <c r="AC19" s="98">
        <v>179.85300000000001</v>
      </c>
      <c r="AD19" s="98">
        <v>2.2429099999999997</v>
      </c>
      <c r="AE19" s="98">
        <v>97.031480000000002</v>
      </c>
      <c r="AF19" s="98">
        <v>8841.0612260813723</v>
      </c>
    </row>
    <row r="20" spans="1:32" ht="14.1" customHeight="1" x14ac:dyDescent="0.2">
      <c r="A20" s="81" t="s">
        <v>468</v>
      </c>
      <c r="B20" s="98">
        <v>0.58166999999999991</v>
      </c>
      <c r="C20" s="98">
        <v>821.37699999999995</v>
      </c>
      <c r="D20" s="98">
        <v>1311.6803830983258</v>
      </c>
      <c r="E20" s="98">
        <v>1276.1799954825085</v>
      </c>
      <c r="F20" s="98">
        <v>362.67651000000001</v>
      </c>
      <c r="G20" s="98">
        <v>369.63010000000361</v>
      </c>
      <c r="H20" s="98">
        <v>1672.5968204870101</v>
      </c>
      <c r="I20" s="98">
        <v>556.11791000000005</v>
      </c>
      <c r="J20" s="98">
        <v>202.02192404164779</v>
      </c>
      <c r="K20" s="98">
        <v>923.48352</v>
      </c>
      <c r="L20" s="98">
        <v>95.447140000000005</v>
      </c>
      <c r="M20" s="98">
        <v>101.92775</v>
      </c>
      <c r="N20" s="98">
        <v>105.29757000000014</v>
      </c>
      <c r="O20" s="98">
        <v>668.41636000000005</v>
      </c>
      <c r="P20" s="98">
        <v>479.78032663359693</v>
      </c>
      <c r="Q20" s="98">
        <v>400.59811999999999</v>
      </c>
      <c r="R20" s="98">
        <v>426.19154400000002</v>
      </c>
      <c r="S20" s="98">
        <v>63.472430000000003</v>
      </c>
      <c r="T20" s="98">
        <v>103.48146000000001</v>
      </c>
      <c r="U20" s="98">
        <v>137.64118833021445</v>
      </c>
      <c r="V20" s="98">
        <v>235.63403</v>
      </c>
      <c r="W20" s="98">
        <v>215.60400000000001</v>
      </c>
      <c r="X20" s="98">
        <v>250.98500000000001</v>
      </c>
      <c r="Y20" s="98">
        <v>16.518999999999998</v>
      </c>
      <c r="Z20" s="98">
        <v>64.532472939228256</v>
      </c>
      <c r="AA20" s="98">
        <v>0</v>
      </c>
      <c r="AB20" s="98">
        <v>15.863</v>
      </c>
      <c r="AC20" s="98">
        <v>419.32400000000001</v>
      </c>
      <c r="AD20" s="98">
        <v>0.28344000000000003</v>
      </c>
      <c r="AE20" s="98">
        <v>226.86498</v>
      </c>
      <c r="AF20" s="98">
        <v>11524.209645012537</v>
      </c>
    </row>
    <row r="21" spans="1:32" ht="14.1" customHeight="1" x14ac:dyDescent="0.2">
      <c r="A21" s="81" t="s">
        <v>13</v>
      </c>
      <c r="B21" s="98">
        <v>-12.387</v>
      </c>
      <c r="C21" s="98">
        <v>2026.375</v>
      </c>
      <c r="D21" s="98">
        <v>3161.9319752950983</v>
      </c>
      <c r="E21" s="98">
        <v>23523.649159559394</v>
      </c>
      <c r="F21" s="98">
        <v>1735.9738400000001</v>
      </c>
      <c r="G21" s="98">
        <v>2540.0075000000193</v>
      </c>
      <c r="H21" s="98">
        <v>53489.595279411136</v>
      </c>
      <c r="I21" s="98">
        <v>404.66312000000005</v>
      </c>
      <c r="J21" s="98">
        <v>470.81037577336116</v>
      </c>
      <c r="K21" s="98">
        <v>4627.8675599999997</v>
      </c>
      <c r="L21" s="98">
        <v>907.82597999999996</v>
      </c>
      <c r="M21" s="98">
        <v>3354.5236400000003</v>
      </c>
      <c r="N21" s="98">
        <v>529.78062000000023</v>
      </c>
      <c r="O21" s="98">
        <v>4025.0250799999999</v>
      </c>
      <c r="P21" s="98">
        <v>9951.1080414333646</v>
      </c>
      <c r="Q21" s="98">
        <v>18031.152549999973</v>
      </c>
      <c r="R21" s="98">
        <v>6864.2344890000004</v>
      </c>
      <c r="S21" s="98">
        <v>80.66525</v>
      </c>
      <c r="T21" s="98">
        <v>873.25195499999995</v>
      </c>
      <c r="U21" s="98">
        <v>260.29323608043785</v>
      </c>
      <c r="V21" s="98">
        <v>2659.0128300000001</v>
      </c>
      <c r="W21" s="98">
        <v>1267.066</v>
      </c>
      <c r="X21" s="98">
        <v>1102.4559999999999</v>
      </c>
      <c r="Y21" s="98">
        <v>92.212000000000003</v>
      </c>
      <c r="Z21" s="98">
        <v>654.62904562574272</v>
      </c>
      <c r="AA21" s="98">
        <v>0</v>
      </c>
      <c r="AB21" s="98">
        <v>164.43199999999999</v>
      </c>
      <c r="AC21" s="98">
        <v>4132.4639999999999</v>
      </c>
      <c r="AD21" s="98">
        <v>106.92071</v>
      </c>
      <c r="AE21" s="98">
        <v>723.75411999999994</v>
      </c>
      <c r="AF21" s="98">
        <v>147749.29435717856</v>
      </c>
    </row>
    <row r="22" spans="1:32" ht="14.1" customHeight="1" x14ac:dyDescent="0.2">
      <c r="A22" s="252" t="s">
        <v>1092</v>
      </c>
      <c r="B22" s="98">
        <v>4.0047499999999996</v>
      </c>
      <c r="C22" s="98">
        <v>603.84199999999998</v>
      </c>
      <c r="D22" s="98">
        <v>716.95599173382243</v>
      </c>
      <c r="E22" s="98">
        <v>1368.4023685345014</v>
      </c>
      <c r="F22" s="98">
        <v>145.60357999999999</v>
      </c>
      <c r="G22" s="98">
        <v>1022.9060699999928</v>
      </c>
      <c r="H22" s="98">
        <v>1912.8810850934415</v>
      </c>
      <c r="I22" s="98">
        <v>0</v>
      </c>
      <c r="J22" s="98">
        <v>82.844440875926054</v>
      </c>
      <c r="K22" s="98">
        <v>622.84039000000007</v>
      </c>
      <c r="L22" s="98">
        <v>10.588169999999998</v>
      </c>
      <c r="M22" s="98">
        <v>107.52525</v>
      </c>
      <c r="N22" s="98">
        <v>72.777699999999996</v>
      </c>
      <c r="O22" s="98">
        <v>1271.5886</v>
      </c>
      <c r="P22" s="98">
        <v>513.71743221205998</v>
      </c>
      <c r="Q22" s="98">
        <v>557.39601000002028</v>
      </c>
      <c r="R22" s="98">
        <v>265.81070699999998</v>
      </c>
      <c r="S22" s="98">
        <v>108.11703</v>
      </c>
      <c r="T22" s="98">
        <v>138.17195999999998</v>
      </c>
      <c r="U22" s="98">
        <v>37.285463133004164</v>
      </c>
      <c r="V22" s="98">
        <v>103.06274999999999</v>
      </c>
      <c r="W22" s="98">
        <v>2.496</v>
      </c>
      <c r="X22" s="98">
        <v>315.31794000000002</v>
      </c>
      <c r="Y22" s="98">
        <v>16.326000000000001</v>
      </c>
      <c r="Z22" s="98">
        <v>143.50202256511687</v>
      </c>
      <c r="AA22" s="98">
        <v>1.0525199999999999</v>
      </c>
      <c r="AB22" s="98">
        <v>21.404</v>
      </c>
      <c r="AC22" s="98">
        <v>135.292</v>
      </c>
      <c r="AD22" s="98">
        <v>56.292410000000004</v>
      </c>
      <c r="AE22" s="98">
        <v>99.167789999999997</v>
      </c>
      <c r="AF22" s="98">
        <v>10457.172431147883</v>
      </c>
    </row>
    <row r="23" spans="1:32" ht="14.1" customHeight="1" x14ac:dyDescent="0.2">
      <c r="A23" s="82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</row>
    <row r="24" spans="1:32" ht="14.1" customHeight="1" x14ac:dyDescent="0.2">
      <c r="A24" s="1228" t="s">
        <v>1131</v>
      </c>
      <c r="B24" s="1205"/>
      <c r="C24" s="1205"/>
      <c r="D24" s="1205"/>
      <c r="E24" s="1205"/>
      <c r="F24" s="1205"/>
      <c r="G24" s="1205"/>
      <c r="H24" s="1205"/>
      <c r="I24" s="1205"/>
      <c r="J24" s="1205"/>
      <c r="K24" s="1205"/>
      <c r="L24" s="1205"/>
      <c r="M24" s="1205"/>
      <c r="N24" s="1205"/>
      <c r="O24" s="1205"/>
      <c r="P24" s="1205"/>
      <c r="Q24" s="1205"/>
      <c r="R24" s="1205"/>
      <c r="S24" s="1205"/>
      <c r="T24" s="1205"/>
      <c r="U24" s="1205"/>
      <c r="V24" s="1205"/>
      <c r="W24" s="1205"/>
      <c r="X24" s="1205"/>
      <c r="Y24" s="1205"/>
      <c r="Z24" s="1205"/>
      <c r="AA24" s="1205"/>
      <c r="AB24" s="1205"/>
      <c r="AC24" s="1205"/>
      <c r="AD24" s="1205"/>
      <c r="AE24" s="1205"/>
      <c r="AF24" s="1205"/>
    </row>
    <row r="25" spans="1:32" ht="14.1" customHeight="1" x14ac:dyDescent="0.2">
      <c r="A25" s="94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</row>
    <row r="26" spans="1:32" ht="14.1" customHeight="1" x14ac:dyDescent="0.2">
      <c r="A26" s="252" t="s">
        <v>1206</v>
      </c>
      <c r="B26" s="98">
        <v>0</v>
      </c>
      <c r="C26" s="98">
        <v>1752.37916</v>
      </c>
      <c r="D26" s="98">
        <v>1426.63166</v>
      </c>
      <c r="E26" s="98">
        <v>2954.6284500000002</v>
      </c>
      <c r="F26" s="98">
        <v>419.28666000000004</v>
      </c>
      <c r="G26" s="98">
        <v>2645.585</v>
      </c>
      <c r="H26" s="98">
        <v>6369.1779900001156</v>
      </c>
      <c r="I26" s="98">
        <v>56.726299999999995</v>
      </c>
      <c r="J26" s="98">
        <v>232.65265999999997</v>
      </c>
      <c r="K26" s="98">
        <v>1599.2940300000005</v>
      </c>
      <c r="L26" s="98">
        <v>56.528849999999998</v>
      </c>
      <c r="M26" s="98">
        <v>9.4496500000000019</v>
      </c>
      <c r="N26" s="98">
        <v>211.57486</v>
      </c>
      <c r="O26" s="98">
        <v>2607.4880300000004</v>
      </c>
      <c r="P26" s="98">
        <v>1939.9506909148013</v>
      </c>
      <c r="Q26" s="98">
        <v>549.19973999999991</v>
      </c>
      <c r="R26" s="98">
        <v>2019.5279799999998</v>
      </c>
      <c r="S26" s="98">
        <v>129.69179</v>
      </c>
      <c r="T26" s="98">
        <v>733.90198000000009</v>
      </c>
      <c r="U26" s="98">
        <v>463.8684999999997</v>
      </c>
      <c r="V26" s="98">
        <v>696.05060999999989</v>
      </c>
      <c r="W26" s="98">
        <v>618.45650000000001</v>
      </c>
      <c r="X26" s="98">
        <v>402.84019000000001</v>
      </c>
      <c r="Y26" s="98">
        <v>303.04699999999997</v>
      </c>
      <c r="Z26" s="98">
        <v>2087.3156100000001</v>
      </c>
      <c r="AA26" s="98">
        <v>0</v>
      </c>
      <c r="AB26" s="98">
        <v>132.84020000000001</v>
      </c>
      <c r="AC26" s="98">
        <v>983.49199999999996</v>
      </c>
      <c r="AD26" s="98">
        <v>0</v>
      </c>
      <c r="AE26" s="98">
        <v>256.52847000000003</v>
      </c>
      <c r="AF26" s="98">
        <v>31658.11456091491</v>
      </c>
    </row>
    <row r="27" spans="1:32" ht="14.1" customHeight="1" x14ac:dyDescent="0.2">
      <c r="A27" s="277" t="s">
        <v>837</v>
      </c>
      <c r="B27" s="98">
        <v>0</v>
      </c>
      <c r="C27" s="98">
        <v>503.71046000000001</v>
      </c>
      <c r="D27" s="98">
        <v>1118.4818</v>
      </c>
      <c r="E27" s="98">
        <v>2435.92434</v>
      </c>
      <c r="F27" s="98">
        <v>132.70663000000002</v>
      </c>
      <c r="G27" s="98">
        <v>1007.15</v>
      </c>
      <c r="H27" s="98">
        <v>4020.3842200001168</v>
      </c>
      <c r="I27" s="98">
        <v>56.726299999999995</v>
      </c>
      <c r="J27" s="98">
        <v>145.86306999999999</v>
      </c>
      <c r="K27" s="98">
        <v>558.0049800000005</v>
      </c>
      <c r="L27" s="98">
        <v>56.438849999999995</v>
      </c>
      <c r="M27" s="98">
        <v>9.4415500000000012</v>
      </c>
      <c r="N27" s="98">
        <v>123.51775000000001</v>
      </c>
      <c r="O27" s="98">
        <v>1347.8320000000001</v>
      </c>
      <c r="P27" s="98">
        <v>673.3001899999997</v>
      </c>
      <c r="Q27" s="98">
        <v>409.02263999999997</v>
      </c>
      <c r="R27" s="98">
        <v>826.84044999999992</v>
      </c>
      <c r="S27" s="98">
        <v>41.018929999999997</v>
      </c>
      <c r="T27" s="98">
        <v>151.4907</v>
      </c>
      <c r="U27" s="98">
        <v>246.02098999999964</v>
      </c>
      <c r="V27" s="98">
        <v>180.85052999999999</v>
      </c>
      <c r="W27" s="98">
        <v>212.3785</v>
      </c>
      <c r="X27" s="98">
        <v>256.05871000000002</v>
      </c>
      <c r="Y27" s="98">
        <v>280.03800000000001</v>
      </c>
      <c r="Z27" s="98">
        <v>795.07428000000004</v>
      </c>
      <c r="AA27" s="98">
        <v>0</v>
      </c>
      <c r="AB27" s="98">
        <v>119.86134</v>
      </c>
      <c r="AC27" s="98">
        <v>479.55700000000002</v>
      </c>
      <c r="AD27" s="98">
        <v>0</v>
      </c>
      <c r="AE27" s="98">
        <v>97.635800000000003</v>
      </c>
      <c r="AF27" s="98">
        <v>16285.330010000116</v>
      </c>
    </row>
    <row r="28" spans="1:32" ht="14.1" customHeight="1" x14ac:dyDescent="0.2">
      <c r="A28" s="277" t="s">
        <v>34</v>
      </c>
      <c r="B28" s="98">
        <v>0</v>
      </c>
      <c r="C28" s="98">
        <v>1247.05954</v>
      </c>
      <c r="D28" s="98">
        <v>306.68056000000007</v>
      </c>
      <c r="E28" s="98">
        <v>222.90191000000002</v>
      </c>
      <c r="F28" s="98">
        <v>286.58003000000002</v>
      </c>
      <c r="G28" s="98">
        <v>1141.182</v>
      </c>
      <c r="H28" s="98">
        <v>2348.6827699999994</v>
      </c>
      <c r="I28" s="98">
        <v>0</v>
      </c>
      <c r="J28" s="98">
        <v>86.78958999999999</v>
      </c>
      <c r="K28" s="98">
        <v>255.91522000000003</v>
      </c>
      <c r="L28" s="98">
        <v>0.09</v>
      </c>
      <c r="M28" s="98">
        <v>0</v>
      </c>
      <c r="N28" s="98">
        <v>88.057109999999994</v>
      </c>
      <c r="O28" s="98">
        <v>1191.1893</v>
      </c>
      <c r="P28" s="98">
        <v>994.33459264987857</v>
      </c>
      <c r="Q28" s="98">
        <v>139.88809999999998</v>
      </c>
      <c r="R28" s="98">
        <v>1185.5232699999999</v>
      </c>
      <c r="S28" s="98">
        <v>49.411839999999998</v>
      </c>
      <c r="T28" s="98">
        <v>0</v>
      </c>
      <c r="U28" s="98">
        <v>217.83257</v>
      </c>
      <c r="V28" s="98">
        <v>507.31169</v>
      </c>
      <c r="W28" s="98">
        <v>406.07799999999997</v>
      </c>
      <c r="X28" s="98">
        <v>3.1084800000000001</v>
      </c>
      <c r="Y28" s="98">
        <v>26.222000000000001</v>
      </c>
      <c r="Z28" s="98">
        <v>1268.4558200000001</v>
      </c>
      <c r="AA28" s="98">
        <v>0</v>
      </c>
      <c r="AB28" s="98">
        <v>7.7858299999999998</v>
      </c>
      <c r="AC28" s="98">
        <v>-1.234</v>
      </c>
      <c r="AD28" s="98">
        <v>0</v>
      </c>
      <c r="AE28" s="98">
        <v>158.89267000000001</v>
      </c>
      <c r="AF28" s="98">
        <v>12138.738892649881</v>
      </c>
    </row>
    <row r="29" spans="1:32" ht="14.1" customHeight="1" x14ac:dyDescent="0.2">
      <c r="A29" s="277" t="s">
        <v>35</v>
      </c>
      <c r="B29" s="98">
        <v>0</v>
      </c>
      <c r="C29" s="98">
        <v>1.6091600000000001</v>
      </c>
      <c r="D29" s="98">
        <v>1.4693000000000001</v>
      </c>
      <c r="E29" s="98">
        <v>295.80220000000003</v>
      </c>
      <c r="F29" s="98">
        <v>0</v>
      </c>
      <c r="G29" s="98">
        <v>497.25299999999999</v>
      </c>
      <c r="H29" s="98">
        <v>0.111</v>
      </c>
      <c r="I29" s="98">
        <v>0</v>
      </c>
      <c r="J29" s="98">
        <v>0</v>
      </c>
      <c r="K29" s="98">
        <v>785.37383</v>
      </c>
      <c r="L29" s="98">
        <v>0</v>
      </c>
      <c r="M29" s="98">
        <v>8.0999999999999996E-3</v>
      </c>
      <c r="N29" s="98">
        <v>0</v>
      </c>
      <c r="O29" s="98">
        <v>68.466729999999998</v>
      </c>
      <c r="P29" s="98">
        <v>272.315908264923</v>
      </c>
      <c r="Q29" s="98">
        <v>0.28899999999999998</v>
      </c>
      <c r="R29" s="98">
        <v>7.1642600000000005</v>
      </c>
      <c r="S29" s="98">
        <v>39.261019999999995</v>
      </c>
      <c r="T29" s="98">
        <v>582.41128000000003</v>
      </c>
      <c r="U29" s="98">
        <v>1.494E-2</v>
      </c>
      <c r="V29" s="98">
        <v>7.8883900000000002</v>
      </c>
      <c r="W29" s="98">
        <v>0</v>
      </c>
      <c r="X29" s="98">
        <v>143.673</v>
      </c>
      <c r="Y29" s="98">
        <v>-3.2130000000000001</v>
      </c>
      <c r="Z29" s="98">
        <v>23.785509999999999</v>
      </c>
      <c r="AA29" s="98">
        <v>0</v>
      </c>
      <c r="AB29" s="98">
        <v>5.1930299999999994</v>
      </c>
      <c r="AC29" s="98">
        <v>505.16899999999998</v>
      </c>
      <c r="AD29" s="98">
        <v>0</v>
      </c>
      <c r="AE29" s="98">
        <v>0</v>
      </c>
      <c r="AF29" s="98">
        <v>3234.0456582649226</v>
      </c>
    </row>
    <row r="30" spans="1:32" ht="14.1" customHeight="1" x14ac:dyDescent="0.2">
      <c r="A30" s="252" t="s">
        <v>1207</v>
      </c>
      <c r="B30" s="98">
        <v>222.68071</v>
      </c>
      <c r="C30" s="98">
        <v>100045.99216000001</v>
      </c>
      <c r="D30" s="98">
        <v>40145.84021999986</v>
      </c>
      <c r="E30" s="98">
        <v>141563.57449999999</v>
      </c>
      <c r="F30" s="98">
        <v>18505.625379999998</v>
      </c>
      <c r="G30" s="98">
        <v>37538.891630004597</v>
      </c>
      <c r="H30" s="98">
        <v>290005.89940969856</v>
      </c>
      <c r="I30" s="98">
        <v>2124.8798999999999</v>
      </c>
      <c r="J30" s="98">
        <v>20857.819769999998</v>
      </c>
      <c r="K30" s="98">
        <v>61196.867960001182</v>
      </c>
      <c r="L30" s="98">
        <v>20294.79944000001</v>
      </c>
      <c r="M30" s="98">
        <v>44471.872180008882</v>
      </c>
      <c r="N30" s="98">
        <v>4476.5055999999995</v>
      </c>
      <c r="O30" s="98">
        <v>69045.792180000004</v>
      </c>
      <c r="P30" s="98">
        <v>80837.794150795831</v>
      </c>
      <c r="Q30" s="98">
        <v>20911.912479999995</v>
      </c>
      <c r="R30" s="98">
        <v>40405.099930000004</v>
      </c>
      <c r="S30" s="98">
        <v>16588.83611</v>
      </c>
      <c r="T30" s="98">
        <v>16825.197939999998</v>
      </c>
      <c r="U30" s="98">
        <v>19844.820340000497</v>
      </c>
      <c r="V30" s="98">
        <v>70920.102239999993</v>
      </c>
      <c r="W30" s="98">
        <v>9420.3868600000005</v>
      </c>
      <c r="X30" s="98">
        <v>22834.421630000004</v>
      </c>
      <c r="Y30" s="98">
        <v>23123.787</v>
      </c>
      <c r="Z30" s="98">
        <v>28391.812480000001</v>
      </c>
      <c r="AA30" s="98">
        <v>2309.9928600000003</v>
      </c>
      <c r="AB30" s="98">
        <v>5500.560688683976</v>
      </c>
      <c r="AC30" s="98">
        <v>20255.550999999999</v>
      </c>
      <c r="AD30" s="98">
        <v>631.86518000000001</v>
      </c>
      <c r="AE30" s="98">
        <v>6073.6030900000005</v>
      </c>
      <c r="AF30" s="98">
        <v>1235372.7850191935</v>
      </c>
    </row>
    <row r="31" spans="1:32" ht="14.1" customHeight="1" x14ac:dyDescent="0.2">
      <c r="A31" s="277" t="s">
        <v>837</v>
      </c>
      <c r="B31" s="98">
        <v>206.54427000000001</v>
      </c>
      <c r="C31" s="98">
        <v>27560.243439999998</v>
      </c>
      <c r="D31" s="98">
        <v>32709.353319999853</v>
      </c>
      <c r="E31" s="98">
        <v>121046.29697</v>
      </c>
      <c r="F31" s="98">
        <v>11813.681619999999</v>
      </c>
      <c r="G31" s="98">
        <v>75888.408876668196</v>
      </c>
      <c r="H31" s="98">
        <v>240963.34031969833</v>
      </c>
      <c r="I31" s="98">
        <v>2124.8798999999999</v>
      </c>
      <c r="J31" s="98">
        <v>15294.424300000001</v>
      </c>
      <c r="K31" s="98">
        <v>31887.242910001201</v>
      </c>
      <c r="L31" s="98">
        <v>15691.81701000001</v>
      </c>
      <c r="M31" s="98">
        <v>38739.945180008886</v>
      </c>
      <c r="N31" s="98">
        <v>2959.7806399999999</v>
      </c>
      <c r="O31" s="98">
        <v>44824.514389999997</v>
      </c>
      <c r="P31" s="98">
        <v>57405.821499999554</v>
      </c>
      <c r="Q31" s="98">
        <v>17978.109089999998</v>
      </c>
      <c r="R31" s="98">
        <v>27338.794160000001</v>
      </c>
      <c r="S31" s="98">
        <v>11017.656640000001</v>
      </c>
      <c r="T31" s="98">
        <v>11186.39717</v>
      </c>
      <c r="U31" s="98">
        <v>16117.902200000492</v>
      </c>
      <c r="V31" s="98">
        <v>56420.160069999998</v>
      </c>
      <c r="W31" s="98">
        <v>7210.0262499999999</v>
      </c>
      <c r="X31" s="98">
        <v>16855.669810000003</v>
      </c>
      <c r="Y31" s="98">
        <v>19741.850999999999</v>
      </c>
      <c r="Z31" s="98">
        <v>16640.210719999999</v>
      </c>
      <c r="AA31" s="98">
        <v>2241.6087200000002</v>
      </c>
      <c r="AB31" s="98">
        <v>4656.8755199999996</v>
      </c>
      <c r="AC31" s="98">
        <v>15718.874</v>
      </c>
      <c r="AD31" s="98">
        <v>614.61900000000003</v>
      </c>
      <c r="AE31" s="98">
        <v>4592.7437900000004</v>
      </c>
      <c r="AF31" s="98">
        <v>947447.79278637655</v>
      </c>
    </row>
    <row r="32" spans="1:32" ht="14.1" customHeight="1" x14ac:dyDescent="0.2">
      <c r="A32" s="277" t="s">
        <v>34</v>
      </c>
      <c r="B32" s="98">
        <v>1.1745999999999999</v>
      </c>
      <c r="C32" s="98">
        <v>71764.078040000008</v>
      </c>
      <c r="D32" s="98">
        <v>7322.2539400000096</v>
      </c>
      <c r="E32" s="98">
        <v>11006.04257</v>
      </c>
      <c r="F32" s="98">
        <v>6612.3511200000003</v>
      </c>
      <c r="G32" s="98">
        <v>-17100.196123331803</v>
      </c>
      <c r="H32" s="98">
        <v>48608.734750000236</v>
      </c>
      <c r="I32" s="98">
        <v>0</v>
      </c>
      <c r="J32" s="98">
        <v>5552.3045700000002</v>
      </c>
      <c r="K32" s="98">
        <v>14777.62081</v>
      </c>
      <c r="L32" s="98">
        <v>2689.05681</v>
      </c>
      <c r="M32" s="98">
        <v>3613.2158700000005</v>
      </c>
      <c r="N32" s="98">
        <v>1510.40013</v>
      </c>
      <c r="O32" s="98">
        <v>22716.233730000004</v>
      </c>
      <c r="P32" s="98">
        <v>18704.802049481437</v>
      </c>
      <c r="Q32" s="98">
        <v>2864.5838799999997</v>
      </c>
      <c r="R32" s="98">
        <v>12677.554029999999</v>
      </c>
      <c r="S32" s="98">
        <v>2180.2901299999999</v>
      </c>
      <c r="T32" s="98">
        <v>0</v>
      </c>
      <c r="U32" s="98">
        <v>3722.7217300000043</v>
      </c>
      <c r="V32" s="98">
        <v>14395.92597</v>
      </c>
      <c r="W32" s="98">
        <v>1959.6766699999998</v>
      </c>
      <c r="X32" s="98">
        <v>3339.93012</v>
      </c>
      <c r="Y32" s="98">
        <v>3350.8980000000001</v>
      </c>
      <c r="Z32" s="98">
        <v>11583.245720000001</v>
      </c>
      <c r="AA32" s="98">
        <v>64.973199999999991</v>
      </c>
      <c r="AB32" s="98">
        <v>506.11465444281828</v>
      </c>
      <c r="AC32" s="98">
        <v>-35.396999999999998</v>
      </c>
      <c r="AD32" s="98">
        <v>17.246179999999999</v>
      </c>
      <c r="AE32" s="98">
        <v>1480.8593000000001</v>
      </c>
      <c r="AF32" s="98">
        <v>255886.69545059273</v>
      </c>
    </row>
    <row r="33" spans="1:32" ht="14.1" customHeight="1" x14ac:dyDescent="0.2">
      <c r="A33" s="277" t="s">
        <v>35</v>
      </c>
      <c r="B33" s="98">
        <v>14.961840000000002</v>
      </c>
      <c r="C33" s="98">
        <v>721.67067999999995</v>
      </c>
      <c r="D33" s="98">
        <v>114.23295999999998</v>
      </c>
      <c r="E33" s="98">
        <v>9511.2349600000016</v>
      </c>
      <c r="F33" s="98">
        <v>79.592640000000003</v>
      </c>
      <c r="G33" s="98">
        <v>-21249.321123331803</v>
      </c>
      <c r="H33" s="98">
        <v>433.82433999999995</v>
      </c>
      <c r="I33" s="98">
        <v>0</v>
      </c>
      <c r="J33" s="98">
        <v>11.0909</v>
      </c>
      <c r="K33" s="98">
        <v>14532.004239999982</v>
      </c>
      <c r="L33" s="98">
        <v>1913.92562</v>
      </c>
      <c r="M33" s="98">
        <v>2118.7111299999992</v>
      </c>
      <c r="N33" s="98">
        <v>6.3248299999999995</v>
      </c>
      <c r="O33" s="98">
        <v>1505.0440599999999</v>
      </c>
      <c r="P33" s="98">
        <v>4727.170601314835</v>
      </c>
      <c r="Q33" s="98">
        <v>69.21951</v>
      </c>
      <c r="R33" s="98">
        <v>388.75173999999998</v>
      </c>
      <c r="S33" s="98">
        <v>3390.8893399999997</v>
      </c>
      <c r="T33" s="98">
        <v>5638.8007699999998</v>
      </c>
      <c r="U33" s="98">
        <v>4.1964100000000002</v>
      </c>
      <c r="V33" s="98">
        <v>104.0162</v>
      </c>
      <c r="W33" s="98">
        <v>250.68394000000001</v>
      </c>
      <c r="X33" s="98">
        <v>2638.8217</v>
      </c>
      <c r="Y33" s="98">
        <v>31.038</v>
      </c>
      <c r="Z33" s="98">
        <v>168.35604000000001</v>
      </c>
      <c r="AA33" s="98">
        <v>3.4109400000000001</v>
      </c>
      <c r="AB33" s="98">
        <v>337.57051424115804</v>
      </c>
      <c r="AC33" s="98">
        <v>4572.0739999999996</v>
      </c>
      <c r="AD33" s="98">
        <v>0</v>
      </c>
      <c r="AE33" s="98">
        <v>0</v>
      </c>
      <c r="AF33" s="98">
        <v>32038.296782224174</v>
      </c>
    </row>
    <row r="34" spans="1:32" ht="14.1" customHeight="1" x14ac:dyDescent="0.2">
      <c r="A34" s="252" t="s">
        <v>1208</v>
      </c>
      <c r="B34" s="98">
        <v>0</v>
      </c>
      <c r="C34" s="98">
        <v>1051.3486200000002</v>
      </c>
      <c r="D34" s="98">
        <v>8119.007160000031</v>
      </c>
      <c r="E34" s="98">
        <v>9614.6282099999989</v>
      </c>
      <c r="F34" s="98">
        <v>164.57677000000004</v>
      </c>
      <c r="G34" s="98">
        <v>946.38600000000008</v>
      </c>
      <c r="H34" s="98">
        <v>4532.4808700000358</v>
      </c>
      <c r="I34" s="98">
        <v>89.370279999999994</v>
      </c>
      <c r="J34" s="98">
        <v>1252.7537400000001</v>
      </c>
      <c r="K34" s="98">
        <v>1558.5467500000002</v>
      </c>
      <c r="L34" s="98">
        <v>66.201999999999998</v>
      </c>
      <c r="M34" s="98">
        <v>2232.5087300000127</v>
      </c>
      <c r="N34" s="98">
        <v>43.275629999999992</v>
      </c>
      <c r="O34" s="98">
        <v>1673.8259199999998</v>
      </c>
      <c r="P34" s="98">
        <v>1738.8778483867834</v>
      </c>
      <c r="Q34" s="98">
        <v>1380.6574700000001</v>
      </c>
      <c r="R34" s="98">
        <v>1133.29024</v>
      </c>
      <c r="S34" s="98">
        <v>664.40529000000004</v>
      </c>
      <c r="T34" s="98">
        <v>332.83434999999997</v>
      </c>
      <c r="U34" s="98">
        <v>50.691850000000017</v>
      </c>
      <c r="V34" s="98">
        <v>738.70758000000001</v>
      </c>
      <c r="W34" s="98">
        <v>329.46066999999999</v>
      </c>
      <c r="X34" s="98">
        <v>660.04401000000007</v>
      </c>
      <c r="Y34" s="98">
        <v>381.87799999999999</v>
      </c>
      <c r="Z34" s="98">
        <v>1302.52179</v>
      </c>
      <c r="AA34" s="98">
        <v>0</v>
      </c>
      <c r="AB34" s="98">
        <v>62.05753</v>
      </c>
      <c r="AC34" s="98">
        <v>608.29699999999991</v>
      </c>
      <c r="AD34" s="98">
        <v>3.1457199999999998</v>
      </c>
      <c r="AE34" s="98">
        <v>127.81278</v>
      </c>
      <c r="AF34" s="98">
        <v>40859.592808386857</v>
      </c>
    </row>
    <row r="35" spans="1:32" ht="14.1" customHeight="1" x14ac:dyDescent="0.2">
      <c r="A35" s="277" t="s">
        <v>837</v>
      </c>
      <c r="B35" s="98">
        <v>0</v>
      </c>
      <c r="C35" s="98">
        <v>290.13590999999997</v>
      </c>
      <c r="D35" s="98">
        <v>8042.3853000000308</v>
      </c>
      <c r="E35" s="98">
        <v>9177.4797699999999</v>
      </c>
      <c r="F35" s="98">
        <v>57.766620000000003</v>
      </c>
      <c r="G35" s="98">
        <v>630.15700000000004</v>
      </c>
      <c r="H35" s="98">
        <v>3338.7479400000357</v>
      </c>
      <c r="I35" s="98">
        <v>89.370279999999994</v>
      </c>
      <c r="J35" s="98">
        <v>780.02740000000006</v>
      </c>
      <c r="K35" s="98">
        <v>920.21310000000017</v>
      </c>
      <c r="L35" s="98">
        <v>66.201999999999998</v>
      </c>
      <c r="M35" s="98">
        <v>2215.3879800000127</v>
      </c>
      <c r="N35" s="98">
        <v>42.219629999999995</v>
      </c>
      <c r="O35" s="98">
        <v>1129.367</v>
      </c>
      <c r="P35" s="98">
        <v>1240.646679999998</v>
      </c>
      <c r="Q35" s="98">
        <v>1303.9683</v>
      </c>
      <c r="R35" s="98">
        <v>937.05956000000003</v>
      </c>
      <c r="S35" s="98">
        <v>491.85471000000001</v>
      </c>
      <c r="T35" s="98">
        <v>283.61622999999997</v>
      </c>
      <c r="U35" s="98">
        <v>50.691850000000017</v>
      </c>
      <c r="V35" s="98">
        <v>339.73883000000001</v>
      </c>
      <c r="W35" s="98">
        <v>247.48067</v>
      </c>
      <c r="X35" s="98">
        <v>366.18259999999998</v>
      </c>
      <c r="Y35" s="98">
        <v>379.22399999999999</v>
      </c>
      <c r="Z35" s="98">
        <v>930.92854</v>
      </c>
      <c r="AA35" s="98">
        <v>0</v>
      </c>
      <c r="AB35" s="98">
        <v>62.05753</v>
      </c>
      <c r="AC35" s="98">
        <v>513.90599999999995</v>
      </c>
      <c r="AD35" s="98">
        <v>3.1457199999999998</v>
      </c>
      <c r="AE35" s="98">
        <v>127.81278</v>
      </c>
      <c r="AF35" s="98">
        <v>34057.773930000076</v>
      </c>
    </row>
    <row r="36" spans="1:32" ht="14.1" customHeight="1" x14ac:dyDescent="0.2">
      <c r="A36" s="277" t="s">
        <v>34</v>
      </c>
      <c r="B36" s="98">
        <v>0</v>
      </c>
      <c r="C36" s="98">
        <v>757.33521000000007</v>
      </c>
      <c r="D36" s="98">
        <v>76.018359999999987</v>
      </c>
      <c r="E36" s="98">
        <v>104.67036999999999</v>
      </c>
      <c r="F36" s="98">
        <v>106.38757000000001</v>
      </c>
      <c r="G36" s="98">
        <v>249.27799999999999</v>
      </c>
      <c r="H36" s="98">
        <v>1193.6378800000002</v>
      </c>
      <c r="I36" s="98">
        <v>0</v>
      </c>
      <c r="J36" s="98">
        <v>472.72634000000005</v>
      </c>
      <c r="K36" s="98">
        <v>320.34102000000001</v>
      </c>
      <c r="L36" s="98">
        <v>0</v>
      </c>
      <c r="M36" s="98">
        <v>0.27705000000000002</v>
      </c>
      <c r="N36" s="98">
        <v>1.056</v>
      </c>
      <c r="O36" s="98">
        <v>543.0385</v>
      </c>
      <c r="P36" s="98">
        <v>379.44240758820183</v>
      </c>
      <c r="Q36" s="98">
        <v>76.689170000000004</v>
      </c>
      <c r="R36" s="98">
        <v>191.65676000000002</v>
      </c>
      <c r="S36" s="98">
        <v>78.413730000000001</v>
      </c>
      <c r="T36" s="98">
        <v>0</v>
      </c>
      <c r="U36" s="98">
        <v>0</v>
      </c>
      <c r="V36" s="98">
        <v>398.2029</v>
      </c>
      <c r="W36" s="98">
        <v>81.98</v>
      </c>
      <c r="X36" s="98">
        <v>122.99346000000001</v>
      </c>
      <c r="Y36" s="98">
        <v>2.0979999999999999</v>
      </c>
      <c r="Z36" s="98">
        <v>369.75996000000004</v>
      </c>
      <c r="AA36" s="98">
        <v>0</v>
      </c>
      <c r="AB36" s="98">
        <v>0</v>
      </c>
      <c r="AC36" s="98">
        <v>-0.75800000000000001</v>
      </c>
      <c r="AD36" s="98">
        <v>0</v>
      </c>
      <c r="AE36" s="98">
        <v>0</v>
      </c>
      <c r="AF36" s="98">
        <v>5525.2446875882024</v>
      </c>
    </row>
    <row r="37" spans="1:32" ht="14.1" customHeight="1" x14ac:dyDescent="0.2">
      <c r="A37" s="277" t="s">
        <v>35</v>
      </c>
      <c r="B37" s="98">
        <v>0</v>
      </c>
      <c r="C37" s="98">
        <v>3.8774999999999999</v>
      </c>
      <c r="D37" s="98">
        <v>0.60350000000000004</v>
      </c>
      <c r="E37" s="98">
        <v>332.47807</v>
      </c>
      <c r="F37" s="98">
        <v>0.42258000000000001</v>
      </c>
      <c r="G37" s="98">
        <v>66.950999999999993</v>
      </c>
      <c r="H37" s="98">
        <v>9.5050000000000009E-2</v>
      </c>
      <c r="I37" s="98">
        <v>0</v>
      </c>
      <c r="J37" s="98">
        <v>0</v>
      </c>
      <c r="K37" s="98">
        <v>317.99262999999996</v>
      </c>
      <c r="L37" s="98">
        <v>0</v>
      </c>
      <c r="M37" s="98">
        <v>16.843700000000002</v>
      </c>
      <c r="N37" s="98">
        <v>0</v>
      </c>
      <c r="O37" s="98">
        <v>1.42042</v>
      </c>
      <c r="P37" s="98">
        <v>118.78876079858345</v>
      </c>
      <c r="Q37" s="98">
        <v>0</v>
      </c>
      <c r="R37" s="98">
        <v>4.5739200000000002</v>
      </c>
      <c r="S37" s="98">
        <v>94.13685000000001</v>
      </c>
      <c r="T37" s="98">
        <v>49.218120000000006</v>
      </c>
      <c r="U37" s="98">
        <v>0</v>
      </c>
      <c r="V37" s="98">
        <v>0.76585000000000003</v>
      </c>
      <c r="W37" s="98">
        <v>0</v>
      </c>
      <c r="X37" s="98">
        <v>170.86795000000001</v>
      </c>
      <c r="Y37" s="98">
        <v>0.55600000000000005</v>
      </c>
      <c r="Z37" s="98">
        <v>1.8332899999999999</v>
      </c>
      <c r="AA37" s="98">
        <v>0</v>
      </c>
      <c r="AB37" s="98">
        <v>0</v>
      </c>
      <c r="AC37" s="98">
        <v>95.149000000000001</v>
      </c>
      <c r="AD37" s="98">
        <v>0</v>
      </c>
      <c r="AE37" s="98">
        <v>0</v>
      </c>
      <c r="AF37" s="98">
        <v>1276.5741907985835</v>
      </c>
    </row>
    <row r="38" spans="1:32" ht="14.1" customHeight="1" x14ac:dyDescent="0.2">
      <c r="A38" s="252" t="s">
        <v>37</v>
      </c>
      <c r="B38" s="98">
        <v>41.901649999999997</v>
      </c>
      <c r="C38" s="98">
        <v>8486.4410799999987</v>
      </c>
      <c r="D38" s="98">
        <v>6776.952290000002</v>
      </c>
      <c r="E38" s="98">
        <v>25709.39472</v>
      </c>
      <c r="F38" s="98">
        <v>4342.2496999999994</v>
      </c>
      <c r="G38" s="98">
        <v>7269.3760000000002</v>
      </c>
      <c r="H38" s="98">
        <v>43322.138389998443</v>
      </c>
      <c r="I38" s="98">
        <v>238.34</v>
      </c>
      <c r="J38" s="98">
        <v>4863.5622199999998</v>
      </c>
      <c r="K38" s="98">
        <v>14444.988659999988</v>
      </c>
      <c r="L38" s="98">
        <v>2510.0756299999994</v>
      </c>
      <c r="M38" s="98">
        <v>11774.736040000091</v>
      </c>
      <c r="N38" s="98">
        <v>766.20741999999996</v>
      </c>
      <c r="O38" s="98">
        <v>12601.648020000001</v>
      </c>
      <c r="P38" s="98">
        <v>14065.82830094262</v>
      </c>
      <c r="Q38" s="98">
        <v>2843.7149100000006</v>
      </c>
      <c r="R38" s="98">
        <v>9263.2713899999999</v>
      </c>
      <c r="S38" s="98">
        <v>2325.9868000000001</v>
      </c>
      <c r="T38" s="98">
        <v>2198.0489299999999</v>
      </c>
      <c r="U38" s="98">
        <v>1801.395030000001</v>
      </c>
      <c r="V38" s="98">
        <v>5307.0864299999994</v>
      </c>
      <c r="W38" s="98">
        <v>2051.2321999999999</v>
      </c>
      <c r="X38" s="98">
        <v>3586.9304500000003</v>
      </c>
      <c r="Y38" s="98">
        <v>4921.1890000000003</v>
      </c>
      <c r="Z38" s="98">
        <v>5238.6391499999991</v>
      </c>
      <c r="AA38" s="98">
        <v>217.85227999999998</v>
      </c>
      <c r="AB38" s="98">
        <v>623.17763669654335</v>
      </c>
      <c r="AC38" s="98">
        <v>6740.5320000000002</v>
      </c>
      <c r="AD38" s="98">
        <v>0.83299999999999996</v>
      </c>
      <c r="AE38" s="98">
        <v>2065.7240400000001</v>
      </c>
      <c r="AF38" s="98">
        <v>206399.45336763773</v>
      </c>
    </row>
    <row r="39" spans="1:32" ht="14.1" customHeight="1" x14ac:dyDescent="0.2">
      <c r="A39" s="277" t="s">
        <v>837</v>
      </c>
      <c r="B39" s="98">
        <v>2.1709699999999996</v>
      </c>
      <c r="C39" s="98">
        <v>3505.1624700000002</v>
      </c>
      <c r="D39" s="98">
        <v>5214.1035100000017</v>
      </c>
      <c r="E39" s="98">
        <v>18332.494440000002</v>
      </c>
      <c r="F39" s="98">
        <v>2708.9923599999997</v>
      </c>
      <c r="G39" s="98">
        <v>4554.6049999999996</v>
      </c>
      <c r="H39" s="98">
        <v>30818.529039998444</v>
      </c>
      <c r="I39" s="98">
        <v>238.34</v>
      </c>
      <c r="J39" s="98">
        <v>3221.7070299999996</v>
      </c>
      <c r="K39" s="98">
        <v>6763.5838699999877</v>
      </c>
      <c r="L39" s="98">
        <v>2117.9570299999996</v>
      </c>
      <c r="M39" s="98">
        <v>9906.0619300000908</v>
      </c>
      <c r="N39" s="98">
        <v>467.48192999999998</v>
      </c>
      <c r="O39" s="98">
        <v>6877.9025200000005</v>
      </c>
      <c r="P39" s="98">
        <v>8536.8392398004908</v>
      </c>
      <c r="Q39" s="98">
        <v>2317.2375500000003</v>
      </c>
      <c r="R39" s="98">
        <v>5176.7495399999998</v>
      </c>
      <c r="S39" s="98">
        <v>965.16548999999998</v>
      </c>
      <c r="T39" s="98">
        <v>1024.64518</v>
      </c>
      <c r="U39" s="98">
        <v>738.72183000000098</v>
      </c>
      <c r="V39" s="98">
        <v>2439.0400399999999</v>
      </c>
      <c r="W39" s="98">
        <v>1517.1022</v>
      </c>
      <c r="X39" s="98">
        <v>1970.2776100000001</v>
      </c>
      <c r="Y39" s="98">
        <v>4016.268</v>
      </c>
      <c r="Z39" s="98">
        <v>2479.8524199999997</v>
      </c>
      <c r="AA39" s="98">
        <v>217.67527999999999</v>
      </c>
      <c r="AB39" s="98">
        <v>512.32184635694853</v>
      </c>
      <c r="AC39" s="98">
        <v>5103.165</v>
      </c>
      <c r="AD39" s="98">
        <v>0.83299999999999996</v>
      </c>
      <c r="AE39" s="98">
        <v>1303.2413200000001</v>
      </c>
      <c r="AF39" s="98">
        <v>133048.22764615601</v>
      </c>
    </row>
    <row r="40" spans="1:32" ht="14.1" customHeight="1" x14ac:dyDescent="0.2">
      <c r="A40" s="277" t="s">
        <v>34</v>
      </c>
      <c r="B40" s="98">
        <v>0</v>
      </c>
      <c r="C40" s="98">
        <v>4836.5648699999992</v>
      </c>
      <c r="D40" s="98">
        <v>1531.9249100000002</v>
      </c>
      <c r="E40" s="98">
        <v>3952.5994000000005</v>
      </c>
      <c r="F40" s="98">
        <v>1607.02415</v>
      </c>
      <c r="G40" s="98">
        <v>2471.1089999999999</v>
      </c>
      <c r="H40" s="98">
        <v>12490.918879999999</v>
      </c>
      <c r="I40" s="98">
        <v>0</v>
      </c>
      <c r="J40" s="98">
        <v>1641.4275400000001</v>
      </c>
      <c r="K40" s="98">
        <v>3085.9357199999999</v>
      </c>
      <c r="L40" s="98">
        <v>391.87760000000003</v>
      </c>
      <c r="M40" s="98">
        <v>1369.6768599999998</v>
      </c>
      <c r="N40" s="98">
        <v>298.72548999999998</v>
      </c>
      <c r="O40" s="98">
        <v>5385.1130899999998</v>
      </c>
      <c r="P40" s="98">
        <v>3732.5241793431755</v>
      </c>
      <c r="Q40" s="98">
        <v>515.00278000000003</v>
      </c>
      <c r="R40" s="98">
        <v>4053.4472300000007</v>
      </c>
      <c r="S40" s="98">
        <v>848.45672000000002</v>
      </c>
      <c r="T40" s="98">
        <v>0</v>
      </c>
      <c r="U40" s="98">
        <v>942.52510000000007</v>
      </c>
      <c r="V40" s="98">
        <v>2848.9999400000002</v>
      </c>
      <c r="W40" s="98">
        <v>509.35300000000001</v>
      </c>
      <c r="X40" s="98">
        <v>748.41171999999995</v>
      </c>
      <c r="Y40" s="98">
        <v>770.17100000000005</v>
      </c>
      <c r="Z40" s="98">
        <v>2710.6765599999999</v>
      </c>
      <c r="AA40" s="98">
        <v>0.17699999999999999</v>
      </c>
      <c r="AB40" s="98">
        <v>66.500801606156188</v>
      </c>
      <c r="AC40" s="98">
        <v>50.213999999999999</v>
      </c>
      <c r="AD40" s="98">
        <v>0</v>
      </c>
      <c r="AE40" s="98">
        <v>762.48271999999997</v>
      </c>
      <c r="AF40" s="98">
        <v>57621.840260949342</v>
      </c>
    </row>
    <row r="41" spans="1:32" ht="14.1" customHeight="1" x14ac:dyDescent="0.2">
      <c r="A41" s="277" t="s">
        <v>35</v>
      </c>
      <c r="B41" s="98">
        <v>39.73068</v>
      </c>
      <c r="C41" s="98">
        <v>144.71374</v>
      </c>
      <c r="D41" s="98">
        <v>30.923870000000001</v>
      </c>
      <c r="E41" s="98">
        <v>3424.3008799999998</v>
      </c>
      <c r="F41" s="98">
        <v>26.233190000000004</v>
      </c>
      <c r="G41" s="98">
        <v>243.66200000000001</v>
      </c>
      <c r="H41" s="98">
        <v>12.690469999999998</v>
      </c>
      <c r="I41" s="98">
        <v>0</v>
      </c>
      <c r="J41" s="98">
        <v>0.42764999999999997</v>
      </c>
      <c r="K41" s="98">
        <v>4595.4690700000001</v>
      </c>
      <c r="L41" s="98">
        <v>0.24099999999999999</v>
      </c>
      <c r="M41" s="98">
        <v>498.99725000000001</v>
      </c>
      <c r="N41" s="98">
        <v>0</v>
      </c>
      <c r="O41" s="98">
        <v>338.63241000000005</v>
      </c>
      <c r="P41" s="98">
        <v>1796.4648817989537</v>
      </c>
      <c r="Q41" s="98">
        <v>11.47458</v>
      </c>
      <c r="R41" s="98">
        <v>33.074619999999996</v>
      </c>
      <c r="S41" s="98">
        <v>512.36459000000002</v>
      </c>
      <c r="T41" s="98">
        <v>1173.4037499999999</v>
      </c>
      <c r="U41" s="98">
        <v>120.1481</v>
      </c>
      <c r="V41" s="98">
        <v>19.04645</v>
      </c>
      <c r="W41" s="98">
        <v>24.777000000000001</v>
      </c>
      <c r="X41" s="98">
        <v>868.24112000000002</v>
      </c>
      <c r="Y41" s="98">
        <v>134.75</v>
      </c>
      <c r="Z41" s="98">
        <v>48.110169999999997</v>
      </c>
      <c r="AA41" s="98">
        <v>0</v>
      </c>
      <c r="AB41" s="98">
        <v>44.354988733438603</v>
      </c>
      <c r="AC41" s="98">
        <v>1587.153</v>
      </c>
      <c r="AD41" s="98">
        <v>0</v>
      </c>
      <c r="AE41" s="98">
        <v>0</v>
      </c>
      <c r="AF41" s="98">
        <v>15729.385460532392</v>
      </c>
    </row>
    <row r="42" spans="1:32" ht="14.1" customHeight="1" x14ac:dyDescent="0.2">
      <c r="A42" s="252" t="s">
        <v>1209</v>
      </c>
      <c r="B42" s="98">
        <v>102.90652000000001</v>
      </c>
      <c r="C42" s="98">
        <v>56712.51829</v>
      </c>
      <c r="D42" s="98">
        <v>22535.163859999946</v>
      </c>
      <c r="E42" s="98">
        <v>72865.699830000012</v>
      </c>
      <c r="F42" s="98">
        <v>9193.1359400000001</v>
      </c>
      <c r="G42" s="98">
        <v>12143.031999999999</v>
      </c>
      <c r="H42" s="98">
        <v>140763.68465003345</v>
      </c>
      <c r="I42" s="98">
        <v>460.56191999999999</v>
      </c>
      <c r="J42" s="98">
        <v>10513.57861</v>
      </c>
      <c r="K42" s="98">
        <v>24219.589439999945</v>
      </c>
      <c r="L42" s="98">
        <v>8000.9967200000001</v>
      </c>
      <c r="M42" s="98">
        <v>24361.601390000822</v>
      </c>
      <c r="N42" s="98">
        <v>2241.9149299999999</v>
      </c>
      <c r="O42" s="98">
        <v>26719.742099999999</v>
      </c>
      <c r="P42" s="98">
        <v>32569.787075892764</v>
      </c>
      <c r="Q42" s="98">
        <v>7818.878999999999</v>
      </c>
      <c r="R42" s="98">
        <v>20366.22639</v>
      </c>
      <c r="S42" s="98">
        <v>7171.5300799999986</v>
      </c>
      <c r="T42" s="98">
        <v>6416.6747599999999</v>
      </c>
      <c r="U42" s="98">
        <v>9689.1672600000293</v>
      </c>
      <c r="V42" s="98">
        <v>26952.125569999997</v>
      </c>
      <c r="W42" s="98">
        <v>4752.4996900000006</v>
      </c>
      <c r="X42" s="98">
        <v>6437.5116699999999</v>
      </c>
      <c r="Y42" s="98">
        <v>2419.2870000000003</v>
      </c>
      <c r="Z42" s="98">
        <v>12463.315620000001</v>
      </c>
      <c r="AA42" s="98">
        <v>1677.6051599999998</v>
      </c>
      <c r="AB42" s="98">
        <v>3436.1300725491383</v>
      </c>
      <c r="AC42" s="98">
        <v>10057.297999999999</v>
      </c>
      <c r="AD42" s="98">
        <v>108.77466</v>
      </c>
      <c r="AE42" s="98">
        <v>3245.65002</v>
      </c>
      <c r="AF42" s="98">
        <v>566416.58822847623</v>
      </c>
    </row>
    <row r="43" spans="1:32" ht="14.1" customHeight="1" x14ac:dyDescent="0.2">
      <c r="A43" s="277" t="s">
        <v>837</v>
      </c>
      <c r="B43" s="98">
        <v>102.39432000000001</v>
      </c>
      <c r="C43" s="98">
        <v>10903.450630000001</v>
      </c>
      <c r="D43" s="98">
        <v>17939.904379999945</v>
      </c>
      <c r="E43" s="98">
        <v>62727.854579999999</v>
      </c>
      <c r="F43" s="98">
        <v>6538.5160900000001</v>
      </c>
      <c r="G43" s="98">
        <v>8755.8389999999999</v>
      </c>
      <c r="H43" s="98">
        <v>118144.55073003344</v>
      </c>
      <c r="I43" s="98">
        <v>460.56191999999999</v>
      </c>
      <c r="J43" s="98">
        <v>6581.5185099999999</v>
      </c>
      <c r="K43" s="98">
        <v>14113.24018999995</v>
      </c>
      <c r="L43" s="98">
        <v>6680.7057199999999</v>
      </c>
      <c r="M43" s="98">
        <v>21798.32568000082</v>
      </c>
      <c r="N43" s="98">
        <v>1584.0542700000001</v>
      </c>
      <c r="O43" s="98">
        <v>18497.904999999999</v>
      </c>
      <c r="P43" s="98">
        <v>24244.026969999886</v>
      </c>
      <c r="Q43" s="98">
        <v>7141.9775199999995</v>
      </c>
      <c r="R43" s="98">
        <v>14522.34583</v>
      </c>
      <c r="S43" s="98">
        <v>4656.8557699999992</v>
      </c>
      <c r="T43" s="98">
        <v>4140.1330699999999</v>
      </c>
      <c r="U43" s="98">
        <v>7450.7834800000282</v>
      </c>
      <c r="V43" s="98">
        <v>20732.195059999998</v>
      </c>
      <c r="W43" s="98">
        <v>4128.1496900000002</v>
      </c>
      <c r="X43" s="98">
        <v>4088.9607099999998</v>
      </c>
      <c r="Y43" s="98">
        <v>1639.9780000000001</v>
      </c>
      <c r="Z43" s="98">
        <v>8378.0282200000001</v>
      </c>
      <c r="AA43" s="98">
        <v>1655.4101699999999</v>
      </c>
      <c r="AB43" s="98">
        <v>2885.8729696209316</v>
      </c>
      <c r="AC43" s="98">
        <v>8631.7459999999992</v>
      </c>
      <c r="AD43" s="98">
        <v>107.97466</v>
      </c>
      <c r="AE43" s="98">
        <v>2289.7261400000002</v>
      </c>
      <c r="AF43" s="98">
        <v>411522.98527965497</v>
      </c>
    </row>
    <row r="44" spans="1:32" ht="14.1" customHeight="1" x14ac:dyDescent="0.2">
      <c r="A44" s="277" t="s">
        <v>34</v>
      </c>
      <c r="B44" s="98">
        <v>0</v>
      </c>
      <c r="C44" s="98">
        <v>45645.600160000002</v>
      </c>
      <c r="D44" s="98">
        <v>4437.4411600000012</v>
      </c>
      <c r="E44" s="98">
        <v>6752.3970300000001</v>
      </c>
      <c r="F44" s="98">
        <v>2650.2528900000002</v>
      </c>
      <c r="G44" s="98">
        <v>2409.5160000000001</v>
      </c>
      <c r="H44" s="98">
        <v>22574.247359999994</v>
      </c>
      <c r="I44" s="98">
        <v>0</v>
      </c>
      <c r="J44" s="98">
        <v>3921.3955899999996</v>
      </c>
      <c r="K44" s="98">
        <v>5018.8839299999981</v>
      </c>
      <c r="L44" s="98">
        <v>1319.06675</v>
      </c>
      <c r="M44" s="98">
        <v>1988.9940899999995</v>
      </c>
      <c r="N44" s="98">
        <v>657.86066000000005</v>
      </c>
      <c r="O44" s="98">
        <v>7772.8879999999999</v>
      </c>
      <c r="P44" s="98">
        <v>6303.1225322689716</v>
      </c>
      <c r="Q44" s="98">
        <v>654.09961999999996</v>
      </c>
      <c r="R44" s="98">
        <v>5622.38688</v>
      </c>
      <c r="S44" s="98">
        <v>1374.53396</v>
      </c>
      <c r="T44" s="98">
        <v>0</v>
      </c>
      <c r="U44" s="98">
        <v>2237.0824700000007</v>
      </c>
      <c r="V44" s="98">
        <v>6130.31801</v>
      </c>
      <c r="W44" s="98">
        <v>624.35</v>
      </c>
      <c r="X44" s="98">
        <v>1339.1177</v>
      </c>
      <c r="Y44" s="98">
        <v>775.72799999999995</v>
      </c>
      <c r="Z44" s="98">
        <v>4042.7770499999997</v>
      </c>
      <c r="AA44" s="98">
        <v>17.228000000000002</v>
      </c>
      <c r="AB44" s="98">
        <v>330.09135853084115</v>
      </c>
      <c r="AC44" s="98">
        <v>3.9609999999999999</v>
      </c>
      <c r="AD44" s="98">
        <v>0.8</v>
      </c>
      <c r="AE44" s="98">
        <v>955.92387999999994</v>
      </c>
      <c r="AF44" s="98">
        <v>135560.06408079978</v>
      </c>
    </row>
    <row r="45" spans="1:32" ht="14.1" customHeight="1" x14ac:dyDescent="0.2">
      <c r="A45" s="277" t="s">
        <v>35</v>
      </c>
      <c r="B45" s="98">
        <v>0.5122000000000001</v>
      </c>
      <c r="C45" s="98">
        <v>163.4675</v>
      </c>
      <c r="D45" s="98">
        <v>157.81831999999994</v>
      </c>
      <c r="E45" s="98">
        <v>3385.4482200000002</v>
      </c>
      <c r="F45" s="98">
        <v>4.3669599999999997</v>
      </c>
      <c r="G45" s="98">
        <v>977.67700000000002</v>
      </c>
      <c r="H45" s="98">
        <v>44.886559999999996</v>
      </c>
      <c r="I45" s="98">
        <v>0</v>
      </c>
      <c r="J45" s="98">
        <v>10.66451</v>
      </c>
      <c r="K45" s="98">
        <v>5087.4653199999939</v>
      </c>
      <c r="L45" s="98">
        <v>1.2242500000000001</v>
      </c>
      <c r="M45" s="98">
        <v>574.28161999999998</v>
      </c>
      <c r="N45" s="98">
        <v>0</v>
      </c>
      <c r="O45" s="98">
        <v>448.94909999999999</v>
      </c>
      <c r="P45" s="98">
        <v>2022.6375736239054</v>
      </c>
      <c r="Q45" s="98">
        <v>22.801860000000001</v>
      </c>
      <c r="R45" s="98">
        <v>221.49367999999998</v>
      </c>
      <c r="S45" s="98">
        <v>1140.1403500000001</v>
      </c>
      <c r="T45" s="98">
        <v>2276.54169</v>
      </c>
      <c r="U45" s="98">
        <v>1.30131</v>
      </c>
      <c r="V45" s="98">
        <v>89.612499999999997</v>
      </c>
      <c r="W45" s="98">
        <v>0</v>
      </c>
      <c r="X45" s="98">
        <v>1009.43326</v>
      </c>
      <c r="Y45" s="98">
        <v>3.581</v>
      </c>
      <c r="Z45" s="98">
        <v>42.510349999999995</v>
      </c>
      <c r="AA45" s="98">
        <v>4.96699</v>
      </c>
      <c r="AB45" s="98">
        <v>220.16574439736556</v>
      </c>
      <c r="AC45" s="98">
        <v>1421.5909999999999</v>
      </c>
      <c r="AD45" s="98">
        <v>0</v>
      </c>
      <c r="AE45" s="98">
        <v>0</v>
      </c>
      <c r="AF45" s="98">
        <v>19333.538868021264</v>
      </c>
    </row>
    <row r="46" spans="1:32" ht="14.1" customHeight="1" x14ac:dyDescent="0.2">
      <c r="A46" s="252" t="s">
        <v>1210</v>
      </c>
      <c r="B46" s="98">
        <v>155.01562999999999</v>
      </c>
      <c r="C46" s="98">
        <v>10104.766330000002</v>
      </c>
      <c r="D46" s="98">
        <v>10319.842380000015</v>
      </c>
      <c r="E46" s="98">
        <v>24202.600859999999</v>
      </c>
      <c r="F46" s="98">
        <v>2224.8060399999999</v>
      </c>
      <c r="G46" s="98">
        <v>8261.27</v>
      </c>
      <c r="H46" s="98">
        <v>48636.965500004721</v>
      </c>
      <c r="I46" s="98">
        <v>819.3109199999999</v>
      </c>
      <c r="J46" s="98">
        <v>4425.8615499999996</v>
      </c>
      <c r="K46" s="98">
        <v>10532.87536999998</v>
      </c>
      <c r="L46" s="98">
        <v>3413.2479199999998</v>
      </c>
      <c r="M46" s="98">
        <v>3891.2478800000385</v>
      </c>
      <c r="N46" s="98">
        <v>1756.5417200000002</v>
      </c>
      <c r="O46" s="98">
        <v>15981.775000000001</v>
      </c>
      <c r="P46" s="98">
        <v>14791.892059216874</v>
      </c>
      <c r="Q46" s="98">
        <v>4755.0930499999995</v>
      </c>
      <c r="R46" s="98">
        <v>14725.1643</v>
      </c>
      <c r="S46" s="98">
        <v>2782.2186900000002</v>
      </c>
      <c r="T46" s="98">
        <v>3052.4493300000004</v>
      </c>
      <c r="U46" s="98">
        <v>2590.7992400000039</v>
      </c>
      <c r="V46" s="98">
        <v>6475.7826700000005</v>
      </c>
      <c r="W46" s="98">
        <v>1930.1003499999999</v>
      </c>
      <c r="X46" s="98">
        <v>3633.5383900000002</v>
      </c>
      <c r="Y46" s="98">
        <v>775.18000000000006</v>
      </c>
      <c r="Z46" s="98">
        <v>9724.5917699999991</v>
      </c>
      <c r="AA46" s="98">
        <v>0</v>
      </c>
      <c r="AB46" s="98">
        <v>651.03192157366277</v>
      </c>
      <c r="AC46" s="98">
        <v>6645.0480000000007</v>
      </c>
      <c r="AD46" s="98">
        <v>7.4466700000000001</v>
      </c>
      <c r="AE46" s="98">
        <v>2579.7530299999999</v>
      </c>
      <c r="AF46" s="98">
        <v>219846.21657079528</v>
      </c>
    </row>
    <row r="47" spans="1:32" ht="14.1" customHeight="1" x14ac:dyDescent="0.2">
      <c r="A47" s="277" t="s">
        <v>837</v>
      </c>
      <c r="B47" s="98">
        <v>107.41741</v>
      </c>
      <c r="C47" s="98">
        <v>5017.7681800000009</v>
      </c>
      <c r="D47" s="98">
        <v>9144.9355200000136</v>
      </c>
      <c r="E47" s="98">
        <v>18444.851719999999</v>
      </c>
      <c r="F47" s="98">
        <v>1914.1967999999999</v>
      </c>
      <c r="G47" s="98">
        <v>6760.4409999999998</v>
      </c>
      <c r="H47" s="98">
        <v>37575.113480004729</v>
      </c>
      <c r="I47" s="98">
        <v>819.3109199999999</v>
      </c>
      <c r="J47" s="98">
        <v>3545.7303999999999</v>
      </c>
      <c r="K47" s="98">
        <v>4800.1732899999824</v>
      </c>
      <c r="L47" s="98">
        <v>2753.51926</v>
      </c>
      <c r="M47" s="98">
        <v>3341.0820300000382</v>
      </c>
      <c r="N47" s="98">
        <v>1173.8190300000001</v>
      </c>
      <c r="O47" s="98">
        <v>10084.34</v>
      </c>
      <c r="P47" s="98">
        <v>10668.410316098792</v>
      </c>
      <c r="Q47" s="98">
        <v>3785.7536099999998</v>
      </c>
      <c r="R47" s="98">
        <v>9607.8298000000013</v>
      </c>
      <c r="S47" s="98">
        <v>1525.64852</v>
      </c>
      <c r="T47" s="98">
        <v>2307.7805400000002</v>
      </c>
      <c r="U47" s="98">
        <v>1530.1369600000041</v>
      </c>
      <c r="V47" s="98">
        <v>4728.0033400000002</v>
      </c>
      <c r="W47" s="98">
        <v>1373.0155</v>
      </c>
      <c r="X47" s="98">
        <v>2043.1078500000001</v>
      </c>
      <c r="Y47" s="98">
        <v>575.48800000000006</v>
      </c>
      <c r="Z47" s="98">
        <v>5981.4517599999999</v>
      </c>
      <c r="AA47" s="98">
        <v>0</v>
      </c>
      <c r="AB47" s="98">
        <v>528.77304321245458</v>
      </c>
      <c r="AC47" s="98">
        <v>5445.5630000000001</v>
      </c>
      <c r="AD47" s="98">
        <v>2.7177199999999999</v>
      </c>
      <c r="AE47" s="98">
        <v>1952.3424499999999</v>
      </c>
      <c r="AF47" s="98">
        <v>157538.72144931598</v>
      </c>
    </row>
    <row r="48" spans="1:32" ht="14.1" customHeight="1" x14ac:dyDescent="0.2">
      <c r="A48" s="277" t="s">
        <v>34</v>
      </c>
      <c r="B48" s="98">
        <v>47.598219999999998</v>
      </c>
      <c r="C48" s="98">
        <v>5072.6667800000005</v>
      </c>
      <c r="D48" s="98">
        <v>1147.0627100000006</v>
      </c>
      <c r="E48" s="98">
        <v>2780.5711800000004</v>
      </c>
      <c r="F48" s="98">
        <v>308.06930999999997</v>
      </c>
      <c r="G48" s="98">
        <v>1263.0329999999999</v>
      </c>
      <c r="H48" s="98">
        <v>11045.810719999998</v>
      </c>
      <c r="I48" s="98">
        <v>0</v>
      </c>
      <c r="J48" s="98">
        <v>880.13115000000005</v>
      </c>
      <c r="K48" s="98">
        <v>3147.7797599999994</v>
      </c>
      <c r="L48" s="98">
        <v>659.71965999999986</v>
      </c>
      <c r="M48" s="98">
        <v>351.04226</v>
      </c>
      <c r="N48" s="98">
        <v>582.72268999999994</v>
      </c>
      <c r="O48" s="98">
        <v>5295.7030000000004</v>
      </c>
      <c r="P48" s="98">
        <v>3278.7339667671849</v>
      </c>
      <c r="Q48" s="98">
        <v>937.53215999999998</v>
      </c>
      <c r="R48" s="98">
        <v>5162.1655899999996</v>
      </c>
      <c r="S48" s="98">
        <v>491.06202000000002</v>
      </c>
      <c r="T48" s="98">
        <v>0</v>
      </c>
      <c r="U48" s="98">
        <v>1060.6622799999996</v>
      </c>
      <c r="V48" s="98">
        <v>1622.1741299999999</v>
      </c>
      <c r="W48" s="98">
        <v>557.08484999999996</v>
      </c>
      <c r="X48" s="98">
        <v>910.34493000000009</v>
      </c>
      <c r="Y48" s="98">
        <v>198.27699999999999</v>
      </c>
      <c r="Z48" s="98">
        <v>3533.8950199999999</v>
      </c>
      <c r="AA48" s="98">
        <v>0</v>
      </c>
      <c r="AB48" s="98">
        <v>73.341350862986502</v>
      </c>
      <c r="AC48" s="98">
        <v>20.234000000000002</v>
      </c>
      <c r="AD48" s="98">
        <v>4.7289500000000002</v>
      </c>
      <c r="AE48" s="98">
        <v>627.41057999999998</v>
      </c>
      <c r="AF48" s="98">
        <v>51059.557267630167</v>
      </c>
    </row>
    <row r="49" spans="1:32" ht="14.1" customHeight="1" x14ac:dyDescent="0.2">
      <c r="A49" s="277" t="s">
        <v>35</v>
      </c>
      <c r="B49" s="98">
        <v>0</v>
      </c>
      <c r="C49" s="98">
        <v>14.331370000000001</v>
      </c>
      <c r="D49" s="98">
        <v>27.844150000000003</v>
      </c>
      <c r="E49" s="98">
        <v>2977.17796</v>
      </c>
      <c r="F49" s="98">
        <v>2.53993</v>
      </c>
      <c r="G49" s="98">
        <v>237.79599999999999</v>
      </c>
      <c r="H49" s="98">
        <v>16.0413</v>
      </c>
      <c r="I49" s="98">
        <v>0</v>
      </c>
      <c r="J49" s="98">
        <v>0</v>
      </c>
      <c r="K49" s="98">
        <v>2584.9223199999988</v>
      </c>
      <c r="L49" s="98">
        <v>8.9999999999999993E-3</v>
      </c>
      <c r="M49" s="98">
        <v>199.12359000000001</v>
      </c>
      <c r="N49" s="98">
        <v>0</v>
      </c>
      <c r="O49" s="98">
        <v>601.73199999999997</v>
      </c>
      <c r="P49" s="98">
        <v>844.74777635089663</v>
      </c>
      <c r="Q49" s="98">
        <v>31.807279999999999</v>
      </c>
      <c r="R49" s="98">
        <v>-44.831089999999996</v>
      </c>
      <c r="S49" s="98">
        <v>765.50815</v>
      </c>
      <c r="T49" s="98">
        <v>744.66879000000006</v>
      </c>
      <c r="U49" s="98">
        <v>0</v>
      </c>
      <c r="V49" s="98">
        <v>125.6052</v>
      </c>
      <c r="W49" s="98">
        <v>0</v>
      </c>
      <c r="X49" s="98">
        <v>680.08560999999997</v>
      </c>
      <c r="Y49" s="98">
        <v>1.415</v>
      </c>
      <c r="Z49" s="98">
        <v>209.24499</v>
      </c>
      <c r="AA49" s="98">
        <v>0</v>
      </c>
      <c r="AB49" s="98">
        <v>48.917527498221737</v>
      </c>
      <c r="AC49" s="98">
        <v>1179.251</v>
      </c>
      <c r="AD49" s="98">
        <v>0</v>
      </c>
      <c r="AE49" s="98">
        <v>0</v>
      </c>
      <c r="AF49" s="98">
        <v>11247.937853849118</v>
      </c>
    </row>
    <row r="50" spans="1:32" ht="14.1" customHeight="1" x14ac:dyDescent="0.2">
      <c r="A50" s="252" t="s">
        <v>1211</v>
      </c>
      <c r="B50" s="98">
        <v>0</v>
      </c>
      <c r="C50" s="98">
        <v>1032.9004699999998</v>
      </c>
      <c r="D50" s="98">
        <v>290.50906000000032</v>
      </c>
      <c r="E50" s="98">
        <v>1426.4668599999998</v>
      </c>
      <c r="F50" s="98">
        <v>439.79367999999999</v>
      </c>
      <c r="G50" s="98">
        <v>1110.6429999999998</v>
      </c>
      <c r="H50" s="98">
        <v>1779.5398400000022</v>
      </c>
      <c r="I50" s="98">
        <v>43.751930000000002</v>
      </c>
      <c r="J50" s="98">
        <v>92.496400000000008</v>
      </c>
      <c r="K50" s="98">
        <v>1415.5257000000004</v>
      </c>
      <c r="L50" s="98">
        <v>21.638999999999999</v>
      </c>
      <c r="M50" s="98">
        <v>34.946480000000001</v>
      </c>
      <c r="N50" s="98">
        <v>172.38968999999997</v>
      </c>
      <c r="O50" s="98">
        <v>2347.5244899999998</v>
      </c>
      <c r="P50" s="98">
        <v>1220.0016795862257</v>
      </c>
      <c r="Q50" s="98">
        <v>651.36447999999996</v>
      </c>
      <c r="R50" s="98">
        <v>889.68074000000001</v>
      </c>
      <c r="S50" s="98">
        <v>252.31589</v>
      </c>
      <c r="T50" s="98">
        <v>380.18533000000002</v>
      </c>
      <c r="U50" s="98">
        <v>174.42957999999999</v>
      </c>
      <c r="V50" s="98">
        <v>335.23743999999999</v>
      </c>
      <c r="W50" s="98">
        <v>256.70284000000004</v>
      </c>
      <c r="X50" s="98">
        <v>271.76882999999998</v>
      </c>
      <c r="Y50" s="98">
        <v>73.789000000000001</v>
      </c>
      <c r="Z50" s="98">
        <v>746.78122999999994</v>
      </c>
      <c r="AA50" s="98">
        <v>1.7815999999999999</v>
      </c>
      <c r="AB50" s="98">
        <v>24.254549999999998</v>
      </c>
      <c r="AC50" s="98">
        <v>768.39300000000003</v>
      </c>
      <c r="AD50" s="98">
        <v>0</v>
      </c>
      <c r="AE50" s="98">
        <v>73.26509999999999</v>
      </c>
      <c r="AF50" s="98">
        <v>16328.077889586231</v>
      </c>
    </row>
    <row r="51" spans="1:32" ht="14.1" customHeight="1" x14ac:dyDescent="0.2">
      <c r="A51" s="277" t="s">
        <v>837</v>
      </c>
      <c r="B51" s="98">
        <v>0</v>
      </c>
      <c r="C51" s="98">
        <v>546.80403999999987</v>
      </c>
      <c r="D51" s="98">
        <v>270.36571000000032</v>
      </c>
      <c r="E51" s="98">
        <v>1171.7579099999998</v>
      </c>
      <c r="F51" s="98">
        <v>138.30471</v>
      </c>
      <c r="G51" s="98">
        <v>1090.7729999999999</v>
      </c>
      <c r="H51" s="98">
        <v>1344.4050500000021</v>
      </c>
      <c r="I51" s="98">
        <v>43.751930000000002</v>
      </c>
      <c r="J51" s="98">
        <v>79.097750000000005</v>
      </c>
      <c r="K51" s="98">
        <v>552.99661000000026</v>
      </c>
      <c r="L51" s="98">
        <v>21.638999999999999</v>
      </c>
      <c r="M51" s="98">
        <v>34.651479999999999</v>
      </c>
      <c r="N51" s="98">
        <v>81.040789999999987</v>
      </c>
      <c r="O51" s="98">
        <v>1505.2470000000001</v>
      </c>
      <c r="P51" s="98">
        <v>604.05135927293065</v>
      </c>
      <c r="Q51" s="98">
        <v>319.06248999999997</v>
      </c>
      <c r="R51" s="98">
        <v>730.51409999999998</v>
      </c>
      <c r="S51" s="98">
        <v>165.05613</v>
      </c>
      <c r="T51" s="98">
        <v>286.16665</v>
      </c>
      <c r="U51" s="98">
        <v>95.756479999999968</v>
      </c>
      <c r="V51" s="98">
        <v>47.953449999999997</v>
      </c>
      <c r="W51" s="98">
        <v>226.10784000000001</v>
      </c>
      <c r="X51" s="98">
        <v>149.94528</v>
      </c>
      <c r="Y51" s="98">
        <v>73.531999999999996</v>
      </c>
      <c r="Z51" s="98">
        <v>385.79828999999995</v>
      </c>
      <c r="AA51" s="98">
        <v>1.7815999999999999</v>
      </c>
      <c r="AB51" s="98">
        <v>24.254549999999998</v>
      </c>
      <c r="AC51" s="98">
        <v>276.31599999999997</v>
      </c>
      <c r="AD51" s="98">
        <v>0</v>
      </c>
      <c r="AE51" s="98">
        <v>40.265099999999997</v>
      </c>
      <c r="AF51" s="98">
        <v>10307.396299272936</v>
      </c>
    </row>
    <row r="52" spans="1:32" ht="14.1" customHeight="1" x14ac:dyDescent="0.2">
      <c r="A52" s="277" t="s">
        <v>34</v>
      </c>
      <c r="B52" s="98">
        <v>0</v>
      </c>
      <c r="C52" s="98">
        <v>482.65163000000001</v>
      </c>
      <c r="D52" s="98">
        <v>19.102010000000003</v>
      </c>
      <c r="E52" s="98">
        <v>185.8092</v>
      </c>
      <c r="F52" s="98">
        <v>299.4803</v>
      </c>
      <c r="G52" s="98">
        <v>18.434999999999999</v>
      </c>
      <c r="H52" s="98">
        <v>435.13479000000012</v>
      </c>
      <c r="I52" s="98">
        <v>0</v>
      </c>
      <c r="J52" s="98">
        <v>13.39865</v>
      </c>
      <c r="K52" s="98">
        <v>350.69338000000005</v>
      </c>
      <c r="L52" s="98">
        <v>0</v>
      </c>
      <c r="M52" s="98">
        <v>0</v>
      </c>
      <c r="N52" s="98">
        <v>91.3489</v>
      </c>
      <c r="O52" s="98">
        <v>785.23630000000003</v>
      </c>
      <c r="P52" s="98">
        <v>493.41177823440654</v>
      </c>
      <c r="Q52" s="98">
        <v>332.30198999999999</v>
      </c>
      <c r="R52" s="98">
        <v>159.11679000000001</v>
      </c>
      <c r="S52" s="98">
        <v>84.116309999999999</v>
      </c>
      <c r="T52" s="98">
        <v>0</v>
      </c>
      <c r="U52" s="98">
        <v>78.673100000000005</v>
      </c>
      <c r="V52" s="98">
        <v>287.28399000000002</v>
      </c>
      <c r="W52" s="98">
        <v>30.594999999999999</v>
      </c>
      <c r="X52" s="98">
        <v>61.492379999999997</v>
      </c>
      <c r="Y52" s="98">
        <v>0</v>
      </c>
      <c r="Z52" s="98">
        <v>356.30943000000002</v>
      </c>
      <c r="AA52" s="98">
        <v>0</v>
      </c>
      <c r="AB52" s="98">
        <v>0</v>
      </c>
      <c r="AC52" s="98">
        <v>-1.159</v>
      </c>
      <c r="AD52" s="98">
        <v>0</v>
      </c>
      <c r="AE52" s="98">
        <v>33</v>
      </c>
      <c r="AF52" s="98">
        <v>4596.4319282344068</v>
      </c>
    </row>
    <row r="53" spans="1:32" ht="14.1" customHeight="1" x14ac:dyDescent="0.2">
      <c r="A53" s="277" t="s">
        <v>35</v>
      </c>
      <c r="B53" s="98">
        <v>0</v>
      </c>
      <c r="C53" s="98">
        <v>3.4448000000000003</v>
      </c>
      <c r="D53" s="98">
        <v>1.0413400000000002</v>
      </c>
      <c r="E53" s="98">
        <v>68.899749999999997</v>
      </c>
      <c r="F53" s="98">
        <v>2.00867</v>
      </c>
      <c r="G53" s="98">
        <v>1.4350000000000001</v>
      </c>
      <c r="H53" s="98">
        <v>0</v>
      </c>
      <c r="I53" s="98">
        <v>0</v>
      </c>
      <c r="J53" s="98">
        <v>0</v>
      </c>
      <c r="K53" s="98">
        <v>511.83571000000012</v>
      </c>
      <c r="L53" s="98">
        <v>0</v>
      </c>
      <c r="M53" s="98">
        <v>0.29499999999999998</v>
      </c>
      <c r="N53" s="98">
        <v>0</v>
      </c>
      <c r="O53" s="98">
        <v>57.04119</v>
      </c>
      <c r="P53" s="98">
        <v>122.53854207888843</v>
      </c>
      <c r="Q53" s="98">
        <v>0</v>
      </c>
      <c r="R53" s="98">
        <v>4.9849999999999998E-2</v>
      </c>
      <c r="S53" s="98">
        <v>3.1434499999999996</v>
      </c>
      <c r="T53" s="98">
        <v>94.018679999999989</v>
      </c>
      <c r="U53" s="98">
        <v>0</v>
      </c>
      <c r="V53" s="98">
        <v>0</v>
      </c>
      <c r="W53" s="98">
        <v>0</v>
      </c>
      <c r="X53" s="98">
        <v>60.33117</v>
      </c>
      <c r="Y53" s="98">
        <v>0.25700000000000001</v>
      </c>
      <c r="Z53" s="98">
        <v>4.6735100000000003</v>
      </c>
      <c r="AA53" s="98">
        <v>0</v>
      </c>
      <c r="AB53" s="98">
        <v>0</v>
      </c>
      <c r="AC53" s="98">
        <v>493.23599999999999</v>
      </c>
      <c r="AD53" s="98">
        <v>0</v>
      </c>
      <c r="AE53" s="98">
        <v>0</v>
      </c>
      <c r="AF53" s="98">
        <v>1424.2496620788884</v>
      </c>
    </row>
    <row r="54" spans="1:32" ht="14.1" customHeight="1" x14ac:dyDescent="0.2">
      <c r="A54" s="252" t="s">
        <v>1625</v>
      </c>
      <c r="B54" s="98">
        <v>0</v>
      </c>
      <c r="C54" s="98">
        <v>2356.4286100000004</v>
      </c>
      <c r="D54" s="98">
        <v>1743.0504100000003</v>
      </c>
      <c r="E54" s="98">
        <v>0</v>
      </c>
      <c r="F54" s="98">
        <v>152.55028000000001</v>
      </c>
      <c r="G54" s="98">
        <v>210.25</v>
      </c>
      <c r="H54" s="98">
        <v>5571.267370000056</v>
      </c>
      <c r="I54" s="98">
        <v>116.13561000000001</v>
      </c>
      <c r="J54" s="98">
        <v>1165.4169899999999</v>
      </c>
      <c r="K54" s="98">
        <v>2193.4727900000007</v>
      </c>
      <c r="L54" s="98">
        <v>1.1000000000000001</v>
      </c>
      <c r="M54" s="98">
        <v>3268.5766299918646</v>
      </c>
      <c r="N54" s="98">
        <v>69.999239999999986</v>
      </c>
      <c r="O54" s="98">
        <v>159.71887999999998</v>
      </c>
      <c r="P54" s="98">
        <v>2898.0977100940431</v>
      </c>
      <c r="Q54" s="98">
        <v>931.59709000000009</v>
      </c>
      <c r="R54" s="98">
        <v>1624.5915299999997</v>
      </c>
      <c r="S54" s="98">
        <v>156.69308999999998</v>
      </c>
      <c r="T54" s="98">
        <v>264.68203</v>
      </c>
      <c r="U54" s="98">
        <v>296.26201000000003</v>
      </c>
      <c r="V54" s="98">
        <v>162.41552999999999</v>
      </c>
      <c r="W54" s="98">
        <v>1.8129999999999999</v>
      </c>
      <c r="X54" s="98">
        <v>185.12450000000001</v>
      </c>
      <c r="Y54" s="98">
        <v>61.042999999999999</v>
      </c>
      <c r="Z54" s="98">
        <v>409.40062</v>
      </c>
      <c r="AA54" s="98">
        <v>0</v>
      </c>
      <c r="AB54" s="98">
        <v>15.932840000000001</v>
      </c>
      <c r="AC54" s="98">
        <v>3009.8240000000001</v>
      </c>
      <c r="AD54" s="98">
        <v>0</v>
      </c>
      <c r="AE54" s="98">
        <v>208.81171000000001</v>
      </c>
      <c r="AF54" s="98">
        <v>27234.255470085969</v>
      </c>
    </row>
    <row r="55" spans="1:32" ht="14.1" customHeight="1" x14ac:dyDescent="0.2">
      <c r="A55" s="277" t="s">
        <v>837</v>
      </c>
      <c r="B55" s="98">
        <v>0</v>
      </c>
      <c r="C55" s="98">
        <v>127.43741</v>
      </c>
      <c r="D55" s="98">
        <v>1713.2806100000005</v>
      </c>
      <c r="E55" s="98">
        <v>0</v>
      </c>
      <c r="F55" s="98">
        <v>132.85676000000001</v>
      </c>
      <c r="G55" s="98">
        <v>201.69200000000001</v>
      </c>
      <c r="H55" s="98">
        <v>5154.7746100000559</v>
      </c>
      <c r="I55" s="98">
        <v>116.13561000000001</v>
      </c>
      <c r="J55" s="98">
        <v>1038.8475799999999</v>
      </c>
      <c r="K55" s="98">
        <v>2047.6033000000007</v>
      </c>
      <c r="L55" s="98">
        <v>1.1000000000000001</v>
      </c>
      <c r="M55" s="98">
        <v>3157.7443799918647</v>
      </c>
      <c r="N55" s="98">
        <v>69.999239999999986</v>
      </c>
      <c r="O55" s="98">
        <v>158.81034</v>
      </c>
      <c r="P55" s="98">
        <v>1725.6604865045983</v>
      </c>
      <c r="Q55" s="98">
        <v>912.78920000000005</v>
      </c>
      <c r="R55" s="98">
        <v>1062.4152199999999</v>
      </c>
      <c r="S55" s="98">
        <v>119.99556999999999</v>
      </c>
      <c r="T55" s="98">
        <v>261.91102999999998</v>
      </c>
      <c r="U55" s="98">
        <v>296.26201000000003</v>
      </c>
      <c r="V55" s="98">
        <v>162.41552999999999</v>
      </c>
      <c r="W55" s="98">
        <v>1.8129999999999999</v>
      </c>
      <c r="X55" s="98">
        <v>185.12450000000001</v>
      </c>
      <c r="Y55" s="98">
        <v>61.042999999999999</v>
      </c>
      <c r="Z55" s="98">
        <v>380.84222</v>
      </c>
      <c r="AA55" s="98">
        <v>0</v>
      </c>
      <c r="AB55" s="98">
        <v>15.932840000000001</v>
      </c>
      <c r="AC55" s="98">
        <v>2707</v>
      </c>
      <c r="AD55" s="98">
        <v>0</v>
      </c>
      <c r="AE55" s="98">
        <v>208.81171000000001</v>
      </c>
      <c r="AF55" s="98">
        <v>22022.298156496516</v>
      </c>
    </row>
    <row r="56" spans="1:32" ht="14.1" customHeight="1" x14ac:dyDescent="0.2">
      <c r="A56" s="277" t="s">
        <v>34</v>
      </c>
      <c r="B56" s="98">
        <v>0</v>
      </c>
      <c r="C56" s="98">
        <v>2228.9912000000004</v>
      </c>
      <c r="D56" s="98">
        <v>29.751300000000004</v>
      </c>
      <c r="E56" s="98">
        <v>0</v>
      </c>
      <c r="F56" s="98">
        <v>9.0135199999999998</v>
      </c>
      <c r="G56" s="98">
        <v>8.5579999999999998</v>
      </c>
      <c r="H56" s="98">
        <v>416.49276000000003</v>
      </c>
      <c r="I56" s="98">
        <v>0</v>
      </c>
      <c r="J56" s="98">
        <v>126.56941</v>
      </c>
      <c r="K56" s="98">
        <v>122.93055</v>
      </c>
      <c r="L56" s="98">
        <v>0</v>
      </c>
      <c r="M56" s="98">
        <v>85.791499999999999</v>
      </c>
      <c r="N56" s="98">
        <v>0</v>
      </c>
      <c r="O56" s="98">
        <v>0.43969999999999998</v>
      </c>
      <c r="P56" s="98">
        <v>768.48968645593129</v>
      </c>
      <c r="Q56" s="98">
        <v>18.80789</v>
      </c>
      <c r="R56" s="98">
        <v>561.12381999999991</v>
      </c>
      <c r="S56" s="98">
        <v>36.378920000000001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0</v>
      </c>
      <c r="Z56" s="98">
        <v>28.558400000000002</v>
      </c>
      <c r="AA56" s="98">
        <v>0</v>
      </c>
      <c r="AB56" s="98">
        <v>0</v>
      </c>
      <c r="AC56" s="98">
        <v>0</v>
      </c>
      <c r="AD56" s="98">
        <v>0</v>
      </c>
      <c r="AE56" s="98">
        <v>0</v>
      </c>
      <c r="AF56" s="98">
        <v>4441.8966564559314</v>
      </c>
    </row>
    <row r="57" spans="1:32" ht="14.1" customHeight="1" x14ac:dyDescent="0.2">
      <c r="A57" s="277" t="s">
        <v>35</v>
      </c>
      <c r="B57" s="98">
        <v>0</v>
      </c>
      <c r="C57" s="98">
        <v>0</v>
      </c>
      <c r="D57" s="98">
        <v>1.8499999999999999E-2</v>
      </c>
      <c r="E57" s="98">
        <v>0</v>
      </c>
      <c r="F57" s="98">
        <v>10.68</v>
      </c>
      <c r="G57" s="98">
        <v>0</v>
      </c>
      <c r="H57" s="98">
        <v>0</v>
      </c>
      <c r="I57" s="98">
        <v>0</v>
      </c>
      <c r="J57" s="98">
        <v>0</v>
      </c>
      <c r="K57" s="98">
        <v>22.938939999999999</v>
      </c>
      <c r="L57" s="98">
        <v>0</v>
      </c>
      <c r="M57" s="98">
        <v>25.040749999999999</v>
      </c>
      <c r="N57" s="98">
        <v>0</v>
      </c>
      <c r="O57" s="98">
        <v>0.46883999999999998</v>
      </c>
      <c r="P57" s="98">
        <v>403.94753713351349</v>
      </c>
      <c r="Q57" s="98">
        <v>0</v>
      </c>
      <c r="R57" s="98">
        <v>1.0524899999999999</v>
      </c>
      <c r="S57" s="98">
        <v>0.31860000000000005</v>
      </c>
      <c r="T57" s="98">
        <v>2.7709999999999999</v>
      </c>
      <c r="U57" s="98">
        <v>0</v>
      </c>
      <c r="V57" s="98">
        <v>0</v>
      </c>
      <c r="W57" s="98">
        <v>0</v>
      </c>
      <c r="X57" s="98">
        <v>0</v>
      </c>
      <c r="Y57" s="98">
        <v>0</v>
      </c>
      <c r="Z57" s="98">
        <v>0</v>
      </c>
      <c r="AA57" s="98">
        <v>0</v>
      </c>
      <c r="AB57" s="98">
        <v>0</v>
      </c>
      <c r="AC57" s="98">
        <v>302.82400000000001</v>
      </c>
      <c r="AD57" s="98">
        <v>0</v>
      </c>
      <c r="AE57" s="98">
        <v>0</v>
      </c>
      <c r="AF57" s="98">
        <v>770.06065713351347</v>
      </c>
    </row>
    <row r="58" spans="1:32" ht="14.1" customHeight="1" x14ac:dyDescent="0.2">
      <c r="A58" s="252" t="s">
        <v>467</v>
      </c>
      <c r="B58" s="98">
        <v>0</v>
      </c>
      <c r="C58" s="98">
        <v>325.03429</v>
      </c>
      <c r="D58" s="98">
        <v>205.79945000000012</v>
      </c>
      <c r="E58" s="98">
        <v>1475.2443900000001</v>
      </c>
      <c r="F58" s="98">
        <v>36.003700000000002</v>
      </c>
      <c r="G58" s="98">
        <v>89.450999999999993</v>
      </c>
      <c r="H58" s="98">
        <v>2460.4547300000013</v>
      </c>
      <c r="I58" s="98">
        <v>5.1096000000000004</v>
      </c>
      <c r="J58" s="98">
        <v>141.11635999999999</v>
      </c>
      <c r="K58" s="98">
        <v>124.16516000000001</v>
      </c>
      <c r="L58" s="98">
        <v>22.373999999999999</v>
      </c>
      <c r="M58" s="98">
        <v>170.21262000000004</v>
      </c>
      <c r="N58" s="98">
        <v>24.768170000000001</v>
      </c>
      <c r="O58" s="98">
        <v>307.53928000000008</v>
      </c>
      <c r="P58" s="98">
        <v>274.75491494107467</v>
      </c>
      <c r="Q58" s="98">
        <v>62.602380000000004</v>
      </c>
      <c r="R58" s="98">
        <v>322.24624</v>
      </c>
      <c r="S58" s="98">
        <v>8.0537700000000001</v>
      </c>
      <c r="T58" s="98">
        <v>30.543980000000001</v>
      </c>
      <c r="U58" s="98">
        <v>23.113019999999999</v>
      </c>
      <c r="V58" s="98">
        <v>47.436259999999997</v>
      </c>
      <c r="W58" s="98">
        <v>16.856999999999999</v>
      </c>
      <c r="X58" s="98">
        <v>116.38876</v>
      </c>
      <c r="Y58" s="98">
        <v>20.388999999999999</v>
      </c>
      <c r="Z58" s="98">
        <v>63.474959999999996</v>
      </c>
      <c r="AA58" s="98">
        <v>0</v>
      </c>
      <c r="AB58" s="98">
        <v>122.03686148804003</v>
      </c>
      <c r="AC58" s="98">
        <v>49.795999999999999</v>
      </c>
      <c r="AD58" s="98">
        <v>0</v>
      </c>
      <c r="AE58" s="98">
        <v>62.814329999999998</v>
      </c>
      <c r="AF58" s="98">
        <v>6607.7802264291176</v>
      </c>
    </row>
    <row r="59" spans="1:32" ht="14.1" customHeight="1" x14ac:dyDescent="0.2">
      <c r="A59" s="277" t="s">
        <v>837</v>
      </c>
      <c r="B59" s="98">
        <v>0</v>
      </c>
      <c r="C59" s="98">
        <v>102.71717</v>
      </c>
      <c r="D59" s="98">
        <v>127.26460000000003</v>
      </c>
      <c r="E59" s="98">
        <v>1208.70021</v>
      </c>
      <c r="F59" s="98">
        <v>15.0306</v>
      </c>
      <c r="G59" s="98">
        <v>84.81</v>
      </c>
      <c r="H59" s="98">
        <v>1488.2498500000011</v>
      </c>
      <c r="I59" s="98">
        <v>5.1096000000000004</v>
      </c>
      <c r="J59" s="98">
        <v>132.72576999999998</v>
      </c>
      <c r="K59" s="98">
        <v>106.2248</v>
      </c>
      <c r="L59" s="98">
        <v>22.373999999999999</v>
      </c>
      <c r="M59" s="98">
        <v>109.26322000000003</v>
      </c>
      <c r="N59" s="98">
        <v>24.34337</v>
      </c>
      <c r="O59" s="98">
        <v>129.85910000000001</v>
      </c>
      <c r="P59" s="98">
        <v>129.92514643293967</v>
      </c>
      <c r="Q59" s="98">
        <v>61.935000000000002</v>
      </c>
      <c r="R59" s="98">
        <v>249.27423999999999</v>
      </c>
      <c r="S59" s="98">
        <v>7.4546700000000001</v>
      </c>
      <c r="T59" s="98">
        <v>30.543980000000001</v>
      </c>
      <c r="U59" s="98">
        <v>23.113019999999999</v>
      </c>
      <c r="V59" s="98">
        <v>6.5662600000000007</v>
      </c>
      <c r="W59" s="98">
        <v>16.856999999999999</v>
      </c>
      <c r="X59" s="98">
        <v>33.652660000000004</v>
      </c>
      <c r="Y59" s="98">
        <v>20.388999999999999</v>
      </c>
      <c r="Z59" s="98">
        <v>23.719110000000001</v>
      </c>
      <c r="AA59" s="98">
        <v>0</v>
      </c>
      <c r="AB59" s="98">
        <v>112.45322999999999</v>
      </c>
      <c r="AC59" s="98">
        <v>49.795999999999999</v>
      </c>
      <c r="AD59" s="98">
        <v>0</v>
      </c>
      <c r="AE59" s="98">
        <v>62.814329999999998</v>
      </c>
      <c r="AF59" s="98">
        <v>4385.1659364329407</v>
      </c>
    </row>
    <row r="60" spans="1:32" ht="14.1" customHeight="1" x14ac:dyDescent="0.2">
      <c r="A60" s="277" t="s">
        <v>34</v>
      </c>
      <c r="B60" s="98">
        <v>0</v>
      </c>
      <c r="C60" s="98">
        <v>222.31711999999999</v>
      </c>
      <c r="D60" s="98">
        <v>78.534850000000091</v>
      </c>
      <c r="E60" s="98">
        <v>258.75909999999999</v>
      </c>
      <c r="F60" s="98">
        <v>14.55106</v>
      </c>
      <c r="G60" s="98">
        <v>3.96</v>
      </c>
      <c r="H60" s="98">
        <v>972.20488000000012</v>
      </c>
      <c r="I60" s="98">
        <v>0</v>
      </c>
      <c r="J60" s="98">
        <v>8.3905899999999995</v>
      </c>
      <c r="K60" s="98">
        <v>16.201360000000001</v>
      </c>
      <c r="L60" s="98">
        <v>0</v>
      </c>
      <c r="M60" s="98">
        <v>60.949400000000004</v>
      </c>
      <c r="N60" s="98">
        <v>0.42480000000000001</v>
      </c>
      <c r="O60" s="98">
        <v>177.48548000000002</v>
      </c>
      <c r="P60" s="98">
        <v>72.41502530640841</v>
      </c>
      <c r="Q60" s="98">
        <v>0</v>
      </c>
      <c r="R60" s="98">
        <v>72.971999999999994</v>
      </c>
      <c r="S60" s="98">
        <v>0</v>
      </c>
      <c r="T60" s="98">
        <v>0</v>
      </c>
      <c r="U60" s="98">
        <v>0</v>
      </c>
      <c r="V60" s="98">
        <v>40.869999999999997</v>
      </c>
      <c r="W60" s="98">
        <v>0</v>
      </c>
      <c r="X60" s="98">
        <v>53.274900000000002</v>
      </c>
      <c r="Y60" s="98">
        <v>0</v>
      </c>
      <c r="Z60" s="98">
        <v>39.755849999999995</v>
      </c>
      <c r="AA60" s="98">
        <v>0</v>
      </c>
      <c r="AB60" s="98">
        <v>5.7490833297954351</v>
      </c>
      <c r="AC60" s="98">
        <v>0</v>
      </c>
      <c r="AD60" s="98">
        <v>0</v>
      </c>
      <c r="AE60" s="98">
        <v>0</v>
      </c>
      <c r="AF60" s="98">
        <v>2098.8154986362038</v>
      </c>
    </row>
    <row r="61" spans="1:32" ht="14.1" customHeight="1" x14ac:dyDescent="0.2">
      <c r="A61" s="277" t="s">
        <v>35</v>
      </c>
      <c r="B61" s="98">
        <v>0</v>
      </c>
      <c r="C61" s="98">
        <v>0</v>
      </c>
      <c r="D61" s="98">
        <v>0</v>
      </c>
      <c r="E61" s="98">
        <v>7.7850799999999998</v>
      </c>
      <c r="F61" s="98">
        <v>6.42204</v>
      </c>
      <c r="G61" s="98">
        <v>0.68100000000000005</v>
      </c>
      <c r="H61" s="98">
        <v>0</v>
      </c>
      <c r="I61" s="98">
        <v>0</v>
      </c>
      <c r="J61" s="98">
        <v>0</v>
      </c>
      <c r="K61" s="98">
        <v>1.7390000000000001</v>
      </c>
      <c r="L61" s="98">
        <v>0</v>
      </c>
      <c r="M61" s="98">
        <v>0</v>
      </c>
      <c r="N61" s="98">
        <v>0</v>
      </c>
      <c r="O61" s="98">
        <v>0.19469999999999998</v>
      </c>
      <c r="P61" s="98">
        <v>72.414743201726608</v>
      </c>
      <c r="Q61" s="98">
        <v>0.66737999999999997</v>
      </c>
      <c r="R61" s="98">
        <v>0</v>
      </c>
      <c r="S61" s="98">
        <v>0.59910000000000008</v>
      </c>
      <c r="T61" s="98">
        <v>0</v>
      </c>
      <c r="U61" s="98">
        <v>0</v>
      </c>
      <c r="V61" s="98">
        <v>0</v>
      </c>
      <c r="W61" s="98">
        <v>0</v>
      </c>
      <c r="X61" s="98">
        <v>29.461200000000002</v>
      </c>
      <c r="Y61" s="98">
        <v>0</v>
      </c>
      <c r="Z61" s="98">
        <v>0</v>
      </c>
      <c r="AA61" s="98">
        <v>0</v>
      </c>
      <c r="AB61" s="98">
        <v>3.8345481582446066</v>
      </c>
      <c r="AC61" s="98">
        <v>0</v>
      </c>
      <c r="AD61" s="98">
        <v>0</v>
      </c>
      <c r="AE61" s="98">
        <v>0</v>
      </c>
      <c r="AF61" s="98">
        <v>123.79879135997122</v>
      </c>
    </row>
    <row r="62" spans="1:32" ht="14.1" customHeight="1" x14ac:dyDescent="0.2">
      <c r="A62" s="252" t="s">
        <v>473</v>
      </c>
      <c r="B62" s="98">
        <v>0</v>
      </c>
      <c r="C62" s="98">
        <v>314.38446000000005</v>
      </c>
      <c r="D62" s="98">
        <v>286.08414000000005</v>
      </c>
      <c r="E62" s="98">
        <v>808.05318</v>
      </c>
      <c r="F62" s="98">
        <v>318.39819</v>
      </c>
      <c r="G62" s="98">
        <v>222.20100000000002</v>
      </c>
      <c r="H62" s="98">
        <v>729.13634999999738</v>
      </c>
      <c r="I62" s="98">
        <v>79.112949999999998</v>
      </c>
      <c r="J62" s="98">
        <v>208.14670000000001</v>
      </c>
      <c r="K62" s="98">
        <v>738.69488000000024</v>
      </c>
      <c r="L62" s="98">
        <v>13.71862</v>
      </c>
      <c r="M62" s="98">
        <v>128.46355</v>
      </c>
      <c r="N62" s="98">
        <v>33.16366</v>
      </c>
      <c r="O62" s="98">
        <v>609.36500000000001</v>
      </c>
      <c r="P62" s="98">
        <v>558.75345758932053</v>
      </c>
      <c r="Q62" s="98">
        <v>199.47883999999999</v>
      </c>
      <c r="R62" s="98">
        <v>121.65187</v>
      </c>
      <c r="S62" s="98">
        <v>11.01989</v>
      </c>
      <c r="T62" s="98">
        <v>51.755839999999999</v>
      </c>
      <c r="U62" s="98">
        <v>521.53513999999996</v>
      </c>
      <c r="V62" s="98">
        <v>223.07507999999999</v>
      </c>
      <c r="W62" s="98">
        <v>62.031500000000001</v>
      </c>
      <c r="X62" s="98">
        <v>100.74450999999999</v>
      </c>
      <c r="Y62" s="98">
        <v>23.071000000000002</v>
      </c>
      <c r="Z62" s="98">
        <v>96.22466</v>
      </c>
      <c r="AA62" s="98">
        <v>0</v>
      </c>
      <c r="AB62" s="98">
        <v>95.73854</v>
      </c>
      <c r="AC62" s="98">
        <v>244.78</v>
      </c>
      <c r="AD62" s="98">
        <v>0</v>
      </c>
      <c r="AE62" s="98">
        <v>106.67151</v>
      </c>
      <c r="AF62" s="98">
        <v>6905.4545175893172</v>
      </c>
    </row>
    <row r="63" spans="1:32" ht="14.1" customHeight="1" x14ac:dyDescent="0.2">
      <c r="A63" s="277" t="s">
        <v>837</v>
      </c>
      <c r="B63" s="98">
        <v>0</v>
      </c>
      <c r="C63" s="98">
        <v>0</v>
      </c>
      <c r="D63" s="98">
        <v>283.85221000000007</v>
      </c>
      <c r="E63" s="98">
        <v>737.38643000000002</v>
      </c>
      <c r="F63" s="98">
        <v>169.30464000000001</v>
      </c>
      <c r="G63" s="98">
        <v>215.82300000000001</v>
      </c>
      <c r="H63" s="98">
        <v>711.31739999999729</v>
      </c>
      <c r="I63" s="98">
        <v>79.112949999999998</v>
      </c>
      <c r="J63" s="98">
        <v>201.63570000000001</v>
      </c>
      <c r="K63" s="98">
        <v>705.09590000000026</v>
      </c>
      <c r="L63" s="98">
        <v>13.71862</v>
      </c>
      <c r="M63" s="98">
        <v>66.724549999999994</v>
      </c>
      <c r="N63" s="98">
        <v>33.16366</v>
      </c>
      <c r="O63" s="98">
        <v>511.40050000000002</v>
      </c>
      <c r="P63" s="98">
        <v>174.88957838241814</v>
      </c>
      <c r="Q63" s="98">
        <v>196.82579999999999</v>
      </c>
      <c r="R63" s="98">
        <v>121.41042</v>
      </c>
      <c r="S63" s="98">
        <v>10.672790000000001</v>
      </c>
      <c r="T63" s="98">
        <v>51.755839999999999</v>
      </c>
      <c r="U63" s="98">
        <v>147.37060999999997</v>
      </c>
      <c r="V63" s="98">
        <v>222.89877999999999</v>
      </c>
      <c r="W63" s="98">
        <v>62.031500000000001</v>
      </c>
      <c r="X63" s="98">
        <v>99.634649999999993</v>
      </c>
      <c r="Y63" s="98">
        <v>23.071000000000002</v>
      </c>
      <c r="Z63" s="98">
        <v>2.3170000000000002</v>
      </c>
      <c r="AA63" s="98">
        <v>0</v>
      </c>
      <c r="AB63" s="98">
        <v>95.73854</v>
      </c>
      <c r="AC63" s="98">
        <v>244.78</v>
      </c>
      <c r="AD63" s="98">
        <v>0</v>
      </c>
      <c r="AE63" s="98">
        <v>106.67151</v>
      </c>
      <c r="AF63" s="98">
        <v>5288.6035783824163</v>
      </c>
    </row>
    <row r="64" spans="1:32" ht="14.1" customHeight="1" x14ac:dyDescent="0.2">
      <c r="A64" s="277" t="s">
        <v>34</v>
      </c>
      <c r="B64" s="98">
        <v>0</v>
      </c>
      <c r="C64" s="98">
        <v>314.38446000000005</v>
      </c>
      <c r="D64" s="98">
        <v>2.2319299999999997</v>
      </c>
      <c r="E64" s="98">
        <v>2.8500000000000001E-2</v>
      </c>
      <c r="F64" s="98">
        <v>146.01393999999999</v>
      </c>
      <c r="G64" s="98">
        <v>6.5979999999999999</v>
      </c>
      <c r="H64" s="98">
        <v>17.789650000000002</v>
      </c>
      <c r="I64" s="98">
        <v>0</v>
      </c>
      <c r="J64" s="98">
        <v>6.5110000000000001</v>
      </c>
      <c r="K64" s="98">
        <v>21.6602</v>
      </c>
      <c r="L64" s="98">
        <v>0</v>
      </c>
      <c r="M64" s="98">
        <v>54.676000000000002</v>
      </c>
      <c r="N64" s="98">
        <v>0</v>
      </c>
      <c r="O64" s="98">
        <v>97.964500000000001</v>
      </c>
      <c r="P64" s="98">
        <v>191.93231345545215</v>
      </c>
      <c r="Q64" s="98">
        <v>2.0268800000000002</v>
      </c>
      <c r="R64" s="98">
        <v>2.5000000000000001E-2</v>
      </c>
      <c r="S64" s="98">
        <v>2.8500000000000001E-2</v>
      </c>
      <c r="T64" s="98">
        <v>0</v>
      </c>
      <c r="U64" s="98">
        <v>374.16452999999996</v>
      </c>
      <c r="V64" s="98">
        <v>0.17630000000000001</v>
      </c>
      <c r="W64" s="98">
        <v>0</v>
      </c>
      <c r="X64" s="98">
        <v>0</v>
      </c>
      <c r="Y64" s="98">
        <v>0</v>
      </c>
      <c r="Z64" s="98">
        <v>90.913039999999995</v>
      </c>
      <c r="AA64" s="98">
        <v>0</v>
      </c>
      <c r="AB64" s="98">
        <v>0</v>
      </c>
      <c r="AC64" s="98">
        <v>0</v>
      </c>
      <c r="AD64" s="98">
        <v>0</v>
      </c>
      <c r="AE64" s="98">
        <v>0</v>
      </c>
      <c r="AF64" s="98">
        <v>1327.1247434554523</v>
      </c>
    </row>
    <row r="65" spans="1:32" ht="14.1" customHeight="1" x14ac:dyDescent="0.2">
      <c r="A65" s="277" t="s">
        <v>35</v>
      </c>
      <c r="B65" s="98">
        <v>0</v>
      </c>
      <c r="C65" s="98">
        <v>0</v>
      </c>
      <c r="D65" s="98">
        <v>0</v>
      </c>
      <c r="E65" s="98">
        <v>70.638249999999999</v>
      </c>
      <c r="F65" s="98">
        <v>3.0796100000000002</v>
      </c>
      <c r="G65" s="98">
        <v>-0.22</v>
      </c>
      <c r="H65" s="98">
        <v>2.93E-2</v>
      </c>
      <c r="I65" s="98">
        <v>0</v>
      </c>
      <c r="J65" s="98">
        <v>0</v>
      </c>
      <c r="K65" s="98">
        <v>11.938780000000001</v>
      </c>
      <c r="L65" s="98">
        <v>0</v>
      </c>
      <c r="M65" s="98">
        <v>7.0629999999999997</v>
      </c>
      <c r="N65" s="98">
        <v>0</v>
      </c>
      <c r="O65" s="98">
        <v>0</v>
      </c>
      <c r="P65" s="98">
        <v>191.93156575145031</v>
      </c>
      <c r="Q65" s="98">
        <v>0.62615999999999994</v>
      </c>
      <c r="R65" s="98">
        <v>0.21644999999999998</v>
      </c>
      <c r="S65" s="98">
        <v>0.31860000000000005</v>
      </c>
      <c r="T65" s="98">
        <v>0</v>
      </c>
      <c r="U65" s="98">
        <v>0</v>
      </c>
      <c r="V65" s="98">
        <v>0</v>
      </c>
      <c r="W65" s="98">
        <v>0</v>
      </c>
      <c r="X65" s="98">
        <v>1.1098599999999998</v>
      </c>
      <c r="Y65" s="98">
        <v>0</v>
      </c>
      <c r="Z65" s="98">
        <v>2.9946199999999998</v>
      </c>
      <c r="AA65" s="98">
        <v>0</v>
      </c>
      <c r="AB65" s="98">
        <v>0</v>
      </c>
      <c r="AC65" s="98">
        <v>0</v>
      </c>
      <c r="AD65" s="98">
        <v>0</v>
      </c>
      <c r="AE65" s="98">
        <v>0</v>
      </c>
      <c r="AF65" s="98">
        <v>289.7261957514504</v>
      </c>
    </row>
    <row r="66" spans="1:32" ht="14.1" customHeight="1" x14ac:dyDescent="0.2">
      <c r="A66" s="252" t="s">
        <v>13</v>
      </c>
      <c r="B66" s="98">
        <v>10.48</v>
      </c>
      <c r="C66" s="98">
        <v>2049.9724900000001</v>
      </c>
      <c r="D66" s="98">
        <v>3527.1349199999972</v>
      </c>
      <c r="E66" s="98">
        <v>21881.516080000001</v>
      </c>
      <c r="F66" s="98">
        <v>2422.8619100000001</v>
      </c>
      <c r="G66" s="98">
        <v>2520.308</v>
      </c>
      <c r="H66" s="98">
        <v>29821.888360001285</v>
      </c>
      <c r="I66" s="98">
        <v>82.490569999999991</v>
      </c>
      <c r="J66" s="98">
        <v>2451.0074500000001</v>
      </c>
      <c r="K66" s="98">
        <v>10150.648149999988</v>
      </c>
      <c r="L66" s="98">
        <v>4972.858659999999</v>
      </c>
      <c r="M66" s="98">
        <v>378.20911999999993</v>
      </c>
      <c r="N66" s="98">
        <v>766.45781999999997</v>
      </c>
      <c r="O66" s="98">
        <v>3239.4245700000001</v>
      </c>
      <c r="P66" s="98">
        <v>7439.9191424596702</v>
      </c>
      <c r="Q66" s="98">
        <v>2387.45048</v>
      </c>
      <c r="R66" s="98">
        <v>6485.7362999999996</v>
      </c>
      <c r="S66" s="98">
        <v>146.51025999999999</v>
      </c>
      <c r="T66" s="98">
        <v>572.1934399999999</v>
      </c>
      <c r="U66" s="98">
        <v>334.09542999999996</v>
      </c>
      <c r="V66" s="98">
        <v>1175.0620100000001</v>
      </c>
      <c r="W66" s="98">
        <v>714.47655000000009</v>
      </c>
      <c r="X66" s="98">
        <v>763.31759000000011</v>
      </c>
      <c r="Y66" s="98">
        <v>141.35899999999998</v>
      </c>
      <c r="Z66" s="98">
        <v>727.92508999999995</v>
      </c>
      <c r="AA66" s="98">
        <v>0</v>
      </c>
      <c r="AB66" s="98">
        <v>0</v>
      </c>
      <c r="AC66" s="98">
        <v>4873.8969999999999</v>
      </c>
      <c r="AD66" s="98">
        <v>18.553979999999999</v>
      </c>
      <c r="AE66" s="98">
        <v>954.53722999999991</v>
      </c>
      <c r="AF66" s="98">
        <v>111010.29160246094</v>
      </c>
    </row>
    <row r="67" spans="1:32" ht="14.1" customHeight="1" x14ac:dyDescent="0.2">
      <c r="A67" s="277" t="s">
        <v>837</v>
      </c>
      <c r="B67" s="98">
        <v>10.48</v>
      </c>
      <c r="C67" s="98">
        <v>686.40617000000009</v>
      </c>
      <c r="D67" s="98">
        <v>3011.3727199999976</v>
      </c>
      <c r="E67" s="98">
        <v>18531.994289999999</v>
      </c>
      <c r="F67" s="98">
        <v>1324.1637499999999</v>
      </c>
      <c r="G67" s="98">
        <v>2236.7449999999999</v>
      </c>
      <c r="H67" s="98">
        <v>22185.011510001284</v>
      </c>
      <c r="I67" s="98">
        <v>82.490569999999991</v>
      </c>
      <c r="J67" s="98">
        <v>1766.4092900000001</v>
      </c>
      <c r="K67" s="98">
        <v>5372.4150499999878</v>
      </c>
      <c r="L67" s="98">
        <v>4419.8980499999989</v>
      </c>
      <c r="M67" s="98">
        <v>378.19361999999995</v>
      </c>
      <c r="N67" s="98">
        <v>719.98024999999996</v>
      </c>
      <c r="O67" s="98">
        <v>2541.69</v>
      </c>
      <c r="P67" s="98">
        <v>4519.9691420638947</v>
      </c>
      <c r="Q67" s="98">
        <v>2100.7925099999998</v>
      </c>
      <c r="R67" s="98">
        <v>4666.0755199999994</v>
      </c>
      <c r="S67" s="98">
        <v>34.725099999999998</v>
      </c>
      <c r="T67" s="98">
        <v>572.1934399999999</v>
      </c>
      <c r="U67" s="98">
        <v>188.29042999999999</v>
      </c>
      <c r="V67" s="98">
        <v>954.27863000000002</v>
      </c>
      <c r="W67" s="98">
        <v>571.13555000000008</v>
      </c>
      <c r="X67" s="98">
        <v>404.16494</v>
      </c>
      <c r="Y67" s="98">
        <v>90.861000000000004</v>
      </c>
      <c r="Z67" s="98">
        <v>227.98175000000001</v>
      </c>
      <c r="AA67" s="98">
        <v>0</v>
      </c>
      <c r="AB67" s="98">
        <v>0</v>
      </c>
      <c r="AC67" s="98">
        <v>4609.5550000000003</v>
      </c>
      <c r="AD67" s="98">
        <v>18.553979999999999</v>
      </c>
      <c r="AE67" s="98">
        <v>920.30643999999995</v>
      </c>
      <c r="AF67" s="98">
        <v>83146.13370206517</v>
      </c>
    </row>
    <row r="68" spans="1:32" ht="14.1" customHeight="1" x14ac:dyDescent="0.2">
      <c r="A68" s="277" t="s">
        <v>34</v>
      </c>
      <c r="B68" s="98">
        <v>0</v>
      </c>
      <c r="C68" s="98">
        <v>1267.86132</v>
      </c>
      <c r="D68" s="98">
        <v>514.87009</v>
      </c>
      <c r="E68" s="98">
        <v>2921.2501099999999</v>
      </c>
      <c r="F68" s="98">
        <v>1097.5182600000001</v>
      </c>
      <c r="G68" s="98">
        <v>282.25299999999999</v>
      </c>
      <c r="H68" s="98">
        <v>7636.8405100000009</v>
      </c>
      <c r="I68" s="98">
        <v>0</v>
      </c>
      <c r="J68" s="98">
        <v>683.77616</v>
      </c>
      <c r="K68" s="98">
        <v>3145.3187100000005</v>
      </c>
      <c r="L68" s="98">
        <v>552.05061000000001</v>
      </c>
      <c r="M68" s="98">
        <v>0</v>
      </c>
      <c r="N68" s="98">
        <v>46.47757</v>
      </c>
      <c r="O68" s="98">
        <v>661.12119999999993</v>
      </c>
      <c r="P68" s="98">
        <v>1459.9778439902041</v>
      </c>
      <c r="Q68" s="98">
        <v>286.47359</v>
      </c>
      <c r="R68" s="98">
        <v>1817.40498</v>
      </c>
      <c r="S68" s="98">
        <v>84.292249999999996</v>
      </c>
      <c r="T68" s="98">
        <v>0</v>
      </c>
      <c r="U68" s="98">
        <v>145.80500000000001</v>
      </c>
      <c r="V68" s="98">
        <v>220.72838000000002</v>
      </c>
      <c r="W68" s="98">
        <v>143.34100000000001</v>
      </c>
      <c r="X68" s="98">
        <v>98.628950000000003</v>
      </c>
      <c r="Y68" s="98">
        <v>50.44</v>
      </c>
      <c r="Z68" s="98">
        <v>487.57112000000001</v>
      </c>
      <c r="AA68" s="98">
        <v>0</v>
      </c>
      <c r="AB68" s="98">
        <v>0</v>
      </c>
      <c r="AC68" s="98">
        <v>0</v>
      </c>
      <c r="AD68" s="98">
        <v>0</v>
      </c>
      <c r="AE68" s="98">
        <v>34.230789999999999</v>
      </c>
      <c r="AF68" s="98">
        <v>23638.231443990204</v>
      </c>
    </row>
    <row r="69" spans="1:32" ht="14.1" customHeight="1" x14ac:dyDescent="0.2">
      <c r="A69" s="277" t="s">
        <v>35</v>
      </c>
      <c r="B69" s="98">
        <v>0</v>
      </c>
      <c r="C69" s="98">
        <v>95.704999999999998</v>
      </c>
      <c r="D69" s="98">
        <v>0.89210999999999996</v>
      </c>
      <c r="E69" s="98">
        <v>428.27168</v>
      </c>
      <c r="F69" s="98">
        <v>1.1799000000000002</v>
      </c>
      <c r="G69" s="98">
        <v>1.31</v>
      </c>
      <c r="H69" s="98">
        <v>3.6340000000000004E-2</v>
      </c>
      <c r="I69" s="98">
        <v>0</v>
      </c>
      <c r="J69" s="98">
        <v>0.82199999999999995</v>
      </c>
      <c r="K69" s="98">
        <v>1632.9143899999999</v>
      </c>
      <c r="L69" s="98">
        <v>0.91</v>
      </c>
      <c r="M69" s="98">
        <v>1.55E-2</v>
      </c>
      <c r="N69" s="98">
        <v>0</v>
      </c>
      <c r="O69" s="98">
        <v>36.613370000000003</v>
      </c>
      <c r="P69" s="98">
        <v>1459.9721564055715</v>
      </c>
      <c r="Q69" s="98">
        <v>0.18437999999999999</v>
      </c>
      <c r="R69" s="98">
        <v>2.2558000000000002</v>
      </c>
      <c r="S69" s="98">
        <v>27.492909999999998</v>
      </c>
      <c r="T69" s="98">
        <v>0</v>
      </c>
      <c r="U69" s="98">
        <v>0</v>
      </c>
      <c r="V69" s="98">
        <v>5.5E-2</v>
      </c>
      <c r="W69" s="98">
        <v>0</v>
      </c>
      <c r="X69" s="98">
        <v>260.52370000000002</v>
      </c>
      <c r="Y69" s="98">
        <v>5.8000000000000003E-2</v>
      </c>
      <c r="Z69" s="98">
        <v>12.372219999999999</v>
      </c>
      <c r="AA69" s="98">
        <v>0</v>
      </c>
      <c r="AB69" s="98">
        <v>0</v>
      </c>
      <c r="AC69" s="98">
        <v>264.34199999999998</v>
      </c>
      <c r="AD69" s="98">
        <v>0</v>
      </c>
      <c r="AE69" s="98">
        <v>0</v>
      </c>
      <c r="AF69" s="98">
        <v>4225.9264564055711</v>
      </c>
    </row>
    <row r="70" spans="1:32" ht="14.1" customHeight="1" x14ac:dyDescent="0.2">
      <c r="A70" s="252" t="s">
        <v>887</v>
      </c>
      <c r="B70" s="98">
        <v>0</v>
      </c>
      <c r="C70" s="98">
        <v>310.53005999999993</v>
      </c>
      <c r="D70" s="98">
        <v>1209.2584400000001</v>
      </c>
      <c r="E70" s="98">
        <v>5907.3450899999998</v>
      </c>
      <c r="F70" s="98">
        <v>257.72989000000001</v>
      </c>
      <c r="G70" s="98">
        <v>553.49499999999989</v>
      </c>
      <c r="H70" s="98">
        <v>1788.375100000002</v>
      </c>
      <c r="I70" s="98">
        <v>0</v>
      </c>
      <c r="J70" s="98">
        <v>229.83989000000247</v>
      </c>
      <c r="K70" s="98">
        <v>476.77811000000003</v>
      </c>
      <c r="L70" s="98">
        <v>45.07</v>
      </c>
      <c r="M70" s="98">
        <v>64.910739999999976</v>
      </c>
      <c r="N70" s="98">
        <v>249.74691999999993</v>
      </c>
      <c r="O70" s="98">
        <v>899.39783000000011</v>
      </c>
      <c r="P70" s="98">
        <v>722.435262323242</v>
      </c>
      <c r="Q70" s="98">
        <v>293.05879000000004</v>
      </c>
      <c r="R70" s="98">
        <v>143.52446</v>
      </c>
      <c r="S70" s="98">
        <v>159.09405000000001</v>
      </c>
      <c r="T70" s="98">
        <v>61.729870000000005</v>
      </c>
      <c r="U70" s="98">
        <v>12.28617</v>
      </c>
      <c r="V70" s="98">
        <v>186.55495000000002</v>
      </c>
      <c r="W70" s="98">
        <v>91.811499999999995</v>
      </c>
      <c r="X70" s="98">
        <v>87.569220000000001</v>
      </c>
      <c r="Y70" s="98">
        <v>6.2190000000000003</v>
      </c>
      <c r="Z70" s="98">
        <v>70.418999999999997</v>
      </c>
      <c r="AA70" s="98">
        <v>0</v>
      </c>
      <c r="AB70" s="98">
        <v>0</v>
      </c>
      <c r="AC70" s="98">
        <v>182.577</v>
      </c>
      <c r="AD70" s="98">
        <v>36.407699999999991</v>
      </c>
      <c r="AE70" s="98">
        <v>232.76960000000003</v>
      </c>
      <c r="AF70" s="98">
        <v>14278.93364232324</v>
      </c>
    </row>
    <row r="71" spans="1:32" ht="14.1" customHeight="1" x14ac:dyDescent="0.2">
      <c r="A71" s="277" t="s">
        <v>837</v>
      </c>
      <c r="B71" s="98">
        <v>0</v>
      </c>
      <c r="C71" s="98">
        <v>129.36426</v>
      </c>
      <c r="D71" s="98">
        <v>206.10820000000001</v>
      </c>
      <c r="E71" s="98">
        <v>5405.4365399999997</v>
      </c>
      <c r="F71" s="98">
        <v>251.47214000000002</v>
      </c>
      <c r="G71" s="98">
        <v>401.15199999999999</v>
      </c>
      <c r="H71" s="98">
        <v>1534.9411800000019</v>
      </c>
      <c r="I71" s="98">
        <v>0</v>
      </c>
      <c r="J71" s="98">
        <v>229.77379000000283</v>
      </c>
      <c r="K71" s="98">
        <v>417.63251000000002</v>
      </c>
      <c r="L71" s="98">
        <v>20.617999999999999</v>
      </c>
      <c r="M71" s="98">
        <v>52.814239999999984</v>
      </c>
      <c r="N71" s="98">
        <v>174.68401000000071</v>
      </c>
      <c r="O71" s="98">
        <v>452.42822000000001</v>
      </c>
      <c r="P71" s="98">
        <v>203.37817621523399</v>
      </c>
      <c r="Q71" s="98">
        <v>292.91679000000005</v>
      </c>
      <c r="R71" s="98">
        <v>56.562129999999996</v>
      </c>
      <c r="S71" s="98">
        <v>69.327240000000003</v>
      </c>
      <c r="T71" s="98">
        <v>7.1775500000000001</v>
      </c>
      <c r="U71" s="98">
        <v>5.6197700000000008</v>
      </c>
      <c r="V71" s="98">
        <v>92.369820000000004</v>
      </c>
      <c r="W71" s="98">
        <v>91.811499999999995</v>
      </c>
      <c r="X71" s="98">
        <v>87.569220000000001</v>
      </c>
      <c r="Y71" s="98">
        <v>6.2190000000000003</v>
      </c>
      <c r="Z71" s="98">
        <v>70.325000000000003</v>
      </c>
      <c r="AA71" s="98">
        <v>0</v>
      </c>
      <c r="AB71" s="98">
        <v>0</v>
      </c>
      <c r="AC71" s="98">
        <v>182.577</v>
      </c>
      <c r="AD71" s="98">
        <v>35.037229999999994</v>
      </c>
      <c r="AE71" s="98">
        <v>175.77010000000001</v>
      </c>
      <c r="AF71" s="98">
        <v>10653.085616215236</v>
      </c>
    </row>
    <row r="72" spans="1:32" ht="14.1" customHeight="1" x14ac:dyDescent="0.2">
      <c r="A72" s="277" t="s">
        <v>34</v>
      </c>
      <c r="B72" s="98">
        <v>0</v>
      </c>
      <c r="C72" s="98">
        <v>180.52592999999999</v>
      </c>
      <c r="D72" s="98">
        <v>839.41367000000014</v>
      </c>
      <c r="E72" s="98">
        <v>374.45739000000003</v>
      </c>
      <c r="F72" s="98">
        <v>6.1617499999999996</v>
      </c>
      <c r="G72" s="98">
        <v>134.88900000000001</v>
      </c>
      <c r="H72" s="98">
        <v>253.38891999999998</v>
      </c>
      <c r="I72" s="98">
        <v>0</v>
      </c>
      <c r="J72" s="98">
        <v>6.6099999999627471E-2</v>
      </c>
      <c r="K72" s="98">
        <v>53.943100000000001</v>
      </c>
      <c r="L72" s="98">
        <v>24.452000000000002</v>
      </c>
      <c r="M72" s="98">
        <v>0.20624999999999999</v>
      </c>
      <c r="N72" s="98">
        <v>75.062909999999221</v>
      </c>
      <c r="O72" s="98">
        <v>446.89231000000007</v>
      </c>
      <c r="P72" s="98">
        <v>259.52904857312353</v>
      </c>
      <c r="Q72" s="98">
        <v>0.14199999999999999</v>
      </c>
      <c r="R72" s="98">
        <v>86.911000000000001</v>
      </c>
      <c r="S72" s="98">
        <v>1.1625999999999999</v>
      </c>
      <c r="T72" s="98">
        <v>0</v>
      </c>
      <c r="U72" s="98">
        <v>6.6663999999999994</v>
      </c>
      <c r="V72" s="98">
        <v>94.185130000000001</v>
      </c>
      <c r="W72" s="98">
        <v>0</v>
      </c>
      <c r="X72" s="98">
        <v>0</v>
      </c>
      <c r="Y72" s="98">
        <v>0</v>
      </c>
      <c r="Z72" s="98">
        <v>9.4E-2</v>
      </c>
      <c r="AA72" s="98">
        <v>0</v>
      </c>
      <c r="AB72" s="98">
        <v>0</v>
      </c>
      <c r="AC72" s="98">
        <v>0</v>
      </c>
      <c r="AD72" s="98">
        <v>1.3704700000000001</v>
      </c>
      <c r="AE72" s="98">
        <v>56.999499999999998</v>
      </c>
      <c r="AF72" s="98">
        <v>2896.5194785731219</v>
      </c>
    </row>
    <row r="73" spans="1:32" ht="14.1" customHeight="1" x14ac:dyDescent="0.2">
      <c r="A73" s="277" t="s">
        <v>35</v>
      </c>
      <c r="B73" s="98">
        <v>0</v>
      </c>
      <c r="C73" s="98">
        <v>0.63987000000000005</v>
      </c>
      <c r="D73" s="98">
        <v>163.73657000000003</v>
      </c>
      <c r="E73" s="98">
        <v>127.45116</v>
      </c>
      <c r="F73" s="98">
        <v>9.6000000000000002E-2</v>
      </c>
      <c r="G73" s="98">
        <v>17.454000000000001</v>
      </c>
      <c r="H73" s="98">
        <v>4.4999999999999998E-2</v>
      </c>
      <c r="I73" s="98">
        <v>0</v>
      </c>
      <c r="J73" s="98">
        <v>0</v>
      </c>
      <c r="K73" s="98">
        <v>5.2024999999999997</v>
      </c>
      <c r="L73" s="98">
        <v>0</v>
      </c>
      <c r="M73" s="98">
        <v>11.89025</v>
      </c>
      <c r="N73" s="98">
        <v>0</v>
      </c>
      <c r="O73" s="98">
        <v>7.7299999999999994E-2</v>
      </c>
      <c r="P73" s="98">
        <v>259.52803753488445</v>
      </c>
      <c r="Q73" s="98">
        <v>0</v>
      </c>
      <c r="R73" s="98">
        <v>5.1330000000000001E-2</v>
      </c>
      <c r="S73" s="98">
        <v>88.604210000000009</v>
      </c>
      <c r="T73" s="98">
        <v>54.552320000000002</v>
      </c>
      <c r="U73" s="98">
        <v>0</v>
      </c>
      <c r="V73" s="98">
        <v>0</v>
      </c>
      <c r="W73" s="98">
        <v>0</v>
      </c>
      <c r="X73" s="98">
        <v>0</v>
      </c>
      <c r="Y73" s="98">
        <v>0</v>
      </c>
      <c r="Z73" s="98">
        <v>0</v>
      </c>
      <c r="AA73" s="98">
        <v>0</v>
      </c>
      <c r="AB73" s="98">
        <v>0</v>
      </c>
      <c r="AC73" s="98">
        <v>0</v>
      </c>
      <c r="AD73" s="98">
        <v>0</v>
      </c>
      <c r="AE73" s="98">
        <v>0</v>
      </c>
      <c r="AF73" s="98">
        <v>729.32854753488436</v>
      </c>
    </row>
    <row r="74" spans="1:32" s="450" customFormat="1" ht="14.1" customHeight="1" x14ac:dyDescent="0.2">
      <c r="A74" s="274" t="s">
        <v>41</v>
      </c>
      <c r="B74" s="114">
        <v>532.98451</v>
      </c>
      <c r="C74" s="114">
        <v>184542.69602</v>
      </c>
      <c r="D74" s="114">
        <v>96585.273989999841</v>
      </c>
      <c r="E74" s="114">
        <v>308409.15217000002</v>
      </c>
      <c r="F74" s="114">
        <v>38477.01814</v>
      </c>
      <c r="G74" s="114">
        <v>73510.888630004585</v>
      </c>
      <c r="H74" s="114">
        <v>575781.00855973666</v>
      </c>
      <c r="I74" s="114">
        <v>4115.7899800000005</v>
      </c>
      <c r="J74" s="114">
        <v>46434.252340000006</v>
      </c>
      <c r="K74" s="114">
        <v>128651.44700000109</v>
      </c>
      <c r="L74" s="114">
        <v>39418.610840000001</v>
      </c>
      <c r="M74" s="114">
        <v>90786.735010001721</v>
      </c>
      <c r="N74" s="114">
        <v>10812.54566</v>
      </c>
      <c r="O74" s="114">
        <v>136193.24129999999</v>
      </c>
      <c r="P74" s="114">
        <v>159058.09229314324</v>
      </c>
      <c r="Q74" s="114">
        <v>42785.008709999995</v>
      </c>
      <c r="R74" s="114">
        <v>97500.011370000007</v>
      </c>
      <c r="S74" s="114">
        <v>30396.355709999996</v>
      </c>
      <c r="T74" s="114">
        <v>30920.197780000002</v>
      </c>
      <c r="U74" s="114">
        <v>35802.463570000531</v>
      </c>
      <c r="V74" s="114">
        <v>113219.63637000001</v>
      </c>
      <c r="W74" s="114">
        <v>20245.828660000003</v>
      </c>
      <c r="X74" s="114">
        <v>39080.199750000007</v>
      </c>
      <c r="Y74" s="114">
        <v>32250.237999999998</v>
      </c>
      <c r="Z74" s="114">
        <v>61322.421979999999</v>
      </c>
      <c r="AA74" s="114">
        <v>4207.2318999999998</v>
      </c>
      <c r="AB74" s="114">
        <v>10663.760840991359</v>
      </c>
      <c r="AC74" s="114">
        <v>54419.485000000001</v>
      </c>
      <c r="AD74" s="114">
        <v>807.02691000000004</v>
      </c>
      <c r="AE74" s="114">
        <v>15987.940910000001</v>
      </c>
      <c r="AF74" s="114">
        <v>2482917.5439038794</v>
      </c>
    </row>
    <row r="75" spans="1:32" s="450" customFormat="1" ht="14.1" customHeight="1" x14ac:dyDescent="0.2">
      <c r="A75" s="685" t="s">
        <v>38</v>
      </c>
      <c r="B75" s="114">
        <v>429.00697000000008</v>
      </c>
      <c r="C75" s="114">
        <v>49373.200140000008</v>
      </c>
      <c r="D75" s="114">
        <v>79781.407879999839</v>
      </c>
      <c r="E75" s="114">
        <v>259220.17720000001</v>
      </c>
      <c r="F75" s="114">
        <v>25196.992719999998</v>
      </c>
      <c r="G75" s="114">
        <v>101827.59587666819</v>
      </c>
      <c r="H75" s="114">
        <v>467279.36532973644</v>
      </c>
      <c r="I75" s="114">
        <v>4115.7899800000005</v>
      </c>
      <c r="J75" s="114">
        <v>33017.760590000005</v>
      </c>
      <c r="K75" s="114">
        <v>68244.426510001111</v>
      </c>
      <c r="L75" s="114">
        <v>31865.987540000002</v>
      </c>
      <c r="M75" s="114">
        <v>79809.63584000172</v>
      </c>
      <c r="N75" s="114">
        <v>7454.0845700000009</v>
      </c>
      <c r="O75" s="114">
        <v>88061.296069999997</v>
      </c>
      <c r="P75" s="114">
        <v>110126.91878477074</v>
      </c>
      <c r="Q75" s="114">
        <v>36820.390499999994</v>
      </c>
      <c r="R75" s="114">
        <v>65295.870969999996</v>
      </c>
      <c r="S75" s="114">
        <v>19105.431559999997</v>
      </c>
      <c r="T75" s="114">
        <v>20303.811379999999</v>
      </c>
      <c r="U75" s="114">
        <v>26890.669630000528</v>
      </c>
      <c r="V75" s="114">
        <v>86326.470340000014</v>
      </c>
      <c r="W75" s="114">
        <v>15657.9092</v>
      </c>
      <c r="X75" s="114">
        <v>26540.348540000006</v>
      </c>
      <c r="Y75" s="114">
        <v>26907.962</v>
      </c>
      <c r="Z75" s="114">
        <v>36296.529309999991</v>
      </c>
      <c r="AA75" s="114">
        <v>4116.47577</v>
      </c>
      <c r="AB75" s="114">
        <v>9014.1414091903334</v>
      </c>
      <c r="AC75" s="114">
        <v>43962.834999999999</v>
      </c>
      <c r="AD75" s="114">
        <v>782.88130999999998</v>
      </c>
      <c r="AE75" s="114">
        <v>11878.14147</v>
      </c>
      <c r="AF75" s="114">
        <v>1835703.5143903687</v>
      </c>
    </row>
    <row r="76" spans="1:32" s="450" customFormat="1" ht="14.1" customHeight="1" x14ac:dyDescent="0.2">
      <c r="A76" s="685" t="s">
        <v>39</v>
      </c>
      <c r="B76" s="114">
        <v>48.772819999999996</v>
      </c>
      <c r="C76" s="114">
        <v>134020.03625999999</v>
      </c>
      <c r="D76" s="114">
        <v>16305.285490000013</v>
      </c>
      <c r="E76" s="114">
        <v>28559.48676</v>
      </c>
      <c r="F76" s="114">
        <v>13143.403900000001</v>
      </c>
      <c r="G76" s="114">
        <v>-9111.3851233318037</v>
      </c>
      <c r="H76" s="114">
        <v>107993.88387000022</v>
      </c>
      <c r="I76" s="114">
        <v>0</v>
      </c>
      <c r="J76" s="114">
        <v>13393.48669</v>
      </c>
      <c r="K76" s="114">
        <v>30317.223759999997</v>
      </c>
      <c r="L76" s="114">
        <v>5636.3134300000002</v>
      </c>
      <c r="M76" s="114">
        <v>7524.8292800000008</v>
      </c>
      <c r="N76" s="114">
        <v>3352.1362599999993</v>
      </c>
      <c r="O76" s="114">
        <v>45073.305110000016</v>
      </c>
      <c r="P76" s="114">
        <v>36638.715424114373</v>
      </c>
      <c r="Q76" s="114">
        <v>5827.5480599999992</v>
      </c>
      <c r="R76" s="114">
        <v>31590.287350000002</v>
      </c>
      <c r="S76" s="114">
        <v>5228.1469800000013</v>
      </c>
      <c r="T76" s="114">
        <v>0</v>
      </c>
      <c r="U76" s="114">
        <v>8786.1331800000062</v>
      </c>
      <c r="V76" s="114">
        <v>26546.176439999999</v>
      </c>
      <c r="W76" s="114">
        <v>4312.4585200000001</v>
      </c>
      <c r="X76" s="114">
        <v>6677.3026399999999</v>
      </c>
      <c r="Y76" s="114">
        <v>5173.8339999999998</v>
      </c>
      <c r="Z76" s="114">
        <v>24512.011970000007</v>
      </c>
      <c r="AA76" s="114">
        <v>82.378199999999993</v>
      </c>
      <c r="AB76" s="114">
        <v>989.58307877259756</v>
      </c>
      <c r="AC76" s="114">
        <v>35.860999999999997</v>
      </c>
      <c r="AD76" s="114">
        <v>24.145600000000002</v>
      </c>
      <c r="AE76" s="114">
        <v>4109.7994400000007</v>
      </c>
      <c r="AF76" s="114">
        <v>556791.16038955562</v>
      </c>
    </row>
    <row r="77" spans="1:32" s="450" customFormat="1" ht="14.1" customHeight="1" thickBot="1" x14ac:dyDescent="0.25">
      <c r="A77" s="686" t="s">
        <v>40</v>
      </c>
      <c r="B77" s="189">
        <v>55.204720000000002</v>
      </c>
      <c r="C77" s="189">
        <v>1149.4596200000001</v>
      </c>
      <c r="D77" s="189">
        <v>498.58061999999995</v>
      </c>
      <c r="E77" s="189">
        <v>20629.488210000003</v>
      </c>
      <c r="F77" s="189">
        <v>136.62152000000003</v>
      </c>
      <c r="G77" s="189">
        <v>-19205.3221233318</v>
      </c>
      <c r="H77" s="189">
        <v>507.7593599999999</v>
      </c>
      <c r="I77" s="189">
        <v>0</v>
      </c>
      <c r="J77" s="189">
        <v>23.005059999999997</v>
      </c>
      <c r="K77" s="189">
        <v>30089.79672999998</v>
      </c>
      <c r="L77" s="189">
        <v>1916.30987</v>
      </c>
      <c r="M77" s="189">
        <v>3452.2698899999996</v>
      </c>
      <c r="N77" s="189">
        <v>6.3248299999999995</v>
      </c>
      <c r="O77" s="189">
        <v>3058.6401199999996</v>
      </c>
      <c r="P77" s="189">
        <v>12292.458084258131</v>
      </c>
      <c r="Q77" s="189">
        <v>137.07015000000001</v>
      </c>
      <c r="R77" s="189">
        <v>613.85304999999994</v>
      </c>
      <c r="S77" s="189">
        <v>6062.7771699999985</v>
      </c>
      <c r="T77" s="189">
        <v>10616.386400000001</v>
      </c>
      <c r="U77" s="189">
        <v>125.66076</v>
      </c>
      <c r="V77" s="189">
        <v>346.98958999999996</v>
      </c>
      <c r="W77" s="189">
        <v>275.46093999999999</v>
      </c>
      <c r="X77" s="189">
        <v>5862.5485699999999</v>
      </c>
      <c r="Y77" s="189">
        <v>168.44199999999998</v>
      </c>
      <c r="Z77" s="189">
        <v>513.88070000000005</v>
      </c>
      <c r="AA77" s="189">
        <v>8.3779299999999992</v>
      </c>
      <c r="AB77" s="189">
        <v>660.03635302842849</v>
      </c>
      <c r="AC77" s="189">
        <v>10420.789000000002</v>
      </c>
      <c r="AD77" s="189">
        <v>0</v>
      </c>
      <c r="AE77" s="189">
        <v>0</v>
      </c>
      <c r="AF77" s="189">
        <v>90422.869123954719</v>
      </c>
    </row>
    <row r="78" spans="1:32" s="451" customFormat="1" x14ac:dyDescent="0.2">
      <c r="A78" s="93" t="s">
        <v>1214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</row>
    <row r="79" spans="1:32" s="308" customFormat="1" x14ac:dyDescent="0.2">
      <c r="A79" s="775" t="s">
        <v>4043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</row>
    <row r="80" spans="1:32" s="308" customFormat="1" x14ac:dyDescent="0.2">
      <c r="A80" s="89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</row>
    <row r="81" spans="1:32" x14ac:dyDescent="0.2">
      <c r="A81" s="89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</row>
    <row r="82" spans="1:32" x14ac:dyDescent="0.2">
      <c r="A82" s="89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</row>
    <row r="83" spans="1:32" x14ac:dyDescent="0.2">
      <c r="A83" s="89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</row>
    <row r="84" spans="1:32" x14ac:dyDescent="0.2">
      <c r="A84" s="89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</row>
    <row r="85" spans="1:32" x14ac:dyDescent="0.2">
      <c r="A85" s="89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</row>
    <row r="86" spans="1:32" x14ac:dyDescent="0.2">
      <c r="A86" s="89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</row>
    <row r="87" spans="1:32" x14ac:dyDescent="0.2">
      <c r="A87" s="89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</row>
    <row r="88" spans="1:32" x14ac:dyDescent="0.2">
      <c r="A88" s="89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</row>
    <row r="89" spans="1:32" x14ac:dyDescent="0.2">
      <c r="A89" s="89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</row>
    <row r="90" spans="1:32" x14ac:dyDescent="0.2">
      <c r="A90" s="89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</row>
    <row r="91" spans="1:32" x14ac:dyDescent="0.2">
      <c r="A91" s="89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</row>
    <row r="92" spans="1:32" x14ac:dyDescent="0.2">
      <c r="A92" s="89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</row>
    <row r="93" spans="1:32" x14ac:dyDescent="0.2">
      <c r="A93" s="89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</row>
    <row r="94" spans="1:32" x14ac:dyDescent="0.2">
      <c r="A94" s="89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</row>
    <row r="95" spans="1:32" x14ac:dyDescent="0.2">
      <c r="A95" s="89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</row>
    <row r="96" spans="1:32" x14ac:dyDescent="0.2">
      <c r="A96" s="89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</row>
    <row r="97" spans="1:32" x14ac:dyDescent="0.2">
      <c r="A97" s="89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</row>
    <row r="98" spans="1:32" x14ac:dyDescent="0.2">
      <c r="A98" s="89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</row>
    <row r="99" spans="1:32" x14ac:dyDescent="0.2">
      <c r="A99" s="89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</row>
    <row r="100" spans="1:32" x14ac:dyDescent="0.2">
      <c r="A100" s="89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</row>
    <row r="101" spans="1:32" x14ac:dyDescent="0.2">
      <c r="A101" s="89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</row>
    <row r="102" spans="1:32" x14ac:dyDescent="0.2">
      <c r="A102" s="89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</row>
    <row r="103" spans="1:32" x14ac:dyDescent="0.2">
      <c r="A103" s="89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</row>
    <row r="104" spans="1:32" x14ac:dyDescent="0.2">
      <c r="A104" s="89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</row>
    <row r="105" spans="1:32" x14ac:dyDescent="0.2">
      <c r="A105" s="89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</row>
    <row r="106" spans="1:32" x14ac:dyDescent="0.2">
      <c r="A106" s="89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</row>
    <row r="107" spans="1:32" x14ac:dyDescent="0.2">
      <c r="A107" s="89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</row>
    <row r="108" spans="1:32" x14ac:dyDescent="0.2">
      <c r="A108" s="89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</row>
    <row r="109" spans="1:32" x14ac:dyDescent="0.2">
      <c r="A109" s="89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</row>
    <row r="110" spans="1:32" x14ac:dyDescent="0.2">
      <c r="A110" s="89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</row>
    <row r="111" spans="1:32" x14ac:dyDescent="0.2">
      <c r="A111" s="89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</row>
    <row r="112" spans="1:32" x14ac:dyDescent="0.2">
      <c r="A112" s="89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</row>
    <row r="113" spans="1:32" x14ac:dyDescent="0.2">
      <c r="A113" s="89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</row>
    <row r="114" spans="1:32" x14ac:dyDescent="0.2">
      <c r="A114" s="89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</row>
    <row r="115" spans="1:32" x14ac:dyDescent="0.2">
      <c r="A115" s="89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</row>
    <row r="116" spans="1:32" x14ac:dyDescent="0.2">
      <c r="A116" s="89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</row>
    <row r="117" spans="1:32" x14ac:dyDescent="0.2">
      <c r="A117" s="89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</row>
    <row r="118" spans="1:32" x14ac:dyDescent="0.2">
      <c r="A118" s="89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</row>
    <row r="119" spans="1:32" x14ac:dyDescent="0.2">
      <c r="A119" s="89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</row>
    <row r="120" spans="1:32" x14ac:dyDescent="0.2">
      <c r="A120" s="89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</row>
    <row r="121" spans="1:32" x14ac:dyDescent="0.2">
      <c r="A121" s="89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</row>
    <row r="122" spans="1:32" x14ac:dyDescent="0.2">
      <c r="A122" s="89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</row>
    <row r="123" spans="1:32" x14ac:dyDescent="0.2"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</row>
    <row r="124" spans="1:32" x14ac:dyDescent="0.2"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</row>
    <row r="125" spans="1:32" x14ac:dyDescent="0.2"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</row>
    <row r="126" spans="1:32" x14ac:dyDescent="0.2"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</row>
    <row r="127" spans="1:32" x14ac:dyDescent="0.2"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</row>
    <row r="128" spans="1:32" x14ac:dyDescent="0.2"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</row>
    <row r="129" spans="2:32" x14ac:dyDescent="0.2"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</row>
    <row r="130" spans="2:32" x14ac:dyDescent="0.2"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</row>
    <row r="131" spans="2:32" x14ac:dyDescent="0.2"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</row>
    <row r="132" spans="2:32" x14ac:dyDescent="0.2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</row>
    <row r="133" spans="2:32" x14ac:dyDescent="0.2"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</row>
    <row r="134" spans="2:32" x14ac:dyDescent="0.2"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</row>
    <row r="135" spans="2:32" x14ac:dyDescent="0.2"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</row>
    <row r="136" spans="2:32" x14ac:dyDescent="0.2"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</row>
    <row r="137" spans="2:32" x14ac:dyDescent="0.2"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</row>
    <row r="138" spans="2:32" x14ac:dyDescent="0.2"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</row>
    <row r="139" spans="2:32" x14ac:dyDescent="0.2"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</row>
    <row r="140" spans="2:32" x14ac:dyDescent="0.2"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</row>
    <row r="141" spans="2:32" x14ac:dyDescent="0.2"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</row>
    <row r="142" spans="2:32" x14ac:dyDescent="0.2"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</row>
  </sheetData>
  <mergeCells count="2">
    <mergeCell ref="N5:AF6"/>
    <mergeCell ref="A5:M6"/>
  </mergeCells>
  <phoneticPr fontId="6" type="noConversion"/>
  <conditionalFormatting sqref="AF8">
    <cfRule type="expression" dxfId="87" priority="131" stopIfTrue="1">
      <formula>$X8=1</formula>
    </cfRule>
  </conditionalFormatting>
  <conditionalFormatting sqref="AE8 B8:AB8">
    <cfRule type="expression" dxfId="86" priority="973" stopIfTrue="1">
      <formula>#REF!=1</formula>
    </cfRule>
  </conditionalFormatting>
  <conditionalFormatting sqref="AC8:AD8">
    <cfRule type="expression" dxfId="85" priority="975" stopIfTrue="1">
      <formula>#REF!=1</formula>
    </cfRule>
  </conditionalFormatting>
  <conditionalFormatting sqref="AF8">
    <cfRule type="expression" dxfId="84" priority="976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54" fitToWidth="2" orientation="portrait" r:id="rId1"/>
  <headerFooter alignWithMargins="0"/>
  <colBreaks count="1" manualBreakCount="1">
    <brk id="13" min="2" max="88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F104"/>
  <sheetViews>
    <sheetView showGridLines="0" zoomScaleNormal="100" workbookViewId="0">
      <pane xSplit="1" ySplit="8" topLeftCell="B9" activePane="bottomRight" state="frozen"/>
      <selection activeCell="AQ16" sqref="AQ16"/>
      <selection pane="topRight" activeCell="AQ16" sqref="AQ16"/>
      <selection pane="bottomLeft" activeCell="AQ16" sqref="AQ16"/>
      <selection pane="bottomRight" activeCell="A2" sqref="A2"/>
    </sheetView>
  </sheetViews>
  <sheetFormatPr defaultRowHeight="12.75" x14ac:dyDescent="0.2"/>
  <cols>
    <col min="1" max="1" width="44" style="357" customWidth="1"/>
    <col min="2" max="16384" width="9.140625" style="357"/>
  </cols>
  <sheetData>
    <row r="1" spans="1:32" x14ac:dyDescent="0.2">
      <c r="A1" s="757" t="s">
        <v>349</v>
      </c>
    </row>
    <row r="2" spans="1:32" x14ac:dyDescent="0.2">
      <c r="A2" s="757" t="s">
        <v>350</v>
      </c>
    </row>
    <row r="3" spans="1:32" s="819" customFormat="1" ht="15" customHeight="1" x14ac:dyDescent="0.2">
      <c r="A3" s="1057" t="s">
        <v>956</v>
      </c>
      <c r="AF3" s="1058" t="s">
        <v>957</v>
      </c>
    </row>
    <row r="4" spans="1:32" s="447" customFormat="1" ht="12" customHeight="1" x14ac:dyDescent="0.2"/>
    <row r="5" spans="1:32" s="447" customFormat="1" ht="18" customHeight="1" x14ac:dyDescent="0.2">
      <c r="A5" s="1731" t="s">
        <v>3129</v>
      </c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0" t="s">
        <v>3130</v>
      </c>
      <c r="O5" s="1730"/>
      <c r="P5" s="1730"/>
      <c r="Q5" s="1730"/>
      <c r="R5" s="1730"/>
      <c r="S5" s="1730"/>
      <c r="T5" s="1730"/>
      <c r="U5" s="1730"/>
      <c r="V5" s="1730"/>
      <c r="W5" s="1730"/>
      <c r="X5" s="1730"/>
      <c r="Y5" s="1730"/>
      <c r="Z5" s="1730"/>
      <c r="AA5" s="1730"/>
      <c r="AB5" s="1730"/>
      <c r="AC5" s="1730"/>
      <c r="AD5" s="1730"/>
      <c r="AE5" s="1730"/>
      <c r="AF5" s="1730"/>
    </row>
    <row r="6" spans="1:32" s="447" customFormat="1" ht="18" customHeight="1" x14ac:dyDescent="0.2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0"/>
    </row>
    <row r="7" spans="1:32" s="447" customFormat="1" ht="12" customHeight="1" thickBot="1" x14ac:dyDescent="0.25">
      <c r="AF7" s="1354" t="s">
        <v>2071</v>
      </c>
    </row>
    <row r="8" spans="1:32" s="449" customFormat="1" ht="69.95" customHeight="1" thickBot="1" x14ac:dyDescent="0.25">
      <c r="A8" s="1150"/>
      <c r="B8" s="1096" t="s">
        <v>2070</v>
      </c>
      <c r="C8" s="1096" t="s">
        <v>1220</v>
      </c>
      <c r="D8" s="1096" t="s">
        <v>800</v>
      </c>
      <c r="E8" s="1096" t="s">
        <v>763</v>
      </c>
      <c r="F8" s="1096" t="s">
        <v>1548</v>
      </c>
      <c r="G8" s="1096" t="s">
        <v>1549</v>
      </c>
      <c r="H8" s="1096" t="s">
        <v>817</v>
      </c>
      <c r="I8" s="1096" t="s">
        <v>854</v>
      </c>
      <c r="J8" s="1096" t="s">
        <v>2132</v>
      </c>
      <c r="K8" s="1096" t="s">
        <v>1557</v>
      </c>
      <c r="L8" s="1096" t="s">
        <v>802</v>
      </c>
      <c r="M8" s="1096" t="s">
        <v>830</v>
      </c>
      <c r="N8" s="1096" t="s">
        <v>1644</v>
      </c>
      <c r="O8" s="1096" t="s">
        <v>1530</v>
      </c>
      <c r="P8" s="1096" t="s">
        <v>758</v>
      </c>
      <c r="Q8" s="1096" t="s">
        <v>1418</v>
      </c>
      <c r="R8" s="1096" t="s">
        <v>803</v>
      </c>
      <c r="S8" s="1096" t="s">
        <v>762</v>
      </c>
      <c r="T8" s="1096" t="s">
        <v>761</v>
      </c>
      <c r="U8" s="1096" t="s">
        <v>829</v>
      </c>
      <c r="V8" s="1096" t="s">
        <v>1581</v>
      </c>
      <c r="W8" s="1096" t="s">
        <v>1527</v>
      </c>
      <c r="X8" s="1096" t="s">
        <v>828</v>
      </c>
      <c r="Y8" s="1096" t="s">
        <v>799</v>
      </c>
      <c r="Z8" s="1096" t="s">
        <v>1168</v>
      </c>
      <c r="AA8" s="1096" t="s">
        <v>2088</v>
      </c>
      <c r="AB8" s="1096" t="s">
        <v>1535</v>
      </c>
      <c r="AC8" s="1096" t="s">
        <v>759</v>
      </c>
      <c r="AD8" s="1096" t="s">
        <v>1528</v>
      </c>
      <c r="AE8" s="1096" t="s">
        <v>752</v>
      </c>
      <c r="AF8" s="1151" t="s">
        <v>1093</v>
      </c>
    </row>
    <row r="9" spans="1:32" ht="15" customHeight="1" x14ac:dyDescent="0.2">
      <c r="A9" s="1229" t="s">
        <v>472</v>
      </c>
      <c r="B9" s="1230">
        <v>14920.736130000001</v>
      </c>
      <c r="C9" s="1230">
        <v>405387.01689999999</v>
      </c>
      <c r="D9" s="1230">
        <v>427175.55876999989</v>
      </c>
      <c r="E9" s="1230">
        <v>737254.7534899998</v>
      </c>
      <c r="F9" s="1230">
        <v>39541.198999999993</v>
      </c>
      <c r="G9" s="1230">
        <v>79532.43299999999</v>
      </c>
      <c r="H9" s="1230">
        <v>696231.24143995135</v>
      </c>
      <c r="I9" s="1230">
        <v>770.11720999999989</v>
      </c>
      <c r="J9" s="1230">
        <v>28913.241370000007</v>
      </c>
      <c r="K9" s="1230">
        <v>241963.45689</v>
      </c>
      <c r="L9" s="1230">
        <v>216216.07832999964</v>
      </c>
      <c r="M9" s="1230">
        <v>1451.6656600000003</v>
      </c>
      <c r="N9" s="1230">
        <v>28835.842930000006</v>
      </c>
      <c r="O9" s="1230">
        <v>271246.57868000004</v>
      </c>
      <c r="P9" s="1230">
        <v>220880.33059</v>
      </c>
      <c r="Q9" s="1230">
        <v>80256.589739999996</v>
      </c>
      <c r="R9" s="1230">
        <v>137614.38066999998</v>
      </c>
      <c r="S9" s="1230">
        <v>5361.1437300000007</v>
      </c>
      <c r="T9" s="1230">
        <v>26745.476650000001</v>
      </c>
      <c r="U9" s="1230">
        <v>80000.890926700027</v>
      </c>
      <c r="V9" s="1230">
        <v>175257.91771973899</v>
      </c>
      <c r="W9" s="1230">
        <v>50085.990000000005</v>
      </c>
      <c r="X9" s="1230">
        <v>81972.557780000003</v>
      </c>
      <c r="Y9" s="1230">
        <v>4401.8670000000002</v>
      </c>
      <c r="Z9" s="1230">
        <v>145263.07027841505</v>
      </c>
      <c r="AA9" s="1230">
        <v>1442.36691</v>
      </c>
      <c r="AB9" s="1230">
        <v>14971.589999999997</v>
      </c>
      <c r="AC9" s="1230">
        <v>213750.48699999999</v>
      </c>
      <c r="AD9" s="1230">
        <v>41906.972000000002</v>
      </c>
      <c r="AE9" s="1230">
        <v>57590.450799999999</v>
      </c>
      <c r="AF9" s="1230">
        <v>4526942.0015948042</v>
      </c>
    </row>
    <row r="10" spans="1:32" ht="15" customHeight="1" x14ac:dyDescent="0.2">
      <c r="A10" s="87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</row>
    <row r="11" spans="1:32" ht="15" customHeight="1" x14ac:dyDescent="0.2">
      <c r="A11" s="252" t="s">
        <v>1089</v>
      </c>
      <c r="B11" s="98">
        <v>0</v>
      </c>
      <c r="C11" s="98">
        <v>50.170540000000003</v>
      </c>
      <c r="D11" s="98">
        <v>1038.3729231999996</v>
      </c>
      <c r="E11" s="98">
        <v>1742.7576206068049</v>
      </c>
      <c r="F11" s="98">
        <v>11.981999999999999</v>
      </c>
      <c r="G11" s="98">
        <v>696.4707200000006</v>
      </c>
      <c r="H11" s="98">
        <v>386.79505999999981</v>
      </c>
      <c r="I11" s="98">
        <v>598.88437999999996</v>
      </c>
      <c r="J11" s="98">
        <v>23.232220000000002</v>
      </c>
      <c r="K11" s="98">
        <v>1825.0207700000001</v>
      </c>
      <c r="L11" s="98">
        <v>80.051309999999958</v>
      </c>
      <c r="M11" s="98">
        <v>0</v>
      </c>
      <c r="N11" s="98">
        <v>26.52289</v>
      </c>
      <c r="O11" s="98">
        <v>109.50247999999999</v>
      </c>
      <c r="P11" s="98">
        <v>100.28278999999999</v>
      </c>
      <c r="Q11" s="98">
        <v>7.2110399999999997</v>
      </c>
      <c r="R11" s="98">
        <v>210.64668</v>
      </c>
      <c r="S11" s="98">
        <v>0.91417999999999999</v>
      </c>
      <c r="T11" s="98">
        <v>3.8398099999999999</v>
      </c>
      <c r="U11" s="98">
        <v>0.25052000000000002</v>
      </c>
      <c r="V11" s="98">
        <v>731.36787000000004</v>
      </c>
      <c r="W11" s="98">
        <v>30.31</v>
      </c>
      <c r="X11" s="98">
        <v>117.869</v>
      </c>
      <c r="Y11" s="98">
        <v>0</v>
      </c>
      <c r="Z11" s="98">
        <v>37.535989999999998</v>
      </c>
      <c r="AA11" s="98">
        <v>35.1736</v>
      </c>
      <c r="AB11" s="98">
        <v>4.8109999999999999</v>
      </c>
      <c r="AC11" s="98">
        <v>276.55900000000003</v>
      </c>
      <c r="AD11" s="98">
        <v>0.35331000000000001</v>
      </c>
      <c r="AE11" s="98">
        <v>0</v>
      </c>
      <c r="AF11" s="98">
        <v>8146.8877038068058</v>
      </c>
    </row>
    <row r="12" spans="1:32" ht="15" customHeight="1" x14ac:dyDescent="0.2">
      <c r="A12" s="252" t="s">
        <v>1090</v>
      </c>
      <c r="B12" s="98">
        <v>11627.92454</v>
      </c>
      <c r="C12" s="98">
        <v>254888.22556999998</v>
      </c>
      <c r="D12" s="98">
        <v>255739.8402381365</v>
      </c>
      <c r="E12" s="98">
        <v>455396.8310002503</v>
      </c>
      <c r="F12" s="98">
        <v>25202.305</v>
      </c>
      <c r="G12" s="98">
        <v>49944.978141195104</v>
      </c>
      <c r="H12" s="98">
        <v>397680.71056996763</v>
      </c>
      <c r="I12" s="98">
        <v>12.016020000000001</v>
      </c>
      <c r="J12" s="98">
        <v>20681.673589999999</v>
      </c>
      <c r="K12" s="98">
        <v>131775.4357</v>
      </c>
      <c r="L12" s="98">
        <v>152908.89098999969</v>
      </c>
      <c r="M12" s="98">
        <v>907.73039000000006</v>
      </c>
      <c r="N12" s="98">
        <v>17963.059260000002</v>
      </c>
      <c r="O12" s="98">
        <v>165334.19665</v>
      </c>
      <c r="P12" s="98">
        <v>114213.00779999999</v>
      </c>
      <c r="Q12" s="98">
        <v>40253.326520000002</v>
      </c>
      <c r="R12" s="98">
        <v>47506.871049999994</v>
      </c>
      <c r="S12" s="98">
        <v>3635.5819700000002</v>
      </c>
      <c r="T12" s="98">
        <v>16210.61082</v>
      </c>
      <c r="U12" s="98">
        <v>61316.264430319956</v>
      </c>
      <c r="V12" s="98">
        <v>129913.25122918699</v>
      </c>
      <c r="W12" s="98">
        <v>20644.692999999999</v>
      </c>
      <c r="X12" s="98">
        <v>47540.726000000002</v>
      </c>
      <c r="Y12" s="98">
        <v>2179.7710000000002</v>
      </c>
      <c r="Z12" s="98">
        <v>87700.317897902016</v>
      </c>
      <c r="AA12" s="98">
        <v>866.27728000000002</v>
      </c>
      <c r="AB12" s="98">
        <v>8327.7279999999992</v>
      </c>
      <c r="AC12" s="98">
        <v>116431.77899999999</v>
      </c>
      <c r="AD12" s="98">
        <v>9066.1442399999996</v>
      </c>
      <c r="AE12" s="98">
        <v>30053.45105</v>
      </c>
      <c r="AF12" s="98">
        <v>2675923.6189469583</v>
      </c>
    </row>
    <row r="13" spans="1:32" ht="15" customHeight="1" x14ac:dyDescent="0.2">
      <c r="A13" s="252" t="s">
        <v>1091</v>
      </c>
      <c r="B13" s="98">
        <v>0</v>
      </c>
      <c r="C13" s="98">
        <v>160.36721</v>
      </c>
      <c r="D13" s="98">
        <v>1707.7684299999996</v>
      </c>
      <c r="E13" s="98">
        <v>1063.917778664111</v>
      </c>
      <c r="F13" s="98">
        <v>5.351</v>
      </c>
      <c r="G13" s="98">
        <v>320.02765000000005</v>
      </c>
      <c r="H13" s="98">
        <v>2848.4074900000014</v>
      </c>
      <c r="I13" s="98">
        <v>0.40103</v>
      </c>
      <c r="J13" s="98">
        <v>16.342449999999999</v>
      </c>
      <c r="K13" s="98">
        <v>5.5620799999999999</v>
      </c>
      <c r="L13" s="98">
        <v>17.242789999999999</v>
      </c>
      <c r="M13" s="98">
        <v>0</v>
      </c>
      <c r="N13" s="98">
        <v>0.68538999999999994</v>
      </c>
      <c r="O13" s="98">
        <v>1269.6663599999999</v>
      </c>
      <c r="P13" s="98">
        <v>672.01175000000001</v>
      </c>
      <c r="Q13" s="98">
        <v>165.95188000000002</v>
      </c>
      <c r="R13" s="98">
        <v>0</v>
      </c>
      <c r="S13" s="98">
        <v>37.842019999999998</v>
      </c>
      <c r="T13" s="98">
        <v>1.0339200000000002</v>
      </c>
      <c r="U13" s="98">
        <v>57.884269736470429</v>
      </c>
      <c r="V13" s="98">
        <v>0</v>
      </c>
      <c r="W13" s="98">
        <v>54.415999999999997</v>
      </c>
      <c r="X13" s="98">
        <v>187.292</v>
      </c>
      <c r="Y13" s="98">
        <v>4.8810000000000002</v>
      </c>
      <c r="Z13" s="98">
        <v>1888.60708</v>
      </c>
      <c r="AA13" s="98">
        <v>0</v>
      </c>
      <c r="AB13" s="98">
        <v>1.218</v>
      </c>
      <c r="AC13" s="98">
        <v>8.6709999999999994</v>
      </c>
      <c r="AD13" s="98">
        <v>14.377930000000003</v>
      </c>
      <c r="AE13" s="98">
        <v>0</v>
      </c>
      <c r="AF13" s="98">
        <v>10509.926508400582</v>
      </c>
    </row>
    <row r="14" spans="1:32" ht="15" customHeight="1" x14ac:dyDescent="0.2">
      <c r="A14" s="82" t="s">
        <v>1624</v>
      </c>
      <c r="B14" s="98">
        <v>769.61483999999996</v>
      </c>
      <c r="C14" s="98">
        <v>9274.251690000001</v>
      </c>
      <c r="D14" s="98">
        <v>9782.6411932289666</v>
      </c>
      <c r="E14" s="98">
        <v>7386.7758937782482</v>
      </c>
      <c r="F14" s="98">
        <v>594.25900000000001</v>
      </c>
      <c r="G14" s="98">
        <v>1148.9173000000021</v>
      </c>
      <c r="H14" s="98">
        <v>11357.080890000067</v>
      </c>
      <c r="I14" s="98">
        <v>0</v>
      </c>
      <c r="J14" s="98">
        <v>419.48656</v>
      </c>
      <c r="K14" s="98">
        <v>1984.2513200000001</v>
      </c>
      <c r="L14" s="98">
        <v>3532.398250000002</v>
      </c>
      <c r="M14" s="98">
        <v>20.151419999999998</v>
      </c>
      <c r="N14" s="98">
        <v>441.82931000000042</v>
      </c>
      <c r="O14" s="98">
        <v>2919.4920400000001</v>
      </c>
      <c r="P14" s="98">
        <v>2336.7783899999999</v>
      </c>
      <c r="Q14" s="98">
        <v>1582.6068999999998</v>
      </c>
      <c r="R14" s="98">
        <v>3755.9385299999999</v>
      </c>
      <c r="S14" s="98">
        <v>46.89528</v>
      </c>
      <c r="T14" s="98">
        <v>415.15145000000001</v>
      </c>
      <c r="U14" s="98">
        <v>892.36838973074418</v>
      </c>
      <c r="V14" s="98">
        <v>1084.337092386</v>
      </c>
      <c r="W14" s="98">
        <v>689.96600000000001</v>
      </c>
      <c r="X14" s="98">
        <v>825.02200000000005</v>
      </c>
      <c r="Y14" s="98">
        <v>8.09</v>
      </c>
      <c r="Z14" s="98">
        <v>695.38347999999996</v>
      </c>
      <c r="AA14" s="98">
        <v>4.48475</v>
      </c>
      <c r="AB14" s="98">
        <v>167.08600000000001</v>
      </c>
      <c r="AC14" s="98">
        <v>2910.7689999999998</v>
      </c>
      <c r="AD14" s="98">
        <v>216.63254999999998</v>
      </c>
      <c r="AE14" s="98">
        <v>930.89807999999994</v>
      </c>
      <c r="AF14" s="98">
        <v>66193.557599124018</v>
      </c>
    </row>
    <row r="15" spans="1:32" ht="15" customHeight="1" x14ac:dyDescent="0.2">
      <c r="A15" s="82" t="s">
        <v>1623</v>
      </c>
      <c r="B15" s="98">
        <v>0</v>
      </c>
      <c r="C15" s="98">
        <v>15614.226929999999</v>
      </c>
      <c r="D15" s="98">
        <v>9321.3444865359797</v>
      </c>
      <c r="E15" s="98">
        <v>13103.220905934671</v>
      </c>
      <c r="F15" s="98">
        <v>331.834</v>
      </c>
      <c r="G15" s="98">
        <v>803.34477000000072</v>
      </c>
      <c r="H15" s="98">
        <v>11299.080970000057</v>
      </c>
      <c r="I15" s="98">
        <v>0.40103</v>
      </c>
      <c r="J15" s="98">
        <v>487.83859000000001</v>
      </c>
      <c r="K15" s="98">
        <v>2213.5414000000001</v>
      </c>
      <c r="L15" s="98">
        <v>2097.4499599999995</v>
      </c>
      <c r="M15" s="98">
        <v>105.13714999999999</v>
      </c>
      <c r="N15" s="98">
        <v>442.59889000000055</v>
      </c>
      <c r="O15" s="98">
        <v>3363.92362</v>
      </c>
      <c r="P15" s="98">
        <v>2374.9610899999998</v>
      </c>
      <c r="Q15" s="98">
        <v>2004.82088</v>
      </c>
      <c r="R15" s="98">
        <v>4156.8740200000002</v>
      </c>
      <c r="S15" s="98">
        <v>26.373459999999998</v>
      </c>
      <c r="T15" s="98">
        <v>659.2395600000001</v>
      </c>
      <c r="U15" s="98">
        <v>668.03058144824547</v>
      </c>
      <c r="V15" s="98">
        <v>695.70533507200003</v>
      </c>
      <c r="W15" s="98">
        <v>666.91099999999994</v>
      </c>
      <c r="X15" s="98">
        <v>1111.5319999999999</v>
      </c>
      <c r="Y15" s="98">
        <v>23.765999999999998</v>
      </c>
      <c r="Z15" s="98">
        <v>0</v>
      </c>
      <c r="AA15" s="98">
        <v>2.6525300000000001</v>
      </c>
      <c r="AB15" s="98">
        <v>64.567999999999998</v>
      </c>
      <c r="AC15" s="98">
        <v>569.10400000000004</v>
      </c>
      <c r="AD15" s="98">
        <v>283.3655</v>
      </c>
      <c r="AE15" s="98">
        <v>429.57024000000001</v>
      </c>
      <c r="AF15" s="98">
        <v>72921.416898990967</v>
      </c>
    </row>
    <row r="16" spans="1:32" ht="15" customHeight="1" x14ac:dyDescent="0.2">
      <c r="A16" s="82" t="s">
        <v>466</v>
      </c>
      <c r="B16" s="98">
        <v>0</v>
      </c>
      <c r="C16" s="98">
        <v>2713.8850299999999</v>
      </c>
      <c r="D16" s="98">
        <v>9861.9394940000129</v>
      </c>
      <c r="E16" s="98">
        <v>660.38650376140879</v>
      </c>
      <c r="F16" s="98">
        <v>293.84500000000003</v>
      </c>
      <c r="G16" s="98">
        <v>2416.8521899999892</v>
      </c>
      <c r="H16" s="98">
        <v>3354.911430000001</v>
      </c>
      <c r="I16" s="98">
        <v>0</v>
      </c>
      <c r="J16" s="98">
        <v>309.56246000000004</v>
      </c>
      <c r="K16" s="98">
        <v>18602.365730000001</v>
      </c>
      <c r="L16" s="98">
        <v>1527.4676400000001</v>
      </c>
      <c r="M16" s="98">
        <v>7.3550000000000004</v>
      </c>
      <c r="N16" s="98">
        <v>77.14404999999995</v>
      </c>
      <c r="O16" s="98">
        <v>1795.31125</v>
      </c>
      <c r="P16" s="98">
        <v>9677.6532499999994</v>
      </c>
      <c r="Q16" s="98">
        <v>2802.3776200000002</v>
      </c>
      <c r="R16" s="98">
        <v>5798.3285199999991</v>
      </c>
      <c r="S16" s="98">
        <v>0.03</v>
      </c>
      <c r="T16" s="98">
        <v>17.598929999999999</v>
      </c>
      <c r="U16" s="98">
        <v>13.568701336414415</v>
      </c>
      <c r="V16" s="98">
        <v>12997.798128824999</v>
      </c>
      <c r="W16" s="98">
        <v>494.44</v>
      </c>
      <c r="X16" s="98">
        <v>0</v>
      </c>
      <c r="Y16" s="98">
        <v>9.7279999999999998</v>
      </c>
      <c r="Z16" s="98">
        <v>0</v>
      </c>
      <c r="AA16" s="98">
        <v>0</v>
      </c>
      <c r="AB16" s="98">
        <v>57.219000000000001</v>
      </c>
      <c r="AC16" s="98">
        <v>3761.0889999999999</v>
      </c>
      <c r="AD16" s="98">
        <v>14.896789999999996</v>
      </c>
      <c r="AE16" s="98">
        <v>2160.30359</v>
      </c>
      <c r="AF16" s="98">
        <v>79426.057307922834</v>
      </c>
    </row>
    <row r="17" spans="1:32" ht="15" customHeight="1" x14ac:dyDescent="0.2">
      <c r="A17" s="252" t="s">
        <v>1094</v>
      </c>
      <c r="B17" s="98">
        <v>1403.2384</v>
      </c>
      <c r="C17" s="98">
        <v>91525.355450000003</v>
      </c>
      <c r="D17" s="98">
        <v>96788.373223318791</v>
      </c>
      <c r="E17" s="98">
        <v>79670.798158928636</v>
      </c>
      <c r="F17" s="98">
        <v>7109.3639999999996</v>
      </c>
      <c r="G17" s="98">
        <v>7808.1774099999202</v>
      </c>
      <c r="H17" s="98">
        <v>140867.19951998373</v>
      </c>
      <c r="I17" s="98">
        <v>143.01614999999998</v>
      </c>
      <c r="J17" s="98">
        <v>4479.6344800000006</v>
      </c>
      <c r="K17" s="98">
        <v>16602.236059999999</v>
      </c>
      <c r="L17" s="98">
        <v>34768.583929999972</v>
      </c>
      <c r="M17" s="98">
        <v>391.24516</v>
      </c>
      <c r="N17" s="98">
        <v>5140.9135400000014</v>
      </c>
      <c r="O17" s="98">
        <v>39126.3995</v>
      </c>
      <c r="P17" s="98">
        <v>38938.921820000003</v>
      </c>
      <c r="Q17" s="98">
        <v>14039.219199999998</v>
      </c>
      <c r="R17" s="98">
        <v>19208.67957</v>
      </c>
      <c r="S17" s="98">
        <v>1354.3431699999999</v>
      </c>
      <c r="T17" s="98">
        <v>6692.3301700000002</v>
      </c>
      <c r="U17" s="98">
        <v>15068.596643910743</v>
      </c>
      <c r="V17" s="98">
        <v>14523.306108552999</v>
      </c>
      <c r="W17" s="98">
        <v>8679.73</v>
      </c>
      <c r="X17" s="98">
        <v>13421.66</v>
      </c>
      <c r="Y17" s="98">
        <v>468.74700000000001</v>
      </c>
      <c r="Z17" s="98">
        <v>33188.758660411004</v>
      </c>
      <c r="AA17" s="98">
        <v>520.82399999999996</v>
      </c>
      <c r="AB17" s="98">
        <v>2459.413</v>
      </c>
      <c r="AC17" s="98">
        <v>38413.449999999997</v>
      </c>
      <c r="AD17" s="98">
        <v>3323.0629900000004</v>
      </c>
      <c r="AE17" s="98">
        <v>8050.3426900000004</v>
      </c>
      <c r="AF17" s="98">
        <v>744175.92000510567</v>
      </c>
    </row>
    <row r="18" spans="1:32" ht="15" customHeight="1" x14ac:dyDescent="0.2">
      <c r="A18" s="252" t="s">
        <v>1095</v>
      </c>
      <c r="B18" s="98">
        <v>960.39830000000006</v>
      </c>
      <c r="C18" s="98">
        <v>15118.682889999996</v>
      </c>
      <c r="D18" s="98">
        <v>22467.15257433119</v>
      </c>
      <c r="E18" s="98">
        <v>55641.047131720567</v>
      </c>
      <c r="F18" s="98">
        <v>2402.761</v>
      </c>
      <c r="G18" s="98">
        <v>6634.6129761999764</v>
      </c>
      <c r="H18" s="98">
        <v>49242.81576000002</v>
      </c>
      <c r="I18" s="98">
        <v>12.703189999999999</v>
      </c>
      <c r="J18" s="98">
        <v>1052.9255900000001</v>
      </c>
      <c r="K18" s="98">
        <v>9298.8738300000005</v>
      </c>
      <c r="L18" s="98">
        <v>6960.3992099999996</v>
      </c>
      <c r="M18" s="98">
        <v>6.6261299999999999</v>
      </c>
      <c r="N18" s="98">
        <v>2516.2466199999999</v>
      </c>
      <c r="O18" s="98">
        <v>20752.67296</v>
      </c>
      <c r="P18" s="98">
        <v>20379.44498</v>
      </c>
      <c r="Q18" s="98">
        <v>4751.6660199999997</v>
      </c>
      <c r="R18" s="98">
        <v>10333.91512</v>
      </c>
      <c r="S18" s="98">
        <v>102.90980999999999</v>
      </c>
      <c r="T18" s="98">
        <v>2423.4398099999999</v>
      </c>
      <c r="U18" s="98">
        <v>1600.8268405086942</v>
      </c>
      <c r="V18" s="98">
        <v>6652.2479000890007</v>
      </c>
      <c r="W18" s="98">
        <v>4764.125</v>
      </c>
      <c r="X18" s="98">
        <v>16138.366</v>
      </c>
      <c r="Y18" s="98">
        <v>232.59</v>
      </c>
      <c r="Z18" s="98">
        <v>12931.48488</v>
      </c>
      <c r="AA18" s="98">
        <v>4.9028299999999998</v>
      </c>
      <c r="AB18" s="98">
        <v>3196.2420000000002</v>
      </c>
      <c r="AC18" s="98">
        <v>37661.807000000001</v>
      </c>
      <c r="AD18" s="98">
        <v>358.46798999999999</v>
      </c>
      <c r="AE18" s="98">
        <v>5873.2144000000008</v>
      </c>
      <c r="AF18" s="98">
        <v>320473.5687428494</v>
      </c>
    </row>
    <row r="19" spans="1:32" ht="15" customHeight="1" x14ac:dyDescent="0.2">
      <c r="A19" s="252" t="s">
        <v>1096</v>
      </c>
      <c r="B19" s="98">
        <v>0</v>
      </c>
      <c r="C19" s="98">
        <v>764.51528000000008</v>
      </c>
      <c r="D19" s="98">
        <v>808.98745262000057</v>
      </c>
      <c r="E19" s="98">
        <v>1108.5413731290932</v>
      </c>
      <c r="F19" s="98">
        <v>50.226999999999997</v>
      </c>
      <c r="G19" s="98">
        <v>651.4982</v>
      </c>
      <c r="H19" s="98">
        <v>5791.2852799999819</v>
      </c>
      <c r="I19" s="98">
        <v>2.6954099999999999</v>
      </c>
      <c r="J19" s="98">
        <v>18.157689999999999</v>
      </c>
      <c r="K19" s="98">
        <v>106.73107</v>
      </c>
      <c r="L19" s="98">
        <v>1026.4125700000004</v>
      </c>
      <c r="M19" s="98">
        <v>0</v>
      </c>
      <c r="N19" s="98">
        <v>30.672099999999997</v>
      </c>
      <c r="O19" s="98">
        <v>1678.75794</v>
      </c>
      <c r="P19" s="98">
        <v>459.86276000000004</v>
      </c>
      <c r="Q19" s="98">
        <v>556.57511</v>
      </c>
      <c r="R19" s="98">
        <v>431.45890999999995</v>
      </c>
      <c r="S19" s="98">
        <v>19.709310000000002</v>
      </c>
      <c r="T19" s="98">
        <v>284.87139000000002</v>
      </c>
      <c r="U19" s="98">
        <v>82.653854036030808</v>
      </c>
      <c r="V19" s="98">
        <v>58.194160000000004</v>
      </c>
      <c r="W19" s="98">
        <v>16.559000000000001</v>
      </c>
      <c r="X19" s="98">
        <v>537.68600000000004</v>
      </c>
      <c r="Y19" s="98">
        <v>651.947</v>
      </c>
      <c r="Z19" s="98">
        <v>1709.0185900010001</v>
      </c>
      <c r="AA19" s="98">
        <v>6.9641299999999999</v>
      </c>
      <c r="AB19" s="98">
        <v>6.1749999999999998</v>
      </c>
      <c r="AC19" s="98">
        <v>1106.307</v>
      </c>
      <c r="AD19" s="98">
        <v>0</v>
      </c>
      <c r="AE19" s="98">
        <v>1369.3061</v>
      </c>
      <c r="AF19" s="98">
        <v>19335.769679786106</v>
      </c>
    </row>
    <row r="20" spans="1:32" ht="15" customHeight="1" x14ac:dyDescent="0.2">
      <c r="A20" s="81" t="s">
        <v>1292</v>
      </c>
      <c r="B20" s="98">
        <v>0</v>
      </c>
      <c r="C20" s="98">
        <v>0</v>
      </c>
      <c r="D20" s="98">
        <v>0</v>
      </c>
      <c r="E20" s="98">
        <v>12344.057382557694</v>
      </c>
      <c r="F20" s="98">
        <v>9.891</v>
      </c>
      <c r="G20" s="98">
        <v>0</v>
      </c>
      <c r="H20" s="98">
        <v>4875.2515699999867</v>
      </c>
      <c r="I20" s="98">
        <v>0</v>
      </c>
      <c r="J20" s="98">
        <v>0</v>
      </c>
      <c r="K20" s="98">
        <v>3259.8245099999999</v>
      </c>
      <c r="L20" s="98">
        <v>0</v>
      </c>
      <c r="M20" s="98">
        <v>1.89486</v>
      </c>
      <c r="N20" s="98">
        <v>23.620160000000002</v>
      </c>
      <c r="O20" s="98">
        <v>2797.6279900000004</v>
      </c>
      <c r="P20" s="98">
        <v>1532.93823</v>
      </c>
      <c r="Q20" s="98">
        <v>0</v>
      </c>
      <c r="R20" s="98">
        <v>0</v>
      </c>
      <c r="S20" s="98">
        <v>8.15611</v>
      </c>
      <c r="T20" s="98">
        <v>0</v>
      </c>
      <c r="U20" s="98">
        <v>88.853426351338271</v>
      </c>
      <c r="V20" s="98">
        <v>0</v>
      </c>
      <c r="W20" s="98">
        <v>18.347000000000001</v>
      </c>
      <c r="X20" s="98">
        <v>108.63800000000001</v>
      </c>
      <c r="Y20" s="98">
        <v>0</v>
      </c>
      <c r="Z20" s="98">
        <v>0</v>
      </c>
      <c r="AA20" s="98">
        <v>0</v>
      </c>
      <c r="AB20" s="98">
        <v>0</v>
      </c>
      <c r="AC20" s="98">
        <v>3198.0529999999999</v>
      </c>
      <c r="AD20" s="98">
        <v>0</v>
      </c>
      <c r="AE20" s="98">
        <v>0</v>
      </c>
      <c r="AF20" s="98">
        <v>28267.153238909017</v>
      </c>
    </row>
    <row r="21" spans="1:32" ht="15" customHeight="1" x14ac:dyDescent="0.2">
      <c r="A21" s="81" t="s">
        <v>1626</v>
      </c>
      <c r="B21" s="98">
        <v>0</v>
      </c>
      <c r="C21" s="98">
        <v>0</v>
      </c>
      <c r="D21" s="98">
        <v>0</v>
      </c>
      <c r="E21" s="98">
        <v>242.19103638978061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98">
        <v>31.931709999999999</v>
      </c>
      <c r="L21" s="98">
        <v>0</v>
      </c>
      <c r="M21" s="98">
        <v>0</v>
      </c>
      <c r="N21" s="98">
        <v>0</v>
      </c>
      <c r="O21" s="98">
        <v>0</v>
      </c>
      <c r="P21" s="98">
        <v>96.844549999999998</v>
      </c>
      <c r="Q21" s="98">
        <v>0</v>
      </c>
      <c r="R21" s="98">
        <v>0</v>
      </c>
      <c r="S21" s="98">
        <v>7.0000000000000007E-2</v>
      </c>
      <c r="T21" s="98">
        <v>0</v>
      </c>
      <c r="U21" s="98">
        <v>8.4624100000000002</v>
      </c>
      <c r="V21" s="98">
        <v>0</v>
      </c>
      <c r="W21" s="98">
        <v>18.347000000000001</v>
      </c>
      <c r="X21" s="98">
        <v>0</v>
      </c>
      <c r="Y21" s="98">
        <v>0</v>
      </c>
      <c r="Z21" s="98">
        <v>0</v>
      </c>
      <c r="AA21" s="98">
        <v>0</v>
      </c>
      <c r="AB21" s="98">
        <v>0</v>
      </c>
      <c r="AC21" s="98">
        <v>1991.559</v>
      </c>
      <c r="AD21" s="98">
        <v>0</v>
      </c>
      <c r="AE21" s="98">
        <v>0</v>
      </c>
      <c r="AF21" s="98">
        <v>2389.4057063897803</v>
      </c>
    </row>
    <row r="22" spans="1:32" ht="15" customHeight="1" x14ac:dyDescent="0.2">
      <c r="A22" s="81" t="s">
        <v>1293</v>
      </c>
      <c r="B22" s="98">
        <v>0</v>
      </c>
      <c r="C22" s="98">
        <v>0</v>
      </c>
      <c r="D22" s="98">
        <v>0</v>
      </c>
      <c r="E22" s="98">
        <v>2766.395536534948</v>
      </c>
      <c r="F22" s="98">
        <v>2.5230000000000001</v>
      </c>
      <c r="G22" s="98">
        <v>0</v>
      </c>
      <c r="H22" s="98">
        <v>3695.8418899999888</v>
      </c>
      <c r="I22" s="98">
        <v>0</v>
      </c>
      <c r="J22" s="98">
        <v>0</v>
      </c>
      <c r="K22" s="98">
        <v>555.13076000000001</v>
      </c>
      <c r="L22" s="98">
        <v>0</v>
      </c>
      <c r="M22" s="98">
        <v>1.89486</v>
      </c>
      <c r="N22" s="98">
        <v>23.620160000000002</v>
      </c>
      <c r="O22" s="98">
        <v>904.49828000000002</v>
      </c>
      <c r="P22" s="98">
        <v>1262.01828</v>
      </c>
      <c r="Q22" s="98">
        <v>0</v>
      </c>
      <c r="R22" s="98">
        <v>0</v>
      </c>
      <c r="S22" s="98">
        <v>4.7810200000000007</v>
      </c>
      <c r="T22" s="98">
        <v>0</v>
      </c>
      <c r="U22" s="98">
        <v>75.411859645040423</v>
      </c>
      <c r="V22" s="98">
        <v>0</v>
      </c>
      <c r="W22" s="98">
        <v>0</v>
      </c>
      <c r="X22" s="98">
        <v>108.63800000000001</v>
      </c>
      <c r="Y22" s="98">
        <v>0</v>
      </c>
      <c r="Z22" s="98">
        <v>0</v>
      </c>
      <c r="AA22" s="98">
        <v>0</v>
      </c>
      <c r="AB22" s="98">
        <v>0</v>
      </c>
      <c r="AC22" s="98">
        <v>480.685</v>
      </c>
      <c r="AD22" s="98">
        <v>0</v>
      </c>
      <c r="AE22" s="98">
        <v>0</v>
      </c>
      <c r="AF22" s="98">
        <v>9881.4386461799786</v>
      </c>
    </row>
    <row r="23" spans="1:32" ht="15" customHeight="1" x14ac:dyDescent="0.2">
      <c r="A23" s="81" t="s">
        <v>1627</v>
      </c>
      <c r="B23" s="98">
        <v>0</v>
      </c>
      <c r="C23" s="98">
        <v>0</v>
      </c>
      <c r="D23" s="98">
        <v>0</v>
      </c>
      <c r="E23" s="98">
        <v>0</v>
      </c>
      <c r="F23" s="98">
        <v>7.3680000000000003</v>
      </c>
      <c r="G23" s="98">
        <v>0</v>
      </c>
      <c r="H23" s="98">
        <v>1133.1162299999967</v>
      </c>
      <c r="I23" s="98">
        <v>0</v>
      </c>
      <c r="J23" s="98">
        <v>0</v>
      </c>
      <c r="K23" s="98">
        <v>264.28753999999998</v>
      </c>
      <c r="L23" s="98">
        <v>0</v>
      </c>
      <c r="M23" s="98">
        <v>0</v>
      </c>
      <c r="N23" s="98">
        <v>0</v>
      </c>
      <c r="O23" s="98">
        <v>1893.1297099999999</v>
      </c>
      <c r="P23" s="98">
        <v>0</v>
      </c>
      <c r="Q23" s="98">
        <v>0</v>
      </c>
      <c r="R23" s="98">
        <v>0</v>
      </c>
      <c r="S23" s="98">
        <v>3.3050900000000003</v>
      </c>
      <c r="T23" s="98">
        <v>0</v>
      </c>
      <c r="U23" s="98">
        <v>2.2114767062978435</v>
      </c>
      <c r="V23" s="98">
        <v>0</v>
      </c>
      <c r="W23" s="98">
        <v>0</v>
      </c>
      <c r="X23" s="98">
        <v>0</v>
      </c>
      <c r="Y23" s="98">
        <v>0</v>
      </c>
      <c r="Z23" s="98">
        <v>0</v>
      </c>
      <c r="AA23" s="98">
        <v>0</v>
      </c>
      <c r="AB23" s="98">
        <v>0</v>
      </c>
      <c r="AC23" s="98">
        <v>208.81100000000001</v>
      </c>
      <c r="AD23" s="98">
        <v>0</v>
      </c>
      <c r="AE23" s="98">
        <v>0</v>
      </c>
      <c r="AF23" s="98">
        <v>3512.2290467062944</v>
      </c>
    </row>
    <row r="24" spans="1:32" ht="15" customHeight="1" x14ac:dyDescent="0.2">
      <c r="A24" s="81" t="s">
        <v>1628</v>
      </c>
      <c r="B24" s="98">
        <v>0</v>
      </c>
      <c r="C24" s="98">
        <v>0</v>
      </c>
      <c r="D24" s="98">
        <v>0</v>
      </c>
      <c r="E24" s="98">
        <v>9335.4708096329668</v>
      </c>
      <c r="F24" s="98">
        <v>0</v>
      </c>
      <c r="G24" s="98">
        <v>0</v>
      </c>
      <c r="H24" s="98">
        <v>46.293450000000014</v>
      </c>
      <c r="I24" s="98">
        <v>0</v>
      </c>
      <c r="J24" s="98">
        <v>0</v>
      </c>
      <c r="K24" s="98">
        <v>2408.4744999999998</v>
      </c>
      <c r="L24" s="98">
        <v>0</v>
      </c>
      <c r="M24" s="98">
        <v>0</v>
      </c>
      <c r="N24" s="98">
        <v>0</v>
      </c>
      <c r="O24" s="98">
        <v>0</v>
      </c>
      <c r="P24" s="98">
        <v>174.0754</v>
      </c>
      <c r="Q24" s="98">
        <v>0</v>
      </c>
      <c r="R24" s="98">
        <v>0</v>
      </c>
      <c r="S24" s="98">
        <v>0</v>
      </c>
      <c r="T24" s="98">
        <v>0</v>
      </c>
      <c r="U24" s="98">
        <v>2.7676799999999999</v>
      </c>
      <c r="V24" s="98">
        <v>0</v>
      </c>
      <c r="W24" s="98">
        <v>0</v>
      </c>
      <c r="X24" s="98">
        <v>0</v>
      </c>
      <c r="Y24" s="98">
        <v>0</v>
      </c>
      <c r="Z24" s="98">
        <v>0</v>
      </c>
      <c r="AA24" s="98">
        <v>0</v>
      </c>
      <c r="AB24" s="98">
        <v>0</v>
      </c>
      <c r="AC24" s="98">
        <v>516.99800000000005</v>
      </c>
      <c r="AD24" s="98">
        <v>0</v>
      </c>
      <c r="AE24" s="98">
        <v>0</v>
      </c>
      <c r="AF24" s="98">
        <v>12484.079839632966</v>
      </c>
    </row>
    <row r="25" spans="1:32" ht="15" customHeight="1" x14ac:dyDescent="0.2">
      <c r="A25" s="81" t="s">
        <v>467</v>
      </c>
      <c r="B25" s="98">
        <v>0</v>
      </c>
      <c r="C25" s="98">
        <v>574.22852</v>
      </c>
      <c r="D25" s="98">
        <v>2768.3100099999956</v>
      </c>
      <c r="E25" s="98">
        <v>8227.4479086055653</v>
      </c>
      <c r="F25" s="98">
        <v>115.29900000000001</v>
      </c>
      <c r="G25" s="98">
        <v>76.891109999999998</v>
      </c>
      <c r="H25" s="98">
        <v>2900.5549800000031</v>
      </c>
      <c r="I25" s="98">
        <v>0</v>
      </c>
      <c r="J25" s="98">
        <v>136.55515</v>
      </c>
      <c r="K25" s="98">
        <v>751.23416000000009</v>
      </c>
      <c r="L25" s="98">
        <v>12.334070000000013</v>
      </c>
      <c r="M25" s="98">
        <v>0</v>
      </c>
      <c r="N25" s="98">
        <v>153.32149000000001</v>
      </c>
      <c r="O25" s="98">
        <v>1372.5200299999999</v>
      </c>
      <c r="P25" s="98">
        <v>972.45078999999998</v>
      </c>
      <c r="Q25" s="98">
        <v>295.28341000000006</v>
      </c>
      <c r="R25" s="98">
        <v>996.22944999999993</v>
      </c>
      <c r="S25" s="98">
        <v>6.1922499999999996</v>
      </c>
      <c r="T25" s="98">
        <v>0</v>
      </c>
      <c r="U25" s="98">
        <v>19.623706691278258</v>
      </c>
      <c r="V25" s="98">
        <v>121.87055000000001</v>
      </c>
      <c r="W25" s="98">
        <v>134.86099999999999</v>
      </c>
      <c r="X25" s="98">
        <v>0</v>
      </c>
      <c r="Y25" s="98">
        <v>2.3279999999999998</v>
      </c>
      <c r="Z25" s="98">
        <v>0</v>
      </c>
      <c r="AA25" s="98">
        <v>1.08779</v>
      </c>
      <c r="AB25" s="98">
        <v>0</v>
      </c>
      <c r="AC25" s="98">
        <v>1176.376</v>
      </c>
      <c r="AD25" s="98">
        <v>9.355080000000001</v>
      </c>
      <c r="AE25" s="98">
        <v>37.743949999999998</v>
      </c>
      <c r="AF25" s="98">
        <v>20862.098405296849</v>
      </c>
    </row>
    <row r="26" spans="1:32" ht="15" customHeight="1" x14ac:dyDescent="0.2">
      <c r="A26" s="81" t="s">
        <v>468</v>
      </c>
      <c r="B26" s="98">
        <v>0</v>
      </c>
      <c r="C26" s="98">
        <v>928.58281999999997</v>
      </c>
      <c r="D26" s="98">
        <v>317.09780696699988</v>
      </c>
      <c r="E26" s="98">
        <v>0</v>
      </c>
      <c r="F26" s="98">
        <v>29.013999999999999</v>
      </c>
      <c r="G26" s="98">
        <v>53.539329999999993</v>
      </c>
      <c r="H26" s="98">
        <v>368.09626999999995</v>
      </c>
      <c r="I26" s="98">
        <v>0</v>
      </c>
      <c r="J26" s="98">
        <v>1.13131</v>
      </c>
      <c r="K26" s="98">
        <v>284.27388999999999</v>
      </c>
      <c r="L26" s="98">
        <v>169.58738000000002</v>
      </c>
      <c r="M26" s="98">
        <v>0</v>
      </c>
      <c r="N26" s="98">
        <v>58.864269999999991</v>
      </c>
      <c r="O26" s="98">
        <v>968.07766000000004</v>
      </c>
      <c r="P26" s="98">
        <v>1083.5330100000001</v>
      </c>
      <c r="Q26" s="98">
        <v>10.62712</v>
      </c>
      <c r="R26" s="98">
        <v>134.75147000000001</v>
      </c>
      <c r="S26" s="98">
        <v>0</v>
      </c>
      <c r="T26" s="98">
        <v>6.2864599999999999</v>
      </c>
      <c r="U26" s="98">
        <v>89.807700000000011</v>
      </c>
      <c r="V26" s="98">
        <v>30.765319999999999</v>
      </c>
      <c r="W26" s="98">
        <v>14.712</v>
      </c>
      <c r="X26" s="98">
        <v>72.855999999999995</v>
      </c>
      <c r="Y26" s="98">
        <v>4.0380000000000003</v>
      </c>
      <c r="Z26" s="98">
        <v>46.511480000000006</v>
      </c>
      <c r="AA26" s="98">
        <v>0</v>
      </c>
      <c r="AB26" s="98">
        <v>0.99</v>
      </c>
      <c r="AC26" s="98">
        <v>80.572999999999993</v>
      </c>
      <c r="AD26" s="98">
        <v>2505.6713300000001</v>
      </c>
      <c r="AE26" s="98">
        <v>50.043879999999994</v>
      </c>
      <c r="AF26" s="98">
        <v>7309.431506967002</v>
      </c>
    </row>
    <row r="27" spans="1:32" ht="15" customHeight="1" x14ac:dyDescent="0.2">
      <c r="A27" s="81" t="s">
        <v>13</v>
      </c>
      <c r="B27" s="98">
        <v>0</v>
      </c>
      <c r="C27" s="98">
        <v>10305.846720000001</v>
      </c>
      <c r="D27" s="98">
        <v>12461.559297736014</v>
      </c>
      <c r="E27" s="98">
        <v>70713.353208930552</v>
      </c>
      <c r="F27" s="98">
        <v>2228.5230000000001</v>
      </c>
      <c r="G27" s="98">
        <v>1970.17579</v>
      </c>
      <c r="H27" s="98">
        <v>52334.707159999693</v>
      </c>
      <c r="I27" s="98">
        <v>0</v>
      </c>
      <c r="J27" s="98">
        <v>994.73781000000008</v>
      </c>
      <c r="K27" s="98">
        <v>42329.849829999999</v>
      </c>
      <c r="L27" s="98">
        <v>10491.22458999998</v>
      </c>
      <c r="M27" s="98">
        <v>8.8823799999999995</v>
      </c>
      <c r="N27" s="98">
        <v>1461.540050000001</v>
      </c>
      <c r="O27" s="98">
        <v>13244.763640000001</v>
      </c>
      <c r="P27" s="98">
        <v>20415.424340000001</v>
      </c>
      <c r="Q27" s="98">
        <v>10932.409380000001</v>
      </c>
      <c r="R27" s="98">
        <v>31769.02188</v>
      </c>
      <c r="S27" s="98">
        <v>110.56977000000001</v>
      </c>
      <c r="T27" s="98">
        <v>26.858990000000002</v>
      </c>
      <c r="U27" s="98">
        <v>50.934796296462515</v>
      </c>
      <c r="V27" s="98">
        <v>6677.8800924819998</v>
      </c>
      <c r="W27" s="98">
        <v>11352.536</v>
      </c>
      <c r="X27" s="98">
        <v>0</v>
      </c>
      <c r="Y27" s="98">
        <v>815.98099999999999</v>
      </c>
      <c r="Z27" s="98">
        <v>5261.4034701009996</v>
      </c>
      <c r="AA27" s="98">
        <v>0</v>
      </c>
      <c r="AB27" s="98">
        <v>0</v>
      </c>
      <c r="AC27" s="98">
        <v>3124.306</v>
      </c>
      <c r="AD27" s="98">
        <v>280.60319999999996</v>
      </c>
      <c r="AE27" s="98">
        <v>8552.6125299999985</v>
      </c>
      <c r="AF27" s="98">
        <v>317915.70492554572</v>
      </c>
    </row>
    <row r="28" spans="1:32" ht="15" customHeight="1" x14ac:dyDescent="0.2">
      <c r="A28" s="252" t="s">
        <v>1092</v>
      </c>
      <c r="B28" s="98">
        <v>159.56004999999999</v>
      </c>
      <c r="C28" s="98">
        <v>3468.6782500000004</v>
      </c>
      <c r="D28" s="98">
        <v>4112.1716399254728</v>
      </c>
      <c r="E28" s="98">
        <v>30195.618623132206</v>
      </c>
      <c r="F28" s="98">
        <v>1156.5440000000001</v>
      </c>
      <c r="G28" s="98">
        <v>7006.9474126050027</v>
      </c>
      <c r="H28" s="98">
        <v>12924.344490000167</v>
      </c>
      <c r="I28" s="98">
        <v>0</v>
      </c>
      <c r="J28" s="98">
        <v>291.963470000006</v>
      </c>
      <c r="K28" s="98">
        <v>12924.256539999998</v>
      </c>
      <c r="L28" s="98">
        <v>2624.0356400000005</v>
      </c>
      <c r="M28" s="98">
        <v>2.64317</v>
      </c>
      <c r="N28" s="98">
        <v>498.82491000000033</v>
      </c>
      <c r="O28" s="98">
        <v>16513.666560000001</v>
      </c>
      <c r="P28" s="98">
        <v>7723.0595899999998</v>
      </c>
      <c r="Q28" s="98">
        <v>2854.5146599999998</v>
      </c>
      <c r="R28" s="98">
        <v>13311.66547</v>
      </c>
      <c r="S28" s="98">
        <v>11.6264</v>
      </c>
      <c r="T28" s="98">
        <v>4.2153400000000003</v>
      </c>
      <c r="U28" s="98">
        <v>51.227066333641424</v>
      </c>
      <c r="V28" s="98">
        <v>1771.1939331449998</v>
      </c>
      <c r="W28" s="98">
        <v>2524.384</v>
      </c>
      <c r="X28" s="98">
        <v>1910.9107799999999</v>
      </c>
      <c r="Y28" s="98">
        <v>0</v>
      </c>
      <c r="Z28" s="98">
        <v>1804.0487499999999</v>
      </c>
      <c r="AA28" s="98">
        <v>0</v>
      </c>
      <c r="AB28" s="98">
        <v>686.14</v>
      </c>
      <c r="AC28" s="98">
        <v>5031.6440000000002</v>
      </c>
      <c r="AD28" s="98">
        <v>25834.041090000002</v>
      </c>
      <c r="AE28" s="98">
        <v>82.964289999999991</v>
      </c>
      <c r="AF28" s="98">
        <v>155480.89012514151</v>
      </c>
    </row>
    <row r="29" spans="1:32" ht="15" customHeight="1" x14ac:dyDescent="0.2">
      <c r="A29" s="92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</row>
    <row r="30" spans="1:32" ht="15" customHeight="1" x14ac:dyDescent="0.2">
      <c r="A30" s="1231" t="s">
        <v>471</v>
      </c>
      <c r="B30" s="1231">
        <v>14920.405290000024</v>
      </c>
      <c r="C30" s="1231">
        <v>494888.25887999963</v>
      </c>
      <c r="D30" s="1231">
        <v>328666.97026000574</v>
      </c>
      <c r="E30" s="1231">
        <v>822375.50661000004</v>
      </c>
      <c r="F30" s="1231">
        <v>52499.166999999994</v>
      </c>
      <c r="G30" s="1231">
        <v>72134.130924432844</v>
      </c>
      <c r="H30" s="1231">
        <v>743189.46690029581</v>
      </c>
      <c r="I30" s="1231">
        <v>4618.5894699999999</v>
      </c>
      <c r="J30" s="1231">
        <v>35439.131069999996</v>
      </c>
      <c r="K30" s="1231">
        <v>260212.05567999979</v>
      </c>
      <c r="L30" s="1231">
        <v>221151.65726705879</v>
      </c>
      <c r="M30" s="1231">
        <v>1438.4378399999964</v>
      </c>
      <c r="N30" s="1231">
        <v>36079.851739999205</v>
      </c>
      <c r="O30" s="1231">
        <v>248433.44052999999</v>
      </c>
      <c r="P30" s="1231">
        <v>184434.28882000002</v>
      </c>
      <c r="Q30" s="1231">
        <v>77894.446589999992</v>
      </c>
      <c r="R30" s="1231">
        <v>108918.10247000001</v>
      </c>
      <c r="S30" s="1231">
        <v>3086.77441</v>
      </c>
      <c r="T30" s="1231">
        <v>21314.075899999996</v>
      </c>
      <c r="U30" s="1231">
        <v>64496.381660000479</v>
      </c>
      <c r="V30" s="1231">
        <v>182752.954</v>
      </c>
      <c r="W30" s="1231">
        <v>38552.032670000001</v>
      </c>
      <c r="X30" s="1231">
        <v>76252.075179999985</v>
      </c>
      <c r="Y30" s="1231">
        <v>7711.0049999999992</v>
      </c>
      <c r="Z30" s="1231">
        <v>111406.15580160001</v>
      </c>
      <c r="AA30" s="1231">
        <v>725.92919000000006</v>
      </c>
      <c r="AB30" s="1231">
        <v>12933.72381</v>
      </c>
      <c r="AC30" s="1231">
        <v>198785.10399999999</v>
      </c>
      <c r="AD30" s="1231">
        <v>26591.481299999999</v>
      </c>
      <c r="AE30" s="1231">
        <v>54267.41345</v>
      </c>
      <c r="AF30" s="1231">
        <v>4506169.0137133924</v>
      </c>
    </row>
    <row r="31" spans="1:32" ht="15" customHeight="1" x14ac:dyDescent="0.2">
      <c r="A31" s="8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</row>
    <row r="32" spans="1:32" ht="15" customHeight="1" x14ac:dyDescent="0.2">
      <c r="A32" s="252" t="s">
        <v>1097</v>
      </c>
      <c r="B32" s="98">
        <v>0</v>
      </c>
      <c r="C32" s="98">
        <v>27.26221</v>
      </c>
      <c r="D32" s="98">
        <v>465.39260000000002</v>
      </c>
      <c r="E32" s="98">
        <v>1045.9991400000001</v>
      </c>
      <c r="F32" s="98">
        <v>23.149000000000001</v>
      </c>
      <c r="G32" s="98">
        <v>300.75688000000002</v>
      </c>
      <c r="H32" s="98">
        <v>86.409690000000026</v>
      </c>
      <c r="I32" s="98">
        <v>3654.0472999999997</v>
      </c>
      <c r="J32" s="98">
        <v>9.6103799999999993</v>
      </c>
      <c r="K32" s="98">
        <v>1262.0866199999996</v>
      </c>
      <c r="L32" s="98">
        <v>34.577730000000003</v>
      </c>
      <c r="M32" s="98">
        <v>4.3259999999999996</v>
      </c>
      <c r="N32" s="98">
        <v>6.4453999999999994</v>
      </c>
      <c r="O32" s="98">
        <v>59.472679999999997</v>
      </c>
      <c r="P32" s="98">
        <v>76.075925746425625</v>
      </c>
      <c r="Q32" s="98">
        <v>0</v>
      </c>
      <c r="R32" s="98">
        <v>175.95823999999999</v>
      </c>
      <c r="S32" s="98">
        <v>0</v>
      </c>
      <c r="T32" s="98">
        <v>19.193999999999999</v>
      </c>
      <c r="U32" s="98">
        <v>0</v>
      </c>
      <c r="V32" s="98">
        <v>929.14621</v>
      </c>
      <c r="W32" s="98">
        <v>0</v>
      </c>
      <c r="X32" s="98">
        <v>70.510059999999996</v>
      </c>
      <c r="Y32" s="98">
        <v>0</v>
      </c>
      <c r="Z32" s="98">
        <v>26.354599999999998</v>
      </c>
      <c r="AA32" s="98">
        <v>0</v>
      </c>
      <c r="AB32" s="98">
        <v>121.98016</v>
      </c>
      <c r="AC32" s="98">
        <v>33.631999999999998</v>
      </c>
      <c r="AD32" s="98">
        <v>0</v>
      </c>
      <c r="AE32" s="98">
        <v>0</v>
      </c>
      <c r="AF32" s="98">
        <v>8432.3868257464237</v>
      </c>
    </row>
    <row r="33" spans="1:32" ht="15" customHeight="1" x14ac:dyDescent="0.2">
      <c r="A33" s="252" t="s">
        <v>1090</v>
      </c>
      <c r="B33" s="98">
        <v>9710.0328700000282</v>
      </c>
      <c r="C33" s="98">
        <v>323296.86852999963</v>
      </c>
      <c r="D33" s="98">
        <v>212124.24752000524</v>
      </c>
      <c r="E33" s="98">
        <v>457051.87716999999</v>
      </c>
      <c r="F33" s="98">
        <v>35432.822</v>
      </c>
      <c r="G33" s="98">
        <v>54363.968432679314</v>
      </c>
      <c r="H33" s="98">
        <v>453840.45395036018</v>
      </c>
      <c r="I33" s="98">
        <v>24.310790000000001</v>
      </c>
      <c r="J33" s="98">
        <v>25280.289390000002</v>
      </c>
      <c r="K33" s="98">
        <v>152977.171</v>
      </c>
      <c r="L33" s="98">
        <v>166630.16451705879</v>
      </c>
      <c r="M33" s="98">
        <v>909.11238999999637</v>
      </c>
      <c r="N33" s="98">
        <v>23182.887809999225</v>
      </c>
      <c r="O33" s="98">
        <v>156583.98999</v>
      </c>
      <c r="P33" s="98">
        <v>113164.69014355107</v>
      </c>
      <c r="Q33" s="98">
        <v>41819.315969999996</v>
      </c>
      <c r="R33" s="98">
        <v>48145.41747</v>
      </c>
      <c r="S33" s="98">
        <v>2115.00252</v>
      </c>
      <c r="T33" s="98">
        <v>13703.23263</v>
      </c>
      <c r="U33" s="98">
        <v>48028.055410000117</v>
      </c>
      <c r="V33" s="98">
        <v>140408.62483481801</v>
      </c>
      <c r="W33" s="98">
        <v>14990.124039999999</v>
      </c>
      <c r="X33" s="98">
        <v>50475.517180000003</v>
      </c>
      <c r="Y33" s="98">
        <v>6082.5569999999998</v>
      </c>
      <c r="Z33" s="98">
        <v>60400.972529999992</v>
      </c>
      <c r="AA33" s="98">
        <v>555.96172000000001</v>
      </c>
      <c r="AB33" s="98">
        <v>7541.80573</v>
      </c>
      <c r="AC33" s="98">
        <v>113701.518</v>
      </c>
      <c r="AD33" s="98">
        <v>11157.51</v>
      </c>
      <c r="AE33" s="98">
        <v>25916.81205</v>
      </c>
      <c r="AF33" s="98">
        <v>2769615.3135884716</v>
      </c>
    </row>
    <row r="34" spans="1:32" ht="15" customHeight="1" x14ac:dyDescent="0.2">
      <c r="A34" s="252" t="s">
        <v>1091</v>
      </c>
      <c r="B34" s="98">
        <v>0</v>
      </c>
      <c r="C34" s="98">
        <v>165.70164000000003</v>
      </c>
      <c r="D34" s="98">
        <v>959.87132999999926</v>
      </c>
      <c r="E34" s="98">
        <v>2540.55042</v>
      </c>
      <c r="F34" s="98">
        <v>12.199</v>
      </c>
      <c r="G34" s="98">
        <v>1294.53954</v>
      </c>
      <c r="H34" s="98">
        <v>2133.3094800000122</v>
      </c>
      <c r="I34" s="98">
        <v>11.403549999999999</v>
      </c>
      <c r="J34" s="98">
        <v>22.186199999999999</v>
      </c>
      <c r="K34" s="98">
        <v>50.505210000000005</v>
      </c>
      <c r="L34" s="98">
        <v>21.573</v>
      </c>
      <c r="M34" s="98">
        <v>0.29499999999999998</v>
      </c>
      <c r="N34" s="98">
        <v>0</v>
      </c>
      <c r="O34" s="98">
        <v>2219.2930000000001</v>
      </c>
      <c r="P34" s="98">
        <v>665.84003328203437</v>
      </c>
      <c r="Q34" s="98">
        <v>439.17490999999995</v>
      </c>
      <c r="R34" s="98">
        <v>0.50088999999999995</v>
      </c>
      <c r="S34" s="98">
        <v>38.481760000000001</v>
      </c>
      <c r="T34" s="98">
        <v>7.1420000000000003</v>
      </c>
      <c r="U34" s="98">
        <v>79.552049999999994</v>
      </c>
      <c r="V34" s="98">
        <v>0</v>
      </c>
      <c r="W34" s="98">
        <v>81.542729999999992</v>
      </c>
      <c r="X34" s="98">
        <v>225.37263000000002</v>
      </c>
      <c r="Y34" s="98">
        <v>0.63300000000000001</v>
      </c>
      <c r="Z34" s="98">
        <v>2046.9307699999999</v>
      </c>
      <c r="AA34" s="98">
        <v>0</v>
      </c>
      <c r="AB34" s="98">
        <v>79.041759999999996</v>
      </c>
      <c r="AC34" s="98">
        <v>12.833</v>
      </c>
      <c r="AD34" s="98">
        <v>23.890819999999998</v>
      </c>
      <c r="AE34" s="98">
        <v>0</v>
      </c>
      <c r="AF34" s="98">
        <v>13132.363723282046</v>
      </c>
    </row>
    <row r="35" spans="1:32" ht="15" customHeight="1" x14ac:dyDescent="0.2">
      <c r="A35" s="82" t="s">
        <v>1624</v>
      </c>
      <c r="B35" s="98">
        <v>40.354200000000006</v>
      </c>
      <c r="C35" s="98">
        <v>9727.3309299999983</v>
      </c>
      <c r="D35" s="98">
        <v>7795.3459000000585</v>
      </c>
      <c r="E35" s="98">
        <v>10783.90582</v>
      </c>
      <c r="F35" s="98">
        <v>815.69799999999998</v>
      </c>
      <c r="G35" s="98">
        <v>1192.2925799999991</v>
      </c>
      <c r="H35" s="98">
        <v>12734.230979999686</v>
      </c>
      <c r="I35" s="98">
        <v>0</v>
      </c>
      <c r="J35" s="98">
        <v>598.82995999999991</v>
      </c>
      <c r="K35" s="98">
        <v>6896.8040300000084</v>
      </c>
      <c r="L35" s="98">
        <v>2470.4220599999999</v>
      </c>
      <c r="M35" s="98">
        <v>96.214249999999979</v>
      </c>
      <c r="N35" s="98">
        <v>725.54677999999922</v>
      </c>
      <c r="O35" s="98">
        <v>2518.3457100000001</v>
      </c>
      <c r="P35" s="98">
        <v>2209.4847177365241</v>
      </c>
      <c r="Q35" s="98">
        <v>1435.8428600000002</v>
      </c>
      <c r="R35" s="98">
        <v>2859.0232999999998</v>
      </c>
      <c r="S35" s="98">
        <v>30.910259999999997</v>
      </c>
      <c r="T35" s="98">
        <v>241.64354999999998</v>
      </c>
      <c r="U35" s="98">
        <v>857.721550000001</v>
      </c>
      <c r="V35" s="98">
        <v>1654.94345</v>
      </c>
      <c r="W35" s="98">
        <v>284.76474999999999</v>
      </c>
      <c r="X35" s="98">
        <v>759.06789000000003</v>
      </c>
      <c r="Y35" s="98">
        <v>16.815999999999999</v>
      </c>
      <c r="Z35" s="98">
        <v>3106.2467200000001</v>
      </c>
      <c r="AA35" s="98">
        <v>0.21199999999999999</v>
      </c>
      <c r="AB35" s="98">
        <v>203.32186999999999</v>
      </c>
      <c r="AC35" s="98">
        <v>2770.1709999999998</v>
      </c>
      <c r="AD35" s="98">
        <v>190.24554000000001</v>
      </c>
      <c r="AE35" s="98">
        <v>1182.2247</v>
      </c>
      <c r="AF35" s="98">
        <v>74197.961357736291</v>
      </c>
    </row>
    <row r="36" spans="1:32" ht="15" customHeight="1" x14ac:dyDescent="0.2">
      <c r="A36" s="82" t="s">
        <v>1623</v>
      </c>
      <c r="B36" s="98">
        <v>0</v>
      </c>
      <c r="C36" s="98">
        <v>13795.120630000001</v>
      </c>
      <c r="D36" s="98">
        <v>6170.6979800000254</v>
      </c>
      <c r="E36" s="98">
        <v>15420.83584</v>
      </c>
      <c r="F36" s="98">
        <v>277.86500000000001</v>
      </c>
      <c r="G36" s="98">
        <v>364.41107</v>
      </c>
      <c r="H36" s="98">
        <v>9891.062939999767</v>
      </c>
      <c r="I36" s="98">
        <v>11.403549999999999</v>
      </c>
      <c r="J36" s="98">
        <v>727.78872000000001</v>
      </c>
      <c r="K36" s="98">
        <v>347.27868999999998</v>
      </c>
      <c r="L36" s="98">
        <v>1809.0585100000003</v>
      </c>
      <c r="M36" s="98">
        <v>55.647889999999997</v>
      </c>
      <c r="N36" s="98">
        <v>950.66521999999827</v>
      </c>
      <c r="O36" s="98">
        <v>3789.2069999999999</v>
      </c>
      <c r="P36" s="98">
        <v>2786.3072288102053</v>
      </c>
      <c r="Q36" s="98">
        <v>2169.7157099999999</v>
      </c>
      <c r="R36" s="98">
        <v>3015.288</v>
      </c>
      <c r="S36" s="98">
        <v>14.36031</v>
      </c>
      <c r="T36" s="98">
        <v>542.3765699999999</v>
      </c>
      <c r="U36" s="98">
        <v>465.22096000000039</v>
      </c>
      <c r="V36" s="98">
        <v>896.01152999999999</v>
      </c>
      <c r="W36" s="98">
        <v>9.7590000000000003</v>
      </c>
      <c r="X36" s="98">
        <v>757.16701999999998</v>
      </c>
      <c r="Y36" s="98">
        <v>20.015000000000001</v>
      </c>
      <c r="Z36" s="98">
        <v>2816.5961300000004</v>
      </c>
      <c r="AA36" s="98">
        <v>0</v>
      </c>
      <c r="AB36" s="98">
        <v>136.18433999999999</v>
      </c>
      <c r="AC36" s="98">
        <v>381.85700000000003</v>
      </c>
      <c r="AD36" s="98">
        <v>127.58215</v>
      </c>
      <c r="AE36" s="98">
        <v>675.96883000000003</v>
      </c>
      <c r="AF36" s="98">
        <v>68425.452818810008</v>
      </c>
    </row>
    <row r="37" spans="1:32" ht="15" customHeight="1" x14ac:dyDescent="0.2">
      <c r="A37" s="82" t="s">
        <v>466</v>
      </c>
      <c r="B37" s="98">
        <v>0</v>
      </c>
      <c r="C37" s="98">
        <v>1144.16399</v>
      </c>
      <c r="D37" s="98">
        <v>6170.0577500000109</v>
      </c>
      <c r="E37" s="98">
        <v>5446.7429699999993</v>
      </c>
      <c r="F37" s="98">
        <v>177.751</v>
      </c>
      <c r="G37" s="98">
        <v>919.89875999999936</v>
      </c>
      <c r="H37" s="98">
        <v>2592.4514500000032</v>
      </c>
      <c r="I37" s="98">
        <v>0</v>
      </c>
      <c r="J37" s="98">
        <v>142.10453000000001</v>
      </c>
      <c r="K37" s="98">
        <v>8796.9195299999974</v>
      </c>
      <c r="L37" s="98">
        <v>694.76286000000005</v>
      </c>
      <c r="M37" s="98">
        <v>36.007100000000001</v>
      </c>
      <c r="N37" s="98">
        <v>121.29806999999998</v>
      </c>
      <c r="O37" s="98">
        <v>3723.8944899999997</v>
      </c>
      <c r="P37" s="98">
        <v>6335.4334744728303</v>
      </c>
      <c r="Q37" s="98">
        <v>1995.87158</v>
      </c>
      <c r="R37" s="98">
        <v>3945.87365</v>
      </c>
      <c r="S37" s="98">
        <v>0</v>
      </c>
      <c r="T37" s="98">
        <v>12.335719999999998</v>
      </c>
      <c r="U37" s="98">
        <v>2.5044</v>
      </c>
      <c r="V37" s="98">
        <v>10008.047723248999</v>
      </c>
      <c r="W37" s="98">
        <v>0</v>
      </c>
      <c r="X37" s="98">
        <v>569.50702000000001</v>
      </c>
      <c r="Y37" s="98">
        <v>1.1240000000000001</v>
      </c>
      <c r="Z37" s="98">
        <v>2750.25965</v>
      </c>
      <c r="AA37" s="98">
        <v>0</v>
      </c>
      <c r="AB37" s="98">
        <v>295.58646000000005</v>
      </c>
      <c r="AC37" s="98">
        <v>2735.712</v>
      </c>
      <c r="AD37" s="98">
        <v>4.7792500000000002</v>
      </c>
      <c r="AE37" s="98">
        <v>7312.0170499999995</v>
      </c>
      <c r="AF37" s="98">
        <v>65935.104477721834</v>
      </c>
    </row>
    <row r="38" spans="1:32" ht="15" customHeight="1" x14ac:dyDescent="0.2">
      <c r="A38" s="252" t="s">
        <v>1094</v>
      </c>
      <c r="B38" s="98">
        <v>3013.2606099999953</v>
      </c>
      <c r="C38" s="98">
        <v>108597.88957000003</v>
      </c>
      <c r="D38" s="98">
        <v>68007.437860000413</v>
      </c>
      <c r="E38" s="98">
        <v>110896.20793999999</v>
      </c>
      <c r="F38" s="98">
        <v>8973.1270000000004</v>
      </c>
      <c r="G38" s="98">
        <v>6464.3409429999501</v>
      </c>
      <c r="H38" s="98">
        <v>192107.50698993469</v>
      </c>
      <c r="I38" s="98">
        <v>818.74215000000004</v>
      </c>
      <c r="J38" s="98">
        <v>5722.3988499999996</v>
      </c>
      <c r="K38" s="98">
        <v>26167.586519999775</v>
      </c>
      <c r="L38" s="98">
        <v>27574.172500000001</v>
      </c>
      <c r="M38" s="98">
        <v>308.94824999999992</v>
      </c>
      <c r="N38" s="98">
        <v>7098.2592299999687</v>
      </c>
      <c r="O38" s="98">
        <v>38230.743000000002</v>
      </c>
      <c r="P38" s="98">
        <v>26290.722784587728</v>
      </c>
      <c r="Q38" s="98">
        <v>14062.151230000001</v>
      </c>
      <c r="R38" s="98">
        <v>22829.591420000001</v>
      </c>
      <c r="S38" s="98">
        <v>817.04656</v>
      </c>
      <c r="T38" s="98">
        <v>4711.9423200000001</v>
      </c>
      <c r="U38" s="98">
        <v>13922.346050000362</v>
      </c>
      <c r="V38" s="98">
        <v>17513.836560247</v>
      </c>
      <c r="W38" s="98">
        <v>6080.1887100000004</v>
      </c>
      <c r="X38" s="98">
        <v>11750.04465</v>
      </c>
      <c r="Y38" s="98">
        <v>562.21799999999996</v>
      </c>
      <c r="Z38" s="98">
        <v>28049.281449999999</v>
      </c>
      <c r="AA38" s="98">
        <v>168.97459000000001</v>
      </c>
      <c r="AB38" s="98">
        <v>3540.7253500000002</v>
      </c>
      <c r="AC38" s="98">
        <v>38718.226000000002</v>
      </c>
      <c r="AD38" s="98">
        <v>3847.3333600000001</v>
      </c>
      <c r="AE38" s="98">
        <v>9702.6454900000008</v>
      </c>
      <c r="AF38" s="98">
        <v>806547.89593777002</v>
      </c>
    </row>
    <row r="39" spans="1:32" ht="15" customHeight="1" x14ac:dyDescent="0.2">
      <c r="A39" s="252" t="s">
        <v>1095</v>
      </c>
      <c r="B39" s="98">
        <v>579.30583000000013</v>
      </c>
      <c r="C39" s="98">
        <v>34957.377140000011</v>
      </c>
      <c r="D39" s="98">
        <v>12658.495159999989</v>
      </c>
      <c r="E39" s="98">
        <v>52349.87485</v>
      </c>
      <c r="F39" s="98">
        <v>1341.9280000000001</v>
      </c>
      <c r="G39" s="98">
        <v>5390.124679999999</v>
      </c>
      <c r="H39" s="98">
        <v>27296.535080000722</v>
      </c>
      <c r="I39" s="98">
        <v>98.101569999999995</v>
      </c>
      <c r="J39" s="98">
        <v>1333.4921999999999</v>
      </c>
      <c r="K39" s="98">
        <v>9191.0455300000049</v>
      </c>
      <c r="L39" s="98">
        <v>4110.0494399999998</v>
      </c>
      <c r="M39" s="98">
        <v>26.793130000000001</v>
      </c>
      <c r="N39" s="98">
        <v>1610.1166100000023</v>
      </c>
      <c r="O39" s="98">
        <v>12707.602530000002</v>
      </c>
      <c r="P39" s="98">
        <v>12640.350016154938</v>
      </c>
      <c r="Q39" s="98">
        <v>6503.5446299999985</v>
      </c>
      <c r="R39" s="98">
        <v>5993.0167099999999</v>
      </c>
      <c r="S39" s="98">
        <v>13.80476</v>
      </c>
      <c r="T39" s="98">
        <v>1993.9958799999999</v>
      </c>
      <c r="U39" s="98">
        <v>937.61280999999951</v>
      </c>
      <c r="V39" s="98">
        <v>5018.2037421570003</v>
      </c>
      <c r="W39" s="98">
        <v>6320.9630800000004</v>
      </c>
      <c r="X39" s="98">
        <v>9067.87601</v>
      </c>
      <c r="Y39" s="98">
        <v>251.39400000000001</v>
      </c>
      <c r="Z39" s="98">
        <v>5745.0776116000006</v>
      </c>
      <c r="AA39" s="98">
        <v>0.78088000000000002</v>
      </c>
      <c r="AB39" s="98">
        <v>658.69727</v>
      </c>
      <c r="AC39" s="98">
        <v>30499.277999999998</v>
      </c>
      <c r="AD39" s="98">
        <v>323.53402</v>
      </c>
      <c r="AE39" s="98">
        <v>3276.3191399999996</v>
      </c>
      <c r="AF39" s="98">
        <v>252895.29030991264</v>
      </c>
    </row>
    <row r="40" spans="1:32" ht="15" customHeight="1" x14ac:dyDescent="0.2">
      <c r="A40" s="252" t="s">
        <v>1211</v>
      </c>
      <c r="B40" s="98">
        <v>0</v>
      </c>
      <c r="C40" s="98">
        <v>264.26822999999996</v>
      </c>
      <c r="D40" s="98">
        <v>582.31883000000005</v>
      </c>
      <c r="E40" s="98">
        <v>417.5154</v>
      </c>
      <c r="F40" s="98">
        <v>37.338000000000001</v>
      </c>
      <c r="G40" s="98">
        <v>415.46083000000004</v>
      </c>
      <c r="H40" s="98">
        <v>1437.8325500000001</v>
      </c>
      <c r="I40" s="98">
        <v>0.58055999999999996</v>
      </c>
      <c r="J40" s="98">
        <v>1.77518</v>
      </c>
      <c r="K40" s="98">
        <v>71.189600000000013</v>
      </c>
      <c r="L40" s="98">
        <v>657.75923999999998</v>
      </c>
      <c r="M40" s="98">
        <v>0.34444999999999998</v>
      </c>
      <c r="N40" s="98">
        <v>5.9118099999999982</v>
      </c>
      <c r="O40" s="98">
        <v>746.84960000000001</v>
      </c>
      <c r="P40" s="98">
        <v>148.38397865490219</v>
      </c>
      <c r="Q40" s="98">
        <v>280.42469999999997</v>
      </c>
      <c r="R40" s="98">
        <v>198.91932999999997</v>
      </c>
      <c r="S40" s="98">
        <v>1.26257</v>
      </c>
      <c r="T40" s="98">
        <v>34.899380000000001</v>
      </c>
      <c r="U40" s="98">
        <v>18.728380000000005</v>
      </c>
      <c r="V40" s="98">
        <v>17.80143</v>
      </c>
      <c r="W40" s="98">
        <v>0.62063000000000001</v>
      </c>
      <c r="X40" s="98">
        <v>79.00291</v>
      </c>
      <c r="Y40" s="98">
        <v>166.14699999999999</v>
      </c>
      <c r="Z40" s="98">
        <v>739.52174000000002</v>
      </c>
      <c r="AA40" s="98">
        <v>0</v>
      </c>
      <c r="AB40" s="98">
        <v>34.801070000000003</v>
      </c>
      <c r="AC40" s="98">
        <v>383.03500000000003</v>
      </c>
      <c r="AD40" s="98">
        <v>0</v>
      </c>
      <c r="AE40" s="98">
        <v>581.89625999999998</v>
      </c>
      <c r="AF40" s="98">
        <v>7324.5886586549022</v>
      </c>
    </row>
    <row r="41" spans="1:32" ht="15" customHeight="1" x14ac:dyDescent="0.2">
      <c r="A41" s="81" t="s">
        <v>1292</v>
      </c>
      <c r="B41" s="98">
        <v>0</v>
      </c>
      <c r="C41" s="98">
        <v>0</v>
      </c>
      <c r="D41" s="98">
        <v>0</v>
      </c>
      <c r="E41" s="98">
        <v>6286.1441500000001</v>
      </c>
      <c r="F41" s="98">
        <v>2.1059999999999999</v>
      </c>
      <c r="G41" s="98">
        <v>0</v>
      </c>
      <c r="H41" s="98">
        <v>4803.9319300000216</v>
      </c>
      <c r="I41" s="98">
        <v>0</v>
      </c>
      <c r="J41" s="98">
        <v>0</v>
      </c>
      <c r="K41" s="98">
        <v>3924.1636999999982</v>
      </c>
      <c r="L41" s="98">
        <v>0</v>
      </c>
      <c r="M41" s="98">
        <v>0.60038000000000002</v>
      </c>
      <c r="N41" s="98">
        <v>13.81122</v>
      </c>
      <c r="O41" s="98">
        <v>2826.2538500000001</v>
      </c>
      <c r="P41" s="98">
        <v>1669.1262063107383</v>
      </c>
      <c r="Q41" s="98">
        <v>0</v>
      </c>
      <c r="R41" s="98">
        <v>0</v>
      </c>
      <c r="S41" s="98">
        <v>0</v>
      </c>
      <c r="T41" s="98">
        <v>0</v>
      </c>
      <c r="U41" s="98">
        <v>91.662830000000028</v>
      </c>
      <c r="V41" s="98">
        <v>0</v>
      </c>
      <c r="W41" s="98">
        <v>544.32514000000003</v>
      </c>
      <c r="X41" s="98">
        <v>0</v>
      </c>
      <c r="Y41" s="98">
        <v>0</v>
      </c>
      <c r="Z41" s="98">
        <v>1364.1929300000002</v>
      </c>
      <c r="AA41" s="98">
        <v>0</v>
      </c>
      <c r="AB41" s="98">
        <v>0</v>
      </c>
      <c r="AC41" s="98">
        <v>1775.5409999999999</v>
      </c>
      <c r="AD41" s="98">
        <v>0</v>
      </c>
      <c r="AE41" s="98">
        <v>0</v>
      </c>
      <c r="AF41" s="98">
        <v>23301.859336310761</v>
      </c>
    </row>
    <row r="42" spans="1:32" ht="15" customHeight="1" x14ac:dyDescent="0.2">
      <c r="A42" s="81" t="s">
        <v>1626</v>
      </c>
      <c r="B42" s="98">
        <v>0</v>
      </c>
      <c r="C42" s="98">
        <v>0</v>
      </c>
      <c r="D42" s="98">
        <v>0</v>
      </c>
      <c r="E42" s="98">
        <v>623.22481000000005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137.65199000000001</v>
      </c>
      <c r="L42" s="98">
        <v>0</v>
      </c>
      <c r="M42" s="98">
        <v>0.60038000000000002</v>
      </c>
      <c r="N42" s="98">
        <v>0</v>
      </c>
      <c r="O42" s="98">
        <v>0</v>
      </c>
      <c r="P42" s="98">
        <v>147.10324537994325</v>
      </c>
      <c r="Q42" s="98">
        <v>0</v>
      </c>
      <c r="R42" s="98">
        <v>0</v>
      </c>
      <c r="S42" s="98">
        <v>0</v>
      </c>
      <c r="T42" s="98">
        <v>0</v>
      </c>
      <c r="U42" s="98">
        <v>1.675</v>
      </c>
      <c r="V42" s="98">
        <v>0</v>
      </c>
      <c r="W42" s="98">
        <v>0</v>
      </c>
      <c r="X42" s="98">
        <v>0</v>
      </c>
      <c r="Y42" s="98">
        <v>0</v>
      </c>
      <c r="Z42" s="98">
        <v>6.7918799999999999</v>
      </c>
      <c r="AA42" s="98">
        <v>0</v>
      </c>
      <c r="AB42" s="98">
        <v>0</v>
      </c>
      <c r="AC42" s="98">
        <v>1056.337</v>
      </c>
      <c r="AD42" s="98">
        <v>0</v>
      </c>
      <c r="AE42" s="98">
        <v>0</v>
      </c>
      <c r="AF42" s="98">
        <v>1973.3843053799433</v>
      </c>
    </row>
    <row r="43" spans="1:32" ht="15" customHeight="1" x14ac:dyDescent="0.2">
      <c r="A43" s="81" t="s">
        <v>1293</v>
      </c>
      <c r="B43" s="98">
        <v>0</v>
      </c>
      <c r="C43" s="98">
        <v>0</v>
      </c>
      <c r="D43" s="98">
        <v>0</v>
      </c>
      <c r="E43" s="98">
        <v>5662.9193399999995</v>
      </c>
      <c r="F43" s="98">
        <v>0</v>
      </c>
      <c r="G43" s="98">
        <v>0</v>
      </c>
      <c r="H43" s="98">
        <v>3954.7483100000227</v>
      </c>
      <c r="I43" s="98">
        <v>0</v>
      </c>
      <c r="J43" s="98">
        <v>0</v>
      </c>
      <c r="K43" s="98">
        <v>1201.0360699999994</v>
      </c>
      <c r="L43" s="98">
        <v>0</v>
      </c>
      <c r="M43" s="98">
        <v>0</v>
      </c>
      <c r="N43" s="98">
        <v>13.81122</v>
      </c>
      <c r="O43" s="98">
        <v>1224.9150500000001</v>
      </c>
      <c r="P43" s="98">
        <v>843.92793278126533</v>
      </c>
      <c r="Q43" s="98">
        <v>0</v>
      </c>
      <c r="R43" s="98">
        <v>0</v>
      </c>
      <c r="S43" s="98">
        <v>0</v>
      </c>
      <c r="T43" s="98">
        <v>0</v>
      </c>
      <c r="U43" s="98">
        <v>87.747730000000018</v>
      </c>
      <c r="V43" s="98">
        <v>0</v>
      </c>
      <c r="W43" s="98">
        <v>501.33981</v>
      </c>
      <c r="X43" s="98">
        <v>0</v>
      </c>
      <c r="Y43" s="98">
        <v>0</v>
      </c>
      <c r="Z43" s="98">
        <v>728.33906000000002</v>
      </c>
      <c r="AA43" s="98">
        <v>0</v>
      </c>
      <c r="AB43" s="98">
        <v>0</v>
      </c>
      <c r="AC43" s="98">
        <v>302.02999999999997</v>
      </c>
      <c r="AD43" s="98">
        <v>0</v>
      </c>
      <c r="AE43" s="98">
        <v>0</v>
      </c>
      <c r="AF43" s="98">
        <v>14520.814522781286</v>
      </c>
    </row>
    <row r="44" spans="1:32" ht="15" customHeight="1" x14ac:dyDescent="0.2">
      <c r="A44" s="81" t="s">
        <v>1627</v>
      </c>
      <c r="B44" s="98">
        <v>0</v>
      </c>
      <c r="C44" s="98">
        <v>0</v>
      </c>
      <c r="D44" s="98">
        <v>0</v>
      </c>
      <c r="E44" s="98">
        <v>0</v>
      </c>
      <c r="F44" s="98">
        <v>2.1059999999999999</v>
      </c>
      <c r="G44" s="98">
        <v>0</v>
      </c>
      <c r="H44" s="98">
        <v>828.80042999999807</v>
      </c>
      <c r="I44" s="98">
        <v>0</v>
      </c>
      <c r="J44" s="98">
        <v>0</v>
      </c>
      <c r="K44" s="98">
        <v>374.56809000000004</v>
      </c>
      <c r="L44" s="98">
        <v>0</v>
      </c>
      <c r="M44" s="98">
        <v>0</v>
      </c>
      <c r="N44" s="98">
        <v>0</v>
      </c>
      <c r="O44" s="98">
        <v>1601.3388</v>
      </c>
      <c r="P44" s="98">
        <v>0</v>
      </c>
      <c r="Q44" s="98">
        <v>0</v>
      </c>
      <c r="R44" s="98">
        <v>0</v>
      </c>
      <c r="S44" s="98">
        <v>0</v>
      </c>
      <c r="T44" s="98">
        <v>0</v>
      </c>
      <c r="U44" s="98">
        <v>2.2401</v>
      </c>
      <c r="V44" s="98">
        <v>0</v>
      </c>
      <c r="W44" s="98">
        <v>18.088999999999999</v>
      </c>
      <c r="X44" s="98">
        <v>0</v>
      </c>
      <c r="Y44" s="98">
        <v>0</v>
      </c>
      <c r="Z44" s="98">
        <v>622.98739</v>
      </c>
      <c r="AA44" s="98">
        <v>0</v>
      </c>
      <c r="AB44" s="98">
        <v>0</v>
      </c>
      <c r="AC44" s="98">
        <v>25.213000000000001</v>
      </c>
      <c r="AD44" s="98">
        <v>0</v>
      </c>
      <c r="AE44" s="98">
        <v>0</v>
      </c>
      <c r="AF44" s="98">
        <v>3475.3428099999987</v>
      </c>
    </row>
    <row r="45" spans="1:32" ht="15" customHeight="1" x14ac:dyDescent="0.2">
      <c r="A45" s="81" t="s">
        <v>1628</v>
      </c>
      <c r="B45" s="98">
        <v>0</v>
      </c>
      <c r="C45" s="98">
        <v>0</v>
      </c>
      <c r="D45" s="98">
        <v>0</v>
      </c>
      <c r="E45" s="98">
        <v>0</v>
      </c>
      <c r="F45" s="98">
        <v>0</v>
      </c>
      <c r="G45" s="98">
        <v>0</v>
      </c>
      <c r="H45" s="98">
        <v>20.383189999999999</v>
      </c>
      <c r="I45" s="98">
        <v>0</v>
      </c>
      <c r="J45" s="98">
        <v>0</v>
      </c>
      <c r="K45" s="98">
        <v>2210.907549999999</v>
      </c>
      <c r="L45" s="98">
        <v>0</v>
      </c>
      <c r="M45" s="98">
        <v>0</v>
      </c>
      <c r="N45" s="98">
        <v>0</v>
      </c>
      <c r="O45" s="98">
        <v>0</v>
      </c>
      <c r="P45" s="98">
        <v>678.09502814952964</v>
      </c>
      <c r="Q45" s="98">
        <v>0</v>
      </c>
      <c r="R45" s="98">
        <v>0</v>
      </c>
      <c r="S45" s="98">
        <v>0</v>
      </c>
      <c r="T45" s="98">
        <v>0</v>
      </c>
      <c r="U45" s="98">
        <v>0</v>
      </c>
      <c r="V45" s="98">
        <v>0</v>
      </c>
      <c r="W45" s="98">
        <v>24.896330000000003</v>
      </c>
      <c r="X45" s="98">
        <v>0</v>
      </c>
      <c r="Y45" s="98">
        <v>0</v>
      </c>
      <c r="Z45" s="98">
        <v>6.0746000000000002</v>
      </c>
      <c r="AA45" s="98">
        <v>0</v>
      </c>
      <c r="AB45" s="98">
        <v>0</v>
      </c>
      <c r="AC45" s="98">
        <v>391.96100000000001</v>
      </c>
      <c r="AD45" s="98">
        <v>0</v>
      </c>
      <c r="AE45" s="98">
        <v>0</v>
      </c>
      <c r="AF45" s="98">
        <v>3332.317698149529</v>
      </c>
    </row>
    <row r="46" spans="1:32" ht="15" customHeight="1" x14ac:dyDescent="0.2">
      <c r="A46" s="81" t="s">
        <v>469</v>
      </c>
      <c r="B46" s="98">
        <v>0</v>
      </c>
      <c r="C46" s="98">
        <v>0</v>
      </c>
      <c r="D46" s="98">
        <v>1313.5427400000001</v>
      </c>
      <c r="E46" s="98">
        <v>5091.33079</v>
      </c>
      <c r="F46" s="98">
        <v>32.292999999999999</v>
      </c>
      <c r="G46" s="98">
        <v>39.976790000000001</v>
      </c>
      <c r="H46" s="98">
        <v>895.52081999999984</v>
      </c>
      <c r="I46" s="98">
        <v>0</v>
      </c>
      <c r="J46" s="98">
        <v>3.4404499999999998</v>
      </c>
      <c r="K46" s="98">
        <v>548.95960000000014</v>
      </c>
      <c r="L46" s="98">
        <v>91.385770000000008</v>
      </c>
      <c r="M46" s="98">
        <v>0</v>
      </c>
      <c r="N46" s="98">
        <v>40.840400000000002</v>
      </c>
      <c r="O46" s="98">
        <v>511.69453000000004</v>
      </c>
      <c r="P46" s="98">
        <v>350.94471952737689</v>
      </c>
      <c r="Q46" s="98">
        <v>172.99950000000001</v>
      </c>
      <c r="R46" s="98">
        <v>424.25721999999996</v>
      </c>
      <c r="S46" s="98">
        <v>0.30141000000000001</v>
      </c>
      <c r="T46" s="98">
        <v>0</v>
      </c>
      <c r="U46" s="98">
        <v>1.3172000000000001</v>
      </c>
      <c r="V46" s="98">
        <v>57.78107</v>
      </c>
      <c r="W46" s="98">
        <v>2.512</v>
      </c>
      <c r="X46" s="98">
        <v>0</v>
      </c>
      <c r="Y46" s="98">
        <v>0</v>
      </c>
      <c r="Z46" s="98">
        <v>261.21147999999999</v>
      </c>
      <c r="AA46" s="98">
        <v>0</v>
      </c>
      <c r="AB46" s="98">
        <v>22.860859999999999</v>
      </c>
      <c r="AC46" s="98">
        <v>703.322</v>
      </c>
      <c r="AD46" s="98">
        <v>0.40867999999999999</v>
      </c>
      <c r="AE46" s="98">
        <v>0.34200000000000003</v>
      </c>
      <c r="AF46" s="98">
        <v>10567.243029527377</v>
      </c>
    </row>
    <row r="47" spans="1:32" ht="15" customHeight="1" x14ac:dyDescent="0.2">
      <c r="A47" s="81" t="s">
        <v>470</v>
      </c>
      <c r="B47" s="98">
        <v>0</v>
      </c>
      <c r="C47" s="98">
        <v>103.50178</v>
      </c>
      <c r="D47" s="98">
        <v>0</v>
      </c>
      <c r="E47" s="98">
        <v>9338.7595700000002</v>
      </c>
      <c r="F47" s="98">
        <v>0.40100000000000002</v>
      </c>
      <c r="G47" s="98">
        <v>145.31996318400004</v>
      </c>
      <c r="H47" s="98">
        <v>54.317270000000001</v>
      </c>
      <c r="I47" s="98">
        <v>0</v>
      </c>
      <c r="J47" s="98">
        <v>0</v>
      </c>
      <c r="K47" s="98">
        <v>111.01617999999999</v>
      </c>
      <c r="L47" s="98">
        <v>169.31541999999999</v>
      </c>
      <c r="M47" s="98">
        <v>9.9000000000000005E-2</v>
      </c>
      <c r="N47" s="98">
        <v>112.93544</v>
      </c>
      <c r="O47" s="98">
        <v>431.1515</v>
      </c>
      <c r="P47" s="98">
        <v>221.81395748332775</v>
      </c>
      <c r="Q47" s="98">
        <v>5.4358900000000006</v>
      </c>
      <c r="R47" s="98">
        <v>20.06035</v>
      </c>
      <c r="S47" s="98">
        <v>0</v>
      </c>
      <c r="T47" s="98">
        <v>0</v>
      </c>
      <c r="U47" s="98">
        <v>1.5891600000000001</v>
      </c>
      <c r="V47" s="98">
        <v>0</v>
      </c>
      <c r="W47" s="98">
        <v>0</v>
      </c>
      <c r="X47" s="98">
        <v>0</v>
      </c>
      <c r="Y47" s="98">
        <v>0</v>
      </c>
      <c r="Z47" s="98">
        <v>1.0795999999999999</v>
      </c>
      <c r="AA47" s="98">
        <v>0</v>
      </c>
      <c r="AB47" s="98">
        <v>121.35081</v>
      </c>
      <c r="AC47" s="98">
        <v>13.189</v>
      </c>
      <c r="AD47" s="98">
        <v>1910.0402300000001</v>
      </c>
      <c r="AE47" s="98">
        <v>42.982879999999994</v>
      </c>
      <c r="AF47" s="98">
        <v>12804.359000667328</v>
      </c>
    </row>
    <row r="48" spans="1:32" ht="15" customHeight="1" x14ac:dyDescent="0.2">
      <c r="A48" s="81" t="s">
        <v>13</v>
      </c>
      <c r="B48" s="98">
        <v>0</v>
      </c>
      <c r="C48" s="98">
        <v>2797.9622199999999</v>
      </c>
      <c r="D48" s="98">
        <v>9637.4077600000019</v>
      </c>
      <c r="E48" s="98">
        <v>61110.185880000005</v>
      </c>
      <c r="F48" s="98">
        <v>2914.442</v>
      </c>
      <c r="G48" s="98">
        <v>1032.387999999999</v>
      </c>
      <c r="H48" s="98">
        <v>28907.987920000702</v>
      </c>
      <c r="I48" s="98">
        <v>0</v>
      </c>
      <c r="J48" s="98">
        <v>861.42759000000001</v>
      </c>
      <c r="K48" s="98">
        <v>49867.329469999997</v>
      </c>
      <c r="L48" s="98">
        <v>14032.716520000002</v>
      </c>
      <c r="M48" s="98">
        <v>0.05</v>
      </c>
      <c r="N48" s="98">
        <v>1772.0004500000009</v>
      </c>
      <c r="O48" s="98">
        <v>10601.019</v>
      </c>
      <c r="P48" s="98">
        <v>12970.705676088348</v>
      </c>
      <c r="Q48" s="98">
        <v>7008.3804500000006</v>
      </c>
      <c r="R48" s="98">
        <v>14356.800439999999</v>
      </c>
      <c r="S48" s="98">
        <v>53.950480000000006</v>
      </c>
      <c r="T48" s="98">
        <v>14.42327</v>
      </c>
      <c r="U48" s="98">
        <v>66.585510000000014</v>
      </c>
      <c r="V48" s="98">
        <v>5051.9562191639998</v>
      </c>
      <c r="W48" s="98">
        <v>7733.7481200000002</v>
      </c>
      <c r="X48" s="98">
        <v>0</v>
      </c>
      <c r="Y48" s="98">
        <v>610.101</v>
      </c>
      <c r="Z48" s="98">
        <v>2939.3733900000002</v>
      </c>
      <c r="AA48" s="98">
        <v>0</v>
      </c>
      <c r="AB48" s="98">
        <v>177.36813000000001</v>
      </c>
      <c r="AC48" s="98">
        <v>2463.261</v>
      </c>
      <c r="AD48" s="98">
        <v>314.68665000000004</v>
      </c>
      <c r="AE48" s="98">
        <v>5544.8957699999992</v>
      </c>
      <c r="AF48" s="98">
        <v>242841.15291525298</v>
      </c>
    </row>
    <row r="49" spans="1:32" s="451" customFormat="1" ht="15" customHeight="1" x14ac:dyDescent="0.2">
      <c r="A49" s="252" t="s">
        <v>887</v>
      </c>
      <c r="B49" s="1034">
        <v>1577.4517800000008</v>
      </c>
      <c r="C49" s="1034">
        <v>10.812010000000001</v>
      </c>
      <c r="D49" s="1034">
        <v>2782.154829999999</v>
      </c>
      <c r="E49" s="1034">
        <v>84595.576669999995</v>
      </c>
      <c r="F49" s="1034">
        <v>2458.0479999999998</v>
      </c>
      <c r="G49" s="1034">
        <v>210.65245556958766</v>
      </c>
      <c r="H49" s="1034">
        <v>6407.9158499999558</v>
      </c>
      <c r="I49" s="1034">
        <v>0</v>
      </c>
      <c r="J49" s="1034">
        <v>735.78761999999733</v>
      </c>
      <c r="K49" s="1034">
        <v>0</v>
      </c>
      <c r="L49" s="1034">
        <v>2855.6997000000001</v>
      </c>
      <c r="M49" s="1034">
        <v>0</v>
      </c>
      <c r="N49" s="1034">
        <v>439.13329999999991</v>
      </c>
      <c r="O49" s="1034">
        <v>13483.923650000001</v>
      </c>
      <c r="P49" s="1034">
        <v>4904.4099575936007</v>
      </c>
      <c r="Q49" s="1034">
        <v>2001.5891599999998</v>
      </c>
      <c r="R49" s="1034">
        <v>6953.39545</v>
      </c>
      <c r="S49" s="1034">
        <v>1.65378</v>
      </c>
      <c r="T49" s="1034">
        <v>32.89058</v>
      </c>
      <c r="U49" s="1034">
        <v>23.485349999999997</v>
      </c>
      <c r="V49" s="1034">
        <v>1196.601230365</v>
      </c>
      <c r="W49" s="1034">
        <v>2503.4844699999999</v>
      </c>
      <c r="X49" s="1034">
        <v>2498.00981</v>
      </c>
      <c r="Y49" s="1034">
        <v>0</v>
      </c>
      <c r="Z49" s="1034">
        <v>1159.0572</v>
      </c>
      <c r="AA49" s="1034">
        <v>0</v>
      </c>
      <c r="AB49" s="1034">
        <v>0</v>
      </c>
      <c r="AC49" s="1034">
        <v>4593.5290000000005</v>
      </c>
      <c r="AD49" s="1034">
        <v>8691.4705999999987</v>
      </c>
      <c r="AE49" s="1034">
        <v>31.309279999999998</v>
      </c>
      <c r="AF49" s="98">
        <v>150148.04173352814</v>
      </c>
    </row>
    <row r="50" spans="1:32" s="450" customFormat="1" ht="15" customHeight="1" thickBot="1" x14ac:dyDescent="0.25">
      <c r="A50" s="278"/>
      <c r="B50" s="1033"/>
      <c r="C50" s="1033"/>
      <c r="D50" s="1033"/>
      <c r="E50" s="1033"/>
      <c r="F50" s="1033"/>
      <c r="G50" s="1033"/>
      <c r="H50" s="10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</row>
    <row r="51" spans="1:32" x14ac:dyDescent="0.2">
      <c r="A51" s="93" t="s">
        <v>836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</row>
    <row r="52" spans="1:32" x14ac:dyDescent="0.2">
      <c r="A52" s="775" t="s">
        <v>4043</v>
      </c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</row>
    <row r="53" spans="1:32" x14ac:dyDescent="0.2">
      <c r="A53" s="89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</row>
    <row r="54" spans="1:32" x14ac:dyDescent="0.2">
      <c r="A54" s="89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</row>
    <row r="55" spans="1:32" x14ac:dyDescent="0.2">
      <c r="A55" s="89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</row>
    <row r="56" spans="1:32" x14ac:dyDescent="0.2">
      <c r="A56" s="89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</row>
    <row r="57" spans="1:32" x14ac:dyDescent="0.2">
      <c r="A57" s="89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</row>
    <row r="58" spans="1:32" x14ac:dyDescent="0.2">
      <c r="A58" s="89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</row>
    <row r="59" spans="1:32" x14ac:dyDescent="0.2">
      <c r="A59" s="89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</row>
    <row r="60" spans="1:32" x14ac:dyDescent="0.2">
      <c r="A60" s="89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</row>
    <row r="61" spans="1:32" x14ac:dyDescent="0.2">
      <c r="A61" s="89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</row>
    <row r="62" spans="1:32" x14ac:dyDescent="0.2">
      <c r="A62" s="89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</row>
    <row r="63" spans="1:32" x14ac:dyDescent="0.2">
      <c r="A63" s="89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</row>
    <row r="64" spans="1:32" x14ac:dyDescent="0.2">
      <c r="A64" s="89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</row>
    <row r="65" spans="1:32" x14ac:dyDescent="0.2">
      <c r="A65" s="89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</row>
    <row r="66" spans="1:32" x14ac:dyDescent="0.2">
      <c r="A66" s="89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</row>
    <row r="67" spans="1:32" x14ac:dyDescent="0.2">
      <c r="A67" s="89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</row>
    <row r="68" spans="1:32" x14ac:dyDescent="0.2">
      <c r="A68" s="89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</row>
    <row r="69" spans="1:32" x14ac:dyDescent="0.2">
      <c r="A69" s="89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</row>
    <row r="70" spans="1:32" x14ac:dyDescent="0.2">
      <c r="A70" s="89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</row>
    <row r="71" spans="1:32" x14ac:dyDescent="0.2">
      <c r="A71" s="89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</row>
    <row r="72" spans="1:32" x14ac:dyDescent="0.2">
      <c r="A72" s="89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</row>
    <row r="73" spans="1:32" x14ac:dyDescent="0.2">
      <c r="A73" s="89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</row>
    <row r="74" spans="1:32" x14ac:dyDescent="0.2">
      <c r="A74" s="89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</row>
    <row r="75" spans="1:32" x14ac:dyDescent="0.2">
      <c r="A75" s="89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</row>
    <row r="76" spans="1:32" x14ac:dyDescent="0.2">
      <c r="A76" s="89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</row>
    <row r="77" spans="1:32" x14ac:dyDescent="0.2">
      <c r="A77" s="89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</row>
    <row r="78" spans="1:32" x14ac:dyDescent="0.2">
      <c r="A78" s="89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</row>
    <row r="79" spans="1:32" x14ac:dyDescent="0.2">
      <c r="A79" s="89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</row>
    <row r="80" spans="1:32" x14ac:dyDescent="0.2">
      <c r="A80" s="89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</row>
    <row r="81" spans="1:32" x14ac:dyDescent="0.2">
      <c r="A81" s="89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</row>
    <row r="82" spans="1:32" x14ac:dyDescent="0.2">
      <c r="A82" s="89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</row>
    <row r="83" spans="1:32" x14ac:dyDescent="0.2">
      <c r="A83" s="89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</row>
    <row r="84" spans="1:32" x14ac:dyDescent="0.2">
      <c r="A84" s="89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</row>
    <row r="85" spans="1:32" x14ac:dyDescent="0.2">
      <c r="A85" s="89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</row>
    <row r="86" spans="1:32" x14ac:dyDescent="0.2">
      <c r="A86" s="89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</row>
    <row r="87" spans="1:32" x14ac:dyDescent="0.2">
      <c r="A87" s="89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</row>
    <row r="88" spans="1:32" x14ac:dyDescent="0.2">
      <c r="A88" s="89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</row>
    <row r="89" spans="1:32" x14ac:dyDescent="0.2">
      <c r="A89" s="89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</row>
    <row r="90" spans="1:32" x14ac:dyDescent="0.2">
      <c r="A90" s="89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</row>
    <row r="91" spans="1:32" x14ac:dyDescent="0.2">
      <c r="A91" s="89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</row>
    <row r="92" spans="1:32" x14ac:dyDescent="0.2"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</row>
    <row r="93" spans="1:32" x14ac:dyDescent="0.2"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</row>
    <row r="94" spans="1:32" x14ac:dyDescent="0.2"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</row>
    <row r="95" spans="1:32" x14ac:dyDescent="0.2"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</row>
    <row r="96" spans="1:32" x14ac:dyDescent="0.2"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</row>
    <row r="97" spans="2:32" x14ac:dyDescent="0.2"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</row>
    <row r="98" spans="2:32" x14ac:dyDescent="0.2"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</row>
    <row r="99" spans="2:32" x14ac:dyDescent="0.2"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</row>
    <row r="100" spans="2:32" x14ac:dyDescent="0.2"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</row>
    <row r="101" spans="2:32" x14ac:dyDescent="0.2"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</row>
    <row r="102" spans="2:32" x14ac:dyDescent="0.2"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</row>
    <row r="103" spans="2:32" x14ac:dyDescent="0.2"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</row>
    <row r="104" spans="2:32" x14ac:dyDescent="0.2"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</row>
  </sheetData>
  <mergeCells count="2">
    <mergeCell ref="N5:AF6"/>
    <mergeCell ref="A5:M6"/>
  </mergeCells>
  <phoneticPr fontId="6" type="noConversion"/>
  <conditionalFormatting sqref="AF8">
    <cfRule type="expression" dxfId="83" priority="59" stopIfTrue="1">
      <formula>$X8=1</formula>
    </cfRule>
  </conditionalFormatting>
  <conditionalFormatting sqref="AE8">
    <cfRule type="expression" dxfId="82" priority="745" stopIfTrue="1">
      <formula>#REF!=1</formula>
    </cfRule>
  </conditionalFormatting>
  <conditionalFormatting sqref="B8:AA8">
    <cfRule type="expression" dxfId="81" priority="969" stopIfTrue="1">
      <formula>#REF!=1</formula>
    </cfRule>
  </conditionalFormatting>
  <conditionalFormatting sqref="AB8">
    <cfRule type="expression" dxfId="80" priority="970" stopIfTrue="1">
      <formula>#REF!=1</formula>
    </cfRule>
  </conditionalFormatting>
  <conditionalFormatting sqref="AC8:AD8">
    <cfRule type="expression" dxfId="79" priority="971" stopIfTrue="1">
      <formula>#REF!=1</formula>
    </cfRule>
  </conditionalFormatting>
  <conditionalFormatting sqref="AF8">
    <cfRule type="expression" dxfId="78" priority="97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8" fitToWidth="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Y55"/>
  <sheetViews>
    <sheetView showGridLines="0" zoomScaleNormal="100" zoomScaleSheetLayoutView="70" workbookViewId="0">
      <pane xSplit="1" ySplit="9" topLeftCell="B10" activePane="bottomRight" state="frozen"/>
      <selection activeCell="B13" sqref="B13"/>
      <selection pane="topRight" activeCell="B13" sqref="B13"/>
      <selection pane="bottomLeft" activeCell="B13" sqref="B13"/>
      <selection pane="bottomRight" activeCell="I8" sqref="I8:J8"/>
    </sheetView>
  </sheetViews>
  <sheetFormatPr defaultRowHeight="12.75" x14ac:dyDescent="0.2"/>
  <cols>
    <col min="1" max="1" width="24.140625" style="315" customWidth="1"/>
    <col min="2" max="2" width="11.7109375" style="315" customWidth="1"/>
    <col min="3" max="3" width="14.42578125" style="315" customWidth="1"/>
    <col min="4" max="4" width="14.85546875" style="315" customWidth="1"/>
    <col min="5" max="5" width="14.7109375" style="315" customWidth="1"/>
    <col min="6" max="6" width="13.5703125" style="315" customWidth="1"/>
    <col min="7" max="7" width="24.140625" style="315" customWidth="1"/>
    <col min="8" max="8" width="11.7109375" style="315" customWidth="1"/>
    <col min="9" max="9" width="14.42578125" style="315" customWidth="1"/>
    <col min="10" max="10" width="14.85546875" style="315" customWidth="1"/>
    <col min="11" max="11" width="14.7109375" style="315" customWidth="1"/>
    <col min="12" max="12" width="13.5703125" style="315" customWidth="1"/>
    <col min="13" max="17" width="9.28515625" style="315" bestFit="1" customWidth="1"/>
    <col min="18" max="18" width="10.7109375" style="315" customWidth="1"/>
    <col min="19" max="21" width="9.28515625" style="315" bestFit="1" customWidth="1"/>
    <col min="22" max="22" width="10.140625" style="315" bestFit="1" customWidth="1"/>
    <col min="23" max="24" width="9.28515625" style="316" bestFit="1" customWidth="1"/>
    <col min="25" max="25" width="10.140625" style="316" customWidth="1"/>
    <col min="26" max="78" width="9.140625" style="315"/>
    <col min="79" max="79" width="9.28515625" style="315" bestFit="1" customWidth="1"/>
    <col min="80" max="16384" width="9.140625" style="315"/>
  </cols>
  <sheetData>
    <row r="1" spans="1:25" x14ac:dyDescent="0.2">
      <c r="A1" s="757" t="s">
        <v>349</v>
      </c>
      <c r="G1" s="757"/>
    </row>
    <row r="2" spans="1:25" x14ac:dyDescent="0.2">
      <c r="A2" s="757" t="s">
        <v>350</v>
      </c>
      <c r="G2" s="757"/>
    </row>
    <row r="3" spans="1:25" s="919" customFormat="1" ht="15" customHeight="1" x14ac:dyDescent="0.2">
      <c r="A3" s="992" t="s">
        <v>3911</v>
      </c>
      <c r="G3" s="992"/>
      <c r="L3" s="993" t="s">
        <v>3910</v>
      </c>
      <c r="W3" s="920"/>
      <c r="X3" s="920"/>
    </row>
    <row r="4" spans="1:25" s="317" customFormat="1" ht="12" customHeight="1" x14ac:dyDescent="0.2">
      <c r="W4" s="318"/>
      <c r="X4" s="318"/>
      <c r="Y4" s="318"/>
    </row>
    <row r="5" spans="1:25" s="446" customFormat="1" ht="18" customHeight="1" x14ac:dyDescent="0.2">
      <c r="A5" s="1790" t="s">
        <v>2128</v>
      </c>
      <c r="B5" s="1790"/>
      <c r="C5" s="1790"/>
      <c r="D5" s="1790"/>
      <c r="E5" s="1790"/>
      <c r="F5" s="1790"/>
      <c r="G5" s="1791" t="s">
        <v>2129</v>
      </c>
      <c r="H5" s="1792"/>
      <c r="I5" s="1792"/>
      <c r="J5" s="1792"/>
      <c r="K5" s="1792"/>
      <c r="L5" s="1792"/>
    </row>
    <row r="6" spans="1:25" s="446" customFormat="1" ht="15.75" customHeight="1" x14ac:dyDescent="0.2">
      <c r="A6" s="1790"/>
      <c r="B6" s="1790"/>
      <c r="C6" s="1790"/>
      <c r="D6" s="1790"/>
      <c r="E6" s="1790"/>
      <c r="F6" s="1790"/>
      <c r="G6" s="1792"/>
      <c r="H6" s="1792"/>
      <c r="I6" s="1792"/>
      <c r="J6" s="1792"/>
      <c r="K6" s="1792"/>
      <c r="L6" s="1792"/>
    </row>
    <row r="7" spans="1:25" s="446" customFormat="1" ht="14.25" thickBot="1" x14ac:dyDescent="0.25">
      <c r="A7" s="1469"/>
      <c r="B7" s="1469"/>
      <c r="C7" s="1469"/>
      <c r="D7" s="1469"/>
      <c r="E7" s="1469"/>
      <c r="F7" s="1470"/>
      <c r="G7" s="1469"/>
      <c r="H7" s="1469"/>
      <c r="I7" s="1469"/>
      <c r="J7" s="1469"/>
      <c r="K7" s="1469"/>
      <c r="L7" s="1470" t="s">
        <v>2120</v>
      </c>
    </row>
    <row r="8" spans="1:25" s="446" customFormat="1" ht="24" customHeight="1" thickBot="1" x14ac:dyDescent="0.25">
      <c r="A8" s="1793" t="s">
        <v>2121</v>
      </c>
      <c r="B8" s="1631" t="s">
        <v>2126</v>
      </c>
      <c r="C8" s="1788" t="s">
        <v>2122</v>
      </c>
      <c r="D8" s="1789"/>
      <c r="E8" s="1788" t="s">
        <v>2123</v>
      </c>
      <c r="F8" s="1789"/>
      <c r="G8" s="1793" t="s">
        <v>2121</v>
      </c>
      <c r="H8" s="1631" t="s">
        <v>2126</v>
      </c>
      <c r="I8" s="1788" t="s">
        <v>2122</v>
      </c>
      <c r="J8" s="1789"/>
      <c r="K8" s="1788" t="s">
        <v>2123</v>
      </c>
      <c r="L8" s="1789"/>
    </row>
    <row r="9" spans="1:25" s="1471" customFormat="1" ht="61.5" customHeight="1" thickBot="1" x14ac:dyDescent="0.25">
      <c r="A9" s="1794"/>
      <c r="B9" s="1634"/>
      <c r="C9" s="1475" t="s">
        <v>2127</v>
      </c>
      <c r="D9" s="1476" t="s">
        <v>2124</v>
      </c>
      <c r="E9" s="1475" t="s">
        <v>2127</v>
      </c>
      <c r="F9" s="1476" t="s">
        <v>2124</v>
      </c>
      <c r="G9" s="1794"/>
      <c r="H9" s="1634"/>
      <c r="I9" s="1475" t="s">
        <v>2127</v>
      </c>
      <c r="J9" s="1476" t="s">
        <v>2124</v>
      </c>
      <c r="K9" s="1475" t="s">
        <v>2127</v>
      </c>
      <c r="L9" s="1476" t="s">
        <v>2124</v>
      </c>
    </row>
    <row r="10" spans="1:25" s="445" customFormat="1" ht="18" customHeight="1" x14ac:dyDescent="0.2">
      <c r="A10" s="1472" t="s">
        <v>1215</v>
      </c>
      <c r="B10" s="1472">
        <v>508751</v>
      </c>
      <c r="C10" s="1472">
        <v>374635</v>
      </c>
      <c r="D10" s="718">
        <f>C10/B10*100</f>
        <v>73.638184494969053</v>
      </c>
      <c r="E10" s="1472">
        <v>112136</v>
      </c>
      <c r="F10" s="718">
        <f>E10/B10*100</f>
        <v>22.041430876794347</v>
      </c>
      <c r="G10" s="1472" t="s">
        <v>1489</v>
      </c>
      <c r="H10" s="1472">
        <v>1062946</v>
      </c>
      <c r="I10" s="1472">
        <v>822598</v>
      </c>
      <c r="J10" s="718">
        <f>I10/H10*100</f>
        <v>77.388503272979065</v>
      </c>
      <c r="K10" s="1472">
        <v>291561</v>
      </c>
      <c r="L10" s="718">
        <f>K10/H10*100</f>
        <v>27.429521349156026</v>
      </c>
    </row>
    <row r="11" spans="1:25" s="445" customFormat="1" ht="18" customHeight="1" x14ac:dyDescent="0.2">
      <c r="A11" s="1473" t="s">
        <v>1216</v>
      </c>
      <c r="B11" s="1473">
        <v>75849</v>
      </c>
      <c r="C11" s="1473">
        <v>57203</v>
      </c>
      <c r="D11" s="720">
        <f>C10/B10*100</f>
        <v>73.638184494969053</v>
      </c>
      <c r="E11" s="1473">
        <v>10849</v>
      </c>
      <c r="F11" s="720">
        <f>E10/B10*100</f>
        <v>22.041430876794347</v>
      </c>
      <c r="G11" s="1473" t="s">
        <v>147</v>
      </c>
      <c r="H11" s="1473">
        <v>165166</v>
      </c>
      <c r="I11" s="1473">
        <v>124896</v>
      </c>
      <c r="J11" s="720">
        <f>I11/H11*100</f>
        <v>75.618468692103704</v>
      </c>
      <c r="K11" s="1473">
        <v>22841</v>
      </c>
      <c r="L11" s="720">
        <f>K11/H11*100</f>
        <v>13.829117372824914</v>
      </c>
    </row>
    <row r="12" spans="1:25" s="445" customFormat="1" ht="18" customHeight="1" x14ac:dyDescent="0.2">
      <c r="A12" s="1473" t="s">
        <v>146</v>
      </c>
      <c r="B12" s="1473">
        <v>170684</v>
      </c>
      <c r="C12" s="1473">
        <v>104865</v>
      </c>
      <c r="D12" s="720">
        <f t="shared" ref="D12:D50" si="0">C11/B11*100</f>
        <v>75.416946828567291</v>
      </c>
      <c r="E12" s="1473">
        <v>21292</v>
      </c>
      <c r="F12" s="720">
        <f t="shared" ref="F12:F50" si="1">E11/B11*100</f>
        <v>14.303418634392015</v>
      </c>
      <c r="G12" s="1473" t="s">
        <v>1217</v>
      </c>
      <c r="H12" s="1473">
        <v>50765</v>
      </c>
      <c r="I12" s="1473">
        <v>41509</v>
      </c>
      <c r="J12" s="720">
        <f t="shared" ref="J12:J49" si="2">I12/H12*100</f>
        <v>81.766965428937255</v>
      </c>
      <c r="K12" s="1473">
        <v>8702</v>
      </c>
      <c r="L12" s="720">
        <f t="shared" ref="L12:L49" si="3">K12/H12*100</f>
        <v>17.141731507928689</v>
      </c>
    </row>
    <row r="13" spans="1:25" s="445" customFormat="1" ht="18" customHeight="1" x14ac:dyDescent="0.2">
      <c r="A13" s="1473" t="s">
        <v>1471</v>
      </c>
      <c r="B13" s="1473">
        <v>29514</v>
      </c>
      <c r="C13" s="1473">
        <v>21117</v>
      </c>
      <c r="D13" s="720">
        <f t="shared" si="0"/>
        <v>61.438096130861709</v>
      </c>
      <c r="E13" s="1473">
        <v>4578</v>
      </c>
      <c r="F13" s="720">
        <f t="shared" si="1"/>
        <v>12.474514307140682</v>
      </c>
      <c r="G13" s="1473" t="s">
        <v>1218</v>
      </c>
      <c r="H13" s="1473">
        <v>73676</v>
      </c>
      <c r="I13" s="1473">
        <v>46789</v>
      </c>
      <c r="J13" s="720">
        <f t="shared" si="2"/>
        <v>63.506433574026822</v>
      </c>
      <c r="K13" s="1473">
        <v>6993</v>
      </c>
      <c r="L13" s="720">
        <f t="shared" si="3"/>
        <v>9.4915576307074208</v>
      </c>
    </row>
    <row r="14" spans="1:25" s="445" customFormat="1" ht="18" customHeight="1" x14ac:dyDescent="0.2">
      <c r="A14" s="1473" t="s">
        <v>925</v>
      </c>
      <c r="B14" s="1473">
        <v>86424</v>
      </c>
      <c r="C14" s="1473">
        <v>58772</v>
      </c>
      <c r="D14" s="720">
        <f t="shared" si="0"/>
        <v>71.549095344582241</v>
      </c>
      <c r="E14" s="1473">
        <v>12652</v>
      </c>
      <c r="F14" s="720">
        <f t="shared" si="1"/>
        <v>15.51128278105306</v>
      </c>
      <c r="G14" s="1473" t="s">
        <v>1219</v>
      </c>
      <c r="H14" s="1473">
        <v>35634</v>
      </c>
      <c r="I14" s="1473">
        <v>22812</v>
      </c>
      <c r="J14" s="720">
        <f t="shared" si="2"/>
        <v>64.017511365549751</v>
      </c>
      <c r="K14" s="1473">
        <v>8553</v>
      </c>
      <c r="L14" s="720">
        <f t="shared" si="3"/>
        <v>24.002357299208622</v>
      </c>
    </row>
    <row r="15" spans="1:25" s="445" customFormat="1" ht="18" customHeight="1" x14ac:dyDescent="0.2">
      <c r="A15" s="1473" t="s">
        <v>927</v>
      </c>
      <c r="B15" s="1473">
        <v>85351</v>
      </c>
      <c r="C15" s="1473">
        <v>61759</v>
      </c>
      <c r="D15" s="720">
        <f t="shared" si="0"/>
        <v>68.004258076460246</v>
      </c>
      <c r="E15" s="1473">
        <v>13416</v>
      </c>
      <c r="F15" s="720">
        <f t="shared" si="1"/>
        <v>14.639452004072941</v>
      </c>
      <c r="G15" s="1473" t="s">
        <v>926</v>
      </c>
      <c r="H15" s="1473">
        <v>99626</v>
      </c>
      <c r="I15" s="1473">
        <v>72603</v>
      </c>
      <c r="J15" s="720">
        <f t="shared" si="2"/>
        <v>72.875554574107156</v>
      </c>
      <c r="K15" s="1473">
        <v>12295</v>
      </c>
      <c r="L15" s="720">
        <f t="shared" si="3"/>
        <v>12.341155923152591</v>
      </c>
    </row>
    <row r="16" spans="1:25" s="445" customFormat="1" ht="18" customHeight="1" x14ac:dyDescent="0.2">
      <c r="A16" s="1473" t="s">
        <v>1548</v>
      </c>
      <c r="B16" s="1473">
        <v>1436349</v>
      </c>
      <c r="C16" s="1473">
        <v>1266150</v>
      </c>
      <c r="D16" s="720">
        <f t="shared" si="0"/>
        <v>72.358847582336466</v>
      </c>
      <c r="E16" s="1473">
        <v>532861</v>
      </c>
      <c r="F16" s="720">
        <f t="shared" si="1"/>
        <v>15.71862075429696</v>
      </c>
      <c r="G16" s="1473" t="s">
        <v>1490</v>
      </c>
      <c r="H16" s="1473">
        <v>278029</v>
      </c>
      <c r="I16" s="1473">
        <v>235102</v>
      </c>
      <c r="J16" s="720">
        <f t="shared" si="2"/>
        <v>84.560243715583624</v>
      </c>
      <c r="K16" s="1473">
        <v>63428</v>
      </c>
      <c r="L16" s="720">
        <f t="shared" si="3"/>
        <v>22.81344751806466</v>
      </c>
    </row>
    <row r="17" spans="1:12" s="445" customFormat="1" ht="18" customHeight="1" x14ac:dyDescent="0.2">
      <c r="A17" s="1473" t="s">
        <v>928</v>
      </c>
      <c r="B17" s="1473">
        <v>792595</v>
      </c>
      <c r="C17" s="1473">
        <v>577489</v>
      </c>
      <c r="D17" s="720">
        <f t="shared" si="0"/>
        <v>88.150581787573913</v>
      </c>
      <c r="E17" s="1473">
        <v>174978</v>
      </c>
      <c r="F17" s="720">
        <f t="shared" si="1"/>
        <v>37.098295748456678</v>
      </c>
      <c r="G17" s="1473" t="s">
        <v>929</v>
      </c>
      <c r="H17" s="1473">
        <v>53894</v>
      </c>
      <c r="I17" s="1473">
        <v>39564</v>
      </c>
      <c r="J17" s="720">
        <f t="shared" si="2"/>
        <v>73.410769287861356</v>
      </c>
      <c r="K17" s="1473">
        <v>5669</v>
      </c>
      <c r="L17" s="720">
        <f t="shared" si="3"/>
        <v>10.518796155416188</v>
      </c>
    </row>
    <row r="18" spans="1:12" s="445" customFormat="1" ht="18" customHeight="1" x14ac:dyDescent="0.2">
      <c r="A18" s="1473" t="s">
        <v>930</v>
      </c>
      <c r="B18" s="1473">
        <v>13116</v>
      </c>
      <c r="C18" s="1473">
        <v>8196</v>
      </c>
      <c r="D18" s="720">
        <f t="shared" si="0"/>
        <v>72.860540376863341</v>
      </c>
      <c r="E18" s="1473">
        <v>3666</v>
      </c>
      <c r="F18" s="720">
        <f t="shared" si="1"/>
        <v>22.076596496319052</v>
      </c>
      <c r="G18" s="1473" t="s">
        <v>1491</v>
      </c>
      <c r="H18" s="1473">
        <v>94993</v>
      </c>
      <c r="I18" s="1473">
        <v>63277</v>
      </c>
      <c r="J18" s="720">
        <f t="shared" si="2"/>
        <v>66.612276694072193</v>
      </c>
      <c r="K18" s="1473">
        <v>18816</v>
      </c>
      <c r="L18" s="720">
        <f t="shared" si="3"/>
        <v>19.807775309759666</v>
      </c>
    </row>
    <row r="19" spans="1:12" s="445" customFormat="1" ht="18" customHeight="1" x14ac:dyDescent="0.2">
      <c r="A19" s="1473" t="s">
        <v>1472</v>
      </c>
      <c r="B19" s="1473">
        <v>27359</v>
      </c>
      <c r="C19" s="1473">
        <v>22435</v>
      </c>
      <c r="D19" s="720">
        <f t="shared" si="0"/>
        <v>62.488563586459293</v>
      </c>
      <c r="E19" s="1473">
        <v>6263</v>
      </c>
      <c r="F19" s="720">
        <f t="shared" si="1"/>
        <v>27.950594693504115</v>
      </c>
      <c r="G19" s="1473" t="s">
        <v>1492</v>
      </c>
      <c r="H19" s="1473">
        <v>48717</v>
      </c>
      <c r="I19" s="1473">
        <v>36638</v>
      </c>
      <c r="J19" s="720">
        <f t="shared" si="2"/>
        <v>75.205780323090494</v>
      </c>
      <c r="K19" s="1473">
        <v>7528</v>
      </c>
      <c r="L19" s="720">
        <f t="shared" si="3"/>
        <v>15.452511443643902</v>
      </c>
    </row>
    <row r="20" spans="1:12" s="445" customFormat="1" ht="18" customHeight="1" x14ac:dyDescent="0.2">
      <c r="A20" s="1473" t="s">
        <v>931</v>
      </c>
      <c r="B20" s="1473">
        <v>329011</v>
      </c>
      <c r="C20" s="1473">
        <v>217720</v>
      </c>
      <c r="D20" s="720">
        <f t="shared" si="0"/>
        <v>82.002266164698995</v>
      </c>
      <c r="E20" s="1473">
        <v>47246</v>
      </c>
      <c r="F20" s="720">
        <f t="shared" si="1"/>
        <v>22.891918564275009</v>
      </c>
      <c r="G20" s="1473" t="s">
        <v>1493</v>
      </c>
      <c r="H20" s="1473">
        <v>33782</v>
      </c>
      <c r="I20" s="1473">
        <v>22486</v>
      </c>
      <c r="J20" s="720">
        <f t="shared" si="2"/>
        <v>66.56207447753242</v>
      </c>
      <c r="K20" s="1473">
        <v>2115</v>
      </c>
      <c r="L20" s="720">
        <f t="shared" si="3"/>
        <v>6.2607305665739146</v>
      </c>
    </row>
    <row r="21" spans="1:12" s="445" customFormat="1" ht="18" customHeight="1" x14ac:dyDescent="0.2">
      <c r="A21" s="1473" t="s">
        <v>1473</v>
      </c>
      <c r="B21" s="1473">
        <v>361079</v>
      </c>
      <c r="C21" s="1473">
        <v>237192</v>
      </c>
      <c r="D21" s="720">
        <f t="shared" si="0"/>
        <v>66.174079286102895</v>
      </c>
      <c r="E21" s="1473">
        <v>61331</v>
      </c>
      <c r="F21" s="720">
        <f t="shared" si="1"/>
        <v>14.360006200400594</v>
      </c>
      <c r="G21" s="1473" t="s">
        <v>1494</v>
      </c>
      <c r="H21" s="1473">
        <v>276210</v>
      </c>
      <c r="I21" s="1473">
        <v>231315</v>
      </c>
      <c r="J21" s="720">
        <f t="shared" si="2"/>
        <v>83.746062778320834</v>
      </c>
      <c r="K21" s="1473">
        <v>93733</v>
      </c>
      <c r="L21" s="720">
        <f t="shared" si="3"/>
        <v>33.935411462293182</v>
      </c>
    </row>
    <row r="22" spans="1:12" s="445" customFormat="1" ht="18" customHeight="1" x14ac:dyDescent="0.2">
      <c r="A22" s="1473" t="s">
        <v>933</v>
      </c>
      <c r="B22" s="1473">
        <v>38471</v>
      </c>
      <c r="C22" s="1473">
        <v>31085</v>
      </c>
      <c r="D22" s="720">
        <f t="shared" si="0"/>
        <v>65.689779798880579</v>
      </c>
      <c r="E22" s="1473">
        <v>5604</v>
      </c>
      <c r="F22" s="720">
        <f t="shared" si="1"/>
        <v>16.985479631881113</v>
      </c>
      <c r="G22" s="1473" t="s">
        <v>932</v>
      </c>
      <c r="H22" s="1473">
        <v>556391</v>
      </c>
      <c r="I22" s="1473">
        <v>381885</v>
      </c>
      <c r="J22" s="720">
        <f t="shared" si="2"/>
        <v>68.636085055293847</v>
      </c>
      <c r="K22" s="1473">
        <v>69411</v>
      </c>
      <c r="L22" s="720">
        <f t="shared" si="3"/>
        <v>12.475219764518117</v>
      </c>
    </row>
    <row r="23" spans="1:12" s="445" customFormat="1" ht="18" customHeight="1" x14ac:dyDescent="0.2">
      <c r="A23" s="1473" t="s">
        <v>935</v>
      </c>
      <c r="B23" s="1473">
        <v>40661</v>
      </c>
      <c r="C23" s="1473">
        <v>32757</v>
      </c>
      <c r="D23" s="720">
        <f t="shared" si="0"/>
        <v>80.801122923760758</v>
      </c>
      <c r="E23" s="1473">
        <v>8732</v>
      </c>
      <c r="F23" s="720">
        <f t="shared" si="1"/>
        <v>14.566816563125471</v>
      </c>
      <c r="G23" s="1473" t="s">
        <v>934</v>
      </c>
      <c r="H23" s="1473">
        <v>167741</v>
      </c>
      <c r="I23" s="1473">
        <v>117198</v>
      </c>
      <c r="J23" s="720">
        <f t="shared" si="2"/>
        <v>69.868428112387548</v>
      </c>
      <c r="K23" s="1473">
        <v>18623</v>
      </c>
      <c r="L23" s="720">
        <f t="shared" si="3"/>
        <v>11.102234993233616</v>
      </c>
    </row>
    <row r="24" spans="1:12" s="445" customFormat="1" ht="18" customHeight="1" x14ac:dyDescent="0.2">
      <c r="A24" s="1473" t="s">
        <v>635</v>
      </c>
      <c r="B24" s="1473">
        <v>10649</v>
      </c>
      <c r="C24" s="1473">
        <v>7190</v>
      </c>
      <c r="D24" s="720">
        <f t="shared" si="0"/>
        <v>80.561225744570962</v>
      </c>
      <c r="E24" s="1473">
        <v>1615</v>
      </c>
      <c r="F24" s="720">
        <f t="shared" si="1"/>
        <v>21.475123582794321</v>
      </c>
      <c r="G24" s="1473" t="s">
        <v>936</v>
      </c>
      <c r="H24" s="1473">
        <v>121542</v>
      </c>
      <c r="I24" s="1473">
        <v>95440</v>
      </c>
      <c r="J24" s="720">
        <f t="shared" si="2"/>
        <v>78.524296128087414</v>
      </c>
      <c r="K24" s="1473">
        <v>22343</v>
      </c>
      <c r="L24" s="720">
        <f t="shared" si="3"/>
        <v>18.382945812970004</v>
      </c>
    </row>
    <row r="25" spans="1:12" s="445" customFormat="1" ht="18" customHeight="1" x14ac:dyDescent="0.2">
      <c r="A25" s="1473" t="s">
        <v>1474</v>
      </c>
      <c r="B25" s="1473">
        <v>49450</v>
      </c>
      <c r="C25" s="1473">
        <v>34756</v>
      </c>
      <c r="D25" s="720">
        <f t="shared" si="0"/>
        <v>67.518076814724395</v>
      </c>
      <c r="E25" s="1473">
        <v>9014</v>
      </c>
      <c r="F25" s="720">
        <f t="shared" si="1"/>
        <v>15.165743262278147</v>
      </c>
      <c r="G25" s="1473" t="s">
        <v>1495</v>
      </c>
      <c r="H25" s="1473">
        <v>458273</v>
      </c>
      <c r="I25" s="1473">
        <v>276132</v>
      </c>
      <c r="J25" s="720">
        <f t="shared" si="2"/>
        <v>60.254913555893538</v>
      </c>
      <c r="K25" s="1473">
        <v>52911</v>
      </c>
      <c r="L25" s="720">
        <f t="shared" si="3"/>
        <v>11.545738020786736</v>
      </c>
    </row>
    <row r="26" spans="1:12" s="445" customFormat="1" ht="18" customHeight="1" x14ac:dyDescent="0.2">
      <c r="A26" s="1473" t="s">
        <v>1475</v>
      </c>
      <c r="B26" s="1473">
        <v>12778</v>
      </c>
      <c r="C26" s="1473">
        <v>11284</v>
      </c>
      <c r="D26" s="720">
        <f t="shared" si="0"/>
        <v>70.285136501516689</v>
      </c>
      <c r="E26" s="1473">
        <v>3053</v>
      </c>
      <c r="F26" s="720">
        <f t="shared" si="1"/>
        <v>18.228513650151669</v>
      </c>
      <c r="G26" s="1473" t="s">
        <v>1496</v>
      </c>
      <c r="H26" s="1473">
        <v>62043</v>
      </c>
      <c r="I26" s="1473">
        <v>48481</v>
      </c>
      <c r="J26" s="720">
        <f t="shared" si="2"/>
        <v>78.140966748867726</v>
      </c>
      <c r="K26" s="1473">
        <v>14944</v>
      </c>
      <c r="L26" s="720">
        <f t="shared" si="3"/>
        <v>24.086520638911722</v>
      </c>
    </row>
    <row r="27" spans="1:12" s="445" customFormat="1" ht="18" customHeight="1" x14ac:dyDescent="0.2">
      <c r="A27" s="1473" t="s">
        <v>1476</v>
      </c>
      <c r="B27" s="1473">
        <v>17674</v>
      </c>
      <c r="C27" s="1473">
        <v>14370</v>
      </c>
      <c r="D27" s="720">
        <f t="shared" si="0"/>
        <v>88.308029425575214</v>
      </c>
      <c r="E27" s="1473">
        <v>3910</v>
      </c>
      <c r="F27" s="720">
        <f t="shared" si="1"/>
        <v>23.892627954296447</v>
      </c>
      <c r="G27" s="1473" t="s">
        <v>1497</v>
      </c>
      <c r="H27" s="1473">
        <v>363762</v>
      </c>
      <c r="I27" s="1473">
        <v>267502</v>
      </c>
      <c r="J27" s="720">
        <f t="shared" si="2"/>
        <v>73.537642744431793</v>
      </c>
      <c r="K27" s="1473">
        <v>63089</v>
      </c>
      <c r="L27" s="720">
        <f t="shared" si="3"/>
        <v>17.343482826683381</v>
      </c>
    </row>
    <row r="28" spans="1:12" s="445" customFormat="1" ht="18" customHeight="1" x14ac:dyDescent="0.2">
      <c r="A28" s="1473" t="s">
        <v>1512</v>
      </c>
      <c r="B28" s="1473">
        <v>86284</v>
      </c>
      <c r="C28" s="1473">
        <v>61384</v>
      </c>
      <c r="D28" s="720">
        <f t="shared" si="0"/>
        <v>81.305873033835013</v>
      </c>
      <c r="E28" s="1473">
        <v>16225</v>
      </c>
      <c r="F28" s="720">
        <f t="shared" si="1"/>
        <v>22.122892384293312</v>
      </c>
      <c r="G28" s="1473" t="s">
        <v>1498</v>
      </c>
      <c r="H28" s="1473">
        <v>25360</v>
      </c>
      <c r="I28" s="1473">
        <v>17530</v>
      </c>
      <c r="J28" s="720">
        <f t="shared" si="2"/>
        <v>69.124605678233436</v>
      </c>
      <c r="K28" s="1473">
        <v>4478</v>
      </c>
      <c r="L28" s="720">
        <f t="shared" si="3"/>
        <v>17.657728706624606</v>
      </c>
    </row>
    <row r="29" spans="1:12" s="445" customFormat="1" ht="18" customHeight="1" x14ac:dyDescent="0.2">
      <c r="A29" s="1473" t="s">
        <v>1513</v>
      </c>
      <c r="B29" s="1473">
        <v>107084</v>
      </c>
      <c r="C29" s="1473">
        <v>66782</v>
      </c>
      <c r="D29" s="720">
        <f t="shared" si="0"/>
        <v>71.141810764452273</v>
      </c>
      <c r="E29" s="1473">
        <v>11413</v>
      </c>
      <c r="F29" s="720">
        <f t="shared" si="1"/>
        <v>18.804181540030594</v>
      </c>
      <c r="G29" s="1473" t="s">
        <v>1499</v>
      </c>
      <c r="H29" s="1473">
        <v>87385</v>
      </c>
      <c r="I29" s="1473">
        <v>58944</v>
      </c>
      <c r="J29" s="720">
        <f t="shared" si="2"/>
        <v>67.453224237569373</v>
      </c>
      <c r="K29" s="1473">
        <v>14277</v>
      </c>
      <c r="L29" s="720">
        <f t="shared" si="3"/>
        <v>16.338044286776906</v>
      </c>
    </row>
    <row r="30" spans="1:12" s="445" customFormat="1" ht="18" customHeight="1" x14ac:dyDescent="0.2">
      <c r="A30" s="1473" t="s">
        <v>1514</v>
      </c>
      <c r="B30" s="1473">
        <v>607585</v>
      </c>
      <c r="C30" s="1473">
        <v>484605</v>
      </c>
      <c r="D30" s="720">
        <f t="shared" si="0"/>
        <v>62.364125359530831</v>
      </c>
      <c r="E30" s="1473">
        <v>174621</v>
      </c>
      <c r="F30" s="720">
        <f t="shared" si="1"/>
        <v>10.65798812147473</v>
      </c>
      <c r="G30" s="1473" t="s">
        <v>903</v>
      </c>
      <c r="H30" s="1473">
        <v>76886</v>
      </c>
      <c r="I30" s="1473">
        <v>47690</v>
      </c>
      <c r="J30" s="720">
        <f t="shared" si="2"/>
        <v>62.026896964336807</v>
      </c>
      <c r="K30" s="1473">
        <v>11244</v>
      </c>
      <c r="L30" s="720">
        <f t="shared" si="3"/>
        <v>14.624248887963997</v>
      </c>
    </row>
    <row r="31" spans="1:12" s="445" customFormat="1" ht="18" customHeight="1" x14ac:dyDescent="0.2">
      <c r="A31" s="1473" t="s">
        <v>1516</v>
      </c>
      <c r="B31" s="1473">
        <v>167198</v>
      </c>
      <c r="C31" s="1473">
        <v>106417</v>
      </c>
      <c r="D31" s="720">
        <f t="shared" si="0"/>
        <v>79.759210645424091</v>
      </c>
      <c r="E31" s="1473">
        <v>28376</v>
      </c>
      <c r="F31" s="720">
        <f t="shared" si="1"/>
        <v>28.740176271632777</v>
      </c>
      <c r="G31" s="1473" t="s">
        <v>1515</v>
      </c>
      <c r="H31" s="1473">
        <v>96193</v>
      </c>
      <c r="I31" s="1473">
        <v>82628</v>
      </c>
      <c r="J31" s="720">
        <f t="shared" si="2"/>
        <v>85.898142276465023</v>
      </c>
      <c r="K31" s="1473">
        <v>25534</v>
      </c>
      <c r="L31" s="720">
        <f t="shared" si="3"/>
        <v>26.544551058808853</v>
      </c>
    </row>
    <row r="32" spans="1:12" s="445" customFormat="1" ht="18" customHeight="1" x14ac:dyDescent="0.2">
      <c r="A32" s="1473" t="s">
        <v>1517</v>
      </c>
      <c r="B32" s="1473">
        <v>37413</v>
      </c>
      <c r="C32" s="1473">
        <v>26639</v>
      </c>
      <c r="D32" s="720">
        <f t="shared" si="0"/>
        <v>63.647292431727656</v>
      </c>
      <c r="E32" s="1473">
        <v>5477</v>
      </c>
      <c r="F32" s="720">
        <f t="shared" si="1"/>
        <v>16.9714948743406</v>
      </c>
      <c r="G32" s="1473" t="s">
        <v>1500</v>
      </c>
      <c r="H32" s="1473">
        <v>120295</v>
      </c>
      <c r="I32" s="1473">
        <v>86448</v>
      </c>
      <c r="J32" s="720">
        <f t="shared" si="2"/>
        <v>71.863335965750863</v>
      </c>
      <c r="K32" s="1473">
        <v>14169</v>
      </c>
      <c r="L32" s="720">
        <f t="shared" si="3"/>
        <v>11.778544411654682</v>
      </c>
    </row>
    <row r="33" spans="1:12" s="445" customFormat="1" ht="18" customHeight="1" x14ac:dyDescent="0.2">
      <c r="A33" s="1473" t="s">
        <v>1518</v>
      </c>
      <c r="B33" s="1473">
        <v>137183</v>
      </c>
      <c r="C33" s="1473">
        <v>98027</v>
      </c>
      <c r="D33" s="720">
        <f t="shared" si="0"/>
        <v>71.202523187127468</v>
      </c>
      <c r="E33" s="1473">
        <v>20068</v>
      </c>
      <c r="F33" s="720">
        <f t="shared" si="1"/>
        <v>14.639296501216153</v>
      </c>
      <c r="G33" s="1473" t="s">
        <v>1501</v>
      </c>
      <c r="H33" s="1473">
        <v>54942</v>
      </c>
      <c r="I33" s="1473">
        <v>47230</v>
      </c>
      <c r="J33" s="720">
        <f t="shared" si="2"/>
        <v>85.963379563903757</v>
      </c>
      <c r="K33" s="1473">
        <v>13064</v>
      </c>
      <c r="L33" s="720">
        <f t="shared" si="3"/>
        <v>23.777802045793749</v>
      </c>
    </row>
    <row r="34" spans="1:12" s="445" customFormat="1" ht="18" customHeight="1" x14ac:dyDescent="0.2">
      <c r="A34" s="1473" t="s">
        <v>1477</v>
      </c>
      <c r="B34" s="1473">
        <v>303011</v>
      </c>
      <c r="C34" s="1473">
        <v>216120</v>
      </c>
      <c r="D34" s="720">
        <f t="shared" si="0"/>
        <v>71.457104743299098</v>
      </c>
      <c r="E34" s="1473">
        <v>55652</v>
      </c>
      <c r="F34" s="720">
        <f t="shared" si="1"/>
        <v>14.628634743371993</v>
      </c>
      <c r="G34" s="1473" t="s">
        <v>1519</v>
      </c>
      <c r="H34" s="1473">
        <v>198851</v>
      </c>
      <c r="I34" s="1473">
        <v>143407</v>
      </c>
      <c r="J34" s="720">
        <f t="shared" si="2"/>
        <v>72.117816857848339</v>
      </c>
      <c r="K34" s="1473">
        <v>38245</v>
      </c>
      <c r="L34" s="720">
        <f t="shared" si="3"/>
        <v>19.232993547932875</v>
      </c>
    </row>
    <row r="35" spans="1:12" s="445" customFormat="1" ht="18" customHeight="1" x14ac:dyDescent="0.2">
      <c r="A35" s="1473" t="s">
        <v>1478</v>
      </c>
      <c r="B35" s="1473">
        <v>111074</v>
      </c>
      <c r="C35" s="1473">
        <v>88599</v>
      </c>
      <c r="D35" s="720">
        <f t="shared" si="0"/>
        <v>71.324143347931269</v>
      </c>
      <c r="E35" s="1473">
        <v>22455</v>
      </c>
      <c r="F35" s="720">
        <f t="shared" si="1"/>
        <v>18.366329935216875</v>
      </c>
      <c r="G35" s="1473" t="s">
        <v>1520</v>
      </c>
      <c r="H35" s="1473">
        <v>257765</v>
      </c>
      <c r="I35" s="1473">
        <v>194974</v>
      </c>
      <c r="J35" s="720">
        <f t="shared" si="2"/>
        <v>75.640214924446695</v>
      </c>
      <c r="K35" s="1473">
        <v>53075</v>
      </c>
      <c r="L35" s="720">
        <f t="shared" si="3"/>
        <v>20.590460302989158</v>
      </c>
    </row>
    <row r="36" spans="1:12" s="445" customFormat="1" ht="18" customHeight="1" x14ac:dyDescent="0.2">
      <c r="A36" s="1473" t="s">
        <v>1521</v>
      </c>
      <c r="B36" s="1473">
        <v>76994</v>
      </c>
      <c r="C36" s="1473">
        <v>58138</v>
      </c>
      <c r="D36" s="720">
        <f t="shared" si="0"/>
        <v>79.765741757747094</v>
      </c>
      <c r="E36" s="1473">
        <v>15412</v>
      </c>
      <c r="F36" s="720">
        <f t="shared" si="1"/>
        <v>20.216252228244233</v>
      </c>
      <c r="G36" s="1473" t="s">
        <v>1502</v>
      </c>
      <c r="H36" s="1473">
        <v>15774</v>
      </c>
      <c r="I36" s="1473">
        <v>13426</v>
      </c>
      <c r="J36" s="720">
        <f t="shared" si="2"/>
        <v>85.114745784201844</v>
      </c>
      <c r="K36" s="1473">
        <v>3705</v>
      </c>
      <c r="L36" s="720">
        <f t="shared" si="3"/>
        <v>23.488018257892733</v>
      </c>
    </row>
    <row r="37" spans="1:12" s="445" customFormat="1" ht="18" customHeight="1" x14ac:dyDescent="0.2">
      <c r="A37" s="1473" t="s">
        <v>1479</v>
      </c>
      <c r="B37" s="1473">
        <v>122491</v>
      </c>
      <c r="C37" s="1473">
        <v>81216</v>
      </c>
      <c r="D37" s="720">
        <f t="shared" si="0"/>
        <v>75.509779982855804</v>
      </c>
      <c r="E37" s="1473">
        <v>24673</v>
      </c>
      <c r="F37" s="720">
        <f t="shared" si="1"/>
        <v>20.017144193054005</v>
      </c>
      <c r="G37" s="1473" t="s">
        <v>1503</v>
      </c>
      <c r="H37" s="1473">
        <v>45098</v>
      </c>
      <c r="I37" s="1473">
        <v>35065</v>
      </c>
      <c r="J37" s="720">
        <f t="shared" si="2"/>
        <v>77.752893698168435</v>
      </c>
      <c r="K37" s="1473">
        <v>6591</v>
      </c>
      <c r="L37" s="720">
        <f t="shared" si="3"/>
        <v>14.614838795511996</v>
      </c>
    </row>
    <row r="38" spans="1:12" s="445" customFormat="1" ht="18" customHeight="1" x14ac:dyDescent="0.2">
      <c r="A38" s="1473" t="s">
        <v>1480</v>
      </c>
      <c r="B38" s="1473">
        <v>86800</v>
      </c>
      <c r="C38" s="1473">
        <v>70374</v>
      </c>
      <c r="D38" s="720">
        <f t="shared" si="0"/>
        <v>66.303646798540299</v>
      </c>
      <c r="E38" s="1473">
        <v>18032</v>
      </c>
      <c r="F38" s="720">
        <f t="shared" si="1"/>
        <v>20.142704361953122</v>
      </c>
      <c r="G38" s="1473" t="s">
        <v>1504</v>
      </c>
      <c r="H38" s="1473">
        <v>116696</v>
      </c>
      <c r="I38" s="1473">
        <v>87147</v>
      </c>
      <c r="J38" s="720">
        <f t="shared" si="2"/>
        <v>74.67865222458353</v>
      </c>
      <c r="K38" s="1473">
        <v>21935</v>
      </c>
      <c r="L38" s="720">
        <f t="shared" si="3"/>
        <v>18.796702543360528</v>
      </c>
    </row>
    <row r="39" spans="1:12" s="445" customFormat="1" ht="18" customHeight="1" x14ac:dyDescent="0.2">
      <c r="A39" s="1473" t="s">
        <v>1481</v>
      </c>
      <c r="B39" s="1473">
        <v>45128</v>
      </c>
      <c r="C39" s="1473">
        <v>31596</v>
      </c>
      <c r="D39" s="720">
        <f t="shared" si="0"/>
        <v>81.076036866359445</v>
      </c>
      <c r="E39" s="1473">
        <v>6511</v>
      </c>
      <c r="F39" s="720">
        <f t="shared" si="1"/>
        <v>20.774193548387096</v>
      </c>
      <c r="G39" s="1473" t="s">
        <v>1669</v>
      </c>
      <c r="H39" s="1473">
        <v>228449</v>
      </c>
      <c r="I39" s="1473">
        <v>145741</v>
      </c>
      <c r="J39" s="720">
        <f t="shared" si="2"/>
        <v>63.795858156525085</v>
      </c>
      <c r="K39" s="1473">
        <v>22169</v>
      </c>
      <c r="L39" s="720">
        <f t="shared" si="3"/>
        <v>9.7041352774579881</v>
      </c>
    </row>
    <row r="40" spans="1:12" s="445" customFormat="1" ht="18" customHeight="1" x14ac:dyDescent="0.2">
      <c r="A40" s="1473" t="s">
        <v>1522</v>
      </c>
      <c r="B40" s="1473">
        <v>93109</v>
      </c>
      <c r="C40" s="1473">
        <v>74877</v>
      </c>
      <c r="D40" s="720">
        <f t="shared" si="0"/>
        <v>70.01418188264492</v>
      </c>
      <c r="E40" s="1473">
        <v>23239</v>
      </c>
      <c r="F40" s="720">
        <f t="shared" si="1"/>
        <v>14.427849672043964</v>
      </c>
      <c r="G40" s="1473" t="s">
        <v>1670</v>
      </c>
      <c r="H40" s="1473">
        <v>28772</v>
      </c>
      <c r="I40" s="1473">
        <v>20547</v>
      </c>
      <c r="J40" s="720">
        <f t="shared" si="2"/>
        <v>71.413179480050047</v>
      </c>
      <c r="K40" s="1473">
        <v>6521</v>
      </c>
      <c r="L40" s="720">
        <f t="shared" si="3"/>
        <v>22.664395940497705</v>
      </c>
    </row>
    <row r="41" spans="1:12" s="445" customFormat="1" ht="18" customHeight="1" x14ac:dyDescent="0.2">
      <c r="A41" s="1473" t="s">
        <v>1482</v>
      </c>
      <c r="B41" s="1473">
        <v>209910</v>
      </c>
      <c r="C41" s="1473">
        <v>160933</v>
      </c>
      <c r="D41" s="720">
        <f t="shared" si="0"/>
        <v>80.418649110182699</v>
      </c>
      <c r="E41" s="1473">
        <v>46720</v>
      </c>
      <c r="F41" s="720">
        <f t="shared" si="1"/>
        <v>24.958919116304546</v>
      </c>
      <c r="G41" s="1473" t="s">
        <v>1671</v>
      </c>
      <c r="H41" s="1473">
        <v>187665</v>
      </c>
      <c r="I41" s="1473">
        <v>142356</v>
      </c>
      <c r="J41" s="720">
        <f t="shared" si="2"/>
        <v>75.856446327232035</v>
      </c>
      <c r="K41" s="1473">
        <v>48959</v>
      </c>
      <c r="L41" s="720">
        <f t="shared" si="3"/>
        <v>26.0885087789412</v>
      </c>
    </row>
    <row r="42" spans="1:12" s="445" customFormat="1" ht="18" customHeight="1" x14ac:dyDescent="0.2">
      <c r="A42" s="1473" t="s">
        <v>1483</v>
      </c>
      <c r="B42" s="1473">
        <v>378144</v>
      </c>
      <c r="C42" s="1473">
        <v>258259</v>
      </c>
      <c r="D42" s="720">
        <f t="shared" si="0"/>
        <v>76.667619455957308</v>
      </c>
      <c r="E42" s="1473">
        <v>63556</v>
      </c>
      <c r="F42" s="720">
        <f t="shared" si="1"/>
        <v>22.257157829545996</v>
      </c>
      <c r="G42" s="1473" t="s">
        <v>1523</v>
      </c>
      <c r="H42" s="1473">
        <v>134763</v>
      </c>
      <c r="I42" s="1473">
        <v>92640</v>
      </c>
      <c r="J42" s="720">
        <f t="shared" si="2"/>
        <v>68.742904209612433</v>
      </c>
      <c r="K42" s="1473">
        <v>19475</v>
      </c>
      <c r="L42" s="720">
        <f t="shared" si="3"/>
        <v>14.451295978866602</v>
      </c>
    </row>
    <row r="43" spans="1:12" s="445" customFormat="1" ht="18" customHeight="1" x14ac:dyDescent="0.2">
      <c r="A43" s="1473" t="s">
        <v>1484</v>
      </c>
      <c r="B43" s="1473">
        <v>62008</v>
      </c>
      <c r="C43" s="1473">
        <v>51808</v>
      </c>
      <c r="D43" s="720">
        <f t="shared" si="0"/>
        <v>68.296469069983928</v>
      </c>
      <c r="E43" s="1473">
        <v>15753</v>
      </c>
      <c r="F43" s="720">
        <f t="shared" si="1"/>
        <v>16.807353812304306</v>
      </c>
      <c r="G43" s="1473" t="s">
        <v>886</v>
      </c>
      <c r="H43" s="1473">
        <v>127663</v>
      </c>
      <c r="I43" s="1473">
        <v>112830</v>
      </c>
      <c r="J43" s="720">
        <f t="shared" si="2"/>
        <v>88.3811284397202</v>
      </c>
      <c r="K43" s="1473">
        <v>41272</v>
      </c>
      <c r="L43" s="720">
        <f t="shared" si="3"/>
        <v>32.328865842099901</v>
      </c>
    </row>
    <row r="44" spans="1:12" s="445" customFormat="1" ht="18" customHeight="1" x14ac:dyDescent="0.2">
      <c r="A44" s="1473" t="s">
        <v>1485</v>
      </c>
      <c r="B44" s="1473">
        <v>17137</v>
      </c>
      <c r="C44" s="1473">
        <v>12804</v>
      </c>
      <c r="D44" s="720">
        <f t="shared" si="0"/>
        <v>83.550509611663017</v>
      </c>
      <c r="E44" s="1473">
        <v>3275</v>
      </c>
      <c r="F44" s="720">
        <f t="shared" si="1"/>
        <v>25.404786479163977</v>
      </c>
      <c r="G44" s="1473" t="s">
        <v>1672</v>
      </c>
      <c r="H44" s="1473">
        <v>6357</v>
      </c>
      <c r="I44" s="1473">
        <v>5258</v>
      </c>
      <c r="J44" s="720">
        <f t="shared" si="2"/>
        <v>82.711971055529347</v>
      </c>
      <c r="K44" s="1473">
        <v>1567</v>
      </c>
      <c r="L44" s="720">
        <f t="shared" si="3"/>
        <v>24.64999213465471</v>
      </c>
    </row>
    <row r="45" spans="1:12" s="445" customFormat="1" ht="18" customHeight="1" x14ac:dyDescent="0.2">
      <c r="A45" s="1473" t="s">
        <v>1486</v>
      </c>
      <c r="B45" s="1473">
        <v>9560</v>
      </c>
      <c r="C45" s="1473">
        <v>7465</v>
      </c>
      <c r="D45" s="720">
        <f t="shared" si="0"/>
        <v>74.715527805333494</v>
      </c>
      <c r="E45" s="1473">
        <v>961</v>
      </c>
      <c r="F45" s="720">
        <f t="shared" si="1"/>
        <v>19.110696154519459</v>
      </c>
      <c r="G45" s="1473" t="s">
        <v>1673</v>
      </c>
      <c r="H45" s="1473">
        <v>102937</v>
      </c>
      <c r="I45" s="1473">
        <v>71796</v>
      </c>
      <c r="J45" s="720">
        <f t="shared" si="2"/>
        <v>69.747515470627661</v>
      </c>
      <c r="K45" s="1473">
        <v>15101</v>
      </c>
      <c r="L45" s="720">
        <f t="shared" si="3"/>
        <v>14.670138045600709</v>
      </c>
    </row>
    <row r="46" spans="1:12" s="445" customFormat="1" ht="18" customHeight="1" x14ac:dyDescent="0.2">
      <c r="A46" s="1473" t="s">
        <v>791</v>
      </c>
      <c r="B46" s="1473">
        <v>373274</v>
      </c>
      <c r="C46" s="1473">
        <v>245070</v>
      </c>
      <c r="D46" s="720">
        <f t="shared" si="0"/>
        <v>78.0857740585774</v>
      </c>
      <c r="E46" s="1473">
        <v>57702</v>
      </c>
      <c r="F46" s="720">
        <f t="shared" si="1"/>
        <v>10.052301255230125</v>
      </c>
      <c r="G46" s="1473" t="s">
        <v>790</v>
      </c>
      <c r="H46" s="1473">
        <v>71081</v>
      </c>
      <c r="I46" s="1473">
        <v>54671</v>
      </c>
      <c r="J46" s="720">
        <f t="shared" si="2"/>
        <v>76.91366187870176</v>
      </c>
      <c r="K46" s="1473">
        <v>11742</v>
      </c>
      <c r="L46" s="720">
        <f t="shared" si="3"/>
        <v>16.519182341272632</v>
      </c>
    </row>
    <row r="47" spans="1:12" s="445" customFormat="1" ht="18" customHeight="1" x14ac:dyDescent="0.2">
      <c r="A47" s="1473" t="s">
        <v>1487</v>
      </c>
      <c r="B47" s="1473">
        <v>21729</v>
      </c>
      <c r="C47" s="1473">
        <v>15724</v>
      </c>
      <c r="D47" s="720">
        <f t="shared" si="0"/>
        <v>65.654184325723193</v>
      </c>
      <c r="E47" s="1473">
        <v>5343</v>
      </c>
      <c r="F47" s="720">
        <f t="shared" si="1"/>
        <v>15.458349630566287</v>
      </c>
      <c r="G47" s="1473" t="s">
        <v>792</v>
      </c>
      <c r="H47" s="1473">
        <v>40954</v>
      </c>
      <c r="I47" s="1473">
        <v>33338</v>
      </c>
      <c r="J47" s="720">
        <f t="shared" si="2"/>
        <v>81.403525907115309</v>
      </c>
      <c r="K47" s="1473">
        <v>12050</v>
      </c>
      <c r="L47" s="720">
        <f t="shared" si="3"/>
        <v>29.423255359671828</v>
      </c>
    </row>
    <row r="48" spans="1:12" s="445" customFormat="1" ht="18" customHeight="1" x14ac:dyDescent="0.2">
      <c r="A48" s="1473" t="s">
        <v>795</v>
      </c>
      <c r="B48" s="1473">
        <v>137719</v>
      </c>
      <c r="C48" s="1473">
        <v>90550</v>
      </c>
      <c r="D48" s="720">
        <f t="shared" si="0"/>
        <v>72.364121680703207</v>
      </c>
      <c r="E48" s="1473">
        <v>15748</v>
      </c>
      <c r="F48" s="720">
        <f t="shared" si="1"/>
        <v>24.58925859450504</v>
      </c>
      <c r="G48" s="1473" t="s">
        <v>793</v>
      </c>
      <c r="H48" s="1473">
        <v>82793</v>
      </c>
      <c r="I48" s="1473">
        <v>53833</v>
      </c>
      <c r="J48" s="720">
        <f t="shared" si="2"/>
        <v>65.021197444228378</v>
      </c>
      <c r="K48" s="1473">
        <v>10211</v>
      </c>
      <c r="L48" s="720">
        <f t="shared" si="3"/>
        <v>12.333168263017406</v>
      </c>
    </row>
    <row r="49" spans="1:12" s="445" customFormat="1" ht="18" customHeight="1" x14ac:dyDescent="0.2">
      <c r="A49" s="1473" t="s">
        <v>2115</v>
      </c>
      <c r="B49" s="1473">
        <v>460568</v>
      </c>
      <c r="C49" s="1473">
        <v>338635</v>
      </c>
      <c r="D49" s="720">
        <f t="shared" si="0"/>
        <v>65.749823916816126</v>
      </c>
      <c r="E49" s="1473">
        <v>99676</v>
      </c>
      <c r="F49" s="720">
        <f t="shared" si="1"/>
        <v>11.434878266615355</v>
      </c>
      <c r="G49" s="1473" t="s">
        <v>794</v>
      </c>
      <c r="H49" s="1473">
        <v>120911</v>
      </c>
      <c r="I49" s="1473">
        <v>97891</v>
      </c>
      <c r="J49" s="720">
        <f t="shared" si="2"/>
        <v>80.961202868225385</v>
      </c>
      <c r="K49" s="1473">
        <v>27062</v>
      </c>
      <c r="L49" s="720">
        <f t="shared" si="3"/>
        <v>22.381751867075785</v>
      </c>
    </row>
    <row r="50" spans="1:12" s="445" customFormat="1" ht="18" customHeight="1" thickBot="1" x14ac:dyDescent="0.25">
      <c r="A50" s="1474" t="s">
        <v>1488</v>
      </c>
      <c r="B50" s="1474">
        <v>3065465</v>
      </c>
      <c r="C50" s="1474">
        <v>2788595</v>
      </c>
      <c r="D50" s="723">
        <f t="shared" si="0"/>
        <v>73.525516318980038</v>
      </c>
      <c r="E50" s="1474">
        <v>1454500</v>
      </c>
      <c r="F50" s="723">
        <f t="shared" si="1"/>
        <v>21.641972520887251</v>
      </c>
      <c r="G50" s="1477" t="s">
        <v>2125</v>
      </c>
      <c r="H50" s="1477">
        <v>17033413</v>
      </c>
      <c r="I50" s="1477">
        <v>13165209</v>
      </c>
      <c r="J50" s="1478">
        <f>I50/H50*100</f>
        <v>77.290493690254564</v>
      </c>
      <c r="K50" s="1477">
        <v>4424585</v>
      </c>
      <c r="L50" s="1478">
        <f>K50/H50*100</f>
        <v>25.97591568994423</v>
      </c>
    </row>
    <row r="51" spans="1:12" s="445" customFormat="1" ht="12.75" customHeight="1" x14ac:dyDescent="0.2">
      <c r="A51" s="445" t="s">
        <v>2130</v>
      </c>
    </row>
    <row r="52" spans="1:12" s="445" customFormat="1" ht="12.75" customHeight="1" x14ac:dyDescent="0.2"/>
    <row r="53" spans="1:12" s="445" customFormat="1" ht="12.75" customHeight="1" x14ac:dyDescent="0.2"/>
    <row r="54" spans="1:12" s="316" customFormat="1" x14ac:dyDescent="0.2"/>
    <row r="55" spans="1:12" s="316" customFormat="1" x14ac:dyDescent="0.2">
      <c r="A55" s="315"/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</row>
  </sheetData>
  <mergeCells count="10">
    <mergeCell ref="I8:J8"/>
    <mergeCell ref="K8:L8"/>
    <mergeCell ref="A5:F6"/>
    <mergeCell ref="G5:L6"/>
    <mergeCell ref="A8:A9"/>
    <mergeCell ref="B8:B9"/>
    <mergeCell ref="C8:D8"/>
    <mergeCell ref="E8:F8"/>
    <mergeCell ref="G8:G9"/>
    <mergeCell ref="H8:H9"/>
  </mergeCells>
  <conditionalFormatting sqref="Y9">
    <cfRule type="expression" dxfId="77" priority="26" stopIfTrue="1">
      <formula>$BB9=1</formula>
    </cfRule>
  </conditionalFormatting>
  <conditionalFormatting sqref="Z9:AI9">
    <cfRule type="expression" dxfId="76" priority="25" stopIfTrue="1">
      <formula>$BE9=1</formula>
    </cfRule>
  </conditionalFormatting>
  <conditionalFormatting sqref="B9:F9 M9:N9">
    <cfRule type="expression" dxfId="75" priority="24" stopIfTrue="1">
      <formula>$BG9=1</formula>
    </cfRule>
  </conditionalFormatting>
  <conditionalFormatting sqref="CB9 W9:X9 O9:U9">
    <cfRule type="expression" dxfId="74" priority="23" stopIfTrue="1">
      <formula>#REF!=1</formula>
    </cfRule>
  </conditionalFormatting>
  <conditionalFormatting sqref="H9:L9">
    <cfRule type="expression" dxfId="73" priority="1" stopIfTrue="1">
      <formula>$BG9=1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9" fitToWidth="2" orientation="portrait" r:id="rId1"/>
  <headerFooter alignWithMargins="0"/>
  <colBreaks count="1" manualBreakCount="1">
    <brk id="6" min="2" max="52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Z85"/>
  <sheetViews>
    <sheetView showGridLines="0" zoomScaleNormal="100" zoomScaleSheetLayoutView="70" workbookViewId="0">
      <pane xSplit="1" ySplit="8" topLeftCell="B9" activePane="bottomRight" state="frozen"/>
      <selection activeCell="AQ16" sqref="AQ16"/>
      <selection pane="topRight" activeCell="AQ16" sqref="AQ16"/>
      <selection pane="bottomLeft" activeCell="AQ16" sqref="AQ16"/>
      <selection pane="bottomRight" activeCell="K5" sqref="K5:X6"/>
    </sheetView>
  </sheetViews>
  <sheetFormatPr defaultRowHeight="12.75" x14ac:dyDescent="0.2"/>
  <cols>
    <col min="1" max="1" width="46.140625" style="315" customWidth="1"/>
    <col min="2" max="2" width="10.140625" style="315" bestFit="1" customWidth="1"/>
    <col min="3" max="3" width="9.7109375" style="315" bestFit="1" customWidth="1"/>
    <col min="4" max="4" width="11" style="315" bestFit="1" customWidth="1"/>
    <col min="5" max="8" width="9.28515625" style="315" bestFit="1" customWidth="1"/>
    <col min="9" max="9" width="10.140625" style="315" bestFit="1" customWidth="1"/>
    <col min="10" max="10" width="9.28515625" style="315" bestFit="1" customWidth="1"/>
    <col min="11" max="11" width="10.7109375" style="315" customWidth="1"/>
    <col min="12" max="16" width="9.28515625" style="315" bestFit="1" customWidth="1"/>
    <col min="17" max="17" width="10.7109375" style="315" customWidth="1"/>
    <col min="18" max="19" width="9.28515625" style="315" bestFit="1" customWidth="1"/>
    <col min="20" max="20" width="10.5703125" style="315" customWidth="1"/>
    <col min="21" max="21" width="10.140625" style="315" bestFit="1" customWidth="1"/>
    <col min="22" max="23" width="9.28515625" style="316" bestFit="1" customWidth="1"/>
    <col min="24" max="24" width="12" style="316" customWidth="1"/>
    <col min="25" max="16384" width="9.140625" style="315"/>
  </cols>
  <sheetData>
    <row r="1" spans="1:26" x14ac:dyDescent="0.2">
      <c r="A1" s="757" t="s">
        <v>349</v>
      </c>
    </row>
    <row r="2" spans="1:26" x14ac:dyDescent="0.2">
      <c r="A2" s="757" t="s">
        <v>350</v>
      </c>
    </row>
    <row r="3" spans="1:26" s="919" customFormat="1" ht="15" customHeight="1" x14ac:dyDescent="0.2">
      <c r="A3" s="992" t="s">
        <v>724</v>
      </c>
      <c r="V3" s="920"/>
      <c r="W3" s="920"/>
      <c r="X3" s="1059" t="s">
        <v>725</v>
      </c>
    </row>
    <row r="4" spans="1:26" s="317" customFormat="1" ht="12" customHeight="1" x14ac:dyDescent="0.2">
      <c r="V4" s="318"/>
      <c r="W4" s="318"/>
      <c r="X4" s="318"/>
    </row>
    <row r="5" spans="1:26" s="317" customFormat="1" ht="18" customHeight="1" x14ac:dyDescent="0.2">
      <c r="A5" s="1796" t="s">
        <v>4045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4046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  <c r="Z5" s="291"/>
    </row>
    <row r="6" spans="1:26" s="317" customFormat="1" ht="24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  <c r="Z6" s="291"/>
    </row>
    <row r="7" spans="1:26" s="317" customFormat="1" ht="12" customHeight="1" thickBot="1" x14ac:dyDescent="0.25">
      <c r="V7" s="318"/>
      <c r="W7" s="318"/>
      <c r="X7" s="314" t="s">
        <v>2074</v>
      </c>
    </row>
    <row r="8" spans="1:26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6" s="316" customFormat="1" ht="15" customHeight="1" x14ac:dyDescent="0.2">
      <c r="A9" s="1237" t="s">
        <v>1158</v>
      </c>
      <c r="B9" s="1238"/>
      <c r="C9" s="1238"/>
      <c r="D9" s="1238"/>
      <c r="E9" s="1238"/>
      <c r="F9" s="1238"/>
      <c r="G9" s="1238"/>
      <c r="H9" s="1238"/>
      <c r="I9" s="1238"/>
      <c r="J9" s="1238"/>
      <c r="K9" s="1238"/>
      <c r="L9" s="1238"/>
      <c r="M9" s="1238"/>
      <c r="N9" s="1238"/>
      <c r="O9" s="1238"/>
      <c r="P9" s="1238"/>
      <c r="Q9" s="1238"/>
      <c r="R9" s="1238"/>
      <c r="S9" s="1238"/>
      <c r="T9" s="1238"/>
      <c r="U9" s="1238"/>
      <c r="V9" s="1238"/>
      <c r="W9" s="1238"/>
      <c r="X9" s="1238"/>
    </row>
    <row r="10" spans="1:26" s="316" customFormat="1" ht="15" customHeight="1" x14ac:dyDescent="0.2">
      <c r="A10" s="327" t="s">
        <v>461</v>
      </c>
      <c r="B10" s="322">
        <v>37301</v>
      </c>
      <c r="C10" s="322">
        <v>0</v>
      </c>
      <c r="D10" s="322">
        <v>3051</v>
      </c>
      <c r="E10" s="322">
        <v>43027</v>
      </c>
      <c r="F10" s="322">
        <v>897</v>
      </c>
      <c r="G10" s="322">
        <v>4347</v>
      </c>
      <c r="H10" s="322">
        <v>73</v>
      </c>
      <c r="I10" s="322">
        <v>32850</v>
      </c>
      <c r="J10" s="322">
        <v>24294</v>
      </c>
      <c r="K10" s="322">
        <v>319200</v>
      </c>
      <c r="L10" s="322">
        <v>2702</v>
      </c>
      <c r="M10" s="322">
        <v>955</v>
      </c>
      <c r="N10" s="322">
        <v>2334</v>
      </c>
      <c r="O10" s="322">
        <v>496</v>
      </c>
      <c r="P10" s="322">
        <v>1151</v>
      </c>
      <c r="Q10" s="322">
        <v>235236</v>
      </c>
      <c r="R10" s="322">
        <v>13231</v>
      </c>
      <c r="S10" s="322">
        <v>59385</v>
      </c>
      <c r="T10" s="322">
        <v>339381</v>
      </c>
      <c r="U10" s="322">
        <v>288104</v>
      </c>
      <c r="V10" s="322">
        <v>11925</v>
      </c>
      <c r="W10" s="322">
        <v>7397</v>
      </c>
      <c r="X10" s="322">
        <v>1427337</v>
      </c>
    </row>
    <row r="11" spans="1:26" s="316" customFormat="1" ht="15" customHeight="1" x14ac:dyDescent="0.2">
      <c r="A11" s="327" t="s">
        <v>1198</v>
      </c>
      <c r="B11" s="322">
        <v>2210.37997</v>
      </c>
      <c r="C11" s="322">
        <v>0</v>
      </c>
      <c r="D11" s="322">
        <v>182.78845999999999</v>
      </c>
      <c r="E11" s="322">
        <v>5328.0008399999997</v>
      </c>
      <c r="F11" s="322">
        <v>277.84627</v>
      </c>
      <c r="G11" s="322">
        <v>340.38130999999998</v>
      </c>
      <c r="H11" s="322">
        <v>2.4962300000000002</v>
      </c>
      <c r="I11" s="322">
        <v>664.96024</v>
      </c>
      <c r="J11" s="322">
        <v>906.18</v>
      </c>
      <c r="K11" s="322">
        <v>32341.198579999997</v>
      </c>
      <c r="L11" s="322">
        <v>288.60518999999999</v>
      </c>
      <c r="M11" s="322">
        <v>231.9</v>
      </c>
      <c r="N11" s="322">
        <v>288.80051000000003</v>
      </c>
      <c r="O11" s="322">
        <v>77.657119999999992</v>
      </c>
      <c r="P11" s="322">
        <v>1.22394</v>
      </c>
      <c r="Q11" s="322">
        <v>20779.866739999998</v>
      </c>
      <c r="R11" s="322">
        <v>891.43853999999999</v>
      </c>
      <c r="S11" s="322">
        <v>5309.49773</v>
      </c>
      <c r="T11" s="322">
        <v>44216.881809999999</v>
      </c>
      <c r="U11" s="322">
        <v>19237.971010000001</v>
      </c>
      <c r="V11" s="322">
        <v>4417.3770000000004</v>
      </c>
      <c r="W11" s="322">
        <v>120.09171000000001</v>
      </c>
      <c r="X11" s="322">
        <v>138115.54320000004</v>
      </c>
    </row>
    <row r="12" spans="1:26" s="316" customFormat="1" ht="15" customHeight="1" x14ac:dyDescent="0.2">
      <c r="A12" s="327" t="s">
        <v>459</v>
      </c>
      <c r="B12" s="322">
        <v>5338843.5806499999</v>
      </c>
      <c r="C12" s="322">
        <v>0</v>
      </c>
      <c r="D12" s="322">
        <v>794133</v>
      </c>
      <c r="E12" s="322">
        <v>8114152.928130894</v>
      </c>
      <c r="F12" s="322">
        <v>0</v>
      </c>
      <c r="G12" s="322">
        <v>976969.45600000001</v>
      </c>
      <c r="H12" s="322">
        <v>189</v>
      </c>
      <c r="I12" s="322">
        <v>187538.60567762222</v>
      </c>
      <c r="J12" s="322">
        <v>896103.63636000012</v>
      </c>
      <c r="K12" s="322">
        <v>31997759.822000001</v>
      </c>
      <c r="L12" s="322">
        <v>196184.861</v>
      </c>
      <c r="M12" s="322">
        <v>197716.34</v>
      </c>
      <c r="N12" s="322">
        <v>393838.58</v>
      </c>
      <c r="O12" s="322">
        <v>120400.84177</v>
      </c>
      <c r="P12" s="322">
        <v>28059.83296</v>
      </c>
      <c r="Q12" s="322">
        <v>20025131.618250001</v>
      </c>
      <c r="R12" s="322">
        <v>1423188.9547599999</v>
      </c>
      <c r="S12" s="322">
        <v>4597569.7248800006</v>
      </c>
      <c r="T12" s="322">
        <v>35441496.731538899</v>
      </c>
      <c r="U12" s="322">
        <v>14999449.67471</v>
      </c>
      <c r="V12" s="322">
        <v>715288.49600000004</v>
      </c>
      <c r="W12" s="322">
        <v>353252</v>
      </c>
      <c r="X12" s="322">
        <v>126797267.68468742</v>
      </c>
    </row>
    <row r="13" spans="1:26" s="694" customFormat="1" ht="15" customHeight="1" x14ac:dyDescent="0.2">
      <c r="A13" s="692" t="s">
        <v>460</v>
      </c>
      <c r="B13" s="693">
        <v>0.41401849232130677</v>
      </c>
      <c r="C13" s="693" t="s">
        <v>1580</v>
      </c>
      <c r="D13" s="693">
        <v>0.23017361071760017</v>
      </c>
      <c r="E13" s="693">
        <v>0.6566305672559356</v>
      </c>
      <c r="F13" s="693" t="s">
        <v>1580</v>
      </c>
      <c r="G13" s="693">
        <v>0.34840527296894325</v>
      </c>
      <c r="H13" s="693">
        <v>13.207566137566138</v>
      </c>
      <c r="I13" s="693">
        <v>3.5457245594705062</v>
      </c>
      <c r="J13" s="693">
        <v>1.011244640944579</v>
      </c>
      <c r="K13" s="693">
        <v>1.0107332125720834</v>
      </c>
      <c r="L13" s="693">
        <v>1.4710879755395601</v>
      </c>
      <c r="M13" s="693">
        <v>1.172892437721637</v>
      </c>
      <c r="N13" s="693">
        <v>0.73329664656012128</v>
      </c>
      <c r="O13" s="693">
        <v>0.64498818163038485</v>
      </c>
      <c r="P13" s="693">
        <v>4.3618933931102062E-2</v>
      </c>
      <c r="Q13" s="693">
        <v>1.037689396311491</v>
      </c>
      <c r="R13" s="693">
        <v>0.62636696063336728</v>
      </c>
      <c r="S13" s="693">
        <v>1.1548487674406245</v>
      </c>
      <c r="T13" s="693">
        <v>1.247601988847497</v>
      </c>
      <c r="U13" s="693">
        <v>1.2825784563573963</v>
      </c>
      <c r="V13" s="693">
        <v>6.1756578285581707</v>
      </c>
      <c r="W13" s="693">
        <v>0.33996045316091628</v>
      </c>
      <c r="X13" s="693">
        <v>1.089262771367111</v>
      </c>
    </row>
    <row r="14" spans="1:26" s="691" customFormat="1" ht="15" customHeight="1" x14ac:dyDescent="0.2">
      <c r="A14" s="628" t="s">
        <v>126</v>
      </c>
      <c r="B14" s="687">
        <v>0</v>
      </c>
      <c r="C14" s="687">
        <v>0</v>
      </c>
      <c r="D14" s="687">
        <v>0</v>
      </c>
      <c r="E14" s="687">
        <v>0</v>
      </c>
      <c r="F14" s="687">
        <v>0</v>
      </c>
      <c r="G14" s="687">
        <v>0</v>
      </c>
      <c r="H14" s="687">
        <v>0</v>
      </c>
      <c r="I14" s="687">
        <v>0</v>
      </c>
      <c r="J14" s="687">
        <v>0</v>
      </c>
      <c r="K14" s="687">
        <v>0</v>
      </c>
      <c r="L14" s="687">
        <v>0</v>
      </c>
      <c r="M14" s="687">
        <v>0</v>
      </c>
      <c r="N14" s="687">
        <v>0</v>
      </c>
      <c r="O14" s="687">
        <v>0</v>
      </c>
      <c r="P14" s="687">
        <v>0</v>
      </c>
      <c r="Q14" s="687">
        <v>0</v>
      </c>
      <c r="R14" s="687">
        <v>0</v>
      </c>
      <c r="S14" s="687">
        <v>0</v>
      </c>
      <c r="T14" s="687">
        <v>0</v>
      </c>
      <c r="U14" s="687">
        <v>0</v>
      </c>
      <c r="V14" s="687">
        <v>0</v>
      </c>
      <c r="W14" s="687">
        <v>0</v>
      </c>
      <c r="X14" s="322">
        <v>0</v>
      </c>
    </row>
    <row r="15" spans="1:26" s="688" customFormat="1" ht="15" customHeight="1" x14ac:dyDescent="0.2">
      <c r="A15" s="1239" t="s">
        <v>1159</v>
      </c>
      <c r="B15" s="1240"/>
      <c r="C15" s="1240"/>
      <c r="D15" s="1240"/>
      <c r="E15" s="1240"/>
      <c r="F15" s="1240"/>
      <c r="G15" s="1240"/>
      <c r="H15" s="1240"/>
      <c r="I15" s="1240"/>
      <c r="J15" s="1240"/>
      <c r="K15" s="1240"/>
      <c r="L15" s="1240"/>
      <c r="M15" s="1240"/>
      <c r="N15" s="1240"/>
      <c r="O15" s="1240"/>
      <c r="P15" s="1240"/>
      <c r="Q15" s="1240"/>
      <c r="R15" s="1240"/>
      <c r="S15" s="1240"/>
      <c r="T15" s="1240"/>
      <c r="U15" s="1240"/>
      <c r="V15" s="1240"/>
      <c r="W15" s="1240"/>
      <c r="X15" s="1238"/>
    </row>
    <row r="16" spans="1:26" s="688" customFormat="1" ht="15" customHeight="1" x14ac:dyDescent="0.2">
      <c r="A16" s="1234" t="s">
        <v>374</v>
      </c>
      <c r="B16" s="1235">
        <v>27857</v>
      </c>
      <c r="C16" s="1235">
        <v>1</v>
      </c>
      <c r="D16" s="1235">
        <v>0</v>
      </c>
      <c r="E16" s="1235">
        <v>0</v>
      </c>
      <c r="F16" s="1235">
        <v>7946</v>
      </c>
      <c r="G16" s="1235">
        <v>2</v>
      </c>
      <c r="H16" s="1235">
        <v>0</v>
      </c>
      <c r="I16" s="1235">
        <v>0</v>
      </c>
      <c r="J16" s="1235">
        <v>0</v>
      </c>
      <c r="K16" s="1235">
        <v>0</v>
      </c>
      <c r="L16" s="1235">
        <v>0</v>
      </c>
      <c r="M16" s="1235">
        <v>0</v>
      </c>
      <c r="N16" s="1235">
        <v>0</v>
      </c>
      <c r="O16" s="1235">
        <v>0</v>
      </c>
      <c r="P16" s="1235">
        <v>0</v>
      </c>
      <c r="Q16" s="1235">
        <v>0</v>
      </c>
      <c r="R16" s="1235">
        <v>0</v>
      </c>
      <c r="S16" s="1235">
        <v>0</v>
      </c>
      <c r="T16" s="1235">
        <v>0</v>
      </c>
      <c r="U16" s="1235">
        <v>0</v>
      </c>
      <c r="V16" s="1235">
        <v>0</v>
      </c>
      <c r="W16" s="1235">
        <v>0</v>
      </c>
      <c r="X16" s="1236">
        <v>35806</v>
      </c>
    </row>
    <row r="17" spans="1:24" s="688" customFormat="1" ht="15" customHeight="1" x14ac:dyDescent="0.2">
      <c r="A17" s="292" t="s">
        <v>808</v>
      </c>
      <c r="B17" s="687">
        <v>26035</v>
      </c>
      <c r="C17" s="687">
        <v>0</v>
      </c>
      <c r="D17" s="687">
        <v>0</v>
      </c>
      <c r="E17" s="687">
        <v>0</v>
      </c>
      <c r="F17" s="687">
        <v>3578</v>
      </c>
      <c r="G17" s="687">
        <v>1</v>
      </c>
      <c r="H17" s="687">
        <v>0</v>
      </c>
      <c r="I17" s="687">
        <v>0</v>
      </c>
      <c r="J17" s="687">
        <v>0</v>
      </c>
      <c r="K17" s="687">
        <v>0</v>
      </c>
      <c r="L17" s="687">
        <v>0</v>
      </c>
      <c r="M17" s="687">
        <v>0</v>
      </c>
      <c r="N17" s="687">
        <v>0</v>
      </c>
      <c r="O17" s="687">
        <v>0</v>
      </c>
      <c r="P17" s="687">
        <v>0</v>
      </c>
      <c r="Q17" s="687">
        <v>0</v>
      </c>
      <c r="R17" s="687">
        <v>0</v>
      </c>
      <c r="S17" s="687">
        <v>0</v>
      </c>
      <c r="T17" s="687">
        <v>0</v>
      </c>
      <c r="U17" s="687">
        <v>0</v>
      </c>
      <c r="V17" s="687">
        <v>0</v>
      </c>
      <c r="W17" s="687">
        <v>0</v>
      </c>
      <c r="X17" s="322">
        <v>29614</v>
      </c>
    </row>
    <row r="18" spans="1:24" s="688" customFormat="1" ht="15" customHeight="1" x14ac:dyDescent="0.2">
      <c r="A18" s="293" t="s">
        <v>458</v>
      </c>
      <c r="B18" s="687">
        <v>296</v>
      </c>
      <c r="C18" s="687">
        <v>0</v>
      </c>
      <c r="D18" s="687">
        <v>0</v>
      </c>
      <c r="E18" s="687">
        <v>0</v>
      </c>
      <c r="F18" s="687">
        <v>391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Q18" s="687">
        <v>0</v>
      </c>
      <c r="R18" s="687">
        <v>0</v>
      </c>
      <c r="S18" s="687">
        <v>0</v>
      </c>
      <c r="T18" s="687">
        <v>0</v>
      </c>
      <c r="U18" s="687">
        <v>0</v>
      </c>
      <c r="V18" s="687">
        <v>0</v>
      </c>
      <c r="W18" s="687">
        <v>0</v>
      </c>
      <c r="X18" s="322">
        <v>687</v>
      </c>
    </row>
    <row r="19" spans="1:24" s="688" customFormat="1" ht="15" customHeight="1" x14ac:dyDescent="0.2">
      <c r="A19" s="293" t="s">
        <v>857</v>
      </c>
      <c r="B19" s="687">
        <v>38</v>
      </c>
      <c r="C19" s="687">
        <v>0</v>
      </c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Q19" s="687">
        <v>0</v>
      </c>
      <c r="R19" s="687">
        <v>0</v>
      </c>
      <c r="S19" s="687">
        <v>0</v>
      </c>
      <c r="T19" s="687">
        <v>0</v>
      </c>
      <c r="U19" s="687">
        <v>0</v>
      </c>
      <c r="V19" s="687">
        <v>0</v>
      </c>
      <c r="W19" s="687">
        <v>0</v>
      </c>
      <c r="X19" s="322">
        <v>38</v>
      </c>
    </row>
    <row r="20" spans="1:24" s="688" customFormat="1" ht="15" customHeight="1" x14ac:dyDescent="0.2">
      <c r="A20" s="293" t="s">
        <v>858</v>
      </c>
      <c r="B20" s="687">
        <v>25701</v>
      </c>
      <c r="C20" s="687">
        <v>0</v>
      </c>
      <c r="D20" s="687">
        <v>0</v>
      </c>
      <c r="E20" s="687">
        <v>0</v>
      </c>
      <c r="F20" s="687">
        <v>3187</v>
      </c>
      <c r="G20" s="687">
        <v>1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Q20" s="687">
        <v>0</v>
      </c>
      <c r="R20" s="687">
        <v>0</v>
      </c>
      <c r="S20" s="687">
        <v>0</v>
      </c>
      <c r="T20" s="687">
        <v>0</v>
      </c>
      <c r="U20" s="687">
        <v>0</v>
      </c>
      <c r="V20" s="687">
        <v>0</v>
      </c>
      <c r="W20" s="687">
        <v>0</v>
      </c>
      <c r="X20" s="322">
        <v>28889</v>
      </c>
    </row>
    <row r="21" spans="1:24" s="688" customFormat="1" ht="15" customHeight="1" x14ac:dyDescent="0.2">
      <c r="A21" s="292" t="s">
        <v>809</v>
      </c>
      <c r="B21" s="687">
        <v>129</v>
      </c>
      <c r="C21" s="687">
        <v>1</v>
      </c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Q21" s="687">
        <v>0</v>
      </c>
      <c r="R21" s="687">
        <v>0</v>
      </c>
      <c r="S21" s="687">
        <v>0</v>
      </c>
      <c r="T21" s="687">
        <v>0</v>
      </c>
      <c r="U21" s="687">
        <v>0</v>
      </c>
      <c r="V21" s="687">
        <v>0</v>
      </c>
      <c r="W21" s="687">
        <v>0</v>
      </c>
      <c r="X21" s="322">
        <v>130</v>
      </c>
    </row>
    <row r="22" spans="1:24" s="688" customFormat="1" ht="15" customHeight="1" x14ac:dyDescent="0.2">
      <c r="A22" s="293" t="s">
        <v>458</v>
      </c>
      <c r="B22" s="687">
        <v>0</v>
      </c>
      <c r="C22" s="687">
        <v>0</v>
      </c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7">
        <v>0</v>
      </c>
      <c r="J22" s="687">
        <v>0</v>
      </c>
      <c r="K22" s="687">
        <v>0</v>
      </c>
      <c r="L22" s="687">
        <v>0</v>
      </c>
      <c r="M22" s="687">
        <v>0</v>
      </c>
      <c r="N22" s="687">
        <v>0</v>
      </c>
      <c r="O22" s="687">
        <v>0</v>
      </c>
      <c r="P22" s="687">
        <v>0</v>
      </c>
      <c r="Q22" s="687">
        <v>0</v>
      </c>
      <c r="R22" s="687">
        <v>0</v>
      </c>
      <c r="S22" s="687">
        <v>0</v>
      </c>
      <c r="T22" s="687">
        <v>0</v>
      </c>
      <c r="U22" s="687">
        <v>0</v>
      </c>
      <c r="V22" s="687">
        <v>0</v>
      </c>
      <c r="W22" s="687">
        <v>0</v>
      </c>
      <c r="X22" s="322">
        <v>0</v>
      </c>
    </row>
    <row r="23" spans="1:24" s="688" customFormat="1" ht="15" customHeight="1" x14ac:dyDescent="0.2">
      <c r="A23" s="293" t="s">
        <v>857</v>
      </c>
      <c r="B23" s="687">
        <v>0</v>
      </c>
      <c r="C23" s="687">
        <v>0</v>
      </c>
      <c r="D23" s="687">
        <v>0</v>
      </c>
      <c r="E23" s="687">
        <v>0</v>
      </c>
      <c r="F23" s="687">
        <v>0</v>
      </c>
      <c r="G23" s="687">
        <v>0</v>
      </c>
      <c r="H23" s="687">
        <v>0</v>
      </c>
      <c r="I23" s="687">
        <v>0</v>
      </c>
      <c r="J23" s="687">
        <v>0</v>
      </c>
      <c r="K23" s="687">
        <v>0</v>
      </c>
      <c r="L23" s="687">
        <v>0</v>
      </c>
      <c r="M23" s="687">
        <v>0</v>
      </c>
      <c r="N23" s="687">
        <v>0</v>
      </c>
      <c r="O23" s="687">
        <v>0</v>
      </c>
      <c r="P23" s="687">
        <v>0</v>
      </c>
      <c r="Q23" s="687">
        <v>0</v>
      </c>
      <c r="R23" s="687">
        <v>0</v>
      </c>
      <c r="S23" s="687">
        <v>0</v>
      </c>
      <c r="T23" s="687">
        <v>0</v>
      </c>
      <c r="U23" s="687">
        <v>0</v>
      </c>
      <c r="V23" s="687">
        <v>0</v>
      </c>
      <c r="W23" s="687">
        <v>0</v>
      </c>
      <c r="X23" s="322">
        <v>0</v>
      </c>
    </row>
    <row r="24" spans="1:24" s="688" customFormat="1" ht="15" customHeight="1" x14ac:dyDescent="0.2">
      <c r="A24" s="293" t="s">
        <v>858</v>
      </c>
      <c r="B24" s="687">
        <v>129</v>
      </c>
      <c r="C24" s="687">
        <v>1</v>
      </c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687">
        <v>0</v>
      </c>
      <c r="O24" s="687">
        <v>0</v>
      </c>
      <c r="P24" s="687">
        <v>0</v>
      </c>
      <c r="Q24" s="687">
        <v>0</v>
      </c>
      <c r="R24" s="687">
        <v>0</v>
      </c>
      <c r="S24" s="687">
        <v>0</v>
      </c>
      <c r="T24" s="687">
        <v>0</v>
      </c>
      <c r="U24" s="687">
        <v>0</v>
      </c>
      <c r="V24" s="687">
        <v>0</v>
      </c>
      <c r="W24" s="687">
        <v>0</v>
      </c>
      <c r="X24" s="322">
        <v>130</v>
      </c>
    </row>
    <row r="25" spans="1:24" s="688" customFormat="1" ht="15" customHeight="1" x14ac:dyDescent="0.2">
      <c r="A25" s="292" t="s">
        <v>810</v>
      </c>
      <c r="B25" s="687">
        <v>1693</v>
      </c>
      <c r="C25" s="687">
        <v>0</v>
      </c>
      <c r="D25" s="687">
        <v>0</v>
      </c>
      <c r="E25" s="687">
        <v>0</v>
      </c>
      <c r="F25" s="687">
        <v>4368</v>
      </c>
      <c r="G25" s="687">
        <v>1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Q25" s="687">
        <v>0</v>
      </c>
      <c r="R25" s="687">
        <v>0</v>
      </c>
      <c r="S25" s="687">
        <v>0</v>
      </c>
      <c r="T25" s="687">
        <v>0</v>
      </c>
      <c r="U25" s="687">
        <v>0</v>
      </c>
      <c r="V25" s="687">
        <v>0</v>
      </c>
      <c r="W25" s="687">
        <v>0</v>
      </c>
      <c r="X25" s="322">
        <v>6062</v>
      </c>
    </row>
    <row r="26" spans="1:24" s="688" customFormat="1" ht="15" customHeight="1" x14ac:dyDescent="0.2">
      <c r="A26" s="293" t="s">
        <v>458</v>
      </c>
      <c r="B26" s="687">
        <v>1</v>
      </c>
      <c r="C26" s="687">
        <v>0</v>
      </c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0</v>
      </c>
      <c r="Q26" s="687">
        <v>0</v>
      </c>
      <c r="R26" s="687">
        <v>0</v>
      </c>
      <c r="S26" s="687">
        <v>0</v>
      </c>
      <c r="T26" s="687">
        <v>0</v>
      </c>
      <c r="U26" s="687">
        <v>0</v>
      </c>
      <c r="V26" s="687">
        <v>0</v>
      </c>
      <c r="W26" s="687">
        <v>0</v>
      </c>
      <c r="X26" s="322">
        <v>1</v>
      </c>
    </row>
    <row r="27" spans="1:24" s="688" customFormat="1" ht="15" customHeight="1" x14ac:dyDescent="0.2">
      <c r="A27" s="293" t="s">
        <v>857</v>
      </c>
      <c r="B27" s="687">
        <v>0</v>
      </c>
      <c r="C27" s="687">
        <v>0</v>
      </c>
      <c r="D27" s="687">
        <v>0</v>
      </c>
      <c r="E27" s="687">
        <v>0</v>
      </c>
      <c r="F27" s="687">
        <v>0</v>
      </c>
      <c r="G27" s="687">
        <v>0</v>
      </c>
      <c r="H27" s="687">
        <v>0</v>
      </c>
      <c r="I27" s="687">
        <v>0</v>
      </c>
      <c r="J27" s="687">
        <v>0</v>
      </c>
      <c r="K27" s="687">
        <v>0</v>
      </c>
      <c r="L27" s="687">
        <v>0</v>
      </c>
      <c r="M27" s="687">
        <v>0</v>
      </c>
      <c r="N27" s="687">
        <v>0</v>
      </c>
      <c r="O27" s="687">
        <v>0</v>
      </c>
      <c r="P27" s="687">
        <v>0</v>
      </c>
      <c r="Q27" s="687">
        <v>0</v>
      </c>
      <c r="R27" s="687">
        <v>0</v>
      </c>
      <c r="S27" s="687">
        <v>0</v>
      </c>
      <c r="T27" s="687">
        <v>0</v>
      </c>
      <c r="U27" s="687">
        <v>0</v>
      </c>
      <c r="V27" s="687">
        <v>0</v>
      </c>
      <c r="W27" s="687">
        <v>0</v>
      </c>
      <c r="X27" s="322">
        <v>0</v>
      </c>
    </row>
    <row r="28" spans="1:24" s="688" customFormat="1" ht="15" customHeight="1" x14ac:dyDescent="0.2">
      <c r="A28" s="293" t="s">
        <v>858</v>
      </c>
      <c r="B28" s="687">
        <v>1692</v>
      </c>
      <c r="C28" s="687">
        <v>0</v>
      </c>
      <c r="D28" s="687">
        <v>0</v>
      </c>
      <c r="E28" s="687">
        <v>0</v>
      </c>
      <c r="F28" s="687">
        <v>4368</v>
      </c>
      <c r="G28" s="687">
        <v>1</v>
      </c>
      <c r="H28" s="687">
        <v>0</v>
      </c>
      <c r="I28" s="687">
        <v>0</v>
      </c>
      <c r="J28" s="687">
        <v>0</v>
      </c>
      <c r="K28" s="687">
        <v>0</v>
      </c>
      <c r="L28" s="687">
        <v>0</v>
      </c>
      <c r="M28" s="687">
        <v>0</v>
      </c>
      <c r="N28" s="687">
        <v>0</v>
      </c>
      <c r="O28" s="687">
        <v>0</v>
      </c>
      <c r="P28" s="687">
        <v>0</v>
      </c>
      <c r="Q28" s="687">
        <v>0</v>
      </c>
      <c r="R28" s="687">
        <v>0</v>
      </c>
      <c r="S28" s="687">
        <v>0</v>
      </c>
      <c r="T28" s="687">
        <v>0</v>
      </c>
      <c r="U28" s="687">
        <v>0</v>
      </c>
      <c r="V28" s="687">
        <v>0</v>
      </c>
      <c r="W28" s="687">
        <v>0</v>
      </c>
      <c r="X28" s="322">
        <v>6061</v>
      </c>
    </row>
    <row r="29" spans="1:24" s="688" customFormat="1" ht="15" customHeight="1" x14ac:dyDescent="0.2">
      <c r="A29" s="293"/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322"/>
    </row>
    <row r="30" spans="1:24" s="688" customFormat="1" ht="15" customHeight="1" x14ac:dyDescent="0.2">
      <c r="A30" s="1234" t="s">
        <v>1160</v>
      </c>
      <c r="B30" s="1235">
        <v>258384</v>
      </c>
      <c r="C30" s="1235">
        <v>0</v>
      </c>
      <c r="D30" s="1235">
        <v>0</v>
      </c>
      <c r="E30" s="1235">
        <v>0</v>
      </c>
      <c r="F30" s="1235">
        <v>57101</v>
      </c>
      <c r="G30" s="1235">
        <v>2</v>
      </c>
      <c r="H30" s="1235">
        <v>0</v>
      </c>
      <c r="I30" s="1235">
        <v>0</v>
      </c>
      <c r="J30" s="1235">
        <v>0</v>
      </c>
      <c r="K30" s="1235">
        <v>0</v>
      </c>
      <c r="L30" s="1235">
        <v>0</v>
      </c>
      <c r="M30" s="1235">
        <v>0</v>
      </c>
      <c r="N30" s="1235">
        <v>0</v>
      </c>
      <c r="O30" s="1235">
        <v>0</v>
      </c>
      <c r="P30" s="1235">
        <v>0</v>
      </c>
      <c r="Q30" s="1235">
        <v>0</v>
      </c>
      <c r="R30" s="1235">
        <v>0</v>
      </c>
      <c r="S30" s="1235">
        <v>0</v>
      </c>
      <c r="T30" s="1235">
        <v>0</v>
      </c>
      <c r="U30" s="1235">
        <v>0</v>
      </c>
      <c r="V30" s="1235">
        <v>0</v>
      </c>
      <c r="W30" s="1235">
        <v>0</v>
      </c>
      <c r="X30" s="1236">
        <v>315487</v>
      </c>
    </row>
    <row r="31" spans="1:24" s="688" customFormat="1" ht="15" customHeight="1" x14ac:dyDescent="0.2">
      <c r="A31" s="292" t="s">
        <v>808</v>
      </c>
      <c r="B31" s="687">
        <v>255746</v>
      </c>
      <c r="C31" s="687">
        <v>0</v>
      </c>
      <c r="D31" s="687">
        <v>0</v>
      </c>
      <c r="E31" s="687">
        <v>0</v>
      </c>
      <c r="F31" s="687">
        <v>56394</v>
      </c>
      <c r="G31" s="687">
        <v>1</v>
      </c>
      <c r="H31" s="687">
        <v>0</v>
      </c>
      <c r="I31" s="687">
        <v>0</v>
      </c>
      <c r="J31" s="687">
        <v>0</v>
      </c>
      <c r="K31" s="687">
        <v>0</v>
      </c>
      <c r="L31" s="687">
        <v>0</v>
      </c>
      <c r="M31" s="687">
        <v>0</v>
      </c>
      <c r="N31" s="687">
        <v>0</v>
      </c>
      <c r="O31" s="687">
        <v>0</v>
      </c>
      <c r="P31" s="687">
        <v>0</v>
      </c>
      <c r="Q31" s="687">
        <v>0</v>
      </c>
      <c r="R31" s="687">
        <v>0</v>
      </c>
      <c r="S31" s="687">
        <v>0</v>
      </c>
      <c r="T31" s="687">
        <v>0</v>
      </c>
      <c r="U31" s="687">
        <v>0</v>
      </c>
      <c r="V31" s="687">
        <v>0</v>
      </c>
      <c r="W31" s="687">
        <v>0</v>
      </c>
      <c r="X31" s="322">
        <v>312141</v>
      </c>
    </row>
    <row r="32" spans="1:24" s="688" customFormat="1" ht="15" customHeight="1" x14ac:dyDescent="0.2">
      <c r="A32" s="774" t="s">
        <v>420</v>
      </c>
      <c r="B32" s="687">
        <v>212381</v>
      </c>
      <c r="C32" s="687">
        <v>0</v>
      </c>
      <c r="D32" s="687">
        <v>0</v>
      </c>
      <c r="E32" s="687">
        <v>0</v>
      </c>
      <c r="F32" s="687">
        <v>51593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Q32" s="687">
        <v>0</v>
      </c>
      <c r="R32" s="687">
        <v>0</v>
      </c>
      <c r="S32" s="687">
        <v>0</v>
      </c>
      <c r="T32" s="687">
        <v>0</v>
      </c>
      <c r="U32" s="687">
        <v>0</v>
      </c>
      <c r="V32" s="687">
        <v>0</v>
      </c>
      <c r="W32" s="687">
        <v>0</v>
      </c>
      <c r="X32" s="322">
        <v>263974</v>
      </c>
    </row>
    <row r="33" spans="1:24" s="688" customFormat="1" ht="15" customHeight="1" x14ac:dyDescent="0.2">
      <c r="A33" s="774" t="s">
        <v>421</v>
      </c>
      <c r="B33" s="687">
        <v>138441</v>
      </c>
      <c r="C33" s="687">
        <v>0</v>
      </c>
      <c r="D33" s="687">
        <v>0</v>
      </c>
      <c r="E33" s="687">
        <v>0</v>
      </c>
      <c r="F33" s="687">
        <v>8083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0</v>
      </c>
      <c r="Q33" s="687">
        <v>0</v>
      </c>
      <c r="R33" s="687">
        <v>0</v>
      </c>
      <c r="S33" s="687">
        <v>0</v>
      </c>
      <c r="T33" s="687">
        <v>0</v>
      </c>
      <c r="U33" s="687">
        <v>0</v>
      </c>
      <c r="V33" s="687">
        <v>0</v>
      </c>
      <c r="W33" s="687">
        <v>0</v>
      </c>
      <c r="X33" s="322">
        <v>146524</v>
      </c>
    </row>
    <row r="34" spans="1:24" s="688" customFormat="1" ht="15" customHeight="1" x14ac:dyDescent="0.2">
      <c r="A34" s="774" t="s">
        <v>376</v>
      </c>
      <c r="B34" s="687">
        <v>1560</v>
      </c>
      <c r="C34" s="687">
        <v>0</v>
      </c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0</v>
      </c>
      <c r="Q34" s="687">
        <v>0</v>
      </c>
      <c r="R34" s="687">
        <v>0</v>
      </c>
      <c r="S34" s="687">
        <v>0</v>
      </c>
      <c r="T34" s="687">
        <v>0</v>
      </c>
      <c r="U34" s="687">
        <v>0</v>
      </c>
      <c r="V34" s="687">
        <v>0</v>
      </c>
      <c r="W34" s="687">
        <v>0</v>
      </c>
      <c r="X34" s="322">
        <v>1560</v>
      </c>
    </row>
    <row r="35" spans="1:24" s="688" customFormat="1" ht="15" customHeight="1" x14ac:dyDescent="0.2">
      <c r="A35" s="774" t="s">
        <v>421</v>
      </c>
      <c r="B35" s="687">
        <v>459</v>
      </c>
      <c r="C35" s="687">
        <v>0</v>
      </c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0</v>
      </c>
      <c r="Q35" s="687">
        <v>0</v>
      </c>
      <c r="R35" s="687">
        <v>0</v>
      </c>
      <c r="S35" s="687">
        <v>0</v>
      </c>
      <c r="T35" s="687">
        <v>0</v>
      </c>
      <c r="U35" s="687">
        <v>0</v>
      </c>
      <c r="V35" s="687">
        <v>0</v>
      </c>
      <c r="W35" s="687">
        <v>0</v>
      </c>
      <c r="X35" s="322">
        <v>459</v>
      </c>
    </row>
    <row r="36" spans="1:24" s="688" customFormat="1" ht="15" customHeight="1" x14ac:dyDescent="0.2">
      <c r="A36" s="774" t="s">
        <v>377</v>
      </c>
      <c r="B36" s="687">
        <v>41805</v>
      </c>
      <c r="C36" s="687">
        <v>0</v>
      </c>
      <c r="D36" s="687">
        <v>0</v>
      </c>
      <c r="E36" s="687">
        <v>0</v>
      </c>
      <c r="F36" s="687">
        <v>4801</v>
      </c>
      <c r="G36" s="687">
        <v>1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Q36" s="687">
        <v>0</v>
      </c>
      <c r="R36" s="687">
        <v>0</v>
      </c>
      <c r="S36" s="687">
        <v>0</v>
      </c>
      <c r="T36" s="687">
        <v>0</v>
      </c>
      <c r="U36" s="687">
        <v>0</v>
      </c>
      <c r="V36" s="687">
        <v>0</v>
      </c>
      <c r="W36" s="687">
        <v>0</v>
      </c>
      <c r="X36" s="322">
        <v>46607</v>
      </c>
    </row>
    <row r="37" spans="1:24" s="688" customFormat="1" ht="15" customHeight="1" x14ac:dyDescent="0.2">
      <c r="A37" s="81" t="s">
        <v>421</v>
      </c>
      <c r="B37" s="687">
        <v>21010</v>
      </c>
      <c r="C37" s="687">
        <v>0</v>
      </c>
      <c r="D37" s="687">
        <v>0</v>
      </c>
      <c r="E37" s="687">
        <v>0</v>
      </c>
      <c r="F37" s="687">
        <v>2505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0</v>
      </c>
      <c r="Q37" s="687">
        <v>0</v>
      </c>
      <c r="R37" s="687">
        <v>0</v>
      </c>
      <c r="S37" s="687">
        <v>0</v>
      </c>
      <c r="T37" s="687">
        <v>0</v>
      </c>
      <c r="U37" s="687">
        <v>0</v>
      </c>
      <c r="V37" s="687">
        <v>0</v>
      </c>
      <c r="W37" s="687">
        <v>0</v>
      </c>
      <c r="X37" s="322">
        <v>23515</v>
      </c>
    </row>
    <row r="38" spans="1:24" s="688" customFormat="1" ht="15" customHeight="1" x14ac:dyDescent="0.2">
      <c r="A38" s="292" t="s">
        <v>1157</v>
      </c>
      <c r="B38" s="687">
        <v>129</v>
      </c>
      <c r="C38" s="687">
        <v>0</v>
      </c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Q38" s="687">
        <v>0</v>
      </c>
      <c r="R38" s="687">
        <v>0</v>
      </c>
      <c r="S38" s="687">
        <v>0</v>
      </c>
      <c r="T38" s="687">
        <v>0</v>
      </c>
      <c r="U38" s="687">
        <v>0</v>
      </c>
      <c r="V38" s="687">
        <v>0</v>
      </c>
      <c r="W38" s="687">
        <v>0</v>
      </c>
      <c r="X38" s="322">
        <v>129</v>
      </c>
    </row>
    <row r="39" spans="1:24" s="688" customFormat="1" ht="15" customHeight="1" x14ac:dyDescent="0.2">
      <c r="A39" s="774" t="s">
        <v>420</v>
      </c>
      <c r="B39" s="687">
        <v>0</v>
      </c>
      <c r="C39" s="687">
        <v>0</v>
      </c>
      <c r="D39" s="687">
        <v>0</v>
      </c>
      <c r="E39" s="687">
        <v>0</v>
      </c>
      <c r="F39" s="687">
        <v>0</v>
      </c>
      <c r="G39" s="687">
        <v>0</v>
      </c>
      <c r="H39" s="687">
        <v>0</v>
      </c>
      <c r="I39" s="687">
        <v>0</v>
      </c>
      <c r="J39" s="687">
        <v>0</v>
      </c>
      <c r="K39" s="687">
        <v>0</v>
      </c>
      <c r="L39" s="687">
        <v>0</v>
      </c>
      <c r="M39" s="687">
        <v>0</v>
      </c>
      <c r="N39" s="687">
        <v>0</v>
      </c>
      <c r="O39" s="687">
        <v>0</v>
      </c>
      <c r="P39" s="687">
        <v>0</v>
      </c>
      <c r="Q39" s="687">
        <v>0</v>
      </c>
      <c r="R39" s="687">
        <v>0</v>
      </c>
      <c r="S39" s="687">
        <v>0</v>
      </c>
      <c r="T39" s="687">
        <v>0</v>
      </c>
      <c r="U39" s="687">
        <v>0</v>
      </c>
      <c r="V39" s="687">
        <v>0</v>
      </c>
      <c r="W39" s="687">
        <v>0</v>
      </c>
      <c r="X39" s="322">
        <v>0</v>
      </c>
    </row>
    <row r="40" spans="1:24" s="688" customFormat="1" ht="15" customHeight="1" x14ac:dyDescent="0.2">
      <c r="A40" s="81" t="s">
        <v>421</v>
      </c>
      <c r="B40" s="687">
        <v>0</v>
      </c>
      <c r="C40" s="687">
        <v>0</v>
      </c>
      <c r="D40" s="687">
        <v>0</v>
      </c>
      <c r="E40" s="687">
        <v>0</v>
      </c>
      <c r="F40" s="687">
        <v>0</v>
      </c>
      <c r="G40" s="687">
        <v>0</v>
      </c>
      <c r="H40" s="687">
        <v>0</v>
      </c>
      <c r="I40" s="687">
        <v>0</v>
      </c>
      <c r="J40" s="687">
        <v>0</v>
      </c>
      <c r="K40" s="687">
        <v>0</v>
      </c>
      <c r="L40" s="687">
        <v>0</v>
      </c>
      <c r="M40" s="687">
        <v>0</v>
      </c>
      <c r="N40" s="687">
        <v>0</v>
      </c>
      <c r="O40" s="687">
        <v>0</v>
      </c>
      <c r="P40" s="687">
        <v>0</v>
      </c>
      <c r="Q40" s="687">
        <v>0</v>
      </c>
      <c r="R40" s="687">
        <v>0</v>
      </c>
      <c r="S40" s="687">
        <v>0</v>
      </c>
      <c r="T40" s="687">
        <v>0</v>
      </c>
      <c r="U40" s="687">
        <v>0</v>
      </c>
      <c r="V40" s="687">
        <v>0</v>
      </c>
      <c r="W40" s="687">
        <v>0</v>
      </c>
      <c r="X40" s="322">
        <v>0</v>
      </c>
    </row>
    <row r="41" spans="1:24" s="688" customFormat="1" ht="15" customHeight="1" x14ac:dyDescent="0.2">
      <c r="A41" s="81" t="s">
        <v>376</v>
      </c>
      <c r="B41" s="687">
        <v>0</v>
      </c>
      <c r="C41" s="687">
        <v>0</v>
      </c>
      <c r="D41" s="687">
        <v>0</v>
      </c>
      <c r="E41" s="687">
        <v>0</v>
      </c>
      <c r="F41" s="687">
        <v>0</v>
      </c>
      <c r="G41" s="687">
        <v>0</v>
      </c>
      <c r="H41" s="687">
        <v>0</v>
      </c>
      <c r="I41" s="687">
        <v>0</v>
      </c>
      <c r="J41" s="687">
        <v>0</v>
      </c>
      <c r="K41" s="687">
        <v>0</v>
      </c>
      <c r="L41" s="687">
        <v>0</v>
      </c>
      <c r="M41" s="687">
        <v>0</v>
      </c>
      <c r="N41" s="687">
        <v>0</v>
      </c>
      <c r="O41" s="687">
        <v>0</v>
      </c>
      <c r="P41" s="687">
        <v>0</v>
      </c>
      <c r="Q41" s="687">
        <v>0</v>
      </c>
      <c r="R41" s="687">
        <v>0</v>
      </c>
      <c r="S41" s="687">
        <v>0</v>
      </c>
      <c r="T41" s="687">
        <v>0</v>
      </c>
      <c r="U41" s="687">
        <v>0</v>
      </c>
      <c r="V41" s="687">
        <v>0</v>
      </c>
      <c r="W41" s="687">
        <v>0</v>
      </c>
      <c r="X41" s="322">
        <v>0</v>
      </c>
    </row>
    <row r="42" spans="1:24" s="688" customFormat="1" ht="15" customHeight="1" x14ac:dyDescent="0.2">
      <c r="A42" s="81" t="s">
        <v>421</v>
      </c>
      <c r="B42" s="687">
        <v>0</v>
      </c>
      <c r="C42" s="687">
        <v>0</v>
      </c>
      <c r="D42" s="687">
        <v>0</v>
      </c>
      <c r="E42" s="687">
        <v>0</v>
      </c>
      <c r="F42" s="687">
        <v>0</v>
      </c>
      <c r="G42" s="687">
        <v>0</v>
      </c>
      <c r="H42" s="687">
        <v>0</v>
      </c>
      <c r="I42" s="687">
        <v>0</v>
      </c>
      <c r="J42" s="687">
        <v>0</v>
      </c>
      <c r="K42" s="687">
        <v>0</v>
      </c>
      <c r="L42" s="687">
        <v>0</v>
      </c>
      <c r="M42" s="687">
        <v>0</v>
      </c>
      <c r="N42" s="687">
        <v>0</v>
      </c>
      <c r="O42" s="687">
        <v>0</v>
      </c>
      <c r="P42" s="687">
        <v>0</v>
      </c>
      <c r="Q42" s="687">
        <v>0</v>
      </c>
      <c r="R42" s="687">
        <v>0</v>
      </c>
      <c r="S42" s="687">
        <v>0</v>
      </c>
      <c r="T42" s="687">
        <v>0</v>
      </c>
      <c r="U42" s="687">
        <v>0</v>
      </c>
      <c r="V42" s="687">
        <v>0</v>
      </c>
      <c r="W42" s="687">
        <v>0</v>
      </c>
      <c r="X42" s="322">
        <v>0</v>
      </c>
    </row>
    <row r="43" spans="1:24" s="688" customFormat="1" ht="15" customHeight="1" x14ac:dyDescent="0.2">
      <c r="A43" s="81" t="s">
        <v>377</v>
      </c>
      <c r="B43" s="687">
        <v>129</v>
      </c>
      <c r="C43" s="687">
        <v>0</v>
      </c>
      <c r="D43" s="687">
        <v>0</v>
      </c>
      <c r="E43" s="687">
        <v>0</v>
      </c>
      <c r="F43" s="687">
        <v>0</v>
      </c>
      <c r="G43" s="687">
        <v>0</v>
      </c>
      <c r="H43" s="687">
        <v>0</v>
      </c>
      <c r="I43" s="687">
        <v>0</v>
      </c>
      <c r="J43" s="687">
        <v>0</v>
      </c>
      <c r="K43" s="687">
        <v>0</v>
      </c>
      <c r="L43" s="687">
        <v>0</v>
      </c>
      <c r="M43" s="687">
        <v>0</v>
      </c>
      <c r="N43" s="687">
        <v>0</v>
      </c>
      <c r="O43" s="687">
        <v>0</v>
      </c>
      <c r="P43" s="687">
        <v>0</v>
      </c>
      <c r="Q43" s="687">
        <v>0</v>
      </c>
      <c r="R43" s="687">
        <v>0</v>
      </c>
      <c r="S43" s="687">
        <v>0</v>
      </c>
      <c r="T43" s="687">
        <v>0</v>
      </c>
      <c r="U43" s="687">
        <v>0</v>
      </c>
      <c r="V43" s="687">
        <v>0</v>
      </c>
      <c r="W43" s="687">
        <v>0</v>
      </c>
      <c r="X43" s="322">
        <v>129</v>
      </c>
    </row>
    <row r="44" spans="1:24" s="688" customFormat="1" ht="15" customHeight="1" x14ac:dyDescent="0.2">
      <c r="A44" s="81" t="s">
        <v>421</v>
      </c>
      <c r="B44" s="687">
        <v>0</v>
      </c>
      <c r="C44" s="687">
        <v>0</v>
      </c>
      <c r="D44" s="687">
        <v>0</v>
      </c>
      <c r="E44" s="687">
        <v>0</v>
      </c>
      <c r="F44" s="687">
        <v>0</v>
      </c>
      <c r="G44" s="687">
        <v>0</v>
      </c>
      <c r="H44" s="687">
        <v>0</v>
      </c>
      <c r="I44" s="687">
        <v>0</v>
      </c>
      <c r="J44" s="687">
        <v>0</v>
      </c>
      <c r="K44" s="687">
        <v>0</v>
      </c>
      <c r="L44" s="687">
        <v>0</v>
      </c>
      <c r="M44" s="687">
        <v>0</v>
      </c>
      <c r="N44" s="687">
        <v>0</v>
      </c>
      <c r="O44" s="687">
        <v>0</v>
      </c>
      <c r="P44" s="687">
        <v>0</v>
      </c>
      <c r="Q44" s="687">
        <v>0</v>
      </c>
      <c r="R44" s="687">
        <v>0</v>
      </c>
      <c r="S44" s="687">
        <v>0</v>
      </c>
      <c r="T44" s="687">
        <v>0</v>
      </c>
      <c r="U44" s="687">
        <v>0</v>
      </c>
      <c r="V44" s="687">
        <v>0</v>
      </c>
      <c r="W44" s="687">
        <v>0</v>
      </c>
      <c r="X44" s="322">
        <v>0</v>
      </c>
    </row>
    <row r="45" spans="1:24" s="688" customFormat="1" ht="15" customHeight="1" x14ac:dyDescent="0.2">
      <c r="A45" s="292" t="s">
        <v>810</v>
      </c>
      <c r="B45" s="687">
        <v>2509</v>
      </c>
      <c r="C45" s="687">
        <v>0</v>
      </c>
      <c r="D45" s="687">
        <v>0</v>
      </c>
      <c r="E45" s="687">
        <v>0</v>
      </c>
      <c r="F45" s="687">
        <v>707</v>
      </c>
      <c r="G45" s="687">
        <v>1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Q45" s="687">
        <v>0</v>
      </c>
      <c r="R45" s="687">
        <v>0</v>
      </c>
      <c r="S45" s="687">
        <v>0</v>
      </c>
      <c r="T45" s="687">
        <v>0</v>
      </c>
      <c r="U45" s="687">
        <v>0</v>
      </c>
      <c r="V45" s="687">
        <v>0</v>
      </c>
      <c r="W45" s="687">
        <v>0</v>
      </c>
      <c r="X45" s="322">
        <v>3217</v>
      </c>
    </row>
    <row r="46" spans="1:24" s="688" customFormat="1" ht="15" customHeight="1" x14ac:dyDescent="0.2">
      <c r="A46" s="774" t="s">
        <v>420</v>
      </c>
      <c r="B46" s="687">
        <v>612</v>
      </c>
      <c r="C46" s="687">
        <v>0</v>
      </c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Q46" s="687">
        <v>0</v>
      </c>
      <c r="R46" s="687">
        <v>0</v>
      </c>
      <c r="S46" s="687">
        <v>0</v>
      </c>
      <c r="T46" s="687">
        <v>0</v>
      </c>
      <c r="U46" s="687">
        <v>0</v>
      </c>
      <c r="V46" s="687">
        <v>0</v>
      </c>
      <c r="W46" s="687">
        <v>0</v>
      </c>
      <c r="X46" s="322">
        <v>612</v>
      </c>
    </row>
    <row r="47" spans="1:24" s="688" customFormat="1" ht="15" customHeight="1" x14ac:dyDescent="0.2">
      <c r="A47" s="81" t="s">
        <v>421</v>
      </c>
      <c r="B47" s="687">
        <v>0</v>
      </c>
      <c r="C47" s="687">
        <v>0</v>
      </c>
      <c r="D47" s="687">
        <v>0</v>
      </c>
      <c r="E47" s="687">
        <v>0</v>
      </c>
      <c r="F47" s="687">
        <v>0</v>
      </c>
      <c r="G47" s="687">
        <v>0</v>
      </c>
      <c r="H47" s="687">
        <v>0</v>
      </c>
      <c r="I47" s="687">
        <v>0</v>
      </c>
      <c r="J47" s="687">
        <v>0</v>
      </c>
      <c r="K47" s="687">
        <v>0</v>
      </c>
      <c r="L47" s="687">
        <v>0</v>
      </c>
      <c r="M47" s="687">
        <v>0</v>
      </c>
      <c r="N47" s="687">
        <v>0</v>
      </c>
      <c r="O47" s="687">
        <v>0</v>
      </c>
      <c r="P47" s="687">
        <v>0</v>
      </c>
      <c r="Q47" s="687">
        <v>0</v>
      </c>
      <c r="R47" s="687">
        <v>0</v>
      </c>
      <c r="S47" s="687">
        <v>0</v>
      </c>
      <c r="T47" s="687">
        <v>0</v>
      </c>
      <c r="U47" s="687">
        <v>0</v>
      </c>
      <c r="V47" s="687">
        <v>0</v>
      </c>
      <c r="W47" s="687">
        <v>0</v>
      </c>
      <c r="X47" s="322">
        <v>0</v>
      </c>
    </row>
    <row r="48" spans="1:24" s="316" customFormat="1" ht="15" customHeight="1" x14ac:dyDescent="0.2">
      <c r="A48" s="81" t="s">
        <v>376</v>
      </c>
      <c r="B48" s="322">
        <v>0</v>
      </c>
      <c r="C48" s="322">
        <v>0</v>
      </c>
      <c r="D48" s="322">
        <v>0</v>
      </c>
      <c r="E48" s="322">
        <v>0</v>
      </c>
      <c r="F48" s="322">
        <v>0</v>
      </c>
      <c r="G48" s="322">
        <v>0</v>
      </c>
      <c r="H48" s="322">
        <v>0</v>
      </c>
      <c r="I48" s="322">
        <v>0</v>
      </c>
      <c r="J48" s="322">
        <v>0</v>
      </c>
      <c r="K48" s="322">
        <v>0</v>
      </c>
      <c r="L48" s="322">
        <v>0</v>
      </c>
      <c r="M48" s="322">
        <v>0</v>
      </c>
      <c r="N48" s="322">
        <v>0</v>
      </c>
      <c r="O48" s="322">
        <v>0</v>
      </c>
      <c r="P48" s="322">
        <v>0</v>
      </c>
      <c r="Q48" s="322">
        <v>0</v>
      </c>
      <c r="R48" s="322">
        <v>0</v>
      </c>
      <c r="S48" s="322">
        <v>0</v>
      </c>
      <c r="T48" s="322">
        <v>0</v>
      </c>
      <c r="U48" s="322">
        <v>0</v>
      </c>
      <c r="V48" s="322">
        <v>0</v>
      </c>
      <c r="W48" s="322">
        <v>0</v>
      </c>
      <c r="X48" s="322">
        <v>0</v>
      </c>
    </row>
    <row r="49" spans="1:24" s="316" customFormat="1" ht="15" customHeight="1" x14ac:dyDescent="0.2">
      <c r="A49" s="81" t="s">
        <v>421</v>
      </c>
      <c r="B49" s="322">
        <v>0</v>
      </c>
      <c r="C49" s="322">
        <v>0</v>
      </c>
      <c r="D49" s="322">
        <v>0</v>
      </c>
      <c r="E49" s="322">
        <v>0</v>
      </c>
      <c r="F49" s="322">
        <v>0</v>
      </c>
      <c r="G49" s="322">
        <v>0</v>
      </c>
      <c r="H49" s="322">
        <v>0</v>
      </c>
      <c r="I49" s="322">
        <v>0</v>
      </c>
      <c r="J49" s="322">
        <v>0</v>
      </c>
      <c r="K49" s="322">
        <v>0</v>
      </c>
      <c r="L49" s="322">
        <v>0</v>
      </c>
      <c r="M49" s="322">
        <v>0</v>
      </c>
      <c r="N49" s="322">
        <v>0</v>
      </c>
      <c r="O49" s="322">
        <v>0</v>
      </c>
      <c r="P49" s="322">
        <v>0</v>
      </c>
      <c r="Q49" s="322">
        <v>0</v>
      </c>
      <c r="R49" s="322">
        <v>0</v>
      </c>
      <c r="S49" s="322">
        <v>0</v>
      </c>
      <c r="T49" s="322">
        <v>0</v>
      </c>
      <c r="U49" s="322">
        <v>0</v>
      </c>
      <c r="V49" s="322">
        <v>0</v>
      </c>
      <c r="W49" s="322">
        <v>0</v>
      </c>
      <c r="X49" s="322">
        <v>0</v>
      </c>
    </row>
    <row r="50" spans="1:24" s="316" customFormat="1" ht="15" customHeight="1" x14ac:dyDescent="0.2">
      <c r="A50" s="81" t="s">
        <v>377</v>
      </c>
      <c r="B50" s="322">
        <v>1897</v>
      </c>
      <c r="C50" s="322">
        <v>0</v>
      </c>
      <c r="D50" s="322">
        <v>0</v>
      </c>
      <c r="E50" s="322">
        <v>0</v>
      </c>
      <c r="F50" s="322">
        <v>707</v>
      </c>
      <c r="G50" s="322">
        <v>1</v>
      </c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2605</v>
      </c>
    </row>
    <row r="51" spans="1:24" s="316" customFormat="1" ht="15" customHeight="1" x14ac:dyDescent="0.2">
      <c r="A51" s="81" t="s">
        <v>375</v>
      </c>
      <c r="B51" s="322">
        <v>0</v>
      </c>
      <c r="C51" s="322">
        <v>0</v>
      </c>
      <c r="D51" s="322">
        <v>0</v>
      </c>
      <c r="E51" s="322">
        <v>0</v>
      </c>
      <c r="F51" s="322">
        <v>0</v>
      </c>
      <c r="G51" s="322">
        <v>0</v>
      </c>
      <c r="H51" s="322">
        <v>0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0</v>
      </c>
    </row>
    <row r="52" spans="1:24" s="316" customFormat="1" ht="15" customHeight="1" x14ac:dyDescent="0.2">
      <c r="A52" s="293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</row>
    <row r="53" spans="1:24" s="316" customFormat="1" ht="15" customHeight="1" x14ac:dyDescent="0.2">
      <c r="A53" s="1234" t="s">
        <v>1161</v>
      </c>
      <c r="B53" s="1236">
        <v>217336.09557000003</v>
      </c>
      <c r="C53" s="1236">
        <v>0.13300000000000001</v>
      </c>
      <c r="D53" s="1236">
        <v>52.335839999999997</v>
      </c>
      <c r="E53" s="1236">
        <v>0</v>
      </c>
      <c r="F53" s="1236">
        <v>49843.155605970998</v>
      </c>
      <c r="G53" s="1236">
        <v>630.59133695400124</v>
      </c>
      <c r="H53" s="1236">
        <v>0</v>
      </c>
      <c r="I53" s="1236">
        <v>0</v>
      </c>
      <c r="J53" s="1236">
        <v>0</v>
      </c>
      <c r="K53" s="1236">
        <v>0</v>
      </c>
      <c r="L53" s="1236">
        <v>0</v>
      </c>
      <c r="M53" s="1236">
        <v>0</v>
      </c>
      <c r="N53" s="1236">
        <v>0</v>
      </c>
      <c r="O53" s="1236">
        <v>0</v>
      </c>
      <c r="P53" s="1236">
        <v>0</v>
      </c>
      <c r="Q53" s="1236">
        <v>0</v>
      </c>
      <c r="R53" s="1236">
        <v>0</v>
      </c>
      <c r="S53" s="1236">
        <v>0</v>
      </c>
      <c r="T53" s="1236">
        <v>2349.51892</v>
      </c>
      <c r="U53" s="1236">
        <v>0</v>
      </c>
      <c r="V53" s="1236">
        <v>0</v>
      </c>
      <c r="W53" s="1236">
        <v>0</v>
      </c>
      <c r="X53" s="1236">
        <v>270211.83027292503</v>
      </c>
    </row>
    <row r="54" spans="1:24" s="316" customFormat="1" ht="15" customHeight="1" x14ac:dyDescent="0.2">
      <c r="A54" s="292" t="s">
        <v>808</v>
      </c>
      <c r="B54" s="322">
        <v>217252.67887000003</v>
      </c>
      <c r="C54" s="322">
        <v>0</v>
      </c>
      <c r="D54" s="322">
        <v>52.335839999999997</v>
      </c>
      <c r="E54" s="322">
        <v>0</v>
      </c>
      <c r="F54" s="322">
        <v>49605.381354970996</v>
      </c>
      <c r="G54" s="322">
        <v>636.90930238200121</v>
      </c>
      <c r="H54" s="322">
        <v>0</v>
      </c>
      <c r="I54" s="322">
        <v>0</v>
      </c>
      <c r="J54" s="322">
        <v>0</v>
      </c>
      <c r="K54" s="322">
        <v>0</v>
      </c>
      <c r="L54" s="322">
        <v>0</v>
      </c>
      <c r="M54" s="322">
        <v>0</v>
      </c>
      <c r="N54" s="322">
        <v>0</v>
      </c>
      <c r="O54" s="322">
        <v>0</v>
      </c>
      <c r="P54" s="322">
        <v>0</v>
      </c>
      <c r="Q54" s="322">
        <v>0</v>
      </c>
      <c r="R54" s="322">
        <v>0</v>
      </c>
      <c r="S54" s="322">
        <v>0</v>
      </c>
      <c r="T54" s="322">
        <v>2349.51892</v>
      </c>
      <c r="U54" s="322">
        <v>0</v>
      </c>
      <c r="V54" s="322">
        <v>0</v>
      </c>
      <c r="W54" s="322">
        <v>0</v>
      </c>
      <c r="X54" s="322">
        <v>269896.82428735303</v>
      </c>
    </row>
    <row r="55" spans="1:24" s="316" customFormat="1" ht="15" customHeight="1" x14ac:dyDescent="0.2">
      <c r="A55" s="293" t="s">
        <v>458</v>
      </c>
      <c r="B55" s="322">
        <v>170042.09349000003</v>
      </c>
      <c r="C55" s="322">
        <v>0</v>
      </c>
      <c r="D55" s="322">
        <v>0</v>
      </c>
      <c r="E55" s="322">
        <v>0</v>
      </c>
      <c r="F55" s="322">
        <v>42346.024279999998</v>
      </c>
      <c r="G55" s="322">
        <v>656.00422890700122</v>
      </c>
      <c r="H55" s="322">
        <v>0</v>
      </c>
      <c r="I55" s="322">
        <v>0</v>
      </c>
      <c r="J55" s="322">
        <v>0</v>
      </c>
      <c r="K55" s="322">
        <v>0</v>
      </c>
      <c r="L55" s="322">
        <v>0</v>
      </c>
      <c r="M55" s="322">
        <v>0</v>
      </c>
      <c r="N55" s="322">
        <v>0</v>
      </c>
      <c r="O55" s="322">
        <v>0</v>
      </c>
      <c r="P55" s="322">
        <v>0</v>
      </c>
      <c r="Q55" s="322">
        <v>0</v>
      </c>
      <c r="R55" s="322">
        <v>0</v>
      </c>
      <c r="S55" s="322">
        <v>0</v>
      </c>
      <c r="T55" s="322">
        <v>0</v>
      </c>
      <c r="U55" s="322">
        <v>0</v>
      </c>
      <c r="V55" s="322">
        <v>0</v>
      </c>
      <c r="W55" s="322">
        <v>0</v>
      </c>
      <c r="X55" s="322">
        <v>213044.12199890701</v>
      </c>
    </row>
    <row r="56" spans="1:24" s="316" customFormat="1" ht="15" customHeight="1" x14ac:dyDescent="0.2">
      <c r="A56" s="293" t="s">
        <v>857</v>
      </c>
      <c r="B56" s="322">
        <v>2193.2896599999995</v>
      </c>
      <c r="C56" s="322">
        <v>0</v>
      </c>
      <c r="D56" s="322">
        <v>0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0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0</v>
      </c>
      <c r="V56" s="322">
        <v>0</v>
      </c>
      <c r="W56" s="322">
        <v>0</v>
      </c>
      <c r="X56" s="322">
        <v>2193.2896599999995</v>
      </c>
    </row>
    <row r="57" spans="1:24" s="316" customFormat="1" ht="15" customHeight="1" x14ac:dyDescent="0.2">
      <c r="A57" s="293" t="s">
        <v>858</v>
      </c>
      <c r="B57" s="322">
        <v>45017.295720000002</v>
      </c>
      <c r="C57" s="322">
        <v>0</v>
      </c>
      <c r="D57" s="322">
        <v>52.335839999999997</v>
      </c>
      <c r="E57" s="322">
        <v>0</v>
      </c>
      <c r="F57" s="322">
        <v>7259.357074970997</v>
      </c>
      <c r="G57" s="322">
        <v>-19.094926525000016</v>
      </c>
      <c r="H57" s="322">
        <v>0</v>
      </c>
      <c r="I57" s="322">
        <v>0</v>
      </c>
      <c r="J57" s="322">
        <v>0</v>
      </c>
      <c r="K57" s="322">
        <v>0</v>
      </c>
      <c r="L57" s="322">
        <v>0</v>
      </c>
      <c r="M57" s="322">
        <v>0</v>
      </c>
      <c r="N57" s="322">
        <v>0</v>
      </c>
      <c r="O57" s="322">
        <v>0</v>
      </c>
      <c r="P57" s="322">
        <v>0</v>
      </c>
      <c r="Q57" s="322">
        <v>0</v>
      </c>
      <c r="R57" s="322">
        <v>0</v>
      </c>
      <c r="S57" s="322">
        <v>0</v>
      </c>
      <c r="T57" s="322">
        <v>2349.51892</v>
      </c>
      <c r="U57" s="322">
        <v>0</v>
      </c>
      <c r="V57" s="322">
        <v>0</v>
      </c>
      <c r="W57" s="322">
        <v>0</v>
      </c>
      <c r="X57" s="322">
        <v>54659.412628446</v>
      </c>
    </row>
    <row r="58" spans="1:24" s="316" customFormat="1" ht="15" customHeight="1" x14ac:dyDescent="0.2">
      <c r="A58" s="292" t="s">
        <v>809</v>
      </c>
      <c r="B58" s="322">
        <v>17.962669999999999</v>
      </c>
      <c r="C58" s="322">
        <v>0.13300000000000001</v>
      </c>
      <c r="D58" s="322">
        <v>0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0</v>
      </c>
      <c r="V58" s="322">
        <v>0</v>
      </c>
      <c r="W58" s="322">
        <v>0</v>
      </c>
      <c r="X58" s="322">
        <v>18.095669999999998</v>
      </c>
    </row>
    <row r="59" spans="1:24" s="316" customFormat="1" ht="15" customHeight="1" x14ac:dyDescent="0.2">
      <c r="A59" s="293" t="s">
        <v>458</v>
      </c>
      <c r="B59" s="322">
        <v>0</v>
      </c>
      <c r="C59" s="322">
        <v>0</v>
      </c>
      <c r="D59" s="322">
        <v>0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0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</row>
    <row r="60" spans="1:24" s="316" customFormat="1" ht="15" customHeight="1" x14ac:dyDescent="0.2">
      <c r="A60" s="293" t="s">
        <v>857</v>
      </c>
      <c r="B60" s="322">
        <v>0</v>
      </c>
      <c r="C60" s="322">
        <v>0</v>
      </c>
      <c r="D60" s="322">
        <v>0</v>
      </c>
      <c r="E60" s="322">
        <v>0</v>
      </c>
      <c r="F60" s="322">
        <v>0</v>
      </c>
      <c r="G60" s="322">
        <v>0</v>
      </c>
      <c r="H60" s="322">
        <v>0</v>
      </c>
      <c r="I60" s="322">
        <v>0</v>
      </c>
      <c r="J60" s="322">
        <v>0</v>
      </c>
      <c r="K60" s="322">
        <v>0</v>
      </c>
      <c r="L60" s="322">
        <v>0</v>
      </c>
      <c r="M60" s="322">
        <v>0</v>
      </c>
      <c r="N60" s="322">
        <v>0</v>
      </c>
      <c r="O60" s="322">
        <v>0</v>
      </c>
      <c r="P60" s="322">
        <v>0</v>
      </c>
      <c r="Q60" s="322">
        <v>0</v>
      </c>
      <c r="R60" s="322">
        <v>0</v>
      </c>
      <c r="S60" s="322">
        <v>0</v>
      </c>
      <c r="T60" s="322">
        <v>0</v>
      </c>
      <c r="U60" s="322">
        <v>0</v>
      </c>
      <c r="V60" s="322">
        <v>0</v>
      </c>
      <c r="W60" s="322">
        <v>0</v>
      </c>
      <c r="X60" s="322">
        <v>0</v>
      </c>
    </row>
    <row r="61" spans="1:24" s="316" customFormat="1" ht="15" customHeight="1" x14ac:dyDescent="0.2">
      <c r="A61" s="293" t="s">
        <v>858</v>
      </c>
      <c r="B61" s="322">
        <v>17.962669999999999</v>
      </c>
      <c r="C61" s="322">
        <v>0.13300000000000001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22">
        <v>0</v>
      </c>
      <c r="U61" s="322">
        <v>0</v>
      </c>
      <c r="V61" s="322">
        <v>0</v>
      </c>
      <c r="W61" s="322">
        <v>0</v>
      </c>
      <c r="X61" s="322">
        <v>18.095669999999998</v>
      </c>
    </row>
    <row r="62" spans="1:24" s="316" customFormat="1" ht="15" customHeight="1" x14ac:dyDescent="0.2">
      <c r="A62" s="292" t="s">
        <v>810</v>
      </c>
      <c r="B62" s="322">
        <v>65.454030000000003</v>
      </c>
      <c r="C62" s="322">
        <v>0</v>
      </c>
      <c r="D62" s="322">
        <v>0</v>
      </c>
      <c r="E62" s="322">
        <v>0</v>
      </c>
      <c r="F62" s="322">
        <v>237.77425100000124</v>
      </c>
      <c r="G62" s="322">
        <v>-6.3179654279999848</v>
      </c>
      <c r="H62" s="322">
        <v>0</v>
      </c>
      <c r="I62" s="322">
        <v>0</v>
      </c>
      <c r="J62" s="322">
        <v>0</v>
      </c>
      <c r="K62" s="322">
        <v>0</v>
      </c>
      <c r="L62" s="322">
        <v>0</v>
      </c>
      <c r="M62" s="322">
        <v>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296.91031557200125</v>
      </c>
    </row>
    <row r="63" spans="1:24" s="316" customFormat="1" ht="15" customHeight="1" x14ac:dyDescent="0.2">
      <c r="A63" s="293" t="s">
        <v>458</v>
      </c>
      <c r="B63" s="322">
        <v>1.03301</v>
      </c>
      <c r="C63" s="322">
        <v>0</v>
      </c>
      <c r="D63" s="322">
        <v>0</v>
      </c>
      <c r="E63" s="322">
        <v>0</v>
      </c>
      <c r="F63" s="322">
        <v>0</v>
      </c>
      <c r="G63" s="322">
        <v>-0.5848294770000001</v>
      </c>
      <c r="H63" s="322">
        <v>0</v>
      </c>
      <c r="I63" s="322">
        <v>0</v>
      </c>
      <c r="J63" s="322">
        <v>0</v>
      </c>
      <c r="K63" s="322">
        <v>0</v>
      </c>
      <c r="L63" s="322">
        <v>0</v>
      </c>
      <c r="M63" s="322">
        <v>0</v>
      </c>
      <c r="N63" s="322">
        <v>0</v>
      </c>
      <c r="O63" s="322">
        <v>0</v>
      </c>
      <c r="P63" s="322">
        <v>0</v>
      </c>
      <c r="Q63" s="322">
        <v>0</v>
      </c>
      <c r="R63" s="322">
        <v>0</v>
      </c>
      <c r="S63" s="322">
        <v>0</v>
      </c>
      <c r="T63" s="322">
        <v>0</v>
      </c>
      <c r="U63" s="322">
        <v>0</v>
      </c>
      <c r="V63" s="322">
        <v>0</v>
      </c>
      <c r="W63" s="322">
        <v>0</v>
      </c>
      <c r="X63" s="322">
        <v>0.44818052299999989</v>
      </c>
    </row>
    <row r="64" spans="1:24" s="316" customFormat="1" ht="15" customHeight="1" x14ac:dyDescent="0.2">
      <c r="A64" s="293" t="s">
        <v>857</v>
      </c>
      <c r="B64" s="322">
        <v>0</v>
      </c>
      <c r="C64" s="322">
        <v>0</v>
      </c>
      <c r="D64" s="322">
        <v>0</v>
      </c>
      <c r="E64" s="322">
        <v>0</v>
      </c>
      <c r="F64" s="322">
        <v>0</v>
      </c>
      <c r="G64" s="322">
        <v>0</v>
      </c>
      <c r="H64" s="322">
        <v>0</v>
      </c>
      <c r="I64" s="322">
        <v>0</v>
      </c>
      <c r="J64" s="322">
        <v>0</v>
      </c>
      <c r="K64" s="322">
        <v>0</v>
      </c>
      <c r="L64" s="322">
        <v>0</v>
      </c>
      <c r="M64" s="322">
        <v>0</v>
      </c>
      <c r="N64" s="322">
        <v>0</v>
      </c>
      <c r="O64" s="322">
        <v>0</v>
      </c>
      <c r="P64" s="322">
        <v>0</v>
      </c>
      <c r="Q64" s="322">
        <v>0</v>
      </c>
      <c r="R64" s="322">
        <v>0</v>
      </c>
      <c r="S64" s="322">
        <v>0</v>
      </c>
      <c r="T64" s="322">
        <v>0</v>
      </c>
      <c r="U64" s="322">
        <v>0</v>
      </c>
      <c r="V64" s="322">
        <v>0</v>
      </c>
      <c r="W64" s="322">
        <v>0</v>
      </c>
      <c r="X64" s="322">
        <v>0</v>
      </c>
    </row>
    <row r="65" spans="1:24" s="316" customFormat="1" ht="15" customHeight="1" x14ac:dyDescent="0.2">
      <c r="A65" s="293" t="s">
        <v>858</v>
      </c>
      <c r="B65" s="322">
        <v>64.421019999999999</v>
      </c>
      <c r="C65" s="322">
        <v>0</v>
      </c>
      <c r="D65" s="322">
        <v>0</v>
      </c>
      <c r="E65" s="322">
        <v>0</v>
      </c>
      <c r="F65" s="322">
        <v>237.77425100000124</v>
      </c>
      <c r="G65" s="322">
        <v>-5.7331359509999844</v>
      </c>
      <c r="H65" s="322">
        <v>0</v>
      </c>
      <c r="I65" s="322">
        <v>0</v>
      </c>
      <c r="J65" s="322">
        <v>0</v>
      </c>
      <c r="K65" s="322">
        <v>0</v>
      </c>
      <c r="L65" s="322">
        <v>0</v>
      </c>
      <c r="M65" s="322">
        <v>0</v>
      </c>
      <c r="N65" s="322">
        <v>0</v>
      </c>
      <c r="O65" s="322">
        <v>0</v>
      </c>
      <c r="P65" s="322">
        <v>0</v>
      </c>
      <c r="Q65" s="322">
        <v>0</v>
      </c>
      <c r="R65" s="322">
        <v>0</v>
      </c>
      <c r="S65" s="322">
        <v>0</v>
      </c>
      <c r="T65" s="322">
        <v>0</v>
      </c>
      <c r="U65" s="322">
        <v>0</v>
      </c>
      <c r="V65" s="322">
        <v>0</v>
      </c>
      <c r="W65" s="322">
        <v>0</v>
      </c>
      <c r="X65" s="322">
        <v>296.46213504900123</v>
      </c>
    </row>
    <row r="66" spans="1:24" s="316" customFormat="1" ht="15" customHeight="1" x14ac:dyDescent="0.2">
      <c r="A66" s="292"/>
      <c r="B66" s="322"/>
      <c r="C66" s="322"/>
      <c r="D66" s="322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</row>
    <row r="67" spans="1:24" s="316" customFormat="1" ht="15" customHeight="1" x14ac:dyDescent="0.2">
      <c r="A67" s="1234" t="s">
        <v>1162</v>
      </c>
      <c r="B67" s="1236">
        <v>153947.87351949976</v>
      </c>
      <c r="C67" s="1236">
        <v>0</v>
      </c>
      <c r="D67" s="1236">
        <v>0</v>
      </c>
      <c r="E67" s="1236">
        <v>0</v>
      </c>
      <c r="F67" s="1236">
        <v>40185.573449999996</v>
      </c>
      <c r="G67" s="1236">
        <v>21192.113359992571</v>
      </c>
      <c r="H67" s="1236">
        <v>0</v>
      </c>
      <c r="I67" s="1236">
        <v>0</v>
      </c>
      <c r="J67" s="1236">
        <v>0</v>
      </c>
      <c r="K67" s="1236">
        <v>0</v>
      </c>
      <c r="L67" s="1236">
        <v>0</v>
      </c>
      <c r="M67" s="1236">
        <v>0</v>
      </c>
      <c r="N67" s="1236">
        <v>0</v>
      </c>
      <c r="O67" s="1236">
        <v>0</v>
      </c>
      <c r="P67" s="1236">
        <v>0</v>
      </c>
      <c r="Q67" s="1236">
        <v>0</v>
      </c>
      <c r="R67" s="1236">
        <v>0</v>
      </c>
      <c r="S67" s="1236">
        <v>0</v>
      </c>
      <c r="T67" s="1236">
        <v>2861.4621899999997</v>
      </c>
      <c r="U67" s="1236">
        <v>1.26562</v>
      </c>
      <c r="V67" s="1236">
        <v>0</v>
      </c>
      <c r="W67" s="1236">
        <v>0</v>
      </c>
      <c r="X67" s="1236">
        <v>218188.2881394923</v>
      </c>
    </row>
    <row r="68" spans="1:24" s="316" customFormat="1" ht="15" customHeight="1" x14ac:dyDescent="0.2">
      <c r="A68" s="292" t="s">
        <v>808</v>
      </c>
      <c r="B68" s="322">
        <v>153865.12199949974</v>
      </c>
      <c r="C68" s="322">
        <v>0</v>
      </c>
      <c r="D68" s="322">
        <v>0</v>
      </c>
      <c r="E68" s="322">
        <v>0</v>
      </c>
      <c r="F68" s="322">
        <v>40183.657289999996</v>
      </c>
      <c r="G68" s="322">
        <v>20869.296369992571</v>
      </c>
      <c r="H68" s="322">
        <v>0</v>
      </c>
      <c r="I68" s="322">
        <v>0</v>
      </c>
      <c r="J68" s="322">
        <v>0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2861.4621899999997</v>
      </c>
      <c r="U68" s="322">
        <v>1.26562</v>
      </c>
      <c r="V68" s="322">
        <v>0</v>
      </c>
      <c r="W68" s="322">
        <v>0</v>
      </c>
      <c r="X68" s="322">
        <v>217780.8034694923</v>
      </c>
    </row>
    <row r="69" spans="1:24" s="316" customFormat="1" ht="15" customHeight="1" x14ac:dyDescent="0.2">
      <c r="A69" s="293" t="s">
        <v>458</v>
      </c>
      <c r="B69" s="322">
        <v>124609.2718015</v>
      </c>
      <c r="C69" s="322">
        <v>0</v>
      </c>
      <c r="D69" s="322">
        <v>0</v>
      </c>
      <c r="E69" s="322">
        <v>0</v>
      </c>
      <c r="F69" s="322">
        <v>34837.614179999844</v>
      </c>
      <c r="G69" s="322">
        <v>15592.426719992502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175039.31270149237</v>
      </c>
    </row>
    <row r="70" spans="1:24" s="316" customFormat="1" ht="15" customHeight="1" x14ac:dyDescent="0.2">
      <c r="A70" s="293" t="s">
        <v>857</v>
      </c>
      <c r="B70" s="322">
        <v>2042.913826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2042.913826</v>
      </c>
    </row>
    <row r="71" spans="1:24" s="316" customFormat="1" ht="15" customHeight="1" x14ac:dyDescent="0.2">
      <c r="A71" s="293" t="s">
        <v>858</v>
      </c>
      <c r="B71" s="322">
        <v>27212.936371999738</v>
      </c>
      <c r="C71" s="322">
        <v>0</v>
      </c>
      <c r="D71" s="322">
        <v>0</v>
      </c>
      <c r="E71" s="322">
        <v>0</v>
      </c>
      <c r="F71" s="322">
        <v>5346.0431100001542</v>
      </c>
      <c r="G71" s="322">
        <v>5276.8696500000697</v>
      </c>
      <c r="H71" s="322">
        <v>0</v>
      </c>
      <c r="I71" s="322">
        <v>0</v>
      </c>
      <c r="J71" s="322">
        <v>0</v>
      </c>
      <c r="K71" s="322">
        <v>0</v>
      </c>
      <c r="L71" s="322">
        <v>0</v>
      </c>
      <c r="M71" s="322">
        <v>0</v>
      </c>
      <c r="N71" s="322">
        <v>0</v>
      </c>
      <c r="O71" s="322">
        <v>0</v>
      </c>
      <c r="P71" s="322">
        <v>0</v>
      </c>
      <c r="Q71" s="322">
        <v>0</v>
      </c>
      <c r="R71" s="322">
        <v>0</v>
      </c>
      <c r="S71" s="322">
        <v>0</v>
      </c>
      <c r="T71" s="322">
        <v>2861.4621899999997</v>
      </c>
      <c r="U71" s="322">
        <v>1.26562</v>
      </c>
      <c r="V71" s="322">
        <v>0</v>
      </c>
      <c r="W71" s="322">
        <v>0</v>
      </c>
      <c r="X71" s="322">
        <v>40698.576941999956</v>
      </c>
    </row>
    <row r="72" spans="1:24" s="316" customFormat="1" ht="15" customHeight="1" x14ac:dyDescent="0.2">
      <c r="A72" s="292" t="s">
        <v>809</v>
      </c>
      <c r="B72" s="322">
        <v>53.124000000000002</v>
      </c>
      <c r="C72" s="322">
        <v>0</v>
      </c>
      <c r="D72" s="322">
        <v>0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0</v>
      </c>
      <c r="N72" s="322">
        <v>0</v>
      </c>
      <c r="O72" s="322">
        <v>0</v>
      </c>
      <c r="P72" s="322">
        <v>0</v>
      </c>
      <c r="Q72" s="322">
        <v>0</v>
      </c>
      <c r="R72" s="322">
        <v>0</v>
      </c>
      <c r="S72" s="322">
        <v>0</v>
      </c>
      <c r="T72" s="322">
        <v>0</v>
      </c>
      <c r="U72" s="322">
        <v>0</v>
      </c>
      <c r="V72" s="322">
        <v>0</v>
      </c>
      <c r="W72" s="322">
        <v>0</v>
      </c>
      <c r="X72" s="322">
        <v>53.124000000000002</v>
      </c>
    </row>
    <row r="73" spans="1:24" s="316" customFormat="1" ht="15" customHeight="1" x14ac:dyDescent="0.2">
      <c r="A73" s="293" t="s">
        <v>458</v>
      </c>
      <c r="B73" s="322">
        <v>53.124000000000002</v>
      </c>
      <c r="C73" s="322">
        <v>0</v>
      </c>
      <c r="D73" s="322">
        <v>0</v>
      </c>
      <c r="E73" s="322">
        <v>0</v>
      </c>
      <c r="F73" s="322">
        <v>0</v>
      </c>
      <c r="G73" s="322">
        <v>0</v>
      </c>
      <c r="H73" s="322">
        <v>0</v>
      </c>
      <c r="I73" s="322">
        <v>0</v>
      </c>
      <c r="J73" s="322">
        <v>0</v>
      </c>
      <c r="K73" s="322">
        <v>0</v>
      </c>
      <c r="L73" s="322">
        <v>0</v>
      </c>
      <c r="M73" s="322">
        <v>0</v>
      </c>
      <c r="N73" s="322">
        <v>0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0</v>
      </c>
      <c r="U73" s="322">
        <v>0</v>
      </c>
      <c r="V73" s="322">
        <v>0</v>
      </c>
      <c r="W73" s="322">
        <v>0</v>
      </c>
      <c r="X73" s="322">
        <v>53.124000000000002</v>
      </c>
    </row>
    <row r="74" spans="1:24" s="316" customFormat="1" ht="15" customHeight="1" x14ac:dyDescent="0.2">
      <c r="A74" s="293" t="s">
        <v>857</v>
      </c>
      <c r="B74" s="322">
        <v>0</v>
      </c>
      <c r="C74" s="322">
        <v>0</v>
      </c>
      <c r="D74" s="322">
        <v>0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0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0</v>
      </c>
      <c r="V74" s="322">
        <v>0</v>
      </c>
      <c r="W74" s="322">
        <v>0</v>
      </c>
      <c r="X74" s="322">
        <v>0</v>
      </c>
    </row>
    <row r="75" spans="1:24" s="316" customFormat="1" ht="15" customHeight="1" x14ac:dyDescent="0.2">
      <c r="A75" s="293" t="s">
        <v>858</v>
      </c>
      <c r="B75" s="322">
        <v>0</v>
      </c>
      <c r="C75" s="322">
        <v>0</v>
      </c>
      <c r="D75" s="322">
        <v>0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  <c r="K75" s="322">
        <v>0</v>
      </c>
      <c r="L75" s="322">
        <v>0</v>
      </c>
      <c r="M75" s="322">
        <v>0</v>
      </c>
      <c r="N75" s="322">
        <v>0</v>
      </c>
      <c r="O75" s="322">
        <v>0</v>
      </c>
      <c r="P75" s="322">
        <v>0</v>
      </c>
      <c r="Q75" s="322">
        <v>0</v>
      </c>
      <c r="R75" s="322">
        <v>0</v>
      </c>
      <c r="S75" s="322">
        <v>0</v>
      </c>
      <c r="T75" s="322">
        <v>0</v>
      </c>
      <c r="U75" s="322">
        <v>0</v>
      </c>
      <c r="V75" s="322">
        <v>0</v>
      </c>
      <c r="W75" s="322">
        <v>0</v>
      </c>
      <c r="X75" s="322">
        <v>0</v>
      </c>
    </row>
    <row r="76" spans="1:24" s="316" customFormat="1" ht="15" customHeight="1" x14ac:dyDescent="0.2">
      <c r="A76" s="292" t="s">
        <v>810</v>
      </c>
      <c r="B76" s="322">
        <v>29.627520000000001</v>
      </c>
      <c r="C76" s="322">
        <v>0</v>
      </c>
      <c r="D76" s="322">
        <v>0</v>
      </c>
      <c r="E76" s="322">
        <v>0</v>
      </c>
      <c r="F76" s="322">
        <v>1.9161600000000001</v>
      </c>
      <c r="G76" s="322">
        <v>322.81699000000015</v>
      </c>
      <c r="H76" s="322">
        <v>0</v>
      </c>
      <c r="I76" s="322">
        <v>0</v>
      </c>
      <c r="J76" s="322">
        <v>0</v>
      </c>
      <c r="K76" s="322">
        <v>0</v>
      </c>
      <c r="L76" s="322">
        <v>0</v>
      </c>
      <c r="M76" s="322">
        <v>0</v>
      </c>
      <c r="N76" s="322">
        <v>0</v>
      </c>
      <c r="O76" s="322">
        <v>0</v>
      </c>
      <c r="P76" s="322">
        <v>0</v>
      </c>
      <c r="Q76" s="322">
        <v>0</v>
      </c>
      <c r="R76" s="322">
        <v>0</v>
      </c>
      <c r="S76" s="322">
        <v>0</v>
      </c>
      <c r="T76" s="322">
        <v>0</v>
      </c>
      <c r="U76" s="322">
        <v>0</v>
      </c>
      <c r="V76" s="322">
        <v>0</v>
      </c>
      <c r="W76" s="322">
        <v>0</v>
      </c>
      <c r="X76" s="322">
        <v>354.36067000000014</v>
      </c>
    </row>
    <row r="77" spans="1:24" s="316" customFormat="1" ht="15" customHeight="1" x14ac:dyDescent="0.2">
      <c r="A77" s="293" t="s">
        <v>458</v>
      </c>
      <c r="B77" s="322">
        <v>0</v>
      </c>
      <c r="C77" s="322">
        <v>0</v>
      </c>
      <c r="D77" s="322">
        <v>0</v>
      </c>
      <c r="E77" s="322">
        <v>0</v>
      </c>
      <c r="F77" s="322">
        <v>0</v>
      </c>
      <c r="G77" s="322">
        <v>10.549090000000001</v>
      </c>
      <c r="H77" s="322">
        <v>0</v>
      </c>
      <c r="I77" s="322">
        <v>0</v>
      </c>
      <c r="J77" s="322">
        <v>0</v>
      </c>
      <c r="K77" s="322">
        <v>0</v>
      </c>
      <c r="L77" s="322">
        <v>0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0</v>
      </c>
      <c r="V77" s="322">
        <v>0</v>
      </c>
      <c r="W77" s="322">
        <v>0</v>
      </c>
      <c r="X77" s="322">
        <v>10.549090000000001</v>
      </c>
    </row>
    <row r="78" spans="1:24" s="316" customFormat="1" ht="15" customHeight="1" x14ac:dyDescent="0.2">
      <c r="A78" s="293" t="s">
        <v>857</v>
      </c>
      <c r="B78" s="322">
        <v>0</v>
      </c>
      <c r="C78" s="322">
        <v>0</v>
      </c>
      <c r="D78" s="322">
        <v>0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  <c r="Q78" s="322">
        <v>0</v>
      </c>
      <c r="R78" s="322">
        <v>0</v>
      </c>
      <c r="S78" s="322">
        <v>0</v>
      </c>
      <c r="T78" s="322">
        <v>0</v>
      </c>
      <c r="U78" s="322">
        <v>0</v>
      </c>
      <c r="V78" s="322">
        <v>0</v>
      </c>
      <c r="W78" s="322">
        <v>0</v>
      </c>
      <c r="X78" s="322">
        <v>0</v>
      </c>
    </row>
    <row r="79" spans="1:24" s="316" customFormat="1" ht="15" customHeight="1" thickBot="1" x14ac:dyDescent="0.25">
      <c r="A79" s="294" t="s">
        <v>858</v>
      </c>
      <c r="B79" s="325">
        <v>29.627520000000001</v>
      </c>
      <c r="C79" s="325">
        <v>0</v>
      </c>
      <c r="D79" s="325">
        <v>0</v>
      </c>
      <c r="E79" s="325">
        <v>0</v>
      </c>
      <c r="F79" s="325">
        <v>1.9161600000000001</v>
      </c>
      <c r="G79" s="325">
        <v>312.26790000000017</v>
      </c>
      <c r="H79" s="325">
        <v>0</v>
      </c>
      <c r="I79" s="325">
        <v>0</v>
      </c>
      <c r="J79" s="325">
        <v>0</v>
      </c>
      <c r="K79" s="325">
        <v>0</v>
      </c>
      <c r="L79" s="325">
        <v>0</v>
      </c>
      <c r="M79" s="325">
        <v>0</v>
      </c>
      <c r="N79" s="325">
        <v>0</v>
      </c>
      <c r="O79" s="325">
        <v>0</v>
      </c>
      <c r="P79" s="325">
        <v>0</v>
      </c>
      <c r="Q79" s="325">
        <v>0</v>
      </c>
      <c r="R79" s="325">
        <v>0</v>
      </c>
      <c r="S79" s="325">
        <v>0</v>
      </c>
      <c r="T79" s="325">
        <v>0</v>
      </c>
      <c r="U79" s="325">
        <v>0</v>
      </c>
      <c r="V79" s="325">
        <v>0</v>
      </c>
      <c r="W79" s="325">
        <v>0</v>
      </c>
      <c r="X79" s="325">
        <v>343.81158000000016</v>
      </c>
    </row>
    <row r="80" spans="1:24" s="688" customFormat="1" ht="15" customHeight="1" x14ac:dyDescent="0.2">
      <c r="A80" s="689"/>
      <c r="B80" s="690"/>
      <c r="C80" s="690"/>
      <c r="D80" s="690"/>
      <c r="E80" s="690"/>
      <c r="F80" s="690"/>
      <c r="G80" s="690"/>
      <c r="H80" s="690"/>
      <c r="I80" s="690"/>
      <c r="J80" s="690"/>
      <c r="K80" s="690"/>
      <c r="L80" s="690"/>
      <c r="M80" s="690"/>
      <c r="N80" s="690"/>
      <c r="O80" s="690"/>
      <c r="P80" s="690"/>
      <c r="Q80" s="690"/>
      <c r="R80" s="690"/>
      <c r="S80" s="690"/>
      <c r="T80" s="690"/>
      <c r="U80" s="690"/>
      <c r="V80" s="690"/>
      <c r="W80" s="690"/>
      <c r="X80" s="690"/>
    </row>
    <row r="81" s="316" customFormat="1" x14ac:dyDescent="0.2"/>
    <row r="82" s="316" customFormat="1" x14ac:dyDescent="0.2"/>
    <row r="83" s="316" customFormat="1" x14ac:dyDescent="0.2"/>
    <row r="84" s="316" customFormat="1" x14ac:dyDescent="0.2"/>
    <row r="85" s="316" customFormat="1" x14ac:dyDescent="0.2"/>
  </sheetData>
  <mergeCells count="2">
    <mergeCell ref="K5:X6"/>
    <mergeCell ref="A5:J6"/>
  </mergeCells>
  <phoneticPr fontId="164" type="noConversion"/>
  <conditionalFormatting sqref="V8:W8 N8:T8">
    <cfRule type="expression" dxfId="72" priority="121" stopIfTrue="1">
      <formula>#REF!=1</formula>
    </cfRule>
  </conditionalFormatting>
  <conditionalFormatting sqref="X8 B8:M8">
    <cfRule type="expression" dxfId="71" priority="966" stopIfTrue="1">
      <formula>#REF!=1</formula>
    </cfRule>
  </conditionalFormatting>
  <conditionalFormatting sqref="Y8:AH8">
    <cfRule type="expression" dxfId="70" priority="96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59" fitToWidth="2" orientation="portrait" r:id="rId1"/>
  <headerFooter alignWithMargins="0"/>
  <colBreaks count="1" manualBreakCount="1">
    <brk id="10" min="2" max="79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Y71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K5" sqref="K5:X6"/>
    </sheetView>
  </sheetViews>
  <sheetFormatPr defaultRowHeight="12.75" x14ac:dyDescent="0.2"/>
  <cols>
    <col min="1" max="1" width="48.140625" style="315" customWidth="1"/>
    <col min="2" max="3" width="9.7109375" style="315" bestFit="1" customWidth="1"/>
    <col min="4" max="4" width="11" style="315" bestFit="1" customWidth="1"/>
    <col min="5" max="16" width="9.28515625" style="315" bestFit="1" customWidth="1"/>
    <col min="17" max="17" width="10.7109375" style="315" customWidth="1"/>
    <col min="18" max="19" width="9.28515625" style="315" bestFit="1" customWidth="1"/>
    <col min="20" max="20" width="9.42578125" style="315" bestFit="1" customWidth="1"/>
    <col min="21" max="21" width="10.140625" style="315" bestFit="1" customWidth="1"/>
    <col min="22" max="23" width="9.28515625" style="316" bestFit="1" customWidth="1"/>
    <col min="24" max="24" width="10.140625" style="316" customWidth="1"/>
    <col min="25" max="16384" width="9.140625" style="315"/>
  </cols>
  <sheetData>
    <row r="1" spans="1:25" x14ac:dyDescent="0.2">
      <c r="A1" s="757" t="s">
        <v>349</v>
      </c>
    </row>
    <row r="2" spans="1:25" x14ac:dyDescent="0.2">
      <c r="A2" s="757" t="s">
        <v>350</v>
      </c>
    </row>
    <row r="3" spans="1:25" s="919" customFormat="1" ht="15" customHeight="1" x14ac:dyDescent="0.2">
      <c r="A3" s="992" t="s">
        <v>1811</v>
      </c>
      <c r="V3" s="920"/>
      <c r="W3" s="920"/>
      <c r="X3" s="993" t="s">
        <v>1812</v>
      </c>
    </row>
    <row r="4" spans="1:25" s="317" customFormat="1" ht="12" customHeight="1" x14ac:dyDescent="0.2">
      <c r="V4" s="318"/>
      <c r="W4" s="318"/>
      <c r="X4" s="318"/>
    </row>
    <row r="5" spans="1:25" s="317" customFormat="1" ht="18" customHeight="1" x14ac:dyDescent="0.2">
      <c r="A5" s="1796" t="s">
        <v>4047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1945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</row>
    <row r="6" spans="1:25" s="317" customFormat="1" ht="24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</row>
    <row r="7" spans="1:25" s="317" customFormat="1" ht="12" customHeight="1" thickBot="1" x14ac:dyDescent="0.25">
      <c r="V7" s="318"/>
      <c r="W7" s="318"/>
      <c r="X7" s="314" t="s">
        <v>1135</v>
      </c>
    </row>
    <row r="8" spans="1:25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5" s="966" customFormat="1" ht="12" customHeight="1" x14ac:dyDescent="0.2">
      <c r="A9" s="1241" t="s">
        <v>64</v>
      </c>
      <c r="B9" s="1242">
        <v>125</v>
      </c>
      <c r="C9" s="1242">
        <v>4</v>
      </c>
      <c r="D9" s="1242">
        <v>10</v>
      </c>
      <c r="E9" s="1242">
        <v>1</v>
      </c>
      <c r="F9" s="1242">
        <v>448</v>
      </c>
      <c r="G9" s="1242">
        <v>226</v>
      </c>
      <c r="H9" s="1242">
        <v>2091</v>
      </c>
      <c r="I9" s="1242">
        <v>71640.130401509217</v>
      </c>
      <c r="J9" s="1242">
        <v>9373</v>
      </c>
      <c r="K9" s="1242">
        <v>78924</v>
      </c>
      <c r="L9" s="1242">
        <v>35115</v>
      </c>
      <c r="M9" s="1242">
        <v>17701</v>
      </c>
      <c r="N9" s="1242">
        <v>344</v>
      </c>
      <c r="O9" s="1242">
        <v>49956</v>
      </c>
      <c r="P9" s="1242">
        <v>2350</v>
      </c>
      <c r="Q9" s="1242">
        <v>3825</v>
      </c>
      <c r="R9" s="1242">
        <v>15609</v>
      </c>
      <c r="S9" s="1242">
        <v>3673</v>
      </c>
      <c r="T9" s="1242">
        <v>11104</v>
      </c>
      <c r="U9" s="1242">
        <v>24809</v>
      </c>
      <c r="V9" s="1242">
        <v>0</v>
      </c>
      <c r="W9" s="1242">
        <v>9944</v>
      </c>
      <c r="X9" s="1242">
        <v>337272.13040150923</v>
      </c>
    </row>
    <row r="10" spans="1:25" s="319" customFormat="1" ht="12" customHeight="1" x14ac:dyDescent="0.2">
      <c r="A10" s="705" t="s">
        <v>378</v>
      </c>
      <c r="B10" s="324">
        <v>11</v>
      </c>
      <c r="C10" s="324">
        <v>3</v>
      </c>
      <c r="D10" s="324">
        <v>0</v>
      </c>
      <c r="E10" s="324">
        <v>0</v>
      </c>
      <c r="F10" s="324">
        <v>0</v>
      </c>
      <c r="G10" s="324">
        <v>13</v>
      </c>
      <c r="H10" s="324">
        <v>0</v>
      </c>
      <c r="I10" s="324">
        <v>1265</v>
      </c>
      <c r="J10" s="324">
        <v>15</v>
      </c>
      <c r="K10" s="324">
        <v>25295</v>
      </c>
      <c r="L10" s="324">
        <v>22900</v>
      </c>
      <c r="M10" s="324">
        <v>87</v>
      </c>
      <c r="N10" s="324">
        <v>40</v>
      </c>
      <c r="O10" s="324">
        <v>31</v>
      </c>
      <c r="P10" s="324">
        <v>0</v>
      </c>
      <c r="Q10" s="324">
        <v>57</v>
      </c>
      <c r="R10" s="324">
        <v>5</v>
      </c>
      <c r="S10" s="324">
        <v>4</v>
      </c>
      <c r="T10" s="324">
        <v>0</v>
      </c>
      <c r="U10" s="324">
        <v>27</v>
      </c>
      <c r="V10" s="324">
        <v>0</v>
      </c>
      <c r="W10" s="324">
        <v>7</v>
      </c>
      <c r="X10" s="324">
        <v>49760</v>
      </c>
    </row>
    <row r="11" spans="1:25" s="321" customFormat="1" ht="12" customHeight="1" x14ac:dyDescent="0.2">
      <c r="A11" s="699" t="s">
        <v>379</v>
      </c>
      <c r="B11" s="320">
        <v>11</v>
      </c>
      <c r="C11" s="320">
        <v>3</v>
      </c>
      <c r="D11" s="320">
        <v>0</v>
      </c>
      <c r="E11" s="320">
        <v>0</v>
      </c>
      <c r="F11" s="320">
        <v>0</v>
      </c>
      <c r="G11" s="320">
        <v>13</v>
      </c>
      <c r="H11" s="320">
        <v>0</v>
      </c>
      <c r="I11" s="320">
        <v>395.37057569296377</v>
      </c>
      <c r="J11" s="320">
        <v>15</v>
      </c>
      <c r="K11" s="320">
        <v>25953</v>
      </c>
      <c r="L11" s="320">
        <v>7161</v>
      </c>
      <c r="M11" s="320">
        <v>66</v>
      </c>
      <c r="N11" s="320">
        <v>20</v>
      </c>
      <c r="O11" s="320">
        <v>19</v>
      </c>
      <c r="P11" s="320">
        <v>0</v>
      </c>
      <c r="Q11" s="320">
        <v>19</v>
      </c>
      <c r="R11" s="320">
        <v>5</v>
      </c>
      <c r="S11" s="320">
        <v>4</v>
      </c>
      <c r="T11" s="320">
        <v>0</v>
      </c>
      <c r="U11" s="320">
        <v>10</v>
      </c>
      <c r="V11" s="320">
        <v>0</v>
      </c>
      <c r="W11" s="320">
        <v>0</v>
      </c>
      <c r="X11" s="320">
        <v>33694.370575692963</v>
      </c>
    </row>
    <row r="12" spans="1:25" s="316" customFormat="1" ht="12" customHeight="1" x14ac:dyDescent="0.2">
      <c r="A12" s="696" t="s">
        <v>380</v>
      </c>
      <c r="B12" s="322">
        <v>11</v>
      </c>
      <c r="C12" s="322">
        <v>0</v>
      </c>
      <c r="D12" s="322">
        <v>0</v>
      </c>
      <c r="E12" s="322">
        <v>0</v>
      </c>
      <c r="F12" s="322">
        <v>0</v>
      </c>
      <c r="G12" s="322">
        <v>0</v>
      </c>
      <c r="H12" s="322">
        <v>0</v>
      </c>
      <c r="I12" s="322">
        <v>395.37057569296377</v>
      </c>
      <c r="J12" s="322">
        <v>5</v>
      </c>
      <c r="K12" s="322">
        <v>25952</v>
      </c>
      <c r="L12" s="322">
        <v>7161</v>
      </c>
      <c r="M12" s="322">
        <v>64</v>
      </c>
      <c r="N12" s="322">
        <v>20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33608.370575692963</v>
      </c>
    </row>
    <row r="13" spans="1:25" s="316" customFormat="1" ht="12" customHeight="1" x14ac:dyDescent="0.2">
      <c r="A13" s="696" t="s">
        <v>457</v>
      </c>
      <c r="B13" s="322">
        <v>0</v>
      </c>
      <c r="C13" s="322">
        <v>0</v>
      </c>
      <c r="D13" s="322">
        <v>0</v>
      </c>
      <c r="E13" s="322">
        <v>0</v>
      </c>
      <c r="F13" s="322">
        <v>0</v>
      </c>
      <c r="G13" s="322">
        <v>0</v>
      </c>
      <c r="H13" s="322">
        <v>0</v>
      </c>
      <c r="I13" s="322">
        <v>0</v>
      </c>
      <c r="J13" s="322">
        <v>10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10</v>
      </c>
    </row>
    <row r="14" spans="1:25" s="316" customFormat="1" ht="12" customHeight="1" x14ac:dyDescent="0.2">
      <c r="A14" s="696" t="s">
        <v>381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126994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780104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907098</v>
      </c>
    </row>
    <row r="15" spans="1:25" s="316" customFormat="1" ht="12" customHeight="1" x14ac:dyDescent="0.2">
      <c r="A15" s="696" t="s">
        <v>382</v>
      </c>
      <c r="B15" s="322">
        <v>0</v>
      </c>
      <c r="C15" s="322">
        <v>3</v>
      </c>
      <c r="D15" s="322">
        <v>0</v>
      </c>
      <c r="E15" s="322">
        <v>0</v>
      </c>
      <c r="F15" s="322">
        <v>0</v>
      </c>
      <c r="G15" s="322">
        <v>13</v>
      </c>
      <c r="H15" s="322">
        <v>0</v>
      </c>
      <c r="I15" s="322">
        <v>0</v>
      </c>
      <c r="J15" s="322">
        <v>0</v>
      </c>
      <c r="K15" s="322">
        <v>1</v>
      </c>
      <c r="L15" s="322">
        <v>0</v>
      </c>
      <c r="M15" s="322">
        <v>2</v>
      </c>
      <c r="N15" s="322">
        <v>0</v>
      </c>
      <c r="O15" s="322">
        <v>19</v>
      </c>
      <c r="P15" s="322">
        <v>0</v>
      </c>
      <c r="Q15" s="322">
        <v>19</v>
      </c>
      <c r="R15" s="322">
        <v>5</v>
      </c>
      <c r="S15" s="322">
        <v>4</v>
      </c>
      <c r="T15" s="322">
        <v>0</v>
      </c>
      <c r="U15" s="322">
        <v>10</v>
      </c>
      <c r="V15" s="322">
        <v>0</v>
      </c>
      <c r="W15" s="322">
        <v>0</v>
      </c>
      <c r="X15" s="322">
        <v>76</v>
      </c>
    </row>
    <row r="16" spans="1:25" s="316" customFormat="1" ht="12" customHeight="1" x14ac:dyDescent="0.2">
      <c r="A16" s="696" t="s">
        <v>381</v>
      </c>
      <c r="B16" s="322">
        <v>0</v>
      </c>
      <c r="C16" s="322">
        <v>215</v>
      </c>
      <c r="D16" s="322">
        <v>0</v>
      </c>
      <c r="E16" s="322">
        <v>0</v>
      </c>
      <c r="F16" s="322">
        <v>0</v>
      </c>
      <c r="G16" s="322">
        <v>52211</v>
      </c>
      <c r="H16" s="322">
        <v>0</v>
      </c>
      <c r="I16" s="322">
        <v>92129.760709265873</v>
      </c>
      <c r="J16" s="322">
        <v>0</v>
      </c>
      <c r="K16" s="322">
        <v>238223</v>
      </c>
      <c r="L16" s="322">
        <v>0</v>
      </c>
      <c r="M16" s="322">
        <v>388500</v>
      </c>
      <c r="N16" s="322">
        <v>0</v>
      </c>
      <c r="O16" s="322">
        <v>535511</v>
      </c>
      <c r="P16" s="322">
        <v>0</v>
      </c>
      <c r="Q16" s="322">
        <v>463915</v>
      </c>
      <c r="R16" s="322">
        <v>190350</v>
      </c>
      <c r="S16" s="322">
        <v>108057</v>
      </c>
      <c r="T16" s="322">
        <v>420027</v>
      </c>
      <c r="U16" s="322">
        <v>141385</v>
      </c>
      <c r="V16" s="322">
        <v>154858</v>
      </c>
      <c r="W16" s="322">
        <v>1642941</v>
      </c>
      <c r="X16" s="322">
        <v>4428322.7607092662</v>
      </c>
    </row>
    <row r="17" spans="1:24" s="321" customFormat="1" ht="12" customHeight="1" x14ac:dyDescent="0.2">
      <c r="A17" s="695" t="s">
        <v>383</v>
      </c>
      <c r="B17" s="320">
        <v>0</v>
      </c>
      <c r="C17" s="320">
        <v>0</v>
      </c>
      <c r="D17" s="320">
        <v>0</v>
      </c>
      <c r="E17" s="320">
        <v>0</v>
      </c>
      <c r="F17" s="320">
        <v>0</v>
      </c>
      <c r="G17" s="320">
        <v>0</v>
      </c>
      <c r="H17" s="320">
        <v>0</v>
      </c>
      <c r="I17" s="320">
        <v>869.62942430703629</v>
      </c>
      <c r="J17" s="320">
        <v>0</v>
      </c>
      <c r="K17" s="320">
        <v>0</v>
      </c>
      <c r="L17" s="320">
        <v>11</v>
      </c>
      <c r="M17" s="320">
        <v>21</v>
      </c>
      <c r="N17" s="320">
        <v>0</v>
      </c>
      <c r="O17" s="320">
        <v>12</v>
      </c>
      <c r="P17" s="320">
        <v>0</v>
      </c>
      <c r="Q17" s="320">
        <v>19</v>
      </c>
      <c r="R17" s="320">
        <v>0</v>
      </c>
      <c r="S17" s="320">
        <v>0</v>
      </c>
      <c r="T17" s="320">
        <v>0</v>
      </c>
      <c r="U17" s="320">
        <v>8</v>
      </c>
      <c r="V17" s="320">
        <v>0</v>
      </c>
      <c r="W17" s="320">
        <v>7</v>
      </c>
      <c r="X17" s="320">
        <v>947.62942430703629</v>
      </c>
    </row>
    <row r="18" spans="1:24" s="316" customFormat="1" ht="12" customHeight="1" x14ac:dyDescent="0.2">
      <c r="A18" s="696" t="s">
        <v>380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322">
        <v>0</v>
      </c>
      <c r="H18" s="322">
        <v>0</v>
      </c>
      <c r="I18" s="322">
        <v>868.62942430703629</v>
      </c>
      <c r="J18" s="322">
        <v>0</v>
      </c>
      <c r="K18" s="322">
        <v>0</v>
      </c>
      <c r="L18" s="322">
        <v>11</v>
      </c>
      <c r="M18" s="322">
        <v>21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322">
        <v>900.62942430703629</v>
      </c>
    </row>
    <row r="19" spans="1:24" s="316" customFormat="1" ht="12" customHeight="1" x14ac:dyDescent="0.2">
      <c r="A19" s="696" t="s">
        <v>457</v>
      </c>
      <c r="B19" s="322">
        <v>0</v>
      </c>
      <c r="C19" s="322">
        <v>0</v>
      </c>
      <c r="D19" s="322">
        <v>0</v>
      </c>
      <c r="E19" s="322">
        <v>0</v>
      </c>
      <c r="F19" s="322">
        <v>0</v>
      </c>
      <c r="G19" s="322">
        <v>0</v>
      </c>
      <c r="H19" s="322">
        <v>0</v>
      </c>
      <c r="I19" s="322">
        <v>0</v>
      </c>
      <c r="J19" s="322">
        <v>0</v>
      </c>
      <c r="K19" s="322">
        <v>0</v>
      </c>
      <c r="L19" s="322">
        <v>0</v>
      </c>
      <c r="M19" s="322">
        <v>0</v>
      </c>
      <c r="N19" s="322">
        <v>0</v>
      </c>
      <c r="O19" s="322">
        <v>0</v>
      </c>
      <c r="P19" s="322">
        <v>0</v>
      </c>
      <c r="Q19" s="322">
        <v>0</v>
      </c>
      <c r="R19" s="322">
        <v>0</v>
      </c>
      <c r="S19" s="322">
        <v>0</v>
      </c>
      <c r="T19" s="322">
        <v>0</v>
      </c>
      <c r="U19" s="322">
        <v>0</v>
      </c>
      <c r="V19" s="322">
        <v>0</v>
      </c>
      <c r="W19" s="322">
        <v>0</v>
      </c>
      <c r="X19" s="322">
        <v>0</v>
      </c>
    </row>
    <row r="20" spans="1:24" s="316" customFormat="1" ht="12" customHeight="1" x14ac:dyDescent="0.2">
      <c r="A20" s="696" t="s">
        <v>381</v>
      </c>
      <c r="B20" s="322">
        <v>0</v>
      </c>
      <c r="C20" s="322">
        <v>0</v>
      </c>
      <c r="D20" s="322">
        <v>0</v>
      </c>
      <c r="E20" s="322">
        <v>0</v>
      </c>
      <c r="F20" s="322">
        <v>0</v>
      </c>
      <c r="G20" s="322">
        <v>0</v>
      </c>
      <c r="H20" s="322">
        <v>0</v>
      </c>
      <c r="I20" s="322">
        <v>0</v>
      </c>
      <c r="J20" s="322">
        <v>0</v>
      </c>
      <c r="K20" s="322">
        <v>0</v>
      </c>
      <c r="L20" s="322">
        <v>0</v>
      </c>
      <c r="M20" s="322">
        <v>0</v>
      </c>
      <c r="N20" s="322">
        <v>0</v>
      </c>
      <c r="O20" s="322">
        <v>0</v>
      </c>
      <c r="P20" s="322">
        <v>566840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566840</v>
      </c>
    </row>
    <row r="21" spans="1:24" s="316" customFormat="1" ht="12" customHeight="1" x14ac:dyDescent="0.2">
      <c r="A21" s="696" t="s">
        <v>382</v>
      </c>
      <c r="B21" s="322">
        <v>0</v>
      </c>
      <c r="C21" s="322">
        <v>0</v>
      </c>
      <c r="D21" s="322">
        <v>0</v>
      </c>
      <c r="E21" s="322">
        <v>0</v>
      </c>
      <c r="F21" s="322">
        <v>0</v>
      </c>
      <c r="G21" s="322">
        <v>0</v>
      </c>
      <c r="H21" s="322">
        <v>0</v>
      </c>
      <c r="I21" s="322">
        <v>1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12</v>
      </c>
      <c r="P21" s="322">
        <v>0</v>
      </c>
      <c r="Q21" s="322">
        <v>19</v>
      </c>
      <c r="R21" s="322">
        <v>0</v>
      </c>
      <c r="S21" s="322">
        <v>0</v>
      </c>
      <c r="T21" s="322">
        <v>0</v>
      </c>
      <c r="U21" s="322">
        <v>8</v>
      </c>
      <c r="V21" s="322">
        <v>0</v>
      </c>
      <c r="W21" s="322">
        <v>7</v>
      </c>
      <c r="X21" s="322">
        <v>47</v>
      </c>
    </row>
    <row r="22" spans="1:24" s="316" customFormat="1" ht="12" customHeight="1" x14ac:dyDescent="0.2">
      <c r="A22" s="696" t="s">
        <v>381</v>
      </c>
      <c r="B22" s="322">
        <v>0</v>
      </c>
      <c r="C22" s="322">
        <v>0</v>
      </c>
      <c r="D22" s="322">
        <v>0</v>
      </c>
      <c r="E22" s="322">
        <v>0</v>
      </c>
      <c r="F22" s="322">
        <v>0</v>
      </c>
      <c r="G22" s="322">
        <v>0</v>
      </c>
      <c r="H22" s="322">
        <v>0</v>
      </c>
      <c r="I22" s="322">
        <v>99454.239290734127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64450</v>
      </c>
      <c r="P22" s="322">
        <v>0</v>
      </c>
      <c r="Q22" s="322">
        <v>180684</v>
      </c>
      <c r="R22" s="322">
        <v>0</v>
      </c>
      <c r="S22" s="322">
        <v>0</v>
      </c>
      <c r="T22" s="322">
        <v>0</v>
      </c>
      <c r="U22" s="322">
        <v>2083</v>
      </c>
      <c r="V22" s="322">
        <v>0</v>
      </c>
      <c r="W22" s="322">
        <v>2084982</v>
      </c>
      <c r="X22" s="322">
        <v>2431653.2392907343</v>
      </c>
    </row>
    <row r="23" spans="1:24" s="321" customFormat="1" ht="12" customHeight="1" x14ac:dyDescent="0.2">
      <c r="A23" s="695" t="s">
        <v>2107</v>
      </c>
      <c r="B23" s="320">
        <v>0</v>
      </c>
      <c r="C23" s="320">
        <v>0</v>
      </c>
      <c r="D23" s="320">
        <v>0</v>
      </c>
      <c r="E23" s="320">
        <v>0</v>
      </c>
      <c r="F23" s="320">
        <v>0</v>
      </c>
      <c r="G23" s="320">
        <v>0</v>
      </c>
      <c r="H23" s="320">
        <v>0</v>
      </c>
      <c r="I23" s="320">
        <v>0</v>
      </c>
      <c r="J23" s="320">
        <v>0</v>
      </c>
      <c r="K23" s="320">
        <v>-658</v>
      </c>
      <c r="L23" s="320">
        <v>15728</v>
      </c>
      <c r="M23" s="320">
        <v>0</v>
      </c>
      <c r="N23" s="320">
        <v>20</v>
      </c>
      <c r="O23" s="320">
        <v>0</v>
      </c>
      <c r="P23" s="320">
        <v>0</v>
      </c>
      <c r="Q23" s="320">
        <v>19</v>
      </c>
      <c r="R23" s="320">
        <v>0</v>
      </c>
      <c r="S23" s="320">
        <v>0</v>
      </c>
      <c r="T23" s="320">
        <v>0</v>
      </c>
      <c r="U23" s="320">
        <v>9</v>
      </c>
      <c r="V23" s="320">
        <v>0</v>
      </c>
      <c r="W23" s="320">
        <v>0</v>
      </c>
      <c r="X23" s="320">
        <v>15118</v>
      </c>
    </row>
    <row r="24" spans="1:24" s="316" customFormat="1" ht="12" customHeight="1" x14ac:dyDescent="0.2">
      <c r="A24" s="696" t="s">
        <v>380</v>
      </c>
      <c r="B24" s="322">
        <v>0</v>
      </c>
      <c r="C24" s="322">
        <v>0</v>
      </c>
      <c r="D24" s="322">
        <v>0</v>
      </c>
      <c r="E24" s="322">
        <v>0</v>
      </c>
      <c r="F24" s="322">
        <v>0</v>
      </c>
      <c r="G24" s="322">
        <v>0</v>
      </c>
      <c r="H24" s="322">
        <v>0</v>
      </c>
      <c r="I24" s="322">
        <v>0</v>
      </c>
      <c r="J24" s="322">
        <v>0</v>
      </c>
      <c r="K24" s="322">
        <v>-658</v>
      </c>
      <c r="L24" s="322">
        <v>15728</v>
      </c>
      <c r="M24" s="322">
        <v>0</v>
      </c>
      <c r="N24" s="322">
        <v>20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15090</v>
      </c>
    </row>
    <row r="25" spans="1:24" s="316" customFormat="1" ht="12" customHeight="1" x14ac:dyDescent="0.2">
      <c r="A25" s="696" t="s">
        <v>457</v>
      </c>
      <c r="B25" s="322">
        <v>0</v>
      </c>
      <c r="C25" s="322">
        <v>0</v>
      </c>
      <c r="D25" s="322">
        <v>0</v>
      </c>
      <c r="E25" s="322">
        <v>0</v>
      </c>
      <c r="F25" s="322">
        <v>0</v>
      </c>
      <c r="G25" s="322">
        <v>0</v>
      </c>
      <c r="H25" s="322">
        <v>0</v>
      </c>
      <c r="I25" s="322">
        <v>0</v>
      </c>
      <c r="J25" s="322">
        <v>0</v>
      </c>
      <c r="K25" s="322">
        <v>0</v>
      </c>
      <c r="L25" s="322">
        <v>0</v>
      </c>
      <c r="M25" s="322">
        <v>0</v>
      </c>
      <c r="N25" s="322">
        <v>0</v>
      </c>
      <c r="O25" s="322">
        <v>0</v>
      </c>
      <c r="P25" s="322">
        <v>0</v>
      </c>
      <c r="Q25" s="322">
        <v>0</v>
      </c>
      <c r="R25" s="322">
        <v>0</v>
      </c>
      <c r="S25" s="322">
        <v>0</v>
      </c>
      <c r="T25" s="322">
        <v>0</v>
      </c>
      <c r="U25" s="322">
        <v>0</v>
      </c>
      <c r="V25" s="322">
        <v>0</v>
      </c>
      <c r="W25" s="322">
        <v>0</v>
      </c>
      <c r="X25" s="322">
        <v>0</v>
      </c>
    </row>
    <row r="26" spans="1:24" s="316" customFormat="1" ht="12" customHeight="1" x14ac:dyDescent="0.2">
      <c r="A26" s="696" t="s">
        <v>381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0</v>
      </c>
      <c r="K26" s="322">
        <v>0</v>
      </c>
      <c r="L26" s="322">
        <v>0</v>
      </c>
      <c r="M26" s="322">
        <v>0</v>
      </c>
      <c r="N26" s="322">
        <v>0</v>
      </c>
      <c r="O26" s="322">
        <v>0</v>
      </c>
      <c r="P26" s="322">
        <v>88</v>
      </c>
      <c r="Q26" s="322">
        <v>0</v>
      </c>
      <c r="R26" s="322">
        <v>0</v>
      </c>
      <c r="S26" s="322">
        <v>0</v>
      </c>
      <c r="T26" s="322">
        <v>0</v>
      </c>
      <c r="U26" s="322">
        <v>0</v>
      </c>
      <c r="V26" s="322">
        <v>0</v>
      </c>
      <c r="W26" s="322">
        <v>0</v>
      </c>
      <c r="X26" s="322">
        <v>88</v>
      </c>
    </row>
    <row r="27" spans="1:24" s="316" customFormat="1" ht="12" customHeight="1" x14ac:dyDescent="0.2">
      <c r="A27" s="696" t="s">
        <v>382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0</v>
      </c>
      <c r="K27" s="322">
        <v>0</v>
      </c>
      <c r="L27" s="322">
        <v>0</v>
      </c>
      <c r="M27" s="322">
        <v>0</v>
      </c>
      <c r="N27" s="322">
        <v>0</v>
      </c>
      <c r="O27" s="322">
        <v>0</v>
      </c>
      <c r="P27" s="322">
        <v>0</v>
      </c>
      <c r="Q27" s="322">
        <v>19</v>
      </c>
      <c r="R27" s="322">
        <v>0</v>
      </c>
      <c r="S27" s="322">
        <v>0</v>
      </c>
      <c r="T27" s="322">
        <v>0</v>
      </c>
      <c r="U27" s="322">
        <v>9</v>
      </c>
      <c r="V27" s="322">
        <v>0</v>
      </c>
      <c r="W27" s="322">
        <v>0</v>
      </c>
      <c r="X27" s="322">
        <v>28</v>
      </c>
    </row>
    <row r="28" spans="1:24" s="316" customFormat="1" ht="12" customHeight="1" x14ac:dyDescent="0.2">
      <c r="A28" s="696" t="s">
        <v>381</v>
      </c>
      <c r="B28" s="322">
        <v>0</v>
      </c>
      <c r="C28" s="322">
        <v>0</v>
      </c>
      <c r="D28" s="322">
        <v>0</v>
      </c>
      <c r="E28" s="322">
        <v>0</v>
      </c>
      <c r="F28" s="322">
        <v>0</v>
      </c>
      <c r="G28" s="322">
        <v>0</v>
      </c>
      <c r="H28" s="322">
        <v>0</v>
      </c>
      <c r="I28" s="322">
        <v>0</v>
      </c>
      <c r="J28" s="322">
        <v>0</v>
      </c>
      <c r="K28" s="322">
        <v>-14047</v>
      </c>
      <c r="L28" s="322">
        <v>5</v>
      </c>
      <c r="M28" s="322">
        <v>0</v>
      </c>
      <c r="N28" s="322">
        <v>0</v>
      </c>
      <c r="O28" s="322">
        <v>0</v>
      </c>
      <c r="P28" s="322">
        <v>0</v>
      </c>
      <c r="Q28" s="322">
        <v>1057826</v>
      </c>
      <c r="R28" s="322">
        <v>0</v>
      </c>
      <c r="S28" s="322">
        <v>0</v>
      </c>
      <c r="T28" s="322">
        <v>0</v>
      </c>
      <c r="U28" s="322">
        <v>152614</v>
      </c>
      <c r="V28" s="322">
        <v>0</v>
      </c>
      <c r="W28" s="322">
        <v>0</v>
      </c>
      <c r="X28" s="322">
        <v>1196398</v>
      </c>
    </row>
    <row r="29" spans="1:24" s="316" customFormat="1" ht="12" customHeight="1" x14ac:dyDescent="0.2">
      <c r="A29" s="695" t="s">
        <v>105</v>
      </c>
      <c r="B29" s="324">
        <v>0</v>
      </c>
      <c r="C29" s="324">
        <v>0</v>
      </c>
      <c r="D29" s="324">
        <v>0</v>
      </c>
      <c r="E29" s="324">
        <v>0</v>
      </c>
      <c r="F29" s="324">
        <v>0</v>
      </c>
      <c r="G29" s="324">
        <v>0</v>
      </c>
      <c r="H29" s="324">
        <v>0</v>
      </c>
      <c r="I29" s="324">
        <v>0</v>
      </c>
      <c r="J29" s="324">
        <v>0</v>
      </c>
      <c r="K29" s="324">
        <v>0</v>
      </c>
      <c r="L29" s="324">
        <v>0</v>
      </c>
      <c r="M29" s="324">
        <v>0</v>
      </c>
      <c r="N29" s="324">
        <v>0</v>
      </c>
      <c r="O29" s="324">
        <v>0</v>
      </c>
      <c r="P29" s="324">
        <v>0</v>
      </c>
      <c r="Q29" s="324">
        <v>0</v>
      </c>
      <c r="R29" s="324">
        <v>0</v>
      </c>
      <c r="S29" s="324">
        <v>0</v>
      </c>
      <c r="T29" s="324">
        <v>0</v>
      </c>
      <c r="U29" s="324">
        <v>0</v>
      </c>
      <c r="V29" s="324">
        <v>0</v>
      </c>
      <c r="W29" s="324">
        <v>0</v>
      </c>
      <c r="X29" s="320">
        <v>0</v>
      </c>
    </row>
    <row r="30" spans="1:24" s="316" customFormat="1" ht="12" customHeight="1" x14ac:dyDescent="0.2">
      <c r="A30" s="696" t="s">
        <v>380</v>
      </c>
      <c r="B30" s="322">
        <v>0</v>
      </c>
      <c r="C30" s="322">
        <v>0</v>
      </c>
      <c r="D30" s="322">
        <v>0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</row>
    <row r="31" spans="1:24" s="316" customFormat="1" ht="12" customHeight="1" x14ac:dyDescent="0.2">
      <c r="A31" s="696" t="s">
        <v>457</v>
      </c>
      <c r="B31" s="322">
        <v>0</v>
      </c>
      <c r="C31" s="322">
        <v>0</v>
      </c>
      <c r="D31" s="322">
        <v>0</v>
      </c>
      <c r="E31" s="322">
        <v>0</v>
      </c>
      <c r="F31" s="322">
        <v>0</v>
      </c>
      <c r="G31" s="322">
        <v>0</v>
      </c>
      <c r="H31" s="322">
        <v>0</v>
      </c>
      <c r="I31" s="322">
        <v>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</row>
    <row r="32" spans="1:24" s="316" customFormat="1" ht="12" customHeight="1" x14ac:dyDescent="0.2">
      <c r="A32" s="696" t="s">
        <v>381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322">
        <v>0</v>
      </c>
      <c r="H32" s="322">
        <v>0</v>
      </c>
      <c r="I32" s="322">
        <v>0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0</v>
      </c>
    </row>
    <row r="33" spans="1:24" s="316" customFormat="1" ht="12" customHeight="1" x14ac:dyDescent="0.2">
      <c r="A33" s="696" t="s">
        <v>382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</row>
    <row r="34" spans="1:24" s="316" customFormat="1" ht="12" customHeight="1" x14ac:dyDescent="0.2">
      <c r="A34" s="696" t="s">
        <v>381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322">
        <v>0</v>
      </c>
      <c r="H34" s="322">
        <v>0</v>
      </c>
      <c r="I34" s="322">
        <v>0</v>
      </c>
      <c r="J34" s="322">
        <v>0</v>
      </c>
      <c r="K34" s="322">
        <v>0</v>
      </c>
      <c r="L34" s="322">
        <v>0</v>
      </c>
      <c r="M34" s="322">
        <v>0</v>
      </c>
      <c r="N34" s="322">
        <v>0</v>
      </c>
      <c r="O34" s="322">
        <v>0</v>
      </c>
      <c r="P34" s="322">
        <v>0</v>
      </c>
      <c r="Q34" s="322">
        <v>0</v>
      </c>
      <c r="R34" s="322">
        <v>0</v>
      </c>
      <c r="S34" s="322">
        <v>0</v>
      </c>
      <c r="T34" s="322">
        <v>0</v>
      </c>
      <c r="U34" s="322">
        <v>0</v>
      </c>
      <c r="V34" s="322">
        <v>0</v>
      </c>
      <c r="W34" s="322">
        <v>0</v>
      </c>
      <c r="X34" s="322">
        <v>0</v>
      </c>
    </row>
    <row r="35" spans="1:24" s="321" customFormat="1" ht="12" customHeight="1" x14ac:dyDescent="0.2">
      <c r="A35" s="695" t="s">
        <v>106</v>
      </c>
      <c r="B35" s="320">
        <v>0</v>
      </c>
      <c r="C35" s="320">
        <v>0</v>
      </c>
      <c r="D35" s="320">
        <v>0</v>
      </c>
      <c r="E35" s="320">
        <v>0</v>
      </c>
      <c r="F35" s="320">
        <v>0</v>
      </c>
      <c r="G35" s="320">
        <v>0</v>
      </c>
      <c r="H35" s="320">
        <v>0</v>
      </c>
      <c r="I35" s="320">
        <v>0</v>
      </c>
      <c r="J35" s="320">
        <v>0</v>
      </c>
      <c r="K35" s="320">
        <v>0</v>
      </c>
      <c r="L35" s="320">
        <v>0</v>
      </c>
      <c r="M35" s="320">
        <v>0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0">
        <v>0</v>
      </c>
    </row>
    <row r="36" spans="1:24" s="316" customFormat="1" ht="12" customHeight="1" x14ac:dyDescent="0.2">
      <c r="A36" s="696" t="s">
        <v>380</v>
      </c>
      <c r="B36" s="327">
        <v>0</v>
      </c>
      <c r="C36" s="327">
        <v>0</v>
      </c>
      <c r="D36" s="327">
        <v>0</v>
      </c>
      <c r="E36" s="327"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327"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327"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327">
        <v>0</v>
      </c>
      <c r="X36" s="327">
        <v>0</v>
      </c>
    </row>
    <row r="37" spans="1:24" s="316" customFormat="1" ht="12" customHeight="1" x14ac:dyDescent="0.2">
      <c r="A37" s="696" t="s">
        <v>457</v>
      </c>
      <c r="B37" s="322">
        <v>0</v>
      </c>
      <c r="C37" s="322">
        <v>0</v>
      </c>
      <c r="D37" s="322">
        <v>0</v>
      </c>
      <c r="E37" s="322">
        <v>0</v>
      </c>
      <c r="F37" s="322">
        <v>0</v>
      </c>
      <c r="G37" s="322">
        <v>0</v>
      </c>
      <c r="H37" s="322">
        <v>0</v>
      </c>
      <c r="I37" s="322">
        <v>0</v>
      </c>
      <c r="J37" s="322">
        <v>0</v>
      </c>
      <c r="K37" s="322">
        <v>0</v>
      </c>
      <c r="L37" s="322">
        <v>0</v>
      </c>
      <c r="M37" s="322">
        <v>0</v>
      </c>
      <c r="N37" s="322">
        <v>0</v>
      </c>
      <c r="O37" s="322">
        <v>0</v>
      </c>
      <c r="P37" s="322">
        <v>0</v>
      </c>
      <c r="Q37" s="322">
        <v>0</v>
      </c>
      <c r="R37" s="322">
        <v>0</v>
      </c>
      <c r="S37" s="322">
        <v>0</v>
      </c>
      <c r="T37" s="322">
        <v>0</v>
      </c>
      <c r="U37" s="322">
        <v>0</v>
      </c>
      <c r="V37" s="322">
        <v>0</v>
      </c>
      <c r="W37" s="322">
        <v>0</v>
      </c>
      <c r="X37" s="322">
        <v>0</v>
      </c>
    </row>
    <row r="38" spans="1:24" s="316" customFormat="1" ht="12" customHeight="1" x14ac:dyDescent="0.2">
      <c r="A38" s="696" t="s">
        <v>381</v>
      </c>
      <c r="B38" s="322">
        <v>0</v>
      </c>
      <c r="C38" s="322">
        <v>0</v>
      </c>
      <c r="D38" s="322">
        <v>0</v>
      </c>
      <c r="E38" s="322">
        <v>0</v>
      </c>
      <c r="F38" s="322">
        <v>0</v>
      </c>
      <c r="G38" s="322">
        <v>0</v>
      </c>
      <c r="H38" s="322">
        <v>0</v>
      </c>
      <c r="I38" s="322">
        <v>0</v>
      </c>
      <c r="J38" s="322">
        <v>0</v>
      </c>
      <c r="K38" s="322">
        <v>0</v>
      </c>
      <c r="L38" s="322">
        <v>0</v>
      </c>
      <c r="M38" s="322">
        <v>0</v>
      </c>
      <c r="N38" s="322">
        <v>0</v>
      </c>
      <c r="O38" s="322">
        <v>0</v>
      </c>
      <c r="P38" s="322">
        <v>0</v>
      </c>
      <c r="Q38" s="322">
        <v>0</v>
      </c>
      <c r="R38" s="322">
        <v>0</v>
      </c>
      <c r="S38" s="322">
        <v>0</v>
      </c>
      <c r="T38" s="322">
        <v>0</v>
      </c>
      <c r="U38" s="322">
        <v>0</v>
      </c>
      <c r="V38" s="322">
        <v>0</v>
      </c>
      <c r="W38" s="322">
        <v>0</v>
      </c>
      <c r="X38" s="322">
        <v>0</v>
      </c>
    </row>
    <row r="39" spans="1:24" s="316" customFormat="1" ht="12" customHeight="1" x14ac:dyDescent="0.2">
      <c r="A39" s="696" t="s">
        <v>382</v>
      </c>
      <c r="B39" s="322">
        <v>0</v>
      </c>
      <c r="C39" s="322">
        <v>0</v>
      </c>
      <c r="D39" s="322">
        <v>0</v>
      </c>
      <c r="E39" s="322">
        <v>0</v>
      </c>
      <c r="F39" s="322">
        <v>0</v>
      </c>
      <c r="G39" s="322">
        <v>0</v>
      </c>
      <c r="H39" s="322">
        <v>0</v>
      </c>
      <c r="I39" s="322">
        <v>0</v>
      </c>
      <c r="J39" s="322">
        <v>0</v>
      </c>
      <c r="K39" s="322">
        <v>0</v>
      </c>
      <c r="L39" s="322">
        <v>0</v>
      </c>
      <c r="M39" s="322">
        <v>0</v>
      </c>
      <c r="N39" s="322">
        <v>0</v>
      </c>
      <c r="O39" s="322">
        <v>0</v>
      </c>
      <c r="P39" s="322">
        <v>0</v>
      </c>
      <c r="Q39" s="322">
        <v>0</v>
      </c>
      <c r="R39" s="322">
        <v>0</v>
      </c>
      <c r="S39" s="322">
        <v>0</v>
      </c>
      <c r="T39" s="322">
        <v>0</v>
      </c>
      <c r="U39" s="322">
        <v>0</v>
      </c>
      <c r="V39" s="322">
        <v>0</v>
      </c>
      <c r="W39" s="322">
        <v>0</v>
      </c>
      <c r="X39" s="322">
        <v>0</v>
      </c>
    </row>
    <row r="40" spans="1:24" s="316" customFormat="1" ht="12" customHeight="1" x14ac:dyDescent="0.2">
      <c r="A40" s="696" t="s">
        <v>381</v>
      </c>
      <c r="B40" s="322">
        <v>0</v>
      </c>
      <c r="C40" s="322">
        <v>0</v>
      </c>
      <c r="D40" s="322">
        <v>0</v>
      </c>
      <c r="E40" s="322">
        <v>0</v>
      </c>
      <c r="F40" s="322">
        <v>0</v>
      </c>
      <c r="G40" s="322">
        <v>0</v>
      </c>
      <c r="H40" s="322">
        <v>0</v>
      </c>
      <c r="I40" s="322">
        <v>0</v>
      </c>
      <c r="J40" s="322">
        <v>0</v>
      </c>
      <c r="K40" s="322">
        <v>0</v>
      </c>
      <c r="L40" s="322">
        <v>0</v>
      </c>
      <c r="M40" s="322">
        <v>0</v>
      </c>
      <c r="N40" s="322">
        <v>0</v>
      </c>
      <c r="O40" s="322">
        <v>0</v>
      </c>
      <c r="P40" s="322">
        <v>0</v>
      </c>
      <c r="Q40" s="322">
        <v>0</v>
      </c>
      <c r="R40" s="322">
        <v>0</v>
      </c>
      <c r="S40" s="322">
        <v>0</v>
      </c>
      <c r="T40" s="322">
        <v>0</v>
      </c>
      <c r="U40" s="322">
        <v>0</v>
      </c>
      <c r="V40" s="322">
        <v>0</v>
      </c>
      <c r="W40" s="322">
        <v>0</v>
      </c>
      <c r="X40" s="322">
        <v>0</v>
      </c>
    </row>
    <row r="41" spans="1:24" s="319" customFormat="1" ht="12" customHeight="1" x14ac:dyDescent="0.2">
      <c r="A41" s="698" t="s">
        <v>65</v>
      </c>
      <c r="B41" s="324">
        <v>114</v>
      </c>
      <c r="C41" s="324">
        <v>1</v>
      </c>
      <c r="D41" s="324">
        <v>10</v>
      </c>
      <c r="E41" s="324">
        <v>1</v>
      </c>
      <c r="F41" s="324">
        <v>448</v>
      </c>
      <c r="G41" s="324">
        <v>213</v>
      </c>
      <c r="H41" s="324">
        <v>2091</v>
      </c>
      <c r="I41" s="324">
        <v>70375.130401509217</v>
      </c>
      <c r="J41" s="324">
        <v>9358</v>
      </c>
      <c r="K41" s="324">
        <v>53629</v>
      </c>
      <c r="L41" s="324">
        <v>12215</v>
      </c>
      <c r="M41" s="324">
        <v>17614</v>
      </c>
      <c r="N41" s="324">
        <v>304</v>
      </c>
      <c r="O41" s="324">
        <v>49925</v>
      </c>
      <c r="P41" s="324">
        <v>2350</v>
      </c>
      <c r="Q41" s="324">
        <v>3768</v>
      </c>
      <c r="R41" s="324">
        <v>15604</v>
      </c>
      <c r="S41" s="324">
        <v>3669</v>
      </c>
      <c r="T41" s="324">
        <v>11104</v>
      </c>
      <c r="U41" s="324">
        <v>24782</v>
      </c>
      <c r="V41" s="324">
        <v>0</v>
      </c>
      <c r="W41" s="324">
        <v>9937</v>
      </c>
      <c r="X41" s="324">
        <v>287512.13040150923</v>
      </c>
    </row>
    <row r="42" spans="1:24" s="321" customFormat="1" ht="12" customHeight="1" x14ac:dyDescent="0.2">
      <c r="A42" s="699" t="s">
        <v>379</v>
      </c>
      <c r="B42" s="320">
        <v>114</v>
      </c>
      <c r="C42" s="320">
        <v>0</v>
      </c>
      <c r="D42" s="320">
        <v>0</v>
      </c>
      <c r="E42" s="320">
        <v>0</v>
      </c>
      <c r="F42" s="320">
        <v>448</v>
      </c>
      <c r="G42" s="320">
        <v>121</v>
      </c>
      <c r="H42" s="320">
        <v>723</v>
      </c>
      <c r="I42" s="320">
        <v>12745.594913504663</v>
      </c>
      <c r="J42" s="320">
        <v>9265</v>
      </c>
      <c r="K42" s="320">
        <v>64058</v>
      </c>
      <c r="L42" s="320">
        <v>2787</v>
      </c>
      <c r="M42" s="320">
        <v>12647</v>
      </c>
      <c r="N42" s="320">
        <v>303</v>
      </c>
      <c r="O42" s="320">
        <v>49925</v>
      </c>
      <c r="P42" s="320">
        <v>164</v>
      </c>
      <c r="Q42" s="320">
        <v>3036</v>
      </c>
      <c r="R42" s="320">
        <v>15604</v>
      </c>
      <c r="S42" s="320">
        <v>2109</v>
      </c>
      <c r="T42" s="320">
        <v>10841</v>
      </c>
      <c r="U42" s="320">
        <v>12153</v>
      </c>
      <c r="V42" s="320">
        <v>0</v>
      </c>
      <c r="W42" s="320">
        <v>9937</v>
      </c>
      <c r="X42" s="320">
        <v>206980.59491350467</v>
      </c>
    </row>
    <row r="43" spans="1:24" s="316" customFormat="1" ht="12" customHeight="1" x14ac:dyDescent="0.2">
      <c r="A43" s="696" t="s">
        <v>380</v>
      </c>
      <c r="B43" s="322">
        <v>51</v>
      </c>
      <c r="C43" s="322">
        <v>0</v>
      </c>
      <c r="D43" s="322">
        <v>0</v>
      </c>
      <c r="E43" s="322">
        <v>0</v>
      </c>
      <c r="F43" s="322">
        <v>66</v>
      </c>
      <c r="G43" s="322">
        <v>118</v>
      </c>
      <c r="H43" s="322">
        <v>723</v>
      </c>
      <c r="I43" s="322">
        <v>12740.344913504663</v>
      </c>
      <c r="J43" s="322">
        <v>9161</v>
      </c>
      <c r="K43" s="322">
        <v>63960</v>
      </c>
      <c r="L43" s="322">
        <v>2783</v>
      </c>
      <c r="M43" s="322">
        <v>12627</v>
      </c>
      <c r="N43" s="322">
        <v>303</v>
      </c>
      <c r="O43" s="322">
        <v>49912</v>
      </c>
      <c r="P43" s="322">
        <v>164</v>
      </c>
      <c r="Q43" s="322">
        <v>2950</v>
      </c>
      <c r="R43" s="322">
        <v>15562</v>
      </c>
      <c r="S43" s="322">
        <v>2103</v>
      </c>
      <c r="T43" s="322">
        <v>10800</v>
      </c>
      <c r="U43" s="322">
        <v>12150</v>
      </c>
      <c r="V43" s="322">
        <v>0</v>
      </c>
      <c r="W43" s="322">
        <v>9910</v>
      </c>
      <c r="X43" s="322">
        <v>206083.34491350467</v>
      </c>
    </row>
    <row r="44" spans="1:24" s="316" customFormat="1" ht="12" customHeight="1" x14ac:dyDescent="0.2">
      <c r="A44" s="696" t="s">
        <v>457</v>
      </c>
      <c r="B44" s="322">
        <v>63</v>
      </c>
      <c r="C44" s="322">
        <v>0</v>
      </c>
      <c r="D44" s="322">
        <v>0</v>
      </c>
      <c r="E44" s="322">
        <v>0</v>
      </c>
      <c r="F44" s="322">
        <v>382</v>
      </c>
      <c r="G44" s="322">
        <v>3</v>
      </c>
      <c r="H44" s="322">
        <v>0</v>
      </c>
      <c r="I44" s="322">
        <v>0</v>
      </c>
      <c r="J44" s="322">
        <v>103</v>
      </c>
      <c r="K44" s="322">
        <v>97</v>
      </c>
      <c r="L44" s="322">
        <v>0</v>
      </c>
      <c r="M44" s="322">
        <v>0</v>
      </c>
      <c r="N44" s="322">
        <v>0</v>
      </c>
      <c r="O44" s="322">
        <v>13</v>
      </c>
      <c r="P44" s="322">
        <v>0</v>
      </c>
      <c r="Q44" s="322">
        <v>0</v>
      </c>
      <c r="R44" s="322">
        <v>40</v>
      </c>
      <c r="S44" s="322">
        <v>4</v>
      </c>
      <c r="T44" s="322">
        <v>41</v>
      </c>
      <c r="U44" s="322">
        <v>0</v>
      </c>
      <c r="V44" s="322">
        <v>0</v>
      </c>
      <c r="W44" s="322">
        <v>27</v>
      </c>
      <c r="X44" s="322">
        <v>773</v>
      </c>
    </row>
    <row r="45" spans="1:24" s="316" customFormat="1" ht="12" customHeight="1" x14ac:dyDescent="0.2">
      <c r="A45" s="696" t="s">
        <v>381</v>
      </c>
      <c r="B45" s="322">
        <v>17808</v>
      </c>
      <c r="C45" s="322">
        <v>0</v>
      </c>
      <c r="D45" s="322">
        <v>0</v>
      </c>
      <c r="E45" s="322">
        <v>0</v>
      </c>
      <c r="F45" s="322">
        <v>4</v>
      </c>
      <c r="G45" s="322">
        <v>1087</v>
      </c>
      <c r="H45" s="322">
        <v>0</v>
      </c>
      <c r="I45" s="322">
        <v>0</v>
      </c>
      <c r="J45" s="322">
        <v>429956</v>
      </c>
      <c r="K45" s="322">
        <v>19249</v>
      </c>
      <c r="L45" s="322">
        <v>0</v>
      </c>
      <c r="M45" s="322">
        <v>0</v>
      </c>
      <c r="N45" s="322">
        <v>4064</v>
      </c>
      <c r="O45" s="322">
        <v>13544</v>
      </c>
      <c r="P45" s="322">
        <v>292849</v>
      </c>
      <c r="Q45" s="322">
        <v>0</v>
      </c>
      <c r="R45" s="322">
        <v>17065</v>
      </c>
      <c r="S45" s="322">
        <v>3217</v>
      </c>
      <c r="T45" s="322">
        <v>2599</v>
      </c>
      <c r="U45" s="322">
        <v>0</v>
      </c>
      <c r="V45" s="322">
        <v>204228</v>
      </c>
      <c r="W45" s="322">
        <v>31462</v>
      </c>
      <c r="X45" s="322">
        <v>1037132</v>
      </c>
    </row>
    <row r="46" spans="1:24" s="316" customFormat="1" ht="12" customHeight="1" x14ac:dyDescent="0.2">
      <c r="A46" s="696" t="s">
        <v>382</v>
      </c>
      <c r="B46" s="322">
        <v>0</v>
      </c>
      <c r="C46" s="322">
        <v>0</v>
      </c>
      <c r="D46" s="322">
        <v>0</v>
      </c>
      <c r="E46" s="322">
        <v>0</v>
      </c>
      <c r="F46" s="322">
        <v>0</v>
      </c>
      <c r="G46" s="322">
        <v>0</v>
      </c>
      <c r="H46" s="322">
        <v>0</v>
      </c>
      <c r="I46" s="322">
        <v>5.25</v>
      </c>
      <c r="J46" s="322">
        <v>1</v>
      </c>
      <c r="K46" s="322">
        <v>1</v>
      </c>
      <c r="L46" s="322">
        <v>4</v>
      </c>
      <c r="M46" s="322">
        <v>20</v>
      </c>
      <c r="N46" s="322">
        <v>0</v>
      </c>
      <c r="O46" s="322">
        <v>0</v>
      </c>
      <c r="P46" s="322">
        <v>0</v>
      </c>
      <c r="Q46" s="322">
        <v>86</v>
      </c>
      <c r="R46" s="322">
        <v>2</v>
      </c>
      <c r="S46" s="322">
        <v>2</v>
      </c>
      <c r="T46" s="322">
        <v>0</v>
      </c>
      <c r="U46" s="322">
        <v>3</v>
      </c>
      <c r="V46" s="322">
        <v>0</v>
      </c>
      <c r="W46" s="322">
        <v>0</v>
      </c>
      <c r="X46" s="322">
        <v>124.25</v>
      </c>
    </row>
    <row r="47" spans="1:24" s="316" customFormat="1" ht="12" customHeight="1" x14ac:dyDescent="0.2">
      <c r="A47" s="696" t="s">
        <v>381</v>
      </c>
      <c r="B47" s="322">
        <v>0</v>
      </c>
      <c r="C47" s="322">
        <v>0</v>
      </c>
      <c r="D47" s="322">
        <v>0</v>
      </c>
      <c r="E47" s="322">
        <v>86039</v>
      </c>
      <c r="F47" s="322">
        <v>0</v>
      </c>
      <c r="G47" s="322">
        <v>0</v>
      </c>
      <c r="H47" s="322">
        <v>0</v>
      </c>
      <c r="I47" s="322">
        <v>239.4</v>
      </c>
      <c r="J47" s="322">
        <v>1</v>
      </c>
      <c r="K47" s="322">
        <v>61482</v>
      </c>
      <c r="L47" s="322">
        <v>4005</v>
      </c>
      <c r="M47" s="322">
        <v>53805</v>
      </c>
      <c r="N47" s="322">
        <v>0</v>
      </c>
      <c r="O47" s="322">
        <v>0</v>
      </c>
      <c r="P47" s="322">
        <v>0</v>
      </c>
      <c r="Q47" s="322">
        <v>4369</v>
      </c>
      <c r="R47" s="322">
        <v>81</v>
      </c>
      <c r="S47" s="322">
        <v>1361</v>
      </c>
      <c r="T47" s="322">
        <v>564</v>
      </c>
      <c r="U47" s="322">
        <v>11820</v>
      </c>
      <c r="V47" s="322">
        <v>43705</v>
      </c>
      <c r="W47" s="322">
        <v>0</v>
      </c>
      <c r="X47" s="322">
        <v>267471.40000000002</v>
      </c>
    </row>
    <row r="48" spans="1:24" s="321" customFormat="1" ht="12" customHeight="1" x14ac:dyDescent="0.2">
      <c r="A48" s="695" t="s">
        <v>383</v>
      </c>
      <c r="B48" s="320">
        <v>0</v>
      </c>
      <c r="C48" s="320">
        <v>1</v>
      </c>
      <c r="D48" s="320">
        <v>1</v>
      </c>
      <c r="E48" s="320">
        <v>0</v>
      </c>
      <c r="F48" s="320">
        <v>0</v>
      </c>
      <c r="G48" s="320">
        <v>92</v>
      </c>
      <c r="H48" s="320">
        <v>1368</v>
      </c>
      <c r="I48" s="320">
        <v>57629.535488004549</v>
      </c>
      <c r="J48" s="320">
        <v>93</v>
      </c>
      <c r="K48" s="320">
        <v>0</v>
      </c>
      <c r="L48" s="320">
        <v>238</v>
      </c>
      <c r="M48" s="320">
        <v>4966</v>
      </c>
      <c r="N48" s="320">
        <v>0</v>
      </c>
      <c r="O48" s="320">
        <v>0</v>
      </c>
      <c r="P48" s="320">
        <v>2183</v>
      </c>
      <c r="Q48" s="320">
        <v>298</v>
      </c>
      <c r="R48" s="320">
        <v>0</v>
      </c>
      <c r="S48" s="320">
        <v>1560</v>
      </c>
      <c r="T48" s="320">
        <v>263</v>
      </c>
      <c r="U48" s="320">
        <v>0</v>
      </c>
      <c r="V48" s="320">
        <v>0</v>
      </c>
      <c r="W48" s="320">
        <v>0</v>
      </c>
      <c r="X48" s="320">
        <v>68692.535488004549</v>
      </c>
    </row>
    <row r="49" spans="1:24" s="316" customFormat="1" ht="12" customHeight="1" x14ac:dyDescent="0.2">
      <c r="A49" s="696" t="s">
        <v>380</v>
      </c>
      <c r="B49" s="322">
        <v>0</v>
      </c>
      <c r="C49" s="322">
        <v>0</v>
      </c>
      <c r="D49" s="322">
        <v>1</v>
      </c>
      <c r="E49" s="322">
        <v>0</v>
      </c>
      <c r="F49" s="322">
        <v>0</v>
      </c>
      <c r="G49" s="322">
        <v>41</v>
      </c>
      <c r="H49" s="322">
        <v>1368</v>
      </c>
      <c r="I49" s="322">
        <v>57580.535488004549</v>
      </c>
      <c r="J49" s="322">
        <v>0</v>
      </c>
      <c r="K49" s="322">
        <v>0</v>
      </c>
      <c r="L49" s="322">
        <v>216</v>
      </c>
      <c r="M49" s="322">
        <v>4966</v>
      </c>
      <c r="N49" s="322">
        <v>0</v>
      </c>
      <c r="O49" s="322">
        <v>0</v>
      </c>
      <c r="P49" s="322">
        <v>2183</v>
      </c>
      <c r="Q49" s="322">
        <v>212</v>
      </c>
      <c r="R49" s="322">
        <v>0</v>
      </c>
      <c r="S49" s="322">
        <v>1558</v>
      </c>
      <c r="T49" s="322">
        <v>108</v>
      </c>
      <c r="U49" s="322">
        <v>0</v>
      </c>
      <c r="V49" s="322">
        <v>0</v>
      </c>
      <c r="W49" s="322">
        <v>0</v>
      </c>
      <c r="X49" s="322">
        <v>68233.535488004549</v>
      </c>
    </row>
    <row r="50" spans="1:24" s="316" customFormat="1" ht="12" customHeight="1" x14ac:dyDescent="0.2">
      <c r="A50" s="696" t="s">
        <v>457</v>
      </c>
      <c r="B50" s="322">
        <v>0</v>
      </c>
      <c r="C50" s="322">
        <v>0</v>
      </c>
      <c r="D50" s="322">
        <v>0</v>
      </c>
      <c r="E50" s="322">
        <v>0</v>
      </c>
      <c r="F50" s="322">
        <v>0</v>
      </c>
      <c r="G50" s="322">
        <v>51</v>
      </c>
      <c r="H50" s="322">
        <v>0</v>
      </c>
      <c r="I50" s="322">
        <v>0</v>
      </c>
      <c r="J50" s="322">
        <v>93</v>
      </c>
      <c r="K50" s="322">
        <v>0</v>
      </c>
      <c r="L50" s="322">
        <v>21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155</v>
      </c>
      <c r="U50" s="322">
        <v>0</v>
      </c>
      <c r="V50" s="322">
        <v>0</v>
      </c>
      <c r="W50" s="322">
        <v>0</v>
      </c>
      <c r="X50" s="322">
        <v>320</v>
      </c>
    </row>
    <row r="51" spans="1:24" s="316" customFormat="1" ht="12" customHeight="1" x14ac:dyDescent="0.2">
      <c r="A51" s="696" t="s">
        <v>381</v>
      </c>
      <c r="B51" s="322">
        <v>0</v>
      </c>
      <c r="C51" s="322">
        <v>0</v>
      </c>
      <c r="D51" s="322">
        <v>0</v>
      </c>
      <c r="E51" s="322">
        <v>0</v>
      </c>
      <c r="F51" s="322">
        <v>0</v>
      </c>
      <c r="G51" s="322">
        <v>15125</v>
      </c>
      <c r="H51" s="322">
        <v>0</v>
      </c>
      <c r="I51" s="322">
        <v>0</v>
      </c>
      <c r="J51" s="322">
        <v>40914</v>
      </c>
      <c r="K51" s="322">
        <v>0</v>
      </c>
      <c r="L51" s="322">
        <v>782</v>
      </c>
      <c r="M51" s="322">
        <v>0</v>
      </c>
      <c r="N51" s="322">
        <v>0</v>
      </c>
      <c r="O51" s="322">
        <v>0</v>
      </c>
      <c r="P51" s="322">
        <v>494244</v>
      </c>
      <c r="Q51" s="322">
        <v>0</v>
      </c>
      <c r="R51" s="322">
        <v>0</v>
      </c>
      <c r="S51" s="322">
        <v>0</v>
      </c>
      <c r="T51" s="322">
        <v>20033</v>
      </c>
      <c r="U51" s="322">
        <v>0</v>
      </c>
      <c r="V51" s="322">
        <v>0</v>
      </c>
      <c r="W51" s="322">
        <v>0</v>
      </c>
      <c r="X51" s="322">
        <v>571098</v>
      </c>
    </row>
    <row r="52" spans="1:24" s="316" customFormat="1" ht="12" customHeight="1" x14ac:dyDescent="0.2">
      <c r="A52" s="696" t="s">
        <v>382</v>
      </c>
      <c r="B52" s="322">
        <v>0</v>
      </c>
      <c r="C52" s="322">
        <v>1</v>
      </c>
      <c r="D52" s="322">
        <v>0</v>
      </c>
      <c r="E52" s="322">
        <v>0</v>
      </c>
      <c r="F52" s="322">
        <v>0</v>
      </c>
      <c r="G52" s="322">
        <v>0</v>
      </c>
      <c r="H52" s="322">
        <v>0</v>
      </c>
      <c r="I52" s="322">
        <v>49</v>
      </c>
      <c r="J52" s="322">
        <v>0</v>
      </c>
      <c r="K52" s="322">
        <v>0</v>
      </c>
      <c r="L52" s="322">
        <v>1</v>
      </c>
      <c r="M52" s="322">
        <v>0</v>
      </c>
      <c r="N52" s="322">
        <v>0</v>
      </c>
      <c r="O52" s="322">
        <v>0</v>
      </c>
      <c r="P52" s="322">
        <v>0</v>
      </c>
      <c r="Q52" s="322">
        <v>86</v>
      </c>
      <c r="R52" s="322">
        <v>0</v>
      </c>
      <c r="S52" s="322">
        <v>2</v>
      </c>
      <c r="T52" s="322">
        <v>0</v>
      </c>
      <c r="U52" s="322">
        <v>0</v>
      </c>
      <c r="V52" s="322">
        <v>0</v>
      </c>
      <c r="W52" s="322">
        <v>0</v>
      </c>
      <c r="X52" s="322">
        <v>139</v>
      </c>
    </row>
    <row r="53" spans="1:24" s="316" customFormat="1" ht="12" customHeight="1" x14ac:dyDescent="0.2">
      <c r="A53" s="696" t="s">
        <v>381</v>
      </c>
      <c r="B53" s="322">
        <v>0</v>
      </c>
      <c r="C53" s="322">
        <v>64</v>
      </c>
      <c r="D53" s="322">
        <v>0</v>
      </c>
      <c r="E53" s="322">
        <v>54465</v>
      </c>
      <c r="F53" s="322">
        <v>0</v>
      </c>
      <c r="G53" s="322">
        <v>0</v>
      </c>
      <c r="H53" s="322">
        <v>0</v>
      </c>
      <c r="I53" s="322">
        <v>14205</v>
      </c>
      <c r="J53" s="322">
        <v>0</v>
      </c>
      <c r="K53" s="322">
        <v>0</v>
      </c>
      <c r="L53" s="322">
        <v>1423</v>
      </c>
      <c r="M53" s="322">
        <v>0</v>
      </c>
      <c r="N53" s="322">
        <v>0</v>
      </c>
      <c r="O53" s="322">
        <v>0</v>
      </c>
      <c r="P53" s="322">
        <v>0</v>
      </c>
      <c r="Q53" s="322">
        <v>3289</v>
      </c>
      <c r="R53" s="322">
        <v>0</v>
      </c>
      <c r="S53" s="322">
        <v>958</v>
      </c>
      <c r="T53" s="322">
        <v>0</v>
      </c>
      <c r="U53" s="322">
        <v>0</v>
      </c>
      <c r="V53" s="322">
        <v>0</v>
      </c>
      <c r="W53" s="322">
        <v>0</v>
      </c>
      <c r="X53" s="322">
        <v>74404</v>
      </c>
    </row>
    <row r="54" spans="1:24" s="321" customFormat="1" ht="12" customHeight="1" x14ac:dyDescent="0.2">
      <c r="A54" s="695" t="s">
        <v>2107</v>
      </c>
      <c r="B54" s="320">
        <v>0</v>
      </c>
      <c r="C54" s="320">
        <v>0</v>
      </c>
      <c r="D54" s="320">
        <v>9</v>
      </c>
      <c r="E54" s="320">
        <v>1</v>
      </c>
      <c r="F54" s="320">
        <v>0</v>
      </c>
      <c r="G54" s="320">
        <v>0</v>
      </c>
      <c r="H54" s="320">
        <v>0</v>
      </c>
      <c r="I54" s="320">
        <v>0</v>
      </c>
      <c r="J54" s="320">
        <v>0</v>
      </c>
      <c r="K54" s="320">
        <v>-10429</v>
      </c>
      <c r="L54" s="320">
        <v>9190</v>
      </c>
      <c r="M54" s="320">
        <v>1</v>
      </c>
      <c r="N54" s="320">
        <v>1</v>
      </c>
      <c r="O54" s="320">
        <v>0</v>
      </c>
      <c r="P54" s="320">
        <v>3</v>
      </c>
      <c r="Q54" s="320">
        <v>434</v>
      </c>
      <c r="R54" s="320">
        <v>0</v>
      </c>
      <c r="S54" s="320">
        <v>0</v>
      </c>
      <c r="T54" s="320">
        <v>0</v>
      </c>
      <c r="U54" s="320">
        <v>12626</v>
      </c>
      <c r="V54" s="320">
        <v>0</v>
      </c>
      <c r="W54" s="320">
        <v>0</v>
      </c>
      <c r="X54" s="320">
        <v>11836</v>
      </c>
    </row>
    <row r="55" spans="1:24" s="316" customFormat="1" ht="12" customHeight="1" x14ac:dyDescent="0.2">
      <c r="A55" s="696" t="s">
        <v>380</v>
      </c>
      <c r="B55" s="322">
        <v>0</v>
      </c>
      <c r="C55" s="322">
        <v>0</v>
      </c>
      <c r="D55" s="322">
        <v>9</v>
      </c>
      <c r="E55" s="322">
        <v>0</v>
      </c>
      <c r="F55" s="322">
        <v>0</v>
      </c>
      <c r="G55" s="322">
        <v>0</v>
      </c>
      <c r="H55" s="322">
        <v>0</v>
      </c>
      <c r="I55" s="322">
        <v>0</v>
      </c>
      <c r="J55" s="322">
        <v>0</v>
      </c>
      <c r="K55" s="322">
        <v>-10517</v>
      </c>
      <c r="L55" s="322">
        <v>9154</v>
      </c>
      <c r="M55" s="322">
        <v>1</v>
      </c>
      <c r="N55" s="322">
        <v>1</v>
      </c>
      <c r="O55" s="322">
        <v>0</v>
      </c>
      <c r="P55" s="322">
        <v>3</v>
      </c>
      <c r="Q55" s="322">
        <v>348</v>
      </c>
      <c r="R55" s="322">
        <v>0</v>
      </c>
      <c r="S55" s="322">
        <v>0</v>
      </c>
      <c r="T55" s="322">
        <v>0</v>
      </c>
      <c r="U55" s="322">
        <v>12624</v>
      </c>
      <c r="V55" s="322">
        <v>0</v>
      </c>
      <c r="W55" s="322">
        <v>0</v>
      </c>
      <c r="X55" s="322">
        <v>11623</v>
      </c>
    </row>
    <row r="56" spans="1:24" s="316" customFormat="1" ht="12" customHeight="1" x14ac:dyDescent="0.2">
      <c r="A56" s="696" t="s">
        <v>457</v>
      </c>
      <c r="B56" s="322">
        <v>0</v>
      </c>
      <c r="C56" s="322">
        <v>0</v>
      </c>
      <c r="D56" s="322">
        <v>0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88</v>
      </c>
      <c r="L56" s="322">
        <v>31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0</v>
      </c>
      <c r="V56" s="322">
        <v>0</v>
      </c>
      <c r="W56" s="322">
        <v>0</v>
      </c>
      <c r="X56" s="322">
        <v>119</v>
      </c>
    </row>
    <row r="57" spans="1:24" s="316" customFormat="1" ht="12" customHeight="1" x14ac:dyDescent="0.2">
      <c r="A57" s="696" t="s">
        <v>381</v>
      </c>
      <c r="B57" s="322">
        <v>0</v>
      </c>
      <c r="C57" s="322">
        <v>0</v>
      </c>
      <c r="D57" s="322">
        <v>0</v>
      </c>
      <c r="E57" s="322">
        <v>0</v>
      </c>
      <c r="F57" s="322">
        <v>0</v>
      </c>
      <c r="G57" s="322">
        <v>0</v>
      </c>
      <c r="H57" s="322">
        <v>0</v>
      </c>
      <c r="I57" s="322">
        <v>0</v>
      </c>
      <c r="J57" s="322">
        <v>0</v>
      </c>
      <c r="K57" s="322">
        <v>29187</v>
      </c>
      <c r="L57" s="322">
        <v>20071</v>
      </c>
      <c r="M57" s="322">
        <v>0</v>
      </c>
      <c r="N57" s="322">
        <v>0</v>
      </c>
      <c r="O57" s="322">
        <v>0</v>
      </c>
      <c r="P57" s="322">
        <v>32589</v>
      </c>
      <c r="Q57" s="322">
        <v>0</v>
      </c>
      <c r="R57" s="322">
        <v>0</v>
      </c>
      <c r="S57" s="322">
        <v>0</v>
      </c>
      <c r="T57" s="322">
        <v>0</v>
      </c>
      <c r="U57" s="322">
        <v>0</v>
      </c>
      <c r="V57" s="322">
        <v>204834</v>
      </c>
      <c r="W57" s="322">
        <v>0</v>
      </c>
      <c r="X57" s="322">
        <v>286681</v>
      </c>
    </row>
    <row r="58" spans="1:24" s="316" customFormat="1" ht="12" customHeight="1" x14ac:dyDescent="0.2">
      <c r="A58" s="696" t="s">
        <v>382</v>
      </c>
      <c r="B58" s="322">
        <v>0</v>
      </c>
      <c r="C58" s="322">
        <v>0</v>
      </c>
      <c r="D58" s="322">
        <v>0</v>
      </c>
      <c r="E58" s="322">
        <v>1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5</v>
      </c>
      <c r="M58" s="322">
        <v>0</v>
      </c>
      <c r="N58" s="322">
        <v>0</v>
      </c>
      <c r="O58" s="322">
        <v>0</v>
      </c>
      <c r="P58" s="322">
        <v>0</v>
      </c>
      <c r="Q58" s="322">
        <v>86</v>
      </c>
      <c r="R58" s="322">
        <v>0</v>
      </c>
      <c r="S58" s="322">
        <v>0</v>
      </c>
      <c r="T58" s="322">
        <v>0</v>
      </c>
      <c r="U58" s="322">
        <v>2</v>
      </c>
      <c r="V58" s="322">
        <v>0</v>
      </c>
      <c r="W58" s="322">
        <v>0</v>
      </c>
      <c r="X58" s="322">
        <v>94</v>
      </c>
    </row>
    <row r="59" spans="1:24" s="316" customFormat="1" ht="12" customHeight="1" x14ac:dyDescent="0.2">
      <c r="A59" s="696" t="s">
        <v>381</v>
      </c>
      <c r="B59" s="327">
        <v>0</v>
      </c>
      <c r="C59" s="327">
        <v>0</v>
      </c>
      <c r="D59" s="327">
        <v>0</v>
      </c>
      <c r="E59" s="327">
        <v>0</v>
      </c>
      <c r="F59" s="327">
        <v>0</v>
      </c>
      <c r="G59" s="327">
        <v>0</v>
      </c>
      <c r="H59" s="327">
        <v>0</v>
      </c>
      <c r="I59" s="327">
        <v>0</v>
      </c>
      <c r="J59" s="327">
        <v>0</v>
      </c>
      <c r="K59" s="327">
        <v>1636</v>
      </c>
      <c r="L59" s="327">
        <v>4213</v>
      </c>
      <c r="M59" s="327">
        <v>0</v>
      </c>
      <c r="N59" s="327">
        <v>0</v>
      </c>
      <c r="O59" s="327">
        <v>0</v>
      </c>
      <c r="P59" s="327">
        <v>0</v>
      </c>
      <c r="Q59" s="327">
        <v>13505</v>
      </c>
      <c r="R59" s="327">
        <v>0</v>
      </c>
      <c r="S59" s="327">
        <v>0</v>
      </c>
      <c r="T59" s="327">
        <v>0</v>
      </c>
      <c r="U59" s="327">
        <v>17</v>
      </c>
      <c r="V59" s="327">
        <v>0</v>
      </c>
      <c r="W59" s="327">
        <v>0</v>
      </c>
      <c r="X59" s="327">
        <v>19371</v>
      </c>
    </row>
    <row r="60" spans="1:24" s="316" customFormat="1" ht="12" customHeight="1" x14ac:dyDescent="0.2">
      <c r="A60" s="695" t="s">
        <v>105</v>
      </c>
      <c r="B60" s="326">
        <v>0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6">
        <v>0</v>
      </c>
      <c r="Q60" s="326">
        <v>0</v>
      </c>
      <c r="R60" s="326">
        <v>0</v>
      </c>
      <c r="S60" s="326">
        <v>0</v>
      </c>
      <c r="T60" s="326">
        <v>0</v>
      </c>
      <c r="U60" s="326">
        <v>3</v>
      </c>
      <c r="V60" s="326">
        <v>0</v>
      </c>
      <c r="W60" s="326">
        <v>0</v>
      </c>
      <c r="X60" s="320">
        <v>3</v>
      </c>
    </row>
    <row r="61" spans="1:24" s="316" customFormat="1" ht="12" customHeight="1" x14ac:dyDescent="0.2">
      <c r="A61" s="696" t="s">
        <v>380</v>
      </c>
      <c r="B61" s="327">
        <v>0</v>
      </c>
      <c r="C61" s="327">
        <v>0</v>
      </c>
      <c r="D61" s="327">
        <v>0</v>
      </c>
      <c r="E61" s="327">
        <v>0</v>
      </c>
      <c r="F61" s="327">
        <v>0</v>
      </c>
      <c r="G61" s="327">
        <v>0</v>
      </c>
      <c r="H61" s="327">
        <v>0</v>
      </c>
      <c r="I61" s="327">
        <v>0</v>
      </c>
      <c r="J61" s="327">
        <v>0</v>
      </c>
      <c r="K61" s="327">
        <v>0</v>
      </c>
      <c r="L61" s="327">
        <v>0</v>
      </c>
      <c r="M61" s="327">
        <v>0</v>
      </c>
      <c r="N61" s="327">
        <v>0</v>
      </c>
      <c r="O61" s="327">
        <v>0</v>
      </c>
      <c r="P61" s="327">
        <v>0</v>
      </c>
      <c r="Q61" s="327">
        <v>0</v>
      </c>
      <c r="R61" s="327">
        <v>0</v>
      </c>
      <c r="S61" s="327">
        <v>0</v>
      </c>
      <c r="T61" s="327">
        <v>0</v>
      </c>
      <c r="U61" s="327">
        <v>3</v>
      </c>
      <c r="V61" s="327">
        <v>0</v>
      </c>
      <c r="W61" s="327">
        <v>0</v>
      </c>
      <c r="X61" s="322">
        <v>3</v>
      </c>
    </row>
    <row r="62" spans="1:24" s="316" customFormat="1" ht="12" customHeight="1" x14ac:dyDescent="0.2">
      <c r="A62" s="696" t="s">
        <v>457</v>
      </c>
      <c r="B62" s="327">
        <v>0</v>
      </c>
      <c r="C62" s="327">
        <v>0</v>
      </c>
      <c r="D62" s="327">
        <v>0</v>
      </c>
      <c r="E62" s="327">
        <v>0</v>
      </c>
      <c r="F62" s="327">
        <v>0</v>
      </c>
      <c r="G62" s="327">
        <v>0</v>
      </c>
      <c r="H62" s="327">
        <v>0</v>
      </c>
      <c r="I62" s="327">
        <v>0</v>
      </c>
      <c r="J62" s="327">
        <v>0</v>
      </c>
      <c r="K62" s="327">
        <v>0</v>
      </c>
      <c r="L62" s="327">
        <v>0</v>
      </c>
      <c r="M62" s="327">
        <v>0</v>
      </c>
      <c r="N62" s="327">
        <v>0</v>
      </c>
      <c r="O62" s="327">
        <v>0</v>
      </c>
      <c r="P62" s="327">
        <v>0</v>
      </c>
      <c r="Q62" s="327">
        <v>0</v>
      </c>
      <c r="R62" s="327">
        <v>0</v>
      </c>
      <c r="S62" s="327">
        <v>0</v>
      </c>
      <c r="T62" s="327">
        <v>0</v>
      </c>
      <c r="U62" s="327">
        <v>0</v>
      </c>
      <c r="V62" s="327">
        <v>0</v>
      </c>
      <c r="W62" s="327">
        <v>0</v>
      </c>
      <c r="X62" s="322">
        <v>0</v>
      </c>
    </row>
    <row r="63" spans="1:24" s="316" customFormat="1" ht="12" customHeight="1" x14ac:dyDescent="0.2">
      <c r="A63" s="696" t="s">
        <v>381</v>
      </c>
      <c r="B63" s="327">
        <v>0</v>
      </c>
      <c r="C63" s="327">
        <v>0</v>
      </c>
      <c r="D63" s="327">
        <v>0</v>
      </c>
      <c r="E63" s="327">
        <v>0</v>
      </c>
      <c r="F63" s="327">
        <v>0</v>
      </c>
      <c r="G63" s="327">
        <v>0</v>
      </c>
      <c r="H63" s="327">
        <v>0</v>
      </c>
      <c r="I63" s="327">
        <v>0</v>
      </c>
      <c r="J63" s="327">
        <v>0</v>
      </c>
      <c r="K63" s="327">
        <v>0</v>
      </c>
      <c r="L63" s="327">
        <v>0</v>
      </c>
      <c r="M63" s="327">
        <v>0</v>
      </c>
      <c r="N63" s="327">
        <v>0</v>
      </c>
      <c r="O63" s="327">
        <v>0</v>
      </c>
      <c r="P63" s="327">
        <v>0</v>
      </c>
      <c r="Q63" s="327">
        <v>0</v>
      </c>
      <c r="R63" s="327">
        <v>0</v>
      </c>
      <c r="S63" s="327">
        <v>0</v>
      </c>
      <c r="T63" s="327">
        <v>0</v>
      </c>
      <c r="U63" s="327">
        <v>0</v>
      </c>
      <c r="V63" s="327">
        <v>0</v>
      </c>
      <c r="W63" s="327">
        <v>0</v>
      </c>
      <c r="X63" s="322">
        <v>0</v>
      </c>
    </row>
    <row r="64" spans="1:24" s="316" customFormat="1" ht="12" customHeight="1" x14ac:dyDescent="0.2">
      <c r="A64" s="696" t="s">
        <v>382</v>
      </c>
      <c r="B64" s="327">
        <v>0</v>
      </c>
      <c r="C64" s="327">
        <v>0</v>
      </c>
      <c r="D64" s="327">
        <v>0</v>
      </c>
      <c r="E64" s="327">
        <v>0</v>
      </c>
      <c r="F64" s="327">
        <v>0</v>
      </c>
      <c r="G64" s="327">
        <v>0</v>
      </c>
      <c r="H64" s="327">
        <v>0</v>
      </c>
      <c r="I64" s="327">
        <v>0</v>
      </c>
      <c r="J64" s="327">
        <v>0</v>
      </c>
      <c r="K64" s="327">
        <v>0</v>
      </c>
      <c r="L64" s="327">
        <v>0</v>
      </c>
      <c r="M64" s="327">
        <v>0</v>
      </c>
      <c r="N64" s="327">
        <v>0</v>
      </c>
      <c r="O64" s="327">
        <v>0</v>
      </c>
      <c r="P64" s="327">
        <v>0</v>
      </c>
      <c r="Q64" s="327">
        <v>0</v>
      </c>
      <c r="R64" s="327">
        <v>0</v>
      </c>
      <c r="S64" s="327">
        <v>0</v>
      </c>
      <c r="T64" s="327">
        <v>0</v>
      </c>
      <c r="U64" s="327">
        <v>0</v>
      </c>
      <c r="V64" s="327">
        <v>0</v>
      </c>
      <c r="W64" s="327">
        <v>0</v>
      </c>
      <c r="X64" s="322">
        <v>0</v>
      </c>
    </row>
    <row r="65" spans="1:24" s="316" customFormat="1" ht="12" customHeight="1" x14ac:dyDescent="0.2">
      <c r="A65" s="696" t="s">
        <v>381</v>
      </c>
      <c r="B65" s="327">
        <v>0</v>
      </c>
      <c r="C65" s="327">
        <v>0</v>
      </c>
      <c r="D65" s="327">
        <v>0</v>
      </c>
      <c r="E65" s="327">
        <v>0</v>
      </c>
      <c r="F65" s="327">
        <v>0</v>
      </c>
      <c r="G65" s="327">
        <v>0</v>
      </c>
      <c r="H65" s="327">
        <v>0</v>
      </c>
      <c r="I65" s="327">
        <v>0</v>
      </c>
      <c r="J65" s="327">
        <v>0</v>
      </c>
      <c r="K65" s="327">
        <v>0</v>
      </c>
      <c r="L65" s="327">
        <v>0</v>
      </c>
      <c r="M65" s="327">
        <v>0</v>
      </c>
      <c r="N65" s="327">
        <v>0</v>
      </c>
      <c r="O65" s="327">
        <v>0</v>
      </c>
      <c r="P65" s="327">
        <v>0</v>
      </c>
      <c r="Q65" s="327">
        <v>0</v>
      </c>
      <c r="R65" s="327">
        <v>0</v>
      </c>
      <c r="S65" s="327">
        <v>0</v>
      </c>
      <c r="T65" s="327">
        <v>0</v>
      </c>
      <c r="U65" s="327">
        <v>0</v>
      </c>
      <c r="V65" s="327">
        <v>0</v>
      </c>
      <c r="W65" s="327">
        <v>0</v>
      </c>
      <c r="X65" s="322">
        <v>0</v>
      </c>
    </row>
    <row r="66" spans="1:24" s="321" customFormat="1" ht="12" customHeight="1" x14ac:dyDescent="0.2">
      <c r="A66" s="695" t="s">
        <v>106</v>
      </c>
      <c r="B66" s="320">
        <v>0</v>
      </c>
      <c r="C66" s="320">
        <v>0</v>
      </c>
      <c r="D66" s="320">
        <v>0</v>
      </c>
      <c r="E66" s="320">
        <v>0</v>
      </c>
      <c r="F66" s="320">
        <v>0</v>
      </c>
      <c r="G66" s="320">
        <v>0</v>
      </c>
      <c r="H66" s="320">
        <v>0</v>
      </c>
      <c r="I66" s="320">
        <v>0</v>
      </c>
      <c r="J66" s="320">
        <v>0</v>
      </c>
      <c r="K66" s="320">
        <v>0</v>
      </c>
      <c r="L66" s="320">
        <v>0</v>
      </c>
      <c r="M66" s="320">
        <v>0</v>
      </c>
      <c r="N66" s="320">
        <v>0</v>
      </c>
      <c r="O66" s="320">
        <v>0</v>
      </c>
      <c r="P66" s="320">
        <v>0</v>
      </c>
      <c r="Q66" s="320">
        <v>0</v>
      </c>
      <c r="R66" s="320">
        <v>0</v>
      </c>
      <c r="S66" s="320">
        <v>0</v>
      </c>
      <c r="T66" s="320">
        <v>0</v>
      </c>
      <c r="U66" s="320">
        <v>0</v>
      </c>
      <c r="V66" s="320">
        <v>0</v>
      </c>
      <c r="W66" s="320">
        <v>0</v>
      </c>
      <c r="X66" s="320">
        <v>0</v>
      </c>
    </row>
    <row r="67" spans="1:24" s="316" customFormat="1" ht="12" customHeight="1" x14ac:dyDescent="0.2">
      <c r="A67" s="696" t="s">
        <v>380</v>
      </c>
      <c r="B67" s="322">
        <v>0</v>
      </c>
      <c r="C67" s="322">
        <v>0</v>
      </c>
      <c r="D67" s="322">
        <v>0</v>
      </c>
      <c r="E67" s="322">
        <v>0</v>
      </c>
      <c r="F67" s="322">
        <v>0</v>
      </c>
      <c r="G67" s="322">
        <v>0</v>
      </c>
      <c r="H67" s="322">
        <v>0</v>
      </c>
      <c r="I67" s="322">
        <v>0</v>
      </c>
      <c r="J67" s="322">
        <v>0</v>
      </c>
      <c r="K67" s="322">
        <v>0</v>
      </c>
      <c r="L67" s="322">
        <v>0</v>
      </c>
      <c r="M67" s="322">
        <v>0</v>
      </c>
      <c r="N67" s="322">
        <v>0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0</v>
      </c>
    </row>
    <row r="68" spans="1:24" s="316" customFormat="1" ht="12" customHeight="1" x14ac:dyDescent="0.2">
      <c r="A68" s="696" t="s">
        <v>457</v>
      </c>
      <c r="B68" s="322">
        <v>0</v>
      </c>
      <c r="C68" s="322">
        <v>0</v>
      </c>
      <c r="D68" s="322">
        <v>0</v>
      </c>
      <c r="E68" s="322">
        <v>0</v>
      </c>
      <c r="F68" s="322">
        <v>0</v>
      </c>
      <c r="G68" s="322">
        <v>0</v>
      </c>
      <c r="H68" s="322">
        <v>0</v>
      </c>
      <c r="I68" s="322">
        <v>0</v>
      </c>
      <c r="J68" s="322">
        <v>0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0</v>
      </c>
      <c r="U68" s="322">
        <v>0</v>
      </c>
      <c r="V68" s="322">
        <v>0</v>
      </c>
      <c r="W68" s="322">
        <v>0</v>
      </c>
      <c r="X68" s="322">
        <v>0</v>
      </c>
    </row>
    <row r="69" spans="1:24" s="316" customFormat="1" ht="12" customHeight="1" x14ac:dyDescent="0.2">
      <c r="A69" s="696" t="s">
        <v>381</v>
      </c>
      <c r="B69" s="322">
        <v>0</v>
      </c>
      <c r="C69" s="322">
        <v>0</v>
      </c>
      <c r="D69" s="322">
        <v>0</v>
      </c>
      <c r="E69" s="322">
        <v>0</v>
      </c>
      <c r="F69" s="322">
        <v>0</v>
      </c>
      <c r="G69" s="322">
        <v>0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0</v>
      </c>
    </row>
    <row r="70" spans="1:24" s="316" customFormat="1" ht="12" customHeight="1" x14ac:dyDescent="0.2">
      <c r="A70" s="696" t="s">
        <v>382</v>
      </c>
      <c r="B70" s="322">
        <v>0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0</v>
      </c>
    </row>
    <row r="71" spans="1:24" s="316" customFormat="1" ht="12" customHeight="1" thickBot="1" x14ac:dyDescent="0.25">
      <c r="A71" s="703" t="s">
        <v>381</v>
      </c>
      <c r="B71" s="325">
        <v>0</v>
      </c>
      <c r="C71" s="325">
        <v>0</v>
      </c>
      <c r="D71" s="325">
        <v>0</v>
      </c>
      <c r="E71" s="325">
        <v>0</v>
      </c>
      <c r="F71" s="325">
        <v>0</v>
      </c>
      <c r="G71" s="325">
        <v>0</v>
      </c>
      <c r="H71" s="325">
        <v>0</v>
      </c>
      <c r="I71" s="325">
        <v>0</v>
      </c>
      <c r="J71" s="325">
        <v>0</v>
      </c>
      <c r="K71" s="325">
        <v>0</v>
      </c>
      <c r="L71" s="325">
        <v>0</v>
      </c>
      <c r="M71" s="325">
        <v>0</v>
      </c>
      <c r="N71" s="325">
        <v>0</v>
      </c>
      <c r="O71" s="325">
        <v>0</v>
      </c>
      <c r="P71" s="325">
        <v>0</v>
      </c>
      <c r="Q71" s="325">
        <v>0</v>
      </c>
      <c r="R71" s="325">
        <v>0</v>
      </c>
      <c r="S71" s="325">
        <v>0</v>
      </c>
      <c r="T71" s="325">
        <v>0</v>
      </c>
      <c r="U71" s="325">
        <v>0</v>
      </c>
      <c r="V71" s="325">
        <v>0</v>
      </c>
      <c r="W71" s="325">
        <v>0</v>
      </c>
      <c r="X71" s="325">
        <v>0</v>
      </c>
    </row>
  </sheetData>
  <mergeCells count="2">
    <mergeCell ref="K5:X6"/>
    <mergeCell ref="A5:J6"/>
  </mergeCells>
  <phoneticPr fontId="164" type="noConversion"/>
  <conditionalFormatting sqref="V8:W8 N8:T8">
    <cfRule type="expression" dxfId="69" priority="11" stopIfTrue="1">
      <formula>#REF!=1</formula>
    </cfRule>
  </conditionalFormatting>
  <conditionalFormatting sqref="X8 B8:M8">
    <cfRule type="expression" dxfId="68" priority="1003" stopIfTrue="1">
      <formula>#REF!=1</formula>
    </cfRule>
  </conditionalFormatting>
  <conditionalFormatting sqref="Y8">
    <cfRule type="expression" dxfId="67" priority="1004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49" fitToWidth="2" orientation="portrait" r:id="rId1"/>
  <headerFooter alignWithMargins="0"/>
  <colBreaks count="1" manualBreakCount="1">
    <brk id="10" min="2" max="11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63"/>
  <sheetViews>
    <sheetView showGridLines="0" zoomScaleNormal="100" workbookViewId="0">
      <pane xSplit="1" ySplit="11" topLeftCell="B17" activePane="bottomRight" state="frozen"/>
      <selection activeCell="A5" sqref="A5:IV6"/>
      <selection pane="topRight" activeCell="A5" sqref="A5:IV6"/>
      <selection pane="bottomLeft" activeCell="A5" sqref="A5:IV6"/>
      <selection pane="bottomRight" activeCell="A24" sqref="A24:A50"/>
    </sheetView>
  </sheetViews>
  <sheetFormatPr defaultRowHeight="12.75" x14ac:dyDescent="0.2"/>
  <cols>
    <col min="1" max="1" width="73.42578125" style="551" customWidth="1"/>
    <col min="2" max="7" width="10.7109375" style="495" customWidth="1"/>
    <col min="8" max="8" width="12.7109375" style="551" customWidth="1"/>
    <col min="9" max="16384" width="9.140625" style="551"/>
  </cols>
  <sheetData>
    <row r="1" spans="1:8" x14ac:dyDescent="0.2">
      <c r="A1" s="757" t="s">
        <v>349</v>
      </c>
    </row>
    <row r="2" spans="1:8" x14ac:dyDescent="0.2">
      <c r="A2" s="757" t="s">
        <v>350</v>
      </c>
    </row>
    <row r="3" spans="1:8" s="856" customFormat="1" ht="12.95" customHeight="1" x14ac:dyDescent="0.2">
      <c r="A3" s="943" t="s">
        <v>709</v>
      </c>
      <c r="B3" s="944"/>
      <c r="C3" s="915"/>
      <c r="D3" s="915"/>
      <c r="E3" s="915"/>
      <c r="F3" s="915"/>
      <c r="G3" s="945" t="s">
        <v>710</v>
      </c>
    </row>
    <row r="4" spans="1:8" s="554" customFormat="1" ht="12.95" customHeight="1" x14ac:dyDescent="0.2">
      <c r="A4" s="575"/>
      <c r="B4" s="435"/>
      <c r="C4" s="435"/>
      <c r="D4" s="435"/>
      <c r="E4" s="435"/>
      <c r="F4" s="435"/>
      <c r="G4" s="645"/>
      <c r="H4" s="548"/>
    </row>
    <row r="5" spans="1:8" s="554" customFormat="1" ht="18" customHeight="1" x14ac:dyDescent="0.2">
      <c r="A5" s="1640" t="str">
        <f>"CONSOLIDATED BALANCE SHEETS of INSURANCE, REINSURANCE, and PENSION COMPANIES as of 12.31.2012"</f>
        <v>CONSOLIDATED BALANCE SHEETS of INSURANCE, REINSURANCE, and PENSION COMPANIES as of 12.31.2012</v>
      </c>
      <c r="B5" s="1640"/>
      <c r="C5" s="1640"/>
      <c r="D5" s="1640"/>
      <c r="E5" s="1640"/>
      <c r="F5" s="1640"/>
      <c r="G5" s="1640"/>
      <c r="H5" s="195"/>
    </row>
    <row r="6" spans="1:8" s="554" customFormat="1" ht="18" customHeight="1" x14ac:dyDescent="0.2">
      <c r="A6" s="1640"/>
      <c r="B6" s="1640"/>
      <c r="C6" s="1640"/>
      <c r="D6" s="1640"/>
      <c r="E6" s="1640"/>
      <c r="F6" s="1640"/>
      <c r="G6" s="1640"/>
      <c r="H6" s="195"/>
    </row>
    <row r="7" spans="1:8" s="554" customFormat="1" ht="12.95" customHeight="1" thickBot="1" x14ac:dyDescent="0.25">
      <c r="A7" s="1641"/>
      <c r="B7" s="1641"/>
      <c r="C7" s="435"/>
      <c r="D7" s="435"/>
      <c r="E7" s="435"/>
      <c r="F7" s="435"/>
      <c r="G7" s="1354" t="s">
        <v>2071</v>
      </c>
      <c r="H7" s="576"/>
    </row>
    <row r="8" spans="1:8" ht="27" customHeight="1" thickBot="1" x14ac:dyDescent="0.25">
      <c r="A8" s="1637" t="s">
        <v>1337</v>
      </c>
      <c r="B8" s="1629" t="s">
        <v>1562</v>
      </c>
      <c r="C8" s="1630"/>
      <c r="D8" s="1630"/>
      <c r="E8" s="1642"/>
      <c r="F8" s="1631" t="s">
        <v>742</v>
      </c>
      <c r="G8" s="1631" t="s">
        <v>746</v>
      </c>
      <c r="H8" s="55"/>
    </row>
    <row r="9" spans="1:8" ht="14.1" customHeight="1" x14ac:dyDescent="0.2">
      <c r="A9" s="1638"/>
      <c r="B9" s="1631" t="s">
        <v>747</v>
      </c>
      <c r="C9" s="1631" t="s">
        <v>1290</v>
      </c>
      <c r="D9" s="1631" t="s">
        <v>662</v>
      </c>
      <c r="E9" s="1631" t="s">
        <v>663</v>
      </c>
      <c r="F9" s="1632"/>
      <c r="G9" s="1634"/>
      <c r="H9" s="577"/>
    </row>
    <row r="10" spans="1:8" ht="14.1" customHeight="1" x14ac:dyDescent="0.2">
      <c r="A10" s="1638"/>
      <c r="B10" s="1634"/>
      <c r="C10" s="1634"/>
      <c r="D10" s="1634"/>
      <c r="E10" s="1634"/>
      <c r="F10" s="1632"/>
      <c r="G10" s="1634"/>
    </row>
    <row r="11" spans="1:8" ht="14.1" customHeight="1" thickBot="1" x14ac:dyDescent="0.25">
      <c r="A11" s="1639"/>
      <c r="B11" s="1635"/>
      <c r="C11" s="1635"/>
      <c r="D11" s="1635"/>
      <c r="E11" s="1635"/>
      <c r="F11" s="1633"/>
      <c r="G11" s="1635"/>
    </row>
    <row r="12" spans="1:8" ht="17.100000000000001" customHeight="1" x14ac:dyDescent="0.2">
      <c r="A12" s="206"/>
      <c r="B12" s="646"/>
      <c r="C12" s="646"/>
      <c r="D12" s="646"/>
      <c r="E12" s="646"/>
      <c r="F12" s="647"/>
      <c r="G12" s="646"/>
    </row>
    <row r="13" spans="1:8" ht="17.100000000000001" customHeight="1" x14ac:dyDescent="0.2">
      <c r="A13" s="1135" t="s">
        <v>602</v>
      </c>
      <c r="B13" s="1127">
        <f>B15+B16+B22+B23+B24+B31+B32+B33+B34</f>
        <v>13278427.462219661</v>
      </c>
      <c r="C13" s="1127">
        <f>C15+C16+C22+C23+C24+C31+C32+C33+C34</f>
        <v>238376.38427000024</v>
      </c>
      <c r="D13" s="1127">
        <f>D15+D16+D22+D23+D24+D31+D32+D33+D34</f>
        <v>15500093.750104738</v>
      </c>
      <c r="E13" s="1127">
        <f>SUM(B13:D13)</f>
        <v>29016897.596594401</v>
      </c>
      <c r="F13" s="1127">
        <f>F15+F16+F22+F23+F24+F31+F32+F33+F34</f>
        <v>1050816.9280000001</v>
      </c>
      <c r="G13" s="1127">
        <f>E13+F13</f>
        <v>30067714.5245944</v>
      </c>
    </row>
    <row r="14" spans="1:8" ht="17.100000000000001" customHeight="1" x14ac:dyDescent="0.2">
      <c r="A14" s="211"/>
      <c r="B14" s="648"/>
      <c r="C14" s="648"/>
      <c r="D14" s="648"/>
      <c r="E14" s="648"/>
      <c r="F14" s="648"/>
      <c r="G14" s="648"/>
    </row>
    <row r="15" spans="1:8" ht="17.100000000000001" customHeight="1" x14ac:dyDescent="0.2">
      <c r="A15" s="211" t="s">
        <v>1338</v>
      </c>
      <c r="B15" s="649">
        <v>105848.92405999999</v>
      </c>
      <c r="C15" s="649">
        <v>26279.151210000113</v>
      </c>
      <c r="D15" s="649">
        <v>38731.42643</v>
      </c>
      <c r="E15" s="649">
        <f>SUM(B15:D15)</f>
        <v>170859.50170000008</v>
      </c>
      <c r="F15" s="649">
        <v>0</v>
      </c>
      <c r="G15" s="649">
        <f>F15+E15</f>
        <v>170859.50170000008</v>
      </c>
    </row>
    <row r="16" spans="1:8" ht="17.100000000000001" customHeight="1" x14ac:dyDescent="0.2">
      <c r="A16" s="211" t="s">
        <v>1339</v>
      </c>
      <c r="B16" s="649">
        <v>1167530.7555842418</v>
      </c>
      <c r="C16" s="649">
        <v>47316.128239999976</v>
      </c>
      <c r="D16" s="649">
        <v>11956476.579729997</v>
      </c>
      <c r="E16" s="649">
        <f t="shared" ref="E16:E34" si="0">SUM(B16:D16)</f>
        <v>13171323.463554239</v>
      </c>
      <c r="F16" s="649">
        <v>36566.229999999996</v>
      </c>
      <c r="G16" s="649">
        <f t="shared" ref="G16:G34" si="1">F16+E16</f>
        <v>13207889.693554239</v>
      </c>
    </row>
    <row r="17" spans="1:7" ht="17.100000000000001" customHeight="1" x14ac:dyDescent="0.2">
      <c r="A17" s="211" t="s">
        <v>1340</v>
      </c>
      <c r="B17" s="649">
        <v>781043.95620424196</v>
      </c>
      <c r="C17" s="649">
        <v>9200.5603200000023</v>
      </c>
      <c r="D17" s="649">
        <v>73742.358749999999</v>
      </c>
      <c r="E17" s="649">
        <f t="shared" si="0"/>
        <v>863986.87527424202</v>
      </c>
      <c r="F17" s="649">
        <v>0</v>
      </c>
      <c r="G17" s="649">
        <f t="shared" si="1"/>
        <v>863986.87527424202</v>
      </c>
    </row>
    <row r="18" spans="1:7" ht="17.100000000000001" customHeight="1" x14ac:dyDescent="0.2">
      <c r="A18" s="211" t="s">
        <v>1341</v>
      </c>
      <c r="B18" s="649">
        <v>158613.50797999999</v>
      </c>
      <c r="C18" s="649">
        <v>4584.2352200000005</v>
      </c>
      <c r="D18" s="649">
        <v>0</v>
      </c>
      <c r="E18" s="649">
        <f t="shared" si="0"/>
        <v>163197.7432</v>
      </c>
      <c r="F18" s="649">
        <v>35494.364999999998</v>
      </c>
      <c r="G18" s="649">
        <f t="shared" si="1"/>
        <v>198692.10819999999</v>
      </c>
    </row>
    <row r="19" spans="1:7" ht="17.100000000000001" customHeight="1" x14ac:dyDescent="0.2">
      <c r="A19" s="212" t="s">
        <v>1342</v>
      </c>
      <c r="B19" s="649">
        <v>39079.811410000002</v>
      </c>
      <c r="C19" s="649">
        <v>2491.8391299999998</v>
      </c>
      <c r="D19" s="649">
        <v>1212.7587900000001</v>
      </c>
      <c r="E19" s="649">
        <f t="shared" si="0"/>
        <v>42784.409330000002</v>
      </c>
      <c r="F19" s="649">
        <v>1071.865</v>
      </c>
      <c r="G19" s="649">
        <f t="shared" si="1"/>
        <v>43856.27433</v>
      </c>
    </row>
    <row r="20" spans="1:7" ht="17.100000000000001" customHeight="1" x14ac:dyDescent="0.2">
      <c r="A20" s="212" t="s">
        <v>1343</v>
      </c>
      <c r="B20" s="649">
        <v>0</v>
      </c>
      <c r="C20" s="649">
        <v>0</v>
      </c>
      <c r="D20" s="649">
        <v>11879609.438409997</v>
      </c>
      <c r="E20" s="649">
        <f t="shared" si="0"/>
        <v>11879609.438409997</v>
      </c>
      <c r="F20" s="649">
        <v>0</v>
      </c>
      <c r="G20" s="649">
        <f t="shared" si="1"/>
        <v>11879609.438409997</v>
      </c>
    </row>
    <row r="21" spans="1:7" ht="17.100000000000001" customHeight="1" x14ac:dyDescent="0.2">
      <c r="A21" s="211" t="s">
        <v>1344</v>
      </c>
      <c r="B21" s="649">
        <v>188793.47999000002</v>
      </c>
      <c r="C21" s="649">
        <v>31039.493569999977</v>
      </c>
      <c r="D21" s="649">
        <v>1912.0237799999998</v>
      </c>
      <c r="E21" s="649">
        <f t="shared" si="0"/>
        <v>221744.99734</v>
      </c>
      <c r="F21" s="649">
        <v>0</v>
      </c>
      <c r="G21" s="649">
        <f t="shared" si="1"/>
        <v>221744.99734</v>
      </c>
    </row>
    <row r="22" spans="1:7" ht="17.100000000000001" customHeight="1" x14ac:dyDescent="0.2">
      <c r="A22" s="211" t="s">
        <v>1345</v>
      </c>
      <c r="B22" s="649">
        <v>25610.29549</v>
      </c>
      <c r="C22" s="649">
        <v>2829.3395300000011</v>
      </c>
      <c r="D22" s="649">
        <v>17616.638159999999</v>
      </c>
      <c r="E22" s="649">
        <f t="shared" si="0"/>
        <v>46056.273180000004</v>
      </c>
      <c r="F22" s="649">
        <v>121.029</v>
      </c>
      <c r="G22" s="649">
        <f t="shared" si="1"/>
        <v>46177.302180000006</v>
      </c>
    </row>
    <row r="23" spans="1:7" ht="17.100000000000001" customHeight="1" x14ac:dyDescent="0.2">
      <c r="A23" s="211" t="s">
        <v>1346</v>
      </c>
      <c r="B23" s="649">
        <v>463070.94762177026</v>
      </c>
      <c r="C23" s="649">
        <v>2621.8679899999997</v>
      </c>
      <c r="D23" s="649">
        <v>39508.978589999999</v>
      </c>
      <c r="E23" s="649">
        <f t="shared" si="0"/>
        <v>505201.79420177027</v>
      </c>
      <c r="F23" s="649">
        <v>412.53500000000003</v>
      </c>
      <c r="G23" s="649">
        <f t="shared" si="1"/>
        <v>505614.32920177025</v>
      </c>
    </row>
    <row r="24" spans="1:7" ht="17.100000000000001" customHeight="1" x14ac:dyDescent="0.2">
      <c r="A24" s="211" t="s">
        <v>1347</v>
      </c>
      <c r="B24" s="649">
        <v>10773076.48242737</v>
      </c>
      <c r="C24" s="649">
        <v>141967.09428000016</v>
      </c>
      <c r="D24" s="649">
        <v>3258292.8956647394</v>
      </c>
      <c r="E24" s="649">
        <f t="shared" si="0"/>
        <v>14173336.472372111</v>
      </c>
      <c r="F24" s="649">
        <v>1008634.3700000001</v>
      </c>
      <c r="G24" s="649">
        <f t="shared" si="1"/>
        <v>15181970.842372112</v>
      </c>
    </row>
    <row r="25" spans="1:7" ht="17.100000000000001" customHeight="1" x14ac:dyDescent="0.2">
      <c r="A25" s="211" t="s">
        <v>4100</v>
      </c>
      <c r="B25" s="649">
        <v>6343929.2102151653</v>
      </c>
      <c r="C25" s="649">
        <v>95398.209670000171</v>
      </c>
      <c r="D25" s="649">
        <v>421772.67922000005</v>
      </c>
      <c r="E25" s="649">
        <f t="shared" si="0"/>
        <v>6861100.0991051653</v>
      </c>
      <c r="F25" s="649">
        <v>387033.147</v>
      </c>
      <c r="G25" s="649">
        <f t="shared" si="1"/>
        <v>7248133.2461051652</v>
      </c>
    </row>
    <row r="26" spans="1:7" ht="17.100000000000001" customHeight="1" x14ac:dyDescent="0.2">
      <c r="A26" s="211" t="s">
        <v>4101</v>
      </c>
      <c r="B26" s="649">
        <v>320107.73501999991</v>
      </c>
      <c r="C26" s="649">
        <v>0</v>
      </c>
      <c r="D26" s="649">
        <v>128.40218000000002</v>
      </c>
      <c r="E26" s="649">
        <f t="shared" si="0"/>
        <v>320236.13719999988</v>
      </c>
      <c r="F26" s="649">
        <v>1576.1189999999999</v>
      </c>
      <c r="G26" s="649">
        <f t="shared" si="1"/>
        <v>321812.25619999989</v>
      </c>
    </row>
    <row r="27" spans="1:7" ht="17.100000000000001" customHeight="1" x14ac:dyDescent="0.2">
      <c r="A27" s="211" t="s">
        <v>57</v>
      </c>
      <c r="B27" s="649">
        <v>2254.6695399999999</v>
      </c>
      <c r="C27" s="649">
        <v>12686.159509999999</v>
      </c>
      <c r="D27" s="649">
        <v>2478334.0837947396</v>
      </c>
      <c r="E27" s="649">
        <f t="shared" si="0"/>
        <v>2493274.9128447394</v>
      </c>
      <c r="F27" s="649">
        <v>1020.079</v>
      </c>
      <c r="G27" s="649">
        <f t="shared" si="1"/>
        <v>2494294.9918447393</v>
      </c>
    </row>
    <row r="28" spans="1:7" ht="17.100000000000001" customHeight="1" x14ac:dyDescent="0.2">
      <c r="A28" s="211" t="s">
        <v>4102</v>
      </c>
      <c r="B28" s="649">
        <v>4093726.9901022045</v>
      </c>
      <c r="C28" s="649">
        <v>33576.521319999993</v>
      </c>
      <c r="D28" s="649">
        <v>343882.79543999996</v>
      </c>
      <c r="E28" s="649">
        <f t="shared" si="0"/>
        <v>4471186.3068622043</v>
      </c>
      <c r="F28" s="649">
        <v>619005.02500000002</v>
      </c>
      <c r="G28" s="649">
        <f t="shared" si="1"/>
        <v>5090191.3318622047</v>
      </c>
    </row>
    <row r="29" spans="1:7" ht="17.100000000000001" customHeight="1" x14ac:dyDescent="0.2">
      <c r="A29" s="211" t="s">
        <v>4103</v>
      </c>
      <c r="B29" s="649">
        <v>1751.4730199999999</v>
      </c>
      <c r="C29" s="649">
        <v>0</v>
      </c>
      <c r="D29" s="649">
        <v>5372.1428499999993</v>
      </c>
      <c r="E29" s="649">
        <f t="shared" si="0"/>
        <v>7123.6158699999996</v>
      </c>
      <c r="F29" s="649">
        <v>0</v>
      </c>
      <c r="G29" s="649">
        <f t="shared" si="1"/>
        <v>7123.6158699999996</v>
      </c>
    </row>
    <row r="30" spans="1:7" ht="17.100000000000001" customHeight="1" x14ac:dyDescent="0.2">
      <c r="A30" s="211" t="s">
        <v>1786</v>
      </c>
      <c r="B30" s="649">
        <v>11306.40453</v>
      </c>
      <c r="C30" s="649">
        <v>306.20378000000005</v>
      </c>
      <c r="D30" s="649">
        <v>8802.7921800000004</v>
      </c>
      <c r="E30" s="649">
        <f t="shared" si="0"/>
        <v>20415.40049</v>
      </c>
      <c r="F30" s="649">
        <v>0</v>
      </c>
      <c r="G30" s="649">
        <f t="shared" si="1"/>
        <v>20415.40049</v>
      </c>
    </row>
    <row r="31" spans="1:7" ht="17.100000000000001" customHeight="1" x14ac:dyDescent="0.2">
      <c r="A31" s="211" t="s">
        <v>1348</v>
      </c>
      <c r="B31" s="649">
        <v>217244.37187532958</v>
      </c>
      <c r="C31" s="649">
        <v>3878.6824199999983</v>
      </c>
      <c r="D31" s="649">
        <v>73968.679140000007</v>
      </c>
      <c r="E31" s="649">
        <f t="shared" si="0"/>
        <v>295091.73343532957</v>
      </c>
      <c r="F31" s="649">
        <v>897.529</v>
      </c>
      <c r="G31" s="649">
        <f t="shared" si="1"/>
        <v>295989.26243532955</v>
      </c>
    </row>
    <row r="32" spans="1:7" ht="17.100000000000001" customHeight="1" x14ac:dyDescent="0.2">
      <c r="A32" s="211" t="s">
        <v>1349</v>
      </c>
      <c r="B32" s="649">
        <v>110160.06885999998</v>
      </c>
      <c r="C32" s="649">
        <v>11220.023919999998</v>
      </c>
      <c r="D32" s="649">
        <v>63537.085919999998</v>
      </c>
      <c r="E32" s="649">
        <f t="shared" si="0"/>
        <v>184917.17869999999</v>
      </c>
      <c r="F32" s="649">
        <v>0</v>
      </c>
      <c r="G32" s="649">
        <f t="shared" si="1"/>
        <v>184917.17869999999</v>
      </c>
    </row>
    <row r="33" spans="1:7" ht="17.100000000000001" customHeight="1" x14ac:dyDescent="0.2">
      <c r="A33" s="211" t="s">
        <v>1350</v>
      </c>
      <c r="B33" s="649">
        <v>405681.16012094967</v>
      </c>
      <c r="C33" s="649">
        <v>2117.66858</v>
      </c>
      <c r="D33" s="649">
        <v>38691.654400000007</v>
      </c>
      <c r="E33" s="649">
        <f t="shared" si="0"/>
        <v>446490.48310094967</v>
      </c>
      <c r="F33" s="649">
        <v>4185.2349999999997</v>
      </c>
      <c r="G33" s="649">
        <f t="shared" si="1"/>
        <v>450675.71810094966</v>
      </c>
    </row>
    <row r="34" spans="1:7" ht="17.100000000000001" customHeight="1" x14ac:dyDescent="0.2">
      <c r="A34" s="211" t="s">
        <v>1351</v>
      </c>
      <c r="B34" s="649">
        <v>10204.456179999999</v>
      </c>
      <c r="C34" s="649">
        <v>146.42809999999997</v>
      </c>
      <c r="D34" s="649">
        <v>13269.81207</v>
      </c>
      <c r="E34" s="649">
        <f t="shared" si="0"/>
        <v>23620.696349999998</v>
      </c>
      <c r="F34" s="649">
        <v>0</v>
      </c>
      <c r="G34" s="649">
        <f t="shared" si="1"/>
        <v>23620.696349999998</v>
      </c>
    </row>
    <row r="35" spans="1:7" ht="17.100000000000001" customHeight="1" x14ac:dyDescent="0.2">
      <c r="A35" s="211"/>
      <c r="B35" s="649"/>
      <c r="C35" s="649"/>
      <c r="D35" s="649"/>
      <c r="E35" s="649"/>
      <c r="F35" s="649"/>
      <c r="G35" s="649"/>
    </row>
    <row r="36" spans="1:7" ht="17.100000000000001" customHeight="1" x14ac:dyDescent="0.2">
      <c r="A36" s="1135" t="s">
        <v>603</v>
      </c>
      <c r="B36" s="1127">
        <f>B38+B39+B43+B44+B45+B48+B49+B50</f>
        <v>612683.27060000005</v>
      </c>
      <c r="C36" s="1127">
        <f>C38+C39+C43+C44+C45+C48+C49+C50</f>
        <v>118255.91374999999</v>
      </c>
      <c r="D36" s="1127">
        <f>D38+D39+D43+D44+D45+D48+D49+D50</f>
        <v>12514012.133525262</v>
      </c>
      <c r="E36" s="1127">
        <f>SUM(B36:D36)</f>
        <v>13244951.317875262</v>
      </c>
      <c r="F36" s="1127">
        <f>F38+F39+F43+F44+F45+F48+F49+F50</f>
        <v>54698.623999999996</v>
      </c>
      <c r="G36" s="1127">
        <f>E36+F36</f>
        <v>13299649.941875262</v>
      </c>
    </row>
    <row r="37" spans="1:7" ht="17.100000000000001" customHeight="1" x14ac:dyDescent="0.2">
      <c r="A37" s="211"/>
      <c r="B37" s="648"/>
      <c r="C37" s="648"/>
      <c r="D37" s="648"/>
      <c r="E37" s="648"/>
      <c r="F37" s="648"/>
      <c r="G37" s="648"/>
    </row>
    <row r="38" spans="1:7" ht="17.100000000000001" customHeight="1" x14ac:dyDescent="0.2">
      <c r="A38" s="211" t="s">
        <v>1352</v>
      </c>
      <c r="B38" s="649">
        <v>205.13508999999996</v>
      </c>
      <c r="C38" s="649">
        <v>0</v>
      </c>
      <c r="D38" s="649">
        <v>0</v>
      </c>
      <c r="E38" s="649">
        <f>SUM(B38:D38)</f>
        <v>205.13508999999996</v>
      </c>
      <c r="F38" s="649">
        <v>0</v>
      </c>
      <c r="G38" s="649">
        <f>F38+E38</f>
        <v>205.13508999999996</v>
      </c>
    </row>
    <row r="39" spans="1:7" ht="17.100000000000001" customHeight="1" x14ac:dyDescent="0.2">
      <c r="A39" s="211" t="s">
        <v>1353</v>
      </c>
      <c r="B39" s="649">
        <v>6058.5986600000006</v>
      </c>
      <c r="C39" s="649">
        <v>0</v>
      </c>
      <c r="D39" s="649">
        <v>8878309.0480899997</v>
      </c>
      <c r="E39" s="649">
        <f t="shared" ref="E39:E50" si="2">SUM(B39:D39)</f>
        <v>8884367.6467499994</v>
      </c>
      <c r="F39" s="649">
        <v>0</v>
      </c>
      <c r="G39" s="649">
        <f t="shared" ref="G39:G50" si="3">F39+E39</f>
        <v>8884367.6467499994</v>
      </c>
    </row>
    <row r="40" spans="1:7" ht="17.100000000000001" customHeight="1" x14ac:dyDescent="0.2">
      <c r="A40" s="212" t="s">
        <v>1354</v>
      </c>
      <c r="B40" s="649">
        <v>6058.5986600000006</v>
      </c>
      <c r="C40" s="649">
        <v>0</v>
      </c>
      <c r="D40" s="649">
        <v>0</v>
      </c>
      <c r="E40" s="649">
        <f t="shared" si="2"/>
        <v>6058.5986600000006</v>
      </c>
      <c r="F40" s="649">
        <v>0</v>
      </c>
      <c r="G40" s="649">
        <f t="shared" si="3"/>
        <v>6058.5986600000006</v>
      </c>
    </row>
    <row r="41" spans="1:7" ht="17.100000000000001" customHeight="1" x14ac:dyDescent="0.2">
      <c r="A41" s="212" t="s">
        <v>1355</v>
      </c>
      <c r="B41" s="649">
        <v>0</v>
      </c>
      <c r="C41" s="649">
        <v>0</v>
      </c>
      <c r="D41" s="649">
        <v>8878309.0480899997</v>
      </c>
      <c r="E41" s="649">
        <f t="shared" si="2"/>
        <v>8878309.0480899997</v>
      </c>
      <c r="F41" s="649">
        <v>0</v>
      </c>
      <c r="G41" s="649">
        <f t="shared" si="3"/>
        <v>8878309.0480899997</v>
      </c>
    </row>
    <row r="42" spans="1:7" ht="17.100000000000001" customHeight="1" x14ac:dyDescent="0.2">
      <c r="A42" s="212" t="s">
        <v>1356</v>
      </c>
      <c r="B42" s="649">
        <v>0</v>
      </c>
      <c r="C42" s="649">
        <v>0</v>
      </c>
      <c r="D42" s="649">
        <v>0</v>
      </c>
      <c r="E42" s="649">
        <f t="shared" si="2"/>
        <v>0</v>
      </c>
      <c r="F42" s="649">
        <v>0</v>
      </c>
      <c r="G42" s="649">
        <f t="shared" si="3"/>
        <v>0</v>
      </c>
    </row>
    <row r="43" spans="1:7" ht="17.100000000000001" customHeight="1" x14ac:dyDescent="0.2">
      <c r="A43" s="211" t="s">
        <v>1525</v>
      </c>
      <c r="B43" s="649">
        <v>6523.2211999999954</v>
      </c>
      <c r="C43" s="649">
        <v>0</v>
      </c>
      <c r="D43" s="649">
        <v>166.03471999999999</v>
      </c>
      <c r="E43" s="649">
        <f t="shared" si="2"/>
        <v>6689.2559199999951</v>
      </c>
      <c r="F43" s="649">
        <v>0</v>
      </c>
      <c r="G43" s="649">
        <f t="shared" si="3"/>
        <v>6689.2559199999951</v>
      </c>
    </row>
    <row r="44" spans="1:7" ht="17.100000000000001" customHeight="1" x14ac:dyDescent="0.2">
      <c r="A44" s="211" t="s">
        <v>1608</v>
      </c>
      <c r="B44" s="649">
        <v>180005.25786000001</v>
      </c>
      <c r="C44" s="649">
        <v>151.35757000000001</v>
      </c>
      <c r="D44" s="649">
        <v>267.71300000000002</v>
      </c>
      <c r="E44" s="649">
        <f t="shared" si="2"/>
        <v>180424.32842999999</v>
      </c>
      <c r="F44" s="649">
        <v>0</v>
      </c>
      <c r="G44" s="649">
        <f t="shared" si="3"/>
        <v>180424.32842999999</v>
      </c>
    </row>
    <row r="45" spans="1:7" ht="17.100000000000001" customHeight="1" x14ac:dyDescent="0.2">
      <c r="A45" s="211" t="s">
        <v>657</v>
      </c>
      <c r="B45" s="649">
        <v>341226.87199000001</v>
      </c>
      <c r="C45" s="649">
        <v>117072.85631999999</v>
      </c>
      <c r="D45" s="649">
        <v>3508284.2933152611</v>
      </c>
      <c r="E45" s="649">
        <f t="shared" si="2"/>
        <v>3966584.0216252613</v>
      </c>
      <c r="F45" s="649">
        <v>18263.348999999998</v>
      </c>
      <c r="G45" s="649">
        <f t="shared" si="3"/>
        <v>3984847.3706252612</v>
      </c>
    </row>
    <row r="46" spans="1:7" ht="17.100000000000001" customHeight="1" x14ac:dyDescent="0.2">
      <c r="A46" s="212" t="s">
        <v>58</v>
      </c>
      <c r="B46" s="649">
        <v>5152.26224</v>
      </c>
      <c r="C46" s="649">
        <v>115451.08184999999</v>
      </c>
      <c r="D46" s="649">
        <v>3312132.2628052612</v>
      </c>
      <c r="E46" s="649">
        <f t="shared" si="2"/>
        <v>3432735.606895261</v>
      </c>
      <c r="F46" s="649">
        <v>0</v>
      </c>
      <c r="G46" s="649">
        <f t="shared" si="3"/>
        <v>3432735.606895261</v>
      </c>
    </row>
    <row r="47" spans="1:7" ht="17.100000000000001" customHeight="1" x14ac:dyDescent="0.2">
      <c r="A47" s="211" t="s">
        <v>3928</v>
      </c>
      <c r="B47" s="649">
        <v>336074.60975</v>
      </c>
      <c r="C47" s="649">
        <v>1621.7744700000003</v>
      </c>
      <c r="D47" s="649">
        <v>196152.03050999998</v>
      </c>
      <c r="E47" s="649">
        <f t="shared" si="2"/>
        <v>533848.41472999996</v>
      </c>
      <c r="F47" s="649">
        <v>18263.348999999998</v>
      </c>
      <c r="G47" s="649">
        <f t="shared" si="3"/>
        <v>552111.76373000001</v>
      </c>
    </row>
    <row r="48" spans="1:7" ht="17.100000000000001" customHeight="1" x14ac:dyDescent="0.2">
      <c r="A48" s="211" t="s">
        <v>1364</v>
      </c>
      <c r="B48" s="649">
        <v>75011.976869999999</v>
      </c>
      <c r="C48" s="649">
        <v>955.67543999999998</v>
      </c>
      <c r="D48" s="649">
        <v>26907.103479999998</v>
      </c>
      <c r="E48" s="649">
        <f t="shared" si="2"/>
        <v>102874.75579</v>
      </c>
      <c r="F48" s="649">
        <v>36418.608</v>
      </c>
      <c r="G48" s="649">
        <f t="shared" si="3"/>
        <v>139293.36379</v>
      </c>
    </row>
    <row r="49" spans="1:7" ht="17.100000000000001" customHeight="1" x14ac:dyDescent="0.2">
      <c r="A49" s="211" t="s">
        <v>1365</v>
      </c>
      <c r="B49" s="649">
        <v>5778.7719399999996</v>
      </c>
      <c r="C49" s="649">
        <v>76.024420000000006</v>
      </c>
      <c r="D49" s="649">
        <v>24.103999999999999</v>
      </c>
      <c r="E49" s="649">
        <f t="shared" si="2"/>
        <v>5878.9003599999996</v>
      </c>
      <c r="F49" s="649">
        <v>16.667000000000002</v>
      </c>
      <c r="G49" s="649">
        <f t="shared" si="3"/>
        <v>5895.56736</v>
      </c>
    </row>
    <row r="50" spans="1:7" ht="17.100000000000001" customHeight="1" x14ac:dyDescent="0.2">
      <c r="A50" s="211" t="s">
        <v>1366</v>
      </c>
      <c r="B50" s="649">
        <v>-2126.5630100000008</v>
      </c>
      <c r="C50" s="649">
        <v>0</v>
      </c>
      <c r="D50" s="649">
        <v>100053.83691999999</v>
      </c>
      <c r="E50" s="649">
        <f t="shared" si="2"/>
        <v>97927.273909999989</v>
      </c>
      <c r="F50" s="649">
        <v>0</v>
      </c>
      <c r="G50" s="649">
        <f t="shared" si="3"/>
        <v>97927.273909999989</v>
      </c>
    </row>
    <row r="51" spans="1:7" ht="17.100000000000001" customHeight="1" x14ac:dyDescent="0.2">
      <c r="A51" s="211"/>
      <c r="B51" s="649"/>
      <c r="C51" s="649"/>
      <c r="D51" s="649"/>
      <c r="E51" s="649"/>
      <c r="F51" s="649"/>
      <c r="G51" s="649"/>
    </row>
    <row r="52" spans="1:7" ht="17.100000000000001" customHeight="1" x14ac:dyDescent="0.2">
      <c r="A52" s="1135" t="s">
        <v>604</v>
      </c>
      <c r="B52" s="1127">
        <f>SUM(B54:B60)</f>
        <v>5058182.1169731012</v>
      </c>
      <c r="C52" s="1127">
        <f>SUM(C54:C60)</f>
        <v>188731.68147999997</v>
      </c>
      <c r="D52" s="1127">
        <f>SUM(D54:D60)</f>
        <v>3326378.2889473899</v>
      </c>
      <c r="E52" s="1127">
        <f t="shared" ref="E52:E60" si="4">SUM(B52:D52)</f>
        <v>8573292.0874004904</v>
      </c>
      <c r="F52" s="1127">
        <f>SUM(F54:F60)</f>
        <v>658397.98600000003</v>
      </c>
      <c r="G52" s="1127">
        <f>E52+F52</f>
        <v>9231690.07340049</v>
      </c>
    </row>
    <row r="53" spans="1:7" ht="17.100000000000001" customHeight="1" x14ac:dyDescent="0.2">
      <c r="A53" s="211"/>
      <c r="B53" s="648"/>
      <c r="C53" s="648"/>
      <c r="D53" s="648"/>
      <c r="E53" s="648"/>
      <c r="F53" s="648"/>
      <c r="G53" s="648"/>
    </row>
    <row r="54" spans="1:7" ht="17.100000000000001" customHeight="1" x14ac:dyDescent="0.2">
      <c r="A54" s="211" t="s">
        <v>1357</v>
      </c>
      <c r="B54" s="649">
        <v>4484871.8094700007</v>
      </c>
      <c r="C54" s="649">
        <v>182129.61163</v>
      </c>
      <c r="D54" s="649">
        <v>2115978.3373799399</v>
      </c>
      <c r="E54" s="649">
        <f t="shared" si="4"/>
        <v>6782979.7584799407</v>
      </c>
      <c r="F54" s="649">
        <v>615000</v>
      </c>
      <c r="G54" s="649">
        <f t="shared" ref="G54:G60" si="5">F54+E54</f>
        <v>7397979.7584799407</v>
      </c>
    </row>
    <row r="55" spans="1:7" ht="17.100000000000001" customHeight="1" x14ac:dyDescent="0.2">
      <c r="A55" s="211" t="s">
        <v>1358</v>
      </c>
      <c r="B55" s="649">
        <v>535748.72405000008</v>
      </c>
      <c r="C55" s="649">
        <v>9207.2405699999999</v>
      </c>
      <c r="D55" s="649">
        <v>123572.81572</v>
      </c>
      <c r="E55" s="649">
        <f t="shared" si="4"/>
        <v>668528.78034000006</v>
      </c>
      <c r="F55" s="649">
        <v>-3588.7359999999999</v>
      </c>
      <c r="G55" s="649">
        <f t="shared" si="5"/>
        <v>664940.04434000002</v>
      </c>
    </row>
    <row r="56" spans="1:7" ht="17.100000000000001" customHeight="1" x14ac:dyDescent="0.2">
      <c r="A56" s="211" t="s">
        <v>1359</v>
      </c>
      <c r="B56" s="649">
        <v>1737951.6177100001</v>
      </c>
      <c r="C56" s="649">
        <v>17826.157079999997</v>
      </c>
      <c r="D56" s="649">
        <v>798695.05877000024</v>
      </c>
      <c r="E56" s="649">
        <f t="shared" si="4"/>
        <v>2554472.8335600002</v>
      </c>
      <c r="F56" s="649">
        <v>93374.892999999996</v>
      </c>
      <c r="G56" s="649">
        <f t="shared" si="5"/>
        <v>2647847.7265600003</v>
      </c>
    </row>
    <row r="57" spans="1:7" ht="17.100000000000001" customHeight="1" x14ac:dyDescent="0.2">
      <c r="A57" s="211" t="s">
        <v>1360</v>
      </c>
      <c r="B57" s="649">
        <v>-129238.30461999998</v>
      </c>
      <c r="C57" s="649">
        <v>6692.8635899999999</v>
      </c>
      <c r="D57" s="649">
        <v>93686.175239999997</v>
      </c>
      <c r="E57" s="649">
        <f t="shared" si="4"/>
        <v>-28859.26578999999</v>
      </c>
      <c r="F57" s="649">
        <v>0</v>
      </c>
      <c r="G57" s="649">
        <f t="shared" si="5"/>
        <v>-28859.26578999999</v>
      </c>
    </row>
    <row r="58" spans="1:7" ht="17.100000000000001" customHeight="1" x14ac:dyDescent="0.2">
      <c r="A58" s="211" t="s">
        <v>1361</v>
      </c>
      <c r="B58" s="649">
        <v>-913131.31828999997</v>
      </c>
      <c r="C58" s="649">
        <v>-41628.043539999999</v>
      </c>
      <c r="D58" s="649">
        <v>-227537.57045</v>
      </c>
      <c r="E58" s="649">
        <f t="shared" si="4"/>
        <v>-1182296.9322799998</v>
      </c>
      <c r="F58" s="649">
        <v>-144736.989</v>
      </c>
      <c r="G58" s="649">
        <f t="shared" si="5"/>
        <v>-1327033.9212799999</v>
      </c>
    </row>
    <row r="59" spans="1:7" ht="17.100000000000001" customHeight="1" x14ac:dyDescent="0.2">
      <c r="A59" s="211" t="s">
        <v>1362</v>
      </c>
      <c r="B59" s="48">
        <v>-681362.99577690021</v>
      </c>
      <c r="C59" s="48">
        <v>14503.852149999999</v>
      </c>
      <c r="D59" s="48">
        <v>421983.4722874501</v>
      </c>
      <c r="E59" s="649">
        <f t="shared" si="4"/>
        <v>-244875.67133945005</v>
      </c>
      <c r="F59" s="48">
        <v>98348.817999999999</v>
      </c>
      <c r="G59" s="649">
        <f t="shared" si="5"/>
        <v>-146526.85333945006</v>
      </c>
    </row>
    <row r="60" spans="1:7" ht="17.100000000000001" customHeight="1" x14ac:dyDescent="0.2">
      <c r="A60" s="211" t="s">
        <v>1363</v>
      </c>
      <c r="B60" s="48">
        <v>23342.584429999995</v>
      </c>
      <c r="C60" s="48">
        <v>0</v>
      </c>
      <c r="D60" s="48">
        <v>0</v>
      </c>
      <c r="E60" s="649">
        <f t="shared" si="4"/>
        <v>23342.584429999995</v>
      </c>
      <c r="F60" s="48">
        <v>0</v>
      </c>
      <c r="G60" s="649">
        <f t="shared" si="5"/>
        <v>23342.584429999995</v>
      </c>
    </row>
    <row r="61" spans="1:7" ht="17.100000000000001" customHeight="1" x14ac:dyDescent="0.2">
      <c r="A61" s="211"/>
      <c r="B61" s="48"/>
      <c r="C61" s="48"/>
      <c r="D61" s="48"/>
      <c r="E61" s="48"/>
      <c r="F61" s="48"/>
      <c r="G61" s="48"/>
    </row>
    <row r="62" spans="1:7" ht="17.100000000000001" customHeight="1" thickBot="1" x14ac:dyDescent="0.25">
      <c r="A62" s="1083" t="s">
        <v>605</v>
      </c>
      <c r="B62" s="1084">
        <f>B13+B36+B52</f>
        <v>18949292.849792764</v>
      </c>
      <c r="C62" s="1084">
        <f>C13+C36+C52</f>
        <v>545363.97950000013</v>
      </c>
      <c r="D62" s="1084">
        <f>D13+D36+D52</f>
        <v>31340484.172577389</v>
      </c>
      <c r="E62" s="1084">
        <f>SUM(B62:D62)</f>
        <v>50835141.001870155</v>
      </c>
      <c r="F62" s="1084">
        <f>F13+F36+F52</f>
        <v>1763913.5380000002</v>
      </c>
      <c r="G62" s="1084">
        <f>E62+F62</f>
        <v>52599054.539870158</v>
      </c>
    </row>
    <row r="63" spans="1:7" ht="17.100000000000001" customHeight="1" x14ac:dyDescent="0.2">
      <c r="A63" s="218" t="s">
        <v>4174</v>
      </c>
    </row>
  </sheetData>
  <mergeCells count="10">
    <mergeCell ref="A5:G6"/>
    <mergeCell ref="A7:B7"/>
    <mergeCell ref="A8:A11"/>
    <mergeCell ref="G8:G11"/>
    <mergeCell ref="B9:B11"/>
    <mergeCell ref="E9:E11"/>
    <mergeCell ref="D9:D11"/>
    <mergeCell ref="C9:C11"/>
    <mergeCell ref="B8:E8"/>
    <mergeCell ref="F8:F11"/>
  </mergeCells>
  <phoneticPr fontId="6" type="noConversion"/>
  <conditionalFormatting sqref="E13:E60 G13:G60 B13:B58">
    <cfRule type="expression" dxfId="385" priority="3" stopIfTrue="1">
      <formula>$BD13=1</formula>
    </cfRule>
  </conditionalFormatting>
  <conditionalFormatting sqref="C13:D58">
    <cfRule type="expression" dxfId="384" priority="2" stopIfTrue="1">
      <formula>$BD13=1</formula>
    </cfRule>
  </conditionalFormatting>
  <conditionalFormatting sqref="F13:F58">
    <cfRule type="expression" dxfId="383" priority="1" stopIfTrue="1">
      <formula>$BD13=1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19685039370078741" right="0.35433070866141736" top="0.51181102362204722" bottom="0.51181102362204722" header="0.31496062992125984" footer="0.31496062992125984"/>
  <pageSetup paperSize="9" scale="70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Y71"/>
  <sheetViews>
    <sheetView showGridLines="0" zoomScaleNormal="100" workbookViewId="0">
      <pane xSplit="1" ySplit="8" topLeftCell="B9" activePane="bottomRight" state="frozen"/>
      <selection activeCell="AC14" sqref="AC14"/>
      <selection pane="topRight" activeCell="AC14" sqref="AC14"/>
      <selection pane="bottomLeft" activeCell="AC14" sqref="AC14"/>
      <selection pane="bottomRight" activeCell="K5" sqref="K5:X6"/>
    </sheetView>
  </sheetViews>
  <sheetFormatPr defaultRowHeight="12.75" x14ac:dyDescent="0.2"/>
  <cols>
    <col min="1" max="1" width="48.140625" style="315" customWidth="1"/>
    <col min="2" max="3" width="9.7109375" style="315" bestFit="1" customWidth="1"/>
    <col min="4" max="4" width="11" style="315" bestFit="1" customWidth="1"/>
    <col min="5" max="16" width="9.28515625" style="315" bestFit="1" customWidth="1"/>
    <col min="17" max="17" width="10.7109375" style="315" customWidth="1"/>
    <col min="18" max="19" width="9.28515625" style="315" bestFit="1" customWidth="1"/>
    <col min="20" max="20" width="9.42578125" style="315" bestFit="1" customWidth="1"/>
    <col min="21" max="21" width="10.140625" style="315" bestFit="1" customWidth="1"/>
    <col min="22" max="23" width="9.28515625" style="316" bestFit="1" customWidth="1"/>
    <col min="24" max="24" width="10.140625" style="316" customWidth="1"/>
    <col min="25" max="16384" width="9.140625" style="315"/>
  </cols>
  <sheetData>
    <row r="1" spans="1:25" x14ac:dyDescent="0.2">
      <c r="A1" s="757" t="s">
        <v>349</v>
      </c>
    </row>
    <row r="2" spans="1:25" x14ac:dyDescent="0.2">
      <c r="A2" s="757" t="s">
        <v>350</v>
      </c>
    </row>
    <row r="3" spans="1:25" s="919" customFormat="1" ht="15" customHeight="1" x14ac:dyDescent="0.2">
      <c r="A3" s="992" t="s">
        <v>1813</v>
      </c>
      <c r="V3" s="920"/>
      <c r="W3" s="920"/>
      <c r="X3" s="993" t="s">
        <v>1814</v>
      </c>
    </row>
    <row r="4" spans="1:25" s="317" customFormat="1" ht="12" customHeight="1" x14ac:dyDescent="0.2">
      <c r="V4" s="318"/>
      <c r="W4" s="318"/>
      <c r="X4" s="318"/>
    </row>
    <row r="5" spans="1:25" s="317" customFormat="1" ht="18" customHeight="1" x14ac:dyDescent="0.2">
      <c r="A5" s="1796" t="s">
        <v>4048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1944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</row>
    <row r="6" spans="1:25" s="317" customFormat="1" ht="24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</row>
    <row r="7" spans="1:25" s="317" customFormat="1" ht="12" customHeight="1" thickBot="1" x14ac:dyDescent="0.25">
      <c r="V7" s="318"/>
      <c r="W7" s="318"/>
      <c r="X7" s="314" t="s">
        <v>1135</v>
      </c>
    </row>
    <row r="8" spans="1:25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5" s="316" customFormat="1" ht="12" customHeight="1" thickTop="1" x14ac:dyDescent="0.2">
      <c r="A9" s="1243" t="s">
        <v>99</v>
      </c>
      <c r="B9" s="1244">
        <v>417</v>
      </c>
      <c r="C9" s="1244">
        <v>5</v>
      </c>
      <c r="D9" s="1244">
        <v>0</v>
      </c>
      <c r="E9" s="1244">
        <v>1</v>
      </c>
      <c r="F9" s="1244">
        <v>5517</v>
      </c>
      <c r="G9" s="1244">
        <v>317</v>
      </c>
      <c r="H9" s="1244">
        <v>14002</v>
      </c>
      <c r="I9" s="1244">
        <v>34696</v>
      </c>
      <c r="J9" s="1244">
        <v>96183</v>
      </c>
      <c r="K9" s="1244">
        <v>1227114</v>
      </c>
      <c r="L9" s="1244">
        <v>229744</v>
      </c>
      <c r="M9" s="1244">
        <v>26111</v>
      </c>
      <c r="N9" s="1244">
        <v>9123</v>
      </c>
      <c r="O9" s="1244">
        <v>920</v>
      </c>
      <c r="P9" s="1244">
        <v>776</v>
      </c>
      <c r="Q9" s="1244">
        <v>146</v>
      </c>
      <c r="R9" s="1244">
        <v>2005</v>
      </c>
      <c r="S9" s="1244">
        <v>19</v>
      </c>
      <c r="T9" s="1244">
        <v>2421</v>
      </c>
      <c r="U9" s="1244">
        <v>31</v>
      </c>
      <c r="V9" s="1244">
        <v>23282</v>
      </c>
      <c r="W9" s="1244">
        <v>2</v>
      </c>
      <c r="X9" s="1244">
        <v>1672832</v>
      </c>
    </row>
    <row r="10" spans="1:25" s="319" customFormat="1" ht="12" customHeight="1" x14ac:dyDescent="0.2">
      <c r="A10" s="698" t="s">
        <v>385</v>
      </c>
      <c r="B10" s="324">
        <v>223</v>
      </c>
      <c r="C10" s="324">
        <v>5</v>
      </c>
      <c r="D10" s="324">
        <v>0</v>
      </c>
      <c r="E10" s="324">
        <v>1</v>
      </c>
      <c r="F10" s="324">
        <v>5517</v>
      </c>
      <c r="G10" s="324">
        <v>26</v>
      </c>
      <c r="H10" s="324">
        <v>0</v>
      </c>
      <c r="I10" s="324">
        <v>32238</v>
      </c>
      <c r="J10" s="324">
        <v>90181</v>
      </c>
      <c r="K10" s="324">
        <v>1213824</v>
      </c>
      <c r="L10" s="324">
        <v>228850</v>
      </c>
      <c r="M10" s="324">
        <v>25766</v>
      </c>
      <c r="N10" s="324">
        <v>709</v>
      </c>
      <c r="O10" s="324">
        <v>20</v>
      </c>
      <c r="P10" s="324">
        <v>0</v>
      </c>
      <c r="Q10" s="324">
        <v>60</v>
      </c>
      <c r="R10" s="324">
        <v>10</v>
      </c>
      <c r="S10" s="324">
        <v>19</v>
      </c>
      <c r="T10" s="324">
        <v>2</v>
      </c>
      <c r="U10" s="324">
        <v>26</v>
      </c>
      <c r="V10" s="324">
        <v>0</v>
      </c>
      <c r="W10" s="324">
        <v>2</v>
      </c>
      <c r="X10" s="324">
        <v>1597479</v>
      </c>
    </row>
    <row r="11" spans="1:25" s="321" customFormat="1" ht="12" customHeight="1" x14ac:dyDescent="0.2">
      <c r="A11" s="699" t="s">
        <v>379</v>
      </c>
      <c r="B11" s="320">
        <v>223</v>
      </c>
      <c r="C11" s="320">
        <v>3</v>
      </c>
      <c r="D11" s="320">
        <v>0</v>
      </c>
      <c r="E11" s="320">
        <v>0</v>
      </c>
      <c r="F11" s="320">
        <v>4159</v>
      </c>
      <c r="G11" s="320">
        <v>24</v>
      </c>
      <c r="H11" s="320">
        <v>0</v>
      </c>
      <c r="I11" s="320">
        <v>9729.6338799225305</v>
      </c>
      <c r="J11" s="320">
        <v>22</v>
      </c>
      <c r="K11" s="320">
        <v>596481</v>
      </c>
      <c r="L11" s="320">
        <v>40888</v>
      </c>
      <c r="M11" s="320">
        <v>1454</v>
      </c>
      <c r="N11" s="320">
        <v>296</v>
      </c>
      <c r="O11" s="320">
        <v>8</v>
      </c>
      <c r="P11" s="320">
        <v>0</v>
      </c>
      <c r="Q11" s="320">
        <v>20</v>
      </c>
      <c r="R11" s="320">
        <v>6</v>
      </c>
      <c r="S11" s="320">
        <v>10</v>
      </c>
      <c r="T11" s="320">
        <v>0</v>
      </c>
      <c r="U11" s="320">
        <v>10</v>
      </c>
      <c r="V11" s="320">
        <v>0</v>
      </c>
      <c r="W11" s="320">
        <v>1</v>
      </c>
      <c r="X11" s="320">
        <v>653334.63387992256</v>
      </c>
    </row>
    <row r="12" spans="1:25" s="316" customFormat="1" ht="12" customHeight="1" x14ac:dyDescent="0.2">
      <c r="A12" s="696" t="s">
        <v>380</v>
      </c>
      <c r="B12" s="322">
        <v>223</v>
      </c>
      <c r="C12" s="322">
        <v>0</v>
      </c>
      <c r="D12" s="322">
        <v>0</v>
      </c>
      <c r="E12" s="322">
        <v>0</v>
      </c>
      <c r="F12" s="322">
        <v>4159</v>
      </c>
      <c r="G12" s="322">
        <v>6</v>
      </c>
      <c r="H12" s="322">
        <v>0</v>
      </c>
      <c r="I12" s="322">
        <v>9729.6338799225305</v>
      </c>
      <c r="J12" s="322">
        <v>3</v>
      </c>
      <c r="K12" s="322">
        <v>596481</v>
      </c>
      <c r="L12" s="322">
        <v>40888</v>
      </c>
      <c r="M12" s="322">
        <v>1454</v>
      </c>
      <c r="N12" s="322">
        <v>296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653239.63387992256</v>
      </c>
    </row>
    <row r="13" spans="1:25" s="316" customFormat="1" ht="12" customHeight="1" x14ac:dyDescent="0.2">
      <c r="A13" s="696" t="s">
        <v>457</v>
      </c>
      <c r="B13" s="322">
        <v>0</v>
      </c>
      <c r="C13" s="322">
        <v>0</v>
      </c>
      <c r="D13" s="322">
        <v>0</v>
      </c>
      <c r="E13" s="322">
        <v>0</v>
      </c>
      <c r="F13" s="322">
        <v>0</v>
      </c>
      <c r="G13" s="322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</row>
    <row r="14" spans="1:25" s="316" customFormat="1" ht="12" customHeight="1" x14ac:dyDescent="0.2">
      <c r="A14" s="696" t="s">
        <v>381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149380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149380</v>
      </c>
    </row>
    <row r="15" spans="1:25" s="316" customFormat="1" ht="12" customHeight="1" x14ac:dyDescent="0.2">
      <c r="A15" s="696" t="s">
        <v>382</v>
      </c>
      <c r="B15" s="323">
        <v>0</v>
      </c>
      <c r="C15" s="323">
        <v>3</v>
      </c>
      <c r="D15" s="323">
        <v>0</v>
      </c>
      <c r="E15" s="323">
        <v>0</v>
      </c>
      <c r="F15" s="323">
        <v>0</v>
      </c>
      <c r="G15" s="323">
        <v>18</v>
      </c>
      <c r="H15" s="323">
        <v>0</v>
      </c>
      <c r="I15" s="323">
        <v>0</v>
      </c>
      <c r="J15" s="323">
        <v>19</v>
      </c>
      <c r="K15" s="323">
        <v>0</v>
      </c>
      <c r="L15" s="323">
        <v>0</v>
      </c>
      <c r="M15" s="323">
        <v>0</v>
      </c>
      <c r="N15" s="323">
        <v>0</v>
      </c>
      <c r="O15" s="323">
        <v>8</v>
      </c>
      <c r="P15" s="323">
        <v>0</v>
      </c>
      <c r="Q15" s="323">
        <v>20</v>
      </c>
      <c r="R15" s="323">
        <v>6</v>
      </c>
      <c r="S15" s="323">
        <v>10</v>
      </c>
      <c r="T15" s="323">
        <v>0</v>
      </c>
      <c r="U15" s="323">
        <v>10</v>
      </c>
      <c r="V15" s="323">
        <v>0</v>
      </c>
      <c r="W15" s="323">
        <v>1</v>
      </c>
      <c r="X15" s="323">
        <v>95</v>
      </c>
    </row>
    <row r="16" spans="1:25" s="316" customFormat="1" ht="12" customHeight="1" x14ac:dyDescent="0.2">
      <c r="A16" s="696" t="s">
        <v>381</v>
      </c>
      <c r="B16" s="322">
        <v>0</v>
      </c>
      <c r="C16" s="322">
        <v>10608</v>
      </c>
      <c r="D16" s="322">
        <v>0</v>
      </c>
      <c r="E16" s="322">
        <v>31011</v>
      </c>
      <c r="F16" s="322">
        <v>0</v>
      </c>
      <c r="G16" s="322">
        <v>27567</v>
      </c>
      <c r="H16" s="322">
        <v>0</v>
      </c>
      <c r="I16" s="322">
        <v>0</v>
      </c>
      <c r="J16" s="322">
        <v>728742</v>
      </c>
      <c r="K16" s="322">
        <v>0</v>
      </c>
      <c r="L16" s="322">
        <v>0</v>
      </c>
      <c r="M16" s="322">
        <v>0</v>
      </c>
      <c r="N16" s="322">
        <v>0</v>
      </c>
      <c r="O16" s="322">
        <v>504155</v>
      </c>
      <c r="P16" s="322">
        <v>0</v>
      </c>
      <c r="Q16" s="322">
        <v>15755</v>
      </c>
      <c r="R16" s="322">
        <v>467070</v>
      </c>
      <c r="S16" s="322">
        <v>210196</v>
      </c>
      <c r="T16" s="322">
        <v>348209</v>
      </c>
      <c r="U16" s="322">
        <v>702617</v>
      </c>
      <c r="V16" s="322">
        <v>598113</v>
      </c>
      <c r="W16" s="322">
        <v>1257530</v>
      </c>
      <c r="X16" s="322">
        <v>4901573</v>
      </c>
    </row>
    <row r="17" spans="1:24" s="701" customFormat="1" ht="12" customHeight="1" x14ac:dyDescent="0.2">
      <c r="A17" s="695" t="s">
        <v>383</v>
      </c>
      <c r="B17" s="700">
        <v>0</v>
      </c>
      <c r="C17" s="700">
        <v>0</v>
      </c>
      <c r="D17" s="700">
        <v>0</v>
      </c>
      <c r="E17" s="700">
        <v>0</v>
      </c>
      <c r="F17" s="700">
        <v>0</v>
      </c>
      <c r="G17" s="700">
        <v>0</v>
      </c>
      <c r="H17" s="700">
        <v>0</v>
      </c>
      <c r="I17" s="700">
        <v>0</v>
      </c>
      <c r="J17" s="700">
        <v>0</v>
      </c>
      <c r="K17" s="700">
        <v>0</v>
      </c>
      <c r="L17" s="700">
        <v>0</v>
      </c>
      <c r="M17" s="700">
        <v>3</v>
      </c>
      <c r="N17" s="700">
        <v>0</v>
      </c>
      <c r="O17" s="700">
        <v>5</v>
      </c>
      <c r="P17" s="700">
        <v>0</v>
      </c>
      <c r="Q17" s="700">
        <v>20</v>
      </c>
      <c r="R17" s="700">
        <v>0</v>
      </c>
      <c r="S17" s="700">
        <v>0</v>
      </c>
      <c r="T17" s="700">
        <v>0</v>
      </c>
      <c r="U17" s="700">
        <v>6</v>
      </c>
      <c r="V17" s="700">
        <v>0</v>
      </c>
      <c r="W17" s="700">
        <v>0</v>
      </c>
      <c r="X17" s="320">
        <v>34</v>
      </c>
    </row>
    <row r="18" spans="1:24" s="688" customFormat="1" ht="12" customHeight="1" x14ac:dyDescent="0.2">
      <c r="A18" s="696" t="s">
        <v>380</v>
      </c>
      <c r="B18" s="687">
        <v>0</v>
      </c>
      <c r="C18" s="687">
        <v>0</v>
      </c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3</v>
      </c>
      <c r="N18" s="687">
        <v>0</v>
      </c>
      <c r="O18" s="687">
        <v>0</v>
      </c>
      <c r="P18" s="687">
        <v>0</v>
      </c>
      <c r="Q18" s="687">
        <v>0</v>
      </c>
      <c r="R18" s="687">
        <v>0</v>
      </c>
      <c r="S18" s="687">
        <v>0</v>
      </c>
      <c r="T18" s="687">
        <v>0</v>
      </c>
      <c r="U18" s="687">
        <v>0</v>
      </c>
      <c r="V18" s="687">
        <v>0</v>
      </c>
      <c r="W18" s="687">
        <v>0</v>
      </c>
      <c r="X18" s="322">
        <v>3</v>
      </c>
    </row>
    <row r="19" spans="1:24" s="688" customFormat="1" ht="12" customHeight="1" x14ac:dyDescent="0.2">
      <c r="A19" s="696" t="s">
        <v>457</v>
      </c>
      <c r="B19" s="687">
        <v>0</v>
      </c>
      <c r="C19" s="687">
        <v>0</v>
      </c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Q19" s="687">
        <v>0</v>
      </c>
      <c r="R19" s="687">
        <v>0</v>
      </c>
      <c r="S19" s="687">
        <v>0</v>
      </c>
      <c r="T19" s="687">
        <v>0</v>
      </c>
      <c r="U19" s="687">
        <v>0</v>
      </c>
      <c r="V19" s="687">
        <v>0</v>
      </c>
      <c r="W19" s="687">
        <v>0</v>
      </c>
      <c r="X19" s="322">
        <v>0</v>
      </c>
    </row>
    <row r="20" spans="1:24" s="688" customFormat="1" ht="12" customHeight="1" x14ac:dyDescent="0.2">
      <c r="A20" s="696" t="s">
        <v>381</v>
      </c>
      <c r="B20" s="687">
        <v>0</v>
      </c>
      <c r="C20" s="687">
        <v>0</v>
      </c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Q20" s="687">
        <v>0</v>
      </c>
      <c r="R20" s="687">
        <v>0</v>
      </c>
      <c r="S20" s="687">
        <v>0</v>
      </c>
      <c r="T20" s="687">
        <v>0</v>
      </c>
      <c r="U20" s="687">
        <v>0</v>
      </c>
      <c r="V20" s="687">
        <v>0</v>
      </c>
      <c r="W20" s="687">
        <v>0</v>
      </c>
      <c r="X20" s="322">
        <v>0</v>
      </c>
    </row>
    <row r="21" spans="1:24" s="688" customFormat="1" ht="12" customHeight="1" x14ac:dyDescent="0.2">
      <c r="A21" s="696" t="s">
        <v>382</v>
      </c>
      <c r="B21" s="687">
        <v>0</v>
      </c>
      <c r="C21" s="687">
        <v>0</v>
      </c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5</v>
      </c>
      <c r="P21" s="687">
        <v>0</v>
      </c>
      <c r="Q21" s="687">
        <v>20</v>
      </c>
      <c r="R21" s="687">
        <v>0</v>
      </c>
      <c r="S21" s="687">
        <v>0</v>
      </c>
      <c r="T21" s="687">
        <v>0</v>
      </c>
      <c r="U21" s="687">
        <v>6</v>
      </c>
      <c r="V21" s="687">
        <v>0</v>
      </c>
      <c r="W21" s="687">
        <v>0</v>
      </c>
      <c r="X21" s="322">
        <v>31</v>
      </c>
    </row>
    <row r="22" spans="1:24" s="688" customFormat="1" ht="12" customHeight="1" x14ac:dyDescent="0.2">
      <c r="A22" s="696" t="s">
        <v>381</v>
      </c>
      <c r="B22" s="687">
        <v>0</v>
      </c>
      <c r="C22" s="687">
        <v>0</v>
      </c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7">
        <v>0</v>
      </c>
      <c r="J22" s="687">
        <v>0</v>
      </c>
      <c r="K22" s="687">
        <v>0</v>
      </c>
      <c r="L22" s="687">
        <v>0</v>
      </c>
      <c r="M22" s="687">
        <v>0</v>
      </c>
      <c r="N22" s="687">
        <v>0</v>
      </c>
      <c r="O22" s="687">
        <v>735</v>
      </c>
      <c r="P22" s="687">
        <v>0</v>
      </c>
      <c r="Q22" s="687">
        <v>65</v>
      </c>
      <c r="R22" s="687">
        <v>0</v>
      </c>
      <c r="S22" s="687">
        <v>0</v>
      </c>
      <c r="T22" s="687">
        <v>0</v>
      </c>
      <c r="U22" s="687">
        <v>23860</v>
      </c>
      <c r="V22" s="687">
        <v>0</v>
      </c>
      <c r="W22" s="687">
        <v>0</v>
      </c>
      <c r="X22" s="322">
        <v>24660</v>
      </c>
    </row>
    <row r="23" spans="1:24" s="701" customFormat="1" ht="12" customHeight="1" x14ac:dyDescent="0.2">
      <c r="A23" s="695" t="s">
        <v>2107</v>
      </c>
      <c r="B23" s="700">
        <v>0</v>
      </c>
      <c r="C23" s="700">
        <v>2</v>
      </c>
      <c r="D23" s="700">
        <v>0</v>
      </c>
      <c r="E23" s="700">
        <v>1</v>
      </c>
      <c r="F23" s="700">
        <v>1358</v>
      </c>
      <c r="G23" s="700">
        <v>2</v>
      </c>
      <c r="H23" s="700">
        <v>0</v>
      </c>
      <c r="I23" s="700">
        <v>22508.36612007747</v>
      </c>
      <c r="J23" s="700">
        <v>87345</v>
      </c>
      <c r="K23" s="700">
        <v>617211</v>
      </c>
      <c r="L23" s="700">
        <v>185819</v>
      </c>
      <c r="M23" s="700">
        <v>24309</v>
      </c>
      <c r="N23" s="700">
        <v>413</v>
      </c>
      <c r="O23" s="700">
        <v>7</v>
      </c>
      <c r="P23" s="700">
        <v>0</v>
      </c>
      <c r="Q23" s="700">
        <v>20</v>
      </c>
      <c r="R23" s="700">
        <v>4</v>
      </c>
      <c r="S23" s="700">
        <v>9</v>
      </c>
      <c r="T23" s="700">
        <v>2</v>
      </c>
      <c r="U23" s="700">
        <v>10</v>
      </c>
      <c r="V23" s="700">
        <v>0</v>
      </c>
      <c r="W23" s="700">
        <v>1</v>
      </c>
      <c r="X23" s="320">
        <v>939021.36612007744</v>
      </c>
    </row>
    <row r="24" spans="1:24" s="688" customFormat="1" ht="12" customHeight="1" x14ac:dyDescent="0.2">
      <c r="A24" s="696" t="s">
        <v>380</v>
      </c>
      <c r="B24" s="687">
        <v>0</v>
      </c>
      <c r="C24" s="687">
        <v>0</v>
      </c>
      <c r="D24" s="687">
        <v>0</v>
      </c>
      <c r="E24" s="687">
        <v>0</v>
      </c>
      <c r="F24" s="687">
        <v>1358</v>
      </c>
      <c r="G24" s="687">
        <v>0</v>
      </c>
      <c r="H24" s="687">
        <v>0</v>
      </c>
      <c r="I24" s="687">
        <v>22508.36612007747</v>
      </c>
      <c r="J24" s="687">
        <v>87296</v>
      </c>
      <c r="K24" s="687">
        <v>617211</v>
      </c>
      <c r="L24" s="687">
        <v>185819</v>
      </c>
      <c r="M24" s="687">
        <v>24309</v>
      </c>
      <c r="N24" s="687">
        <v>413</v>
      </c>
      <c r="O24" s="687">
        <v>0</v>
      </c>
      <c r="P24" s="687">
        <v>0</v>
      </c>
      <c r="Q24" s="687">
        <v>0</v>
      </c>
      <c r="R24" s="687">
        <v>0</v>
      </c>
      <c r="S24" s="687">
        <v>0</v>
      </c>
      <c r="T24" s="687">
        <v>0</v>
      </c>
      <c r="U24" s="687">
        <v>0</v>
      </c>
      <c r="V24" s="687">
        <v>0</v>
      </c>
      <c r="W24" s="687">
        <v>0</v>
      </c>
      <c r="X24" s="322">
        <v>938914.36612007744</v>
      </c>
    </row>
    <row r="25" spans="1:24" s="688" customFormat="1" ht="12" customHeight="1" x14ac:dyDescent="0.2">
      <c r="A25" s="696" t="s">
        <v>457</v>
      </c>
      <c r="B25" s="687">
        <v>0</v>
      </c>
      <c r="C25" s="687">
        <v>0</v>
      </c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Q25" s="687">
        <v>0</v>
      </c>
      <c r="R25" s="687">
        <v>0</v>
      </c>
      <c r="S25" s="687">
        <v>0</v>
      </c>
      <c r="T25" s="687">
        <v>2</v>
      </c>
      <c r="U25" s="687">
        <v>0</v>
      </c>
      <c r="V25" s="687">
        <v>0</v>
      </c>
      <c r="W25" s="687">
        <v>0</v>
      </c>
      <c r="X25" s="322">
        <v>2</v>
      </c>
    </row>
    <row r="26" spans="1:24" s="688" customFormat="1" ht="12" customHeight="1" x14ac:dyDescent="0.2">
      <c r="A26" s="696" t="s">
        <v>381</v>
      </c>
      <c r="B26" s="687">
        <v>0</v>
      </c>
      <c r="C26" s="687">
        <v>0</v>
      </c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274054</v>
      </c>
      <c r="Q26" s="687">
        <v>0</v>
      </c>
      <c r="R26" s="687">
        <v>0</v>
      </c>
      <c r="S26" s="687">
        <v>0</v>
      </c>
      <c r="T26" s="687">
        <v>2621</v>
      </c>
      <c r="U26" s="687">
        <v>0</v>
      </c>
      <c r="V26" s="687">
        <v>0</v>
      </c>
      <c r="W26" s="687">
        <v>0</v>
      </c>
      <c r="X26" s="322">
        <v>276675</v>
      </c>
    </row>
    <row r="27" spans="1:24" s="688" customFormat="1" ht="12" customHeight="1" x14ac:dyDescent="0.2">
      <c r="A27" s="696" t="s">
        <v>382</v>
      </c>
      <c r="B27" s="687">
        <v>0</v>
      </c>
      <c r="C27" s="687">
        <v>2</v>
      </c>
      <c r="D27" s="687">
        <v>0</v>
      </c>
      <c r="E27" s="687">
        <v>1</v>
      </c>
      <c r="F27" s="687">
        <v>0</v>
      </c>
      <c r="G27" s="687">
        <v>2</v>
      </c>
      <c r="H27" s="687">
        <v>0</v>
      </c>
      <c r="I27" s="687">
        <v>0</v>
      </c>
      <c r="J27" s="687">
        <v>49</v>
      </c>
      <c r="K27" s="687">
        <v>0</v>
      </c>
      <c r="L27" s="687">
        <v>0</v>
      </c>
      <c r="M27" s="687">
        <v>0</v>
      </c>
      <c r="N27" s="687">
        <v>0</v>
      </c>
      <c r="O27" s="687">
        <v>7</v>
      </c>
      <c r="P27" s="687">
        <v>0</v>
      </c>
      <c r="Q27" s="687">
        <v>20</v>
      </c>
      <c r="R27" s="687">
        <v>4</v>
      </c>
      <c r="S27" s="687">
        <v>9</v>
      </c>
      <c r="T27" s="687">
        <v>0</v>
      </c>
      <c r="U27" s="687">
        <v>10</v>
      </c>
      <c r="V27" s="687">
        <v>0</v>
      </c>
      <c r="W27" s="687">
        <v>1</v>
      </c>
      <c r="X27" s="322">
        <v>105</v>
      </c>
    </row>
    <row r="28" spans="1:24" s="688" customFormat="1" ht="12" customHeight="1" x14ac:dyDescent="0.2">
      <c r="A28" s="696" t="s">
        <v>381</v>
      </c>
      <c r="B28" s="687">
        <v>0</v>
      </c>
      <c r="C28" s="687">
        <v>7460</v>
      </c>
      <c r="D28" s="687">
        <v>0</v>
      </c>
      <c r="E28" s="687">
        <v>20833</v>
      </c>
      <c r="F28" s="687">
        <v>0</v>
      </c>
      <c r="G28" s="687">
        <v>16389</v>
      </c>
      <c r="H28" s="687">
        <v>0</v>
      </c>
      <c r="I28" s="687">
        <v>261746</v>
      </c>
      <c r="J28" s="687">
        <v>211016</v>
      </c>
      <c r="K28" s="687">
        <v>0</v>
      </c>
      <c r="L28" s="687">
        <v>0</v>
      </c>
      <c r="M28" s="687">
        <v>0</v>
      </c>
      <c r="N28" s="687">
        <v>0</v>
      </c>
      <c r="O28" s="687">
        <v>502308</v>
      </c>
      <c r="P28" s="687">
        <v>0</v>
      </c>
      <c r="Q28" s="687">
        <v>109835</v>
      </c>
      <c r="R28" s="687">
        <v>874770</v>
      </c>
      <c r="S28" s="687">
        <v>228539</v>
      </c>
      <c r="T28" s="687">
        <v>554996</v>
      </c>
      <c r="U28" s="687">
        <v>357236</v>
      </c>
      <c r="V28" s="687">
        <v>715378</v>
      </c>
      <c r="W28" s="687">
        <v>1052178</v>
      </c>
      <c r="X28" s="322">
        <v>4912684</v>
      </c>
    </row>
    <row r="29" spans="1:24" s="688" customFormat="1" ht="12" customHeight="1" x14ac:dyDescent="0.2">
      <c r="A29" s="695" t="s">
        <v>105</v>
      </c>
      <c r="B29" s="1035">
        <v>0</v>
      </c>
      <c r="C29" s="1035">
        <v>0</v>
      </c>
      <c r="D29" s="1035">
        <v>0</v>
      </c>
      <c r="E29" s="1035">
        <v>0</v>
      </c>
      <c r="F29" s="1035">
        <v>0</v>
      </c>
      <c r="G29" s="1035">
        <v>0</v>
      </c>
      <c r="H29" s="1035">
        <v>0</v>
      </c>
      <c r="I29" s="1035">
        <v>0</v>
      </c>
      <c r="J29" s="1035">
        <v>19</v>
      </c>
      <c r="K29" s="1035">
        <v>0</v>
      </c>
      <c r="L29" s="1035">
        <v>0</v>
      </c>
      <c r="M29" s="1035">
        <v>0</v>
      </c>
      <c r="N29" s="1035">
        <v>0</v>
      </c>
      <c r="O29" s="1035">
        <v>0</v>
      </c>
      <c r="P29" s="1035">
        <v>0</v>
      </c>
      <c r="Q29" s="1035">
        <v>0</v>
      </c>
      <c r="R29" s="1035">
        <v>0</v>
      </c>
      <c r="S29" s="1035">
        <v>0</v>
      </c>
      <c r="T29" s="1035">
        <v>0</v>
      </c>
      <c r="U29" s="1035">
        <v>0</v>
      </c>
      <c r="V29" s="1035">
        <v>0</v>
      </c>
      <c r="W29" s="1035">
        <v>0</v>
      </c>
      <c r="X29" s="320">
        <v>19</v>
      </c>
    </row>
    <row r="30" spans="1:24" s="688" customFormat="1" ht="12" customHeight="1" x14ac:dyDescent="0.2">
      <c r="A30" s="696" t="s">
        <v>380</v>
      </c>
      <c r="B30" s="687">
        <v>0</v>
      </c>
      <c r="C30" s="687">
        <v>0</v>
      </c>
      <c r="D30" s="687">
        <v>0</v>
      </c>
      <c r="E30" s="687">
        <v>0</v>
      </c>
      <c r="F30" s="687">
        <v>0</v>
      </c>
      <c r="G30" s="687">
        <v>0</v>
      </c>
      <c r="H30" s="687">
        <v>0</v>
      </c>
      <c r="I30" s="687">
        <v>0</v>
      </c>
      <c r="J30" s="687">
        <v>13</v>
      </c>
      <c r="K30" s="687">
        <v>0</v>
      </c>
      <c r="L30" s="687">
        <v>0</v>
      </c>
      <c r="M30" s="687">
        <v>0</v>
      </c>
      <c r="N30" s="687">
        <v>0</v>
      </c>
      <c r="O30" s="687">
        <v>0</v>
      </c>
      <c r="P30" s="687">
        <v>0</v>
      </c>
      <c r="Q30" s="687">
        <v>0</v>
      </c>
      <c r="R30" s="687">
        <v>0</v>
      </c>
      <c r="S30" s="687">
        <v>0</v>
      </c>
      <c r="T30" s="687">
        <v>0</v>
      </c>
      <c r="U30" s="687">
        <v>0</v>
      </c>
      <c r="V30" s="687">
        <v>0</v>
      </c>
      <c r="W30" s="687">
        <v>0</v>
      </c>
      <c r="X30" s="322">
        <v>13</v>
      </c>
    </row>
    <row r="31" spans="1:24" s="688" customFormat="1" ht="12" customHeight="1" x14ac:dyDescent="0.2">
      <c r="A31" s="696" t="s">
        <v>457</v>
      </c>
      <c r="B31" s="687">
        <v>0</v>
      </c>
      <c r="C31" s="687">
        <v>0</v>
      </c>
      <c r="D31" s="687">
        <v>0</v>
      </c>
      <c r="E31" s="687">
        <v>0</v>
      </c>
      <c r="F31" s="687">
        <v>0</v>
      </c>
      <c r="G31" s="687">
        <v>0</v>
      </c>
      <c r="H31" s="687">
        <v>0</v>
      </c>
      <c r="I31" s="687">
        <v>0</v>
      </c>
      <c r="J31" s="687">
        <v>0</v>
      </c>
      <c r="K31" s="687">
        <v>0</v>
      </c>
      <c r="L31" s="687">
        <v>0</v>
      </c>
      <c r="M31" s="687">
        <v>0</v>
      </c>
      <c r="N31" s="687">
        <v>0</v>
      </c>
      <c r="O31" s="687">
        <v>0</v>
      </c>
      <c r="P31" s="687">
        <v>0</v>
      </c>
      <c r="Q31" s="687">
        <v>0</v>
      </c>
      <c r="R31" s="687">
        <v>0</v>
      </c>
      <c r="S31" s="687">
        <v>0</v>
      </c>
      <c r="T31" s="687">
        <v>0</v>
      </c>
      <c r="U31" s="687">
        <v>0</v>
      </c>
      <c r="V31" s="687">
        <v>0</v>
      </c>
      <c r="W31" s="687">
        <v>0</v>
      </c>
      <c r="X31" s="322">
        <v>0</v>
      </c>
    </row>
    <row r="32" spans="1:24" s="688" customFormat="1" ht="12" customHeight="1" x14ac:dyDescent="0.2">
      <c r="A32" s="696" t="s">
        <v>381</v>
      </c>
      <c r="B32" s="687">
        <v>0</v>
      </c>
      <c r="C32" s="687">
        <v>0</v>
      </c>
      <c r="D32" s="687">
        <v>0</v>
      </c>
      <c r="E32" s="687">
        <v>0</v>
      </c>
      <c r="F32" s="687">
        <v>0</v>
      </c>
      <c r="G32" s="687">
        <v>0</v>
      </c>
      <c r="H32" s="687">
        <v>5477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Q32" s="687">
        <v>0</v>
      </c>
      <c r="R32" s="687">
        <v>0</v>
      </c>
      <c r="S32" s="687">
        <v>0</v>
      </c>
      <c r="T32" s="687">
        <v>0</v>
      </c>
      <c r="U32" s="687">
        <v>0</v>
      </c>
      <c r="V32" s="687">
        <v>0</v>
      </c>
      <c r="W32" s="687">
        <v>0</v>
      </c>
      <c r="X32" s="322">
        <v>5477</v>
      </c>
    </row>
    <row r="33" spans="1:24" s="688" customFormat="1" ht="12" customHeight="1" x14ac:dyDescent="0.2">
      <c r="A33" s="696" t="s">
        <v>382</v>
      </c>
      <c r="B33" s="687">
        <v>0</v>
      </c>
      <c r="C33" s="687">
        <v>0</v>
      </c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6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0</v>
      </c>
      <c r="Q33" s="687">
        <v>0</v>
      </c>
      <c r="R33" s="687">
        <v>0</v>
      </c>
      <c r="S33" s="687">
        <v>0</v>
      </c>
      <c r="T33" s="687">
        <v>0</v>
      </c>
      <c r="U33" s="687">
        <v>0</v>
      </c>
      <c r="V33" s="687">
        <v>0</v>
      </c>
      <c r="W33" s="687">
        <v>0</v>
      </c>
      <c r="X33" s="322">
        <v>6</v>
      </c>
    </row>
    <row r="34" spans="1:24" s="688" customFormat="1" ht="12" customHeight="1" x14ac:dyDescent="0.2">
      <c r="A34" s="696" t="s">
        <v>381</v>
      </c>
      <c r="B34" s="687">
        <v>0</v>
      </c>
      <c r="C34" s="687">
        <v>0</v>
      </c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172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0</v>
      </c>
      <c r="Q34" s="687">
        <v>0</v>
      </c>
      <c r="R34" s="687">
        <v>0</v>
      </c>
      <c r="S34" s="687">
        <v>0</v>
      </c>
      <c r="T34" s="687">
        <v>0</v>
      </c>
      <c r="U34" s="687">
        <v>0</v>
      </c>
      <c r="V34" s="687">
        <v>0</v>
      </c>
      <c r="W34" s="687">
        <v>0</v>
      </c>
      <c r="X34" s="322">
        <v>172</v>
      </c>
    </row>
    <row r="35" spans="1:24" s="701" customFormat="1" ht="12" customHeight="1" x14ac:dyDescent="0.2">
      <c r="A35" s="695" t="s">
        <v>106</v>
      </c>
      <c r="B35" s="700">
        <v>0</v>
      </c>
      <c r="C35" s="700">
        <v>0</v>
      </c>
      <c r="D35" s="700">
        <v>0</v>
      </c>
      <c r="E35" s="700">
        <v>0</v>
      </c>
      <c r="F35" s="700">
        <v>0</v>
      </c>
      <c r="G35" s="700">
        <v>0</v>
      </c>
      <c r="H35" s="700">
        <v>0</v>
      </c>
      <c r="I35" s="700">
        <v>0</v>
      </c>
      <c r="J35" s="700">
        <v>2795</v>
      </c>
      <c r="K35" s="700">
        <v>132</v>
      </c>
      <c r="L35" s="700">
        <v>2143</v>
      </c>
      <c r="M35" s="700">
        <v>0</v>
      </c>
      <c r="N35" s="700">
        <v>0</v>
      </c>
      <c r="O35" s="700">
        <v>0</v>
      </c>
      <c r="P35" s="700">
        <v>0</v>
      </c>
      <c r="Q35" s="700">
        <v>0</v>
      </c>
      <c r="R35" s="700">
        <v>0</v>
      </c>
      <c r="S35" s="700">
        <v>0</v>
      </c>
      <c r="T35" s="700">
        <v>0</v>
      </c>
      <c r="U35" s="700">
        <v>0</v>
      </c>
      <c r="V35" s="700">
        <v>0</v>
      </c>
      <c r="W35" s="700">
        <v>0</v>
      </c>
      <c r="X35" s="320">
        <v>5070</v>
      </c>
    </row>
    <row r="36" spans="1:24" s="688" customFormat="1" ht="12" customHeight="1" x14ac:dyDescent="0.2">
      <c r="A36" s="696" t="s">
        <v>380</v>
      </c>
      <c r="B36" s="687">
        <v>0</v>
      </c>
      <c r="C36" s="687">
        <v>0</v>
      </c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2770</v>
      </c>
      <c r="K36" s="687">
        <v>132</v>
      </c>
      <c r="L36" s="687">
        <v>2143</v>
      </c>
      <c r="M36" s="687">
        <v>0</v>
      </c>
      <c r="N36" s="687">
        <v>0</v>
      </c>
      <c r="O36" s="687">
        <v>0</v>
      </c>
      <c r="P36" s="687">
        <v>0</v>
      </c>
      <c r="Q36" s="687">
        <v>0</v>
      </c>
      <c r="R36" s="687">
        <v>0</v>
      </c>
      <c r="S36" s="687">
        <v>0</v>
      </c>
      <c r="T36" s="687">
        <v>0</v>
      </c>
      <c r="U36" s="687">
        <v>0</v>
      </c>
      <c r="V36" s="687">
        <v>0</v>
      </c>
      <c r="W36" s="687">
        <v>0</v>
      </c>
      <c r="X36" s="322">
        <v>5045</v>
      </c>
    </row>
    <row r="37" spans="1:24" s="688" customFormat="1" ht="12" customHeight="1" x14ac:dyDescent="0.2">
      <c r="A37" s="696" t="s">
        <v>457</v>
      </c>
      <c r="B37" s="687">
        <v>0</v>
      </c>
      <c r="C37" s="687">
        <v>0</v>
      </c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0</v>
      </c>
      <c r="Q37" s="687">
        <v>0</v>
      </c>
      <c r="R37" s="687">
        <v>0</v>
      </c>
      <c r="S37" s="687">
        <v>0</v>
      </c>
      <c r="T37" s="687">
        <v>0</v>
      </c>
      <c r="U37" s="687">
        <v>0</v>
      </c>
      <c r="V37" s="687">
        <v>0</v>
      </c>
      <c r="W37" s="687">
        <v>0</v>
      </c>
      <c r="X37" s="322">
        <v>0</v>
      </c>
    </row>
    <row r="38" spans="1:24" s="688" customFormat="1" ht="12" customHeight="1" x14ac:dyDescent="0.2">
      <c r="A38" s="696" t="s">
        <v>381</v>
      </c>
      <c r="B38" s="687">
        <v>0</v>
      </c>
      <c r="C38" s="687">
        <v>0</v>
      </c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Q38" s="687">
        <v>0</v>
      </c>
      <c r="R38" s="687">
        <v>0</v>
      </c>
      <c r="S38" s="687">
        <v>0</v>
      </c>
      <c r="T38" s="687">
        <v>0</v>
      </c>
      <c r="U38" s="687">
        <v>0</v>
      </c>
      <c r="V38" s="687">
        <v>0</v>
      </c>
      <c r="W38" s="687">
        <v>0</v>
      </c>
      <c r="X38" s="322">
        <v>0</v>
      </c>
    </row>
    <row r="39" spans="1:24" s="688" customFormat="1" ht="12" customHeight="1" x14ac:dyDescent="0.2">
      <c r="A39" s="696" t="s">
        <v>382</v>
      </c>
      <c r="B39" s="687">
        <v>0</v>
      </c>
      <c r="C39" s="687">
        <v>0</v>
      </c>
      <c r="D39" s="687">
        <v>0</v>
      </c>
      <c r="E39" s="687">
        <v>0</v>
      </c>
      <c r="F39" s="687">
        <v>0</v>
      </c>
      <c r="G39" s="687">
        <v>0</v>
      </c>
      <c r="H39" s="687">
        <v>0</v>
      </c>
      <c r="I39" s="687">
        <v>0</v>
      </c>
      <c r="J39" s="687">
        <v>25</v>
      </c>
      <c r="K39" s="687">
        <v>0</v>
      </c>
      <c r="L39" s="687">
        <v>0</v>
      </c>
      <c r="M39" s="687">
        <v>0</v>
      </c>
      <c r="N39" s="687">
        <v>0</v>
      </c>
      <c r="O39" s="687">
        <v>0</v>
      </c>
      <c r="P39" s="687">
        <v>0</v>
      </c>
      <c r="Q39" s="687">
        <v>0</v>
      </c>
      <c r="R39" s="687">
        <v>0</v>
      </c>
      <c r="S39" s="687">
        <v>0</v>
      </c>
      <c r="T39" s="687">
        <v>0</v>
      </c>
      <c r="U39" s="687">
        <v>0</v>
      </c>
      <c r="V39" s="687">
        <v>0</v>
      </c>
      <c r="W39" s="687">
        <v>0</v>
      </c>
      <c r="X39" s="322">
        <v>25</v>
      </c>
    </row>
    <row r="40" spans="1:24" s="688" customFormat="1" ht="12" customHeight="1" x14ac:dyDescent="0.2">
      <c r="A40" s="696" t="s">
        <v>381</v>
      </c>
      <c r="B40" s="687">
        <v>0</v>
      </c>
      <c r="C40" s="687">
        <v>0</v>
      </c>
      <c r="D40" s="687">
        <v>0</v>
      </c>
      <c r="E40" s="687">
        <v>0</v>
      </c>
      <c r="F40" s="687">
        <v>0</v>
      </c>
      <c r="G40" s="687">
        <v>0</v>
      </c>
      <c r="H40" s="687">
        <v>0</v>
      </c>
      <c r="I40" s="687">
        <v>0</v>
      </c>
      <c r="J40" s="687">
        <v>31459</v>
      </c>
      <c r="K40" s="687">
        <v>0</v>
      </c>
      <c r="L40" s="687">
        <v>0</v>
      </c>
      <c r="M40" s="687">
        <v>0</v>
      </c>
      <c r="N40" s="687">
        <v>0</v>
      </c>
      <c r="O40" s="687">
        <v>0</v>
      </c>
      <c r="P40" s="687">
        <v>0</v>
      </c>
      <c r="Q40" s="687">
        <v>0</v>
      </c>
      <c r="R40" s="687">
        <v>0</v>
      </c>
      <c r="S40" s="687">
        <v>0</v>
      </c>
      <c r="T40" s="687">
        <v>0</v>
      </c>
      <c r="U40" s="687">
        <v>0</v>
      </c>
      <c r="V40" s="687">
        <v>0</v>
      </c>
      <c r="W40" s="687">
        <v>0</v>
      </c>
      <c r="X40" s="322">
        <v>31459</v>
      </c>
    </row>
    <row r="41" spans="1:24" s="319" customFormat="1" ht="12" customHeight="1" x14ac:dyDescent="0.2">
      <c r="A41" s="698" t="s">
        <v>66</v>
      </c>
      <c r="B41" s="324">
        <v>194</v>
      </c>
      <c r="C41" s="324">
        <v>0</v>
      </c>
      <c r="D41" s="324">
        <v>0</v>
      </c>
      <c r="E41" s="324">
        <v>0</v>
      </c>
      <c r="F41" s="324">
        <v>0</v>
      </c>
      <c r="G41" s="324">
        <v>291</v>
      </c>
      <c r="H41" s="324">
        <v>14002</v>
      </c>
      <c r="I41" s="324">
        <v>2458</v>
      </c>
      <c r="J41" s="324">
        <v>6002</v>
      </c>
      <c r="K41" s="324">
        <v>13290</v>
      </c>
      <c r="L41" s="324">
        <v>894</v>
      </c>
      <c r="M41" s="324">
        <v>345</v>
      </c>
      <c r="N41" s="324">
        <v>8414</v>
      </c>
      <c r="O41" s="324">
        <v>900</v>
      </c>
      <c r="P41" s="324">
        <v>776</v>
      </c>
      <c r="Q41" s="324">
        <v>86</v>
      </c>
      <c r="R41" s="324">
        <v>1995</v>
      </c>
      <c r="S41" s="324">
        <v>0</v>
      </c>
      <c r="T41" s="324">
        <v>2419</v>
      </c>
      <c r="U41" s="324">
        <v>5</v>
      </c>
      <c r="V41" s="324">
        <v>23282</v>
      </c>
      <c r="W41" s="324">
        <v>0</v>
      </c>
      <c r="X41" s="324">
        <v>75353</v>
      </c>
    </row>
    <row r="42" spans="1:24" s="701" customFormat="1" ht="12" customHeight="1" x14ac:dyDescent="0.2">
      <c r="A42" s="699" t="s">
        <v>379</v>
      </c>
      <c r="B42" s="700">
        <v>62</v>
      </c>
      <c r="C42" s="700">
        <v>0</v>
      </c>
      <c r="D42" s="700">
        <v>0</v>
      </c>
      <c r="E42" s="700">
        <v>0</v>
      </c>
      <c r="F42" s="700">
        <v>0</v>
      </c>
      <c r="G42" s="700">
        <v>65</v>
      </c>
      <c r="H42" s="700">
        <v>9055</v>
      </c>
      <c r="I42" s="700">
        <v>0</v>
      </c>
      <c r="J42" s="700">
        <v>2673</v>
      </c>
      <c r="K42" s="700">
        <v>2141</v>
      </c>
      <c r="L42" s="700">
        <v>61</v>
      </c>
      <c r="M42" s="700">
        <v>8</v>
      </c>
      <c r="N42" s="700">
        <v>5286</v>
      </c>
      <c r="O42" s="700">
        <v>70</v>
      </c>
      <c r="P42" s="700">
        <v>2</v>
      </c>
      <c r="Q42" s="700">
        <v>48</v>
      </c>
      <c r="R42" s="700">
        <v>1901</v>
      </c>
      <c r="S42" s="700">
        <v>0</v>
      </c>
      <c r="T42" s="700">
        <v>318</v>
      </c>
      <c r="U42" s="700">
        <v>0</v>
      </c>
      <c r="V42" s="700">
        <v>8431</v>
      </c>
      <c r="W42" s="700">
        <v>0</v>
      </c>
      <c r="X42" s="320">
        <v>30121</v>
      </c>
    </row>
    <row r="43" spans="1:24" s="688" customFormat="1" ht="12" customHeight="1" x14ac:dyDescent="0.2">
      <c r="A43" s="696" t="s">
        <v>380</v>
      </c>
      <c r="B43" s="687">
        <v>62</v>
      </c>
      <c r="C43" s="687">
        <v>0</v>
      </c>
      <c r="D43" s="687">
        <v>0</v>
      </c>
      <c r="E43" s="687">
        <v>0</v>
      </c>
      <c r="F43" s="687">
        <v>0</v>
      </c>
      <c r="G43" s="687">
        <v>65</v>
      </c>
      <c r="H43" s="687">
        <v>9055</v>
      </c>
      <c r="I43" s="687">
        <v>0</v>
      </c>
      <c r="J43" s="687">
        <v>2673</v>
      </c>
      <c r="K43" s="687">
        <v>2141</v>
      </c>
      <c r="L43" s="687">
        <v>61</v>
      </c>
      <c r="M43" s="687">
        <v>8</v>
      </c>
      <c r="N43" s="687">
        <v>5286</v>
      </c>
      <c r="O43" s="687">
        <v>70</v>
      </c>
      <c r="P43" s="687">
        <v>2</v>
      </c>
      <c r="Q43" s="687">
        <v>48</v>
      </c>
      <c r="R43" s="687">
        <v>1901</v>
      </c>
      <c r="S43" s="687">
        <v>0</v>
      </c>
      <c r="T43" s="687">
        <v>318</v>
      </c>
      <c r="U43" s="687">
        <v>0</v>
      </c>
      <c r="V43" s="687">
        <v>8431</v>
      </c>
      <c r="W43" s="687">
        <v>0</v>
      </c>
      <c r="X43" s="322">
        <v>30121</v>
      </c>
    </row>
    <row r="44" spans="1:24" s="688" customFormat="1" ht="12" customHeight="1" x14ac:dyDescent="0.2">
      <c r="A44" s="696" t="s">
        <v>457</v>
      </c>
      <c r="B44" s="687">
        <v>0</v>
      </c>
      <c r="C44" s="687">
        <v>0</v>
      </c>
      <c r="D44" s="687">
        <v>0</v>
      </c>
      <c r="E44" s="687">
        <v>0</v>
      </c>
      <c r="F44" s="687">
        <v>0</v>
      </c>
      <c r="G44" s="687">
        <v>0</v>
      </c>
      <c r="H44" s="687">
        <v>0</v>
      </c>
      <c r="I44" s="687">
        <v>0</v>
      </c>
      <c r="J44" s="687">
        <v>0</v>
      </c>
      <c r="K44" s="687">
        <v>0</v>
      </c>
      <c r="L44" s="687">
        <v>0</v>
      </c>
      <c r="M44" s="687">
        <v>0</v>
      </c>
      <c r="N44" s="687">
        <v>0</v>
      </c>
      <c r="O44" s="687">
        <v>0</v>
      </c>
      <c r="P44" s="687">
        <v>0</v>
      </c>
      <c r="Q44" s="687">
        <v>0</v>
      </c>
      <c r="R44" s="687">
        <v>0</v>
      </c>
      <c r="S44" s="687">
        <v>0</v>
      </c>
      <c r="T44" s="687">
        <v>0</v>
      </c>
      <c r="U44" s="687">
        <v>0</v>
      </c>
      <c r="V44" s="687">
        <v>0</v>
      </c>
      <c r="W44" s="687">
        <v>0</v>
      </c>
      <c r="X44" s="322">
        <v>0</v>
      </c>
    </row>
    <row r="45" spans="1:24" s="688" customFormat="1" ht="12" customHeight="1" x14ac:dyDescent="0.2">
      <c r="A45" s="696" t="s">
        <v>381</v>
      </c>
      <c r="B45" s="687">
        <v>0</v>
      </c>
      <c r="C45" s="687">
        <v>0</v>
      </c>
      <c r="D45" s="687">
        <v>0</v>
      </c>
      <c r="E45" s="687">
        <v>0</v>
      </c>
      <c r="F45" s="687">
        <v>0</v>
      </c>
      <c r="G45" s="687">
        <v>0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6461</v>
      </c>
      <c r="O45" s="687">
        <v>0</v>
      </c>
      <c r="P45" s="687">
        <v>3115</v>
      </c>
      <c r="Q45" s="687">
        <v>0</v>
      </c>
      <c r="R45" s="687">
        <v>0</v>
      </c>
      <c r="S45" s="687">
        <v>0</v>
      </c>
      <c r="T45" s="687">
        <v>0</v>
      </c>
      <c r="U45" s="687">
        <v>0</v>
      </c>
      <c r="V45" s="687">
        <v>0</v>
      </c>
      <c r="W45" s="687">
        <v>0</v>
      </c>
      <c r="X45" s="322">
        <v>9576</v>
      </c>
    </row>
    <row r="46" spans="1:24" s="688" customFormat="1" ht="12" customHeight="1" x14ac:dyDescent="0.2">
      <c r="A46" s="696" t="s">
        <v>382</v>
      </c>
      <c r="B46" s="687">
        <v>0</v>
      </c>
      <c r="C46" s="687">
        <v>0</v>
      </c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Q46" s="687">
        <v>0</v>
      </c>
      <c r="R46" s="687">
        <v>0</v>
      </c>
      <c r="S46" s="687">
        <v>0</v>
      </c>
      <c r="T46" s="687">
        <v>0</v>
      </c>
      <c r="U46" s="687">
        <v>0</v>
      </c>
      <c r="V46" s="687">
        <v>0</v>
      </c>
      <c r="W46" s="687">
        <v>0</v>
      </c>
      <c r="X46" s="322">
        <v>0</v>
      </c>
    </row>
    <row r="47" spans="1:24" s="688" customFormat="1" ht="12" customHeight="1" x14ac:dyDescent="0.2">
      <c r="A47" s="696" t="s">
        <v>381</v>
      </c>
      <c r="B47" s="687">
        <v>0</v>
      </c>
      <c r="C47" s="687">
        <v>0</v>
      </c>
      <c r="D47" s="687">
        <v>0</v>
      </c>
      <c r="E47" s="687">
        <v>0</v>
      </c>
      <c r="F47" s="687">
        <v>0</v>
      </c>
      <c r="G47" s="687">
        <v>0</v>
      </c>
      <c r="H47" s="687">
        <v>0</v>
      </c>
      <c r="I47" s="687">
        <v>0</v>
      </c>
      <c r="J47" s="687">
        <v>0</v>
      </c>
      <c r="K47" s="687">
        <v>0</v>
      </c>
      <c r="L47" s="687">
        <v>0</v>
      </c>
      <c r="M47" s="687">
        <v>0</v>
      </c>
      <c r="N47" s="687">
        <v>0</v>
      </c>
      <c r="O47" s="687">
        <v>0</v>
      </c>
      <c r="P47" s="687">
        <v>0</v>
      </c>
      <c r="Q47" s="687">
        <v>0</v>
      </c>
      <c r="R47" s="687">
        <v>0</v>
      </c>
      <c r="S47" s="687">
        <v>0</v>
      </c>
      <c r="T47" s="687">
        <v>0</v>
      </c>
      <c r="U47" s="687">
        <v>0</v>
      </c>
      <c r="V47" s="687">
        <v>0</v>
      </c>
      <c r="W47" s="687">
        <v>0</v>
      </c>
      <c r="X47" s="322">
        <v>0</v>
      </c>
    </row>
    <row r="48" spans="1:24" s="701" customFormat="1" ht="12" customHeight="1" x14ac:dyDescent="0.2">
      <c r="A48" s="695" t="s">
        <v>383</v>
      </c>
      <c r="B48" s="700">
        <v>0</v>
      </c>
      <c r="C48" s="700">
        <v>0</v>
      </c>
      <c r="D48" s="700">
        <v>0</v>
      </c>
      <c r="E48" s="700">
        <v>0</v>
      </c>
      <c r="F48" s="700">
        <v>0</v>
      </c>
      <c r="G48" s="700">
        <v>0</v>
      </c>
      <c r="H48" s="700">
        <v>0</v>
      </c>
      <c r="I48" s="700">
        <v>0</v>
      </c>
      <c r="J48" s="700">
        <v>0</v>
      </c>
      <c r="K48" s="700">
        <v>0</v>
      </c>
      <c r="L48" s="700">
        <v>0</v>
      </c>
      <c r="M48" s="700">
        <v>0</v>
      </c>
      <c r="N48" s="700">
        <v>0</v>
      </c>
      <c r="O48" s="700">
        <v>0</v>
      </c>
      <c r="P48" s="700">
        <v>0</v>
      </c>
      <c r="Q48" s="700">
        <v>0</v>
      </c>
      <c r="R48" s="700">
        <v>0</v>
      </c>
      <c r="S48" s="700">
        <v>0</v>
      </c>
      <c r="T48" s="700">
        <v>0</v>
      </c>
      <c r="U48" s="700">
        <v>5</v>
      </c>
      <c r="V48" s="700">
        <v>0</v>
      </c>
      <c r="W48" s="700">
        <v>0</v>
      </c>
      <c r="X48" s="320">
        <v>5</v>
      </c>
    </row>
    <row r="49" spans="1:24" s="688" customFormat="1" ht="12" customHeight="1" x14ac:dyDescent="0.2">
      <c r="A49" s="696" t="s">
        <v>380</v>
      </c>
      <c r="B49" s="687">
        <v>0</v>
      </c>
      <c r="C49" s="687">
        <v>0</v>
      </c>
      <c r="D49" s="687">
        <v>0</v>
      </c>
      <c r="E49" s="687">
        <v>0</v>
      </c>
      <c r="F49" s="687">
        <v>0</v>
      </c>
      <c r="G49" s="687">
        <v>0</v>
      </c>
      <c r="H49" s="687">
        <v>0</v>
      </c>
      <c r="I49" s="687">
        <v>0</v>
      </c>
      <c r="J49" s="687">
        <v>0</v>
      </c>
      <c r="K49" s="687">
        <v>0</v>
      </c>
      <c r="L49" s="687">
        <v>0</v>
      </c>
      <c r="M49" s="687">
        <v>0</v>
      </c>
      <c r="N49" s="687">
        <v>0</v>
      </c>
      <c r="O49" s="687">
        <v>0</v>
      </c>
      <c r="P49" s="687">
        <v>0</v>
      </c>
      <c r="Q49" s="687">
        <v>0</v>
      </c>
      <c r="R49" s="687">
        <v>0</v>
      </c>
      <c r="S49" s="687">
        <v>0</v>
      </c>
      <c r="T49" s="687">
        <v>0</v>
      </c>
      <c r="U49" s="687">
        <v>5</v>
      </c>
      <c r="V49" s="687">
        <v>0</v>
      </c>
      <c r="W49" s="687">
        <v>0</v>
      </c>
      <c r="X49" s="322">
        <v>5</v>
      </c>
    </row>
    <row r="50" spans="1:24" s="688" customFormat="1" ht="12" customHeight="1" x14ac:dyDescent="0.2">
      <c r="A50" s="696" t="s">
        <v>457</v>
      </c>
      <c r="B50" s="687">
        <v>0</v>
      </c>
      <c r="C50" s="687">
        <v>0</v>
      </c>
      <c r="D50" s="687">
        <v>0</v>
      </c>
      <c r="E50" s="687">
        <v>0</v>
      </c>
      <c r="F50" s="687">
        <v>0</v>
      </c>
      <c r="G50" s="687">
        <v>0</v>
      </c>
      <c r="H50" s="687">
        <v>0</v>
      </c>
      <c r="I50" s="687">
        <v>0</v>
      </c>
      <c r="J50" s="687">
        <v>0</v>
      </c>
      <c r="K50" s="687">
        <v>0</v>
      </c>
      <c r="L50" s="687">
        <v>0</v>
      </c>
      <c r="M50" s="687">
        <v>0</v>
      </c>
      <c r="N50" s="687">
        <v>0</v>
      </c>
      <c r="O50" s="687">
        <v>0</v>
      </c>
      <c r="P50" s="687">
        <v>0</v>
      </c>
      <c r="Q50" s="687">
        <v>0</v>
      </c>
      <c r="R50" s="687">
        <v>0</v>
      </c>
      <c r="S50" s="687">
        <v>0</v>
      </c>
      <c r="T50" s="687">
        <v>0</v>
      </c>
      <c r="U50" s="687">
        <v>0</v>
      </c>
      <c r="V50" s="687">
        <v>0</v>
      </c>
      <c r="W50" s="687">
        <v>0</v>
      </c>
      <c r="X50" s="322">
        <v>0</v>
      </c>
    </row>
    <row r="51" spans="1:24" s="688" customFormat="1" ht="12" customHeight="1" x14ac:dyDescent="0.2">
      <c r="A51" s="696" t="s">
        <v>381</v>
      </c>
      <c r="B51" s="687">
        <v>0</v>
      </c>
      <c r="C51" s="687">
        <v>0</v>
      </c>
      <c r="D51" s="687">
        <v>0</v>
      </c>
      <c r="E51" s="687">
        <v>0</v>
      </c>
      <c r="F51" s="687">
        <v>0</v>
      </c>
      <c r="G51" s="687">
        <v>0</v>
      </c>
      <c r="H51" s="687">
        <v>0</v>
      </c>
      <c r="I51" s="687">
        <v>0</v>
      </c>
      <c r="J51" s="687">
        <v>0</v>
      </c>
      <c r="K51" s="687">
        <v>0</v>
      </c>
      <c r="L51" s="687">
        <v>0</v>
      </c>
      <c r="M51" s="687">
        <v>0</v>
      </c>
      <c r="N51" s="687">
        <v>0</v>
      </c>
      <c r="O51" s="687">
        <v>0</v>
      </c>
      <c r="P51" s="687">
        <v>0</v>
      </c>
      <c r="Q51" s="687">
        <v>0</v>
      </c>
      <c r="R51" s="687">
        <v>0</v>
      </c>
      <c r="S51" s="687">
        <v>0</v>
      </c>
      <c r="T51" s="687">
        <v>0</v>
      </c>
      <c r="U51" s="687">
        <v>0</v>
      </c>
      <c r="V51" s="687">
        <v>0</v>
      </c>
      <c r="W51" s="687">
        <v>0</v>
      </c>
      <c r="X51" s="322">
        <v>0</v>
      </c>
    </row>
    <row r="52" spans="1:24" s="688" customFormat="1" ht="12" customHeight="1" x14ac:dyDescent="0.2">
      <c r="A52" s="696" t="s">
        <v>382</v>
      </c>
      <c r="B52" s="687">
        <v>0</v>
      </c>
      <c r="C52" s="687">
        <v>0</v>
      </c>
      <c r="D52" s="687">
        <v>0</v>
      </c>
      <c r="E52" s="687">
        <v>0</v>
      </c>
      <c r="F52" s="687">
        <v>0</v>
      </c>
      <c r="G52" s="687">
        <v>0</v>
      </c>
      <c r="H52" s="687">
        <v>0</v>
      </c>
      <c r="I52" s="687">
        <v>0</v>
      </c>
      <c r="J52" s="687">
        <v>0</v>
      </c>
      <c r="K52" s="687">
        <v>0</v>
      </c>
      <c r="L52" s="687">
        <v>0</v>
      </c>
      <c r="M52" s="687">
        <v>0</v>
      </c>
      <c r="N52" s="687">
        <v>0</v>
      </c>
      <c r="O52" s="687">
        <v>0</v>
      </c>
      <c r="P52" s="687">
        <v>0</v>
      </c>
      <c r="Q52" s="687">
        <v>0</v>
      </c>
      <c r="R52" s="687">
        <v>0</v>
      </c>
      <c r="S52" s="687">
        <v>0</v>
      </c>
      <c r="T52" s="687">
        <v>0</v>
      </c>
      <c r="U52" s="687">
        <v>0</v>
      </c>
      <c r="V52" s="687">
        <v>0</v>
      </c>
      <c r="W52" s="687">
        <v>0</v>
      </c>
      <c r="X52" s="322">
        <v>0</v>
      </c>
    </row>
    <row r="53" spans="1:24" s="688" customFormat="1" ht="12" customHeight="1" x14ac:dyDescent="0.2">
      <c r="A53" s="696" t="s">
        <v>381</v>
      </c>
      <c r="B53" s="687">
        <v>0</v>
      </c>
      <c r="C53" s="687">
        <v>0</v>
      </c>
      <c r="D53" s="687">
        <v>0</v>
      </c>
      <c r="E53" s="687">
        <v>0</v>
      </c>
      <c r="F53" s="687">
        <v>0</v>
      </c>
      <c r="G53" s="687">
        <v>0</v>
      </c>
      <c r="H53" s="687">
        <v>0</v>
      </c>
      <c r="I53" s="687">
        <v>0</v>
      </c>
      <c r="J53" s="687">
        <v>0</v>
      </c>
      <c r="K53" s="687">
        <v>0</v>
      </c>
      <c r="L53" s="687">
        <v>0</v>
      </c>
      <c r="M53" s="687">
        <v>0</v>
      </c>
      <c r="N53" s="687">
        <v>0</v>
      </c>
      <c r="O53" s="687">
        <v>0</v>
      </c>
      <c r="P53" s="687">
        <v>0</v>
      </c>
      <c r="Q53" s="687">
        <v>0</v>
      </c>
      <c r="R53" s="687">
        <v>0</v>
      </c>
      <c r="S53" s="687">
        <v>0</v>
      </c>
      <c r="T53" s="687">
        <v>0</v>
      </c>
      <c r="U53" s="687">
        <v>0</v>
      </c>
      <c r="V53" s="687">
        <v>0</v>
      </c>
      <c r="W53" s="687">
        <v>0</v>
      </c>
      <c r="X53" s="322">
        <v>0</v>
      </c>
    </row>
    <row r="54" spans="1:24" s="701" customFormat="1" ht="12" customHeight="1" x14ac:dyDescent="0.2">
      <c r="A54" s="695" t="s">
        <v>2107</v>
      </c>
      <c r="B54" s="700">
        <v>132</v>
      </c>
      <c r="C54" s="700">
        <v>0</v>
      </c>
      <c r="D54" s="700">
        <v>0</v>
      </c>
      <c r="E54" s="700">
        <v>0</v>
      </c>
      <c r="F54" s="700">
        <v>0</v>
      </c>
      <c r="G54" s="700">
        <v>226</v>
      </c>
      <c r="H54" s="700">
        <v>4223</v>
      </c>
      <c r="I54" s="700">
        <v>2458</v>
      </c>
      <c r="J54" s="700">
        <v>3066</v>
      </c>
      <c r="K54" s="700">
        <v>8181</v>
      </c>
      <c r="L54" s="700">
        <v>787</v>
      </c>
      <c r="M54" s="700">
        <v>337</v>
      </c>
      <c r="N54" s="700">
        <v>3127</v>
      </c>
      <c r="O54" s="700">
        <v>830</v>
      </c>
      <c r="P54" s="700">
        <v>774</v>
      </c>
      <c r="Q54" s="700">
        <v>38</v>
      </c>
      <c r="R54" s="700">
        <v>94</v>
      </c>
      <c r="S54" s="700">
        <v>0</v>
      </c>
      <c r="T54" s="700">
        <v>2101</v>
      </c>
      <c r="U54" s="700">
        <v>0</v>
      </c>
      <c r="V54" s="700">
        <v>14851</v>
      </c>
      <c r="W54" s="700">
        <v>0</v>
      </c>
      <c r="X54" s="320">
        <v>41225</v>
      </c>
    </row>
    <row r="55" spans="1:24" s="688" customFormat="1" ht="12" customHeight="1" x14ac:dyDescent="0.2">
      <c r="A55" s="696" t="s">
        <v>380</v>
      </c>
      <c r="B55" s="687">
        <v>132</v>
      </c>
      <c r="C55" s="687">
        <v>0</v>
      </c>
      <c r="D55" s="687">
        <v>0</v>
      </c>
      <c r="E55" s="687">
        <v>0</v>
      </c>
      <c r="F55" s="687">
        <v>0</v>
      </c>
      <c r="G55" s="687">
        <v>226</v>
      </c>
      <c r="H55" s="687">
        <v>4223</v>
      </c>
      <c r="I55" s="687">
        <v>2458</v>
      </c>
      <c r="J55" s="687">
        <v>3066</v>
      </c>
      <c r="K55" s="687">
        <v>8181</v>
      </c>
      <c r="L55" s="687">
        <v>787</v>
      </c>
      <c r="M55" s="687">
        <v>337</v>
      </c>
      <c r="N55" s="687">
        <v>3127</v>
      </c>
      <c r="O55" s="687">
        <v>830</v>
      </c>
      <c r="P55" s="687">
        <v>774</v>
      </c>
      <c r="Q55" s="687">
        <v>38</v>
      </c>
      <c r="R55" s="687">
        <v>94</v>
      </c>
      <c r="S55" s="687">
        <v>0</v>
      </c>
      <c r="T55" s="687">
        <v>2101</v>
      </c>
      <c r="U55" s="687">
        <v>0</v>
      </c>
      <c r="V55" s="687">
        <v>14851</v>
      </c>
      <c r="W55" s="687">
        <v>0</v>
      </c>
      <c r="X55" s="322">
        <v>41225</v>
      </c>
    </row>
    <row r="56" spans="1:24" s="688" customFormat="1" ht="12" customHeight="1" x14ac:dyDescent="0.2">
      <c r="A56" s="696" t="s">
        <v>457</v>
      </c>
      <c r="B56" s="687">
        <v>0</v>
      </c>
      <c r="C56" s="687">
        <v>0</v>
      </c>
      <c r="D56" s="687">
        <v>0</v>
      </c>
      <c r="E56" s="687">
        <v>0</v>
      </c>
      <c r="F56" s="687">
        <v>0</v>
      </c>
      <c r="G56" s="687">
        <v>0</v>
      </c>
      <c r="H56" s="687">
        <v>0</v>
      </c>
      <c r="I56" s="687">
        <v>0</v>
      </c>
      <c r="J56" s="687">
        <v>0</v>
      </c>
      <c r="K56" s="687">
        <v>0</v>
      </c>
      <c r="L56" s="687">
        <v>0</v>
      </c>
      <c r="M56" s="687">
        <v>0</v>
      </c>
      <c r="N56" s="687">
        <v>0</v>
      </c>
      <c r="O56" s="687">
        <v>0</v>
      </c>
      <c r="P56" s="687">
        <v>0</v>
      </c>
      <c r="Q56" s="687">
        <v>0</v>
      </c>
      <c r="R56" s="687">
        <v>0</v>
      </c>
      <c r="S56" s="687">
        <v>0</v>
      </c>
      <c r="T56" s="687">
        <v>0</v>
      </c>
      <c r="U56" s="687">
        <v>0</v>
      </c>
      <c r="V56" s="687">
        <v>0</v>
      </c>
      <c r="W56" s="687">
        <v>0</v>
      </c>
      <c r="X56" s="322">
        <v>0</v>
      </c>
    </row>
    <row r="57" spans="1:24" s="688" customFormat="1" ht="12" customHeight="1" x14ac:dyDescent="0.2">
      <c r="A57" s="696" t="s">
        <v>381</v>
      </c>
      <c r="B57" s="687">
        <v>0</v>
      </c>
      <c r="C57" s="687">
        <v>0</v>
      </c>
      <c r="D57" s="687">
        <v>0</v>
      </c>
      <c r="E57" s="687">
        <v>0</v>
      </c>
      <c r="F57" s="687">
        <v>0</v>
      </c>
      <c r="G57" s="687">
        <v>0</v>
      </c>
      <c r="H57" s="687">
        <v>0</v>
      </c>
      <c r="I57" s="687">
        <v>0</v>
      </c>
      <c r="J57" s="687">
        <v>0</v>
      </c>
      <c r="K57" s="687">
        <v>0</v>
      </c>
      <c r="L57" s="687">
        <v>0</v>
      </c>
      <c r="M57" s="687">
        <v>0</v>
      </c>
      <c r="N57" s="687">
        <v>7115</v>
      </c>
      <c r="O57" s="687">
        <v>0</v>
      </c>
      <c r="P57" s="687">
        <v>5771</v>
      </c>
      <c r="Q57" s="687">
        <v>0</v>
      </c>
      <c r="R57" s="687">
        <v>0</v>
      </c>
      <c r="S57" s="687">
        <v>0</v>
      </c>
      <c r="T57" s="687">
        <v>0</v>
      </c>
      <c r="U57" s="687">
        <v>0</v>
      </c>
      <c r="V57" s="687">
        <v>0</v>
      </c>
      <c r="W57" s="687">
        <v>0</v>
      </c>
      <c r="X57" s="322">
        <v>12886</v>
      </c>
    </row>
    <row r="58" spans="1:24" s="316" customFormat="1" ht="12" customHeight="1" x14ac:dyDescent="0.2">
      <c r="A58" s="696" t="s">
        <v>382</v>
      </c>
      <c r="B58" s="322">
        <v>0</v>
      </c>
      <c r="C58" s="322">
        <v>0</v>
      </c>
      <c r="D58" s="322">
        <v>0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0</v>
      </c>
      <c r="V58" s="322">
        <v>0</v>
      </c>
      <c r="W58" s="322">
        <v>0</v>
      </c>
      <c r="X58" s="322">
        <v>0</v>
      </c>
    </row>
    <row r="59" spans="1:24" s="316" customFormat="1" ht="12" customHeight="1" x14ac:dyDescent="0.2">
      <c r="A59" s="696" t="s">
        <v>381</v>
      </c>
      <c r="B59" s="322">
        <v>0</v>
      </c>
      <c r="C59" s="322">
        <v>0</v>
      </c>
      <c r="D59" s="322">
        <v>0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0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</row>
    <row r="60" spans="1:24" s="316" customFormat="1" ht="12" customHeight="1" x14ac:dyDescent="0.2">
      <c r="A60" s="695" t="s">
        <v>105</v>
      </c>
      <c r="B60" s="324">
        <v>0</v>
      </c>
      <c r="C60" s="324">
        <v>0</v>
      </c>
      <c r="D60" s="324">
        <v>0</v>
      </c>
      <c r="E60" s="324">
        <v>0</v>
      </c>
      <c r="F60" s="324">
        <v>0</v>
      </c>
      <c r="G60" s="324">
        <v>0</v>
      </c>
      <c r="H60" s="324">
        <v>0</v>
      </c>
      <c r="I60" s="324">
        <v>0</v>
      </c>
      <c r="J60" s="324">
        <v>7</v>
      </c>
      <c r="K60" s="324">
        <v>15</v>
      </c>
      <c r="L60" s="324">
        <v>0</v>
      </c>
      <c r="M60" s="324">
        <v>0</v>
      </c>
      <c r="N60" s="324">
        <v>0</v>
      </c>
      <c r="O60" s="324">
        <v>0</v>
      </c>
      <c r="P60" s="324">
        <v>0</v>
      </c>
      <c r="Q60" s="324">
        <v>0</v>
      </c>
      <c r="R60" s="324">
        <v>0</v>
      </c>
      <c r="S60" s="324">
        <v>0</v>
      </c>
      <c r="T60" s="324">
        <v>0</v>
      </c>
      <c r="U60" s="324">
        <v>0</v>
      </c>
      <c r="V60" s="324">
        <v>0</v>
      </c>
      <c r="W60" s="324">
        <v>0</v>
      </c>
      <c r="X60" s="320">
        <v>22</v>
      </c>
    </row>
    <row r="61" spans="1:24" s="316" customFormat="1" ht="12" customHeight="1" x14ac:dyDescent="0.2">
      <c r="A61" s="696" t="s">
        <v>380</v>
      </c>
      <c r="B61" s="322">
        <v>0</v>
      </c>
      <c r="C61" s="322">
        <v>0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7</v>
      </c>
      <c r="K61" s="322">
        <v>15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22">
        <v>0</v>
      </c>
      <c r="U61" s="322">
        <v>0</v>
      </c>
      <c r="V61" s="322">
        <v>0</v>
      </c>
      <c r="W61" s="322">
        <v>0</v>
      </c>
      <c r="X61" s="322">
        <v>22</v>
      </c>
    </row>
    <row r="62" spans="1:24" s="316" customFormat="1" ht="12" customHeight="1" x14ac:dyDescent="0.2">
      <c r="A62" s="696" t="s">
        <v>457</v>
      </c>
      <c r="B62" s="322">
        <v>0</v>
      </c>
      <c r="C62" s="322">
        <v>0</v>
      </c>
      <c r="D62" s="322">
        <v>0</v>
      </c>
      <c r="E62" s="322">
        <v>0</v>
      </c>
      <c r="F62" s="322">
        <v>0</v>
      </c>
      <c r="G62" s="322">
        <v>0</v>
      </c>
      <c r="H62" s="322">
        <v>0</v>
      </c>
      <c r="I62" s="322">
        <v>0</v>
      </c>
      <c r="J62" s="322">
        <v>0</v>
      </c>
      <c r="K62" s="322">
        <v>0</v>
      </c>
      <c r="L62" s="322">
        <v>0</v>
      </c>
      <c r="M62" s="322">
        <v>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0</v>
      </c>
    </row>
    <row r="63" spans="1:24" s="316" customFormat="1" ht="12" customHeight="1" x14ac:dyDescent="0.2">
      <c r="A63" s="696" t="s">
        <v>381</v>
      </c>
      <c r="B63" s="322">
        <v>0</v>
      </c>
      <c r="C63" s="322">
        <v>0</v>
      </c>
      <c r="D63" s="322">
        <v>0</v>
      </c>
      <c r="E63" s="322">
        <v>0</v>
      </c>
      <c r="F63" s="322">
        <v>0</v>
      </c>
      <c r="G63" s="322">
        <v>0</v>
      </c>
      <c r="H63" s="322">
        <v>0</v>
      </c>
      <c r="I63" s="322">
        <v>0</v>
      </c>
      <c r="J63" s="322">
        <v>0</v>
      </c>
      <c r="K63" s="322">
        <v>0</v>
      </c>
      <c r="L63" s="322">
        <v>0</v>
      </c>
      <c r="M63" s="322">
        <v>0</v>
      </c>
      <c r="N63" s="322">
        <v>0</v>
      </c>
      <c r="O63" s="322">
        <v>0</v>
      </c>
      <c r="P63" s="322">
        <v>0</v>
      </c>
      <c r="Q63" s="322">
        <v>0</v>
      </c>
      <c r="R63" s="322">
        <v>0</v>
      </c>
      <c r="S63" s="322">
        <v>0</v>
      </c>
      <c r="T63" s="322">
        <v>0</v>
      </c>
      <c r="U63" s="322">
        <v>0</v>
      </c>
      <c r="V63" s="322">
        <v>0</v>
      </c>
      <c r="W63" s="322">
        <v>0</v>
      </c>
      <c r="X63" s="322">
        <v>0</v>
      </c>
    </row>
    <row r="64" spans="1:24" s="316" customFormat="1" ht="12" customHeight="1" x14ac:dyDescent="0.2">
      <c r="A64" s="696" t="s">
        <v>382</v>
      </c>
      <c r="B64" s="322">
        <v>0</v>
      </c>
      <c r="C64" s="322">
        <v>0</v>
      </c>
      <c r="D64" s="322">
        <v>0</v>
      </c>
      <c r="E64" s="322">
        <v>0</v>
      </c>
      <c r="F64" s="322">
        <v>0</v>
      </c>
      <c r="G64" s="322">
        <v>0</v>
      </c>
      <c r="H64" s="322">
        <v>0</v>
      </c>
      <c r="I64" s="322">
        <v>0</v>
      </c>
      <c r="J64" s="322">
        <v>0</v>
      </c>
      <c r="K64" s="322">
        <v>0</v>
      </c>
      <c r="L64" s="322">
        <v>0</v>
      </c>
      <c r="M64" s="322">
        <v>0</v>
      </c>
      <c r="N64" s="322">
        <v>0</v>
      </c>
      <c r="O64" s="322">
        <v>0</v>
      </c>
      <c r="P64" s="322">
        <v>0</v>
      </c>
      <c r="Q64" s="322">
        <v>0</v>
      </c>
      <c r="R64" s="322">
        <v>0</v>
      </c>
      <c r="S64" s="322">
        <v>0</v>
      </c>
      <c r="T64" s="322">
        <v>0</v>
      </c>
      <c r="U64" s="322">
        <v>0</v>
      </c>
      <c r="V64" s="322">
        <v>0</v>
      </c>
      <c r="W64" s="322">
        <v>0</v>
      </c>
      <c r="X64" s="322">
        <v>0</v>
      </c>
    </row>
    <row r="65" spans="1:24" s="316" customFormat="1" ht="12" customHeight="1" x14ac:dyDescent="0.2">
      <c r="A65" s="696" t="s">
        <v>381</v>
      </c>
      <c r="B65" s="322">
        <v>0</v>
      </c>
      <c r="C65" s="322">
        <v>0</v>
      </c>
      <c r="D65" s="322">
        <v>0</v>
      </c>
      <c r="E65" s="322">
        <v>0</v>
      </c>
      <c r="F65" s="322">
        <v>0</v>
      </c>
      <c r="G65" s="322">
        <v>0</v>
      </c>
      <c r="H65" s="322">
        <v>0</v>
      </c>
      <c r="I65" s="322">
        <v>0</v>
      </c>
      <c r="J65" s="322">
        <v>0</v>
      </c>
      <c r="K65" s="322">
        <v>0</v>
      </c>
      <c r="L65" s="322">
        <v>0</v>
      </c>
      <c r="M65" s="322">
        <v>0</v>
      </c>
      <c r="N65" s="322">
        <v>0</v>
      </c>
      <c r="O65" s="322">
        <v>0</v>
      </c>
      <c r="P65" s="322">
        <v>0</v>
      </c>
      <c r="Q65" s="322">
        <v>0</v>
      </c>
      <c r="R65" s="322">
        <v>0</v>
      </c>
      <c r="S65" s="322">
        <v>0</v>
      </c>
      <c r="T65" s="322">
        <v>0</v>
      </c>
      <c r="U65" s="322">
        <v>0</v>
      </c>
      <c r="V65" s="322">
        <v>0</v>
      </c>
      <c r="W65" s="322">
        <v>0</v>
      </c>
      <c r="X65" s="322">
        <v>0</v>
      </c>
    </row>
    <row r="66" spans="1:24" s="321" customFormat="1" ht="12" customHeight="1" x14ac:dyDescent="0.2">
      <c r="A66" s="695" t="s">
        <v>106</v>
      </c>
      <c r="B66" s="320">
        <v>0</v>
      </c>
      <c r="C66" s="320">
        <v>0</v>
      </c>
      <c r="D66" s="320">
        <v>0</v>
      </c>
      <c r="E66" s="320">
        <v>0</v>
      </c>
      <c r="F66" s="320">
        <v>0</v>
      </c>
      <c r="G66" s="320">
        <v>0</v>
      </c>
      <c r="H66" s="320">
        <v>724</v>
      </c>
      <c r="I66" s="320">
        <v>0</v>
      </c>
      <c r="J66" s="320">
        <v>256</v>
      </c>
      <c r="K66" s="320">
        <v>2953</v>
      </c>
      <c r="L66" s="320">
        <v>46</v>
      </c>
      <c r="M66" s="320">
        <v>0</v>
      </c>
      <c r="N66" s="320">
        <v>1</v>
      </c>
      <c r="O66" s="320">
        <v>0</v>
      </c>
      <c r="P66" s="320">
        <v>0</v>
      </c>
      <c r="Q66" s="320">
        <v>0</v>
      </c>
      <c r="R66" s="320">
        <v>0</v>
      </c>
      <c r="S66" s="320">
        <v>0</v>
      </c>
      <c r="T66" s="320">
        <v>0</v>
      </c>
      <c r="U66" s="320">
        <v>0</v>
      </c>
      <c r="V66" s="320">
        <v>0</v>
      </c>
      <c r="W66" s="320">
        <v>0</v>
      </c>
      <c r="X66" s="320">
        <v>3980</v>
      </c>
    </row>
    <row r="67" spans="1:24" s="316" customFormat="1" ht="12" customHeight="1" x14ac:dyDescent="0.2">
      <c r="A67" s="696" t="s">
        <v>380</v>
      </c>
      <c r="B67" s="322">
        <v>0</v>
      </c>
      <c r="C67" s="322">
        <v>0</v>
      </c>
      <c r="D67" s="322">
        <v>0</v>
      </c>
      <c r="E67" s="322">
        <v>0</v>
      </c>
      <c r="F67" s="322">
        <v>0</v>
      </c>
      <c r="G67" s="322">
        <v>0</v>
      </c>
      <c r="H67" s="322">
        <v>724</v>
      </c>
      <c r="I67" s="322">
        <v>0</v>
      </c>
      <c r="J67" s="322">
        <v>256</v>
      </c>
      <c r="K67" s="322">
        <v>2953</v>
      </c>
      <c r="L67" s="322">
        <v>46</v>
      </c>
      <c r="M67" s="322">
        <v>0</v>
      </c>
      <c r="N67" s="322">
        <v>1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3980</v>
      </c>
    </row>
    <row r="68" spans="1:24" s="316" customFormat="1" ht="12" customHeight="1" x14ac:dyDescent="0.2">
      <c r="A68" s="696" t="s">
        <v>457</v>
      </c>
      <c r="B68" s="322">
        <v>0</v>
      </c>
      <c r="C68" s="322">
        <v>0</v>
      </c>
      <c r="D68" s="322">
        <v>0</v>
      </c>
      <c r="E68" s="322">
        <v>0</v>
      </c>
      <c r="F68" s="322">
        <v>0</v>
      </c>
      <c r="G68" s="322">
        <v>0</v>
      </c>
      <c r="H68" s="322">
        <v>0</v>
      </c>
      <c r="I68" s="322">
        <v>0</v>
      </c>
      <c r="J68" s="322">
        <v>0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0</v>
      </c>
      <c r="U68" s="322">
        <v>0</v>
      </c>
      <c r="V68" s="322">
        <v>0</v>
      </c>
      <c r="W68" s="322">
        <v>0</v>
      </c>
      <c r="X68" s="322">
        <v>0</v>
      </c>
    </row>
    <row r="69" spans="1:24" s="316" customFormat="1" ht="12" customHeight="1" x14ac:dyDescent="0.2">
      <c r="A69" s="696" t="s">
        <v>381</v>
      </c>
      <c r="B69" s="322">
        <v>0</v>
      </c>
      <c r="C69" s="322">
        <v>0</v>
      </c>
      <c r="D69" s="322">
        <v>0</v>
      </c>
      <c r="E69" s="322">
        <v>0</v>
      </c>
      <c r="F69" s="322">
        <v>0</v>
      </c>
      <c r="G69" s="322">
        <v>0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0</v>
      </c>
    </row>
    <row r="70" spans="1:24" s="316" customFormat="1" ht="12" customHeight="1" x14ac:dyDescent="0.2">
      <c r="A70" s="696" t="s">
        <v>382</v>
      </c>
      <c r="B70" s="322">
        <v>0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0</v>
      </c>
    </row>
    <row r="71" spans="1:24" s="316" customFormat="1" ht="12" customHeight="1" thickBot="1" x14ac:dyDescent="0.25">
      <c r="A71" s="703" t="s">
        <v>381</v>
      </c>
      <c r="B71" s="325">
        <v>0</v>
      </c>
      <c r="C71" s="325">
        <v>0</v>
      </c>
      <c r="D71" s="325">
        <v>0</v>
      </c>
      <c r="E71" s="325">
        <v>0</v>
      </c>
      <c r="F71" s="325">
        <v>0</v>
      </c>
      <c r="G71" s="325">
        <v>0</v>
      </c>
      <c r="H71" s="325">
        <v>0</v>
      </c>
      <c r="I71" s="325">
        <v>0</v>
      </c>
      <c r="J71" s="325">
        <v>0</v>
      </c>
      <c r="K71" s="325">
        <v>0</v>
      </c>
      <c r="L71" s="325">
        <v>0</v>
      </c>
      <c r="M71" s="325">
        <v>0</v>
      </c>
      <c r="N71" s="325">
        <v>0</v>
      </c>
      <c r="O71" s="325">
        <v>0</v>
      </c>
      <c r="P71" s="325">
        <v>0</v>
      </c>
      <c r="Q71" s="325">
        <v>0</v>
      </c>
      <c r="R71" s="325">
        <v>0</v>
      </c>
      <c r="S71" s="325">
        <v>0</v>
      </c>
      <c r="T71" s="325">
        <v>0</v>
      </c>
      <c r="U71" s="325">
        <v>0</v>
      </c>
      <c r="V71" s="325">
        <v>0</v>
      </c>
      <c r="W71" s="325">
        <v>0</v>
      </c>
      <c r="X71" s="325">
        <v>0</v>
      </c>
    </row>
  </sheetData>
  <mergeCells count="2">
    <mergeCell ref="A5:J6"/>
    <mergeCell ref="K5:X6"/>
  </mergeCells>
  <conditionalFormatting sqref="V8:W8 N8:T8">
    <cfRule type="expression" dxfId="66" priority="3" stopIfTrue="1">
      <formula>#REF!=1</formula>
    </cfRule>
  </conditionalFormatting>
  <conditionalFormatting sqref="X8 B8:M8">
    <cfRule type="expression" dxfId="65" priority="1018" stopIfTrue="1">
      <formula>#REF!=1</formula>
    </cfRule>
  </conditionalFormatting>
  <conditionalFormatting sqref="Y8">
    <cfRule type="expression" dxfId="64" priority="1019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49" fitToWidth="2" orientation="portrait" r:id="rId1"/>
  <headerFooter alignWithMargins="0"/>
  <colBreaks count="1" manualBreakCount="1">
    <brk id="10" min="2" max="70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Y103"/>
  <sheetViews>
    <sheetView showGridLines="0" zoomScaleNormal="100" workbookViewId="0">
      <pane xSplit="1" ySplit="8" topLeftCell="B9" activePane="bottomRight" state="frozen"/>
      <selection activeCell="AC14" sqref="AC14"/>
      <selection pane="topRight" activeCell="AC14" sqref="AC14"/>
      <selection pane="bottomLeft" activeCell="AC14" sqref="AC14"/>
      <selection pane="bottomRight" activeCell="K5" sqref="K5:X6"/>
    </sheetView>
  </sheetViews>
  <sheetFormatPr defaultRowHeight="12.75" x14ac:dyDescent="0.2"/>
  <cols>
    <col min="1" max="1" width="46.140625" style="315" customWidth="1"/>
    <col min="2" max="3" width="9.5703125" style="315" bestFit="1" customWidth="1"/>
    <col min="4" max="4" width="10.85546875" style="315" bestFit="1" customWidth="1"/>
    <col min="5" max="16" width="9.140625" style="315"/>
    <col min="17" max="17" width="10.7109375" style="315" customWidth="1"/>
    <col min="18" max="20" width="9.140625" style="315"/>
    <col min="21" max="21" width="10" style="315" bestFit="1" customWidth="1"/>
    <col min="22" max="23" width="9.140625" style="316"/>
    <col min="24" max="24" width="10.140625" style="316" customWidth="1"/>
    <col min="25" max="16384" width="9.140625" style="315"/>
  </cols>
  <sheetData>
    <row r="1" spans="1:25" x14ac:dyDescent="0.2">
      <c r="A1" s="757" t="s">
        <v>349</v>
      </c>
    </row>
    <row r="2" spans="1:25" x14ac:dyDescent="0.2">
      <c r="A2" s="757" t="s">
        <v>350</v>
      </c>
    </row>
    <row r="3" spans="1:25" s="919" customFormat="1" ht="15" customHeight="1" x14ac:dyDescent="0.2">
      <c r="A3" s="992" t="s">
        <v>1815</v>
      </c>
      <c r="V3" s="920"/>
      <c r="W3" s="920"/>
      <c r="X3" s="993" t="s">
        <v>1816</v>
      </c>
    </row>
    <row r="4" spans="1:25" s="317" customFormat="1" ht="12" customHeight="1" x14ac:dyDescent="0.2">
      <c r="V4" s="318"/>
      <c r="W4" s="318"/>
      <c r="X4" s="318"/>
    </row>
    <row r="5" spans="1:25" s="317" customFormat="1" ht="18" customHeight="1" x14ac:dyDescent="0.2">
      <c r="A5" s="1796" t="s">
        <v>4049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4050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</row>
    <row r="6" spans="1:25" s="317" customFormat="1" ht="24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</row>
    <row r="7" spans="1:25" s="317" customFormat="1" ht="12" customHeight="1" thickBot="1" x14ac:dyDescent="0.25">
      <c r="V7" s="318"/>
      <c r="W7" s="318"/>
      <c r="X7" s="314" t="s">
        <v>1135</v>
      </c>
    </row>
    <row r="8" spans="1:25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5" s="319" customFormat="1" ht="12" customHeight="1" thickTop="1" x14ac:dyDescent="0.2">
      <c r="A9" s="1243" t="s">
        <v>70</v>
      </c>
      <c r="B9" s="1242">
        <v>459</v>
      </c>
      <c r="C9" s="1242">
        <v>0</v>
      </c>
      <c r="D9" s="1242">
        <v>0</v>
      </c>
      <c r="E9" s="1242">
        <v>1431</v>
      </c>
      <c r="F9" s="1242">
        <v>4352</v>
      </c>
      <c r="G9" s="1242">
        <v>2412</v>
      </c>
      <c r="H9" s="1242">
        <v>14052</v>
      </c>
      <c r="I9" s="1242">
        <v>31265.7</v>
      </c>
      <c r="J9" s="1242">
        <v>22154</v>
      </c>
      <c r="K9" s="1242">
        <v>21653</v>
      </c>
      <c r="L9" s="1242">
        <v>23553</v>
      </c>
      <c r="M9" s="1242">
        <v>384</v>
      </c>
      <c r="N9" s="1242">
        <v>3742</v>
      </c>
      <c r="O9" s="1242">
        <v>0</v>
      </c>
      <c r="P9" s="1242">
        <v>315</v>
      </c>
      <c r="Q9" s="1242">
        <v>9804</v>
      </c>
      <c r="R9" s="1242">
        <v>19</v>
      </c>
      <c r="S9" s="1242">
        <v>0</v>
      </c>
      <c r="T9" s="1242">
        <v>19100</v>
      </c>
      <c r="U9" s="1242">
        <v>3263</v>
      </c>
      <c r="V9" s="1242">
        <v>98635</v>
      </c>
      <c r="W9" s="1242">
        <v>0</v>
      </c>
      <c r="X9" s="1242">
        <v>256593.7</v>
      </c>
    </row>
    <row r="10" spans="1:25" s="321" customFormat="1" ht="12" customHeight="1" x14ac:dyDescent="0.2">
      <c r="A10" s="699" t="s">
        <v>379</v>
      </c>
      <c r="B10" s="320">
        <v>6</v>
      </c>
      <c r="C10" s="320">
        <v>0</v>
      </c>
      <c r="D10" s="320">
        <v>0</v>
      </c>
      <c r="E10" s="320">
        <v>364</v>
      </c>
      <c r="F10" s="320">
        <v>528</v>
      </c>
      <c r="G10" s="320">
        <v>1</v>
      </c>
      <c r="H10" s="320">
        <v>7458</v>
      </c>
      <c r="I10" s="320">
        <v>901.95</v>
      </c>
      <c r="J10" s="320">
        <v>1625</v>
      </c>
      <c r="K10" s="320">
        <v>0</v>
      </c>
      <c r="L10" s="320">
        <v>0</v>
      </c>
      <c r="M10" s="320">
        <v>0</v>
      </c>
      <c r="N10" s="320">
        <v>0</v>
      </c>
      <c r="O10" s="320">
        <v>0</v>
      </c>
      <c r="P10" s="320">
        <v>0</v>
      </c>
      <c r="Q10" s="320">
        <v>52</v>
      </c>
      <c r="R10" s="320">
        <v>0</v>
      </c>
      <c r="S10" s="320">
        <v>0</v>
      </c>
      <c r="T10" s="320">
        <v>908</v>
      </c>
      <c r="U10" s="320">
        <v>10</v>
      </c>
      <c r="V10" s="320">
        <v>0</v>
      </c>
      <c r="W10" s="320">
        <v>0</v>
      </c>
      <c r="X10" s="320">
        <v>11853.95</v>
      </c>
    </row>
    <row r="11" spans="1:25" s="316" customFormat="1" ht="12" customHeight="1" x14ac:dyDescent="0.2">
      <c r="A11" s="696" t="s">
        <v>380</v>
      </c>
      <c r="B11" s="322">
        <v>6</v>
      </c>
      <c r="C11" s="322">
        <v>0</v>
      </c>
      <c r="D11" s="322">
        <v>0</v>
      </c>
      <c r="E11" s="322">
        <v>364</v>
      </c>
      <c r="F11" s="322">
        <v>528</v>
      </c>
      <c r="G11" s="322">
        <v>1</v>
      </c>
      <c r="H11" s="322">
        <v>7458</v>
      </c>
      <c r="I11" s="322">
        <v>824.25</v>
      </c>
      <c r="J11" s="322">
        <v>1621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47</v>
      </c>
      <c r="R11" s="322">
        <v>0</v>
      </c>
      <c r="S11" s="322">
        <v>0</v>
      </c>
      <c r="T11" s="322">
        <v>908</v>
      </c>
      <c r="U11" s="322">
        <v>10</v>
      </c>
      <c r="V11" s="322">
        <v>0</v>
      </c>
      <c r="W11" s="322">
        <v>0</v>
      </c>
      <c r="X11" s="322">
        <v>11767.25</v>
      </c>
    </row>
    <row r="12" spans="1:25" s="316" customFormat="1" ht="12" customHeight="1" x14ac:dyDescent="0.2">
      <c r="A12" s="696" t="s">
        <v>457</v>
      </c>
      <c r="B12" s="322">
        <v>0</v>
      </c>
      <c r="C12" s="322">
        <v>0</v>
      </c>
      <c r="D12" s="322">
        <v>0</v>
      </c>
      <c r="E12" s="322">
        <v>0</v>
      </c>
      <c r="F12" s="322">
        <v>0</v>
      </c>
      <c r="G12" s="322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</row>
    <row r="13" spans="1:25" s="316" customFormat="1" ht="12" customHeight="1" x14ac:dyDescent="0.2">
      <c r="A13" s="696" t="s">
        <v>381</v>
      </c>
      <c r="B13" s="322">
        <v>0</v>
      </c>
      <c r="C13" s="322">
        <v>0</v>
      </c>
      <c r="D13" s="322">
        <v>0</v>
      </c>
      <c r="E13" s="322">
        <v>0</v>
      </c>
      <c r="F13" s="322">
        <v>0</v>
      </c>
      <c r="G13" s="322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1107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1107</v>
      </c>
    </row>
    <row r="14" spans="1:25" s="316" customFormat="1" ht="12" customHeight="1" x14ac:dyDescent="0.2">
      <c r="A14" s="696" t="s">
        <v>382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322">
        <v>0</v>
      </c>
      <c r="H14" s="322">
        <v>0</v>
      </c>
      <c r="I14" s="322">
        <v>77.7</v>
      </c>
      <c r="J14" s="322">
        <v>4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5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86.7</v>
      </c>
    </row>
    <row r="15" spans="1:25" s="316" customFormat="1" ht="12" customHeight="1" x14ac:dyDescent="0.2">
      <c r="A15" s="696" t="s">
        <v>381</v>
      </c>
      <c r="B15" s="322">
        <v>0</v>
      </c>
      <c r="C15" s="322">
        <v>0</v>
      </c>
      <c r="D15" s="322">
        <v>0</v>
      </c>
      <c r="E15" s="322">
        <v>0</v>
      </c>
      <c r="F15" s="322">
        <v>0</v>
      </c>
      <c r="G15" s="322">
        <v>0</v>
      </c>
      <c r="H15" s="322">
        <v>0</v>
      </c>
      <c r="I15" s="322">
        <v>905.1</v>
      </c>
      <c r="J15" s="322">
        <v>32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396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1333.1</v>
      </c>
    </row>
    <row r="16" spans="1:25" s="321" customFormat="1" ht="12" customHeight="1" x14ac:dyDescent="0.2">
      <c r="A16" s="695" t="s">
        <v>383</v>
      </c>
      <c r="B16" s="320">
        <v>0</v>
      </c>
      <c r="C16" s="320">
        <v>0</v>
      </c>
      <c r="D16" s="320">
        <v>0</v>
      </c>
      <c r="E16" s="320">
        <v>0</v>
      </c>
      <c r="F16" s="320">
        <v>0</v>
      </c>
      <c r="G16" s="320">
        <v>73</v>
      </c>
      <c r="H16" s="320">
        <v>0</v>
      </c>
      <c r="I16" s="320">
        <v>0</v>
      </c>
      <c r="J16" s="320">
        <v>0</v>
      </c>
      <c r="K16" s="320">
        <v>0</v>
      </c>
      <c r="L16" s="320">
        <v>0</v>
      </c>
      <c r="M16" s="320">
        <v>0</v>
      </c>
      <c r="N16" s="320">
        <v>0</v>
      </c>
      <c r="O16" s="320">
        <v>0</v>
      </c>
      <c r="P16" s="320">
        <v>0</v>
      </c>
      <c r="Q16" s="320">
        <v>0</v>
      </c>
      <c r="R16" s="320">
        <v>0</v>
      </c>
      <c r="S16" s="320">
        <v>0</v>
      </c>
      <c r="T16" s="320">
        <v>0</v>
      </c>
      <c r="U16" s="320">
        <v>1816</v>
      </c>
      <c r="V16" s="320">
        <v>0</v>
      </c>
      <c r="W16" s="320">
        <v>0</v>
      </c>
      <c r="X16" s="320">
        <v>1889</v>
      </c>
    </row>
    <row r="17" spans="1:24" s="316" customFormat="1" ht="12" customHeight="1" x14ac:dyDescent="0.2">
      <c r="A17" s="696" t="s">
        <v>380</v>
      </c>
      <c r="B17" s="322">
        <v>0</v>
      </c>
      <c r="C17" s="322">
        <v>0</v>
      </c>
      <c r="D17" s="322">
        <v>0</v>
      </c>
      <c r="E17" s="322">
        <v>0</v>
      </c>
      <c r="F17" s="322">
        <v>0</v>
      </c>
      <c r="G17" s="322">
        <v>73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1804</v>
      </c>
      <c r="V17" s="322">
        <v>0</v>
      </c>
      <c r="W17" s="322">
        <v>0</v>
      </c>
      <c r="X17" s="322">
        <v>1877</v>
      </c>
    </row>
    <row r="18" spans="1:24" s="316" customFormat="1" ht="12" customHeight="1" x14ac:dyDescent="0.2">
      <c r="A18" s="696" t="s">
        <v>457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322">
        <v>0</v>
      </c>
    </row>
    <row r="19" spans="1:24" s="316" customFormat="1" ht="12" customHeight="1" x14ac:dyDescent="0.2">
      <c r="A19" s="696" t="s">
        <v>381</v>
      </c>
      <c r="B19" s="322">
        <v>0</v>
      </c>
      <c r="C19" s="322">
        <v>0</v>
      </c>
      <c r="D19" s="322">
        <v>0</v>
      </c>
      <c r="E19" s="322">
        <v>0</v>
      </c>
      <c r="F19" s="322">
        <v>0</v>
      </c>
      <c r="G19" s="322">
        <v>0</v>
      </c>
      <c r="H19" s="322">
        <v>0</v>
      </c>
      <c r="I19" s="322">
        <v>0</v>
      </c>
      <c r="J19" s="322">
        <v>0</v>
      </c>
      <c r="K19" s="322">
        <v>0</v>
      </c>
      <c r="L19" s="322">
        <v>0</v>
      </c>
      <c r="M19" s="322">
        <v>0</v>
      </c>
      <c r="N19" s="322">
        <v>0</v>
      </c>
      <c r="O19" s="322">
        <v>0</v>
      </c>
      <c r="P19" s="322">
        <v>0</v>
      </c>
      <c r="Q19" s="322">
        <v>0</v>
      </c>
      <c r="R19" s="322">
        <v>0</v>
      </c>
      <c r="S19" s="322">
        <v>0</v>
      </c>
      <c r="T19" s="322">
        <v>0</v>
      </c>
      <c r="U19" s="322">
        <v>0</v>
      </c>
      <c r="V19" s="322">
        <v>0</v>
      </c>
      <c r="W19" s="322">
        <v>0</v>
      </c>
      <c r="X19" s="322">
        <v>0</v>
      </c>
    </row>
    <row r="20" spans="1:24" s="316" customFormat="1" ht="12" customHeight="1" x14ac:dyDescent="0.2">
      <c r="A20" s="696" t="s">
        <v>382</v>
      </c>
      <c r="B20" s="322">
        <v>0</v>
      </c>
      <c r="C20" s="322">
        <v>0</v>
      </c>
      <c r="D20" s="322">
        <v>0</v>
      </c>
      <c r="E20" s="322">
        <v>0</v>
      </c>
      <c r="F20" s="322">
        <v>0</v>
      </c>
      <c r="G20" s="322">
        <v>0</v>
      </c>
      <c r="H20" s="322">
        <v>0</v>
      </c>
      <c r="I20" s="322">
        <v>0</v>
      </c>
      <c r="J20" s="322">
        <v>0</v>
      </c>
      <c r="K20" s="322">
        <v>0</v>
      </c>
      <c r="L20" s="322">
        <v>0</v>
      </c>
      <c r="M20" s="322">
        <v>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12</v>
      </c>
      <c r="V20" s="322">
        <v>0</v>
      </c>
      <c r="W20" s="322">
        <v>0</v>
      </c>
      <c r="X20" s="322">
        <v>12</v>
      </c>
    </row>
    <row r="21" spans="1:24" s="316" customFormat="1" ht="12" customHeight="1" x14ac:dyDescent="0.2">
      <c r="A21" s="696" t="s">
        <v>381</v>
      </c>
      <c r="B21" s="322">
        <v>0</v>
      </c>
      <c r="C21" s="322">
        <v>0</v>
      </c>
      <c r="D21" s="322">
        <v>0</v>
      </c>
      <c r="E21" s="322">
        <v>0</v>
      </c>
      <c r="F21" s="322">
        <v>0</v>
      </c>
      <c r="G21" s="322">
        <v>0</v>
      </c>
      <c r="H21" s="322">
        <v>0</v>
      </c>
      <c r="I21" s="322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2780</v>
      </c>
      <c r="V21" s="322">
        <v>0</v>
      </c>
      <c r="W21" s="322">
        <v>0</v>
      </c>
      <c r="X21" s="322">
        <v>2780</v>
      </c>
    </row>
    <row r="22" spans="1:24" s="321" customFormat="1" ht="12" customHeight="1" x14ac:dyDescent="0.2">
      <c r="A22" s="695" t="s">
        <v>2107</v>
      </c>
      <c r="B22" s="320">
        <v>347</v>
      </c>
      <c r="C22" s="320">
        <v>0</v>
      </c>
      <c r="D22" s="320">
        <v>0</v>
      </c>
      <c r="E22" s="320">
        <v>1067</v>
      </c>
      <c r="F22" s="320">
        <v>2696</v>
      </c>
      <c r="G22" s="320">
        <v>965</v>
      </c>
      <c r="H22" s="320">
        <v>5598</v>
      </c>
      <c r="I22" s="320">
        <v>30363.75</v>
      </c>
      <c r="J22" s="320">
        <v>11133</v>
      </c>
      <c r="K22" s="320">
        <v>13578</v>
      </c>
      <c r="L22" s="320">
        <v>9869</v>
      </c>
      <c r="M22" s="320">
        <v>119</v>
      </c>
      <c r="N22" s="320">
        <v>2945</v>
      </c>
      <c r="O22" s="320">
        <v>0</v>
      </c>
      <c r="P22" s="320">
        <v>0</v>
      </c>
      <c r="Q22" s="320">
        <v>1625</v>
      </c>
      <c r="R22" s="320">
        <v>7</v>
      </c>
      <c r="S22" s="320">
        <v>0</v>
      </c>
      <c r="T22" s="320">
        <v>14099</v>
      </c>
      <c r="U22" s="320">
        <v>9</v>
      </c>
      <c r="V22" s="320">
        <v>9085</v>
      </c>
      <c r="W22" s="320">
        <v>0</v>
      </c>
      <c r="X22" s="320">
        <v>103505.75</v>
      </c>
    </row>
    <row r="23" spans="1:24" s="316" customFormat="1" ht="12" customHeight="1" x14ac:dyDescent="0.2">
      <c r="A23" s="696" t="s">
        <v>380</v>
      </c>
      <c r="B23" s="322">
        <v>347</v>
      </c>
      <c r="C23" s="322">
        <v>0</v>
      </c>
      <c r="D23" s="322">
        <v>0</v>
      </c>
      <c r="E23" s="322">
        <v>1067</v>
      </c>
      <c r="F23" s="322">
        <v>2610</v>
      </c>
      <c r="G23" s="322">
        <v>965</v>
      </c>
      <c r="H23" s="322">
        <v>5598</v>
      </c>
      <c r="I23" s="322">
        <v>30363.75</v>
      </c>
      <c r="J23" s="322">
        <v>11099</v>
      </c>
      <c r="K23" s="322">
        <v>13578</v>
      </c>
      <c r="L23" s="322">
        <v>9855</v>
      </c>
      <c r="M23" s="322">
        <v>119</v>
      </c>
      <c r="N23" s="322">
        <v>2945</v>
      </c>
      <c r="O23" s="322">
        <v>0</v>
      </c>
      <c r="P23" s="322">
        <v>0</v>
      </c>
      <c r="Q23" s="322">
        <v>1620</v>
      </c>
      <c r="R23" s="322">
        <v>7</v>
      </c>
      <c r="S23" s="322">
        <v>0</v>
      </c>
      <c r="T23" s="322">
        <v>14099</v>
      </c>
      <c r="U23" s="322">
        <v>0</v>
      </c>
      <c r="V23" s="322">
        <v>9085</v>
      </c>
      <c r="W23" s="322">
        <v>0</v>
      </c>
      <c r="X23" s="322">
        <v>103357.75</v>
      </c>
    </row>
    <row r="24" spans="1:24" s="316" customFormat="1" ht="12" customHeight="1" x14ac:dyDescent="0.2">
      <c r="A24" s="696" t="s">
        <v>457</v>
      </c>
      <c r="B24" s="322">
        <v>0</v>
      </c>
      <c r="C24" s="322">
        <v>0</v>
      </c>
      <c r="D24" s="322">
        <v>0</v>
      </c>
      <c r="E24" s="322">
        <v>0</v>
      </c>
      <c r="F24" s="322">
        <v>86</v>
      </c>
      <c r="G24" s="322">
        <v>0</v>
      </c>
      <c r="H24" s="322">
        <v>0</v>
      </c>
      <c r="I24" s="322">
        <v>0</v>
      </c>
      <c r="J24" s="322">
        <v>0</v>
      </c>
      <c r="K24" s="322">
        <v>0</v>
      </c>
      <c r="L24" s="322">
        <v>8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94</v>
      </c>
    </row>
    <row r="25" spans="1:24" s="316" customFormat="1" ht="12" customHeight="1" x14ac:dyDescent="0.2">
      <c r="A25" s="696" t="s">
        <v>381</v>
      </c>
      <c r="B25" s="322">
        <v>0</v>
      </c>
      <c r="C25" s="322">
        <v>0</v>
      </c>
      <c r="D25" s="322">
        <v>0</v>
      </c>
      <c r="E25" s="322">
        <v>0</v>
      </c>
      <c r="F25" s="322">
        <v>86</v>
      </c>
      <c r="G25" s="322">
        <v>0</v>
      </c>
      <c r="H25" s="322">
        <v>0</v>
      </c>
      <c r="I25" s="322">
        <v>0</v>
      </c>
      <c r="J25" s="322">
        <v>0</v>
      </c>
      <c r="K25" s="322">
        <v>56</v>
      </c>
      <c r="L25" s="322">
        <v>805</v>
      </c>
      <c r="M25" s="322">
        <v>0</v>
      </c>
      <c r="N25" s="322">
        <v>10</v>
      </c>
      <c r="O25" s="322">
        <v>0</v>
      </c>
      <c r="P25" s="322">
        <v>0</v>
      </c>
      <c r="Q25" s="322">
        <v>0</v>
      </c>
      <c r="R25" s="322">
        <v>0</v>
      </c>
      <c r="S25" s="322">
        <v>0</v>
      </c>
      <c r="T25" s="322">
        <v>0</v>
      </c>
      <c r="U25" s="322">
        <v>0</v>
      </c>
      <c r="V25" s="322">
        <v>440</v>
      </c>
      <c r="W25" s="322">
        <v>0</v>
      </c>
      <c r="X25" s="322">
        <v>1397</v>
      </c>
    </row>
    <row r="26" spans="1:24" s="316" customFormat="1" ht="12" customHeight="1" x14ac:dyDescent="0.2">
      <c r="A26" s="696" t="s">
        <v>382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34</v>
      </c>
      <c r="K26" s="322">
        <v>0</v>
      </c>
      <c r="L26" s="322">
        <v>6</v>
      </c>
      <c r="M26" s="322">
        <v>0</v>
      </c>
      <c r="N26" s="322">
        <v>0</v>
      </c>
      <c r="O26" s="322">
        <v>0</v>
      </c>
      <c r="P26" s="322">
        <v>0</v>
      </c>
      <c r="Q26" s="322">
        <v>5</v>
      </c>
      <c r="R26" s="322">
        <v>0</v>
      </c>
      <c r="S26" s="322">
        <v>0</v>
      </c>
      <c r="T26" s="322">
        <v>0</v>
      </c>
      <c r="U26" s="322">
        <v>9</v>
      </c>
      <c r="V26" s="322">
        <v>0</v>
      </c>
      <c r="W26" s="322">
        <v>0</v>
      </c>
      <c r="X26" s="322">
        <v>54</v>
      </c>
    </row>
    <row r="27" spans="1:24" s="316" customFormat="1" ht="12" customHeight="1" x14ac:dyDescent="0.2">
      <c r="A27" s="696" t="s">
        <v>381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0</v>
      </c>
      <c r="H27" s="322">
        <v>0</v>
      </c>
      <c r="I27" s="322">
        <v>17158.05</v>
      </c>
      <c r="J27" s="322">
        <v>899</v>
      </c>
      <c r="K27" s="322">
        <v>0</v>
      </c>
      <c r="L27" s="322">
        <v>43</v>
      </c>
      <c r="M27" s="322">
        <v>0</v>
      </c>
      <c r="N27" s="322">
        <v>0</v>
      </c>
      <c r="O27" s="322">
        <v>0</v>
      </c>
      <c r="P27" s="322">
        <v>0</v>
      </c>
      <c r="Q27" s="322">
        <v>7126</v>
      </c>
      <c r="R27" s="322">
        <v>0</v>
      </c>
      <c r="S27" s="322">
        <v>0</v>
      </c>
      <c r="T27" s="322">
        <v>6</v>
      </c>
      <c r="U27" s="322">
        <v>126</v>
      </c>
      <c r="V27" s="322">
        <v>0</v>
      </c>
      <c r="W27" s="322">
        <v>0</v>
      </c>
      <c r="X27" s="324">
        <v>25358.05</v>
      </c>
    </row>
    <row r="28" spans="1:24" s="319" customFormat="1" ht="12" customHeight="1" x14ac:dyDescent="0.2">
      <c r="A28" s="695" t="s">
        <v>105</v>
      </c>
      <c r="B28" s="324">
        <v>0</v>
      </c>
      <c r="C28" s="324">
        <v>0</v>
      </c>
      <c r="D28" s="324">
        <v>0</v>
      </c>
      <c r="E28" s="324">
        <v>0</v>
      </c>
      <c r="F28" s="324">
        <v>0</v>
      </c>
      <c r="G28" s="324">
        <v>0</v>
      </c>
      <c r="H28" s="324">
        <v>0</v>
      </c>
      <c r="I28" s="324">
        <v>0</v>
      </c>
      <c r="J28" s="324">
        <v>216</v>
      </c>
      <c r="K28" s="324">
        <v>120</v>
      </c>
      <c r="L28" s="324">
        <v>76</v>
      </c>
      <c r="M28" s="324">
        <v>0</v>
      </c>
      <c r="N28" s="324">
        <v>0</v>
      </c>
      <c r="O28" s="324">
        <v>0</v>
      </c>
      <c r="P28" s="324">
        <v>0</v>
      </c>
      <c r="Q28" s="324">
        <v>20</v>
      </c>
      <c r="R28" s="324">
        <v>0</v>
      </c>
      <c r="S28" s="324">
        <v>0</v>
      </c>
      <c r="T28" s="324">
        <v>66</v>
      </c>
      <c r="U28" s="324">
        <v>0</v>
      </c>
      <c r="V28" s="324">
        <v>44</v>
      </c>
      <c r="W28" s="324">
        <v>0</v>
      </c>
      <c r="X28" s="324">
        <v>542</v>
      </c>
    </row>
    <row r="29" spans="1:24" s="316" customFormat="1" ht="12" customHeight="1" x14ac:dyDescent="0.2">
      <c r="A29" s="696" t="s">
        <v>380</v>
      </c>
      <c r="B29" s="322">
        <v>0</v>
      </c>
      <c r="C29" s="322">
        <v>0</v>
      </c>
      <c r="D29" s="322">
        <v>0</v>
      </c>
      <c r="E29" s="322">
        <v>0</v>
      </c>
      <c r="F29" s="322">
        <v>0</v>
      </c>
      <c r="G29" s="322">
        <v>0</v>
      </c>
      <c r="H29" s="322">
        <v>0</v>
      </c>
      <c r="I29" s="322">
        <v>0</v>
      </c>
      <c r="J29" s="322">
        <v>215</v>
      </c>
      <c r="K29" s="322">
        <v>120</v>
      </c>
      <c r="L29" s="322">
        <v>76</v>
      </c>
      <c r="M29" s="322">
        <v>0</v>
      </c>
      <c r="N29" s="322">
        <v>0</v>
      </c>
      <c r="O29" s="322">
        <v>0</v>
      </c>
      <c r="P29" s="322">
        <v>0</v>
      </c>
      <c r="Q29" s="322">
        <v>15</v>
      </c>
      <c r="R29" s="322">
        <v>0</v>
      </c>
      <c r="S29" s="322">
        <v>0</v>
      </c>
      <c r="T29" s="322">
        <v>66</v>
      </c>
      <c r="U29" s="322">
        <v>0</v>
      </c>
      <c r="V29" s="322">
        <v>44</v>
      </c>
      <c r="W29" s="322">
        <v>0</v>
      </c>
      <c r="X29" s="322">
        <v>536</v>
      </c>
    </row>
    <row r="30" spans="1:24" s="316" customFormat="1" ht="12" customHeight="1" x14ac:dyDescent="0.2">
      <c r="A30" s="696" t="s">
        <v>457</v>
      </c>
      <c r="B30" s="322">
        <v>0</v>
      </c>
      <c r="C30" s="322">
        <v>0</v>
      </c>
      <c r="D30" s="322">
        <v>0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</row>
    <row r="31" spans="1:24" s="316" customFormat="1" ht="12" customHeight="1" x14ac:dyDescent="0.2">
      <c r="A31" s="696" t="s">
        <v>381</v>
      </c>
      <c r="B31" s="322">
        <v>0</v>
      </c>
      <c r="C31" s="322">
        <v>0</v>
      </c>
      <c r="D31" s="322">
        <v>0</v>
      </c>
      <c r="E31" s="322">
        <v>0</v>
      </c>
      <c r="F31" s="322">
        <v>0</v>
      </c>
      <c r="G31" s="322">
        <v>0</v>
      </c>
      <c r="H31" s="322">
        <v>0</v>
      </c>
      <c r="I31" s="322">
        <v>0</v>
      </c>
      <c r="J31" s="322">
        <v>0</v>
      </c>
      <c r="K31" s="322">
        <v>9</v>
      </c>
      <c r="L31" s="322">
        <v>1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10</v>
      </c>
    </row>
    <row r="32" spans="1:24" s="316" customFormat="1" ht="12" customHeight="1" x14ac:dyDescent="0.2">
      <c r="A32" s="696" t="s">
        <v>382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322">
        <v>0</v>
      </c>
      <c r="H32" s="322">
        <v>0</v>
      </c>
      <c r="I32" s="322">
        <v>0</v>
      </c>
      <c r="J32" s="322">
        <v>1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5</v>
      </c>
      <c r="R32" s="322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6</v>
      </c>
    </row>
    <row r="33" spans="1:24" s="316" customFormat="1" ht="12" customHeight="1" x14ac:dyDescent="0.2">
      <c r="A33" s="696" t="s">
        <v>381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322">
        <v>2</v>
      </c>
      <c r="K33" s="322">
        <v>0</v>
      </c>
      <c r="L33" s="322">
        <v>38</v>
      </c>
      <c r="M33" s="322">
        <v>0</v>
      </c>
      <c r="N33" s="322">
        <v>0</v>
      </c>
      <c r="O33" s="322">
        <v>0</v>
      </c>
      <c r="P33" s="322">
        <v>0</v>
      </c>
      <c r="Q33" s="322">
        <v>1</v>
      </c>
      <c r="R33" s="322">
        <v>0</v>
      </c>
      <c r="S33" s="322">
        <v>0</v>
      </c>
      <c r="T33" s="322">
        <v>0</v>
      </c>
      <c r="U33" s="322">
        <v>0</v>
      </c>
      <c r="V33" s="322">
        <v>3</v>
      </c>
      <c r="W33" s="322">
        <v>0</v>
      </c>
      <c r="X33" s="322">
        <v>44</v>
      </c>
    </row>
    <row r="34" spans="1:24" s="321" customFormat="1" ht="12" customHeight="1" x14ac:dyDescent="0.2">
      <c r="A34" s="695" t="s">
        <v>106</v>
      </c>
      <c r="B34" s="320">
        <v>106</v>
      </c>
      <c r="C34" s="320">
        <v>0</v>
      </c>
      <c r="D34" s="320">
        <v>0</v>
      </c>
      <c r="E34" s="320">
        <v>0</v>
      </c>
      <c r="F34" s="320">
        <v>1128</v>
      </c>
      <c r="G34" s="320">
        <v>1373</v>
      </c>
      <c r="H34" s="320">
        <v>996</v>
      </c>
      <c r="I34" s="320">
        <v>0</v>
      </c>
      <c r="J34" s="320">
        <v>9180</v>
      </c>
      <c r="K34" s="320">
        <v>7955</v>
      </c>
      <c r="L34" s="320">
        <v>13608</v>
      </c>
      <c r="M34" s="320">
        <v>265</v>
      </c>
      <c r="N34" s="320">
        <v>797</v>
      </c>
      <c r="O34" s="320">
        <v>0</v>
      </c>
      <c r="P34" s="320">
        <v>315</v>
      </c>
      <c r="Q34" s="320">
        <v>8107</v>
      </c>
      <c r="R34" s="320">
        <v>12</v>
      </c>
      <c r="S34" s="320">
        <v>0</v>
      </c>
      <c r="T34" s="320">
        <v>4027</v>
      </c>
      <c r="U34" s="320">
        <v>1428</v>
      </c>
      <c r="V34" s="320">
        <v>89506</v>
      </c>
      <c r="W34" s="320">
        <v>0</v>
      </c>
      <c r="X34" s="320">
        <v>138803</v>
      </c>
    </row>
    <row r="35" spans="1:24" s="316" customFormat="1" ht="12" customHeight="1" x14ac:dyDescent="0.2">
      <c r="A35" s="696" t="s">
        <v>380</v>
      </c>
      <c r="B35" s="327">
        <v>106</v>
      </c>
      <c r="C35" s="327">
        <v>0</v>
      </c>
      <c r="D35" s="327">
        <v>0</v>
      </c>
      <c r="E35" s="327">
        <v>0</v>
      </c>
      <c r="F35" s="327">
        <v>1096</v>
      </c>
      <c r="G35" s="327">
        <v>1373</v>
      </c>
      <c r="H35" s="327">
        <v>996</v>
      </c>
      <c r="I35" s="327">
        <v>0</v>
      </c>
      <c r="J35" s="327">
        <v>9158</v>
      </c>
      <c r="K35" s="327">
        <v>7955</v>
      </c>
      <c r="L35" s="327">
        <v>13607</v>
      </c>
      <c r="M35" s="327">
        <v>265</v>
      </c>
      <c r="N35" s="327">
        <v>797</v>
      </c>
      <c r="O35" s="327">
        <v>0</v>
      </c>
      <c r="P35" s="327">
        <v>315</v>
      </c>
      <c r="Q35" s="327">
        <v>8106</v>
      </c>
      <c r="R35" s="327">
        <v>12</v>
      </c>
      <c r="S35" s="327">
        <v>0</v>
      </c>
      <c r="T35" s="327">
        <v>4027</v>
      </c>
      <c r="U35" s="327">
        <v>1421</v>
      </c>
      <c r="V35" s="327">
        <v>89506</v>
      </c>
      <c r="W35" s="327">
        <v>0</v>
      </c>
      <c r="X35" s="327">
        <v>138740</v>
      </c>
    </row>
    <row r="36" spans="1:24" s="316" customFormat="1" ht="12" customHeight="1" x14ac:dyDescent="0.2">
      <c r="A36" s="696" t="s">
        <v>457</v>
      </c>
      <c r="B36" s="322">
        <v>0</v>
      </c>
      <c r="C36" s="322">
        <v>0</v>
      </c>
      <c r="D36" s="322">
        <v>0</v>
      </c>
      <c r="E36" s="322">
        <v>0</v>
      </c>
      <c r="F36" s="322">
        <v>32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32</v>
      </c>
    </row>
    <row r="37" spans="1:24" s="316" customFormat="1" ht="12" customHeight="1" x14ac:dyDescent="0.2">
      <c r="A37" s="696" t="s">
        <v>381</v>
      </c>
      <c r="B37" s="322">
        <v>0</v>
      </c>
      <c r="C37" s="322">
        <v>0</v>
      </c>
      <c r="D37" s="322">
        <v>0</v>
      </c>
      <c r="E37" s="322">
        <v>0</v>
      </c>
      <c r="F37" s="322">
        <v>32</v>
      </c>
      <c r="G37" s="322">
        <v>0</v>
      </c>
      <c r="H37" s="322">
        <v>0</v>
      </c>
      <c r="I37" s="322">
        <v>0</v>
      </c>
      <c r="J37" s="322">
        <v>0</v>
      </c>
      <c r="K37" s="322">
        <v>21</v>
      </c>
      <c r="L37" s="322">
        <v>74</v>
      </c>
      <c r="M37" s="322">
        <v>0</v>
      </c>
      <c r="N37" s="322">
        <v>5</v>
      </c>
      <c r="O37" s="322">
        <v>0</v>
      </c>
      <c r="P37" s="322">
        <v>0</v>
      </c>
      <c r="Q37" s="322">
        <v>0</v>
      </c>
      <c r="R37" s="322">
        <v>0</v>
      </c>
      <c r="S37" s="322">
        <v>0</v>
      </c>
      <c r="T37" s="322">
        <v>0</v>
      </c>
      <c r="U37" s="322">
        <v>0</v>
      </c>
      <c r="V37" s="322">
        <v>130</v>
      </c>
      <c r="W37" s="322">
        <v>0</v>
      </c>
      <c r="X37" s="322">
        <v>262</v>
      </c>
    </row>
    <row r="38" spans="1:24" s="316" customFormat="1" ht="12" customHeight="1" x14ac:dyDescent="0.2">
      <c r="A38" s="696" t="s">
        <v>382</v>
      </c>
      <c r="B38" s="322">
        <v>0</v>
      </c>
      <c r="C38" s="322">
        <v>0</v>
      </c>
      <c r="D38" s="322">
        <v>0</v>
      </c>
      <c r="E38" s="322">
        <v>0</v>
      </c>
      <c r="F38" s="322">
        <v>0</v>
      </c>
      <c r="G38" s="322">
        <v>0</v>
      </c>
      <c r="H38" s="322">
        <v>0</v>
      </c>
      <c r="I38" s="322">
        <v>0</v>
      </c>
      <c r="J38" s="322">
        <v>22</v>
      </c>
      <c r="K38" s="322">
        <v>0</v>
      </c>
      <c r="L38" s="322">
        <v>1</v>
      </c>
      <c r="M38" s="322">
        <v>0</v>
      </c>
      <c r="N38" s="322">
        <v>0</v>
      </c>
      <c r="O38" s="322">
        <v>0</v>
      </c>
      <c r="P38" s="322">
        <v>0</v>
      </c>
      <c r="Q38" s="322">
        <v>1</v>
      </c>
      <c r="R38" s="322">
        <v>0</v>
      </c>
      <c r="S38" s="322">
        <v>0</v>
      </c>
      <c r="T38" s="322">
        <v>0</v>
      </c>
      <c r="U38" s="322">
        <v>7</v>
      </c>
      <c r="V38" s="322">
        <v>0</v>
      </c>
      <c r="W38" s="322">
        <v>0</v>
      </c>
      <c r="X38" s="322">
        <v>31</v>
      </c>
    </row>
    <row r="39" spans="1:24" s="316" customFormat="1" ht="12" customHeight="1" thickBot="1" x14ac:dyDescent="0.25">
      <c r="A39" s="696" t="s">
        <v>381</v>
      </c>
      <c r="B39" s="322">
        <v>0</v>
      </c>
      <c r="C39" s="322">
        <v>0</v>
      </c>
      <c r="D39" s="322">
        <v>0</v>
      </c>
      <c r="E39" s="322">
        <v>0</v>
      </c>
      <c r="F39" s="322">
        <v>0</v>
      </c>
      <c r="G39" s="322">
        <v>0</v>
      </c>
      <c r="H39" s="322">
        <v>0</v>
      </c>
      <c r="I39" s="322">
        <v>0</v>
      </c>
      <c r="J39" s="322">
        <v>318</v>
      </c>
      <c r="K39" s="322">
        <v>0</v>
      </c>
      <c r="L39" s="322">
        <v>20</v>
      </c>
      <c r="M39" s="322">
        <v>0</v>
      </c>
      <c r="N39" s="322">
        <v>0</v>
      </c>
      <c r="O39" s="322">
        <v>0</v>
      </c>
      <c r="P39" s="322">
        <v>0</v>
      </c>
      <c r="Q39" s="322">
        <v>63</v>
      </c>
      <c r="R39" s="322">
        <v>0</v>
      </c>
      <c r="S39" s="322">
        <v>0</v>
      </c>
      <c r="T39" s="322">
        <v>2</v>
      </c>
      <c r="U39" s="322">
        <v>1462</v>
      </c>
      <c r="V39" s="322">
        <v>0</v>
      </c>
      <c r="W39" s="322">
        <v>0</v>
      </c>
      <c r="X39" s="322">
        <v>1865</v>
      </c>
    </row>
    <row r="40" spans="1:24" s="702" customFormat="1" ht="12" customHeight="1" thickTop="1" x14ac:dyDescent="0.2">
      <c r="A40" s="1243" t="s">
        <v>67</v>
      </c>
      <c r="B40" s="1245">
        <v>1652</v>
      </c>
      <c r="C40" s="1245">
        <v>0</v>
      </c>
      <c r="D40" s="1245">
        <v>0</v>
      </c>
      <c r="E40" s="1245">
        <v>0</v>
      </c>
      <c r="F40" s="1245">
        <v>0</v>
      </c>
      <c r="G40" s="1245">
        <v>0</v>
      </c>
      <c r="H40" s="1245">
        <v>0</v>
      </c>
      <c r="I40" s="1245">
        <v>0</v>
      </c>
      <c r="J40" s="1245">
        <v>37811</v>
      </c>
      <c r="K40" s="1245">
        <v>0</v>
      </c>
      <c r="L40" s="1245">
        <v>0</v>
      </c>
      <c r="M40" s="1245">
        <v>0</v>
      </c>
      <c r="N40" s="1245">
        <v>0</v>
      </c>
      <c r="O40" s="1245">
        <v>0</v>
      </c>
      <c r="P40" s="1245">
        <v>0</v>
      </c>
      <c r="Q40" s="1245">
        <v>0</v>
      </c>
      <c r="R40" s="1245">
        <v>0</v>
      </c>
      <c r="S40" s="1245">
        <v>0</v>
      </c>
      <c r="T40" s="1245">
        <v>0</v>
      </c>
      <c r="U40" s="1245">
        <v>3236</v>
      </c>
      <c r="V40" s="1245">
        <v>0</v>
      </c>
      <c r="W40" s="1245">
        <v>0</v>
      </c>
      <c r="X40" s="1246">
        <v>42699</v>
      </c>
    </row>
    <row r="41" spans="1:24" s="321" customFormat="1" ht="12" customHeight="1" x14ac:dyDescent="0.2">
      <c r="A41" s="699" t="s">
        <v>379</v>
      </c>
      <c r="B41" s="320">
        <v>48</v>
      </c>
      <c r="C41" s="320">
        <v>0</v>
      </c>
      <c r="D41" s="320">
        <v>0</v>
      </c>
      <c r="E41" s="320">
        <v>0</v>
      </c>
      <c r="F41" s="320">
        <v>0</v>
      </c>
      <c r="G41" s="320">
        <v>0</v>
      </c>
      <c r="H41" s="320">
        <v>0</v>
      </c>
      <c r="I41" s="320">
        <v>0</v>
      </c>
      <c r="J41" s="320">
        <v>2348</v>
      </c>
      <c r="K41" s="320">
        <v>0</v>
      </c>
      <c r="L41" s="320">
        <v>0</v>
      </c>
      <c r="M41" s="320">
        <v>0</v>
      </c>
      <c r="N41" s="320">
        <v>0</v>
      </c>
      <c r="O41" s="320">
        <v>0</v>
      </c>
      <c r="P41" s="320">
        <v>0</v>
      </c>
      <c r="Q41" s="320">
        <v>0</v>
      </c>
      <c r="R41" s="320">
        <v>0</v>
      </c>
      <c r="S41" s="320">
        <v>0</v>
      </c>
      <c r="T41" s="320">
        <v>0</v>
      </c>
      <c r="U41" s="320">
        <v>169</v>
      </c>
      <c r="V41" s="320">
        <v>0</v>
      </c>
      <c r="W41" s="320">
        <v>0</v>
      </c>
      <c r="X41" s="320">
        <v>2565</v>
      </c>
    </row>
    <row r="42" spans="1:24" s="316" customFormat="1" ht="12" customHeight="1" x14ac:dyDescent="0.2">
      <c r="A42" s="696" t="s">
        <v>380</v>
      </c>
      <c r="B42" s="322">
        <v>48</v>
      </c>
      <c r="C42" s="322">
        <v>0</v>
      </c>
      <c r="D42" s="322">
        <v>0</v>
      </c>
      <c r="E42" s="322">
        <v>0</v>
      </c>
      <c r="F42" s="322">
        <v>0</v>
      </c>
      <c r="G42" s="322">
        <v>0</v>
      </c>
      <c r="H42" s="322">
        <v>0</v>
      </c>
      <c r="I42" s="322">
        <v>0</v>
      </c>
      <c r="J42" s="322">
        <v>2348</v>
      </c>
      <c r="K42" s="322">
        <v>0</v>
      </c>
      <c r="L42" s="322">
        <v>0</v>
      </c>
      <c r="M42" s="322">
        <v>0</v>
      </c>
      <c r="N42" s="322">
        <v>0</v>
      </c>
      <c r="O42" s="322">
        <v>0</v>
      </c>
      <c r="P42" s="322">
        <v>0</v>
      </c>
      <c r="Q42" s="322">
        <v>0</v>
      </c>
      <c r="R42" s="322">
        <v>0</v>
      </c>
      <c r="S42" s="322">
        <v>0</v>
      </c>
      <c r="T42" s="322">
        <v>0</v>
      </c>
      <c r="U42" s="322">
        <v>167</v>
      </c>
      <c r="V42" s="322">
        <v>0</v>
      </c>
      <c r="W42" s="322">
        <v>0</v>
      </c>
      <c r="X42" s="322">
        <v>2563</v>
      </c>
    </row>
    <row r="43" spans="1:24" s="316" customFormat="1" ht="12" customHeight="1" x14ac:dyDescent="0.2">
      <c r="A43" s="696" t="s">
        <v>457</v>
      </c>
      <c r="B43" s="322">
        <v>0</v>
      </c>
      <c r="C43" s="322">
        <v>0</v>
      </c>
      <c r="D43" s="322">
        <v>0</v>
      </c>
      <c r="E43" s="322">
        <v>0</v>
      </c>
      <c r="F43" s="322">
        <v>0</v>
      </c>
      <c r="G43" s="322">
        <v>0</v>
      </c>
      <c r="H43" s="322">
        <v>0</v>
      </c>
      <c r="I43" s="322">
        <v>0</v>
      </c>
      <c r="J43" s="322">
        <v>0</v>
      </c>
      <c r="K43" s="322">
        <v>0</v>
      </c>
      <c r="L43" s="322">
        <v>0</v>
      </c>
      <c r="M43" s="322">
        <v>0</v>
      </c>
      <c r="N43" s="322">
        <v>0</v>
      </c>
      <c r="O43" s="322">
        <v>0</v>
      </c>
      <c r="P43" s="322">
        <v>0</v>
      </c>
      <c r="Q43" s="322">
        <v>0</v>
      </c>
      <c r="R43" s="322">
        <v>0</v>
      </c>
      <c r="S43" s="322">
        <v>0</v>
      </c>
      <c r="T43" s="322">
        <v>0</v>
      </c>
      <c r="U43" s="322">
        <v>0</v>
      </c>
      <c r="V43" s="322">
        <v>0</v>
      </c>
      <c r="W43" s="322">
        <v>0</v>
      </c>
      <c r="X43" s="322">
        <v>0</v>
      </c>
    </row>
    <row r="44" spans="1:24" s="316" customFormat="1" ht="12" customHeight="1" x14ac:dyDescent="0.2">
      <c r="A44" s="696" t="s">
        <v>381</v>
      </c>
      <c r="B44" s="322">
        <v>0</v>
      </c>
      <c r="C44" s="322">
        <v>0</v>
      </c>
      <c r="D44" s="322">
        <v>0</v>
      </c>
      <c r="E44" s="322">
        <v>0</v>
      </c>
      <c r="F44" s="322">
        <v>0</v>
      </c>
      <c r="G44" s="322">
        <v>0</v>
      </c>
      <c r="H44" s="322">
        <v>0</v>
      </c>
      <c r="I44" s="322">
        <v>0</v>
      </c>
      <c r="J44" s="322">
        <v>0</v>
      </c>
      <c r="K44" s="322">
        <v>0</v>
      </c>
      <c r="L44" s="322">
        <v>0</v>
      </c>
      <c r="M44" s="322">
        <v>0</v>
      </c>
      <c r="N44" s="322">
        <v>0</v>
      </c>
      <c r="O44" s="322">
        <v>0</v>
      </c>
      <c r="P44" s="322">
        <v>0</v>
      </c>
      <c r="Q44" s="322">
        <v>0</v>
      </c>
      <c r="R44" s="322">
        <v>0</v>
      </c>
      <c r="S44" s="322">
        <v>0</v>
      </c>
      <c r="T44" s="322">
        <v>0</v>
      </c>
      <c r="U44" s="322">
        <v>0</v>
      </c>
      <c r="V44" s="322">
        <v>0</v>
      </c>
      <c r="W44" s="322">
        <v>0</v>
      </c>
      <c r="X44" s="322">
        <v>0</v>
      </c>
    </row>
    <row r="45" spans="1:24" s="316" customFormat="1" ht="12" customHeight="1" x14ac:dyDescent="0.2">
      <c r="A45" s="696" t="s">
        <v>382</v>
      </c>
      <c r="B45" s="322">
        <v>0</v>
      </c>
      <c r="C45" s="322">
        <v>0</v>
      </c>
      <c r="D45" s="322">
        <v>0</v>
      </c>
      <c r="E45" s="322">
        <v>0</v>
      </c>
      <c r="F45" s="322">
        <v>0</v>
      </c>
      <c r="G45" s="322">
        <v>0</v>
      </c>
      <c r="H45" s="322">
        <v>0</v>
      </c>
      <c r="I45" s="322">
        <v>0</v>
      </c>
      <c r="J45" s="322">
        <v>0</v>
      </c>
      <c r="K45" s="322">
        <v>0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2</v>
      </c>
      <c r="V45" s="322">
        <v>0</v>
      </c>
      <c r="W45" s="322">
        <v>0</v>
      </c>
      <c r="X45" s="322">
        <v>2</v>
      </c>
    </row>
    <row r="46" spans="1:24" s="316" customFormat="1" ht="12" customHeight="1" x14ac:dyDescent="0.2">
      <c r="A46" s="696" t="s">
        <v>381</v>
      </c>
      <c r="B46" s="322">
        <v>0</v>
      </c>
      <c r="C46" s="322">
        <v>0</v>
      </c>
      <c r="D46" s="322">
        <v>0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0</v>
      </c>
      <c r="Q46" s="322">
        <v>0</v>
      </c>
      <c r="R46" s="322">
        <v>0</v>
      </c>
      <c r="S46" s="322">
        <v>0</v>
      </c>
      <c r="T46" s="322">
        <v>0</v>
      </c>
      <c r="U46" s="322">
        <v>17</v>
      </c>
      <c r="V46" s="322">
        <v>0</v>
      </c>
      <c r="W46" s="322">
        <v>0</v>
      </c>
      <c r="X46" s="322">
        <v>17</v>
      </c>
    </row>
    <row r="47" spans="1:24" s="321" customFormat="1" ht="12" customHeight="1" x14ac:dyDescent="0.2">
      <c r="A47" s="695" t="s">
        <v>383</v>
      </c>
      <c r="B47" s="320">
        <v>0</v>
      </c>
      <c r="C47" s="320">
        <v>0</v>
      </c>
      <c r="D47" s="320">
        <v>0</v>
      </c>
      <c r="E47" s="320">
        <v>0</v>
      </c>
      <c r="F47" s="320">
        <v>0</v>
      </c>
      <c r="G47" s="320">
        <v>0</v>
      </c>
      <c r="H47" s="320">
        <v>0</v>
      </c>
      <c r="I47" s="320">
        <v>0</v>
      </c>
      <c r="J47" s="320">
        <v>0</v>
      </c>
      <c r="K47" s="320">
        <v>0</v>
      </c>
      <c r="L47" s="320">
        <v>0</v>
      </c>
      <c r="M47" s="320">
        <v>0</v>
      </c>
      <c r="N47" s="320">
        <v>0</v>
      </c>
      <c r="O47" s="320">
        <v>0</v>
      </c>
      <c r="P47" s="320">
        <v>0</v>
      </c>
      <c r="Q47" s="320">
        <v>0</v>
      </c>
      <c r="R47" s="320">
        <v>0</v>
      </c>
      <c r="S47" s="320">
        <v>0</v>
      </c>
      <c r="T47" s="320">
        <v>0</v>
      </c>
      <c r="U47" s="320">
        <v>0</v>
      </c>
      <c r="V47" s="320">
        <v>0</v>
      </c>
      <c r="W47" s="320">
        <v>0</v>
      </c>
      <c r="X47" s="320">
        <v>0</v>
      </c>
    </row>
    <row r="48" spans="1:24" s="316" customFormat="1" ht="12" customHeight="1" x14ac:dyDescent="0.2">
      <c r="A48" s="696" t="s">
        <v>380</v>
      </c>
      <c r="B48" s="322">
        <v>0</v>
      </c>
      <c r="C48" s="322">
        <v>0</v>
      </c>
      <c r="D48" s="322">
        <v>0</v>
      </c>
      <c r="E48" s="322">
        <v>0</v>
      </c>
      <c r="F48" s="322">
        <v>0</v>
      </c>
      <c r="G48" s="322">
        <v>0</v>
      </c>
      <c r="H48" s="322">
        <v>0</v>
      </c>
      <c r="I48" s="322">
        <v>0</v>
      </c>
      <c r="J48" s="322">
        <v>0</v>
      </c>
      <c r="K48" s="322">
        <v>0</v>
      </c>
      <c r="L48" s="322">
        <v>0</v>
      </c>
      <c r="M48" s="322">
        <v>0</v>
      </c>
      <c r="N48" s="322">
        <v>0</v>
      </c>
      <c r="O48" s="322">
        <v>0</v>
      </c>
      <c r="P48" s="322">
        <v>0</v>
      </c>
      <c r="Q48" s="322">
        <v>0</v>
      </c>
      <c r="R48" s="322">
        <v>0</v>
      </c>
      <c r="S48" s="322">
        <v>0</v>
      </c>
      <c r="T48" s="322">
        <v>0</v>
      </c>
      <c r="U48" s="322">
        <v>0</v>
      </c>
      <c r="V48" s="322">
        <v>0</v>
      </c>
      <c r="W48" s="322">
        <v>0</v>
      </c>
      <c r="X48" s="322">
        <v>0</v>
      </c>
    </row>
    <row r="49" spans="1:24" s="316" customFormat="1" ht="12" customHeight="1" x14ac:dyDescent="0.2">
      <c r="A49" s="696" t="s">
        <v>457</v>
      </c>
      <c r="B49" s="322">
        <v>0</v>
      </c>
      <c r="C49" s="322">
        <v>0</v>
      </c>
      <c r="D49" s="322">
        <v>0</v>
      </c>
      <c r="E49" s="322">
        <v>0</v>
      </c>
      <c r="F49" s="322">
        <v>0</v>
      </c>
      <c r="G49" s="322">
        <v>0</v>
      </c>
      <c r="H49" s="322">
        <v>0</v>
      </c>
      <c r="I49" s="322">
        <v>0</v>
      </c>
      <c r="J49" s="322">
        <v>0</v>
      </c>
      <c r="K49" s="322">
        <v>0</v>
      </c>
      <c r="L49" s="322">
        <v>0</v>
      </c>
      <c r="M49" s="322">
        <v>0</v>
      </c>
      <c r="N49" s="322">
        <v>0</v>
      </c>
      <c r="O49" s="322">
        <v>0</v>
      </c>
      <c r="P49" s="322">
        <v>0</v>
      </c>
      <c r="Q49" s="322">
        <v>0</v>
      </c>
      <c r="R49" s="322">
        <v>0</v>
      </c>
      <c r="S49" s="322">
        <v>0</v>
      </c>
      <c r="T49" s="322">
        <v>0</v>
      </c>
      <c r="U49" s="322">
        <v>0</v>
      </c>
      <c r="V49" s="322">
        <v>0</v>
      </c>
      <c r="W49" s="322">
        <v>0</v>
      </c>
      <c r="X49" s="322">
        <v>0</v>
      </c>
    </row>
    <row r="50" spans="1:24" s="316" customFormat="1" ht="12" customHeight="1" x14ac:dyDescent="0.2">
      <c r="A50" s="696" t="s">
        <v>381</v>
      </c>
      <c r="B50" s="322">
        <v>0</v>
      </c>
      <c r="C50" s="322">
        <v>0</v>
      </c>
      <c r="D50" s="322">
        <v>0</v>
      </c>
      <c r="E50" s="322">
        <v>0</v>
      </c>
      <c r="F50" s="322">
        <v>0</v>
      </c>
      <c r="G50" s="322">
        <v>0</v>
      </c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0</v>
      </c>
    </row>
    <row r="51" spans="1:24" s="316" customFormat="1" ht="12" customHeight="1" x14ac:dyDescent="0.2">
      <c r="A51" s="696" t="s">
        <v>382</v>
      </c>
      <c r="B51" s="322">
        <v>0</v>
      </c>
      <c r="C51" s="322">
        <v>0</v>
      </c>
      <c r="D51" s="322">
        <v>0</v>
      </c>
      <c r="E51" s="322">
        <v>0</v>
      </c>
      <c r="F51" s="322">
        <v>0</v>
      </c>
      <c r="G51" s="322">
        <v>0</v>
      </c>
      <c r="H51" s="322">
        <v>0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0</v>
      </c>
    </row>
    <row r="52" spans="1:24" s="316" customFormat="1" ht="12" customHeight="1" x14ac:dyDescent="0.2">
      <c r="A52" s="696" t="s">
        <v>381</v>
      </c>
      <c r="B52" s="322">
        <v>0</v>
      </c>
      <c r="C52" s="322">
        <v>0</v>
      </c>
      <c r="D52" s="322">
        <v>0</v>
      </c>
      <c r="E52" s="322">
        <v>0</v>
      </c>
      <c r="F52" s="322">
        <v>0</v>
      </c>
      <c r="G52" s="322">
        <v>0</v>
      </c>
      <c r="H52" s="322">
        <v>0</v>
      </c>
      <c r="I52" s="322">
        <v>0</v>
      </c>
      <c r="J52" s="322">
        <v>0</v>
      </c>
      <c r="K52" s="322">
        <v>0</v>
      </c>
      <c r="L52" s="322">
        <v>0</v>
      </c>
      <c r="M52" s="322">
        <v>0</v>
      </c>
      <c r="N52" s="322">
        <v>0</v>
      </c>
      <c r="O52" s="322">
        <v>0</v>
      </c>
      <c r="P52" s="322">
        <v>0</v>
      </c>
      <c r="Q52" s="322">
        <v>0</v>
      </c>
      <c r="R52" s="322">
        <v>0</v>
      </c>
      <c r="S52" s="322">
        <v>0</v>
      </c>
      <c r="T52" s="322">
        <v>0</v>
      </c>
      <c r="U52" s="322">
        <v>0</v>
      </c>
      <c r="V52" s="322">
        <v>0</v>
      </c>
      <c r="W52" s="322">
        <v>0</v>
      </c>
      <c r="X52" s="322">
        <v>0</v>
      </c>
    </row>
    <row r="53" spans="1:24" s="321" customFormat="1" ht="12" customHeight="1" x14ac:dyDescent="0.2">
      <c r="A53" s="695" t="s">
        <v>2107</v>
      </c>
      <c r="B53" s="320">
        <v>1176</v>
      </c>
      <c r="C53" s="320">
        <v>0</v>
      </c>
      <c r="D53" s="320">
        <v>0</v>
      </c>
      <c r="E53" s="320">
        <v>0</v>
      </c>
      <c r="F53" s="320">
        <v>0</v>
      </c>
      <c r="G53" s="320">
        <v>0</v>
      </c>
      <c r="H53" s="320">
        <v>0</v>
      </c>
      <c r="I53" s="320">
        <v>0</v>
      </c>
      <c r="J53" s="320">
        <v>27313</v>
      </c>
      <c r="K53" s="320">
        <v>0</v>
      </c>
      <c r="L53" s="320">
        <v>0</v>
      </c>
      <c r="M53" s="320">
        <v>0</v>
      </c>
      <c r="N53" s="320">
        <v>0</v>
      </c>
      <c r="O53" s="320">
        <v>0</v>
      </c>
      <c r="P53" s="320">
        <v>0</v>
      </c>
      <c r="Q53" s="320">
        <v>0</v>
      </c>
      <c r="R53" s="320">
        <v>0</v>
      </c>
      <c r="S53" s="320">
        <v>0</v>
      </c>
      <c r="T53" s="320">
        <v>0</v>
      </c>
      <c r="U53" s="320">
        <v>3067</v>
      </c>
      <c r="V53" s="320">
        <v>0</v>
      </c>
      <c r="W53" s="320">
        <v>0</v>
      </c>
      <c r="X53" s="320">
        <v>31556</v>
      </c>
    </row>
    <row r="54" spans="1:24" s="316" customFormat="1" ht="12" customHeight="1" x14ac:dyDescent="0.2">
      <c r="A54" s="696" t="s">
        <v>380</v>
      </c>
      <c r="B54" s="323">
        <v>1176</v>
      </c>
      <c r="C54" s="323">
        <v>0</v>
      </c>
      <c r="D54" s="323">
        <v>0</v>
      </c>
      <c r="E54" s="323">
        <v>0</v>
      </c>
      <c r="F54" s="323">
        <v>0</v>
      </c>
      <c r="G54" s="323">
        <v>0</v>
      </c>
      <c r="H54" s="323">
        <v>0</v>
      </c>
      <c r="I54" s="323">
        <v>0</v>
      </c>
      <c r="J54" s="323">
        <v>27313</v>
      </c>
      <c r="K54" s="323">
        <v>0</v>
      </c>
      <c r="L54" s="323">
        <v>0</v>
      </c>
      <c r="M54" s="323">
        <v>0</v>
      </c>
      <c r="N54" s="323">
        <v>0</v>
      </c>
      <c r="O54" s="323">
        <v>0</v>
      </c>
      <c r="P54" s="323">
        <v>0</v>
      </c>
      <c r="Q54" s="323">
        <v>0</v>
      </c>
      <c r="R54" s="323">
        <v>0</v>
      </c>
      <c r="S54" s="323">
        <v>0</v>
      </c>
      <c r="T54" s="323">
        <v>0</v>
      </c>
      <c r="U54" s="323">
        <v>3065</v>
      </c>
      <c r="V54" s="323">
        <v>0</v>
      </c>
      <c r="W54" s="323">
        <v>0</v>
      </c>
      <c r="X54" s="323">
        <v>31554</v>
      </c>
    </row>
    <row r="55" spans="1:24" s="316" customFormat="1" ht="12" customHeight="1" x14ac:dyDescent="0.2">
      <c r="A55" s="696" t="s">
        <v>457</v>
      </c>
      <c r="B55" s="322">
        <v>0</v>
      </c>
      <c r="C55" s="322">
        <v>0</v>
      </c>
      <c r="D55" s="322">
        <v>0</v>
      </c>
      <c r="E55" s="322">
        <v>0</v>
      </c>
      <c r="F55" s="322">
        <v>0</v>
      </c>
      <c r="G55" s="322">
        <v>0</v>
      </c>
      <c r="H55" s="322">
        <v>0</v>
      </c>
      <c r="I55" s="322">
        <v>0</v>
      </c>
      <c r="J55" s="322">
        <v>0</v>
      </c>
      <c r="K55" s="322">
        <v>0</v>
      </c>
      <c r="L55" s="322">
        <v>0</v>
      </c>
      <c r="M55" s="322">
        <v>0</v>
      </c>
      <c r="N55" s="322">
        <v>0</v>
      </c>
      <c r="O55" s="322">
        <v>0</v>
      </c>
      <c r="P55" s="322">
        <v>0</v>
      </c>
      <c r="Q55" s="322">
        <v>0</v>
      </c>
      <c r="R55" s="322">
        <v>0</v>
      </c>
      <c r="S55" s="322">
        <v>0</v>
      </c>
      <c r="T55" s="322">
        <v>0</v>
      </c>
      <c r="U55" s="322">
        <v>0</v>
      </c>
      <c r="V55" s="322">
        <v>0</v>
      </c>
      <c r="W55" s="322">
        <v>0</v>
      </c>
      <c r="X55" s="322">
        <v>0</v>
      </c>
    </row>
    <row r="56" spans="1:24" s="316" customFormat="1" ht="12" customHeight="1" x14ac:dyDescent="0.2">
      <c r="A56" s="696" t="s">
        <v>381</v>
      </c>
      <c r="B56" s="322">
        <v>0</v>
      </c>
      <c r="C56" s="322">
        <v>0</v>
      </c>
      <c r="D56" s="322">
        <v>0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0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0</v>
      </c>
      <c r="V56" s="322">
        <v>0</v>
      </c>
      <c r="W56" s="322">
        <v>0</v>
      </c>
      <c r="X56" s="322">
        <v>0</v>
      </c>
    </row>
    <row r="57" spans="1:24" s="316" customFormat="1" ht="12" customHeight="1" x14ac:dyDescent="0.2">
      <c r="A57" s="696" t="s">
        <v>382</v>
      </c>
      <c r="B57" s="322">
        <v>0</v>
      </c>
      <c r="C57" s="322">
        <v>0</v>
      </c>
      <c r="D57" s="322">
        <v>0</v>
      </c>
      <c r="E57" s="322">
        <v>0</v>
      </c>
      <c r="F57" s="322">
        <v>0</v>
      </c>
      <c r="G57" s="322">
        <v>0</v>
      </c>
      <c r="H57" s="322">
        <v>0</v>
      </c>
      <c r="I57" s="322">
        <v>0</v>
      </c>
      <c r="J57" s="322">
        <v>0</v>
      </c>
      <c r="K57" s="322">
        <v>0</v>
      </c>
      <c r="L57" s="322">
        <v>0</v>
      </c>
      <c r="M57" s="322">
        <v>0</v>
      </c>
      <c r="N57" s="322">
        <v>0</v>
      </c>
      <c r="O57" s="322">
        <v>0</v>
      </c>
      <c r="P57" s="322">
        <v>0</v>
      </c>
      <c r="Q57" s="322">
        <v>0</v>
      </c>
      <c r="R57" s="322">
        <v>0</v>
      </c>
      <c r="S57" s="322">
        <v>0</v>
      </c>
      <c r="T57" s="322">
        <v>0</v>
      </c>
      <c r="U57" s="322">
        <v>2</v>
      </c>
      <c r="V57" s="322">
        <v>0</v>
      </c>
      <c r="W57" s="322">
        <v>0</v>
      </c>
      <c r="X57" s="322">
        <v>2</v>
      </c>
    </row>
    <row r="58" spans="1:24" s="316" customFormat="1" ht="12" customHeight="1" x14ac:dyDescent="0.2">
      <c r="A58" s="696" t="s">
        <v>381</v>
      </c>
      <c r="B58" s="322">
        <v>0</v>
      </c>
      <c r="C58" s="322">
        <v>0</v>
      </c>
      <c r="D58" s="322">
        <v>0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268</v>
      </c>
      <c r="V58" s="322">
        <v>0</v>
      </c>
      <c r="W58" s="322">
        <v>0</v>
      </c>
      <c r="X58" s="322">
        <v>268</v>
      </c>
    </row>
    <row r="59" spans="1:24" s="319" customFormat="1" ht="12" customHeight="1" x14ac:dyDescent="0.2">
      <c r="A59" s="695" t="s">
        <v>105</v>
      </c>
      <c r="B59" s="324">
        <v>0</v>
      </c>
      <c r="C59" s="324">
        <v>0</v>
      </c>
      <c r="D59" s="324">
        <v>0</v>
      </c>
      <c r="E59" s="324">
        <v>0</v>
      </c>
      <c r="F59" s="324">
        <v>0</v>
      </c>
      <c r="G59" s="324">
        <v>0</v>
      </c>
      <c r="H59" s="324">
        <v>0</v>
      </c>
      <c r="I59" s="324">
        <v>0</v>
      </c>
      <c r="J59" s="324">
        <v>796</v>
      </c>
      <c r="K59" s="324">
        <v>0</v>
      </c>
      <c r="L59" s="324">
        <v>0</v>
      </c>
      <c r="M59" s="324">
        <v>0</v>
      </c>
      <c r="N59" s="324">
        <v>0</v>
      </c>
      <c r="O59" s="324">
        <v>0</v>
      </c>
      <c r="P59" s="324">
        <v>0</v>
      </c>
      <c r="Q59" s="324">
        <v>0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4">
        <v>796</v>
      </c>
    </row>
    <row r="60" spans="1:24" s="316" customFormat="1" ht="12" customHeight="1" x14ac:dyDescent="0.2">
      <c r="A60" s="696" t="s">
        <v>380</v>
      </c>
      <c r="B60" s="322">
        <v>0</v>
      </c>
      <c r="C60" s="322">
        <v>0</v>
      </c>
      <c r="D60" s="322">
        <v>0</v>
      </c>
      <c r="E60" s="322">
        <v>0</v>
      </c>
      <c r="F60" s="322">
        <v>0</v>
      </c>
      <c r="G60" s="322">
        <v>0</v>
      </c>
      <c r="H60" s="322">
        <v>0</v>
      </c>
      <c r="I60" s="322">
        <v>0</v>
      </c>
      <c r="J60" s="322">
        <v>796</v>
      </c>
      <c r="K60" s="322">
        <v>0</v>
      </c>
      <c r="L60" s="322">
        <v>0</v>
      </c>
      <c r="M60" s="322">
        <v>0</v>
      </c>
      <c r="N60" s="322">
        <v>0</v>
      </c>
      <c r="O60" s="322">
        <v>0</v>
      </c>
      <c r="P60" s="322">
        <v>0</v>
      </c>
      <c r="Q60" s="322">
        <v>0</v>
      </c>
      <c r="R60" s="322">
        <v>0</v>
      </c>
      <c r="S60" s="322">
        <v>0</v>
      </c>
      <c r="T60" s="322">
        <v>0</v>
      </c>
      <c r="U60" s="322">
        <v>0</v>
      </c>
      <c r="V60" s="322">
        <v>0</v>
      </c>
      <c r="W60" s="322">
        <v>0</v>
      </c>
      <c r="X60" s="322">
        <v>796</v>
      </c>
    </row>
    <row r="61" spans="1:24" s="316" customFormat="1" ht="12" customHeight="1" x14ac:dyDescent="0.2">
      <c r="A61" s="696" t="s">
        <v>457</v>
      </c>
      <c r="B61" s="322">
        <v>0</v>
      </c>
      <c r="C61" s="322">
        <v>0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22">
        <v>0</v>
      </c>
      <c r="U61" s="322">
        <v>0</v>
      </c>
      <c r="V61" s="322">
        <v>0</v>
      </c>
      <c r="W61" s="322">
        <v>0</v>
      </c>
      <c r="X61" s="322">
        <v>0</v>
      </c>
    </row>
    <row r="62" spans="1:24" s="316" customFormat="1" ht="12" customHeight="1" x14ac:dyDescent="0.2">
      <c r="A62" s="696" t="s">
        <v>381</v>
      </c>
      <c r="B62" s="322">
        <v>0</v>
      </c>
      <c r="C62" s="322">
        <v>0</v>
      </c>
      <c r="D62" s="322">
        <v>0</v>
      </c>
      <c r="E62" s="322">
        <v>0</v>
      </c>
      <c r="F62" s="322">
        <v>0</v>
      </c>
      <c r="G62" s="322">
        <v>0</v>
      </c>
      <c r="H62" s="322">
        <v>0</v>
      </c>
      <c r="I62" s="322">
        <v>0</v>
      </c>
      <c r="J62" s="322">
        <v>0</v>
      </c>
      <c r="K62" s="322">
        <v>0</v>
      </c>
      <c r="L62" s="322">
        <v>0</v>
      </c>
      <c r="M62" s="322">
        <v>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0</v>
      </c>
    </row>
    <row r="63" spans="1:24" s="316" customFormat="1" ht="12" customHeight="1" x14ac:dyDescent="0.2">
      <c r="A63" s="696" t="s">
        <v>382</v>
      </c>
      <c r="B63" s="322">
        <v>0</v>
      </c>
      <c r="C63" s="322">
        <v>0</v>
      </c>
      <c r="D63" s="322">
        <v>0</v>
      </c>
      <c r="E63" s="322">
        <v>0</v>
      </c>
      <c r="F63" s="322">
        <v>0</v>
      </c>
      <c r="G63" s="322">
        <v>0</v>
      </c>
      <c r="H63" s="322">
        <v>0</v>
      </c>
      <c r="I63" s="322">
        <v>0</v>
      </c>
      <c r="J63" s="322">
        <v>0</v>
      </c>
      <c r="K63" s="322">
        <v>0</v>
      </c>
      <c r="L63" s="322">
        <v>0</v>
      </c>
      <c r="M63" s="322">
        <v>0</v>
      </c>
      <c r="N63" s="322">
        <v>0</v>
      </c>
      <c r="O63" s="322">
        <v>0</v>
      </c>
      <c r="P63" s="322">
        <v>0</v>
      </c>
      <c r="Q63" s="322">
        <v>0</v>
      </c>
      <c r="R63" s="322">
        <v>0</v>
      </c>
      <c r="S63" s="322">
        <v>0</v>
      </c>
      <c r="T63" s="322">
        <v>0</v>
      </c>
      <c r="U63" s="322">
        <v>0</v>
      </c>
      <c r="V63" s="322">
        <v>0</v>
      </c>
      <c r="W63" s="322">
        <v>0</v>
      </c>
      <c r="X63" s="322">
        <v>0</v>
      </c>
    </row>
    <row r="64" spans="1:24" s="316" customFormat="1" ht="12" customHeight="1" x14ac:dyDescent="0.2">
      <c r="A64" s="696" t="s">
        <v>381</v>
      </c>
      <c r="B64" s="322">
        <v>0</v>
      </c>
      <c r="C64" s="322">
        <v>0</v>
      </c>
      <c r="D64" s="322">
        <v>0</v>
      </c>
      <c r="E64" s="322">
        <v>0</v>
      </c>
      <c r="F64" s="322">
        <v>0</v>
      </c>
      <c r="G64" s="322">
        <v>0</v>
      </c>
      <c r="H64" s="322">
        <v>0</v>
      </c>
      <c r="I64" s="322">
        <v>0</v>
      </c>
      <c r="J64" s="322">
        <v>0</v>
      </c>
      <c r="K64" s="322">
        <v>0</v>
      </c>
      <c r="L64" s="322">
        <v>0</v>
      </c>
      <c r="M64" s="322">
        <v>0</v>
      </c>
      <c r="N64" s="322">
        <v>0</v>
      </c>
      <c r="O64" s="322">
        <v>0</v>
      </c>
      <c r="P64" s="322">
        <v>0</v>
      </c>
      <c r="Q64" s="322">
        <v>0</v>
      </c>
      <c r="R64" s="322">
        <v>0</v>
      </c>
      <c r="S64" s="322">
        <v>0</v>
      </c>
      <c r="T64" s="322">
        <v>0</v>
      </c>
      <c r="U64" s="322">
        <v>0</v>
      </c>
      <c r="V64" s="322">
        <v>0</v>
      </c>
      <c r="W64" s="322">
        <v>0</v>
      </c>
      <c r="X64" s="322">
        <v>0</v>
      </c>
    </row>
    <row r="65" spans="1:24" s="321" customFormat="1" ht="12" customHeight="1" x14ac:dyDescent="0.2">
      <c r="A65" s="695" t="s">
        <v>106</v>
      </c>
      <c r="B65" s="320">
        <v>428</v>
      </c>
      <c r="C65" s="320">
        <v>0</v>
      </c>
      <c r="D65" s="320">
        <v>0</v>
      </c>
      <c r="E65" s="320">
        <v>0</v>
      </c>
      <c r="F65" s="320">
        <v>0</v>
      </c>
      <c r="G65" s="320">
        <v>0</v>
      </c>
      <c r="H65" s="320">
        <v>0</v>
      </c>
      <c r="I65" s="320">
        <v>0</v>
      </c>
      <c r="J65" s="320">
        <v>7354</v>
      </c>
      <c r="K65" s="320">
        <v>0</v>
      </c>
      <c r="L65" s="320">
        <v>0</v>
      </c>
      <c r="M65" s="320">
        <v>0</v>
      </c>
      <c r="N65" s="320">
        <v>0</v>
      </c>
      <c r="O65" s="320">
        <v>0</v>
      </c>
      <c r="P65" s="320">
        <v>0</v>
      </c>
      <c r="Q65" s="320">
        <v>0</v>
      </c>
      <c r="R65" s="320">
        <v>0</v>
      </c>
      <c r="S65" s="320">
        <v>0</v>
      </c>
      <c r="T65" s="320">
        <v>0</v>
      </c>
      <c r="U65" s="320">
        <v>0</v>
      </c>
      <c r="V65" s="320">
        <v>0</v>
      </c>
      <c r="W65" s="320">
        <v>0</v>
      </c>
      <c r="X65" s="322">
        <v>7782</v>
      </c>
    </row>
    <row r="66" spans="1:24" s="316" customFormat="1" ht="12" customHeight="1" x14ac:dyDescent="0.2">
      <c r="A66" s="696" t="s">
        <v>380</v>
      </c>
      <c r="B66" s="322">
        <v>428</v>
      </c>
      <c r="C66" s="322">
        <v>0</v>
      </c>
      <c r="D66" s="322">
        <v>0</v>
      </c>
      <c r="E66" s="322">
        <v>0</v>
      </c>
      <c r="F66" s="322">
        <v>0</v>
      </c>
      <c r="G66" s="322">
        <v>0</v>
      </c>
      <c r="H66" s="322">
        <v>0</v>
      </c>
      <c r="I66" s="322">
        <v>0</v>
      </c>
      <c r="J66" s="322">
        <v>7354</v>
      </c>
      <c r="K66" s="322">
        <v>0</v>
      </c>
      <c r="L66" s="322">
        <v>0</v>
      </c>
      <c r="M66" s="322">
        <v>0</v>
      </c>
      <c r="N66" s="322">
        <v>0</v>
      </c>
      <c r="O66" s="322">
        <v>0</v>
      </c>
      <c r="P66" s="322">
        <v>0</v>
      </c>
      <c r="Q66" s="322">
        <v>0</v>
      </c>
      <c r="R66" s="322">
        <v>0</v>
      </c>
      <c r="S66" s="322">
        <v>0</v>
      </c>
      <c r="T66" s="322">
        <v>0</v>
      </c>
      <c r="U66" s="322">
        <v>0</v>
      </c>
      <c r="V66" s="322">
        <v>0</v>
      </c>
      <c r="W66" s="322">
        <v>0</v>
      </c>
      <c r="X66" s="322">
        <v>7782</v>
      </c>
    </row>
    <row r="67" spans="1:24" s="316" customFormat="1" ht="12" customHeight="1" x14ac:dyDescent="0.2">
      <c r="A67" s="696" t="s">
        <v>457</v>
      </c>
      <c r="B67" s="322">
        <v>0</v>
      </c>
      <c r="C67" s="322">
        <v>0</v>
      </c>
      <c r="D67" s="322">
        <v>0</v>
      </c>
      <c r="E67" s="322">
        <v>0</v>
      </c>
      <c r="F67" s="322">
        <v>0</v>
      </c>
      <c r="G67" s="322">
        <v>0</v>
      </c>
      <c r="H67" s="322">
        <v>0</v>
      </c>
      <c r="I67" s="322">
        <v>0</v>
      </c>
      <c r="J67" s="322">
        <v>0</v>
      </c>
      <c r="K67" s="322">
        <v>0</v>
      </c>
      <c r="L67" s="322">
        <v>0</v>
      </c>
      <c r="M67" s="322">
        <v>0</v>
      </c>
      <c r="N67" s="322">
        <v>0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0</v>
      </c>
    </row>
    <row r="68" spans="1:24" s="316" customFormat="1" ht="12" customHeight="1" x14ac:dyDescent="0.2">
      <c r="A68" s="696" t="s">
        <v>381</v>
      </c>
      <c r="B68" s="322">
        <v>0</v>
      </c>
      <c r="C68" s="322">
        <v>0</v>
      </c>
      <c r="D68" s="322">
        <v>0</v>
      </c>
      <c r="E68" s="322">
        <v>0</v>
      </c>
      <c r="F68" s="322">
        <v>0</v>
      </c>
      <c r="G68" s="322">
        <v>0</v>
      </c>
      <c r="H68" s="322">
        <v>0</v>
      </c>
      <c r="I68" s="322">
        <v>0</v>
      </c>
      <c r="J68" s="322">
        <v>0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0</v>
      </c>
      <c r="U68" s="322">
        <v>0</v>
      </c>
      <c r="V68" s="322">
        <v>0</v>
      </c>
      <c r="W68" s="322">
        <v>0</v>
      </c>
      <c r="X68" s="322">
        <v>0</v>
      </c>
    </row>
    <row r="69" spans="1:24" s="316" customFormat="1" ht="12" customHeight="1" x14ac:dyDescent="0.2">
      <c r="A69" s="696" t="s">
        <v>382</v>
      </c>
      <c r="B69" s="322">
        <v>0</v>
      </c>
      <c r="C69" s="322">
        <v>0</v>
      </c>
      <c r="D69" s="322">
        <v>0</v>
      </c>
      <c r="E69" s="322">
        <v>0</v>
      </c>
      <c r="F69" s="322">
        <v>0</v>
      </c>
      <c r="G69" s="322">
        <v>0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0</v>
      </c>
    </row>
    <row r="70" spans="1:24" s="316" customFormat="1" ht="12" customHeight="1" thickBot="1" x14ac:dyDescent="0.25">
      <c r="A70" s="696" t="s">
        <v>381</v>
      </c>
      <c r="B70" s="322">
        <v>0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0</v>
      </c>
    </row>
    <row r="71" spans="1:24" s="702" customFormat="1" ht="12" customHeight="1" thickTop="1" x14ac:dyDescent="0.2">
      <c r="A71" s="1243" t="s">
        <v>68</v>
      </c>
      <c r="B71" s="1245">
        <v>0</v>
      </c>
      <c r="C71" s="1245">
        <v>0</v>
      </c>
      <c r="D71" s="1245">
        <v>0</v>
      </c>
      <c r="E71" s="1245">
        <v>0</v>
      </c>
      <c r="F71" s="1245">
        <v>0</v>
      </c>
      <c r="G71" s="1245">
        <v>16</v>
      </c>
      <c r="H71" s="1245">
        <v>0</v>
      </c>
      <c r="I71" s="1245">
        <v>17039</v>
      </c>
      <c r="J71" s="1245">
        <v>1723</v>
      </c>
      <c r="K71" s="1245">
        <v>0</v>
      </c>
      <c r="L71" s="1245">
        <v>0</v>
      </c>
      <c r="M71" s="1245">
        <v>2635</v>
      </c>
      <c r="N71" s="1245">
        <v>4930</v>
      </c>
      <c r="O71" s="1245">
        <v>0</v>
      </c>
      <c r="P71" s="1245">
        <v>0</v>
      </c>
      <c r="Q71" s="1245">
        <v>0</v>
      </c>
      <c r="R71" s="1245">
        <v>0</v>
      </c>
      <c r="S71" s="1245">
        <v>0</v>
      </c>
      <c r="T71" s="1245">
        <v>20</v>
      </c>
      <c r="U71" s="1245">
        <v>0</v>
      </c>
      <c r="V71" s="1245">
        <v>0</v>
      </c>
      <c r="W71" s="1245">
        <v>0</v>
      </c>
      <c r="X71" s="1246">
        <v>26363</v>
      </c>
    </row>
    <row r="72" spans="1:24" s="321" customFormat="1" ht="12" customHeight="1" x14ac:dyDescent="0.2">
      <c r="A72" s="699" t="s">
        <v>379</v>
      </c>
      <c r="B72" s="320">
        <v>0</v>
      </c>
      <c r="C72" s="320">
        <v>0</v>
      </c>
      <c r="D72" s="320">
        <v>0</v>
      </c>
      <c r="E72" s="320">
        <v>0</v>
      </c>
      <c r="F72" s="320">
        <v>0</v>
      </c>
      <c r="G72" s="320">
        <v>0</v>
      </c>
      <c r="H72" s="320">
        <v>0</v>
      </c>
      <c r="I72" s="320">
        <v>2074.5060697578019</v>
      </c>
      <c r="J72" s="320">
        <v>56</v>
      </c>
      <c r="K72" s="320">
        <v>0</v>
      </c>
      <c r="L72" s="320">
        <v>0</v>
      </c>
      <c r="M72" s="320">
        <v>1</v>
      </c>
      <c r="N72" s="320">
        <v>0</v>
      </c>
      <c r="O72" s="320">
        <v>0</v>
      </c>
      <c r="P72" s="320">
        <v>0</v>
      </c>
      <c r="Q72" s="320">
        <v>0</v>
      </c>
      <c r="R72" s="320">
        <v>0</v>
      </c>
      <c r="S72" s="320">
        <v>0</v>
      </c>
      <c r="T72" s="320">
        <v>0</v>
      </c>
      <c r="U72" s="320">
        <v>0</v>
      </c>
      <c r="V72" s="320">
        <v>0</v>
      </c>
      <c r="W72" s="320">
        <v>0</v>
      </c>
      <c r="X72" s="320">
        <v>2131.5060697578019</v>
      </c>
    </row>
    <row r="73" spans="1:24" s="316" customFormat="1" ht="12" customHeight="1" x14ac:dyDescent="0.2">
      <c r="A73" s="696" t="s">
        <v>380</v>
      </c>
      <c r="B73" s="322">
        <v>0</v>
      </c>
      <c r="C73" s="322">
        <v>0</v>
      </c>
      <c r="D73" s="322">
        <v>0</v>
      </c>
      <c r="E73" s="322">
        <v>0</v>
      </c>
      <c r="F73" s="322">
        <v>0</v>
      </c>
      <c r="G73" s="322">
        <v>0</v>
      </c>
      <c r="H73" s="322">
        <v>0</v>
      </c>
      <c r="I73" s="322">
        <v>2074.5060697578019</v>
      </c>
      <c r="J73" s="322">
        <v>56</v>
      </c>
      <c r="K73" s="322">
        <v>0</v>
      </c>
      <c r="L73" s="322">
        <v>0</v>
      </c>
      <c r="M73" s="322">
        <v>1</v>
      </c>
      <c r="N73" s="322">
        <v>0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0</v>
      </c>
      <c r="U73" s="322">
        <v>0</v>
      </c>
      <c r="V73" s="322">
        <v>0</v>
      </c>
      <c r="W73" s="322">
        <v>0</v>
      </c>
      <c r="X73" s="322">
        <v>2131.5060697578019</v>
      </c>
    </row>
    <row r="74" spans="1:24" s="316" customFormat="1" ht="12" customHeight="1" x14ac:dyDescent="0.2">
      <c r="A74" s="696" t="s">
        <v>457</v>
      </c>
      <c r="B74" s="322">
        <v>0</v>
      </c>
      <c r="C74" s="322">
        <v>0</v>
      </c>
      <c r="D74" s="322">
        <v>0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0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0</v>
      </c>
      <c r="V74" s="322">
        <v>0</v>
      </c>
      <c r="W74" s="322">
        <v>0</v>
      </c>
      <c r="X74" s="322">
        <v>0</v>
      </c>
    </row>
    <row r="75" spans="1:24" s="316" customFormat="1" ht="12" customHeight="1" x14ac:dyDescent="0.2">
      <c r="A75" s="696" t="s">
        <v>381</v>
      </c>
      <c r="B75" s="322">
        <v>0</v>
      </c>
      <c r="C75" s="322">
        <v>0</v>
      </c>
      <c r="D75" s="322">
        <v>0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  <c r="K75" s="322">
        <v>0</v>
      </c>
      <c r="L75" s="322">
        <v>0</v>
      </c>
      <c r="M75" s="322">
        <v>0</v>
      </c>
      <c r="N75" s="322">
        <v>0</v>
      </c>
      <c r="O75" s="322">
        <v>0</v>
      </c>
      <c r="P75" s="322">
        <v>0</v>
      </c>
      <c r="Q75" s="322">
        <v>0</v>
      </c>
      <c r="R75" s="322">
        <v>0</v>
      </c>
      <c r="S75" s="322">
        <v>0</v>
      </c>
      <c r="T75" s="322">
        <v>0</v>
      </c>
      <c r="U75" s="322">
        <v>0</v>
      </c>
      <c r="V75" s="322">
        <v>0</v>
      </c>
      <c r="W75" s="322">
        <v>0</v>
      </c>
      <c r="X75" s="322">
        <v>0</v>
      </c>
    </row>
    <row r="76" spans="1:24" s="316" customFormat="1" ht="12" customHeight="1" x14ac:dyDescent="0.2">
      <c r="A76" s="696" t="s">
        <v>382</v>
      </c>
      <c r="B76" s="322">
        <v>0</v>
      </c>
      <c r="C76" s="322">
        <v>0</v>
      </c>
      <c r="D76" s="322">
        <v>0</v>
      </c>
      <c r="E76" s="322">
        <v>0</v>
      </c>
      <c r="F76" s="322">
        <v>0</v>
      </c>
      <c r="G76" s="322">
        <v>0</v>
      </c>
      <c r="H76" s="322">
        <v>0</v>
      </c>
      <c r="I76" s="322">
        <v>0</v>
      </c>
      <c r="J76" s="322">
        <v>0</v>
      </c>
      <c r="K76" s="322">
        <v>0</v>
      </c>
      <c r="L76" s="322">
        <v>0</v>
      </c>
      <c r="M76" s="322">
        <v>0</v>
      </c>
      <c r="N76" s="322">
        <v>0</v>
      </c>
      <c r="O76" s="322">
        <v>0</v>
      </c>
      <c r="P76" s="322">
        <v>0</v>
      </c>
      <c r="Q76" s="322">
        <v>0</v>
      </c>
      <c r="R76" s="322">
        <v>0</v>
      </c>
      <c r="S76" s="322">
        <v>0</v>
      </c>
      <c r="T76" s="322">
        <v>0</v>
      </c>
      <c r="U76" s="322">
        <v>0</v>
      </c>
      <c r="V76" s="322">
        <v>0</v>
      </c>
      <c r="W76" s="322">
        <v>0</v>
      </c>
      <c r="X76" s="322">
        <v>0</v>
      </c>
    </row>
    <row r="77" spans="1:24" s="316" customFormat="1" ht="12" customHeight="1" x14ac:dyDescent="0.2">
      <c r="A77" s="696" t="s">
        <v>381</v>
      </c>
      <c r="B77" s="322">
        <v>0</v>
      </c>
      <c r="C77" s="322">
        <v>0</v>
      </c>
      <c r="D77" s="322">
        <v>0</v>
      </c>
      <c r="E77" s="322">
        <v>0</v>
      </c>
      <c r="F77" s="322">
        <v>0</v>
      </c>
      <c r="G77" s="322">
        <v>0</v>
      </c>
      <c r="H77" s="322">
        <v>0</v>
      </c>
      <c r="I77" s="322">
        <v>0</v>
      </c>
      <c r="J77" s="322">
        <v>0</v>
      </c>
      <c r="K77" s="322">
        <v>0</v>
      </c>
      <c r="L77" s="322">
        <v>0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0</v>
      </c>
      <c r="V77" s="322">
        <v>0</v>
      </c>
      <c r="W77" s="322">
        <v>0</v>
      </c>
      <c r="X77" s="322">
        <v>0</v>
      </c>
    </row>
    <row r="78" spans="1:24" s="701" customFormat="1" ht="12" customHeight="1" x14ac:dyDescent="0.2">
      <c r="A78" s="695" t="s">
        <v>383</v>
      </c>
      <c r="B78" s="700">
        <v>0</v>
      </c>
      <c r="C78" s="700">
        <v>0</v>
      </c>
      <c r="D78" s="700">
        <v>0</v>
      </c>
      <c r="E78" s="700">
        <v>0</v>
      </c>
      <c r="F78" s="700">
        <v>0</v>
      </c>
      <c r="G78" s="700">
        <v>0</v>
      </c>
      <c r="H78" s="700">
        <v>0</v>
      </c>
      <c r="I78" s="700">
        <v>0</v>
      </c>
      <c r="J78" s="700">
        <v>0</v>
      </c>
      <c r="K78" s="700">
        <v>0</v>
      </c>
      <c r="L78" s="700">
        <v>0</v>
      </c>
      <c r="M78" s="700">
        <v>0</v>
      </c>
      <c r="N78" s="700">
        <v>0</v>
      </c>
      <c r="O78" s="700">
        <v>0</v>
      </c>
      <c r="P78" s="700">
        <v>0</v>
      </c>
      <c r="Q78" s="700">
        <v>0</v>
      </c>
      <c r="R78" s="700">
        <v>0</v>
      </c>
      <c r="S78" s="700">
        <v>0</v>
      </c>
      <c r="T78" s="700">
        <v>0</v>
      </c>
      <c r="U78" s="700">
        <v>0</v>
      </c>
      <c r="V78" s="700">
        <v>0</v>
      </c>
      <c r="W78" s="700">
        <v>0</v>
      </c>
      <c r="X78" s="324">
        <v>0</v>
      </c>
    </row>
    <row r="79" spans="1:24" s="688" customFormat="1" ht="12" customHeight="1" x14ac:dyDescent="0.2">
      <c r="A79" s="696" t="s">
        <v>380</v>
      </c>
      <c r="B79" s="687">
        <v>0</v>
      </c>
      <c r="C79" s="687">
        <v>0</v>
      </c>
      <c r="D79" s="687">
        <v>0</v>
      </c>
      <c r="E79" s="687">
        <v>0</v>
      </c>
      <c r="F79" s="687">
        <v>0</v>
      </c>
      <c r="G79" s="687">
        <v>0</v>
      </c>
      <c r="H79" s="687">
        <v>0</v>
      </c>
      <c r="I79" s="687">
        <v>0</v>
      </c>
      <c r="J79" s="687">
        <v>0</v>
      </c>
      <c r="K79" s="687">
        <v>0</v>
      </c>
      <c r="L79" s="687">
        <v>0</v>
      </c>
      <c r="M79" s="687">
        <v>0</v>
      </c>
      <c r="N79" s="687">
        <v>0</v>
      </c>
      <c r="O79" s="687">
        <v>0</v>
      </c>
      <c r="P79" s="687">
        <v>0</v>
      </c>
      <c r="Q79" s="687">
        <v>0</v>
      </c>
      <c r="R79" s="687">
        <v>0</v>
      </c>
      <c r="S79" s="687">
        <v>0</v>
      </c>
      <c r="T79" s="687">
        <v>0</v>
      </c>
      <c r="U79" s="687">
        <v>0</v>
      </c>
      <c r="V79" s="687">
        <v>0</v>
      </c>
      <c r="W79" s="687">
        <v>0</v>
      </c>
      <c r="X79" s="322">
        <v>0</v>
      </c>
    </row>
    <row r="80" spans="1:24" s="688" customFormat="1" ht="12" customHeight="1" x14ac:dyDescent="0.2">
      <c r="A80" s="696" t="s">
        <v>457</v>
      </c>
      <c r="B80" s="687">
        <v>0</v>
      </c>
      <c r="C80" s="687">
        <v>0</v>
      </c>
      <c r="D80" s="687">
        <v>0</v>
      </c>
      <c r="E80" s="687">
        <v>0</v>
      </c>
      <c r="F80" s="687">
        <v>0</v>
      </c>
      <c r="G80" s="687">
        <v>0</v>
      </c>
      <c r="H80" s="687">
        <v>0</v>
      </c>
      <c r="I80" s="687">
        <v>0</v>
      </c>
      <c r="J80" s="687">
        <v>0</v>
      </c>
      <c r="K80" s="687">
        <v>0</v>
      </c>
      <c r="L80" s="687">
        <v>0</v>
      </c>
      <c r="M80" s="687">
        <v>0</v>
      </c>
      <c r="N80" s="687">
        <v>0</v>
      </c>
      <c r="O80" s="687">
        <v>0</v>
      </c>
      <c r="P80" s="687">
        <v>0</v>
      </c>
      <c r="Q80" s="687">
        <v>0</v>
      </c>
      <c r="R80" s="687">
        <v>0</v>
      </c>
      <c r="S80" s="687">
        <v>0</v>
      </c>
      <c r="T80" s="687">
        <v>0</v>
      </c>
      <c r="U80" s="687">
        <v>0</v>
      </c>
      <c r="V80" s="687">
        <v>0</v>
      </c>
      <c r="W80" s="687">
        <v>0</v>
      </c>
      <c r="X80" s="322">
        <v>0</v>
      </c>
    </row>
    <row r="81" spans="1:24" s="688" customFormat="1" ht="12" customHeight="1" x14ac:dyDescent="0.2">
      <c r="A81" s="696" t="s">
        <v>381</v>
      </c>
      <c r="B81" s="687">
        <v>0</v>
      </c>
      <c r="C81" s="687">
        <v>0</v>
      </c>
      <c r="D81" s="687">
        <v>0</v>
      </c>
      <c r="E81" s="687">
        <v>0</v>
      </c>
      <c r="F81" s="687">
        <v>0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7">
        <v>0</v>
      </c>
      <c r="P81" s="687">
        <v>0</v>
      </c>
      <c r="Q81" s="687">
        <v>0</v>
      </c>
      <c r="R81" s="687">
        <v>0</v>
      </c>
      <c r="S81" s="687">
        <v>0</v>
      </c>
      <c r="T81" s="687">
        <v>0</v>
      </c>
      <c r="U81" s="687">
        <v>0</v>
      </c>
      <c r="V81" s="687">
        <v>0</v>
      </c>
      <c r="W81" s="687">
        <v>0</v>
      </c>
      <c r="X81" s="322">
        <v>0</v>
      </c>
    </row>
    <row r="82" spans="1:24" s="688" customFormat="1" ht="12" customHeight="1" x14ac:dyDescent="0.2">
      <c r="A82" s="696" t="s">
        <v>382</v>
      </c>
      <c r="B82" s="687">
        <v>0</v>
      </c>
      <c r="C82" s="687">
        <v>0</v>
      </c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Q82" s="687">
        <v>0</v>
      </c>
      <c r="R82" s="687">
        <v>0</v>
      </c>
      <c r="S82" s="687">
        <v>0</v>
      </c>
      <c r="T82" s="687">
        <v>0</v>
      </c>
      <c r="U82" s="687">
        <v>0</v>
      </c>
      <c r="V82" s="687">
        <v>0</v>
      </c>
      <c r="W82" s="687">
        <v>0</v>
      </c>
      <c r="X82" s="322">
        <v>0</v>
      </c>
    </row>
    <row r="83" spans="1:24" s="688" customFormat="1" ht="12" customHeight="1" x14ac:dyDescent="0.2">
      <c r="A83" s="696" t="s">
        <v>381</v>
      </c>
      <c r="B83" s="687">
        <v>0</v>
      </c>
      <c r="C83" s="687">
        <v>0</v>
      </c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Q83" s="687">
        <v>0</v>
      </c>
      <c r="R83" s="687">
        <v>0</v>
      </c>
      <c r="S83" s="687">
        <v>0</v>
      </c>
      <c r="T83" s="687">
        <v>0</v>
      </c>
      <c r="U83" s="687">
        <v>0</v>
      </c>
      <c r="V83" s="687">
        <v>0</v>
      </c>
      <c r="W83" s="687">
        <v>0</v>
      </c>
      <c r="X83" s="322">
        <v>0</v>
      </c>
    </row>
    <row r="84" spans="1:24" s="688" customFormat="1" ht="12" customHeight="1" x14ac:dyDescent="0.2">
      <c r="A84" s="695" t="s">
        <v>384</v>
      </c>
      <c r="B84" s="320">
        <v>0</v>
      </c>
      <c r="C84" s="320">
        <v>0</v>
      </c>
      <c r="D84" s="320">
        <v>0</v>
      </c>
      <c r="E84" s="320">
        <v>0</v>
      </c>
      <c r="F84" s="320">
        <v>0</v>
      </c>
      <c r="G84" s="320">
        <v>16</v>
      </c>
      <c r="H84" s="320">
        <v>0</v>
      </c>
      <c r="I84" s="320">
        <v>13314.493930242199</v>
      </c>
      <c r="J84" s="320">
        <v>1546</v>
      </c>
      <c r="K84" s="320">
        <v>0</v>
      </c>
      <c r="L84" s="320">
        <v>0</v>
      </c>
      <c r="M84" s="320">
        <v>1364</v>
      </c>
      <c r="N84" s="320">
        <v>4574</v>
      </c>
      <c r="O84" s="320">
        <v>0</v>
      </c>
      <c r="P84" s="320">
        <v>0</v>
      </c>
      <c r="Q84" s="320">
        <v>0</v>
      </c>
      <c r="R84" s="320">
        <v>0</v>
      </c>
      <c r="S84" s="320">
        <v>0</v>
      </c>
      <c r="T84" s="320">
        <v>20</v>
      </c>
      <c r="U84" s="320">
        <v>0</v>
      </c>
      <c r="V84" s="320">
        <v>0</v>
      </c>
      <c r="W84" s="320">
        <v>0</v>
      </c>
      <c r="X84" s="320">
        <v>20834.493930242199</v>
      </c>
    </row>
    <row r="85" spans="1:24" s="688" customFormat="1" ht="12" customHeight="1" x14ac:dyDescent="0.2">
      <c r="A85" s="696" t="s">
        <v>380</v>
      </c>
      <c r="B85" s="687">
        <v>0</v>
      </c>
      <c r="C85" s="687">
        <v>0</v>
      </c>
      <c r="D85" s="687">
        <v>0</v>
      </c>
      <c r="E85" s="687">
        <v>0</v>
      </c>
      <c r="F85" s="687">
        <v>0</v>
      </c>
      <c r="G85" s="687">
        <v>16</v>
      </c>
      <c r="H85" s="687">
        <v>0</v>
      </c>
      <c r="I85" s="687">
        <v>13314.493930242199</v>
      </c>
      <c r="J85" s="687">
        <v>1546</v>
      </c>
      <c r="K85" s="687">
        <v>0</v>
      </c>
      <c r="L85" s="687">
        <v>0</v>
      </c>
      <c r="M85" s="687">
        <v>1364</v>
      </c>
      <c r="N85" s="687">
        <v>4574</v>
      </c>
      <c r="O85" s="687">
        <v>0</v>
      </c>
      <c r="P85" s="687">
        <v>0</v>
      </c>
      <c r="Q85" s="687">
        <v>0</v>
      </c>
      <c r="R85" s="687">
        <v>0</v>
      </c>
      <c r="S85" s="687">
        <v>0</v>
      </c>
      <c r="T85" s="687">
        <v>20</v>
      </c>
      <c r="U85" s="687">
        <v>0</v>
      </c>
      <c r="V85" s="687">
        <v>0</v>
      </c>
      <c r="W85" s="687">
        <v>0</v>
      </c>
      <c r="X85" s="322">
        <v>20834.493930242199</v>
      </c>
    </row>
    <row r="86" spans="1:24" s="688" customFormat="1" ht="12" customHeight="1" x14ac:dyDescent="0.2">
      <c r="A86" s="696" t="s">
        <v>457</v>
      </c>
      <c r="B86" s="687">
        <v>0</v>
      </c>
      <c r="C86" s="687">
        <v>0</v>
      </c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Q86" s="687">
        <v>0</v>
      </c>
      <c r="R86" s="687">
        <v>0</v>
      </c>
      <c r="S86" s="687">
        <v>0</v>
      </c>
      <c r="T86" s="687">
        <v>0</v>
      </c>
      <c r="U86" s="687">
        <v>0</v>
      </c>
      <c r="V86" s="687">
        <v>0</v>
      </c>
      <c r="W86" s="687">
        <v>0</v>
      </c>
      <c r="X86" s="322">
        <v>0</v>
      </c>
    </row>
    <row r="87" spans="1:24" s="688" customFormat="1" ht="12" customHeight="1" x14ac:dyDescent="0.2">
      <c r="A87" s="696" t="s">
        <v>381</v>
      </c>
      <c r="B87" s="687">
        <v>0</v>
      </c>
      <c r="C87" s="687">
        <v>0</v>
      </c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Q87" s="687">
        <v>0</v>
      </c>
      <c r="R87" s="687">
        <v>0</v>
      </c>
      <c r="S87" s="687">
        <v>0</v>
      </c>
      <c r="T87" s="687">
        <v>0</v>
      </c>
      <c r="U87" s="687">
        <v>0</v>
      </c>
      <c r="V87" s="687">
        <v>0</v>
      </c>
      <c r="W87" s="687">
        <v>0</v>
      </c>
      <c r="X87" s="322">
        <v>0</v>
      </c>
    </row>
    <row r="88" spans="1:24" s="688" customFormat="1" ht="12" customHeight="1" x14ac:dyDescent="0.2">
      <c r="A88" s="696" t="s">
        <v>382</v>
      </c>
      <c r="B88" s="687">
        <v>0</v>
      </c>
      <c r="C88" s="687">
        <v>0</v>
      </c>
      <c r="D88" s="687">
        <v>0</v>
      </c>
      <c r="E88" s="687">
        <v>0</v>
      </c>
      <c r="F88" s="687">
        <v>0</v>
      </c>
      <c r="G88" s="687">
        <v>0</v>
      </c>
      <c r="H88" s="687">
        <v>0</v>
      </c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0</v>
      </c>
      <c r="O88" s="687">
        <v>0</v>
      </c>
      <c r="P88" s="687">
        <v>0</v>
      </c>
      <c r="Q88" s="687">
        <v>0</v>
      </c>
      <c r="R88" s="687">
        <v>0</v>
      </c>
      <c r="S88" s="687">
        <v>0</v>
      </c>
      <c r="T88" s="687">
        <v>0</v>
      </c>
      <c r="U88" s="687">
        <v>0</v>
      </c>
      <c r="V88" s="687">
        <v>0</v>
      </c>
      <c r="W88" s="687">
        <v>0</v>
      </c>
      <c r="X88" s="322">
        <v>0</v>
      </c>
    </row>
    <row r="89" spans="1:24" s="688" customFormat="1" ht="12" customHeight="1" x14ac:dyDescent="0.2">
      <c r="A89" s="696" t="s">
        <v>381</v>
      </c>
      <c r="B89" s="687">
        <v>0</v>
      </c>
      <c r="C89" s="687">
        <v>0</v>
      </c>
      <c r="D89" s="687">
        <v>0</v>
      </c>
      <c r="E89" s="687">
        <v>0</v>
      </c>
      <c r="F89" s="687">
        <v>0</v>
      </c>
      <c r="G89" s="687">
        <v>0</v>
      </c>
      <c r="H89" s="687">
        <v>0</v>
      </c>
      <c r="I89" s="687">
        <v>0</v>
      </c>
      <c r="J89" s="687">
        <v>0</v>
      </c>
      <c r="K89" s="687">
        <v>0</v>
      </c>
      <c r="L89" s="687">
        <v>0</v>
      </c>
      <c r="M89" s="687">
        <v>0</v>
      </c>
      <c r="N89" s="687">
        <v>0</v>
      </c>
      <c r="O89" s="687">
        <v>0</v>
      </c>
      <c r="P89" s="687">
        <v>0</v>
      </c>
      <c r="Q89" s="687">
        <v>0</v>
      </c>
      <c r="R89" s="687">
        <v>0</v>
      </c>
      <c r="S89" s="687">
        <v>0</v>
      </c>
      <c r="T89" s="687">
        <v>0</v>
      </c>
      <c r="U89" s="687">
        <v>0</v>
      </c>
      <c r="V89" s="687">
        <v>0</v>
      </c>
      <c r="W89" s="687">
        <v>0</v>
      </c>
      <c r="X89" s="322">
        <v>0</v>
      </c>
    </row>
    <row r="90" spans="1:24" s="688" customFormat="1" ht="12" customHeight="1" x14ac:dyDescent="0.2">
      <c r="A90" s="695" t="s">
        <v>105</v>
      </c>
      <c r="B90" s="1035">
        <v>0</v>
      </c>
      <c r="C90" s="1035">
        <v>0</v>
      </c>
      <c r="D90" s="1035">
        <v>0</v>
      </c>
      <c r="E90" s="1035">
        <v>0</v>
      </c>
      <c r="F90" s="1035">
        <v>0</v>
      </c>
      <c r="G90" s="1035">
        <v>0</v>
      </c>
      <c r="H90" s="1035">
        <v>0</v>
      </c>
      <c r="I90" s="1035">
        <v>0</v>
      </c>
      <c r="J90" s="1035">
        <v>11</v>
      </c>
      <c r="K90" s="1035">
        <v>0</v>
      </c>
      <c r="L90" s="1035">
        <v>0</v>
      </c>
      <c r="M90" s="1035">
        <v>0</v>
      </c>
      <c r="N90" s="1035">
        <v>0</v>
      </c>
      <c r="O90" s="1035">
        <v>0</v>
      </c>
      <c r="P90" s="1035">
        <v>0</v>
      </c>
      <c r="Q90" s="1035">
        <v>0</v>
      </c>
      <c r="R90" s="1035">
        <v>0</v>
      </c>
      <c r="S90" s="1035">
        <v>0</v>
      </c>
      <c r="T90" s="1035">
        <v>0</v>
      </c>
      <c r="U90" s="1035">
        <v>0</v>
      </c>
      <c r="V90" s="1035">
        <v>0</v>
      </c>
      <c r="W90" s="1035">
        <v>0</v>
      </c>
      <c r="X90" s="320">
        <v>11</v>
      </c>
    </row>
    <row r="91" spans="1:24" s="688" customFormat="1" ht="12" customHeight="1" x14ac:dyDescent="0.2">
      <c r="A91" s="696" t="s">
        <v>380</v>
      </c>
      <c r="B91" s="687">
        <v>0</v>
      </c>
      <c r="C91" s="687">
        <v>0</v>
      </c>
      <c r="D91" s="687">
        <v>0</v>
      </c>
      <c r="E91" s="687">
        <v>0</v>
      </c>
      <c r="F91" s="687">
        <v>0</v>
      </c>
      <c r="G91" s="687">
        <v>0</v>
      </c>
      <c r="H91" s="687">
        <v>0</v>
      </c>
      <c r="I91" s="687">
        <v>0</v>
      </c>
      <c r="J91" s="687">
        <v>11</v>
      </c>
      <c r="K91" s="687">
        <v>0</v>
      </c>
      <c r="L91" s="687">
        <v>0</v>
      </c>
      <c r="M91" s="687">
        <v>0</v>
      </c>
      <c r="N91" s="687">
        <v>0</v>
      </c>
      <c r="O91" s="687">
        <v>0</v>
      </c>
      <c r="P91" s="687">
        <v>0</v>
      </c>
      <c r="Q91" s="687">
        <v>0</v>
      </c>
      <c r="R91" s="687">
        <v>0</v>
      </c>
      <c r="S91" s="687">
        <v>0</v>
      </c>
      <c r="T91" s="687">
        <v>0</v>
      </c>
      <c r="U91" s="687">
        <v>0</v>
      </c>
      <c r="V91" s="687">
        <v>0</v>
      </c>
      <c r="W91" s="687">
        <v>0</v>
      </c>
      <c r="X91" s="322">
        <v>11</v>
      </c>
    </row>
    <row r="92" spans="1:24" s="688" customFormat="1" ht="12" customHeight="1" x14ac:dyDescent="0.2">
      <c r="A92" s="696" t="s">
        <v>457</v>
      </c>
      <c r="B92" s="687">
        <v>0</v>
      </c>
      <c r="C92" s="687">
        <v>0</v>
      </c>
      <c r="D92" s="687">
        <v>0</v>
      </c>
      <c r="E92" s="687">
        <v>0</v>
      </c>
      <c r="F92" s="687">
        <v>0</v>
      </c>
      <c r="G92" s="687">
        <v>0</v>
      </c>
      <c r="H92" s="687">
        <v>0</v>
      </c>
      <c r="I92" s="687">
        <v>0</v>
      </c>
      <c r="J92" s="687">
        <v>0</v>
      </c>
      <c r="K92" s="687">
        <v>0</v>
      </c>
      <c r="L92" s="687">
        <v>0</v>
      </c>
      <c r="M92" s="687">
        <v>0</v>
      </c>
      <c r="N92" s="687">
        <v>0</v>
      </c>
      <c r="O92" s="687">
        <v>0</v>
      </c>
      <c r="P92" s="687">
        <v>0</v>
      </c>
      <c r="Q92" s="687">
        <v>0</v>
      </c>
      <c r="R92" s="687">
        <v>0</v>
      </c>
      <c r="S92" s="687">
        <v>0</v>
      </c>
      <c r="T92" s="687">
        <v>0</v>
      </c>
      <c r="U92" s="687">
        <v>0</v>
      </c>
      <c r="V92" s="687">
        <v>0</v>
      </c>
      <c r="W92" s="687">
        <v>0</v>
      </c>
      <c r="X92" s="322">
        <v>0</v>
      </c>
    </row>
    <row r="93" spans="1:24" s="688" customFormat="1" ht="12" customHeight="1" x14ac:dyDescent="0.2">
      <c r="A93" s="696" t="s">
        <v>381</v>
      </c>
      <c r="B93" s="687">
        <v>0</v>
      </c>
      <c r="C93" s="687">
        <v>0</v>
      </c>
      <c r="D93" s="687">
        <v>0</v>
      </c>
      <c r="E93" s="687">
        <v>0</v>
      </c>
      <c r="F93" s="687">
        <v>0</v>
      </c>
      <c r="G93" s="687">
        <v>0</v>
      </c>
      <c r="H93" s="687">
        <v>0</v>
      </c>
      <c r="I93" s="687">
        <v>0</v>
      </c>
      <c r="J93" s="687">
        <v>0</v>
      </c>
      <c r="K93" s="687">
        <v>0</v>
      </c>
      <c r="L93" s="687">
        <v>0</v>
      </c>
      <c r="M93" s="687">
        <v>0</v>
      </c>
      <c r="N93" s="687">
        <v>0</v>
      </c>
      <c r="O93" s="687">
        <v>0</v>
      </c>
      <c r="P93" s="687">
        <v>0</v>
      </c>
      <c r="Q93" s="687">
        <v>0</v>
      </c>
      <c r="R93" s="687">
        <v>0</v>
      </c>
      <c r="S93" s="687">
        <v>0</v>
      </c>
      <c r="T93" s="687">
        <v>0</v>
      </c>
      <c r="U93" s="687">
        <v>0</v>
      </c>
      <c r="V93" s="687">
        <v>0</v>
      </c>
      <c r="W93" s="687">
        <v>0</v>
      </c>
      <c r="X93" s="322">
        <v>0</v>
      </c>
    </row>
    <row r="94" spans="1:24" s="688" customFormat="1" ht="12" customHeight="1" x14ac:dyDescent="0.2">
      <c r="A94" s="696" t="s">
        <v>382</v>
      </c>
      <c r="B94" s="687">
        <v>0</v>
      </c>
      <c r="C94" s="687">
        <v>0</v>
      </c>
      <c r="D94" s="687">
        <v>0</v>
      </c>
      <c r="E94" s="687">
        <v>0</v>
      </c>
      <c r="F94" s="687">
        <v>0</v>
      </c>
      <c r="G94" s="687">
        <v>0</v>
      </c>
      <c r="H94" s="687">
        <v>0</v>
      </c>
      <c r="I94" s="687">
        <v>0</v>
      </c>
      <c r="J94" s="687">
        <v>0</v>
      </c>
      <c r="K94" s="687">
        <v>0</v>
      </c>
      <c r="L94" s="687">
        <v>0</v>
      </c>
      <c r="M94" s="687">
        <v>0</v>
      </c>
      <c r="N94" s="687">
        <v>0</v>
      </c>
      <c r="O94" s="687">
        <v>0</v>
      </c>
      <c r="P94" s="687">
        <v>0</v>
      </c>
      <c r="Q94" s="687">
        <v>0</v>
      </c>
      <c r="R94" s="687">
        <v>0</v>
      </c>
      <c r="S94" s="687">
        <v>0</v>
      </c>
      <c r="T94" s="687">
        <v>0</v>
      </c>
      <c r="U94" s="687">
        <v>0</v>
      </c>
      <c r="V94" s="687">
        <v>0</v>
      </c>
      <c r="W94" s="687">
        <v>0</v>
      </c>
      <c r="X94" s="322">
        <v>0</v>
      </c>
    </row>
    <row r="95" spans="1:24" s="688" customFormat="1" ht="12" customHeight="1" x14ac:dyDescent="0.2">
      <c r="A95" s="696" t="s">
        <v>381</v>
      </c>
      <c r="B95" s="687">
        <v>0</v>
      </c>
      <c r="C95" s="687">
        <v>0</v>
      </c>
      <c r="D95" s="687">
        <v>0</v>
      </c>
      <c r="E95" s="687">
        <v>0</v>
      </c>
      <c r="F95" s="687">
        <v>0</v>
      </c>
      <c r="G95" s="687">
        <v>0</v>
      </c>
      <c r="H95" s="687">
        <v>0</v>
      </c>
      <c r="I95" s="687">
        <v>0</v>
      </c>
      <c r="J95" s="687">
        <v>0</v>
      </c>
      <c r="K95" s="687">
        <v>0</v>
      </c>
      <c r="L95" s="687">
        <v>0</v>
      </c>
      <c r="M95" s="687">
        <v>0</v>
      </c>
      <c r="N95" s="687">
        <v>0</v>
      </c>
      <c r="O95" s="687">
        <v>0</v>
      </c>
      <c r="P95" s="687">
        <v>0</v>
      </c>
      <c r="Q95" s="687">
        <v>0</v>
      </c>
      <c r="R95" s="687">
        <v>0</v>
      </c>
      <c r="S95" s="687">
        <v>0</v>
      </c>
      <c r="T95" s="687">
        <v>0</v>
      </c>
      <c r="U95" s="687">
        <v>0</v>
      </c>
      <c r="V95" s="687">
        <v>0</v>
      </c>
      <c r="W95" s="687">
        <v>0</v>
      </c>
      <c r="X95" s="322">
        <v>0</v>
      </c>
    </row>
    <row r="96" spans="1:24" s="701" customFormat="1" ht="12" customHeight="1" x14ac:dyDescent="0.2">
      <c r="A96" s="695" t="s">
        <v>106</v>
      </c>
      <c r="B96" s="700">
        <v>0</v>
      </c>
      <c r="C96" s="700">
        <v>0</v>
      </c>
      <c r="D96" s="700">
        <v>0</v>
      </c>
      <c r="E96" s="700">
        <v>0</v>
      </c>
      <c r="F96" s="700">
        <v>0</v>
      </c>
      <c r="G96" s="700">
        <v>0</v>
      </c>
      <c r="H96" s="700">
        <v>0</v>
      </c>
      <c r="I96" s="700">
        <v>1650</v>
      </c>
      <c r="J96" s="700">
        <v>110</v>
      </c>
      <c r="K96" s="700">
        <v>0</v>
      </c>
      <c r="L96" s="700">
        <v>0</v>
      </c>
      <c r="M96" s="700">
        <v>1270</v>
      </c>
      <c r="N96" s="700">
        <v>356</v>
      </c>
      <c r="O96" s="700">
        <v>0</v>
      </c>
      <c r="P96" s="700">
        <v>0</v>
      </c>
      <c r="Q96" s="700">
        <v>0</v>
      </c>
      <c r="R96" s="700">
        <v>0</v>
      </c>
      <c r="S96" s="700">
        <v>0</v>
      </c>
      <c r="T96" s="700">
        <v>0</v>
      </c>
      <c r="U96" s="700">
        <v>0</v>
      </c>
      <c r="V96" s="700">
        <v>0</v>
      </c>
      <c r="W96" s="700">
        <v>0</v>
      </c>
      <c r="X96" s="320">
        <v>3386</v>
      </c>
    </row>
    <row r="97" spans="1:24" s="688" customFormat="1" ht="12" customHeight="1" x14ac:dyDescent="0.2">
      <c r="A97" s="696" t="s">
        <v>380</v>
      </c>
      <c r="B97" s="687">
        <v>0</v>
      </c>
      <c r="C97" s="687">
        <v>0</v>
      </c>
      <c r="D97" s="687">
        <v>0</v>
      </c>
      <c r="E97" s="687">
        <v>0</v>
      </c>
      <c r="F97" s="687">
        <v>0</v>
      </c>
      <c r="G97" s="687">
        <v>0</v>
      </c>
      <c r="H97" s="687">
        <v>0</v>
      </c>
      <c r="I97" s="687">
        <v>1650</v>
      </c>
      <c r="J97" s="687">
        <v>110</v>
      </c>
      <c r="K97" s="687">
        <v>0</v>
      </c>
      <c r="L97" s="687">
        <v>0</v>
      </c>
      <c r="M97" s="687">
        <v>1270</v>
      </c>
      <c r="N97" s="687">
        <v>356</v>
      </c>
      <c r="O97" s="687">
        <v>0</v>
      </c>
      <c r="P97" s="687">
        <v>0</v>
      </c>
      <c r="Q97" s="687">
        <v>0</v>
      </c>
      <c r="R97" s="687">
        <v>0</v>
      </c>
      <c r="S97" s="687">
        <v>0</v>
      </c>
      <c r="T97" s="687">
        <v>0</v>
      </c>
      <c r="U97" s="687">
        <v>0</v>
      </c>
      <c r="V97" s="687">
        <v>0</v>
      </c>
      <c r="W97" s="687">
        <v>0</v>
      </c>
      <c r="X97" s="322">
        <v>3386</v>
      </c>
    </row>
    <row r="98" spans="1:24" s="688" customFormat="1" ht="12" customHeight="1" x14ac:dyDescent="0.2">
      <c r="A98" s="696" t="s">
        <v>457</v>
      </c>
      <c r="B98" s="687">
        <v>0</v>
      </c>
      <c r="C98" s="687">
        <v>0</v>
      </c>
      <c r="D98" s="687">
        <v>0</v>
      </c>
      <c r="E98" s="687">
        <v>0</v>
      </c>
      <c r="F98" s="687">
        <v>0</v>
      </c>
      <c r="G98" s="687">
        <v>0</v>
      </c>
      <c r="H98" s="687">
        <v>0</v>
      </c>
      <c r="I98" s="687">
        <v>0</v>
      </c>
      <c r="J98" s="687">
        <v>0</v>
      </c>
      <c r="K98" s="687">
        <v>0</v>
      </c>
      <c r="L98" s="687">
        <v>0</v>
      </c>
      <c r="M98" s="687">
        <v>0</v>
      </c>
      <c r="N98" s="687">
        <v>0</v>
      </c>
      <c r="O98" s="687">
        <v>0</v>
      </c>
      <c r="P98" s="687">
        <v>0</v>
      </c>
      <c r="Q98" s="687">
        <v>0</v>
      </c>
      <c r="R98" s="687">
        <v>0</v>
      </c>
      <c r="S98" s="687">
        <v>0</v>
      </c>
      <c r="T98" s="687">
        <v>0</v>
      </c>
      <c r="U98" s="687">
        <v>0</v>
      </c>
      <c r="V98" s="687">
        <v>0</v>
      </c>
      <c r="W98" s="687">
        <v>0</v>
      </c>
      <c r="X98" s="322">
        <v>0</v>
      </c>
    </row>
    <row r="99" spans="1:24" s="688" customFormat="1" ht="12" customHeight="1" x14ac:dyDescent="0.2">
      <c r="A99" s="696" t="s">
        <v>381</v>
      </c>
      <c r="B99" s="687">
        <v>0</v>
      </c>
      <c r="C99" s="687">
        <v>0</v>
      </c>
      <c r="D99" s="687">
        <v>0</v>
      </c>
      <c r="E99" s="687">
        <v>0</v>
      </c>
      <c r="F99" s="687">
        <v>0</v>
      </c>
      <c r="G99" s="687">
        <v>0</v>
      </c>
      <c r="H99" s="687">
        <v>0</v>
      </c>
      <c r="I99" s="687">
        <v>0</v>
      </c>
      <c r="J99" s="687">
        <v>0</v>
      </c>
      <c r="K99" s="687">
        <v>0</v>
      </c>
      <c r="L99" s="687">
        <v>0</v>
      </c>
      <c r="M99" s="687">
        <v>0</v>
      </c>
      <c r="N99" s="687">
        <v>0</v>
      </c>
      <c r="O99" s="687">
        <v>0</v>
      </c>
      <c r="P99" s="687">
        <v>0</v>
      </c>
      <c r="Q99" s="687">
        <v>0</v>
      </c>
      <c r="R99" s="687">
        <v>0</v>
      </c>
      <c r="S99" s="687">
        <v>0</v>
      </c>
      <c r="T99" s="687">
        <v>0</v>
      </c>
      <c r="U99" s="687">
        <v>0</v>
      </c>
      <c r="V99" s="687">
        <v>0</v>
      </c>
      <c r="W99" s="687">
        <v>0</v>
      </c>
      <c r="X99" s="322">
        <v>0</v>
      </c>
    </row>
    <row r="100" spans="1:24" s="688" customFormat="1" ht="12" customHeight="1" x14ac:dyDescent="0.2">
      <c r="A100" s="696" t="s">
        <v>382</v>
      </c>
      <c r="B100" s="687">
        <v>0</v>
      </c>
      <c r="C100" s="687">
        <v>0</v>
      </c>
      <c r="D100" s="687">
        <v>0</v>
      </c>
      <c r="E100" s="687">
        <v>0</v>
      </c>
      <c r="F100" s="687">
        <v>0</v>
      </c>
      <c r="G100" s="687">
        <v>0</v>
      </c>
      <c r="H100" s="687">
        <v>0</v>
      </c>
      <c r="I100" s="687">
        <v>0</v>
      </c>
      <c r="J100" s="687">
        <v>0</v>
      </c>
      <c r="K100" s="687">
        <v>0</v>
      </c>
      <c r="L100" s="687">
        <v>0</v>
      </c>
      <c r="M100" s="687">
        <v>0</v>
      </c>
      <c r="N100" s="687">
        <v>0</v>
      </c>
      <c r="O100" s="687">
        <v>0</v>
      </c>
      <c r="P100" s="687">
        <v>0</v>
      </c>
      <c r="Q100" s="687">
        <v>0</v>
      </c>
      <c r="R100" s="687">
        <v>0</v>
      </c>
      <c r="S100" s="687">
        <v>0</v>
      </c>
      <c r="T100" s="687">
        <v>0</v>
      </c>
      <c r="U100" s="687">
        <v>0</v>
      </c>
      <c r="V100" s="687">
        <v>0</v>
      </c>
      <c r="W100" s="687">
        <v>0</v>
      </c>
      <c r="X100" s="322">
        <v>0</v>
      </c>
    </row>
    <row r="101" spans="1:24" s="688" customFormat="1" ht="12" customHeight="1" thickBot="1" x14ac:dyDescent="0.25">
      <c r="A101" s="703" t="s">
        <v>381</v>
      </c>
      <c r="B101" s="994">
        <v>0</v>
      </c>
      <c r="C101" s="994">
        <v>0</v>
      </c>
      <c r="D101" s="994">
        <v>0</v>
      </c>
      <c r="E101" s="994">
        <v>0</v>
      </c>
      <c r="F101" s="994">
        <v>0</v>
      </c>
      <c r="G101" s="994">
        <v>0</v>
      </c>
      <c r="H101" s="994">
        <v>0</v>
      </c>
      <c r="I101" s="994">
        <v>0</v>
      </c>
      <c r="J101" s="994">
        <v>0</v>
      </c>
      <c r="K101" s="994">
        <v>0</v>
      </c>
      <c r="L101" s="994">
        <v>0</v>
      </c>
      <c r="M101" s="994">
        <v>0</v>
      </c>
      <c r="N101" s="994">
        <v>0</v>
      </c>
      <c r="O101" s="994">
        <v>0</v>
      </c>
      <c r="P101" s="994">
        <v>0</v>
      </c>
      <c r="Q101" s="994">
        <v>0</v>
      </c>
      <c r="R101" s="994">
        <v>0</v>
      </c>
      <c r="S101" s="994">
        <v>0</v>
      </c>
      <c r="T101" s="994">
        <v>0</v>
      </c>
      <c r="U101" s="994">
        <v>0</v>
      </c>
      <c r="V101" s="994">
        <v>0</v>
      </c>
      <c r="W101" s="994">
        <v>0</v>
      </c>
      <c r="X101" s="325">
        <v>0</v>
      </c>
    </row>
    <row r="102" spans="1:24" s="316" customFormat="1" ht="12" customHeight="1" x14ac:dyDescent="0.2">
      <c r="A102" s="707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</row>
    <row r="103" spans="1:24" s="316" customFormat="1" x14ac:dyDescent="0.2"/>
  </sheetData>
  <mergeCells count="2">
    <mergeCell ref="K5:X6"/>
    <mergeCell ref="A5:J6"/>
  </mergeCells>
  <phoneticPr fontId="164" type="noConversion"/>
  <conditionalFormatting sqref="V8:W8 N8:T8">
    <cfRule type="expression" dxfId="63" priority="15" stopIfTrue="1">
      <formula>#REF!=1</formula>
    </cfRule>
  </conditionalFormatting>
  <conditionalFormatting sqref="X8 B8:M8">
    <cfRule type="expression" dxfId="62" priority="1015" stopIfTrue="1">
      <formula>#REF!=1</formula>
    </cfRule>
  </conditionalFormatting>
  <conditionalFormatting sqref="Y8">
    <cfRule type="expression" dxfId="61" priority="1016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47" fitToWidth="2" orientation="portrait" r:id="rId1"/>
  <headerFooter alignWithMargins="0"/>
  <colBreaks count="1" manualBreakCount="1">
    <brk id="10" min="2" max="100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Y101"/>
  <sheetViews>
    <sheetView showGridLines="0" zoomScaleNormal="100" workbookViewId="0">
      <pane xSplit="1" ySplit="8" topLeftCell="B9" activePane="bottomRight" state="frozen"/>
      <selection activeCell="AC14" sqref="AC14"/>
      <selection pane="topRight" activeCell="AC14" sqref="AC14"/>
      <selection pane="bottomLeft" activeCell="AC14" sqref="AC14"/>
      <selection pane="bottomRight" activeCell="A5" sqref="A5:J6"/>
    </sheetView>
  </sheetViews>
  <sheetFormatPr defaultRowHeight="12.75" x14ac:dyDescent="0.2"/>
  <cols>
    <col min="1" max="1" width="46.140625" style="315" customWidth="1"/>
    <col min="2" max="3" width="9.5703125" style="315" bestFit="1" customWidth="1"/>
    <col min="4" max="4" width="10.85546875" style="315" bestFit="1" customWidth="1"/>
    <col min="5" max="16" width="9.140625" style="315"/>
    <col min="17" max="17" width="10.7109375" style="315" customWidth="1"/>
    <col min="18" max="20" width="9.140625" style="315"/>
    <col min="21" max="21" width="10" style="315" bestFit="1" customWidth="1"/>
    <col min="22" max="23" width="9.140625" style="316"/>
    <col min="24" max="24" width="10.140625" style="316" customWidth="1"/>
    <col min="25" max="16384" width="9.140625" style="315"/>
  </cols>
  <sheetData>
    <row r="1" spans="1:25" x14ac:dyDescent="0.2">
      <c r="A1" s="757" t="s">
        <v>349</v>
      </c>
    </row>
    <row r="2" spans="1:25" x14ac:dyDescent="0.2">
      <c r="A2" s="757" t="s">
        <v>350</v>
      </c>
    </row>
    <row r="3" spans="1:25" s="919" customFormat="1" ht="15" customHeight="1" x14ac:dyDescent="0.2">
      <c r="A3" s="992" t="s">
        <v>1817</v>
      </c>
      <c r="V3" s="920"/>
      <c r="W3" s="920"/>
      <c r="X3" s="993" t="s">
        <v>1818</v>
      </c>
    </row>
    <row r="4" spans="1:25" s="317" customFormat="1" ht="12" customHeight="1" x14ac:dyDescent="0.2">
      <c r="V4" s="318"/>
      <c r="W4" s="318"/>
      <c r="X4" s="318"/>
    </row>
    <row r="5" spans="1:25" s="317" customFormat="1" ht="18" customHeight="1" x14ac:dyDescent="0.2">
      <c r="A5" s="1796" t="s">
        <v>4051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4052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</row>
    <row r="6" spans="1:25" s="317" customFormat="1" ht="24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</row>
    <row r="7" spans="1:25" s="317" customFormat="1" ht="12" customHeight="1" thickBot="1" x14ac:dyDescent="0.25">
      <c r="V7" s="318"/>
      <c r="W7" s="318"/>
      <c r="X7" s="314" t="s">
        <v>1135</v>
      </c>
    </row>
    <row r="8" spans="1:25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5" s="702" customFormat="1" ht="12" customHeight="1" thickTop="1" x14ac:dyDescent="0.2">
      <c r="A9" s="1247" t="s">
        <v>69</v>
      </c>
      <c r="B9" s="1245">
        <v>1</v>
      </c>
      <c r="C9" s="1245">
        <v>0</v>
      </c>
      <c r="D9" s="1245">
        <v>0</v>
      </c>
      <c r="E9" s="1245">
        <v>0</v>
      </c>
      <c r="F9" s="1245">
        <v>0</v>
      </c>
      <c r="G9" s="1245">
        <v>16</v>
      </c>
      <c r="H9" s="1245">
        <v>0</v>
      </c>
      <c r="I9" s="1245">
        <v>0</v>
      </c>
      <c r="J9" s="1245">
        <v>31524</v>
      </c>
      <c r="K9" s="1245">
        <v>0</v>
      </c>
      <c r="L9" s="1245">
        <v>33</v>
      </c>
      <c r="M9" s="1245">
        <v>0</v>
      </c>
      <c r="N9" s="1245">
        <v>66</v>
      </c>
      <c r="O9" s="1245">
        <v>0</v>
      </c>
      <c r="P9" s="1245">
        <v>0</v>
      </c>
      <c r="Q9" s="1245">
        <v>431</v>
      </c>
      <c r="R9" s="1245">
        <v>0</v>
      </c>
      <c r="S9" s="1245">
        <v>0</v>
      </c>
      <c r="T9" s="1245">
        <v>144</v>
      </c>
      <c r="U9" s="1245">
        <v>83</v>
      </c>
      <c r="V9" s="1245">
        <v>7857</v>
      </c>
      <c r="W9" s="1245">
        <v>0</v>
      </c>
      <c r="X9" s="1246">
        <v>40155</v>
      </c>
    </row>
    <row r="10" spans="1:25" s="701" customFormat="1" ht="12" customHeight="1" x14ac:dyDescent="0.2">
      <c r="A10" s="699" t="s">
        <v>379</v>
      </c>
      <c r="B10" s="700">
        <v>0</v>
      </c>
      <c r="C10" s="700">
        <v>0</v>
      </c>
      <c r="D10" s="700">
        <v>0</v>
      </c>
      <c r="E10" s="700">
        <v>0</v>
      </c>
      <c r="F10" s="700">
        <v>0</v>
      </c>
      <c r="G10" s="700">
        <v>0</v>
      </c>
      <c r="H10" s="700">
        <v>0</v>
      </c>
      <c r="I10" s="700">
        <v>0</v>
      </c>
      <c r="J10" s="700">
        <v>1305</v>
      </c>
      <c r="K10" s="700">
        <v>0</v>
      </c>
      <c r="L10" s="700">
        <v>0</v>
      </c>
      <c r="M10" s="700">
        <v>0</v>
      </c>
      <c r="N10" s="700">
        <v>0</v>
      </c>
      <c r="O10" s="700">
        <v>0</v>
      </c>
      <c r="P10" s="700">
        <v>0</v>
      </c>
      <c r="Q10" s="700">
        <v>3</v>
      </c>
      <c r="R10" s="700">
        <v>0</v>
      </c>
      <c r="S10" s="700">
        <v>0</v>
      </c>
      <c r="T10" s="700">
        <v>2</v>
      </c>
      <c r="U10" s="700">
        <v>0</v>
      </c>
      <c r="V10" s="700">
        <v>12</v>
      </c>
      <c r="W10" s="700">
        <v>0</v>
      </c>
      <c r="X10" s="320">
        <v>1322</v>
      </c>
    </row>
    <row r="11" spans="1:25" s="688" customFormat="1" ht="12" customHeight="1" x14ac:dyDescent="0.2">
      <c r="A11" s="696" t="s">
        <v>380</v>
      </c>
      <c r="B11" s="687">
        <v>0</v>
      </c>
      <c r="C11" s="687">
        <v>0</v>
      </c>
      <c r="D11" s="687">
        <v>0</v>
      </c>
      <c r="E11" s="687">
        <v>0</v>
      </c>
      <c r="F11" s="687">
        <v>0</v>
      </c>
      <c r="G11" s="687">
        <v>0</v>
      </c>
      <c r="H11" s="687">
        <v>0</v>
      </c>
      <c r="I11" s="687">
        <v>0</v>
      </c>
      <c r="J11" s="687">
        <v>1305</v>
      </c>
      <c r="K11" s="687">
        <v>0</v>
      </c>
      <c r="L11" s="687">
        <v>0</v>
      </c>
      <c r="M11" s="687">
        <v>0</v>
      </c>
      <c r="N11" s="687">
        <v>0</v>
      </c>
      <c r="O11" s="687">
        <v>0</v>
      </c>
      <c r="P11" s="687">
        <v>0</v>
      </c>
      <c r="Q11" s="687">
        <v>3</v>
      </c>
      <c r="R11" s="687">
        <v>0</v>
      </c>
      <c r="S11" s="687">
        <v>0</v>
      </c>
      <c r="T11" s="687">
        <v>2</v>
      </c>
      <c r="U11" s="687">
        <v>0</v>
      </c>
      <c r="V11" s="687">
        <v>12</v>
      </c>
      <c r="W11" s="687">
        <v>0</v>
      </c>
      <c r="X11" s="322">
        <v>1322</v>
      </c>
    </row>
    <row r="12" spans="1:25" s="688" customFormat="1" ht="12" customHeight="1" x14ac:dyDescent="0.2">
      <c r="A12" s="696" t="s">
        <v>457</v>
      </c>
      <c r="B12" s="687">
        <v>0</v>
      </c>
      <c r="C12" s="687">
        <v>0</v>
      </c>
      <c r="D12" s="687">
        <v>0</v>
      </c>
      <c r="E12" s="687">
        <v>0</v>
      </c>
      <c r="F12" s="687">
        <v>0</v>
      </c>
      <c r="G12" s="687">
        <v>0</v>
      </c>
      <c r="H12" s="687">
        <v>0</v>
      </c>
      <c r="I12" s="687">
        <v>0</v>
      </c>
      <c r="J12" s="687">
        <v>0</v>
      </c>
      <c r="K12" s="687">
        <v>0</v>
      </c>
      <c r="L12" s="687">
        <v>0</v>
      </c>
      <c r="M12" s="687">
        <v>0</v>
      </c>
      <c r="N12" s="687">
        <v>0</v>
      </c>
      <c r="O12" s="687">
        <v>0</v>
      </c>
      <c r="P12" s="687">
        <v>0</v>
      </c>
      <c r="Q12" s="687">
        <v>0</v>
      </c>
      <c r="R12" s="687">
        <v>0</v>
      </c>
      <c r="S12" s="687">
        <v>0</v>
      </c>
      <c r="T12" s="687">
        <v>0</v>
      </c>
      <c r="U12" s="687">
        <v>0</v>
      </c>
      <c r="V12" s="687">
        <v>0</v>
      </c>
      <c r="W12" s="687">
        <v>0</v>
      </c>
      <c r="X12" s="322">
        <v>0</v>
      </c>
    </row>
    <row r="13" spans="1:25" s="688" customFormat="1" ht="12" customHeight="1" x14ac:dyDescent="0.2">
      <c r="A13" s="696" t="s">
        <v>381</v>
      </c>
      <c r="B13" s="687">
        <v>0</v>
      </c>
      <c r="C13" s="687">
        <v>0</v>
      </c>
      <c r="D13" s="687">
        <v>0</v>
      </c>
      <c r="E13" s="687">
        <v>0</v>
      </c>
      <c r="F13" s="687">
        <v>0</v>
      </c>
      <c r="G13" s="687">
        <v>0</v>
      </c>
      <c r="H13" s="687">
        <v>0</v>
      </c>
      <c r="I13" s="687">
        <v>0</v>
      </c>
      <c r="J13" s="687">
        <v>0</v>
      </c>
      <c r="K13" s="687">
        <v>0</v>
      </c>
      <c r="L13" s="687">
        <v>0</v>
      </c>
      <c r="M13" s="687">
        <v>0</v>
      </c>
      <c r="N13" s="687">
        <v>0</v>
      </c>
      <c r="O13" s="687">
        <v>0</v>
      </c>
      <c r="P13" s="687">
        <v>0</v>
      </c>
      <c r="Q13" s="687">
        <v>0</v>
      </c>
      <c r="R13" s="687">
        <v>0</v>
      </c>
      <c r="S13" s="687">
        <v>0</v>
      </c>
      <c r="T13" s="687">
        <v>0</v>
      </c>
      <c r="U13" s="687">
        <v>0</v>
      </c>
      <c r="V13" s="687">
        <v>0</v>
      </c>
      <c r="W13" s="687">
        <v>0</v>
      </c>
      <c r="X13" s="322">
        <v>0</v>
      </c>
    </row>
    <row r="14" spans="1:25" s="688" customFormat="1" ht="12" customHeight="1" x14ac:dyDescent="0.2">
      <c r="A14" s="696" t="s">
        <v>382</v>
      </c>
      <c r="B14" s="687">
        <v>0</v>
      </c>
      <c r="C14" s="687">
        <v>0</v>
      </c>
      <c r="D14" s="687">
        <v>0</v>
      </c>
      <c r="E14" s="687">
        <v>0</v>
      </c>
      <c r="F14" s="687">
        <v>0</v>
      </c>
      <c r="G14" s="687">
        <v>0</v>
      </c>
      <c r="H14" s="687">
        <v>0</v>
      </c>
      <c r="I14" s="687">
        <v>0</v>
      </c>
      <c r="J14" s="687">
        <v>0</v>
      </c>
      <c r="K14" s="687">
        <v>0</v>
      </c>
      <c r="L14" s="687">
        <v>0</v>
      </c>
      <c r="M14" s="687">
        <v>0</v>
      </c>
      <c r="N14" s="687">
        <v>0</v>
      </c>
      <c r="O14" s="687">
        <v>0</v>
      </c>
      <c r="P14" s="687">
        <v>0</v>
      </c>
      <c r="Q14" s="687">
        <v>0</v>
      </c>
      <c r="R14" s="687">
        <v>0</v>
      </c>
      <c r="S14" s="687">
        <v>0</v>
      </c>
      <c r="T14" s="687">
        <v>0</v>
      </c>
      <c r="U14" s="687">
        <v>0</v>
      </c>
      <c r="V14" s="687">
        <v>0</v>
      </c>
      <c r="W14" s="687">
        <v>0</v>
      </c>
      <c r="X14" s="322">
        <v>0</v>
      </c>
    </row>
    <row r="15" spans="1:25" s="688" customFormat="1" ht="12" customHeight="1" x14ac:dyDescent="0.2">
      <c r="A15" s="696" t="s">
        <v>381</v>
      </c>
      <c r="B15" s="687">
        <v>0</v>
      </c>
      <c r="C15" s="687">
        <v>0</v>
      </c>
      <c r="D15" s="687">
        <v>0</v>
      </c>
      <c r="E15" s="687">
        <v>0</v>
      </c>
      <c r="F15" s="687">
        <v>0</v>
      </c>
      <c r="G15" s="687">
        <v>0</v>
      </c>
      <c r="H15" s="687">
        <v>0</v>
      </c>
      <c r="I15" s="687">
        <v>0</v>
      </c>
      <c r="J15" s="687">
        <v>0</v>
      </c>
      <c r="K15" s="687">
        <v>0</v>
      </c>
      <c r="L15" s="687">
        <v>0</v>
      </c>
      <c r="M15" s="687">
        <v>0</v>
      </c>
      <c r="N15" s="687">
        <v>0</v>
      </c>
      <c r="O15" s="687">
        <v>0</v>
      </c>
      <c r="P15" s="687">
        <v>0</v>
      </c>
      <c r="Q15" s="687">
        <v>0</v>
      </c>
      <c r="R15" s="687">
        <v>0</v>
      </c>
      <c r="S15" s="687">
        <v>0</v>
      </c>
      <c r="T15" s="687">
        <v>0</v>
      </c>
      <c r="U15" s="687">
        <v>0</v>
      </c>
      <c r="V15" s="687">
        <v>0</v>
      </c>
      <c r="W15" s="687">
        <v>0</v>
      </c>
      <c r="X15" s="322">
        <v>0</v>
      </c>
    </row>
    <row r="16" spans="1:25" s="701" customFormat="1" ht="12" customHeight="1" x14ac:dyDescent="0.2">
      <c r="A16" s="695" t="s">
        <v>383</v>
      </c>
      <c r="B16" s="700">
        <v>0</v>
      </c>
      <c r="C16" s="700">
        <v>0</v>
      </c>
      <c r="D16" s="700">
        <v>0</v>
      </c>
      <c r="E16" s="700">
        <v>0</v>
      </c>
      <c r="F16" s="700">
        <v>0</v>
      </c>
      <c r="G16" s="700">
        <v>0</v>
      </c>
      <c r="H16" s="700">
        <v>0</v>
      </c>
      <c r="I16" s="700">
        <v>0</v>
      </c>
      <c r="J16" s="700">
        <v>0</v>
      </c>
      <c r="K16" s="700">
        <v>0</v>
      </c>
      <c r="L16" s="700">
        <v>0</v>
      </c>
      <c r="M16" s="700">
        <v>0</v>
      </c>
      <c r="N16" s="700">
        <v>0</v>
      </c>
      <c r="O16" s="700">
        <v>0</v>
      </c>
      <c r="P16" s="700">
        <v>0</v>
      </c>
      <c r="Q16" s="700">
        <v>0</v>
      </c>
      <c r="R16" s="700">
        <v>0</v>
      </c>
      <c r="S16" s="700">
        <v>0</v>
      </c>
      <c r="T16" s="700">
        <v>0</v>
      </c>
      <c r="U16" s="700">
        <v>0</v>
      </c>
      <c r="V16" s="700">
        <v>0</v>
      </c>
      <c r="W16" s="700">
        <v>0</v>
      </c>
      <c r="X16" s="320">
        <v>0</v>
      </c>
    </row>
    <row r="17" spans="1:24" s="688" customFormat="1" ht="12" customHeight="1" x14ac:dyDescent="0.2">
      <c r="A17" s="696" t="s">
        <v>380</v>
      </c>
      <c r="B17" s="687">
        <v>0</v>
      </c>
      <c r="C17" s="687">
        <v>0</v>
      </c>
      <c r="D17" s="687">
        <v>0</v>
      </c>
      <c r="E17" s="687">
        <v>0</v>
      </c>
      <c r="F17" s="687">
        <v>0</v>
      </c>
      <c r="G17" s="687">
        <v>0</v>
      </c>
      <c r="H17" s="687">
        <v>0</v>
      </c>
      <c r="I17" s="687">
        <v>0</v>
      </c>
      <c r="J17" s="687">
        <v>0</v>
      </c>
      <c r="K17" s="687">
        <v>0</v>
      </c>
      <c r="L17" s="687">
        <v>0</v>
      </c>
      <c r="M17" s="687">
        <v>0</v>
      </c>
      <c r="N17" s="687">
        <v>0</v>
      </c>
      <c r="O17" s="687">
        <v>0</v>
      </c>
      <c r="P17" s="687">
        <v>0</v>
      </c>
      <c r="Q17" s="687">
        <v>0</v>
      </c>
      <c r="R17" s="687">
        <v>0</v>
      </c>
      <c r="S17" s="687">
        <v>0</v>
      </c>
      <c r="T17" s="687">
        <v>0</v>
      </c>
      <c r="U17" s="687">
        <v>0</v>
      </c>
      <c r="V17" s="687">
        <v>0</v>
      </c>
      <c r="W17" s="687">
        <v>0</v>
      </c>
      <c r="X17" s="322">
        <v>0</v>
      </c>
    </row>
    <row r="18" spans="1:24" s="688" customFormat="1" ht="12" customHeight="1" x14ac:dyDescent="0.2">
      <c r="A18" s="696" t="s">
        <v>457</v>
      </c>
      <c r="B18" s="687">
        <v>0</v>
      </c>
      <c r="C18" s="687">
        <v>0</v>
      </c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Q18" s="687">
        <v>0</v>
      </c>
      <c r="R18" s="687">
        <v>0</v>
      </c>
      <c r="S18" s="687">
        <v>0</v>
      </c>
      <c r="T18" s="687">
        <v>0</v>
      </c>
      <c r="U18" s="687">
        <v>0</v>
      </c>
      <c r="V18" s="687">
        <v>0</v>
      </c>
      <c r="W18" s="687">
        <v>0</v>
      </c>
      <c r="X18" s="322">
        <v>0</v>
      </c>
    </row>
    <row r="19" spans="1:24" s="688" customFormat="1" ht="12" customHeight="1" x14ac:dyDescent="0.2">
      <c r="A19" s="696" t="s">
        <v>381</v>
      </c>
      <c r="B19" s="687">
        <v>0</v>
      </c>
      <c r="C19" s="687">
        <v>0</v>
      </c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Q19" s="687">
        <v>0</v>
      </c>
      <c r="R19" s="687">
        <v>0</v>
      </c>
      <c r="S19" s="687">
        <v>0</v>
      </c>
      <c r="T19" s="687">
        <v>0</v>
      </c>
      <c r="U19" s="687">
        <v>0</v>
      </c>
      <c r="V19" s="687">
        <v>0</v>
      </c>
      <c r="W19" s="687">
        <v>0</v>
      </c>
      <c r="X19" s="322">
        <v>0</v>
      </c>
    </row>
    <row r="20" spans="1:24" s="688" customFormat="1" ht="12" customHeight="1" x14ac:dyDescent="0.2">
      <c r="A20" s="696" t="s">
        <v>382</v>
      </c>
      <c r="B20" s="687">
        <v>0</v>
      </c>
      <c r="C20" s="687">
        <v>0</v>
      </c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Q20" s="687">
        <v>0</v>
      </c>
      <c r="R20" s="687">
        <v>0</v>
      </c>
      <c r="S20" s="687">
        <v>0</v>
      </c>
      <c r="T20" s="687">
        <v>0</v>
      </c>
      <c r="U20" s="687">
        <v>0</v>
      </c>
      <c r="V20" s="687">
        <v>0</v>
      </c>
      <c r="W20" s="687">
        <v>0</v>
      </c>
      <c r="X20" s="322">
        <v>0</v>
      </c>
    </row>
    <row r="21" spans="1:24" s="688" customFormat="1" ht="12" customHeight="1" x14ac:dyDescent="0.2">
      <c r="A21" s="696" t="s">
        <v>381</v>
      </c>
      <c r="B21" s="687">
        <v>0</v>
      </c>
      <c r="C21" s="687">
        <v>0</v>
      </c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Q21" s="687">
        <v>0</v>
      </c>
      <c r="R21" s="687">
        <v>0</v>
      </c>
      <c r="S21" s="687">
        <v>0</v>
      </c>
      <c r="T21" s="687">
        <v>0</v>
      </c>
      <c r="U21" s="687">
        <v>0</v>
      </c>
      <c r="V21" s="687">
        <v>0</v>
      </c>
      <c r="W21" s="687">
        <v>0</v>
      </c>
      <c r="X21" s="322">
        <v>0</v>
      </c>
    </row>
    <row r="22" spans="1:24" s="701" customFormat="1" ht="12" customHeight="1" x14ac:dyDescent="0.2">
      <c r="A22" s="695" t="s">
        <v>2107</v>
      </c>
      <c r="B22" s="700">
        <v>1</v>
      </c>
      <c r="C22" s="700">
        <v>0</v>
      </c>
      <c r="D22" s="700">
        <v>0</v>
      </c>
      <c r="E22" s="700">
        <v>0</v>
      </c>
      <c r="F22" s="700">
        <v>0</v>
      </c>
      <c r="G22" s="700">
        <v>16</v>
      </c>
      <c r="H22" s="700">
        <v>0</v>
      </c>
      <c r="I22" s="700">
        <v>0</v>
      </c>
      <c r="J22" s="700">
        <v>30219</v>
      </c>
      <c r="K22" s="700">
        <v>0</v>
      </c>
      <c r="L22" s="700">
        <v>33</v>
      </c>
      <c r="M22" s="700">
        <v>0</v>
      </c>
      <c r="N22" s="700">
        <v>66</v>
      </c>
      <c r="O22" s="700">
        <v>0</v>
      </c>
      <c r="P22" s="700">
        <v>0</v>
      </c>
      <c r="Q22" s="700">
        <v>428</v>
      </c>
      <c r="R22" s="700">
        <v>0</v>
      </c>
      <c r="S22" s="700">
        <v>0</v>
      </c>
      <c r="T22" s="700">
        <v>136</v>
      </c>
      <c r="U22" s="700">
        <v>83</v>
      </c>
      <c r="V22" s="700">
        <v>7845</v>
      </c>
      <c r="W22" s="700">
        <v>0</v>
      </c>
      <c r="X22" s="320">
        <v>38827</v>
      </c>
    </row>
    <row r="23" spans="1:24" s="688" customFormat="1" ht="12" customHeight="1" x14ac:dyDescent="0.2">
      <c r="A23" s="696" t="s">
        <v>380</v>
      </c>
      <c r="B23" s="687">
        <v>1</v>
      </c>
      <c r="C23" s="687">
        <v>0</v>
      </c>
      <c r="D23" s="687">
        <v>0</v>
      </c>
      <c r="E23" s="687">
        <v>0</v>
      </c>
      <c r="F23" s="687">
        <v>0</v>
      </c>
      <c r="G23" s="687">
        <v>16</v>
      </c>
      <c r="H23" s="687">
        <v>0</v>
      </c>
      <c r="I23" s="687">
        <v>0</v>
      </c>
      <c r="J23" s="687">
        <v>30219</v>
      </c>
      <c r="K23" s="687">
        <v>0</v>
      </c>
      <c r="L23" s="687">
        <v>33</v>
      </c>
      <c r="M23" s="687">
        <v>0</v>
      </c>
      <c r="N23" s="687">
        <v>66</v>
      </c>
      <c r="O23" s="687">
        <v>0</v>
      </c>
      <c r="P23" s="687">
        <v>0</v>
      </c>
      <c r="Q23" s="687">
        <v>428</v>
      </c>
      <c r="R23" s="687">
        <v>0</v>
      </c>
      <c r="S23" s="687">
        <v>0</v>
      </c>
      <c r="T23" s="687">
        <v>136</v>
      </c>
      <c r="U23" s="687">
        <v>83</v>
      </c>
      <c r="V23" s="687">
        <v>7845</v>
      </c>
      <c r="W23" s="687">
        <v>0</v>
      </c>
      <c r="X23" s="322">
        <v>38827</v>
      </c>
    </row>
    <row r="24" spans="1:24" s="688" customFormat="1" ht="12" customHeight="1" x14ac:dyDescent="0.2">
      <c r="A24" s="696" t="s">
        <v>457</v>
      </c>
      <c r="B24" s="687">
        <v>0</v>
      </c>
      <c r="C24" s="687">
        <v>0</v>
      </c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687">
        <v>0</v>
      </c>
      <c r="O24" s="687">
        <v>0</v>
      </c>
      <c r="P24" s="687">
        <v>0</v>
      </c>
      <c r="Q24" s="687">
        <v>0</v>
      </c>
      <c r="R24" s="687">
        <v>0</v>
      </c>
      <c r="S24" s="687">
        <v>0</v>
      </c>
      <c r="T24" s="687">
        <v>0</v>
      </c>
      <c r="U24" s="687">
        <v>0</v>
      </c>
      <c r="V24" s="687">
        <v>0</v>
      </c>
      <c r="W24" s="687">
        <v>0</v>
      </c>
      <c r="X24" s="322">
        <v>0</v>
      </c>
    </row>
    <row r="25" spans="1:24" s="688" customFormat="1" ht="12" customHeight="1" x14ac:dyDescent="0.2">
      <c r="A25" s="696" t="s">
        <v>381</v>
      </c>
      <c r="B25" s="687">
        <v>0</v>
      </c>
      <c r="C25" s="687">
        <v>0</v>
      </c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Q25" s="687">
        <v>0</v>
      </c>
      <c r="R25" s="687">
        <v>0</v>
      </c>
      <c r="S25" s="687">
        <v>0</v>
      </c>
      <c r="T25" s="687">
        <v>0</v>
      </c>
      <c r="U25" s="687">
        <v>0</v>
      </c>
      <c r="V25" s="687">
        <v>0</v>
      </c>
      <c r="W25" s="687">
        <v>0</v>
      </c>
      <c r="X25" s="322">
        <v>0</v>
      </c>
    </row>
    <row r="26" spans="1:24" s="316" customFormat="1" ht="12" customHeight="1" x14ac:dyDescent="0.2">
      <c r="A26" s="696" t="s">
        <v>382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0</v>
      </c>
      <c r="K26" s="322">
        <v>0</v>
      </c>
      <c r="L26" s="322">
        <v>0</v>
      </c>
      <c r="M26" s="322">
        <v>0</v>
      </c>
      <c r="N26" s="322">
        <v>0</v>
      </c>
      <c r="O26" s="322">
        <v>0</v>
      </c>
      <c r="P26" s="322">
        <v>0</v>
      </c>
      <c r="Q26" s="322">
        <v>0</v>
      </c>
      <c r="R26" s="322">
        <v>0</v>
      </c>
      <c r="S26" s="322">
        <v>0</v>
      </c>
      <c r="T26" s="322">
        <v>0</v>
      </c>
      <c r="U26" s="322">
        <v>0</v>
      </c>
      <c r="V26" s="322">
        <v>0</v>
      </c>
      <c r="W26" s="322">
        <v>0</v>
      </c>
      <c r="X26" s="322">
        <v>0</v>
      </c>
    </row>
    <row r="27" spans="1:24" s="316" customFormat="1" ht="12" customHeight="1" x14ac:dyDescent="0.2">
      <c r="A27" s="696" t="s">
        <v>381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0</v>
      </c>
      <c r="K27" s="322">
        <v>0</v>
      </c>
      <c r="L27" s="322">
        <v>0</v>
      </c>
      <c r="M27" s="322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</row>
    <row r="28" spans="1:24" s="316" customFormat="1" ht="12" customHeight="1" x14ac:dyDescent="0.2">
      <c r="A28" s="695" t="s">
        <v>105</v>
      </c>
      <c r="B28" s="324">
        <v>0</v>
      </c>
      <c r="C28" s="324">
        <v>0</v>
      </c>
      <c r="D28" s="324">
        <v>0</v>
      </c>
      <c r="E28" s="324">
        <v>0</v>
      </c>
      <c r="F28" s="324">
        <v>0</v>
      </c>
      <c r="G28" s="324">
        <v>0</v>
      </c>
      <c r="H28" s="324">
        <v>0</v>
      </c>
      <c r="I28" s="324">
        <v>0</v>
      </c>
      <c r="J28" s="324">
        <v>0</v>
      </c>
      <c r="K28" s="324">
        <v>0</v>
      </c>
      <c r="L28" s="324">
        <v>0</v>
      </c>
      <c r="M28" s="324">
        <v>0</v>
      </c>
      <c r="N28" s="324">
        <v>0</v>
      </c>
      <c r="O28" s="324">
        <v>0</v>
      </c>
      <c r="P28" s="324">
        <v>0</v>
      </c>
      <c r="Q28" s="324">
        <v>0</v>
      </c>
      <c r="R28" s="324">
        <v>0</v>
      </c>
      <c r="S28" s="324">
        <v>0</v>
      </c>
      <c r="T28" s="324">
        <v>6</v>
      </c>
      <c r="U28" s="324">
        <v>0</v>
      </c>
      <c r="V28" s="324">
        <v>0</v>
      </c>
      <c r="W28" s="324">
        <v>0</v>
      </c>
      <c r="X28" s="320">
        <v>6</v>
      </c>
    </row>
    <row r="29" spans="1:24" s="316" customFormat="1" ht="12" customHeight="1" x14ac:dyDescent="0.2">
      <c r="A29" s="696" t="s">
        <v>380</v>
      </c>
      <c r="B29" s="322">
        <v>0</v>
      </c>
      <c r="C29" s="322">
        <v>0</v>
      </c>
      <c r="D29" s="322">
        <v>0</v>
      </c>
      <c r="E29" s="322">
        <v>0</v>
      </c>
      <c r="F29" s="322">
        <v>0</v>
      </c>
      <c r="G29" s="322">
        <v>0</v>
      </c>
      <c r="H29" s="322">
        <v>0</v>
      </c>
      <c r="I29" s="322">
        <v>0</v>
      </c>
      <c r="J29" s="322">
        <v>0</v>
      </c>
      <c r="K29" s="322">
        <v>0</v>
      </c>
      <c r="L29" s="322">
        <v>0</v>
      </c>
      <c r="M29" s="322">
        <v>0</v>
      </c>
      <c r="N29" s="322">
        <v>0</v>
      </c>
      <c r="O29" s="322">
        <v>0</v>
      </c>
      <c r="P29" s="322">
        <v>0</v>
      </c>
      <c r="Q29" s="322">
        <v>0</v>
      </c>
      <c r="R29" s="322">
        <v>0</v>
      </c>
      <c r="S29" s="322">
        <v>0</v>
      </c>
      <c r="T29" s="322">
        <v>6</v>
      </c>
      <c r="U29" s="322">
        <v>0</v>
      </c>
      <c r="V29" s="322">
        <v>0</v>
      </c>
      <c r="W29" s="322">
        <v>0</v>
      </c>
      <c r="X29" s="322">
        <v>6</v>
      </c>
    </row>
    <row r="30" spans="1:24" s="316" customFormat="1" ht="12" customHeight="1" x14ac:dyDescent="0.2">
      <c r="A30" s="696" t="s">
        <v>457</v>
      </c>
      <c r="B30" s="322">
        <v>0</v>
      </c>
      <c r="C30" s="322">
        <v>0</v>
      </c>
      <c r="D30" s="322">
        <v>0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</row>
    <row r="31" spans="1:24" s="316" customFormat="1" ht="12" customHeight="1" x14ac:dyDescent="0.2">
      <c r="A31" s="696" t="s">
        <v>381</v>
      </c>
      <c r="B31" s="322">
        <v>0</v>
      </c>
      <c r="C31" s="322">
        <v>0</v>
      </c>
      <c r="D31" s="322">
        <v>0</v>
      </c>
      <c r="E31" s="322">
        <v>0</v>
      </c>
      <c r="F31" s="322">
        <v>0</v>
      </c>
      <c r="G31" s="322">
        <v>0</v>
      </c>
      <c r="H31" s="322">
        <v>0</v>
      </c>
      <c r="I31" s="322">
        <v>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</row>
    <row r="32" spans="1:24" s="316" customFormat="1" ht="12" customHeight="1" x14ac:dyDescent="0.2">
      <c r="A32" s="696" t="s">
        <v>382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322">
        <v>0</v>
      </c>
      <c r="H32" s="322">
        <v>0</v>
      </c>
      <c r="I32" s="322">
        <v>0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0</v>
      </c>
    </row>
    <row r="33" spans="1:24" s="316" customFormat="1" ht="12" customHeight="1" x14ac:dyDescent="0.2">
      <c r="A33" s="696" t="s">
        <v>381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</row>
    <row r="34" spans="1:24" s="321" customFormat="1" ht="12" customHeight="1" x14ac:dyDescent="0.2">
      <c r="A34" s="695" t="s">
        <v>106</v>
      </c>
      <c r="B34" s="320">
        <v>0</v>
      </c>
      <c r="C34" s="320">
        <v>0</v>
      </c>
      <c r="D34" s="320">
        <v>0</v>
      </c>
      <c r="E34" s="320">
        <v>0</v>
      </c>
      <c r="F34" s="320">
        <v>0</v>
      </c>
      <c r="G34" s="320">
        <v>0</v>
      </c>
      <c r="H34" s="320">
        <v>0</v>
      </c>
      <c r="I34" s="320">
        <v>0</v>
      </c>
      <c r="J34" s="320">
        <v>0</v>
      </c>
      <c r="K34" s="320">
        <v>0</v>
      </c>
      <c r="L34" s="320">
        <v>0</v>
      </c>
      <c r="M34" s="320">
        <v>0</v>
      </c>
      <c r="N34" s="320">
        <v>0</v>
      </c>
      <c r="O34" s="320">
        <v>0</v>
      </c>
      <c r="P34" s="320">
        <v>0</v>
      </c>
      <c r="Q34" s="320">
        <v>0</v>
      </c>
      <c r="R34" s="320">
        <v>0</v>
      </c>
      <c r="S34" s="320">
        <v>0</v>
      </c>
      <c r="T34" s="320">
        <v>0</v>
      </c>
      <c r="U34" s="320">
        <v>0</v>
      </c>
      <c r="V34" s="320">
        <v>0</v>
      </c>
      <c r="W34" s="320">
        <v>0</v>
      </c>
      <c r="X34" s="320">
        <v>0</v>
      </c>
    </row>
    <row r="35" spans="1:24" s="316" customFormat="1" ht="12" customHeight="1" x14ac:dyDescent="0.2">
      <c r="A35" s="696" t="s">
        <v>380</v>
      </c>
      <c r="B35" s="322">
        <v>0</v>
      </c>
      <c r="C35" s="322">
        <v>0</v>
      </c>
      <c r="D35" s="322">
        <v>0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0</v>
      </c>
      <c r="X35" s="322">
        <v>0</v>
      </c>
    </row>
    <row r="36" spans="1:24" s="316" customFormat="1" ht="12" customHeight="1" x14ac:dyDescent="0.2">
      <c r="A36" s="696" t="s">
        <v>457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0</v>
      </c>
    </row>
    <row r="37" spans="1:24" s="316" customFormat="1" ht="12" customHeight="1" x14ac:dyDescent="0.2">
      <c r="A37" s="696" t="s">
        <v>381</v>
      </c>
      <c r="B37" s="322">
        <v>0</v>
      </c>
      <c r="C37" s="322">
        <v>0</v>
      </c>
      <c r="D37" s="322">
        <v>0</v>
      </c>
      <c r="E37" s="322">
        <v>0</v>
      </c>
      <c r="F37" s="322">
        <v>0</v>
      </c>
      <c r="G37" s="322">
        <v>0</v>
      </c>
      <c r="H37" s="322">
        <v>0</v>
      </c>
      <c r="I37" s="322">
        <v>0</v>
      </c>
      <c r="J37" s="322">
        <v>0</v>
      </c>
      <c r="K37" s="322">
        <v>0</v>
      </c>
      <c r="L37" s="322">
        <v>0</v>
      </c>
      <c r="M37" s="322">
        <v>0</v>
      </c>
      <c r="N37" s="322">
        <v>0</v>
      </c>
      <c r="O37" s="322">
        <v>0</v>
      </c>
      <c r="P37" s="322">
        <v>0</v>
      </c>
      <c r="Q37" s="322">
        <v>0</v>
      </c>
      <c r="R37" s="322">
        <v>0</v>
      </c>
      <c r="S37" s="322">
        <v>0</v>
      </c>
      <c r="T37" s="322">
        <v>0</v>
      </c>
      <c r="U37" s="322">
        <v>0</v>
      </c>
      <c r="V37" s="322">
        <v>0</v>
      </c>
      <c r="W37" s="322">
        <v>0</v>
      </c>
      <c r="X37" s="322">
        <v>0</v>
      </c>
    </row>
    <row r="38" spans="1:24" s="316" customFormat="1" ht="12" customHeight="1" x14ac:dyDescent="0.2">
      <c r="A38" s="696" t="s">
        <v>382</v>
      </c>
      <c r="B38" s="322">
        <v>0</v>
      </c>
      <c r="C38" s="322">
        <v>0</v>
      </c>
      <c r="D38" s="322">
        <v>0</v>
      </c>
      <c r="E38" s="322">
        <v>0</v>
      </c>
      <c r="F38" s="322">
        <v>0</v>
      </c>
      <c r="G38" s="322">
        <v>0</v>
      </c>
      <c r="H38" s="322">
        <v>0</v>
      </c>
      <c r="I38" s="322">
        <v>0</v>
      </c>
      <c r="J38" s="322">
        <v>0</v>
      </c>
      <c r="K38" s="322">
        <v>0</v>
      </c>
      <c r="L38" s="322">
        <v>0</v>
      </c>
      <c r="M38" s="322">
        <v>0</v>
      </c>
      <c r="N38" s="322">
        <v>0</v>
      </c>
      <c r="O38" s="322">
        <v>0</v>
      </c>
      <c r="P38" s="322">
        <v>0</v>
      </c>
      <c r="Q38" s="322">
        <v>0</v>
      </c>
      <c r="R38" s="322">
        <v>0</v>
      </c>
      <c r="S38" s="322">
        <v>0</v>
      </c>
      <c r="T38" s="322">
        <v>0</v>
      </c>
      <c r="U38" s="322">
        <v>0</v>
      </c>
      <c r="V38" s="322">
        <v>0</v>
      </c>
      <c r="W38" s="322">
        <v>0</v>
      </c>
      <c r="X38" s="322">
        <v>0</v>
      </c>
    </row>
    <row r="39" spans="1:24" s="316" customFormat="1" ht="12" customHeight="1" thickBot="1" x14ac:dyDescent="0.25">
      <c r="A39" s="696" t="s">
        <v>381</v>
      </c>
      <c r="B39" s="322">
        <v>0</v>
      </c>
      <c r="C39" s="322">
        <v>0</v>
      </c>
      <c r="D39" s="322">
        <v>0</v>
      </c>
      <c r="E39" s="322">
        <v>0</v>
      </c>
      <c r="F39" s="322">
        <v>0</v>
      </c>
      <c r="G39" s="322">
        <v>0</v>
      </c>
      <c r="H39" s="322">
        <v>0</v>
      </c>
      <c r="I39" s="322">
        <v>0</v>
      </c>
      <c r="J39" s="322">
        <v>0</v>
      </c>
      <c r="K39" s="322">
        <v>0</v>
      </c>
      <c r="L39" s="322">
        <v>0</v>
      </c>
      <c r="M39" s="322">
        <v>0</v>
      </c>
      <c r="N39" s="322">
        <v>0</v>
      </c>
      <c r="O39" s="322">
        <v>0</v>
      </c>
      <c r="P39" s="322">
        <v>0</v>
      </c>
      <c r="Q39" s="322">
        <v>0</v>
      </c>
      <c r="R39" s="322">
        <v>0</v>
      </c>
      <c r="S39" s="322">
        <v>0</v>
      </c>
      <c r="T39" s="322">
        <v>0</v>
      </c>
      <c r="U39" s="322">
        <v>0</v>
      </c>
      <c r="V39" s="322">
        <v>0</v>
      </c>
      <c r="W39" s="322">
        <v>0</v>
      </c>
      <c r="X39" s="322">
        <v>0</v>
      </c>
    </row>
    <row r="40" spans="1:24" s="702" customFormat="1" ht="12" customHeight="1" thickTop="1" x14ac:dyDescent="0.2">
      <c r="A40" s="1247" t="s">
        <v>2109</v>
      </c>
      <c r="B40" s="1245">
        <v>0</v>
      </c>
      <c r="C40" s="1245">
        <v>0</v>
      </c>
      <c r="D40" s="1245">
        <v>0</v>
      </c>
      <c r="E40" s="1245">
        <v>0</v>
      </c>
      <c r="F40" s="1245">
        <v>0</v>
      </c>
      <c r="G40" s="1245">
        <v>0</v>
      </c>
      <c r="H40" s="1245">
        <v>0</v>
      </c>
      <c r="I40" s="1245">
        <v>0</v>
      </c>
      <c r="J40" s="1245">
        <v>0</v>
      </c>
      <c r="K40" s="1245">
        <v>0</v>
      </c>
      <c r="L40" s="1245">
        <v>2</v>
      </c>
      <c r="M40" s="1245">
        <v>170</v>
      </c>
      <c r="N40" s="1245">
        <v>0</v>
      </c>
      <c r="O40" s="1245">
        <v>0</v>
      </c>
      <c r="P40" s="1245">
        <v>0</v>
      </c>
      <c r="Q40" s="1245">
        <v>0</v>
      </c>
      <c r="R40" s="1245">
        <v>0</v>
      </c>
      <c r="S40" s="1245">
        <v>0</v>
      </c>
      <c r="T40" s="1245">
        <v>0</v>
      </c>
      <c r="U40" s="1245">
        <v>0</v>
      </c>
      <c r="V40" s="1245">
        <v>0</v>
      </c>
      <c r="W40" s="1245">
        <v>0</v>
      </c>
      <c r="X40" s="1246">
        <v>172</v>
      </c>
    </row>
    <row r="41" spans="1:24" s="701" customFormat="1" ht="12" customHeight="1" x14ac:dyDescent="0.2">
      <c r="A41" s="699" t="s">
        <v>379</v>
      </c>
      <c r="B41" s="700">
        <v>0</v>
      </c>
      <c r="C41" s="700">
        <v>0</v>
      </c>
      <c r="D41" s="700">
        <v>0</v>
      </c>
      <c r="E41" s="700">
        <v>0</v>
      </c>
      <c r="F41" s="700">
        <v>0</v>
      </c>
      <c r="G41" s="700">
        <v>0</v>
      </c>
      <c r="H41" s="700">
        <v>0</v>
      </c>
      <c r="I41" s="700">
        <v>0</v>
      </c>
      <c r="J41" s="700">
        <v>0</v>
      </c>
      <c r="K41" s="700">
        <v>0</v>
      </c>
      <c r="L41" s="700">
        <v>2</v>
      </c>
      <c r="M41" s="700">
        <v>2</v>
      </c>
      <c r="N41" s="700">
        <v>0</v>
      </c>
      <c r="O41" s="700">
        <v>0</v>
      </c>
      <c r="P41" s="700">
        <v>0</v>
      </c>
      <c r="Q41" s="700">
        <v>0</v>
      </c>
      <c r="R41" s="700">
        <v>0</v>
      </c>
      <c r="S41" s="700">
        <v>0</v>
      </c>
      <c r="T41" s="700">
        <v>0</v>
      </c>
      <c r="U41" s="700">
        <v>0</v>
      </c>
      <c r="V41" s="700">
        <v>0</v>
      </c>
      <c r="W41" s="700">
        <v>0</v>
      </c>
      <c r="X41" s="320">
        <v>4</v>
      </c>
    </row>
    <row r="42" spans="1:24" s="688" customFormat="1" ht="12" customHeight="1" x14ac:dyDescent="0.2">
      <c r="A42" s="696" t="s">
        <v>380</v>
      </c>
      <c r="B42" s="687">
        <v>0</v>
      </c>
      <c r="C42" s="687">
        <v>0</v>
      </c>
      <c r="D42" s="687">
        <v>0</v>
      </c>
      <c r="E42" s="687">
        <v>0</v>
      </c>
      <c r="F42" s="687">
        <v>0</v>
      </c>
      <c r="G42" s="687">
        <v>0</v>
      </c>
      <c r="H42" s="687">
        <v>0</v>
      </c>
      <c r="I42" s="687">
        <v>0</v>
      </c>
      <c r="J42" s="687">
        <v>0</v>
      </c>
      <c r="K42" s="687">
        <v>0</v>
      </c>
      <c r="L42" s="687">
        <v>0</v>
      </c>
      <c r="M42" s="687">
        <v>2</v>
      </c>
      <c r="N42" s="687">
        <v>0</v>
      </c>
      <c r="O42" s="687">
        <v>0</v>
      </c>
      <c r="P42" s="687">
        <v>0</v>
      </c>
      <c r="Q42" s="687">
        <v>0</v>
      </c>
      <c r="R42" s="687">
        <v>0</v>
      </c>
      <c r="S42" s="687">
        <v>0</v>
      </c>
      <c r="T42" s="687">
        <v>0</v>
      </c>
      <c r="U42" s="687">
        <v>0</v>
      </c>
      <c r="V42" s="687">
        <v>0</v>
      </c>
      <c r="W42" s="687">
        <v>0</v>
      </c>
      <c r="X42" s="322">
        <v>2</v>
      </c>
    </row>
    <row r="43" spans="1:24" s="688" customFormat="1" ht="12" customHeight="1" x14ac:dyDescent="0.2">
      <c r="A43" s="696" t="s">
        <v>457</v>
      </c>
      <c r="B43" s="687">
        <v>0</v>
      </c>
      <c r="C43" s="687">
        <v>0</v>
      </c>
      <c r="D43" s="687">
        <v>0</v>
      </c>
      <c r="E43" s="687">
        <v>0</v>
      </c>
      <c r="F43" s="687">
        <v>0</v>
      </c>
      <c r="G43" s="687">
        <v>0</v>
      </c>
      <c r="H43" s="687">
        <v>0</v>
      </c>
      <c r="I43" s="687">
        <v>0</v>
      </c>
      <c r="J43" s="687">
        <v>0</v>
      </c>
      <c r="K43" s="687">
        <v>0</v>
      </c>
      <c r="L43" s="687">
        <v>2</v>
      </c>
      <c r="M43" s="687">
        <v>0</v>
      </c>
      <c r="N43" s="687">
        <v>0</v>
      </c>
      <c r="O43" s="687">
        <v>0</v>
      </c>
      <c r="P43" s="687">
        <v>0</v>
      </c>
      <c r="Q43" s="687">
        <v>0</v>
      </c>
      <c r="R43" s="687">
        <v>0</v>
      </c>
      <c r="S43" s="687">
        <v>0</v>
      </c>
      <c r="T43" s="687">
        <v>0</v>
      </c>
      <c r="U43" s="687">
        <v>0</v>
      </c>
      <c r="V43" s="687">
        <v>0</v>
      </c>
      <c r="W43" s="687">
        <v>0</v>
      </c>
      <c r="X43" s="322">
        <v>2</v>
      </c>
    </row>
    <row r="44" spans="1:24" s="688" customFormat="1" ht="12" customHeight="1" x14ac:dyDescent="0.2">
      <c r="A44" s="696" t="s">
        <v>381</v>
      </c>
      <c r="B44" s="687">
        <v>0</v>
      </c>
      <c r="C44" s="687">
        <v>0</v>
      </c>
      <c r="D44" s="687">
        <v>0</v>
      </c>
      <c r="E44" s="687">
        <v>0</v>
      </c>
      <c r="F44" s="687">
        <v>0</v>
      </c>
      <c r="G44" s="687">
        <v>0</v>
      </c>
      <c r="H44" s="687">
        <v>0</v>
      </c>
      <c r="I44" s="687">
        <v>0</v>
      </c>
      <c r="J44" s="687">
        <v>0</v>
      </c>
      <c r="K44" s="687">
        <v>0</v>
      </c>
      <c r="L44" s="687">
        <v>4</v>
      </c>
      <c r="M44" s="687">
        <v>0</v>
      </c>
      <c r="N44" s="687">
        <v>0</v>
      </c>
      <c r="O44" s="687">
        <v>0</v>
      </c>
      <c r="P44" s="687">
        <v>0</v>
      </c>
      <c r="Q44" s="687">
        <v>0</v>
      </c>
      <c r="R44" s="687">
        <v>0</v>
      </c>
      <c r="S44" s="687">
        <v>0</v>
      </c>
      <c r="T44" s="687">
        <v>0</v>
      </c>
      <c r="U44" s="687">
        <v>0</v>
      </c>
      <c r="V44" s="687">
        <v>0</v>
      </c>
      <c r="W44" s="687">
        <v>0</v>
      </c>
      <c r="X44" s="322">
        <v>4</v>
      </c>
    </row>
    <row r="45" spans="1:24" s="688" customFormat="1" ht="12" customHeight="1" x14ac:dyDescent="0.2">
      <c r="A45" s="696" t="s">
        <v>382</v>
      </c>
      <c r="B45" s="687">
        <v>0</v>
      </c>
      <c r="C45" s="687">
        <v>0</v>
      </c>
      <c r="D45" s="687">
        <v>0</v>
      </c>
      <c r="E45" s="687">
        <v>0</v>
      </c>
      <c r="F45" s="687">
        <v>0</v>
      </c>
      <c r="G45" s="687">
        <v>0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Q45" s="687">
        <v>0</v>
      </c>
      <c r="R45" s="687">
        <v>0</v>
      </c>
      <c r="S45" s="687">
        <v>0</v>
      </c>
      <c r="T45" s="687">
        <v>0</v>
      </c>
      <c r="U45" s="687">
        <v>0</v>
      </c>
      <c r="V45" s="687">
        <v>0</v>
      </c>
      <c r="W45" s="687">
        <v>0</v>
      </c>
      <c r="X45" s="322">
        <v>0</v>
      </c>
    </row>
    <row r="46" spans="1:24" s="688" customFormat="1" ht="12" customHeight="1" x14ac:dyDescent="0.2">
      <c r="A46" s="696" t="s">
        <v>381</v>
      </c>
      <c r="B46" s="687">
        <v>0</v>
      </c>
      <c r="C46" s="687">
        <v>0</v>
      </c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Q46" s="687">
        <v>0</v>
      </c>
      <c r="R46" s="687">
        <v>0</v>
      </c>
      <c r="S46" s="687">
        <v>0</v>
      </c>
      <c r="T46" s="687">
        <v>0</v>
      </c>
      <c r="U46" s="687">
        <v>0</v>
      </c>
      <c r="V46" s="687">
        <v>0</v>
      </c>
      <c r="W46" s="687">
        <v>0</v>
      </c>
      <c r="X46" s="322">
        <v>0</v>
      </c>
    </row>
    <row r="47" spans="1:24" s="701" customFormat="1" ht="12" customHeight="1" x14ac:dyDescent="0.2">
      <c r="A47" s="695" t="s">
        <v>383</v>
      </c>
      <c r="B47" s="700">
        <v>0</v>
      </c>
      <c r="C47" s="700">
        <v>0</v>
      </c>
      <c r="D47" s="700">
        <v>0</v>
      </c>
      <c r="E47" s="700">
        <v>0</v>
      </c>
      <c r="F47" s="700">
        <v>0</v>
      </c>
      <c r="G47" s="700">
        <v>0</v>
      </c>
      <c r="H47" s="700">
        <v>0</v>
      </c>
      <c r="I47" s="700">
        <v>0</v>
      </c>
      <c r="J47" s="700">
        <v>0</v>
      </c>
      <c r="K47" s="700">
        <v>0</v>
      </c>
      <c r="L47" s="700">
        <v>0</v>
      </c>
      <c r="M47" s="700">
        <v>0</v>
      </c>
      <c r="N47" s="700">
        <v>0</v>
      </c>
      <c r="O47" s="700">
        <v>0</v>
      </c>
      <c r="P47" s="700">
        <v>0</v>
      </c>
      <c r="Q47" s="700">
        <v>0</v>
      </c>
      <c r="R47" s="700">
        <v>0</v>
      </c>
      <c r="S47" s="700">
        <v>0</v>
      </c>
      <c r="T47" s="700">
        <v>0</v>
      </c>
      <c r="U47" s="700">
        <v>0</v>
      </c>
      <c r="V47" s="700">
        <v>0</v>
      </c>
      <c r="W47" s="700">
        <v>0</v>
      </c>
      <c r="X47" s="320">
        <v>0</v>
      </c>
    </row>
    <row r="48" spans="1:24" s="688" customFormat="1" ht="12" customHeight="1" x14ac:dyDescent="0.2">
      <c r="A48" s="696" t="s">
        <v>380</v>
      </c>
      <c r="B48" s="687">
        <v>0</v>
      </c>
      <c r="C48" s="687">
        <v>0</v>
      </c>
      <c r="D48" s="687">
        <v>0</v>
      </c>
      <c r="E48" s="687">
        <v>0</v>
      </c>
      <c r="F48" s="687">
        <v>0</v>
      </c>
      <c r="G48" s="687">
        <v>0</v>
      </c>
      <c r="H48" s="687">
        <v>0</v>
      </c>
      <c r="I48" s="687">
        <v>0</v>
      </c>
      <c r="J48" s="687">
        <v>0</v>
      </c>
      <c r="K48" s="687">
        <v>0</v>
      </c>
      <c r="L48" s="687">
        <v>0</v>
      </c>
      <c r="M48" s="687">
        <v>0</v>
      </c>
      <c r="N48" s="687">
        <v>0</v>
      </c>
      <c r="O48" s="687">
        <v>0</v>
      </c>
      <c r="P48" s="687">
        <v>0</v>
      </c>
      <c r="Q48" s="687">
        <v>0</v>
      </c>
      <c r="R48" s="687">
        <v>0</v>
      </c>
      <c r="S48" s="687">
        <v>0</v>
      </c>
      <c r="T48" s="687">
        <v>0</v>
      </c>
      <c r="U48" s="687">
        <v>0</v>
      </c>
      <c r="V48" s="687">
        <v>0</v>
      </c>
      <c r="W48" s="687">
        <v>0</v>
      </c>
      <c r="X48" s="322">
        <v>0</v>
      </c>
    </row>
    <row r="49" spans="1:24" s="688" customFormat="1" ht="12" customHeight="1" x14ac:dyDescent="0.2">
      <c r="A49" s="696" t="s">
        <v>457</v>
      </c>
      <c r="B49" s="687">
        <v>0</v>
      </c>
      <c r="C49" s="687">
        <v>0</v>
      </c>
      <c r="D49" s="687">
        <v>0</v>
      </c>
      <c r="E49" s="687">
        <v>0</v>
      </c>
      <c r="F49" s="687">
        <v>0</v>
      </c>
      <c r="G49" s="687">
        <v>0</v>
      </c>
      <c r="H49" s="687">
        <v>0</v>
      </c>
      <c r="I49" s="687">
        <v>0</v>
      </c>
      <c r="J49" s="687">
        <v>0</v>
      </c>
      <c r="K49" s="687">
        <v>0</v>
      </c>
      <c r="L49" s="687">
        <v>0</v>
      </c>
      <c r="M49" s="687">
        <v>0</v>
      </c>
      <c r="N49" s="687">
        <v>0</v>
      </c>
      <c r="O49" s="687">
        <v>0</v>
      </c>
      <c r="P49" s="687">
        <v>0</v>
      </c>
      <c r="Q49" s="687">
        <v>0</v>
      </c>
      <c r="R49" s="687">
        <v>0</v>
      </c>
      <c r="S49" s="687">
        <v>0</v>
      </c>
      <c r="T49" s="687">
        <v>0</v>
      </c>
      <c r="U49" s="687">
        <v>0</v>
      </c>
      <c r="V49" s="687">
        <v>0</v>
      </c>
      <c r="W49" s="687">
        <v>0</v>
      </c>
      <c r="X49" s="322">
        <v>0</v>
      </c>
    </row>
    <row r="50" spans="1:24" s="688" customFormat="1" ht="12" customHeight="1" x14ac:dyDescent="0.2">
      <c r="A50" s="696" t="s">
        <v>381</v>
      </c>
      <c r="B50" s="687">
        <v>0</v>
      </c>
      <c r="C50" s="687">
        <v>0</v>
      </c>
      <c r="D50" s="687">
        <v>0</v>
      </c>
      <c r="E50" s="687">
        <v>0</v>
      </c>
      <c r="F50" s="687">
        <v>0</v>
      </c>
      <c r="G50" s="687">
        <v>0</v>
      </c>
      <c r="H50" s="687">
        <v>0</v>
      </c>
      <c r="I50" s="687">
        <v>0</v>
      </c>
      <c r="J50" s="687">
        <v>0</v>
      </c>
      <c r="K50" s="687">
        <v>0</v>
      </c>
      <c r="L50" s="687">
        <v>0</v>
      </c>
      <c r="M50" s="687">
        <v>0</v>
      </c>
      <c r="N50" s="687">
        <v>0</v>
      </c>
      <c r="O50" s="687">
        <v>0</v>
      </c>
      <c r="P50" s="687">
        <v>0</v>
      </c>
      <c r="Q50" s="687">
        <v>0</v>
      </c>
      <c r="R50" s="687">
        <v>0</v>
      </c>
      <c r="S50" s="687">
        <v>0</v>
      </c>
      <c r="T50" s="687">
        <v>0</v>
      </c>
      <c r="U50" s="687">
        <v>0</v>
      </c>
      <c r="V50" s="687">
        <v>0</v>
      </c>
      <c r="W50" s="687">
        <v>0</v>
      </c>
      <c r="X50" s="322">
        <v>0</v>
      </c>
    </row>
    <row r="51" spans="1:24" s="688" customFormat="1" ht="12" customHeight="1" x14ac:dyDescent="0.2">
      <c r="A51" s="696" t="s">
        <v>382</v>
      </c>
      <c r="B51" s="687">
        <v>0</v>
      </c>
      <c r="C51" s="687">
        <v>0</v>
      </c>
      <c r="D51" s="687">
        <v>0</v>
      </c>
      <c r="E51" s="687">
        <v>0</v>
      </c>
      <c r="F51" s="687">
        <v>0</v>
      </c>
      <c r="G51" s="687">
        <v>0</v>
      </c>
      <c r="H51" s="687">
        <v>0</v>
      </c>
      <c r="I51" s="687">
        <v>0</v>
      </c>
      <c r="J51" s="687">
        <v>0</v>
      </c>
      <c r="K51" s="687">
        <v>0</v>
      </c>
      <c r="L51" s="687">
        <v>0</v>
      </c>
      <c r="M51" s="687">
        <v>0</v>
      </c>
      <c r="N51" s="687">
        <v>0</v>
      </c>
      <c r="O51" s="687">
        <v>0</v>
      </c>
      <c r="P51" s="687">
        <v>0</v>
      </c>
      <c r="Q51" s="687">
        <v>0</v>
      </c>
      <c r="R51" s="687">
        <v>0</v>
      </c>
      <c r="S51" s="687">
        <v>0</v>
      </c>
      <c r="T51" s="687">
        <v>0</v>
      </c>
      <c r="U51" s="687">
        <v>0</v>
      </c>
      <c r="V51" s="687">
        <v>0</v>
      </c>
      <c r="W51" s="687">
        <v>0</v>
      </c>
      <c r="X51" s="322">
        <v>0</v>
      </c>
    </row>
    <row r="52" spans="1:24" s="688" customFormat="1" ht="12" customHeight="1" x14ac:dyDescent="0.2">
      <c r="A52" s="696" t="s">
        <v>381</v>
      </c>
      <c r="B52" s="687">
        <v>0</v>
      </c>
      <c r="C52" s="687">
        <v>0</v>
      </c>
      <c r="D52" s="687">
        <v>0</v>
      </c>
      <c r="E52" s="687">
        <v>0</v>
      </c>
      <c r="F52" s="687">
        <v>0</v>
      </c>
      <c r="G52" s="687">
        <v>0</v>
      </c>
      <c r="H52" s="687">
        <v>0</v>
      </c>
      <c r="I52" s="687">
        <v>0</v>
      </c>
      <c r="J52" s="687">
        <v>0</v>
      </c>
      <c r="K52" s="687">
        <v>0</v>
      </c>
      <c r="L52" s="687">
        <v>0</v>
      </c>
      <c r="M52" s="687">
        <v>0</v>
      </c>
      <c r="N52" s="687">
        <v>0</v>
      </c>
      <c r="O52" s="687">
        <v>0</v>
      </c>
      <c r="P52" s="687">
        <v>0</v>
      </c>
      <c r="Q52" s="687">
        <v>0</v>
      </c>
      <c r="R52" s="687">
        <v>0</v>
      </c>
      <c r="S52" s="687">
        <v>0</v>
      </c>
      <c r="T52" s="687">
        <v>0</v>
      </c>
      <c r="U52" s="687">
        <v>0</v>
      </c>
      <c r="V52" s="687">
        <v>0</v>
      </c>
      <c r="W52" s="687">
        <v>0</v>
      </c>
      <c r="X52" s="322">
        <v>0</v>
      </c>
    </row>
    <row r="53" spans="1:24" s="701" customFormat="1" ht="12" customHeight="1" x14ac:dyDescent="0.2">
      <c r="A53" s="695" t="s">
        <v>384</v>
      </c>
      <c r="B53" s="700">
        <v>0</v>
      </c>
      <c r="C53" s="700">
        <v>0</v>
      </c>
      <c r="D53" s="700">
        <v>0</v>
      </c>
      <c r="E53" s="700">
        <v>0</v>
      </c>
      <c r="F53" s="700">
        <v>0</v>
      </c>
      <c r="G53" s="700">
        <v>0</v>
      </c>
      <c r="H53" s="700">
        <v>0</v>
      </c>
      <c r="I53" s="700">
        <v>0</v>
      </c>
      <c r="J53" s="700">
        <v>0</v>
      </c>
      <c r="K53" s="700">
        <v>0</v>
      </c>
      <c r="L53" s="700">
        <v>0</v>
      </c>
      <c r="M53" s="700">
        <v>77</v>
      </c>
      <c r="N53" s="700">
        <v>0</v>
      </c>
      <c r="O53" s="700">
        <v>0</v>
      </c>
      <c r="P53" s="700">
        <v>0</v>
      </c>
      <c r="Q53" s="700">
        <v>0</v>
      </c>
      <c r="R53" s="700">
        <v>0</v>
      </c>
      <c r="S53" s="700">
        <v>0</v>
      </c>
      <c r="T53" s="700">
        <v>0</v>
      </c>
      <c r="U53" s="700">
        <v>0</v>
      </c>
      <c r="V53" s="700">
        <v>0</v>
      </c>
      <c r="W53" s="700">
        <v>0</v>
      </c>
      <c r="X53" s="320">
        <v>77</v>
      </c>
    </row>
    <row r="54" spans="1:24" s="688" customFormat="1" ht="12" customHeight="1" x14ac:dyDescent="0.2">
      <c r="A54" s="696" t="s">
        <v>380</v>
      </c>
      <c r="B54" s="687">
        <v>0</v>
      </c>
      <c r="C54" s="687">
        <v>0</v>
      </c>
      <c r="D54" s="687">
        <v>0</v>
      </c>
      <c r="E54" s="687">
        <v>0</v>
      </c>
      <c r="F54" s="687">
        <v>0</v>
      </c>
      <c r="G54" s="687">
        <v>0</v>
      </c>
      <c r="H54" s="687">
        <v>0</v>
      </c>
      <c r="I54" s="687">
        <v>0</v>
      </c>
      <c r="J54" s="687">
        <v>0</v>
      </c>
      <c r="K54" s="687">
        <v>0</v>
      </c>
      <c r="L54" s="687">
        <v>0</v>
      </c>
      <c r="M54" s="687">
        <v>77</v>
      </c>
      <c r="N54" s="687">
        <v>0</v>
      </c>
      <c r="O54" s="687">
        <v>0</v>
      </c>
      <c r="P54" s="687">
        <v>0</v>
      </c>
      <c r="Q54" s="687">
        <v>0</v>
      </c>
      <c r="R54" s="687">
        <v>0</v>
      </c>
      <c r="S54" s="687">
        <v>0</v>
      </c>
      <c r="T54" s="687">
        <v>0</v>
      </c>
      <c r="U54" s="687">
        <v>0</v>
      </c>
      <c r="V54" s="687">
        <v>0</v>
      </c>
      <c r="W54" s="687">
        <v>0</v>
      </c>
      <c r="X54" s="322">
        <v>77</v>
      </c>
    </row>
    <row r="55" spans="1:24" s="688" customFormat="1" ht="12" customHeight="1" x14ac:dyDescent="0.2">
      <c r="A55" s="696" t="s">
        <v>457</v>
      </c>
      <c r="B55" s="687">
        <v>0</v>
      </c>
      <c r="C55" s="687">
        <v>0</v>
      </c>
      <c r="D55" s="687">
        <v>0</v>
      </c>
      <c r="E55" s="687">
        <v>0</v>
      </c>
      <c r="F55" s="687">
        <v>0</v>
      </c>
      <c r="G55" s="687">
        <v>0</v>
      </c>
      <c r="H55" s="687">
        <v>0</v>
      </c>
      <c r="I55" s="687">
        <v>0</v>
      </c>
      <c r="J55" s="687">
        <v>0</v>
      </c>
      <c r="K55" s="687">
        <v>0</v>
      </c>
      <c r="L55" s="687">
        <v>0</v>
      </c>
      <c r="M55" s="687">
        <v>0</v>
      </c>
      <c r="N55" s="687">
        <v>0</v>
      </c>
      <c r="O55" s="687">
        <v>0</v>
      </c>
      <c r="P55" s="687">
        <v>0</v>
      </c>
      <c r="Q55" s="687">
        <v>0</v>
      </c>
      <c r="R55" s="687">
        <v>0</v>
      </c>
      <c r="S55" s="687">
        <v>0</v>
      </c>
      <c r="T55" s="687">
        <v>0</v>
      </c>
      <c r="U55" s="687">
        <v>0</v>
      </c>
      <c r="V55" s="687">
        <v>0</v>
      </c>
      <c r="W55" s="687">
        <v>0</v>
      </c>
      <c r="X55" s="322">
        <v>0</v>
      </c>
    </row>
    <row r="56" spans="1:24" s="688" customFormat="1" ht="12" customHeight="1" x14ac:dyDescent="0.2">
      <c r="A56" s="696" t="s">
        <v>381</v>
      </c>
      <c r="B56" s="687">
        <v>0</v>
      </c>
      <c r="C56" s="687">
        <v>0</v>
      </c>
      <c r="D56" s="687">
        <v>0</v>
      </c>
      <c r="E56" s="687">
        <v>0</v>
      </c>
      <c r="F56" s="687">
        <v>0</v>
      </c>
      <c r="G56" s="687">
        <v>0</v>
      </c>
      <c r="H56" s="687">
        <v>0</v>
      </c>
      <c r="I56" s="687">
        <v>0</v>
      </c>
      <c r="J56" s="687">
        <v>0</v>
      </c>
      <c r="K56" s="687">
        <v>0</v>
      </c>
      <c r="L56" s="687">
        <v>0</v>
      </c>
      <c r="M56" s="687">
        <v>0</v>
      </c>
      <c r="N56" s="687">
        <v>0</v>
      </c>
      <c r="O56" s="687">
        <v>0</v>
      </c>
      <c r="P56" s="687">
        <v>0</v>
      </c>
      <c r="Q56" s="687">
        <v>0</v>
      </c>
      <c r="R56" s="687">
        <v>0</v>
      </c>
      <c r="S56" s="687">
        <v>0</v>
      </c>
      <c r="T56" s="687">
        <v>0</v>
      </c>
      <c r="U56" s="687">
        <v>0</v>
      </c>
      <c r="V56" s="687">
        <v>0</v>
      </c>
      <c r="W56" s="687">
        <v>0</v>
      </c>
      <c r="X56" s="322">
        <v>0</v>
      </c>
    </row>
    <row r="57" spans="1:24" s="316" customFormat="1" ht="12" customHeight="1" x14ac:dyDescent="0.2">
      <c r="A57" s="696" t="s">
        <v>382</v>
      </c>
      <c r="B57" s="322">
        <v>0</v>
      </c>
      <c r="C57" s="322">
        <v>0</v>
      </c>
      <c r="D57" s="322">
        <v>0</v>
      </c>
      <c r="E57" s="322">
        <v>0</v>
      </c>
      <c r="F57" s="322">
        <v>0</v>
      </c>
      <c r="G57" s="322">
        <v>0</v>
      </c>
      <c r="H57" s="322">
        <v>0</v>
      </c>
      <c r="I57" s="322">
        <v>0</v>
      </c>
      <c r="J57" s="322">
        <v>0</v>
      </c>
      <c r="K57" s="322">
        <v>0</v>
      </c>
      <c r="L57" s="322">
        <v>0</v>
      </c>
      <c r="M57" s="322">
        <v>0</v>
      </c>
      <c r="N57" s="322">
        <v>0</v>
      </c>
      <c r="O57" s="322">
        <v>0</v>
      </c>
      <c r="P57" s="322">
        <v>0</v>
      </c>
      <c r="Q57" s="322">
        <v>0</v>
      </c>
      <c r="R57" s="322">
        <v>0</v>
      </c>
      <c r="S57" s="322">
        <v>0</v>
      </c>
      <c r="T57" s="322">
        <v>0</v>
      </c>
      <c r="U57" s="322">
        <v>0</v>
      </c>
      <c r="V57" s="322">
        <v>0</v>
      </c>
      <c r="W57" s="322">
        <v>0</v>
      </c>
      <c r="X57" s="322">
        <v>0</v>
      </c>
    </row>
    <row r="58" spans="1:24" s="316" customFormat="1" ht="12" customHeight="1" x14ac:dyDescent="0.2">
      <c r="A58" s="696" t="s">
        <v>381</v>
      </c>
      <c r="B58" s="322">
        <v>0</v>
      </c>
      <c r="C58" s="322">
        <v>0</v>
      </c>
      <c r="D58" s="322">
        <v>0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0</v>
      </c>
      <c r="V58" s="322">
        <v>0</v>
      </c>
      <c r="W58" s="322">
        <v>0</v>
      </c>
      <c r="X58" s="322">
        <v>0</v>
      </c>
    </row>
    <row r="59" spans="1:24" s="316" customFormat="1" ht="12" customHeight="1" x14ac:dyDescent="0.2">
      <c r="A59" s="695" t="s">
        <v>105</v>
      </c>
      <c r="B59" s="324">
        <v>0</v>
      </c>
      <c r="C59" s="324">
        <v>0</v>
      </c>
      <c r="D59" s="324">
        <v>0</v>
      </c>
      <c r="E59" s="324">
        <v>0</v>
      </c>
      <c r="F59" s="324">
        <v>0</v>
      </c>
      <c r="G59" s="324">
        <v>0</v>
      </c>
      <c r="H59" s="324">
        <v>0</v>
      </c>
      <c r="I59" s="324">
        <v>0</v>
      </c>
      <c r="J59" s="324">
        <v>0</v>
      </c>
      <c r="K59" s="324">
        <v>0</v>
      </c>
      <c r="L59" s="324">
        <v>0</v>
      </c>
      <c r="M59" s="324">
        <v>0</v>
      </c>
      <c r="N59" s="324">
        <v>0</v>
      </c>
      <c r="O59" s="324">
        <v>0</v>
      </c>
      <c r="P59" s="324">
        <v>0</v>
      </c>
      <c r="Q59" s="324">
        <v>0</v>
      </c>
      <c r="R59" s="324">
        <v>0</v>
      </c>
      <c r="S59" s="324">
        <v>0</v>
      </c>
      <c r="T59" s="324">
        <v>0</v>
      </c>
      <c r="U59" s="324">
        <v>0</v>
      </c>
      <c r="V59" s="324">
        <v>0</v>
      </c>
      <c r="W59" s="324">
        <v>0</v>
      </c>
      <c r="X59" s="320">
        <v>0</v>
      </c>
    </row>
    <row r="60" spans="1:24" s="316" customFormat="1" ht="12" customHeight="1" x14ac:dyDescent="0.2">
      <c r="A60" s="696" t="s">
        <v>380</v>
      </c>
      <c r="B60" s="322">
        <v>0</v>
      </c>
      <c r="C60" s="322">
        <v>0</v>
      </c>
      <c r="D60" s="322">
        <v>0</v>
      </c>
      <c r="E60" s="322">
        <v>0</v>
      </c>
      <c r="F60" s="322">
        <v>0</v>
      </c>
      <c r="G60" s="322">
        <v>0</v>
      </c>
      <c r="H60" s="322">
        <v>0</v>
      </c>
      <c r="I60" s="322">
        <v>0</v>
      </c>
      <c r="J60" s="322">
        <v>0</v>
      </c>
      <c r="K60" s="322">
        <v>0</v>
      </c>
      <c r="L60" s="322">
        <v>0</v>
      </c>
      <c r="M60" s="322">
        <v>0</v>
      </c>
      <c r="N60" s="322">
        <v>0</v>
      </c>
      <c r="O60" s="322">
        <v>0</v>
      </c>
      <c r="P60" s="322">
        <v>0</v>
      </c>
      <c r="Q60" s="322">
        <v>0</v>
      </c>
      <c r="R60" s="322">
        <v>0</v>
      </c>
      <c r="S60" s="322">
        <v>0</v>
      </c>
      <c r="T60" s="322">
        <v>0</v>
      </c>
      <c r="U60" s="322">
        <v>0</v>
      </c>
      <c r="V60" s="322">
        <v>0</v>
      </c>
      <c r="W60" s="322">
        <v>0</v>
      </c>
      <c r="X60" s="322">
        <v>0</v>
      </c>
    </row>
    <row r="61" spans="1:24" s="316" customFormat="1" ht="12" customHeight="1" x14ac:dyDescent="0.2">
      <c r="A61" s="696" t="s">
        <v>457</v>
      </c>
      <c r="B61" s="322">
        <v>0</v>
      </c>
      <c r="C61" s="322">
        <v>0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22">
        <v>0</v>
      </c>
      <c r="U61" s="322">
        <v>0</v>
      </c>
      <c r="V61" s="322">
        <v>0</v>
      </c>
      <c r="W61" s="322">
        <v>0</v>
      </c>
      <c r="X61" s="322">
        <v>0</v>
      </c>
    </row>
    <row r="62" spans="1:24" s="316" customFormat="1" ht="12" customHeight="1" x14ac:dyDescent="0.2">
      <c r="A62" s="696" t="s">
        <v>381</v>
      </c>
      <c r="B62" s="322">
        <v>0</v>
      </c>
      <c r="C62" s="322">
        <v>0</v>
      </c>
      <c r="D62" s="322">
        <v>0</v>
      </c>
      <c r="E62" s="322">
        <v>0</v>
      </c>
      <c r="F62" s="322">
        <v>0</v>
      </c>
      <c r="G62" s="322">
        <v>0</v>
      </c>
      <c r="H62" s="322">
        <v>0</v>
      </c>
      <c r="I62" s="322">
        <v>0</v>
      </c>
      <c r="J62" s="322">
        <v>0</v>
      </c>
      <c r="K62" s="322">
        <v>0</v>
      </c>
      <c r="L62" s="322">
        <v>0</v>
      </c>
      <c r="M62" s="322">
        <v>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0</v>
      </c>
    </row>
    <row r="63" spans="1:24" s="316" customFormat="1" ht="12" customHeight="1" x14ac:dyDescent="0.2">
      <c r="A63" s="696" t="s">
        <v>382</v>
      </c>
      <c r="B63" s="322">
        <v>0</v>
      </c>
      <c r="C63" s="322">
        <v>0</v>
      </c>
      <c r="D63" s="322">
        <v>0</v>
      </c>
      <c r="E63" s="322">
        <v>0</v>
      </c>
      <c r="F63" s="322">
        <v>0</v>
      </c>
      <c r="G63" s="322">
        <v>0</v>
      </c>
      <c r="H63" s="322">
        <v>0</v>
      </c>
      <c r="I63" s="322">
        <v>0</v>
      </c>
      <c r="J63" s="322">
        <v>0</v>
      </c>
      <c r="K63" s="322">
        <v>0</v>
      </c>
      <c r="L63" s="322">
        <v>0</v>
      </c>
      <c r="M63" s="322">
        <v>0</v>
      </c>
      <c r="N63" s="322">
        <v>0</v>
      </c>
      <c r="O63" s="322">
        <v>0</v>
      </c>
      <c r="P63" s="322">
        <v>0</v>
      </c>
      <c r="Q63" s="322">
        <v>0</v>
      </c>
      <c r="R63" s="322">
        <v>0</v>
      </c>
      <c r="S63" s="322">
        <v>0</v>
      </c>
      <c r="T63" s="322">
        <v>0</v>
      </c>
      <c r="U63" s="322">
        <v>0</v>
      </c>
      <c r="V63" s="322">
        <v>0</v>
      </c>
      <c r="W63" s="322">
        <v>0</v>
      </c>
      <c r="X63" s="322">
        <v>0</v>
      </c>
    </row>
    <row r="64" spans="1:24" s="316" customFormat="1" ht="12" customHeight="1" x14ac:dyDescent="0.2">
      <c r="A64" s="696" t="s">
        <v>381</v>
      </c>
      <c r="B64" s="322">
        <v>0</v>
      </c>
      <c r="C64" s="322">
        <v>0</v>
      </c>
      <c r="D64" s="322">
        <v>0</v>
      </c>
      <c r="E64" s="322">
        <v>0</v>
      </c>
      <c r="F64" s="322">
        <v>0</v>
      </c>
      <c r="G64" s="322">
        <v>0</v>
      </c>
      <c r="H64" s="322">
        <v>0</v>
      </c>
      <c r="I64" s="322">
        <v>0</v>
      </c>
      <c r="J64" s="322">
        <v>0</v>
      </c>
      <c r="K64" s="322">
        <v>0</v>
      </c>
      <c r="L64" s="322">
        <v>0</v>
      </c>
      <c r="M64" s="322">
        <v>0</v>
      </c>
      <c r="N64" s="322">
        <v>0</v>
      </c>
      <c r="O64" s="322">
        <v>0</v>
      </c>
      <c r="P64" s="322">
        <v>0</v>
      </c>
      <c r="Q64" s="322">
        <v>0</v>
      </c>
      <c r="R64" s="322">
        <v>0</v>
      </c>
      <c r="S64" s="322">
        <v>0</v>
      </c>
      <c r="T64" s="322">
        <v>0</v>
      </c>
      <c r="U64" s="322">
        <v>0</v>
      </c>
      <c r="V64" s="322">
        <v>0</v>
      </c>
      <c r="W64" s="322">
        <v>0</v>
      </c>
      <c r="X64" s="322">
        <v>0</v>
      </c>
    </row>
    <row r="65" spans="1:24" s="321" customFormat="1" ht="12" customHeight="1" x14ac:dyDescent="0.2">
      <c r="A65" s="695" t="s">
        <v>106</v>
      </c>
      <c r="B65" s="320">
        <v>0</v>
      </c>
      <c r="C65" s="320">
        <v>0</v>
      </c>
      <c r="D65" s="320">
        <v>0</v>
      </c>
      <c r="E65" s="320">
        <v>0</v>
      </c>
      <c r="F65" s="320">
        <v>0</v>
      </c>
      <c r="G65" s="320">
        <v>0</v>
      </c>
      <c r="H65" s="320">
        <v>0</v>
      </c>
      <c r="I65" s="320">
        <v>0</v>
      </c>
      <c r="J65" s="320">
        <v>0</v>
      </c>
      <c r="K65" s="320">
        <v>0</v>
      </c>
      <c r="L65" s="320">
        <v>0</v>
      </c>
      <c r="M65" s="320">
        <v>91</v>
      </c>
      <c r="N65" s="320">
        <v>0</v>
      </c>
      <c r="O65" s="320">
        <v>0</v>
      </c>
      <c r="P65" s="320">
        <v>0</v>
      </c>
      <c r="Q65" s="320">
        <v>0</v>
      </c>
      <c r="R65" s="320">
        <v>0</v>
      </c>
      <c r="S65" s="320">
        <v>0</v>
      </c>
      <c r="T65" s="320">
        <v>0</v>
      </c>
      <c r="U65" s="320">
        <v>0</v>
      </c>
      <c r="V65" s="320">
        <v>0</v>
      </c>
      <c r="W65" s="320">
        <v>0</v>
      </c>
      <c r="X65" s="320">
        <v>91</v>
      </c>
    </row>
    <row r="66" spans="1:24" s="316" customFormat="1" ht="12" customHeight="1" x14ac:dyDescent="0.2">
      <c r="A66" s="696" t="s">
        <v>380</v>
      </c>
      <c r="B66" s="322">
        <v>0</v>
      </c>
      <c r="C66" s="322">
        <v>0</v>
      </c>
      <c r="D66" s="322">
        <v>0</v>
      </c>
      <c r="E66" s="322">
        <v>0</v>
      </c>
      <c r="F66" s="322">
        <v>0</v>
      </c>
      <c r="G66" s="322">
        <v>0</v>
      </c>
      <c r="H66" s="322">
        <v>0</v>
      </c>
      <c r="I66" s="322">
        <v>0</v>
      </c>
      <c r="J66" s="322">
        <v>0</v>
      </c>
      <c r="K66" s="322">
        <v>0</v>
      </c>
      <c r="L66" s="322">
        <v>0</v>
      </c>
      <c r="M66" s="322">
        <v>91</v>
      </c>
      <c r="N66" s="322">
        <v>0</v>
      </c>
      <c r="O66" s="322">
        <v>0</v>
      </c>
      <c r="P66" s="322">
        <v>0</v>
      </c>
      <c r="Q66" s="322">
        <v>0</v>
      </c>
      <c r="R66" s="322">
        <v>0</v>
      </c>
      <c r="S66" s="322">
        <v>0</v>
      </c>
      <c r="T66" s="322">
        <v>0</v>
      </c>
      <c r="U66" s="322">
        <v>0</v>
      </c>
      <c r="V66" s="322">
        <v>0</v>
      </c>
      <c r="W66" s="322">
        <v>0</v>
      </c>
      <c r="X66" s="322">
        <v>91</v>
      </c>
    </row>
    <row r="67" spans="1:24" s="316" customFormat="1" ht="12" customHeight="1" x14ac:dyDescent="0.2">
      <c r="A67" s="696" t="s">
        <v>457</v>
      </c>
      <c r="B67" s="322">
        <v>0</v>
      </c>
      <c r="C67" s="322">
        <v>0</v>
      </c>
      <c r="D67" s="322">
        <v>0</v>
      </c>
      <c r="E67" s="322">
        <v>0</v>
      </c>
      <c r="F67" s="322">
        <v>0</v>
      </c>
      <c r="G67" s="322">
        <v>0</v>
      </c>
      <c r="H67" s="322">
        <v>0</v>
      </c>
      <c r="I67" s="322">
        <v>0</v>
      </c>
      <c r="J67" s="322">
        <v>0</v>
      </c>
      <c r="K67" s="322">
        <v>0</v>
      </c>
      <c r="L67" s="322">
        <v>0</v>
      </c>
      <c r="M67" s="322">
        <v>0</v>
      </c>
      <c r="N67" s="322">
        <v>0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0</v>
      </c>
    </row>
    <row r="68" spans="1:24" s="316" customFormat="1" ht="12" customHeight="1" x14ac:dyDescent="0.2">
      <c r="A68" s="696" t="s">
        <v>381</v>
      </c>
      <c r="B68" s="322">
        <v>0</v>
      </c>
      <c r="C68" s="322">
        <v>0</v>
      </c>
      <c r="D68" s="322">
        <v>0</v>
      </c>
      <c r="E68" s="322">
        <v>0</v>
      </c>
      <c r="F68" s="322">
        <v>0</v>
      </c>
      <c r="G68" s="322">
        <v>0</v>
      </c>
      <c r="H68" s="322">
        <v>0</v>
      </c>
      <c r="I68" s="322">
        <v>0</v>
      </c>
      <c r="J68" s="322">
        <v>0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0</v>
      </c>
      <c r="U68" s="322">
        <v>0</v>
      </c>
      <c r="V68" s="322">
        <v>0</v>
      </c>
      <c r="W68" s="322">
        <v>0</v>
      </c>
      <c r="X68" s="322">
        <v>0</v>
      </c>
    </row>
    <row r="69" spans="1:24" s="316" customFormat="1" ht="12" customHeight="1" x14ac:dyDescent="0.2">
      <c r="A69" s="696" t="s">
        <v>382</v>
      </c>
      <c r="B69" s="322">
        <v>0</v>
      </c>
      <c r="C69" s="322">
        <v>0</v>
      </c>
      <c r="D69" s="322">
        <v>0</v>
      </c>
      <c r="E69" s="322">
        <v>0</v>
      </c>
      <c r="F69" s="322">
        <v>0</v>
      </c>
      <c r="G69" s="322">
        <v>0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0</v>
      </c>
    </row>
    <row r="70" spans="1:24" s="316" customFormat="1" ht="12" customHeight="1" thickBot="1" x14ac:dyDescent="0.25">
      <c r="A70" s="696" t="s">
        <v>381</v>
      </c>
      <c r="B70" s="322">
        <v>0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0</v>
      </c>
    </row>
    <row r="71" spans="1:24" s="702" customFormat="1" ht="12" customHeight="1" thickTop="1" x14ac:dyDescent="0.2">
      <c r="A71" s="1247" t="s">
        <v>1695</v>
      </c>
      <c r="B71" s="1245">
        <v>2654</v>
      </c>
      <c r="C71" s="1245">
        <v>9</v>
      </c>
      <c r="D71" s="1245">
        <v>10</v>
      </c>
      <c r="E71" s="1245">
        <v>1433</v>
      </c>
      <c r="F71" s="1245">
        <v>10317</v>
      </c>
      <c r="G71" s="1245">
        <v>2987</v>
      </c>
      <c r="H71" s="1245">
        <v>30145</v>
      </c>
      <c r="I71" s="1245">
        <v>154640.83040150921</v>
      </c>
      <c r="J71" s="1245">
        <v>198768</v>
      </c>
      <c r="K71" s="1245">
        <v>1327691</v>
      </c>
      <c r="L71" s="1245">
        <v>288447</v>
      </c>
      <c r="M71" s="1245">
        <v>47001</v>
      </c>
      <c r="N71" s="1245">
        <v>18205</v>
      </c>
      <c r="O71" s="1245">
        <v>50876</v>
      </c>
      <c r="P71" s="1245">
        <v>3441</v>
      </c>
      <c r="Q71" s="1245">
        <v>14206</v>
      </c>
      <c r="R71" s="1245">
        <v>17633</v>
      </c>
      <c r="S71" s="1245">
        <v>3692</v>
      </c>
      <c r="T71" s="1245">
        <v>32789</v>
      </c>
      <c r="U71" s="1245">
        <v>31422</v>
      </c>
      <c r="V71" s="1245">
        <v>129774</v>
      </c>
      <c r="W71" s="1245">
        <v>9946</v>
      </c>
      <c r="X71" s="1246">
        <v>2376086.8304015091</v>
      </c>
    </row>
    <row r="72" spans="1:24" s="701" customFormat="1" ht="12" customHeight="1" x14ac:dyDescent="0.2">
      <c r="A72" s="699" t="s">
        <v>379</v>
      </c>
      <c r="B72" s="700">
        <v>464</v>
      </c>
      <c r="C72" s="700">
        <v>6</v>
      </c>
      <c r="D72" s="700">
        <v>0</v>
      </c>
      <c r="E72" s="700">
        <v>364</v>
      </c>
      <c r="F72" s="700">
        <v>5135</v>
      </c>
      <c r="G72" s="700">
        <v>224</v>
      </c>
      <c r="H72" s="700">
        <v>17236</v>
      </c>
      <c r="I72" s="700">
        <v>25847.05543887796</v>
      </c>
      <c r="J72" s="700">
        <v>17309</v>
      </c>
      <c r="K72" s="700">
        <v>688633</v>
      </c>
      <c r="L72" s="700">
        <v>50899</v>
      </c>
      <c r="M72" s="700">
        <v>14178</v>
      </c>
      <c r="N72" s="700">
        <v>5905</v>
      </c>
      <c r="O72" s="700">
        <v>50022</v>
      </c>
      <c r="P72" s="700">
        <v>166</v>
      </c>
      <c r="Q72" s="700">
        <v>3178</v>
      </c>
      <c r="R72" s="700">
        <v>17516</v>
      </c>
      <c r="S72" s="700">
        <v>2123</v>
      </c>
      <c r="T72" s="700">
        <v>12069</v>
      </c>
      <c r="U72" s="700">
        <v>12352</v>
      </c>
      <c r="V72" s="700">
        <v>8443</v>
      </c>
      <c r="W72" s="700">
        <v>9938</v>
      </c>
      <c r="X72" s="320">
        <v>942007.05543887801</v>
      </c>
    </row>
    <row r="73" spans="1:24" s="688" customFormat="1" ht="12" customHeight="1" x14ac:dyDescent="0.2">
      <c r="A73" s="696" t="s">
        <v>380</v>
      </c>
      <c r="B73" s="687">
        <v>401</v>
      </c>
      <c r="C73" s="687">
        <v>0</v>
      </c>
      <c r="D73" s="687">
        <v>0</v>
      </c>
      <c r="E73" s="687">
        <v>364</v>
      </c>
      <c r="F73" s="687">
        <v>4753</v>
      </c>
      <c r="G73" s="687">
        <v>190</v>
      </c>
      <c r="H73" s="687">
        <v>17236</v>
      </c>
      <c r="I73" s="687">
        <v>25764.105438877959</v>
      </c>
      <c r="J73" s="687">
        <v>17172</v>
      </c>
      <c r="K73" s="687">
        <v>688534</v>
      </c>
      <c r="L73" s="687">
        <v>50893</v>
      </c>
      <c r="M73" s="687">
        <v>14156</v>
      </c>
      <c r="N73" s="687">
        <v>5905</v>
      </c>
      <c r="O73" s="687">
        <v>49982</v>
      </c>
      <c r="P73" s="687">
        <v>166</v>
      </c>
      <c r="Q73" s="687">
        <v>3048</v>
      </c>
      <c r="R73" s="687">
        <v>17463</v>
      </c>
      <c r="S73" s="687">
        <v>2103</v>
      </c>
      <c r="T73" s="687">
        <v>12028</v>
      </c>
      <c r="U73" s="687">
        <v>12327</v>
      </c>
      <c r="V73" s="687">
        <v>8443</v>
      </c>
      <c r="W73" s="687">
        <v>9910</v>
      </c>
      <c r="X73" s="322">
        <v>940838.10543887794</v>
      </c>
    </row>
    <row r="74" spans="1:24" s="688" customFormat="1" ht="12" customHeight="1" x14ac:dyDescent="0.2">
      <c r="A74" s="696" t="s">
        <v>457</v>
      </c>
      <c r="B74" s="687">
        <v>63</v>
      </c>
      <c r="C74" s="687">
        <v>0</v>
      </c>
      <c r="D74" s="687">
        <v>0</v>
      </c>
      <c r="E74" s="687">
        <v>0</v>
      </c>
      <c r="F74" s="687">
        <v>382</v>
      </c>
      <c r="G74" s="687">
        <v>3</v>
      </c>
      <c r="H74" s="687">
        <v>0</v>
      </c>
      <c r="I74" s="687">
        <v>0</v>
      </c>
      <c r="J74" s="687">
        <v>113</v>
      </c>
      <c r="K74" s="687">
        <v>97</v>
      </c>
      <c r="L74" s="687">
        <v>2</v>
      </c>
      <c r="M74" s="687">
        <v>0</v>
      </c>
      <c r="N74" s="687">
        <v>0</v>
      </c>
      <c r="O74" s="687">
        <v>13</v>
      </c>
      <c r="P74" s="687">
        <v>0</v>
      </c>
      <c r="Q74" s="687">
        <v>0</v>
      </c>
      <c r="R74" s="687">
        <v>40</v>
      </c>
      <c r="S74" s="687">
        <v>4</v>
      </c>
      <c r="T74" s="687">
        <v>41</v>
      </c>
      <c r="U74" s="687">
        <v>0</v>
      </c>
      <c r="V74" s="687">
        <v>0</v>
      </c>
      <c r="W74" s="687">
        <v>27</v>
      </c>
      <c r="X74" s="322">
        <v>785</v>
      </c>
    </row>
    <row r="75" spans="1:24" s="688" customFormat="1" ht="12" customHeight="1" x14ac:dyDescent="0.2">
      <c r="A75" s="696" t="s">
        <v>381</v>
      </c>
      <c r="B75" s="687">
        <v>17808</v>
      </c>
      <c r="C75" s="687">
        <v>0</v>
      </c>
      <c r="D75" s="687">
        <v>0</v>
      </c>
      <c r="E75" s="687">
        <v>0</v>
      </c>
      <c r="F75" s="687">
        <v>4</v>
      </c>
      <c r="G75" s="687">
        <v>1087</v>
      </c>
      <c r="H75" s="687">
        <v>0</v>
      </c>
      <c r="I75" s="687">
        <v>0</v>
      </c>
      <c r="J75" s="687">
        <v>556950</v>
      </c>
      <c r="K75" s="687">
        <v>19249</v>
      </c>
      <c r="L75" s="687">
        <v>4</v>
      </c>
      <c r="M75" s="687">
        <v>0</v>
      </c>
      <c r="N75" s="687">
        <v>10525</v>
      </c>
      <c r="O75" s="687">
        <v>13544</v>
      </c>
      <c r="P75" s="687">
        <v>1226555</v>
      </c>
      <c r="Q75" s="687">
        <v>0</v>
      </c>
      <c r="R75" s="687">
        <v>17065</v>
      </c>
      <c r="S75" s="687">
        <v>3217</v>
      </c>
      <c r="T75" s="687">
        <v>2599</v>
      </c>
      <c r="U75" s="687">
        <v>0</v>
      </c>
      <c r="V75" s="687">
        <v>204228</v>
      </c>
      <c r="W75" s="687">
        <v>31462</v>
      </c>
      <c r="X75" s="322">
        <v>2104297</v>
      </c>
    </row>
    <row r="76" spans="1:24" s="688" customFormat="1" ht="12" customHeight="1" x14ac:dyDescent="0.2">
      <c r="A76" s="696" t="s">
        <v>382</v>
      </c>
      <c r="B76" s="687">
        <v>0</v>
      </c>
      <c r="C76" s="687">
        <v>6</v>
      </c>
      <c r="D76" s="687">
        <v>0</v>
      </c>
      <c r="E76" s="687">
        <v>0</v>
      </c>
      <c r="F76" s="687">
        <v>0</v>
      </c>
      <c r="G76" s="687">
        <v>31</v>
      </c>
      <c r="H76" s="687">
        <v>0</v>
      </c>
      <c r="I76" s="687">
        <v>82.95</v>
      </c>
      <c r="J76" s="687">
        <v>24</v>
      </c>
      <c r="K76" s="687">
        <v>2</v>
      </c>
      <c r="L76" s="687">
        <v>4</v>
      </c>
      <c r="M76" s="687">
        <v>22</v>
      </c>
      <c r="N76" s="687">
        <v>0</v>
      </c>
      <c r="O76" s="687">
        <v>27</v>
      </c>
      <c r="P76" s="687">
        <v>0</v>
      </c>
      <c r="Q76" s="687">
        <v>130</v>
      </c>
      <c r="R76" s="687">
        <v>13</v>
      </c>
      <c r="S76" s="687">
        <v>16</v>
      </c>
      <c r="T76" s="687">
        <v>0</v>
      </c>
      <c r="U76" s="687">
        <v>25</v>
      </c>
      <c r="V76" s="687">
        <v>0</v>
      </c>
      <c r="W76" s="687">
        <v>1</v>
      </c>
      <c r="X76" s="322">
        <v>383.95</v>
      </c>
    </row>
    <row r="77" spans="1:24" s="688" customFormat="1" ht="12" customHeight="1" x14ac:dyDescent="0.2">
      <c r="A77" s="696" t="s">
        <v>381</v>
      </c>
      <c r="B77" s="687">
        <v>0</v>
      </c>
      <c r="C77" s="687">
        <v>10823</v>
      </c>
      <c r="D77" s="687">
        <v>0</v>
      </c>
      <c r="E77" s="687">
        <v>117050</v>
      </c>
      <c r="F77" s="687">
        <v>0</v>
      </c>
      <c r="G77" s="687">
        <v>79778</v>
      </c>
      <c r="H77" s="687">
        <v>0</v>
      </c>
      <c r="I77" s="687">
        <v>93274.260709265873</v>
      </c>
      <c r="J77" s="687">
        <v>728775</v>
      </c>
      <c r="K77" s="687">
        <v>299705</v>
      </c>
      <c r="L77" s="687">
        <v>4005</v>
      </c>
      <c r="M77" s="687">
        <v>442305</v>
      </c>
      <c r="N77" s="687">
        <v>0</v>
      </c>
      <c r="O77" s="687">
        <v>1039666</v>
      </c>
      <c r="P77" s="687">
        <v>0</v>
      </c>
      <c r="Q77" s="687">
        <v>484435</v>
      </c>
      <c r="R77" s="687">
        <v>657501</v>
      </c>
      <c r="S77" s="687">
        <v>319614</v>
      </c>
      <c r="T77" s="687">
        <v>768800</v>
      </c>
      <c r="U77" s="687">
        <v>855839</v>
      </c>
      <c r="V77" s="687">
        <v>796676</v>
      </c>
      <c r="W77" s="687">
        <v>2900471</v>
      </c>
      <c r="X77" s="322">
        <v>9598717.2607092671</v>
      </c>
    </row>
    <row r="78" spans="1:24" s="701" customFormat="1" ht="12" customHeight="1" x14ac:dyDescent="0.2">
      <c r="A78" s="695" t="s">
        <v>383</v>
      </c>
      <c r="B78" s="700">
        <v>0</v>
      </c>
      <c r="C78" s="700">
        <v>1</v>
      </c>
      <c r="D78" s="700">
        <v>1</v>
      </c>
      <c r="E78" s="700">
        <v>0</v>
      </c>
      <c r="F78" s="700">
        <v>0</v>
      </c>
      <c r="G78" s="700">
        <v>165</v>
      </c>
      <c r="H78" s="700">
        <v>1368</v>
      </c>
      <c r="I78" s="700">
        <v>58499.164912311586</v>
      </c>
      <c r="J78" s="700">
        <v>93</v>
      </c>
      <c r="K78" s="700">
        <v>0</v>
      </c>
      <c r="L78" s="700">
        <v>249</v>
      </c>
      <c r="M78" s="700">
        <v>4990</v>
      </c>
      <c r="N78" s="700">
        <v>0</v>
      </c>
      <c r="O78" s="700">
        <v>17</v>
      </c>
      <c r="P78" s="700">
        <v>2183</v>
      </c>
      <c r="Q78" s="700">
        <v>337</v>
      </c>
      <c r="R78" s="700">
        <v>0</v>
      </c>
      <c r="S78" s="700">
        <v>1560</v>
      </c>
      <c r="T78" s="700">
        <v>263</v>
      </c>
      <c r="U78" s="700">
        <v>1835</v>
      </c>
      <c r="V78" s="700">
        <v>0</v>
      </c>
      <c r="W78" s="700">
        <v>7</v>
      </c>
      <c r="X78" s="320">
        <v>71568.164912311593</v>
      </c>
    </row>
    <row r="79" spans="1:24" s="688" customFormat="1" ht="12" customHeight="1" x14ac:dyDescent="0.2">
      <c r="A79" s="696" t="s">
        <v>380</v>
      </c>
      <c r="B79" s="687">
        <v>0</v>
      </c>
      <c r="C79" s="687">
        <v>0</v>
      </c>
      <c r="D79" s="687">
        <v>1</v>
      </c>
      <c r="E79" s="687">
        <v>0</v>
      </c>
      <c r="F79" s="687">
        <v>0</v>
      </c>
      <c r="G79" s="687">
        <v>114</v>
      </c>
      <c r="H79" s="687">
        <v>1368</v>
      </c>
      <c r="I79" s="687">
        <v>58449.164912311586</v>
      </c>
      <c r="J79" s="687">
        <v>0</v>
      </c>
      <c r="K79" s="687">
        <v>0</v>
      </c>
      <c r="L79" s="687">
        <v>227</v>
      </c>
      <c r="M79" s="687">
        <v>4990</v>
      </c>
      <c r="N79" s="687">
        <v>0</v>
      </c>
      <c r="O79" s="687">
        <v>0</v>
      </c>
      <c r="P79" s="687">
        <v>2183</v>
      </c>
      <c r="Q79" s="687">
        <v>212</v>
      </c>
      <c r="R79" s="687">
        <v>0</v>
      </c>
      <c r="S79" s="687">
        <v>1558</v>
      </c>
      <c r="T79" s="687">
        <v>108</v>
      </c>
      <c r="U79" s="687">
        <v>1809</v>
      </c>
      <c r="V79" s="687">
        <v>0</v>
      </c>
      <c r="W79" s="687">
        <v>0</v>
      </c>
      <c r="X79" s="322">
        <v>71019.164912311593</v>
      </c>
    </row>
    <row r="80" spans="1:24" s="688" customFormat="1" ht="12" customHeight="1" x14ac:dyDescent="0.2">
      <c r="A80" s="696" t="s">
        <v>457</v>
      </c>
      <c r="B80" s="687">
        <v>0</v>
      </c>
      <c r="C80" s="687">
        <v>0</v>
      </c>
      <c r="D80" s="687">
        <v>0</v>
      </c>
      <c r="E80" s="687">
        <v>0</v>
      </c>
      <c r="F80" s="687">
        <v>0</v>
      </c>
      <c r="G80" s="687">
        <v>51</v>
      </c>
      <c r="H80" s="687">
        <v>0</v>
      </c>
      <c r="I80" s="687">
        <v>0</v>
      </c>
      <c r="J80" s="687">
        <v>93</v>
      </c>
      <c r="K80" s="687">
        <v>0</v>
      </c>
      <c r="L80" s="687">
        <v>21</v>
      </c>
      <c r="M80" s="687">
        <v>0</v>
      </c>
      <c r="N80" s="687">
        <v>0</v>
      </c>
      <c r="O80" s="687">
        <v>0</v>
      </c>
      <c r="P80" s="687">
        <v>0</v>
      </c>
      <c r="Q80" s="687">
        <v>0</v>
      </c>
      <c r="R80" s="687">
        <v>0</v>
      </c>
      <c r="S80" s="687">
        <v>0</v>
      </c>
      <c r="T80" s="687">
        <v>155</v>
      </c>
      <c r="U80" s="687">
        <v>0</v>
      </c>
      <c r="V80" s="687">
        <v>0</v>
      </c>
      <c r="W80" s="687">
        <v>0</v>
      </c>
      <c r="X80" s="322">
        <v>320</v>
      </c>
    </row>
    <row r="81" spans="1:24" s="688" customFormat="1" ht="12" customHeight="1" x14ac:dyDescent="0.2">
      <c r="A81" s="696" t="s">
        <v>381</v>
      </c>
      <c r="B81" s="687">
        <v>0</v>
      </c>
      <c r="C81" s="687">
        <v>0</v>
      </c>
      <c r="D81" s="687">
        <v>0</v>
      </c>
      <c r="E81" s="687">
        <v>0</v>
      </c>
      <c r="F81" s="687">
        <v>0</v>
      </c>
      <c r="G81" s="687">
        <v>15125</v>
      </c>
      <c r="H81" s="687">
        <v>0</v>
      </c>
      <c r="I81" s="687">
        <v>0</v>
      </c>
      <c r="J81" s="687">
        <v>40914</v>
      </c>
      <c r="K81" s="687">
        <v>0</v>
      </c>
      <c r="L81" s="687">
        <v>782</v>
      </c>
      <c r="M81" s="687">
        <v>0</v>
      </c>
      <c r="N81" s="687">
        <v>0</v>
      </c>
      <c r="O81" s="687">
        <v>0</v>
      </c>
      <c r="P81" s="687">
        <v>1061084</v>
      </c>
      <c r="Q81" s="687">
        <v>0</v>
      </c>
      <c r="R81" s="687">
        <v>0</v>
      </c>
      <c r="S81" s="687">
        <v>0</v>
      </c>
      <c r="T81" s="687">
        <v>20033</v>
      </c>
      <c r="U81" s="687">
        <v>0</v>
      </c>
      <c r="V81" s="687">
        <v>0</v>
      </c>
      <c r="W81" s="687">
        <v>0</v>
      </c>
      <c r="X81" s="322">
        <v>1137938</v>
      </c>
    </row>
    <row r="82" spans="1:24" s="688" customFormat="1" ht="12" customHeight="1" x14ac:dyDescent="0.2">
      <c r="A82" s="696" t="s">
        <v>382</v>
      </c>
      <c r="B82" s="687">
        <v>0</v>
      </c>
      <c r="C82" s="687">
        <v>1</v>
      </c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50</v>
      </c>
      <c r="J82" s="687">
        <v>0</v>
      </c>
      <c r="K82" s="687">
        <v>0</v>
      </c>
      <c r="L82" s="687">
        <v>1</v>
      </c>
      <c r="M82" s="687">
        <v>0</v>
      </c>
      <c r="N82" s="687">
        <v>0</v>
      </c>
      <c r="O82" s="687">
        <v>17</v>
      </c>
      <c r="P82" s="687">
        <v>0</v>
      </c>
      <c r="Q82" s="687">
        <v>125</v>
      </c>
      <c r="R82" s="687">
        <v>0</v>
      </c>
      <c r="S82" s="687">
        <v>2</v>
      </c>
      <c r="T82" s="687">
        <v>0</v>
      </c>
      <c r="U82" s="687">
        <v>26</v>
      </c>
      <c r="V82" s="687">
        <v>0</v>
      </c>
      <c r="W82" s="687">
        <v>7</v>
      </c>
      <c r="X82" s="322">
        <v>229</v>
      </c>
    </row>
    <row r="83" spans="1:24" s="688" customFormat="1" ht="12" customHeight="1" x14ac:dyDescent="0.2">
      <c r="A83" s="696" t="s">
        <v>381</v>
      </c>
      <c r="B83" s="687">
        <v>0</v>
      </c>
      <c r="C83" s="687">
        <v>64</v>
      </c>
      <c r="D83" s="687">
        <v>0</v>
      </c>
      <c r="E83" s="687">
        <v>54465</v>
      </c>
      <c r="F83" s="687">
        <v>0</v>
      </c>
      <c r="G83" s="687">
        <v>0</v>
      </c>
      <c r="H83" s="687">
        <v>0</v>
      </c>
      <c r="I83" s="687">
        <v>113659.23929073413</v>
      </c>
      <c r="J83" s="687">
        <v>0</v>
      </c>
      <c r="K83" s="687">
        <v>0</v>
      </c>
      <c r="L83" s="687">
        <v>1423</v>
      </c>
      <c r="M83" s="687">
        <v>0</v>
      </c>
      <c r="N83" s="687">
        <v>0</v>
      </c>
      <c r="O83" s="687">
        <v>65185</v>
      </c>
      <c r="P83" s="687">
        <v>0</v>
      </c>
      <c r="Q83" s="687">
        <v>184038</v>
      </c>
      <c r="R83" s="687">
        <v>0</v>
      </c>
      <c r="S83" s="687">
        <v>958</v>
      </c>
      <c r="T83" s="687">
        <v>0</v>
      </c>
      <c r="U83" s="687">
        <v>28723</v>
      </c>
      <c r="V83" s="687">
        <v>0</v>
      </c>
      <c r="W83" s="687">
        <v>2084982</v>
      </c>
      <c r="X83" s="322">
        <v>2533497.2392907343</v>
      </c>
    </row>
    <row r="84" spans="1:24" s="701" customFormat="1" ht="12" customHeight="1" x14ac:dyDescent="0.2">
      <c r="A84" s="695" t="s">
        <v>2107</v>
      </c>
      <c r="B84" s="700">
        <v>1656</v>
      </c>
      <c r="C84" s="700">
        <v>2</v>
      </c>
      <c r="D84" s="700">
        <v>9</v>
      </c>
      <c r="E84" s="700">
        <v>1069</v>
      </c>
      <c r="F84" s="700">
        <v>4054</v>
      </c>
      <c r="G84" s="700">
        <v>1225</v>
      </c>
      <c r="H84" s="700">
        <v>9821</v>
      </c>
      <c r="I84" s="700">
        <v>68644.610050319665</v>
      </c>
      <c r="J84" s="700">
        <v>160622</v>
      </c>
      <c r="K84" s="700">
        <v>627883</v>
      </c>
      <c r="L84" s="700">
        <v>221426</v>
      </c>
      <c r="M84" s="700">
        <v>26207</v>
      </c>
      <c r="N84" s="700">
        <v>11146</v>
      </c>
      <c r="O84" s="700">
        <v>837</v>
      </c>
      <c r="P84" s="700">
        <v>777</v>
      </c>
      <c r="Q84" s="700">
        <v>2564</v>
      </c>
      <c r="R84" s="700">
        <v>105</v>
      </c>
      <c r="S84" s="700">
        <v>9</v>
      </c>
      <c r="T84" s="700">
        <v>16358</v>
      </c>
      <c r="U84" s="700">
        <v>15804</v>
      </c>
      <c r="V84" s="700">
        <v>31781</v>
      </c>
      <c r="W84" s="700">
        <v>1</v>
      </c>
      <c r="X84" s="320">
        <v>1202000.6100503197</v>
      </c>
    </row>
    <row r="85" spans="1:24" s="688" customFormat="1" ht="12" customHeight="1" x14ac:dyDescent="0.2">
      <c r="A85" s="696" t="s">
        <v>380</v>
      </c>
      <c r="B85" s="687">
        <v>1656</v>
      </c>
      <c r="C85" s="687">
        <v>0</v>
      </c>
      <c r="D85" s="687">
        <v>9</v>
      </c>
      <c r="E85" s="687">
        <v>1067</v>
      </c>
      <c r="F85" s="687">
        <v>3968</v>
      </c>
      <c r="G85" s="687">
        <v>1223</v>
      </c>
      <c r="H85" s="687">
        <v>9821</v>
      </c>
      <c r="I85" s="687">
        <v>68644.610050319665</v>
      </c>
      <c r="J85" s="687">
        <v>160539</v>
      </c>
      <c r="K85" s="687">
        <v>627795</v>
      </c>
      <c r="L85" s="687">
        <v>221376</v>
      </c>
      <c r="M85" s="687">
        <v>26207</v>
      </c>
      <c r="N85" s="687">
        <v>11146</v>
      </c>
      <c r="O85" s="687">
        <v>830</v>
      </c>
      <c r="P85" s="687">
        <v>777</v>
      </c>
      <c r="Q85" s="687">
        <v>2434</v>
      </c>
      <c r="R85" s="687">
        <v>101</v>
      </c>
      <c r="S85" s="687">
        <v>0</v>
      </c>
      <c r="T85" s="687">
        <v>16356</v>
      </c>
      <c r="U85" s="687">
        <v>15772</v>
      </c>
      <c r="V85" s="687">
        <v>31781</v>
      </c>
      <c r="W85" s="687">
        <v>0</v>
      </c>
      <c r="X85" s="322">
        <v>1201502.6100503197</v>
      </c>
    </row>
    <row r="86" spans="1:24" s="688" customFormat="1" ht="12" customHeight="1" x14ac:dyDescent="0.2">
      <c r="A86" s="696" t="s">
        <v>457</v>
      </c>
      <c r="B86" s="687">
        <v>0</v>
      </c>
      <c r="C86" s="687">
        <v>0</v>
      </c>
      <c r="D86" s="687">
        <v>0</v>
      </c>
      <c r="E86" s="687">
        <v>0</v>
      </c>
      <c r="F86" s="687">
        <v>86</v>
      </c>
      <c r="G86" s="687">
        <v>0</v>
      </c>
      <c r="H86" s="687">
        <v>0</v>
      </c>
      <c r="I86" s="687">
        <v>0</v>
      </c>
      <c r="J86" s="687">
        <v>0</v>
      </c>
      <c r="K86" s="687">
        <v>88</v>
      </c>
      <c r="L86" s="687">
        <v>39</v>
      </c>
      <c r="M86" s="687">
        <v>0</v>
      </c>
      <c r="N86" s="687">
        <v>0</v>
      </c>
      <c r="O86" s="687">
        <v>0</v>
      </c>
      <c r="P86" s="687">
        <v>0</v>
      </c>
      <c r="Q86" s="687">
        <v>0</v>
      </c>
      <c r="R86" s="687">
        <v>0</v>
      </c>
      <c r="S86" s="687">
        <v>0</v>
      </c>
      <c r="T86" s="687">
        <v>2</v>
      </c>
      <c r="U86" s="687">
        <v>0</v>
      </c>
      <c r="V86" s="687">
        <v>0</v>
      </c>
      <c r="W86" s="687">
        <v>0</v>
      </c>
      <c r="X86" s="322">
        <v>215</v>
      </c>
    </row>
    <row r="87" spans="1:24" s="688" customFormat="1" ht="12" customHeight="1" x14ac:dyDescent="0.2">
      <c r="A87" s="696" t="s">
        <v>381</v>
      </c>
      <c r="B87" s="687">
        <v>0</v>
      </c>
      <c r="C87" s="687">
        <v>0</v>
      </c>
      <c r="D87" s="687">
        <v>0</v>
      </c>
      <c r="E87" s="687">
        <v>0</v>
      </c>
      <c r="F87" s="687">
        <v>86</v>
      </c>
      <c r="G87" s="687">
        <v>0</v>
      </c>
      <c r="H87" s="687">
        <v>0</v>
      </c>
      <c r="I87" s="687">
        <v>0</v>
      </c>
      <c r="J87" s="687">
        <v>0</v>
      </c>
      <c r="K87" s="687">
        <v>29243</v>
      </c>
      <c r="L87" s="687">
        <v>20876</v>
      </c>
      <c r="M87" s="687">
        <v>0</v>
      </c>
      <c r="N87" s="687">
        <v>7125</v>
      </c>
      <c r="O87" s="687">
        <v>0</v>
      </c>
      <c r="P87" s="687">
        <v>312502</v>
      </c>
      <c r="Q87" s="687">
        <v>0</v>
      </c>
      <c r="R87" s="687">
        <v>0</v>
      </c>
      <c r="S87" s="687">
        <v>0</v>
      </c>
      <c r="T87" s="687">
        <v>2621</v>
      </c>
      <c r="U87" s="687">
        <v>0</v>
      </c>
      <c r="V87" s="687">
        <v>205274</v>
      </c>
      <c r="W87" s="687">
        <v>0</v>
      </c>
      <c r="X87" s="322">
        <v>577727</v>
      </c>
    </row>
    <row r="88" spans="1:24" s="316" customFormat="1" ht="12" customHeight="1" x14ac:dyDescent="0.2">
      <c r="A88" s="696" t="s">
        <v>382</v>
      </c>
      <c r="B88" s="322">
        <v>0</v>
      </c>
      <c r="C88" s="322">
        <v>2</v>
      </c>
      <c r="D88" s="322">
        <v>0</v>
      </c>
      <c r="E88" s="322">
        <v>2</v>
      </c>
      <c r="F88" s="322">
        <v>0</v>
      </c>
      <c r="G88" s="322">
        <v>2</v>
      </c>
      <c r="H88" s="322">
        <v>0</v>
      </c>
      <c r="I88" s="322">
        <v>0</v>
      </c>
      <c r="J88" s="322">
        <v>83</v>
      </c>
      <c r="K88" s="322">
        <v>0</v>
      </c>
      <c r="L88" s="322">
        <v>11</v>
      </c>
      <c r="M88" s="322">
        <v>0</v>
      </c>
      <c r="N88" s="322">
        <v>0</v>
      </c>
      <c r="O88" s="322">
        <v>7</v>
      </c>
      <c r="P88" s="322">
        <v>0</v>
      </c>
      <c r="Q88" s="322">
        <v>130</v>
      </c>
      <c r="R88" s="322">
        <v>4</v>
      </c>
      <c r="S88" s="322">
        <v>9</v>
      </c>
      <c r="T88" s="322">
        <v>0</v>
      </c>
      <c r="U88" s="322">
        <v>32</v>
      </c>
      <c r="V88" s="322">
        <v>0</v>
      </c>
      <c r="W88" s="322">
        <v>1</v>
      </c>
      <c r="X88" s="322">
        <v>283</v>
      </c>
    </row>
    <row r="89" spans="1:24" s="316" customFormat="1" ht="12" customHeight="1" x14ac:dyDescent="0.2">
      <c r="A89" s="696" t="s">
        <v>381</v>
      </c>
      <c r="B89" s="322">
        <v>0</v>
      </c>
      <c r="C89" s="322">
        <v>7460</v>
      </c>
      <c r="D89" s="322">
        <v>0</v>
      </c>
      <c r="E89" s="322">
        <v>20833</v>
      </c>
      <c r="F89" s="322">
        <v>0</v>
      </c>
      <c r="G89" s="322">
        <v>16389</v>
      </c>
      <c r="H89" s="322">
        <v>0</v>
      </c>
      <c r="I89" s="322">
        <v>278904.05</v>
      </c>
      <c r="J89" s="322">
        <v>211915</v>
      </c>
      <c r="K89" s="322">
        <v>-12411</v>
      </c>
      <c r="L89" s="322">
        <v>4261</v>
      </c>
      <c r="M89" s="322">
        <v>0</v>
      </c>
      <c r="N89" s="322">
        <v>0</v>
      </c>
      <c r="O89" s="322">
        <v>502308</v>
      </c>
      <c r="P89" s="322">
        <v>0</v>
      </c>
      <c r="Q89" s="322">
        <v>1188292</v>
      </c>
      <c r="R89" s="322">
        <v>874770</v>
      </c>
      <c r="S89" s="322">
        <v>228539</v>
      </c>
      <c r="T89" s="322">
        <v>555002</v>
      </c>
      <c r="U89" s="322">
        <v>510261</v>
      </c>
      <c r="V89" s="322">
        <v>715378</v>
      </c>
      <c r="W89" s="322">
        <v>1052178</v>
      </c>
      <c r="X89" s="322">
        <v>6154079.0499999998</v>
      </c>
    </row>
    <row r="90" spans="1:24" s="316" customFormat="1" ht="12" customHeight="1" x14ac:dyDescent="0.2">
      <c r="A90" s="695" t="s">
        <v>105</v>
      </c>
      <c r="B90" s="324">
        <v>0</v>
      </c>
      <c r="C90" s="324">
        <v>0</v>
      </c>
      <c r="D90" s="324">
        <v>0</v>
      </c>
      <c r="E90" s="324">
        <v>0</v>
      </c>
      <c r="F90" s="324">
        <v>0</v>
      </c>
      <c r="G90" s="324">
        <v>0</v>
      </c>
      <c r="H90" s="324">
        <v>0</v>
      </c>
      <c r="I90" s="324">
        <v>0</v>
      </c>
      <c r="J90" s="324">
        <v>1049</v>
      </c>
      <c r="K90" s="324">
        <v>135</v>
      </c>
      <c r="L90" s="324">
        <v>76</v>
      </c>
      <c r="M90" s="324">
        <v>0</v>
      </c>
      <c r="N90" s="324">
        <v>0</v>
      </c>
      <c r="O90" s="324">
        <v>0</v>
      </c>
      <c r="P90" s="324">
        <v>0</v>
      </c>
      <c r="Q90" s="324">
        <v>20</v>
      </c>
      <c r="R90" s="324">
        <v>0</v>
      </c>
      <c r="S90" s="324">
        <v>0</v>
      </c>
      <c r="T90" s="324">
        <v>72</v>
      </c>
      <c r="U90" s="324">
        <v>3</v>
      </c>
      <c r="V90" s="324">
        <v>44</v>
      </c>
      <c r="W90" s="324">
        <v>0</v>
      </c>
      <c r="X90" s="320">
        <v>1399</v>
      </c>
    </row>
    <row r="91" spans="1:24" s="316" customFormat="1" ht="12" customHeight="1" x14ac:dyDescent="0.2">
      <c r="A91" s="696" t="s">
        <v>380</v>
      </c>
      <c r="B91" s="322">
        <v>0</v>
      </c>
      <c r="C91" s="322">
        <v>0</v>
      </c>
      <c r="D91" s="322">
        <v>0</v>
      </c>
      <c r="E91" s="322">
        <v>0</v>
      </c>
      <c r="F91" s="322">
        <v>0</v>
      </c>
      <c r="G91" s="322">
        <v>0</v>
      </c>
      <c r="H91" s="322">
        <v>0</v>
      </c>
      <c r="I91" s="322">
        <v>0</v>
      </c>
      <c r="J91" s="322">
        <v>1042</v>
      </c>
      <c r="K91" s="322">
        <v>135</v>
      </c>
      <c r="L91" s="322">
        <v>76</v>
      </c>
      <c r="M91" s="322">
        <v>0</v>
      </c>
      <c r="N91" s="322">
        <v>0</v>
      </c>
      <c r="O91" s="322">
        <v>0</v>
      </c>
      <c r="P91" s="322">
        <v>0</v>
      </c>
      <c r="Q91" s="322">
        <v>15</v>
      </c>
      <c r="R91" s="322">
        <v>0</v>
      </c>
      <c r="S91" s="322">
        <v>0</v>
      </c>
      <c r="T91" s="322">
        <v>72</v>
      </c>
      <c r="U91" s="322">
        <v>3</v>
      </c>
      <c r="V91" s="322">
        <v>44</v>
      </c>
      <c r="W91" s="322">
        <v>0</v>
      </c>
      <c r="X91" s="322">
        <v>1387</v>
      </c>
    </row>
    <row r="92" spans="1:24" s="316" customFormat="1" ht="12" customHeight="1" x14ac:dyDescent="0.2">
      <c r="A92" s="696" t="s">
        <v>457</v>
      </c>
      <c r="B92" s="322">
        <v>0</v>
      </c>
      <c r="C92" s="322">
        <v>0</v>
      </c>
      <c r="D92" s="322">
        <v>0</v>
      </c>
      <c r="E92" s="322">
        <v>0</v>
      </c>
      <c r="F92" s="322">
        <v>0</v>
      </c>
      <c r="G92" s="322">
        <v>0</v>
      </c>
      <c r="H92" s="322">
        <v>0</v>
      </c>
      <c r="I92" s="322">
        <v>0</v>
      </c>
      <c r="J92" s="322">
        <v>0</v>
      </c>
      <c r="K92" s="322">
        <v>0</v>
      </c>
      <c r="L92" s="322">
        <v>0</v>
      </c>
      <c r="M92" s="322">
        <v>0</v>
      </c>
      <c r="N92" s="322">
        <v>0</v>
      </c>
      <c r="O92" s="322">
        <v>0</v>
      </c>
      <c r="P92" s="322">
        <v>0</v>
      </c>
      <c r="Q92" s="322">
        <v>0</v>
      </c>
      <c r="R92" s="322">
        <v>0</v>
      </c>
      <c r="S92" s="322">
        <v>0</v>
      </c>
      <c r="T92" s="322">
        <v>0</v>
      </c>
      <c r="U92" s="322">
        <v>0</v>
      </c>
      <c r="V92" s="322">
        <v>0</v>
      </c>
      <c r="W92" s="322">
        <v>0</v>
      </c>
      <c r="X92" s="322">
        <v>0</v>
      </c>
    </row>
    <row r="93" spans="1:24" s="316" customFormat="1" ht="12" customHeight="1" x14ac:dyDescent="0.2">
      <c r="A93" s="696" t="s">
        <v>381</v>
      </c>
      <c r="B93" s="322">
        <v>0</v>
      </c>
      <c r="C93" s="322">
        <v>0</v>
      </c>
      <c r="D93" s="322">
        <v>0</v>
      </c>
      <c r="E93" s="322">
        <v>0</v>
      </c>
      <c r="F93" s="322">
        <v>0</v>
      </c>
      <c r="G93" s="322">
        <v>0</v>
      </c>
      <c r="H93" s="322">
        <v>5477</v>
      </c>
      <c r="I93" s="322">
        <v>0</v>
      </c>
      <c r="J93" s="322">
        <v>0</v>
      </c>
      <c r="K93" s="322">
        <v>9</v>
      </c>
      <c r="L93" s="322">
        <v>1</v>
      </c>
      <c r="M93" s="322">
        <v>0</v>
      </c>
      <c r="N93" s="322">
        <v>0</v>
      </c>
      <c r="O93" s="322">
        <v>0</v>
      </c>
      <c r="P93" s="322">
        <v>0</v>
      </c>
      <c r="Q93" s="322">
        <v>0</v>
      </c>
      <c r="R93" s="322">
        <v>0</v>
      </c>
      <c r="S93" s="322">
        <v>0</v>
      </c>
      <c r="T93" s="322">
        <v>0</v>
      </c>
      <c r="U93" s="322">
        <v>0</v>
      </c>
      <c r="V93" s="322">
        <v>0</v>
      </c>
      <c r="W93" s="322">
        <v>0</v>
      </c>
      <c r="X93" s="322">
        <v>5487</v>
      </c>
    </row>
    <row r="94" spans="1:24" s="316" customFormat="1" ht="12" customHeight="1" x14ac:dyDescent="0.2">
      <c r="A94" s="696" t="s">
        <v>382</v>
      </c>
      <c r="B94" s="322">
        <v>0</v>
      </c>
      <c r="C94" s="322">
        <v>0</v>
      </c>
      <c r="D94" s="322">
        <v>0</v>
      </c>
      <c r="E94" s="322">
        <v>0</v>
      </c>
      <c r="F94" s="322">
        <v>0</v>
      </c>
      <c r="G94" s="322">
        <v>0</v>
      </c>
      <c r="H94" s="322">
        <v>0</v>
      </c>
      <c r="I94" s="322">
        <v>0</v>
      </c>
      <c r="J94" s="322">
        <v>7</v>
      </c>
      <c r="K94" s="322">
        <v>0</v>
      </c>
      <c r="L94" s="322">
        <v>0</v>
      </c>
      <c r="M94" s="322">
        <v>0</v>
      </c>
      <c r="N94" s="322">
        <v>0</v>
      </c>
      <c r="O94" s="322">
        <v>0</v>
      </c>
      <c r="P94" s="322">
        <v>0</v>
      </c>
      <c r="Q94" s="322">
        <v>5</v>
      </c>
      <c r="R94" s="322">
        <v>0</v>
      </c>
      <c r="S94" s="322">
        <v>0</v>
      </c>
      <c r="T94" s="322">
        <v>0</v>
      </c>
      <c r="U94" s="322">
        <v>0</v>
      </c>
      <c r="V94" s="322">
        <v>0</v>
      </c>
      <c r="W94" s="322">
        <v>0</v>
      </c>
      <c r="X94" s="322">
        <v>12</v>
      </c>
    </row>
    <row r="95" spans="1:24" s="316" customFormat="1" ht="12" customHeight="1" x14ac:dyDescent="0.2">
      <c r="A95" s="696" t="s">
        <v>381</v>
      </c>
      <c r="B95" s="322">
        <v>0</v>
      </c>
      <c r="C95" s="322">
        <v>0</v>
      </c>
      <c r="D95" s="322">
        <v>0</v>
      </c>
      <c r="E95" s="322">
        <v>0</v>
      </c>
      <c r="F95" s="322">
        <v>0</v>
      </c>
      <c r="G95" s="322">
        <v>0</v>
      </c>
      <c r="H95" s="322">
        <v>0</v>
      </c>
      <c r="I95" s="322">
        <v>0</v>
      </c>
      <c r="J95" s="322">
        <v>174</v>
      </c>
      <c r="K95" s="322">
        <v>0</v>
      </c>
      <c r="L95" s="322">
        <v>38</v>
      </c>
      <c r="M95" s="322">
        <v>0</v>
      </c>
      <c r="N95" s="322">
        <v>0</v>
      </c>
      <c r="O95" s="322">
        <v>0</v>
      </c>
      <c r="P95" s="322">
        <v>0</v>
      </c>
      <c r="Q95" s="322">
        <v>1</v>
      </c>
      <c r="R95" s="322">
        <v>0</v>
      </c>
      <c r="S95" s="322">
        <v>0</v>
      </c>
      <c r="T95" s="322">
        <v>0</v>
      </c>
      <c r="U95" s="322">
        <v>0</v>
      </c>
      <c r="V95" s="322">
        <v>3</v>
      </c>
      <c r="W95" s="322">
        <v>0</v>
      </c>
      <c r="X95" s="322">
        <v>216</v>
      </c>
    </row>
    <row r="96" spans="1:24" s="321" customFormat="1" ht="12" customHeight="1" x14ac:dyDescent="0.2">
      <c r="A96" s="695" t="s">
        <v>106</v>
      </c>
      <c r="B96" s="320">
        <v>534</v>
      </c>
      <c r="C96" s="320">
        <v>0</v>
      </c>
      <c r="D96" s="320">
        <v>0</v>
      </c>
      <c r="E96" s="320">
        <v>0</v>
      </c>
      <c r="F96" s="320">
        <v>1128</v>
      </c>
      <c r="G96" s="320">
        <v>1373</v>
      </c>
      <c r="H96" s="320">
        <v>1720</v>
      </c>
      <c r="I96" s="320">
        <v>1650</v>
      </c>
      <c r="J96" s="320">
        <v>19695</v>
      </c>
      <c r="K96" s="320">
        <v>11040</v>
      </c>
      <c r="L96" s="320">
        <v>15797</v>
      </c>
      <c r="M96" s="320">
        <v>1626</v>
      </c>
      <c r="N96" s="320">
        <v>1154</v>
      </c>
      <c r="O96" s="320">
        <v>0</v>
      </c>
      <c r="P96" s="320">
        <v>315</v>
      </c>
      <c r="Q96" s="320">
        <v>8107</v>
      </c>
      <c r="R96" s="320">
        <v>12</v>
      </c>
      <c r="S96" s="320">
        <v>0</v>
      </c>
      <c r="T96" s="320">
        <v>4027</v>
      </c>
      <c r="U96" s="320">
        <v>1428</v>
      </c>
      <c r="V96" s="320">
        <v>89506</v>
      </c>
      <c r="W96" s="320">
        <v>0</v>
      </c>
      <c r="X96" s="320">
        <v>159112</v>
      </c>
    </row>
    <row r="97" spans="1:24" s="316" customFormat="1" ht="12" customHeight="1" x14ac:dyDescent="0.2">
      <c r="A97" s="696" t="s">
        <v>380</v>
      </c>
      <c r="B97" s="322">
        <v>534</v>
      </c>
      <c r="C97" s="322">
        <v>0</v>
      </c>
      <c r="D97" s="322">
        <v>0</v>
      </c>
      <c r="E97" s="322">
        <v>0</v>
      </c>
      <c r="F97" s="322">
        <v>1096</v>
      </c>
      <c r="G97" s="322">
        <v>1373</v>
      </c>
      <c r="H97" s="322">
        <v>1720</v>
      </c>
      <c r="I97" s="322">
        <v>1650</v>
      </c>
      <c r="J97" s="322">
        <v>19648</v>
      </c>
      <c r="K97" s="322">
        <v>11040</v>
      </c>
      <c r="L97" s="322">
        <v>15796</v>
      </c>
      <c r="M97" s="322">
        <v>1626</v>
      </c>
      <c r="N97" s="322">
        <v>1154</v>
      </c>
      <c r="O97" s="322">
        <v>0</v>
      </c>
      <c r="P97" s="322">
        <v>315</v>
      </c>
      <c r="Q97" s="322">
        <v>8106</v>
      </c>
      <c r="R97" s="322">
        <v>12</v>
      </c>
      <c r="S97" s="322">
        <v>0</v>
      </c>
      <c r="T97" s="322">
        <v>4027</v>
      </c>
      <c r="U97" s="322">
        <v>1421</v>
      </c>
      <c r="V97" s="322">
        <v>89506</v>
      </c>
      <c r="W97" s="322">
        <v>0</v>
      </c>
      <c r="X97" s="322">
        <v>159024</v>
      </c>
    </row>
    <row r="98" spans="1:24" s="316" customFormat="1" ht="12" customHeight="1" x14ac:dyDescent="0.2">
      <c r="A98" s="696" t="s">
        <v>457</v>
      </c>
      <c r="B98" s="322">
        <v>0</v>
      </c>
      <c r="C98" s="322">
        <v>0</v>
      </c>
      <c r="D98" s="322">
        <v>0</v>
      </c>
      <c r="E98" s="322">
        <v>0</v>
      </c>
      <c r="F98" s="322">
        <v>32</v>
      </c>
      <c r="G98" s="322">
        <v>0</v>
      </c>
      <c r="H98" s="322">
        <v>0</v>
      </c>
      <c r="I98" s="322">
        <v>0</v>
      </c>
      <c r="J98" s="322">
        <v>0</v>
      </c>
      <c r="K98" s="322">
        <v>0</v>
      </c>
      <c r="L98" s="322">
        <v>0</v>
      </c>
      <c r="M98" s="322">
        <v>0</v>
      </c>
      <c r="N98" s="322">
        <v>0</v>
      </c>
      <c r="O98" s="322">
        <v>0</v>
      </c>
      <c r="P98" s="322">
        <v>0</v>
      </c>
      <c r="Q98" s="322">
        <v>0</v>
      </c>
      <c r="R98" s="322">
        <v>0</v>
      </c>
      <c r="S98" s="322">
        <v>0</v>
      </c>
      <c r="T98" s="322">
        <v>0</v>
      </c>
      <c r="U98" s="322">
        <v>0</v>
      </c>
      <c r="V98" s="322">
        <v>0</v>
      </c>
      <c r="W98" s="322">
        <v>0</v>
      </c>
      <c r="X98" s="322">
        <v>32</v>
      </c>
    </row>
    <row r="99" spans="1:24" s="316" customFormat="1" ht="12" customHeight="1" x14ac:dyDescent="0.2">
      <c r="A99" s="696" t="s">
        <v>381</v>
      </c>
      <c r="B99" s="322">
        <v>0</v>
      </c>
      <c r="C99" s="322">
        <v>0</v>
      </c>
      <c r="D99" s="322">
        <v>0</v>
      </c>
      <c r="E99" s="322">
        <v>0</v>
      </c>
      <c r="F99" s="322">
        <v>32</v>
      </c>
      <c r="G99" s="322">
        <v>0</v>
      </c>
      <c r="H99" s="322">
        <v>0</v>
      </c>
      <c r="I99" s="322">
        <v>0</v>
      </c>
      <c r="J99" s="322">
        <v>0</v>
      </c>
      <c r="K99" s="322">
        <v>21</v>
      </c>
      <c r="L99" s="322">
        <v>74</v>
      </c>
      <c r="M99" s="322">
        <v>0</v>
      </c>
      <c r="N99" s="322">
        <v>5</v>
      </c>
      <c r="O99" s="322">
        <v>0</v>
      </c>
      <c r="P99" s="322">
        <v>0</v>
      </c>
      <c r="Q99" s="322">
        <v>0</v>
      </c>
      <c r="R99" s="322">
        <v>0</v>
      </c>
      <c r="S99" s="322">
        <v>0</v>
      </c>
      <c r="T99" s="322">
        <v>0</v>
      </c>
      <c r="U99" s="322">
        <v>0</v>
      </c>
      <c r="V99" s="322">
        <v>130</v>
      </c>
      <c r="W99" s="322">
        <v>0</v>
      </c>
      <c r="X99" s="322">
        <v>262</v>
      </c>
    </row>
    <row r="100" spans="1:24" s="316" customFormat="1" ht="12" customHeight="1" x14ac:dyDescent="0.2">
      <c r="A100" s="696" t="s">
        <v>382</v>
      </c>
      <c r="B100" s="322">
        <v>0</v>
      </c>
      <c r="C100" s="322">
        <v>0</v>
      </c>
      <c r="D100" s="322">
        <v>0</v>
      </c>
      <c r="E100" s="322">
        <v>0</v>
      </c>
      <c r="F100" s="322">
        <v>0</v>
      </c>
      <c r="G100" s="322">
        <v>0</v>
      </c>
      <c r="H100" s="322">
        <v>0</v>
      </c>
      <c r="I100" s="322">
        <v>0</v>
      </c>
      <c r="J100" s="322">
        <v>47</v>
      </c>
      <c r="K100" s="322">
        <v>0</v>
      </c>
      <c r="L100" s="322">
        <v>1</v>
      </c>
      <c r="M100" s="322">
        <v>0</v>
      </c>
      <c r="N100" s="322">
        <v>0</v>
      </c>
      <c r="O100" s="322">
        <v>0</v>
      </c>
      <c r="P100" s="322">
        <v>0</v>
      </c>
      <c r="Q100" s="322">
        <v>1</v>
      </c>
      <c r="R100" s="322">
        <v>0</v>
      </c>
      <c r="S100" s="322">
        <v>0</v>
      </c>
      <c r="T100" s="322">
        <v>0</v>
      </c>
      <c r="U100" s="322">
        <v>7</v>
      </c>
      <c r="V100" s="322">
        <v>0</v>
      </c>
      <c r="W100" s="322">
        <v>0</v>
      </c>
      <c r="X100" s="322">
        <v>56</v>
      </c>
    </row>
    <row r="101" spans="1:24" s="316" customFormat="1" ht="12" customHeight="1" thickBot="1" x14ac:dyDescent="0.25">
      <c r="A101" s="703" t="s">
        <v>381</v>
      </c>
      <c r="B101" s="325">
        <v>0</v>
      </c>
      <c r="C101" s="325">
        <v>0</v>
      </c>
      <c r="D101" s="325">
        <v>0</v>
      </c>
      <c r="E101" s="325">
        <v>0</v>
      </c>
      <c r="F101" s="325">
        <v>0</v>
      </c>
      <c r="G101" s="325">
        <v>0</v>
      </c>
      <c r="H101" s="325">
        <v>0</v>
      </c>
      <c r="I101" s="325">
        <v>0</v>
      </c>
      <c r="J101" s="325">
        <v>31777</v>
      </c>
      <c r="K101" s="325">
        <v>0</v>
      </c>
      <c r="L101" s="325">
        <v>20</v>
      </c>
      <c r="M101" s="325">
        <v>0</v>
      </c>
      <c r="N101" s="325">
        <v>0</v>
      </c>
      <c r="O101" s="325">
        <v>0</v>
      </c>
      <c r="P101" s="325">
        <v>0</v>
      </c>
      <c r="Q101" s="325">
        <v>63</v>
      </c>
      <c r="R101" s="325">
        <v>0</v>
      </c>
      <c r="S101" s="325">
        <v>0</v>
      </c>
      <c r="T101" s="325">
        <v>2</v>
      </c>
      <c r="U101" s="325">
        <v>1462</v>
      </c>
      <c r="V101" s="325">
        <v>0</v>
      </c>
      <c r="W101" s="325">
        <v>0</v>
      </c>
      <c r="X101" s="325">
        <v>33324</v>
      </c>
    </row>
  </sheetData>
  <mergeCells count="2">
    <mergeCell ref="A5:J6"/>
    <mergeCell ref="K5:X6"/>
  </mergeCells>
  <conditionalFormatting sqref="V8:W8 N8:T8">
    <cfRule type="expression" dxfId="60" priority="5" stopIfTrue="1">
      <formula>#REF!=1</formula>
    </cfRule>
  </conditionalFormatting>
  <conditionalFormatting sqref="X8 B8:M8">
    <cfRule type="expression" dxfId="59" priority="1012" stopIfTrue="1">
      <formula>#REF!=1</formula>
    </cfRule>
  </conditionalFormatting>
  <conditionalFormatting sqref="Y8">
    <cfRule type="expression" dxfId="58" priority="101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47" fitToWidth="2" orientation="portrait" r:id="rId1"/>
  <headerFooter alignWithMargins="0"/>
  <colBreaks count="1" manualBreakCount="1">
    <brk id="10" min="2" max="100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Y102"/>
  <sheetViews>
    <sheetView showGridLines="0" zoomScaleNormal="100" workbookViewId="0">
      <pane xSplit="1" ySplit="8" topLeftCell="B9" activePane="bottomRight" state="frozen"/>
      <selection activeCell="AC14" sqref="AC14"/>
      <selection pane="topRight" activeCell="AC14" sqref="AC14"/>
      <selection pane="bottomLeft" activeCell="AC14" sqref="AC14"/>
      <selection pane="bottomRight" activeCell="A5" sqref="A5:J6"/>
    </sheetView>
  </sheetViews>
  <sheetFormatPr defaultRowHeight="12.75" x14ac:dyDescent="0.2"/>
  <cols>
    <col min="1" max="1" width="50.42578125" style="315" customWidth="1"/>
    <col min="2" max="3" width="9.7109375" style="315" bestFit="1" customWidth="1"/>
    <col min="4" max="4" width="11" style="315" bestFit="1" customWidth="1"/>
    <col min="5" max="7" width="9.28515625" style="315" bestFit="1" customWidth="1"/>
    <col min="8" max="8" width="9.5703125" style="315" bestFit="1" customWidth="1"/>
    <col min="9" max="12" width="9.28515625" style="315" bestFit="1" customWidth="1"/>
    <col min="13" max="14" width="9.5703125" style="315" bestFit="1" customWidth="1"/>
    <col min="15" max="16" width="9.28515625" style="315" bestFit="1" customWidth="1"/>
    <col min="17" max="17" width="10.7109375" style="315" customWidth="1"/>
    <col min="18" max="18" width="9.28515625" style="315" bestFit="1" customWidth="1"/>
    <col min="19" max="19" width="9.5703125" style="315" bestFit="1" customWidth="1"/>
    <col min="20" max="20" width="9.28515625" style="315" bestFit="1" customWidth="1"/>
    <col min="21" max="21" width="10.140625" style="315" bestFit="1" customWidth="1"/>
    <col min="22" max="22" width="9.28515625" style="316" bestFit="1" customWidth="1"/>
    <col min="23" max="23" width="9.5703125" style="316" bestFit="1" customWidth="1"/>
    <col min="24" max="24" width="10.140625" style="316" customWidth="1"/>
    <col min="25" max="16384" width="9.140625" style="315"/>
  </cols>
  <sheetData>
    <row r="1" spans="1:25" x14ac:dyDescent="0.2">
      <c r="A1" s="1248" t="s">
        <v>349</v>
      </c>
    </row>
    <row r="2" spans="1:25" x14ac:dyDescent="0.2">
      <c r="A2" s="757" t="s">
        <v>350</v>
      </c>
    </row>
    <row r="3" spans="1:25" s="919" customFormat="1" ht="15" customHeight="1" x14ac:dyDescent="0.2">
      <c r="A3" s="992" t="s">
        <v>1819</v>
      </c>
      <c r="V3" s="920"/>
      <c r="W3" s="920"/>
      <c r="X3" s="993" t="s">
        <v>1820</v>
      </c>
    </row>
    <row r="4" spans="1:25" s="317" customFormat="1" ht="12" customHeight="1" x14ac:dyDescent="0.2">
      <c r="V4" s="318"/>
      <c r="W4" s="318"/>
      <c r="X4" s="318"/>
    </row>
    <row r="5" spans="1:25" s="317" customFormat="1" ht="18" customHeight="1" x14ac:dyDescent="0.2">
      <c r="A5" s="1796" t="s">
        <v>4053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1943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</row>
    <row r="6" spans="1:25" s="317" customFormat="1" ht="18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</row>
    <row r="7" spans="1:25" s="317" customFormat="1" ht="12" customHeight="1" thickBot="1" x14ac:dyDescent="0.25">
      <c r="V7" s="318"/>
      <c r="W7" s="318"/>
      <c r="X7" s="1354" t="s">
        <v>2071</v>
      </c>
    </row>
    <row r="8" spans="1:25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5" s="319" customFormat="1" ht="12" customHeight="1" x14ac:dyDescent="0.2">
      <c r="A9" s="1251" t="s">
        <v>100</v>
      </c>
      <c r="B9" s="1252">
        <v>17.923241870312676</v>
      </c>
      <c r="C9" s="1252">
        <v>0</v>
      </c>
      <c r="D9" s="1252">
        <v>5.4856600000000002</v>
      </c>
      <c r="E9" s="1252">
        <v>0</v>
      </c>
      <c r="F9" s="1252">
        <v>38.409459999999996</v>
      </c>
      <c r="G9" s="1252">
        <v>208.892563489</v>
      </c>
      <c r="H9" s="1252">
        <v>1472.2539739999966</v>
      </c>
      <c r="I9" s="1252">
        <v>5768.9085010614526</v>
      </c>
      <c r="J9" s="1252">
        <v>1334.5333200000002</v>
      </c>
      <c r="K9" s="1252">
        <v>19604.966677332097</v>
      </c>
      <c r="L9" s="1252">
        <v>2906.4330299999997</v>
      </c>
      <c r="M9" s="1252">
        <v>5655.8130576739813</v>
      </c>
      <c r="N9" s="1252">
        <v>166.72159000000002</v>
      </c>
      <c r="O9" s="1252">
        <v>7669.4666200004967</v>
      </c>
      <c r="P9" s="1252">
        <v>1212.4019499999999</v>
      </c>
      <c r="Q9" s="1252">
        <v>932.99737000000005</v>
      </c>
      <c r="R9" s="1252">
        <v>2035.5672199999999</v>
      </c>
      <c r="S9" s="1252">
        <v>988.27532999999994</v>
      </c>
      <c r="T9" s="1252">
        <v>7301.0033754718606</v>
      </c>
      <c r="U9" s="1252">
        <v>2493.3555199999996</v>
      </c>
      <c r="V9" s="1252">
        <v>0</v>
      </c>
      <c r="W9" s="1252">
        <v>1158.8174199999999</v>
      </c>
      <c r="X9" s="1252">
        <v>60972.225880899183</v>
      </c>
    </row>
    <row r="10" spans="1:25" s="319" customFormat="1" ht="12" customHeight="1" x14ac:dyDescent="0.2">
      <c r="A10" s="697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</row>
    <row r="11" spans="1:25" s="316" customFormat="1" ht="12" customHeight="1" x14ac:dyDescent="0.2">
      <c r="A11" s="698" t="s">
        <v>71</v>
      </c>
      <c r="B11" s="324">
        <v>3.9898673301460841</v>
      </c>
      <c r="C11" s="324">
        <v>0</v>
      </c>
      <c r="D11" s="324">
        <v>0</v>
      </c>
      <c r="E11" s="324">
        <v>0</v>
      </c>
      <c r="F11" s="324">
        <v>0</v>
      </c>
      <c r="G11" s="324">
        <v>0</v>
      </c>
      <c r="H11" s="324">
        <v>0</v>
      </c>
      <c r="I11" s="324">
        <v>416.31622017794848</v>
      </c>
      <c r="J11" s="324">
        <v>0.33653999999999995</v>
      </c>
      <c r="K11" s="324">
        <v>654.71231000001376</v>
      </c>
      <c r="L11" s="324">
        <v>1395.9435899999996</v>
      </c>
      <c r="M11" s="324">
        <v>40.271720000000016</v>
      </c>
      <c r="N11" s="324">
        <v>2.00482</v>
      </c>
      <c r="O11" s="324">
        <v>0</v>
      </c>
      <c r="P11" s="324">
        <v>0</v>
      </c>
      <c r="Q11" s="324">
        <v>0</v>
      </c>
      <c r="R11" s="324">
        <v>0</v>
      </c>
      <c r="S11" s="324">
        <v>0</v>
      </c>
      <c r="T11" s="324">
        <v>0</v>
      </c>
      <c r="U11" s="324">
        <v>0</v>
      </c>
      <c r="V11" s="324">
        <v>0</v>
      </c>
      <c r="W11" s="324">
        <v>0</v>
      </c>
      <c r="X11" s="324">
        <v>2513.5750675081085</v>
      </c>
    </row>
    <row r="12" spans="1:25" s="316" customFormat="1" ht="12" customHeight="1" x14ac:dyDescent="0.2">
      <c r="A12" s="696" t="s">
        <v>386</v>
      </c>
      <c r="B12" s="322">
        <v>3.9898673301460841</v>
      </c>
      <c r="C12" s="322">
        <v>0</v>
      </c>
      <c r="D12" s="322">
        <v>0</v>
      </c>
      <c r="E12" s="322">
        <v>0</v>
      </c>
      <c r="F12" s="322">
        <v>0</v>
      </c>
      <c r="G12" s="322">
        <v>0</v>
      </c>
      <c r="H12" s="322">
        <v>0</v>
      </c>
      <c r="I12" s="322">
        <v>95.047294416249116</v>
      </c>
      <c r="J12" s="322">
        <v>0.76491000000000009</v>
      </c>
      <c r="K12" s="322">
        <v>534.68045000001428</v>
      </c>
      <c r="L12" s="322">
        <v>1114.7837299999999</v>
      </c>
      <c r="M12" s="322">
        <v>42.182560000000016</v>
      </c>
      <c r="N12" s="322">
        <v>1.9728700000000001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1793.4216817464094</v>
      </c>
      <c r="Y12" s="316">
        <v>1618859.2999230837</v>
      </c>
    </row>
    <row r="13" spans="1:25" s="316" customFormat="1" ht="12" customHeight="1" x14ac:dyDescent="0.2">
      <c r="A13" s="696" t="s">
        <v>387</v>
      </c>
      <c r="B13" s="322">
        <v>0</v>
      </c>
      <c r="C13" s="322">
        <v>0</v>
      </c>
      <c r="D13" s="322">
        <v>0</v>
      </c>
      <c r="E13" s="322">
        <v>0</v>
      </c>
      <c r="F13" s="322">
        <v>0</v>
      </c>
      <c r="G13" s="322">
        <v>0</v>
      </c>
      <c r="H13" s="322">
        <v>0</v>
      </c>
      <c r="I13" s="322">
        <v>191.35151965163615</v>
      </c>
      <c r="J13" s="322">
        <v>0</v>
      </c>
      <c r="K13" s="322">
        <v>261.9675399999997</v>
      </c>
      <c r="L13" s="322">
        <v>276.21096999999997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729.5300296516358</v>
      </c>
    </row>
    <row r="14" spans="1:25" s="316" customFormat="1" ht="12" customHeight="1" x14ac:dyDescent="0.2">
      <c r="A14" s="1465" t="s">
        <v>2108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-0.85674000000000017</v>
      </c>
      <c r="K14" s="322">
        <v>0</v>
      </c>
      <c r="L14" s="322">
        <v>0</v>
      </c>
      <c r="M14" s="322">
        <v>-1.9108399999999996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-2.7675799999999997</v>
      </c>
    </row>
    <row r="15" spans="1:25" s="316" customFormat="1" ht="12" customHeight="1" x14ac:dyDescent="0.2">
      <c r="A15" s="704" t="s">
        <v>107</v>
      </c>
      <c r="B15" s="322">
        <v>0</v>
      </c>
      <c r="C15" s="322">
        <v>0</v>
      </c>
      <c r="D15" s="322">
        <v>0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</row>
    <row r="16" spans="1:25" s="316" customFormat="1" ht="12" customHeight="1" x14ac:dyDescent="0.2">
      <c r="A16" s="704" t="s">
        <v>108</v>
      </c>
      <c r="B16" s="322">
        <v>0</v>
      </c>
      <c r="C16" s="322">
        <v>0</v>
      </c>
      <c r="D16" s="322">
        <v>0</v>
      </c>
      <c r="E16" s="322">
        <v>0</v>
      </c>
      <c r="F16" s="322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</row>
    <row r="17" spans="1:24" s="316" customFormat="1" ht="12" customHeight="1" x14ac:dyDescent="0.2">
      <c r="A17" s="704" t="s">
        <v>109</v>
      </c>
      <c r="B17" s="322">
        <v>0</v>
      </c>
      <c r="C17" s="322">
        <v>0</v>
      </c>
      <c r="D17" s="322">
        <v>0</v>
      </c>
      <c r="E17" s="322">
        <v>0</v>
      </c>
      <c r="F17" s="322">
        <v>0</v>
      </c>
      <c r="G17" s="322">
        <v>0</v>
      </c>
      <c r="H17" s="322">
        <v>0</v>
      </c>
      <c r="I17" s="322">
        <v>129.91740611006324</v>
      </c>
      <c r="J17" s="322">
        <v>0.42837000000000003</v>
      </c>
      <c r="K17" s="322">
        <v>-141.93568000000022</v>
      </c>
      <c r="L17" s="322">
        <v>-14.33164</v>
      </c>
      <c r="M17" s="322">
        <v>0</v>
      </c>
      <c r="N17" s="322">
        <v>3.1950000000000006E-2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-25.889593889936979</v>
      </c>
    </row>
    <row r="18" spans="1:24" s="316" customFormat="1" ht="12" customHeight="1" x14ac:dyDescent="0.2">
      <c r="A18" s="704" t="s">
        <v>110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19.280529999999999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322">
        <v>19.280529999999999</v>
      </c>
    </row>
    <row r="19" spans="1:24" s="321" customFormat="1" ht="12" customHeight="1" x14ac:dyDescent="0.2">
      <c r="A19" s="704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</row>
    <row r="20" spans="1:24" s="316" customFormat="1" ht="12" customHeight="1" x14ac:dyDescent="0.2">
      <c r="A20" s="705" t="s">
        <v>72</v>
      </c>
      <c r="B20" s="326">
        <v>13.933374540166591</v>
      </c>
      <c r="C20" s="326">
        <v>0</v>
      </c>
      <c r="D20" s="326">
        <v>5.4856600000000002</v>
      </c>
      <c r="E20" s="326">
        <v>0</v>
      </c>
      <c r="F20" s="326">
        <v>38.409459999999996</v>
      </c>
      <c r="G20" s="326">
        <v>208.892563489</v>
      </c>
      <c r="H20" s="326">
        <v>1472.2539739999966</v>
      </c>
      <c r="I20" s="326">
        <v>5352.5922808835039</v>
      </c>
      <c r="J20" s="326">
        <v>1334.1967800000002</v>
      </c>
      <c r="K20" s="326">
        <v>18950.254367332083</v>
      </c>
      <c r="L20" s="326">
        <v>1510.4894400000001</v>
      </c>
      <c r="M20" s="326">
        <v>5615.5413376739816</v>
      </c>
      <c r="N20" s="326">
        <v>164.71677000000003</v>
      </c>
      <c r="O20" s="326">
        <v>7669.4666200004967</v>
      </c>
      <c r="P20" s="326">
        <v>1212.4019499999999</v>
      </c>
      <c r="Q20" s="326">
        <v>932.99737000000005</v>
      </c>
      <c r="R20" s="326">
        <v>2035.5672199999999</v>
      </c>
      <c r="S20" s="326">
        <v>988.27532999999994</v>
      </c>
      <c r="T20" s="326">
        <v>7301.0033754718606</v>
      </c>
      <c r="U20" s="326">
        <v>2493.3555199999996</v>
      </c>
      <c r="V20" s="326">
        <v>0</v>
      </c>
      <c r="W20" s="326">
        <v>1158.8174199999999</v>
      </c>
      <c r="X20" s="326">
        <v>58458.650813391076</v>
      </c>
    </row>
    <row r="21" spans="1:24" s="316" customFormat="1" ht="12" customHeight="1" x14ac:dyDescent="0.2">
      <c r="A21" s="696" t="s">
        <v>386</v>
      </c>
      <c r="B21" s="322">
        <v>13.933374540166591</v>
      </c>
      <c r="C21" s="322">
        <v>0</v>
      </c>
      <c r="D21" s="322">
        <v>0</v>
      </c>
      <c r="E21" s="322">
        <v>0</v>
      </c>
      <c r="F21" s="322">
        <v>39.029499999999999</v>
      </c>
      <c r="G21" s="322">
        <v>146.62603341900004</v>
      </c>
      <c r="H21" s="322">
        <v>0.82804999999999962</v>
      </c>
      <c r="I21" s="322">
        <v>2237.024462609596</v>
      </c>
      <c r="J21" s="322">
        <v>1262.3442800000062</v>
      </c>
      <c r="K21" s="322">
        <v>15260.809100000055</v>
      </c>
      <c r="L21" s="322">
        <v>1596.29522</v>
      </c>
      <c r="M21" s="322">
        <v>6571.4174899999816</v>
      </c>
      <c r="N21" s="322">
        <v>196.18969000000004</v>
      </c>
      <c r="O21" s="322">
        <v>7638.4088400004957</v>
      </c>
      <c r="P21" s="322">
        <v>272.56</v>
      </c>
      <c r="Q21" s="322">
        <v>751.53849000000002</v>
      </c>
      <c r="R21" s="322">
        <v>2117.5299799999998</v>
      </c>
      <c r="S21" s="322">
        <v>745.89275999999995</v>
      </c>
      <c r="T21" s="322">
        <v>4108.8208901320004</v>
      </c>
      <c r="U21" s="322">
        <v>2451.8660499999996</v>
      </c>
      <c r="V21" s="322">
        <v>0</v>
      </c>
      <c r="W21" s="322">
        <v>1179.5026399999999</v>
      </c>
      <c r="X21" s="322">
        <v>46590.616850701299</v>
      </c>
    </row>
    <row r="22" spans="1:24" s="316" customFormat="1" ht="12" customHeight="1" x14ac:dyDescent="0.2">
      <c r="A22" s="696" t="s">
        <v>387</v>
      </c>
      <c r="B22" s="322">
        <v>0</v>
      </c>
      <c r="C22" s="322">
        <v>0</v>
      </c>
      <c r="D22" s="322">
        <v>0</v>
      </c>
      <c r="E22" s="322">
        <v>0</v>
      </c>
      <c r="F22" s="322">
        <v>0</v>
      </c>
      <c r="G22" s="322">
        <v>63.465346850000003</v>
      </c>
      <c r="H22" s="322">
        <v>1436.4348340000013</v>
      </c>
      <c r="I22" s="322">
        <v>2982.3009242658368</v>
      </c>
      <c r="J22" s="322">
        <v>0</v>
      </c>
      <c r="K22" s="322">
        <v>7472.0222425169777</v>
      </c>
      <c r="L22" s="322">
        <v>236.83814999999998</v>
      </c>
      <c r="M22" s="322">
        <v>0</v>
      </c>
      <c r="N22" s="322">
        <v>0</v>
      </c>
      <c r="O22" s="322">
        <v>0</v>
      </c>
      <c r="P22" s="322">
        <v>1001.42526</v>
      </c>
      <c r="Q22" s="322">
        <v>71.43271</v>
      </c>
      <c r="R22" s="322">
        <v>0</v>
      </c>
      <c r="S22" s="322">
        <v>410.89301</v>
      </c>
      <c r="T22" s="322">
        <v>3048.9372556330104</v>
      </c>
      <c r="U22" s="322">
        <v>0</v>
      </c>
      <c r="V22" s="322">
        <v>0</v>
      </c>
      <c r="W22" s="322">
        <v>0</v>
      </c>
      <c r="X22" s="322">
        <v>16723.749733265824</v>
      </c>
    </row>
    <row r="23" spans="1:24" s="316" customFormat="1" ht="12" customHeight="1" x14ac:dyDescent="0.2">
      <c r="A23" s="1465" t="s">
        <v>2108</v>
      </c>
      <c r="B23" s="322">
        <v>0</v>
      </c>
      <c r="C23" s="322">
        <v>0</v>
      </c>
      <c r="D23" s="322">
        <v>0</v>
      </c>
      <c r="E23" s="322">
        <v>0</v>
      </c>
      <c r="F23" s="322">
        <v>0</v>
      </c>
      <c r="G23" s="322">
        <v>0</v>
      </c>
      <c r="H23" s="322">
        <v>911.13586999999484</v>
      </c>
      <c r="I23" s="322">
        <v>0</v>
      </c>
      <c r="J23" s="322">
        <v>-67.534240000006278</v>
      </c>
      <c r="K23" s="322">
        <v>0</v>
      </c>
      <c r="L23" s="322">
        <v>0</v>
      </c>
      <c r="M23" s="322">
        <v>-955.87615232599978</v>
      </c>
      <c r="N23" s="322">
        <v>0</v>
      </c>
      <c r="O23" s="322">
        <v>0</v>
      </c>
      <c r="P23" s="322">
        <v>6.5389600000000003</v>
      </c>
      <c r="Q23" s="322">
        <v>38.961359999999999</v>
      </c>
      <c r="R23" s="322">
        <v>0</v>
      </c>
      <c r="S23" s="322">
        <v>0</v>
      </c>
      <c r="T23" s="322">
        <v>1230.65856888899</v>
      </c>
      <c r="U23" s="322">
        <v>1.3933</v>
      </c>
      <c r="V23" s="322">
        <v>0</v>
      </c>
      <c r="W23" s="322">
        <v>0</v>
      </c>
      <c r="X23" s="322">
        <v>1165.2776665629788</v>
      </c>
    </row>
    <row r="24" spans="1:24" s="316" customFormat="1" ht="12" customHeight="1" x14ac:dyDescent="0.2">
      <c r="A24" s="704" t="s">
        <v>107</v>
      </c>
      <c r="B24" s="322">
        <v>0</v>
      </c>
      <c r="C24" s="322">
        <v>0</v>
      </c>
      <c r="D24" s="322">
        <v>0</v>
      </c>
      <c r="E24" s="322">
        <v>0</v>
      </c>
      <c r="F24" s="322">
        <v>0</v>
      </c>
      <c r="G24" s="322">
        <v>0</v>
      </c>
      <c r="H24" s="322">
        <v>0</v>
      </c>
      <c r="I24" s="322">
        <v>0</v>
      </c>
      <c r="J24" s="322">
        <v>0</v>
      </c>
      <c r="K24" s="322">
        <v>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</row>
    <row r="25" spans="1:24" s="316" customFormat="1" ht="12" customHeight="1" x14ac:dyDescent="0.2">
      <c r="A25" s="704" t="s">
        <v>108</v>
      </c>
      <c r="B25" s="322">
        <v>0</v>
      </c>
      <c r="C25" s="322">
        <v>0</v>
      </c>
      <c r="D25" s="322">
        <v>0</v>
      </c>
      <c r="E25" s="322">
        <v>0</v>
      </c>
      <c r="F25" s="322">
        <v>0</v>
      </c>
      <c r="G25" s="322">
        <v>0</v>
      </c>
      <c r="H25" s="322">
        <v>72.312510000000017</v>
      </c>
      <c r="I25" s="322">
        <v>0</v>
      </c>
      <c r="J25" s="322">
        <v>0</v>
      </c>
      <c r="K25" s="322">
        <v>0</v>
      </c>
      <c r="L25" s="322">
        <v>0</v>
      </c>
      <c r="M25" s="322">
        <v>0</v>
      </c>
      <c r="N25" s="322">
        <v>0</v>
      </c>
      <c r="O25" s="322">
        <v>0</v>
      </c>
      <c r="P25" s="322">
        <v>0</v>
      </c>
      <c r="Q25" s="322">
        <v>0</v>
      </c>
      <c r="R25" s="322">
        <v>0</v>
      </c>
      <c r="S25" s="322">
        <v>0</v>
      </c>
      <c r="T25" s="322">
        <v>0</v>
      </c>
      <c r="U25" s="322">
        <v>3.0541499999999999</v>
      </c>
      <c r="V25" s="322">
        <v>0</v>
      </c>
      <c r="W25" s="322">
        <v>0</v>
      </c>
      <c r="X25" s="322">
        <v>75.366660000000024</v>
      </c>
    </row>
    <row r="26" spans="1:24" s="316" customFormat="1" ht="12" customHeight="1" x14ac:dyDescent="0.2">
      <c r="A26" s="704" t="s">
        <v>109</v>
      </c>
      <c r="B26" s="322">
        <v>0</v>
      </c>
      <c r="C26" s="322">
        <v>0</v>
      </c>
      <c r="D26" s="322">
        <v>5.4856600000000002</v>
      </c>
      <c r="E26" s="322">
        <v>0</v>
      </c>
      <c r="F26" s="322">
        <v>-0.62003999999999992</v>
      </c>
      <c r="G26" s="322">
        <v>-1.198816780000052</v>
      </c>
      <c r="H26" s="322">
        <v>-948.45728999999994</v>
      </c>
      <c r="I26" s="322">
        <v>133.2668940080716</v>
      </c>
      <c r="J26" s="322">
        <v>56.398930000000036</v>
      </c>
      <c r="K26" s="322">
        <v>-3782.5769751849525</v>
      </c>
      <c r="L26" s="322">
        <v>-332.89608000000004</v>
      </c>
      <c r="M26" s="322">
        <v>0</v>
      </c>
      <c r="N26" s="322">
        <v>-31.472920000000006</v>
      </c>
      <c r="O26" s="322">
        <v>8.5532200000004384</v>
      </c>
      <c r="P26" s="322">
        <v>-68.122269999999986</v>
      </c>
      <c r="Q26" s="322">
        <v>71.064809999999994</v>
      </c>
      <c r="R26" s="322">
        <v>-81.962759999999989</v>
      </c>
      <c r="S26" s="322">
        <v>-168.51043999999999</v>
      </c>
      <c r="T26" s="322">
        <v>-1087.4133391821399</v>
      </c>
      <c r="U26" s="322">
        <v>4.7313700000000001</v>
      </c>
      <c r="V26" s="322">
        <v>0</v>
      </c>
      <c r="W26" s="322">
        <v>-20.685220000000001</v>
      </c>
      <c r="X26" s="322">
        <v>-6244.4152671390211</v>
      </c>
    </row>
    <row r="27" spans="1:24" s="316" customFormat="1" ht="12" customHeight="1" x14ac:dyDescent="0.2">
      <c r="A27" s="704" t="s">
        <v>110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82.987810000000323</v>
      </c>
      <c r="K27" s="322">
        <v>0</v>
      </c>
      <c r="L27" s="322">
        <v>10.25215</v>
      </c>
      <c r="M27" s="322">
        <v>0</v>
      </c>
      <c r="N27" s="322">
        <v>0</v>
      </c>
      <c r="O27" s="322">
        <v>22.504559999999998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32.310650000000003</v>
      </c>
      <c r="V27" s="322">
        <v>0</v>
      </c>
      <c r="W27" s="322">
        <v>0</v>
      </c>
      <c r="X27" s="322">
        <v>148.05517000000032</v>
      </c>
    </row>
    <row r="28" spans="1:24" s="316" customFormat="1" ht="12" customHeight="1" x14ac:dyDescent="0.2">
      <c r="A28" s="704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</row>
    <row r="29" spans="1:24" s="319" customFormat="1" ht="12" customHeight="1" x14ac:dyDescent="0.2">
      <c r="A29" s="1251" t="s">
        <v>73</v>
      </c>
      <c r="B29" s="1252">
        <v>230.97172</v>
      </c>
      <c r="C29" s="1252">
        <v>0</v>
      </c>
      <c r="D29" s="1252">
        <v>23.010540000000002</v>
      </c>
      <c r="E29" s="1252">
        <v>0</v>
      </c>
      <c r="F29" s="1252">
        <v>628.202</v>
      </c>
      <c r="G29" s="1252">
        <v>386.05601999999999</v>
      </c>
      <c r="H29" s="1252">
        <v>19750.311190099917</v>
      </c>
      <c r="I29" s="1252">
        <v>15087.151597570402</v>
      </c>
      <c r="J29" s="1252">
        <v>941.61551000000009</v>
      </c>
      <c r="K29" s="1252">
        <v>78824.591179999989</v>
      </c>
      <c r="L29" s="1252">
        <v>31863.265810000004</v>
      </c>
      <c r="M29" s="1252">
        <v>280.13214026400044</v>
      </c>
      <c r="N29" s="1252">
        <v>3952.6887300000003</v>
      </c>
      <c r="O29" s="1252">
        <v>232.71988000000019</v>
      </c>
      <c r="P29" s="1252">
        <v>18.271909999999998</v>
      </c>
      <c r="Q29" s="1252">
        <v>199.10234000000003</v>
      </c>
      <c r="R29" s="1252">
        <v>1617.5578700000001</v>
      </c>
      <c r="S29" s="1252">
        <v>0</v>
      </c>
      <c r="T29" s="1252">
        <v>598.52151002621611</v>
      </c>
      <c r="U29" s="1252">
        <v>0</v>
      </c>
      <c r="V29" s="1252">
        <v>15486.337890000001</v>
      </c>
      <c r="W29" s="1252">
        <v>0</v>
      </c>
      <c r="X29" s="1252">
        <v>170120.50783796053</v>
      </c>
    </row>
    <row r="30" spans="1:24" s="316" customFormat="1" ht="12" customHeight="1" x14ac:dyDescent="0.2">
      <c r="A30" s="699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</row>
    <row r="31" spans="1:24" s="316" customFormat="1" ht="12" customHeight="1" x14ac:dyDescent="0.2">
      <c r="A31" s="698" t="s">
        <v>74</v>
      </c>
      <c r="B31" s="324">
        <v>122.58583889411381</v>
      </c>
      <c r="C31" s="324">
        <v>0</v>
      </c>
      <c r="D31" s="324">
        <v>0</v>
      </c>
      <c r="E31" s="324">
        <v>0</v>
      </c>
      <c r="F31" s="324">
        <v>628.202</v>
      </c>
      <c r="G31" s="324">
        <v>-9.5279799999999994</v>
      </c>
      <c r="H31" s="324">
        <v>0</v>
      </c>
      <c r="I31" s="324">
        <v>14696.121895672746</v>
      </c>
      <c r="J31" s="324">
        <v>-98.145810000000012</v>
      </c>
      <c r="K31" s="324">
        <v>72888.604219999994</v>
      </c>
      <c r="L31" s="324">
        <v>31555.302240000005</v>
      </c>
      <c r="M31" s="324">
        <v>188.7152017490003</v>
      </c>
      <c r="N31" s="324">
        <v>180.57645999999997</v>
      </c>
      <c r="O31" s="324">
        <v>0</v>
      </c>
      <c r="P31" s="324">
        <v>0</v>
      </c>
      <c r="Q31" s="324">
        <v>0</v>
      </c>
      <c r="R31" s="324">
        <v>0</v>
      </c>
      <c r="S31" s="324">
        <v>0</v>
      </c>
      <c r="T31" s="324">
        <v>0</v>
      </c>
      <c r="U31" s="324">
        <v>0</v>
      </c>
      <c r="V31" s="324">
        <v>0</v>
      </c>
      <c r="W31" s="324">
        <v>0</v>
      </c>
      <c r="X31" s="324">
        <v>120152.43406631585</v>
      </c>
    </row>
    <row r="32" spans="1:24" s="316" customFormat="1" ht="12" customHeight="1" x14ac:dyDescent="0.2">
      <c r="A32" s="696" t="s">
        <v>386</v>
      </c>
      <c r="B32" s="322">
        <v>112.58</v>
      </c>
      <c r="C32" s="322">
        <v>0</v>
      </c>
      <c r="D32" s="322">
        <v>0</v>
      </c>
      <c r="E32" s="322">
        <v>0</v>
      </c>
      <c r="F32" s="322">
        <v>639.63661999999999</v>
      </c>
      <c r="G32" s="322">
        <v>0.54201999999999995</v>
      </c>
      <c r="H32" s="322">
        <v>0</v>
      </c>
      <c r="I32" s="322">
        <v>8146.3033094019956</v>
      </c>
      <c r="J32" s="322">
        <v>1.6870600000000002</v>
      </c>
      <c r="K32" s="322">
        <v>62700.220769980711</v>
      </c>
      <c r="L32" s="322">
        <v>27898.175440000003</v>
      </c>
      <c r="M32" s="322">
        <v>199.70575000000031</v>
      </c>
      <c r="N32" s="322">
        <v>92.490879999999976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99791.341849382705</v>
      </c>
    </row>
    <row r="33" spans="1:24" s="316" customFormat="1" ht="12" customHeight="1" x14ac:dyDescent="0.2">
      <c r="A33" s="696" t="s">
        <v>387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</row>
    <row r="34" spans="1:24" s="316" customFormat="1" ht="12" customHeight="1" x14ac:dyDescent="0.2">
      <c r="A34" s="1465" t="s">
        <v>2108</v>
      </c>
      <c r="B34" s="322">
        <v>10.005838894113811</v>
      </c>
      <c r="C34" s="322">
        <v>0</v>
      </c>
      <c r="D34" s="322">
        <v>0</v>
      </c>
      <c r="E34" s="322">
        <v>0</v>
      </c>
      <c r="F34" s="322">
        <v>0</v>
      </c>
      <c r="G34" s="322">
        <v>0</v>
      </c>
      <c r="H34" s="322">
        <v>0</v>
      </c>
      <c r="I34" s="322">
        <v>4837.6163678979901</v>
      </c>
      <c r="J34" s="322">
        <v>-81.675440000000009</v>
      </c>
      <c r="K34" s="322">
        <v>12060.045470019289</v>
      </c>
      <c r="L34" s="322">
        <v>3391.05915</v>
      </c>
      <c r="M34" s="322">
        <v>-10.990548251000005</v>
      </c>
      <c r="N34" s="322">
        <v>87.526109999999974</v>
      </c>
      <c r="O34" s="322">
        <v>0</v>
      </c>
      <c r="P34" s="322">
        <v>0</v>
      </c>
      <c r="Q34" s="322">
        <v>0</v>
      </c>
      <c r="R34" s="322">
        <v>0</v>
      </c>
      <c r="S34" s="322">
        <v>0</v>
      </c>
      <c r="T34" s="322">
        <v>0</v>
      </c>
      <c r="U34" s="322">
        <v>0</v>
      </c>
      <c r="V34" s="322">
        <v>0</v>
      </c>
      <c r="W34" s="322">
        <v>0</v>
      </c>
      <c r="X34" s="322">
        <v>20293.586948560391</v>
      </c>
    </row>
    <row r="35" spans="1:24" s="316" customFormat="1" ht="12" customHeight="1" x14ac:dyDescent="0.2">
      <c r="A35" s="704" t="s">
        <v>107</v>
      </c>
      <c r="B35" s="322">
        <v>0</v>
      </c>
      <c r="C35" s="322">
        <v>0</v>
      </c>
      <c r="D35" s="322">
        <v>0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-52.242199999999997</v>
      </c>
      <c r="M35" s="322">
        <v>0</v>
      </c>
      <c r="N35" s="322">
        <v>0.19789999999999999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0</v>
      </c>
      <c r="X35" s="322">
        <v>-52.0443</v>
      </c>
    </row>
    <row r="36" spans="1:24" s="316" customFormat="1" ht="12" customHeight="1" x14ac:dyDescent="0.2">
      <c r="A36" s="704" t="s">
        <v>108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0</v>
      </c>
    </row>
    <row r="37" spans="1:24" s="316" customFormat="1" ht="12" customHeight="1" x14ac:dyDescent="0.2">
      <c r="A37" s="704" t="s">
        <v>109</v>
      </c>
      <c r="B37" s="322">
        <v>0</v>
      </c>
      <c r="C37" s="322">
        <v>0</v>
      </c>
      <c r="D37" s="322">
        <v>0</v>
      </c>
      <c r="E37" s="322">
        <v>0</v>
      </c>
      <c r="F37" s="322">
        <v>-11.434620000000001</v>
      </c>
      <c r="G37" s="322">
        <v>-10.07</v>
      </c>
      <c r="H37" s="322">
        <v>0</v>
      </c>
      <c r="I37" s="322">
        <v>1712.2022183727613</v>
      </c>
      <c r="J37" s="322">
        <v>-18.157430000000005</v>
      </c>
      <c r="K37" s="322">
        <v>-1871.662020000005</v>
      </c>
      <c r="L37" s="322">
        <v>219.91814000000002</v>
      </c>
      <c r="M37" s="322">
        <v>0</v>
      </c>
      <c r="N37" s="322">
        <v>0.36156999999999972</v>
      </c>
      <c r="O37" s="322">
        <v>0</v>
      </c>
      <c r="P37" s="322">
        <v>0</v>
      </c>
      <c r="Q37" s="322">
        <v>0</v>
      </c>
      <c r="R37" s="322">
        <v>0</v>
      </c>
      <c r="S37" s="322">
        <v>0</v>
      </c>
      <c r="T37" s="322">
        <v>0</v>
      </c>
      <c r="U37" s="322">
        <v>0</v>
      </c>
      <c r="V37" s="322">
        <v>0</v>
      </c>
      <c r="W37" s="322">
        <v>0</v>
      </c>
      <c r="X37" s="322">
        <v>21.157858372756436</v>
      </c>
    </row>
    <row r="38" spans="1:24" s="316" customFormat="1" ht="12" customHeight="1" x14ac:dyDescent="0.2">
      <c r="A38" s="704" t="s">
        <v>110</v>
      </c>
      <c r="B38" s="322">
        <v>0</v>
      </c>
      <c r="C38" s="322">
        <v>0</v>
      </c>
      <c r="D38" s="322">
        <v>0</v>
      </c>
      <c r="E38" s="322">
        <v>0</v>
      </c>
      <c r="F38" s="322">
        <v>0</v>
      </c>
      <c r="G38" s="322">
        <v>0</v>
      </c>
      <c r="H38" s="322">
        <v>0</v>
      </c>
      <c r="I38" s="322">
        <v>0</v>
      </c>
      <c r="J38" s="322">
        <v>0</v>
      </c>
      <c r="K38" s="322">
        <v>0</v>
      </c>
      <c r="L38" s="322">
        <v>98.391710000000003</v>
      </c>
      <c r="M38" s="322">
        <v>0</v>
      </c>
      <c r="N38" s="322">
        <v>0</v>
      </c>
      <c r="O38" s="322">
        <v>0</v>
      </c>
      <c r="P38" s="322">
        <v>0</v>
      </c>
      <c r="Q38" s="322">
        <v>0</v>
      </c>
      <c r="R38" s="322">
        <v>0</v>
      </c>
      <c r="S38" s="322">
        <v>0</v>
      </c>
      <c r="T38" s="322">
        <v>0</v>
      </c>
      <c r="U38" s="322">
        <v>0</v>
      </c>
      <c r="V38" s="322">
        <v>0</v>
      </c>
      <c r="W38" s="322">
        <v>0</v>
      </c>
      <c r="X38" s="322">
        <v>98.391710000000003</v>
      </c>
    </row>
    <row r="39" spans="1:24" s="316" customFormat="1" ht="12" customHeight="1" x14ac:dyDescent="0.2">
      <c r="A39" s="704"/>
      <c r="B39" s="322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</row>
    <row r="40" spans="1:24" s="316" customFormat="1" ht="12" customHeight="1" x14ac:dyDescent="0.2">
      <c r="A40" s="705" t="s">
        <v>72</v>
      </c>
      <c r="B40" s="324">
        <v>108.38588110588621</v>
      </c>
      <c r="C40" s="324">
        <v>0</v>
      </c>
      <c r="D40" s="324">
        <v>23.010540000000002</v>
      </c>
      <c r="E40" s="324">
        <v>0</v>
      </c>
      <c r="F40" s="324">
        <v>0</v>
      </c>
      <c r="G40" s="324">
        <v>395.584</v>
      </c>
      <c r="H40" s="324">
        <v>19750.311190099917</v>
      </c>
      <c r="I40" s="324">
        <v>391.02970189765608</v>
      </c>
      <c r="J40" s="324">
        <v>1039.7613200000001</v>
      </c>
      <c r="K40" s="324">
        <v>5935.9869599999993</v>
      </c>
      <c r="L40" s="324">
        <v>307.96357</v>
      </c>
      <c r="M40" s="324">
        <v>91.416938515000112</v>
      </c>
      <c r="N40" s="324">
        <v>3772.1122700000005</v>
      </c>
      <c r="O40" s="324">
        <v>232.71988000000019</v>
      </c>
      <c r="P40" s="324">
        <v>18.271909999999998</v>
      </c>
      <c r="Q40" s="324">
        <v>199.10234000000003</v>
      </c>
      <c r="R40" s="324">
        <v>1617.5578700000001</v>
      </c>
      <c r="S40" s="324">
        <v>0</v>
      </c>
      <c r="T40" s="324">
        <v>598.52151002621611</v>
      </c>
      <c r="U40" s="324">
        <v>0</v>
      </c>
      <c r="V40" s="324">
        <v>15486.337890000001</v>
      </c>
      <c r="W40" s="324">
        <v>0</v>
      </c>
      <c r="X40" s="324">
        <v>49968.073771644682</v>
      </c>
    </row>
    <row r="41" spans="1:24" s="316" customFormat="1" ht="12" customHeight="1" x14ac:dyDescent="0.2">
      <c r="A41" s="696" t="s">
        <v>386</v>
      </c>
      <c r="B41" s="322">
        <v>68.121201305978417</v>
      </c>
      <c r="C41" s="322">
        <v>0</v>
      </c>
      <c r="D41" s="322">
        <v>0</v>
      </c>
      <c r="E41" s="322">
        <v>0</v>
      </c>
      <c r="F41" s="322">
        <v>0</v>
      </c>
      <c r="G41" s="322">
        <v>33.539303945</v>
      </c>
      <c r="H41" s="322">
        <v>14112.353189999847</v>
      </c>
      <c r="I41" s="322">
        <v>24.9342755361833</v>
      </c>
      <c r="J41" s="322">
        <v>635.94070999999997</v>
      </c>
      <c r="K41" s="322">
        <v>544.47963666999942</v>
      </c>
      <c r="L41" s="322">
        <v>80.330219999999997</v>
      </c>
      <c r="M41" s="322">
        <v>8.8992662949999968</v>
      </c>
      <c r="N41" s="322">
        <v>2655.0168300000018</v>
      </c>
      <c r="O41" s="322">
        <v>232.00452000000018</v>
      </c>
      <c r="P41" s="322">
        <v>0.84204999999999997</v>
      </c>
      <c r="Q41" s="322">
        <v>198.17442000000003</v>
      </c>
      <c r="R41" s="322">
        <v>1854.2718</v>
      </c>
      <c r="S41" s="322">
        <v>0</v>
      </c>
      <c r="T41" s="322">
        <v>202.6613085620001</v>
      </c>
      <c r="U41" s="322">
        <v>0</v>
      </c>
      <c r="V41" s="322">
        <v>1897.8175599999997</v>
      </c>
      <c r="W41" s="322">
        <v>0</v>
      </c>
      <c r="X41" s="322">
        <v>22549.386292314008</v>
      </c>
    </row>
    <row r="42" spans="1:24" s="316" customFormat="1" ht="12" customHeight="1" x14ac:dyDescent="0.2">
      <c r="A42" s="696" t="s">
        <v>387</v>
      </c>
      <c r="B42" s="322">
        <v>0</v>
      </c>
      <c r="C42" s="322">
        <v>0</v>
      </c>
      <c r="D42" s="322">
        <v>0</v>
      </c>
      <c r="E42" s="322">
        <v>0</v>
      </c>
      <c r="F42" s="322">
        <v>0</v>
      </c>
      <c r="G42" s="322">
        <v>0</v>
      </c>
      <c r="H42" s="322">
        <v>5624.9766914940201</v>
      </c>
      <c r="I42" s="322">
        <v>0</v>
      </c>
      <c r="J42" s="322">
        <v>0</v>
      </c>
      <c r="K42" s="322">
        <v>0</v>
      </c>
      <c r="L42" s="322">
        <v>0</v>
      </c>
      <c r="M42" s="322">
        <v>0</v>
      </c>
      <c r="N42" s="322">
        <v>0</v>
      </c>
      <c r="O42" s="322">
        <v>0</v>
      </c>
      <c r="P42" s="322">
        <v>0</v>
      </c>
      <c r="Q42" s="322">
        <v>0</v>
      </c>
      <c r="R42" s="322">
        <v>0</v>
      </c>
      <c r="S42" s="322">
        <v>0</v>
      </c>
      <c r="T42" s="322">
        <v>0</v>
      </c>
      <c r="U42" s="322">
        <v>0</v>
      </c>
      <c r="V42" s="322">
        <v>0</v>
      </c>
      <c r="W42" s="322">
        <v>0</v>
      </c>
      <c r="X42" s="322">
        <v>5624.9766914940201</v>
      </c>
    </row>
    <row r="43" spans="1:24" s="316" customFormat="1" ht="12" customHeight="1" x14ac:dyDescent="0.2">
      <c r="A43" s="1465" t="s">
        <v>2108</v>
      </c>
      <c r="B43" s="327">
        <v>40.264679799907796</v>
      </c>
      <c r="C43" s="327">
        <v>0</v>
      </c>
      <c r="D43" s="327">
        <v>0</v>
      </c>
      <c r="E43" s="327">
        <v>0</v>
      </c>
      <c r="F43" s="327">
        <v>0</v>
      </c>
      <c r="G43" s="327">
        <v>178.65002374900001</v>
      </c>
      <c r="H43" s="327">
        <v>7084.2069111880501</v>
      </c>
      <c r="I43" s="327">
        <v>338.41141942794968</v>
      </c>
      <c r="J43" s="327">
        <v>328.71463</v>
      </c>
      <c r="K43" s="327">
        <v>5455.6923514780001</v>
      </c>
      <c r="L43" s="327">
        <v>224.45224999999999</v>
      </c>
      <c r="M43" s="327">
        <v>99.305992220000121</v>
      </c>
      <c r="N43" s="327">
        <v>841.51648999999759</v>
      </c>
      <c r="O43" s="327">
        <v>0</v>
      </c>
      <c r="P43" s="327">
        <v>21.264009999999999</v>
      </c>
      <c r="Q43" s="327">
        <v>0</v>
      </c>
      <c r="R43" s="327">
        <v>0</v>
      </c>
      <c r="S43" s="327">
        <v>0</v>
      </c>
      <c r="T43" s="327">
        <v>1107.4751053959976</v>
      </c>
      <c r="U43" s="327">
        <v>0</v>
      </c>
      <c r="V43" s="327">
        <v>13588.520330000001</v>
      </c>
      <c r="W43" s="327">
        <v>0</v>
      </c>
      <c r="X43" s="327">
        <v>29308.474193258906</v>
      </c>
    </row>
    <row r="44" spans="1:24" s="316" customFormat="1" ht="12" customHeight="1" x14ac:dyDescent="0.2">
      <c r="A44" s="704" t="s">
        <v>107</v>
      </c>
      <c r="B44" s="327">
        <v>0</v>
      </c>
      <c r="C44" s="327">
        <v>0</v>
      </c>
      <c r="D44" s="327">
        <v>0</v>
      </c>
      <c r="E44" s="327">
        <v>0</v>
      </c>
      <c r="F44" s="327">
        <v>0</v>
      </c>
      <c r="G44" s="327">
        <v>0</v>
      </c>
      <c r="H44" s="327">
        <v>-658.75135999999907</v>
      </c>
      <c r="I44" s="327">
        <v>0</v>
      </c>
      <c r="J44" s="327">
        <v>0</v>
      </c>
      <c r="K44" s="327">
        <v>0</v>
      </c>
      <c r="L44" s="327">
        <v>8.5860000000000006E-2</v>
      </c>
      <c r="M44" s="327">
        <v>0</v>
      </c>
      <c r="N44" s="327">
        <v>10.303900000000002</v>
      </c>
      <c r="O44" s="327">
        <v>0</v>
      </c>
      <c r="P44" s="327">
        <v>0</v>
      </c>
      <c r="Q44" s="327">
        <v>0</v>
      </c>
      <c r="R44" s="327">
        <v>0</v>
      </c>
      <c r="S44" s="327">
        <v>0</v>
      </c>
      <c r="T44" s="327">
        <v>0</v>
      </c>
      <c r="U44" s="327">
        <v>0</v>
      </c>
      <c r="V44" s="327">
        <v>0</v>
      </c>
      <c r="W44" s="327">
        <v>0</v>
      </c>
      <c r="X44" s="322">
        <v>-648.36159999999904</v>
      </c>
    </row>
    <row r="45" spans="1:24" s="316" customFormat="1" ht="12" customHeight="1" x14ac:dyDescent="0.2">
      <c r="A45" s="704" t="s">
        <v>108</v>
      </c>
      <c r="B45" s="322">
        <v>0</v>
      </c>
      <c r="C45" s="322">
        <v>0</v>
      </c>
      <c r="D45" s="322">
        <v>0</v>
      </c>
      <c r="E45" s="322">
        <v>0</v>
      </c>
      <c r="F45" s="322">
        <v>0</v>
      </c>
      <c r="G45" s="322">
        <v>0</v>
      </c>
      <c r="H45" s="322">
        <v>573.12231741799985</v>
      </c>
      <c r="I45" s="322">
        <v>0</v>
      </c>
      <c r="J45" s="322">
        <v>-0.35311999999999999</v>
      </c>
      <c r="K45" s="322">
        <v>10.02974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0</v>
      </c>
      <c r="V45" s="322">
        <v>0</v>
      </c>
      <c r="W45" s="322">
        <v>0</v>
      </c>
      <c r="X45" s="322">
        <v>582.79893741799981</v>
      </c>
    </row>
    <row r="46" spans="1:24" s="316" customFormat="1" ht="12" customHeight="1" x14ac:dyDescent="0.2">
      <c r="A46" s="704" t="s">
        <v>109</v>
      </c>
      <c r="B46" s="322">
        <v>0</v>
      </c>
      <c r="C46" s="322">
        <v>0</v>
      </c>
      <c r="D46" s="322">
        <v>23.010540000000002</v>
      </c>
      <c r="E46" s="322">
        <v>0</v>
      </c>
      <c r="F46" s="322">
        <v>0</v>
      </c>
      <c r="G46" s="322">
        <v>183.39467230599999</v>
      </c>
      <c r="H46" s="322">
        <v>-6985.5965600000009</v>
      </c>
      <c r="I46" s="322">
        <v>27.684006933523136</v>
      </c>
      <c r="J46" s="322">
        <v>49.502650000000003</v>
      </c>
      <c r="K46" s="322">
        <v>-74.214768148000019</v>
      </c>
      <c r="L46" s="322">
        <v>3.09524</v>
      </c>
      <c r="M46" s="322">
        <v>-16.788320000000002</v>
      </c>
      <c r="N46" s="322">
        <v>265.27505000000122</v>
      </c>
      <c r="O46" s="322">
        <v>0.715359999999996</v>
      </c>
      <c r="P46" s="322">
        <v>-3.8341499999999997</v>
      </c>
      <c r="Q46" s="322">
        <v>0.92791999999999997</v>
      </c>
      <c r="R46" s="322">
        <v>-236.71393</v>
      </c>
      <c r="S46" s="322">
        <v>0</v>
      </c>
      <c r="T46" s="322">
        <v>-711.61490393178167</v>
      </c>
      <c r="U46" s="322">
        <v>0</v>
      </c>
      <c r="V46" s="322">
        <v>0</v>
      </c>
      <c r="W46" s="322">
        <v>0</v>
      </c>
      <c r="X46" s="322">
        <v>-7475.1571928402573</v>
      </c>
    </row>
    <row r="47" spans="1:24" s="316" customFormat="1" ht="12" customHeight="1" x14ac:dyDescent="0.2">
      <c r="A47" s="704" t="s">
        <v>110</v>
      </c>
      <c r="B47" s="322">
        <v>0</v>
      </c>
      <c r="C47" s="322">
        <v>0</v>
      </c>
      <c r="D47" s="322">
        <v>0</v>
      </c>
      <c r="E47" s="322">
        <v>0</v>
      </c>
      <c r="F47" s="322">
        <v>0</v>
      </c>
      <c r="G47" s="322">
        <v>0</v>
      </c>
      <c r="H47" s="322">
        <v>0</v>
      </c>
      <c r="I47" s="322">
        <v>0</v>
      </c>
      <c r="J47" s="322">
        <v>25.956449999999993</v>
      </c>
      <c r="K47" s="322">
        <v>0</v>
      </c>
      <c r="L47" s="322">
        <v>0</v>
      </c>
      <c r="M47" s="322">
        <v>0</v>
      </c>
      <c r="N47" s="322">
        <v>0</v>
      </c>
      <c r="O47" s="322">
        <v>0</v>
      </c>
      <c r="P47" s="322">
        <v>0</v>
      </c>
      <c r="Q47" s="322">
        <v>0</v>
      </c>
      <c r="R47" s="322">
        <v>0</v>
      </c>
      <c r="S47" s="322">
        <v>0</v>
      </c>
      <c r="T47" s="322">
        <v>0</v>
      </c>
      <c r="U47" s="322">
        <v>0</v>
      </c>
      <c r="V47" s="322">
        <v>0</v>
      </c>
      <c r="W47" s="322">
        <v>0</v>
      </c>
      <c r="X47" s="322">
        <v>25.956449999999993</v>
      </c>
    </row>
    <row r="48" spans="1:24" s="316" customFormat="1" ht="12" customHeight="1" x14ac:dyDescent="0.2">
      <c r="A48" s="70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</row>
    <row r="49" spans="1:24" s="319" customFormat="1" ht="12" customHeight="1" x14ac:dyDescent="0.2">
      <c r="A49" s="1251" t="s">
        <v>75</v>
      </c>
      <c r="B49" s="1252">
        <v>738.71877999999992</v>
      </c>
      <c r="C49" s="1252">
        <v>0</v>
      </c>
      <c r="D49" s="1252">
        <v>0</v>
      </c>
      <c r="E49" s="1252">
        <v>12106.643029999999</v>
      </c>
      <c r="F49" s="1252">
        <v>3884.3429100000003</v>
      </c>
      <c r="G49" s="1252">
        <v>2252.9689999999991</v>
      </c>
      <c r="H49" s="1252">
        <v>34222.805275900799</v>
      </c>
      <c r="I49" s="1252">
        <v>23208.311580515627</v>
      </c>
      <c r="J49" s="1252">
        <v>45733.308549999994</v>
      </c>
      <c r="K49" s="1252">
        <v>31007.404839999999</v>
      </c>
      <c r="L49" s="1252">
        <v>22525.268230000001</v>
      </c>
      <c r="M49" s="1252">
        <v>202.05494366999852</v>
      </c>
      <c r="N49" s="1252">
        <v>7462.2042299999976</v>
      </c>
      <c r="O49" s="1252">
        <v>0</v>
      </c>
      <c r="P49" s="1252">
        <v>1126.2260900000001</v>
      </c>
      <c r="Q49" s="1252">
        <v>2986.9695000000002</v>
      </c>
      <c r="R49" s="1252">
        <v>10.77045</v>
      </c>
      <c r="S49" s="1252">
        <v>0</v>
      </c>
      <c r="T49" s="1252">
        <v>33437.834966429553</v>
      </c>
      <c r="U49" s="1252">
        <v>5531.8693300000004</v>
      </c>
      <c r="V49" s="1252">
        <v>31008.194659999997</v>
      </c>
      <c r="W49" s="1252">
        <v>0</v>
      </c>
      <c r="X49" s="1252">
        <v>257445.89636651595</v>
      </c>
    </row>
    <row r="50" spans="1:24" s="316" customFormat="1" ht="12" customHeight="1" x14ac:dyDescent="0.2">
      <c r="A50" s="696" t="s">
        <v>386</v>
      </c>
      <c r="B50" s="322">
        <v>8.2449999999999992</v>
      </c>
      <c r="C50" s="322">
        <v>0</v>
      </c>
      <c r="D50" s="322">
        <v>0</v>
      </c>
      <c r="E50" s="322">
        <v>12567.357</v>
      </c>
      <c r="F50" s="322">
        <v>435.12051000000002</v>
      </c>
      <c r="G50" s="322">
        <v>1.0817399999999999</v>
      </c>
      <c r="H50" s="322">
        <v>16910.124360000031</v>
      </c>
      <c r="I50" s="322">
        <v>2919.4628878320859</v>
      </c>
      <c r="J50" s="322">
        <v>540.51308000000006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146.78224</v>
      </c>
      <c r="R50" s="322">
        <v>0</v>
      </c>
      <c r="S50" s="322">
        <v>0</v>
      </c>
      <c r="T50" s="322">
        <v>3208.5612799999999</v>
      </c>
      <c r="U50" s="322">
        <v>1.6950000000000001</v>
      </c>
      <c r="V50" s="322">
        <v>0</v>
      </c>
      <c r="W50" s="322">
        <v>0</v>
      </c>
      <c r="X50" s="322">
        <v>36738.943097832118</v>
      </c>
    </row>
    <row r="51" spans="1:24" s="316" customFormat="1" ht="12" customHeight="1" x14ac:dyDescent="0.2">
      <c r="A51" s="696" t="s">
        <v>387</v>
      </c>
      <c r="B51" s="322">
        <v>0</v>
      </c>
      <c r="C51" s="322">
        <v>0</v>
      </c>
      <c r="D51" s="322">
        <v>0</v>
      </c>
      <c r="E51" s="322">
        <v>0</v>
      </c>
      <c r="F51" s="322">
        <v>0</v>
      </c>
      <c r="G51" s="322">
        <v>105.22874</v>
      </c>
      <c r="H51" s="322">
        <v>17233.005718305078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17338.234458305076</v>
      </c>
    </row>
    <row r="52" spans="1:24" s="316" customFormat="1" ht="12" customHeight="1" x14ac:dyDescent="0.2">
      <c r="A52" s="1465" t="s">
        <v>2108</v>
      </c>
      <c r="B52" s="322">
        <v>730.47377999999992</v>
      </c>
      <c r="C52" s="322">
        <v>0</v>
      </c>
      <c r="D52" s="322">
        <v>0</v>
      </c>
      <c r="E52" s="322">
        <v>0</v>
      </c>
      <c r="F52" s="322">
        <v>4000.8216200000002</v>
      </c>
      <c r="G52" s="322">
        <v>1887.5547224330001</v>
      </c>
      <c r="H52" s="322">
        <v>2030.9062292906904</v>
      </c>
      <c r="I52" s="322">
        <v>18706.505128752789</v>
      </c>
      <c r="J52" s="322">
        <v>39967.082059999993</v>
      </c>
      <c r="K52" s="322">
        <v>30702.165949999999</v>
      </c>
      <c r="L52" s="322">
        <v>19147.294249999999</v>
      </c>
      <c r="M52" s="322">
        <v>205.34046366999851</v>
      </c>
      <c r="N52" s="322">
        <v>5561.3567299999995</v>
      </c>
      <c r="O52" s="322">
        <v>0</v>
      </c>
      <c r="P52" s="322">
        <v>1003.9116700000001</v>
      </c>
      <c r="Q52" s="322">
        <v>2603.7542400000002</v>
      </c>
      <c r="R52" s="322">
        <v>10.77045</v>
      </c>
      <c r="S52" s="322">
        <v>0</v>
      </c>
      <c r="T52" s="322">
        <v>50888.980099830755</v>
      </c>
      <c r="U52" s="322">
        <v>4804.5544600000003</v>
      </c>
      <c r="V52" s="322">
        <v>31460.219969999998</v>
      </c>
      <c r="W52" s="322">
        <v>0</v>
      </c>
      <c r="X52" s="322">
        <v>213711.69182397722</v>
      </c>
    </row>
    <row r="53" spans="1:24" s="316" customFormat="1" ht="12" customHeight="1" x14ac:dyDescent="0.2">
      <c r="A53" s="704" t="s">
        <v>107</v>
      </c>
      <c r="B53" s="322">
        <v>0</v>
      </c>
      <c r="C53" s="322">
        <v>0</v>
      </c>
      <c r="D53" s="322">
        <v>0</v>
      </c>
      <c r="E53" s="322">
        <v>0</v>
      </c>
      <c r="F53" s="322">
        <v>0</v>
      </c>
      <c r="G53" s="322">
        <v>259.10379756699899</v>
      </c>
      <c r="H53" s="322">
        <v>-1020.4943600000001</v>
      </c>
      <c r="I53" s="322">
        <v>0</v>
      </c>
      <c r="J53" s="322">
        <v>0</v>
      </c>
      <c r="K53" s="322">
        <v>0</v>
      </c>
      <c r="L53" s="322">
        <v>294.88821999999999</v>
      </c>
      <c r="M53" s="322">
        <v>0</v>
      </c>
      <c r="N53" s="322">
        <v>211.56696000000008</v>
      </c>
      <c r="O53" s="322">
        <v>0</v>
      </c>
      <c r="P53" s="322">
        <v>0</v>
      </c>
      <c r="Q53" s="322">
        <v>12.715440000000001</v>
      </c>
      <c r="R53" s="322">
        <v>0</v>
      </c>
      <c r="S53" s="322">
        <v>0</v>
      </c>
      <c r="T53" s="322">
        <v>-17.287112480000001</v>
      </c>
      <c r="U53" s="322">
        <v>50.17503</v>
      </c>
      <c r="V53" s="322">
        <v>-452.02531000000016</v>
      </c>
      <c r="W53" s="322">
        <v>0</v>
      </c>
      <c r="X53" s="322">
        <v>-661.3573349130013</v>
      </c>
    </row>
    <row r="54" spans="1:24" s="316" customFormat="1" ht="12" customHeight="1" x14ac:dyDescent="0.2">
      <c r="A54" s="704" t="s">
        <v>108</v>
      </c>
      <c r="B54" s="322">
        <v>0</v>
      </c>
      <c r="C54" s="322">
        <v>0</v>
      </c>
      <c r="D54" s="322">
        <v>0</v>
      </c>
      <c r="E54" s="322">
        <v>0</v>
      </c>
      <c r="F54" s="322">
        <v>0</v>
      </c>
      <c r="G54" s="322">
        <v>0</v>
      </c>
      <c r="H54" s="322">
        <v>1335.6414628849966</v>
      </c>
      <c r="I54" s="322">
        <v>0</v>
      </c>
      <c r="J54" s="322">
        <v>1.55</v>
      </c>
      <c r="K54" s="322">
        <v>305.23889000000014</v>
      </c>
      <c r="L54" s="322">
        <v>194.79898</v>
      </c>
      <c r="M54" s="322">
        <v>1.1834200000000001</v>
      </c>
      <c r="N54" s="322">
        <v>0</v>
      </c>
      <c r="O54" s="322">
        <v>0</v>
      </c>
      <c r="P54" s="322">
        <v>0</v>
      </c>
      <c r="Q54" s="322">
        <v>41.539019999999994</v>
      </c>
      <c r="R54" s="322">
        <v>0</v>
      </c>
      <c r="S54" s="322">
        <v>0</v>
      </c>
      <c r="T54" s="322">
        <v>187.85408860199996</v>
      </c>
      <c r="U54" s="322">
        <v>109.42129</v>
      </c>
      <c r="V54" s="322">
        <v>0</v>
      </c>
      <c r="W54" s="322">
        <v>0</v>
      </c>
      <c r="X54" s="322">
        <v>2177.2271514869963</v>
      </c>
    </row>
    <row r="55" spans="1:24" s="316" customFormat="1" ht="12" customHeight="1" x14ac:dyDescent="0.2">
      <c r="A55" s="704" t="s">
        <v>109</v>
      </c>
      <c r="B55" s="322">
        <v>0</v>
      </c>
      <c r="C55" s="322">
        <v>0</v>
      </c>
      <c r="D55" s="322">
        <v>0</v>
      </c>
      <c r="E55" s="322">
        <v>-460.71397000000064</v>
      </c>
      <c r="F55" s="322">
        <v>-551.59921999999995</v>
      </c>
      <c r="G55" s="322">
        <v>0</v>
      </c>
      <c r="H55" s="322">
        <v>-2266.3781345800039</v>
      </c>
      <c r="I55" s="322">
        <v>1582.3435639307488</v>
      </c>
      <c r="J55" s="322">
        <v>5084.0052500000011</v>
      </c>
      <c r="K55" s="322">
        <v>0</v>
      </c>
      <c r="L55" s="322">
        <v>1683.1984199999999</v>
      </c>
      <c r="M55" s="322">
        <v>-4.4689400000000008</v>
      </c>
      <c r="N55" s="322">
        <v>1689.2805399999977</v>
      </c>
      <c r="O55" s="322">
        <v>0</v>
      </c>
      <c r="P55" s="322">
        <v>122.31442</v>
      </c>
      <c r="Q55" s="322">
        <v>182.17856</v>
      </c>
      <c r="R55" s="322">
        <v>0</v>
      </c>
      <c r="S55" s="322">
        <v>0</v>
      </c>
      <c r="T55" s="322">
        <v>-20830.273389523201</v>
      </c>
      <c r="U55" s="322">
        <v>0</v>
      </c>
      <c r="V55" s="322">
        <v>0</v>
      </c>
      <c r="W55" s="322">
        <v>0</v>
      </c>
      <c r="X55" s="322">
        <v>-13770.112900172458</v>
      </c>
    </row>
    <row r="56" spans="1:24" s="316" customFormat="1" ht="12" customHeight="1" x14ac:dyDescent="0.2">
      <c r="A56" s="704" t="s">
        <v>110</v>
      </c>
      <c r="B56" s="322">
        <v>0</v>
      </c>
      <c r="C56" s="322">
        <v>0</v>
      </c>
      <c r="D56" s="322">
        <v>0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140.15816000000001</v>
      </c>
      <c r="K56" s="322">
        <v>0</v>
      </c>
      <c r="L56" s="322">
        <v>1205.0883600000002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566.02355</v>
      </c>
      <c r="V56" s="322">
        <v>0</v>
      </c>
      <c r="W56" s="322">
        <v>0</v>
      </c>
      <c r="X56" s="322">
        <v>1911.27007</v>
      </c>
    </row>
    <row r="57" spans="1:24" s="316" customFormat="1" ht="12" customHeight="1" x14ac:dyDescent="0.2">
      <c r="A57" s="704"/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</row>
    <row r="58" spans="1:24" s="319" customFormat="1" ht="12" customHeight="1" x14ac:dyDescent="0.2">
      <c r="A58" s="1571" t="s">
        <v>3934</v>
      </c>
      <c r="B58" s="1252">
        <v>2635.8029999999994</v>
      </c>
      <c r="C58" s="1252">
        <v>0</v>
      </c>
      <c r="D58" s="1252">
        <v>0</v>
      </c>
      <c r="E58" s="1252">
        <v>0</v>
      </c>
      <c r="F58" s="1252">
        <v>0</v>
      </c>
      <c r="G58" s="1252">
        <v>0</v>
      </c>
      <c r="H58" s="1252">
        <v>0</v>
      </c>
      <c r="I58" s="1252">
        <v>0</v>
      </c>
      <c r="J58" s="1252">
        <v>85257.785670000012</v>
      </c>
      <c r="K58" s="1252">
        <v>0</v>
      </c>
      <c r="L58" s="1252">
        <v>0</v>
      </c>
      <c r="M58" s="1252">
        <v>0</v>
      </c>
      <c r="N58" s="1252">
        <v>0</v>
      </c>
      <c r="O58" s="1252">
        <v>0</v>
      </c>
      <c r="P58" s="1252">
        <v>0</v>
      </c>
      <c r="Q58" s="1252">
        <v>0</v>
      </c>
      <c r="R58" s="1252">
        <v>0</v>
      </c>
      <c r="S58" s="1252">
        <v>0</v>
      </c>
      <c r="T58" s="1252">
        <v>0</v>
      </c>
      <c r="U58" s="1252">
        <v>3997.8088500000003</v>
      </c>
      <c r="V58" s="1252">
        <v>0</v>
      </c>
      <c r="W58" s="1252">
        <v>0</v>
      </c>
      <c r="X58" s="1252">
        <v>91891.397520000013</v>
      </c>
    </row>
    <row r="59" spans="1:24" s="316" customFormat="1" ht="12" customHeight="1" x14ac:dyDescent="0.2">
      <c r="A59" s="696" t="s">
        <v>386</v>
      </c>
      <c r="B59" s="322">
        <v>568.79899999999998</v>
      </c>
      <c r="C59" s="322">
        <v>0</v>
      </c>
      <c r="D59" s="322">
        <v>0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1818.8285399999995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267.72012999999998</v>
      </c>
      <c r="V59" s="322">
        <v>0</v>
      </c>
      <c r="W59" s="322">
        <v>0</v>
      </c>
      <c r="X59" s="322">
        <v>2655.3476699999997</v>
      </c>
    </row>
    <row r="60" spans="1:24" s="316" customFormat="1" ht="12" customHeight="1" x14ac:dyDescent="0.2">
      <c r="A60" s="696" t="s">
        <v>387</v>
      </c>
      <c r="B60" s="322">
        <v>0</v>
      </c>
      <c r="C60" s="322">
        <v>0</v>
      </c>
      <c r="D60" s="322">
        <v>0</v>
      </c>
      <c r="E60" s="322">
        <v>0</v>
      </c>
      <c r="F60" s="322">
        <v>0</v>
      </c>
      <c r="G60" s="322">
        <v>0</v>
      </c>
      <c r="H60" s="322">
        <v>0</v>
      </c>
      <c r="I60" s="322">
        <v>0</v>
      </c>
      <c r="J60" s="322">
        <v>0</v>
      </c>
      <c r="K60" s="322">
        <v>0</v>
      </c>
      <c r="L60" s="322">
        <v>0</v>
      </c>
      <c r="M60" s="322">
        <v>0</v>
      </c>
      <c r="N60" s="322">
        <v>0</v>
      </c>
      <c r="O60" s="322">
        <v>0</v>
      </c>
      <c r="P60" s="322">
        <v>0</v>
      </c>
      <c r="Q60" s="322">
        <v>0</v>
      </c>
      <c r="R60" s="322">
        <v>0</v>
      </c>
      <c r="S60" s="322">
        <v>0</v>
      </c>
      <c r="T60" s="322">
        <v>0</v>
      </c>
      <c r="U60" s="322">
        <v>0</v>
      </c>
      <c r="V60" s="322">
        <v>0</v>
      </c>
      <c r="W60" s="322">
        <v>0</v>
      </c>
      <c r="X60" s="322">
        <v>0</v>
      </c>
    </row>
    <row r="61" spans="1:24" s="316" customFormat="1" ht="12" customHeight="1" x14ac:dyDescent="0.2">
      <c r="A61" s="1465" t="s">
        <v>2108</v>
      </c>
      <c r="B61" s="322">
        <v>2067.0039999999995</v>
      </c>
      <c r="C61" s="322">
        <v>0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77709.070590000003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22">
        <v>0</v>
      </c>
      <c r="U61" s="322">
        <v>3588.1326600000002</v>
      </c>
      <c r="V61" s="322">
        <v>0</v>
      </c>
      <c r="W61" s="322">
        <v>0</v>
      </c>
      <c r="X61" s="322">
        <v>83364.207250000007</v>
      </c>
    </row>
    <row r="62" spans="1:24" s="316" customFormat="1" ht="12" customHeight="1" x14ac:dyDescent="0.2">
      <c r="A62" s="704" t="s">
        <v>107</v>
      </c>
      <c r="B62" s="322">
        <v>0</v>
      </c>
      <c r="C62" s="322">
        <v>0</v>
      </c>
      <c r="D62" s="322">
        <v>0</v>
      </c>
      <c r="E62" s="322">
        <v>0</v>
      </c>
      <c r="F62" s="322">
        <v>0</v>
      </c>
      <c r="G62" s="322">
        <v>0</v>
      </c>
      <c r="H62" s="322">
        <v>0</v>
      </c>
      <c r="I62" s="322">
        <v>0</v>
      </c>
      <c r="J62" s="322">
        <v>0</v>
      </c>
      <c r="K62" s="322">
        <v>0</v>
      </c>
      <c r="L62" s="322">
        <v>0</v>
      </c>
      <c r="M62" s="322">
        <v>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8.84755</v>
      </c>
      <c r="V62" s="322">
        <v>0</v>
      </c>
      <c r="W62" s="322">
        <v>0</v>
      </c>
      <c r="X62" s="322">
        <v>8.84755</v>
      </c>
    </row>
    <row r="63" spans="1:24" s="316" customFormat="1" ht="12" customHeight="1" x14ac:dyDescent="0.2">
      <c r="A63" s="704" t="s">
        <v>108</v>
      </c>
      <c r="B63" s="322">
        <v>0</v>
      </c>
      <c r="C63" s="322">
        <v>0</v>
      </c>
      <c r="D63" s="322">
        <v>0</v>
      </c>
      <c r="E63" s="322">
        <v>0</v>
      </c>
      <c r="F63" s="322">
        <v>0</v>
      </c>
      <c r="G63" s="322">
        <v>0</v>
      </c>
      <c r="H63" s="322">
        <v>0</v>
      </c>
      <c r="I63" s="322">
        <v>0</v>
      </c>
      <c r="J63" s="322">
        <v>18.958189999999998</v>
      </c>
      <c r="K63" s="322">
        <v>0</v>
      </c>
      <c r="L63" s="322">
        <v>0</v>
      </c>
      <c r="M63" s="322">
        <v>0</v>
      </c>
      <c r="N63" s="322">
        <v>0</v>
      </c>
      <c r="O63" s="322">
        <v>0</v>
      </c>
      <c r="P63" s="322">
        <v>0</v>
      </c>
      <c r="Q63" s="322">
        <v>0</v>
      </c>
      <c r="R63" s="322">
        <v>0</v>
      </c>
      <c r="S63" s="322">
        <v>0</v>
      </c>
      <c r="T63" s="322">
        <v>0</v>
      </c>
      <c r="U63" s="322">
        <v>41.116</v>
      </c>
      <c r="V63" s="322">
        <v>0</v>
      </c>
      <c r="W63" s="322">
        <v>0</v>
      </c>
      <c r="X63" s="322">
        <v>60.074190000000002</v>
      </c>
    </row>
    <row r="64" spans="1:24" s="316" customFormat="1" ht="12" customHeight="1" x14ac:dyDescent="0.2">
      <c r="A64" s="704" t="s">
        <v>109</v>
      </c>
      <c r="B64" s="322">
        <v>0</v>
      </c>
      <c r="C64" s="322">
        <v>0</v>
      </c>
      <c r="D64" s="322">
        <v>0</v>
      </c>
      <c r="E64" s="322">
        <v>0</v>
      </c>
      <c r="F64" s="322">
        <v>0</v>
      </c>
      <c r="G64" s="322">
        <v>0</v>
      </c>
      <c r="H64" s="322">
        <v>0</v>
      </c>
      <c r="I64" s="322">
        <v>0</v>
      </c>
      <c r="J64" s="322">
        <v>5538.7241599999998</v>
      </c>
      <c r="K64" s="322">
        <v>0</v>
      </c>
      <c r="L64" s="322">
        <v>0</v>
      </c>
      <c r="M64" s="322">
        <v>0</v>
      </c>
      <c r="N64" s="322">
        <v>0</v>
      </c>
      <c r="O64" s="322">
        <v>0</v>
      </c>
      <c r="P64" s="322">
        <v>0</v>
      </c>
      <c r="Q64" s="322">
        <v>0</v>
      </c>
      <c r="R64" s="322">
        <v>0</v>
      </c>
      <c r="S64" s="322">
        <v>0</v>
      </c>
      <c r="T64" s="322">
        <v>0</v>
      </c>
      <c r="U64" s="322">
        <v>0</v>
      </c>
      <c r="V64" s="322">
        <v>0</v>
      </c>
      <c r="W64" s="322">
        <v>0</v>
      </c>
      <c r="X64" s="322">
        <v>5538.7241599999998</v>
      </c>
    </row>
    <row r="65" spans="1:24" s="316" customFormat="1" ht="12" customHeight="1" x14ac:dyDescent="0.2">
      <c r="A65" s="704" t="s">
        <v>110</v>
      </c>
      <c r="B65" s="322">
        <v>0</v>
      </c>
      <c r="C65" s="322">
        <v>0</v>
      </c>
      <c r="D65" s="322">
        <v>0</v>
      </c>
      <c r="E65" s="322">
        <v>0</v>
      </c>
      <c r="F65" s="322">
        <v>0</v>
      </c>
      <c r="G65" s="322">
        <v>0</v>
      </c>
      <c r="H65" s="322">
        <v>0</v>
      </c>
      <c r="I65" s="322">
        <v>0</v>
      </c>
      <c r="J65" s="322">
        <v>172.20419000000001</v>
      </c>
      <c r="K65" s="322">
        <v>0</v>
      </c>
      <c r="L65" s="322">
        <v>0</v>
      </c>
      <c r="M65" s="322">
        <v>0</v>
      </c>
      <c r="N65" s="322">
        <v>0</v>
      </c>
      <c r="O65" s="322">
        <v>0</v>
      </c>
      <c r="P65" s="322">
        <v>0</v>
      </c>
      <c r="Q65" s="322">
        <v>0</v>
      </c>
      <c r="R65" s="322">
        <v>0</v>
      </c>
      <c r="S65" s="322">
        <v>0</v>
      </c>
      <c r="T65" s="322">
        <v>0</v>
      </c>
      <c r="U65" s="322">
        <v>91.992509999999996</v>
      </c>
      <c r="V65" s="322">
        <v>0</v>
      </c>
      <c r="W65" s="322">
        <v>0</v>
      </c>
      <c r="X65" s="322">
        <v>264.19670000000002</v>
      </c>
    </row>
    <row r="66" spans="1:24" s="316" customFormat="1" ht="12" customHeight="1" x14ac:dyDescent="0.2">
      <c r="A66" s="704"/>
      <c r="B66" s="322"/>
      <c r="C66" s="322"/>
      <c r="D66" s="322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</row>
    <row r="67" spans="1:24" s="319" customFormat="1" ht="12" customHeight="1" x14ac:dyDescent="0.2">
      <c r="A67" s="1251" t="s">
        <v>76</v>
      </c>
      <c r="B67" s="1252">
        <v>0</v>
      </c>
      <c r="C67" s="1252">
        <v>0</v>
      </c>
      <c r="D67" s="1252">
        <v>1.472359999999999</v>
      </c>
      <c r="E67" s="1252">
        <v>0</v>
      </c>
      <c r="F67" s="1252">
        <v>0</v>
      </c>
      <c r="G67" s="1252">
        <v>0</v>
      </c>
      <c r="H67" s="1252">
        <v>0</v>
      </c>
      <c r="I67" s="1252">
        <v>34508.805605222289</v>
      </c>
      <c r="J67" s="1252">
        <v>3914.7695599999997</v>
      </c>
      <c r="K67" s="1252">
        <v>0</v>
      </c>
      <c r="L67" s="1252">
        <v>0</v>
      </c>
      <c r="M67" s="1252">
        <v>1903.4469210959919</v>
      </c>
      <c r="N67" s="1252">
        <v>8684.0758600000026</v>
      </c>
      <c r="O67" s="1252">
        <v>0</v>
      </c>
      <c r="P67" s="1252">
        <v>0</v>
      </c>
      <c r="Q67" s="1252">
        <v>0</v>
      </c>
      <c r="R67" s="1252">
        <v>0</v>
      </c>
      <c r="S67" s="1252">
        <v>0</v>
      </c>
      <c r="T67" s="1252">
        <v>0.91079807238230615</v>
      </c>
      <c r="U67" s="1252">
        <v>0</v>
      </c>
      <c r="V67" s="1252">
        <v>0</v>
      </c>
      <c r="W67" s="1252">
        <v>0</v>
      </c>
      <c r="X67" s="1252">
        <v>49013.481104390674</v>
      </c>
    </row>
    <row r="68" spans="1:24" s="316" customFormat="1" ht="12" customHeight="1" x14ac:dyDescent="0.2">
      <c r="A68" s="696" t="s">
        <v>386</v>
      </c>
      <c r="B68" s="322">
        <v>0</v>
      </c>
      <c r="C68" s="322">
        <v>0</v>
      </c>
      <c r="D68" s="322">
        <v>0</v>
      </c>
      <c r="E68" s="322">
        <v>0</v>
      </c>
      <c r="F68" s="322">
        <v>0</v>
      </c>
      <c r="G68" s="322">
        <v>0</v>
      </c>
      <c r="H68" s="322">
        <v>0</v>
      </c>
      <c r="I68" s="322">
        <v>5671.6068680228454</v>
      </c>
      <c r="J68" s="322">
        <v>1880.4380100000003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0</v>
      </c>
      <c r="U68" s="322">
        <v>0</v>
      </c>
      <c r="V68" s="322">
        <v>0</v>
      </c>
      <c r="W68" s="322">
        <v>0</v>
      </c>
      <c r="X68" s="322">
        <v>7552.0448780228453</v>
      </c>
    </row>
    <row r="69" spans="1:24" s="316" customFormat="1" ht="12" customHeight="1" x14ac:dyDescent="0.2">
      <c r="A69" s="696" t="s">
        <v>387</v>
      </c>
      <c r="B69" s="322">
        <v>0</v>
      </c>
      <c r="C69" s="322">
        <v>0</v>
      </c>
      <c r="D69" s="322">
        <v>0</v>
      </c>
      <c r="E69" s="322">
        <v>0</v>
      </c>
      <c r="F69" s="322">
        <v>0</v>
      </c>
      <c r="G69" s="322">
        <v>0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0</v>
      </c>
    </row>
    <row r="70" spans="1:24" s="316" customFormat="1" ht="12" customHeight="1" x14ac:dyDescent="0.2">
      <c r="A70" s="1465" t="s">
        <v>2108</v>
      </c>
      <c r="B70" s="322">
        <v>0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28270.178204662974</v>
      </c>
      <c r="J70" s="322">
        <v>1586.2047799999998</v>
      </c>
      <c r="K70" s="322">
        <v>0</v>
      </c>
      <c r="L70" s="322">
        <v>0</v>
      </c>
      <c r="M70" s="322">
        <v>1898.6241667839918</v>
      </c>
      <c r="N70" s="322">
        <v>6746.3531200000025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77.862440000000021</v>
      </c>
      <c r="U70" s="322">
        <v>0</v>
      </c>
      <c r="V70" s="322">
        <v>0</v>
      </c>
      <c r="W70" s="322">
        <v>0</v>
      </c>
      <c r="X70" s="322">
        <v>38579.222711446964</v>
      </c>
    </row>
    <row r="71" spans="1:24" s="316" customFormat="1" ht="12" customHeight="1" x14ac:dyDescent="0.2">
      <c r="A71" s="704" t="s">
        <v>107</v>
      </c>
      <c r="B71" s="322">
        <v>0</v>
      </c>
      <c r="C71" s="322">
        <v>0</v>
      </c>
      <c r="D71" s="322">
        <v>0</v>
      </c>
      <c r="E71" s="322">
        <v>0</v>
      </c>
      <c r="F71" s="322">
        <v>0</v>
      </c>
      <c r="G71" s="322">
        <v>0</v>
      </c>
      <c r="H71" s="322">
        <v>0</v>
      </c>
      <c r="I71" s="322">
        <v>0</v>
      </c>
      <c r="J71" s="322">
        <v>0</v>
      </c>
      <c r="K71" s="322">
        <v>0</v>
      </c>
      <c r="L71" s="322">
        <v>0</v>
      </c>
      <c r="M71" s="322">
        <v>0</v>
      </c>
      <c r="N71" s="322">
        <v>353.77331000000004</v>
      </c>
      <c r="O71" s="322">
        <v>0</v>
      </c>
      <c r="P71" s="322">
        <v>0</v>
      </c>
      <c r="Q71" s="322">
        <v>0</v>
      </c>
      <c r="R71" s="322">
        <v>0</v>
      </c>
      <c r="S71" s="322">
        <v>0</v>
      </c>
      <c r="T71" s="322">
        <v>0</v>
      </c>
      <c r="U71" s="322">
        <v>0</v>
      </c>
      <c r="V71" s="322">
        <v>0</v>
      </c>
      <c r="W71" s="322">
        <v>0</v>
      </c>
      <c r="X71" s="322">
        <v>353.77331000000004</v>
      </c>
    </row>
    <row r="72" spans="1:24" s="316" customFormat="1" ht="12" customHeight="1" x14ac:dyDescent="0.2">
      <c r="A72" s="704" t="s">
        <v>108</v>
      </c>
      <c r="B72" s="322">
        <v>0</v>
      </c>
      <c r="C72" s="322">
        <v>0</v>
      </c>
      <c r="D72" s="322">
        <v>0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92.611469482999965</v>
      </c>
      <c r="N72" s="322">
        <v>0</v>
      </c>
      <c r="O72" s="322">
        <v>0</v>
      </c>
      <c r="P72" s="322">
        <v>0</v>
      </c>
      <c r="Q72" s="322">
        <v>0</v>
      </c>
      <c r="R72" s="322">
        <v>0</v>
      </c>
      <c r="S72" s="322">
        <v>0</v>
      </c>
      <c r="T72" s="322">
        <v>0</v>
      </c>
      <c r="U72" s="322">
        <v>0</v>
      </c>
      <c r="V72" s="322">
        <v>0</v>
      </c>
      <c r="W72" s="322">
        <v>0</v>
      </c>
      <c r="X72" s="322">
        <v>92.611469482999965</v>
      </c>
    </row>
    <row r="73" spans="1:24" s="316" customFormat="1" ht="12" customHeight="1" x14ac:dyDescent="0.2">
      <c r="A73" s="704" t="s">
        <v>109</v>
      </c>
      <c r="B73" s="322">
        <v>0</v>
      </c>
      <c r="C73" s="322">
        <v>0</v>
      </c>
      <c r="D73" s="322">
        <v>1.472359999999999</v>
      </c>
      <c r="E73" s="322">
        <v>0</v>
      </c>
      <c r="F73" s="322">
        <v>0</v>
      </c>
      <c r="G73" s="322">
        <v>0</v>
      </c>
      <c r="H73" s="322">
        <v>0</v>
      </c>
      <c r="I73" s="322">
        <v>567.02053253647421</v>
      </c>
      <c r="J73" s="322">
        <v>365.32141000000001</v>
      </c>
      <c r="K73" s="322">
        <v>0</v>
      </c>
      <c r="L73" s="322">
        <v>0</v>
      </c>
      <c r="M73" s="322">
        <v>-87.788715171000035</v>
      </c>
      <c r="N73" s="322">
        <v>1583.9494300000001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-76.951641927617715</v>
      </c>
      <c r="U73" s="322">
        <v>0</v>
      </c>
      <c r="V73" s="322">
        <v>0</v>
      </c>
      <c r="W73" s="322">
        <v>0</v>
      </c>
      <c r="X73" s="322">
        <v>2353.0233754378564</v>
      </c>
    </row>
    <row r="74" spans="1:24" s="316" customFormat="1" ht="12" customHeight="1" x14ac:dyDescent="0.2">
      <c r="A74" s="704" t="s">
        <v>110</v>
      </c>
      <c r="B74" s="322">
        <v>0</v>
      </c>
      <c r="C74" s="322">
        <v>0</v>
      </c>
      <c r="D74" s="322">
        <v>0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82.805360000000007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0</v>
      </c>
      <c r="V74" s="322">
        <v>0</v>
      </c>
      <c r="W74" s="322">
        <v>0</v>
      </c>
      <c r="X74" s="322">
        <v>82.805360000000007</v>
      </c>
    </row>
    <row r="75" spans="1:24" s="316" customFormat="1" ht="12" customHeight="1" x14ac:dyDescent="0.2">
      <c r="A75" s="704"/>
      <c r="B75" s="322"/>
      <c r="C75" s="322"/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</row>
    <row r="76" spans="1:24" s="319" customFormat="1" ht="12" customHeight="1" x14ac:dyDescent="0.2">
      <c r="A76" s="1251" t="s">
        <v>77</v>
      </c>
      <c r="B76" s="1252">
        <v>0</v>
      </c>
      <c r="C76" s="1252">
        <v>0</v>
      </c>
      <c r="D76" s="1252">
        <v>0</v>
      </c>
      <c r="E76" s="1252">
        <v>0</v>
      </c>
      <c r="F76" s="1252">
        <v>0</v>
      </c>
      <c r="G76" s="1252">
        <v>0</v>
      </c>
      <c r="H76" s="1252">
        <v>0</v>
      </c>
      <c r="I76" s="1252">
        <v>0</v>
      </c>
      <c r="J76" s="1252">
        <v>75674.732330000013</v>
      </c>
      <c r="K76" s="1252">
        <v>0</v>
      </c>
      <c r="L76" s="1252">
        <v>24.656399999999998</v>
      </c>
      <c r="M76" s="1252">
        <v>0</v>
      </c>
      <c r="N76" s="1252">
        <v>0</v>
      </c>
      <c r="O76" s="1252">
        <v>0</v>
      </c>
      <c r="P76" s="1252">
        <v>0</v>
      </c>
      <c r="Q76" s="1252">
        <v>151.90825999999998</v>
      </c>
      <c r="R76" s="1252">
        <v>0</v>
      </c>
      <c r="S76" s="1252">
        <v>0</v>
      </c>
      <c r="T76" s="1252">
        <v>0</v>
      </c>
      <c r="U76" s="1252">
        <v>36.098610000000001</v>
      </c>
      <c r="V76" s="1252">
        <v>0</v>
      </c>
      <c r="W76" s="1252">
        <v>0</v>
      </c>
      <c r="X76" s="1252">
        <v>75887.395600000018</v>
      </c>
    </row>
    <row r="77" spans="1:24" s="316" customFormat="1" ht="12" customHeight="1" x14ac:dyDescent="0.2">
      <c r="A77" s="696" t="s">
        <v>386</v>
      </c>
      <c r="B77" s="322">
        <v>0</v>
      </c>
      <c r="C77" s="322">
        <v>0</v>
      </c>
      <c r="D77" s="322">
        <v>0</v>
      </c>
      <c r="E77" s="322">
        <v>0</v>
      </c>
      <c r="F77" s="322">
        <v>0</v>
      </c>
      <c r="G77" s="322">
        <v>0</v>
      </c>
      <c r="H77" s="322">
        <v>0</v>
      </c>
      <c r="I77" s="322">
        <v>0</v>
      </c>
      <c r="J77" s="322">
        <v>48763.512040000001</v>
      </c>
      <c r="K77" s="322">
        <v>0</v>
      </c>
      <c r="L77" s="322">
        <v>15.14968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36.098610000000001</v>
      </c>
      <c r="V77" s="322">
        <v>0</v>
      </c>
      <c r="W77" s="322">
        <v>0</v>
      </c>
      <c r="X77" s="322">
        <v>48814.760330000005</v>
      </c>
    </row>
    <row r="78" spans="1:24" s="316" customFormat="1" ht="12" customHeight="1" x14ac:dyDescent="0.2">
      <c r="A78" s="696" t="s">
        <v>387</v>
      </c>
      <c r="B78" s="322">
        <v>0</v>
      </c>
      <c r="C78" s="322">
        <v>0</v>
      </c>
      <c r="D78" s="322">
        <v>0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  <c r="Q78" s="322">
        <v>151.78865999999999</v>
      </c>
      <c r="R78" s="322">
        <v>0</v>
      </c>
      <c r="S78" s="322">
        <v>0</v>
      </c>
      <c r="T78" s="322">
        <v>0</v>
      </c>
      <c r="U78" s="322">
        <v>0</v>
      </c>
      <c r="V78" s="322">
        <v>0</v>
      </c>
      <c r="W78" s="322">
        <v>0</v>
      </c>
      <c r="X78" s="322">
        <v>151.78865999999999</v>
      </c>
    </row>
    <row r="79" spans="1:24" s="316" customFormat="1" ht="12" customHeight="1" x14ac:dyDescent="0.2">
      <c r="A79" s="1465" t="s">
        <v>2108</v>
      </c>
      <c r="B79" s="322">
        <v>0</v>
      </c>
      <c r="C79" s="322">
        <v>0</v>
      </c>
      <c r="D79" s="322">
        <v>0</v>
      </c>
      <c r="E79" s="322">
        <v>0</v>
      </c>
      <c r="F79" s="322">
        <v>0</v>
      </c>
      <c r="G79" s="322">
        <v>0</v>
      </c>
      <c r="H79" s="322">
        <v>0</v>
      </c>
      <c r="I79" s="322">
        <v>0</v>
      </c>
      <c r="J79" s="322">
        <v>18841.860340000017</v>
      </c>
      <c r="K79" s="322">
        <v>0</v>
      </c>
      <c r="L79" s="322">
        <v>9.5067199999999996</v>
      </c>
      <c r="M79" s="322">
        <v>0</v>
      </c>
      <c r="N79" s="322">
        <v>0</v>
      </c>
      <c r="O79" s="322">
        <v>0</v>
      </c>
      <c r="P79" s="322">
        <v>0</v>
      </c>
      <c r="Q79" s="322">
        <v>0</v>
      </c>
      <c r="R79" s="322">
        <v>0</v>
      </c>
      <c r="S79" s="322">
        <v>0</v>
      </c>
      <c r="T79" s="322">
        <v>0</v>
      </c>
      <c r="U79" s="322">
        <v>0</v>
      </c>
      <c r="V79" s="322">
        <v>0</v>
      </c>
      <c r="W79" s="322">
        <v>0</v>
      </c>
      <c r="X79" s="322">
        <v>18851.367060000019</v>
      </c>
    </row>
    <row r="80" spans="1:24" s="316" customFormat="1" ht="12" customHeight="1" x14ac:dyDescent="0.2">
      <c r="A80" s="704" t="s">
        <v>107</v>
      </c>
      <c r="B80" s="322">
        <v>0</v>
      </c>
      <c r="C80" s="322">
        <v>0</v>
      </c>
      <c r="D80" s="322">
        <v>0</v>
      </c>
      <c r="E80" s="322">
        <v>0</v>
      </c>
      <c r="F80" s="322">
        <v>0</v>
      </c>
      <c r="G80" s="322">
        <v>0</v>
      </c>
      <c r="H80" s="322">
        <v>0</v>
      </c>
      <c r="I80" s="322">
        <v>0</v>
      </c>
      <c r="J80" s="322">
        <v>0</v>
      </c>
      <c r="K80" s="322">
        <v>0</v>
      </c>
      <c r="L80" s="322">
        <v>0</v>
      </c>
      <c r="M80" s="322">
        <v>0</v>
      </c>
      <c r="N80" s="322">
        <v>0</v>
      </c>
      <c r="O80" s="322">
        <v>0</v>
      </c>
      <c r="P80" s="322">
        <v>0</v>
      </c>
      <c r="Q80" s="322">
        <v>0</v>
      </c>
      <c r="R80" s="322">
        <v>0</v>
      </c>
      <c r="S80" s="322">
        <v>0</v>
      </c>
      <c r="T80" s="322">
        <v>0</v>
      </c>
      <c r="U80" s="322">
        <v>0</v>
      </c>
      <c r="V80" s="322">
        <v>0</v>
      </c>
      <c r="W80" s="322">
        <v>0</v>
      </c>
      <c r="X80" s="322">
        <v>0</v>
      </c>
    </row>
    <row r="81" spans="1:24" s="316" customFormat="1" ht="12" customHeight="1" x14ac:dyDescent="0.2">
      <c r="A81" s="704" t="s">
        <v>108</v>
      </c>
      <c r="B81" s="322">
        <v>0</v>
      </c>
      <c r="C81" s="322">
        <v>0</v>
      </c>
      <c r="D81" s="322">
        <v>0</v>
      </c>
      <c r="E81" s="322">
        <v>0</v>
      </c>
      <c r="F81" s="322">
        <v>0</v>
      </c>
      <c r="G81" s="322">
        <v>0</v>
      </c>
      <c r="H81" s="322">
        <v>0</v>
      </c>
      <c r="I81" s="322">
        <v>0</v>
      </c>
      <c r="J81" s="322">
        <v>0</v>
      </c>
      <c r="K81" s="322">
        <v>0</v>
      </c>
      <c r="L81" s="322">
        <v>0</v>
      </c>
      <c r="M81" s="322">
        <v>0</v>
      </c>
      <c r="N81" s="322">
        <v>0</v>
      </c>
      <c r="O81" s="322">
        <v>0</v>
      </c>
      <c r="P81" s="322">
        <v>0</v>
      </c>
      <c r="Q81" s="322">
        <v>0</v>
      </c>
      <c r="R81" s="322">
        <v>0</v>
      </c>
      <c r="S81" s="322">
        <v>0</v>
      </c>
      <c r="T81" s="322">
        <v>0</v>
      </c>
      <c r="U81" s="322">
        <v>0</v>
      </c>
      <c r="V81" s="322">
        <v>0</v>
      </c>
      <c r="W81" s="322">
        <v>0</v>
      </c>
      <c r="X81" s="322">
        <v>0</v>
      </c>
    </row>
    <row r="82" spans="1:24" s="316" customFormat="1" ht="12" customHeight="1" x14ac:dyDescent="0.2">
      <c r="A82" s="704" t="s">
        <v>109</v>
      </c>
      <c r="B82" s="322">
        <v>0</v>
      </c>
      <c r="C82" s="322">
        <v>0</v>
      </c>
      <c r="D82" s="322">
        <v>0</v>
      </c>
      <c r="E82" s="322">
        <v>0</v>
      </c>
      <c r="F82" s="322">
        <v>0</v>
      </c>
      <c r="G82" s="322">
        <v>0</v>
      </c>
      <c r="H82" s="322">
        <v>0</v>
      </c>
      <c r="I82" s="322">
        <v>0</v>
      </c>
      <c r="J82" s="322">
        <v>4103.7086499999987</v>
      </c>
      <c r="K82" s="322">
        <v>0</v>
      </c>
      <c r="L82" s="322">
        <v>0</v>
      </c>
      <c r="M82" s="322">
        <v>0</v>
      </c>
      <c r="N82" s="322">
        <v>0</v>
      </c>
      <c r="O82" s="322">
        <v>0</v>
      </c>
      <c r="P82" s="322">
        <v>0</v>
      </c>
      <c r="Q82" s="322">
        <v>0.1196</v>
      </c>
      <c r="R82" s="322">
        <v>0</v>
      </c>
      <c r="S82" s="322">
        <v>0</v>
      </c>
      <c r="T82" s="322">
        <v>0</v>
      </c>
      <c r="U82" s="322">
        <v>0</v>
      </c>
      <c r="V82" s="322">
        <v>0</v>
      </c>
      <c r="W82" s="322">
        <v>0</v>
      </c>
      <c r="X82" s="322">
        <v>4103.8282499999987</v>
      </c>
    </row>
    <row r="83" spans="1:24" s="316" customFormat="1" ht="12" customHeight="1" x14ac:dyDescent="0.2">
      <c r="A83" s="704" t="s">
        <v>110</v>
      </c>
      <c r="B83" s="322">
        <v>0</v>
      </c>
      <c r="C83" s="322">
        <v>0</v>
      </c>
      <c r="D83" s="322">
        <v>0</v>
      </c>
      <c r="E83" s="322">
        <v>0</v>
      </c>
      <c r="F83" s="322">
        <v>0</v>
      </c>
      <c r="G83" s="322">
        <v>0</v>
      </c>
      <c r="H83" s="322">
        <v>0</v>
      </c>
      <c r="I83" s="322">
        <v>0</v>
      </c>
      <c r="J83" s="322">
        <v>3965.6513000000009</v>
      </c>
      <c r="K83" s="322">
        <v>0</v>
      </c>
      <c r="L83" s="322">
        <v>0</v>
      </c>
      <c r="M83" s="322">
        <v>0</v>
      </c>
      <c r="N83" s="322">
        <v>0</v>
      </c>
      <c r="O83" s="322">
        <v>0</v>
      </c>
      <c r="P83" s="322">
        <v>0</v>
      </c>
      <c r="Q83" s="322">
        <v>0</v>
      </c>
      <c r="R83" s="322">
        <v>0</v>
      </c>
      <c r="S83" s="322">
        <v>0</v>
      </c>
      <c r="T83" s="322">
        <v>0</v>
      </c>
      <c r="U83" s="322">
        <v>0</v>
      </c>
      <c r="V83" s="322">
        <v>0</v>
      </c>
      <c r="W83" s="322">
        <v>0</v>
      </c>
      <c r="X83" s="322">
        <v>3965.6513000000009</v>
      </c>
    </row>
    <row r="84" spans="1:24" s="316" customFormat="1" ht="12" customHeight="1" x14ac:dyDescent="0.2">
      <c r="A84" s="704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</row>
    <row r="85" spans="1:24" s="319" customFormat="1" ht="12" customHeight="1" x14ac:dyDescent="0.2">
      <c r="A85" s="1251" t="s">
        <v>78</v>
      </c>
      <c r="B85" s="1252">
        <v>0</v>
      </c>
      <c r="C85" s="1252">
        <v>0</v>
      </c>
      <c r="D85" s="1252">
        <v>0</v>
      </c>
      <c r="E85" s="1252">
        <v>0</v>
      </c>
      <c r="F85" s="1252">
        <v>0</v>
      </c>
      <c r="G85" s="1252">
        <v>0</v>
      </c>
      <c r="H85" s="1252">
        <v>0</v>
      </c>
      <c r="I85" s="1252">
        <v>0</v>
      </c>
      <c r="J85" s="1252">
        <v>0</v>
      </c>
      <c r="K85" s="1252">
        <v>0</v>
      </c>
      <c r="L85" s="1252">
        <v>0</v>
      </c>
      <c r="M85" s="1252">
        <v>125.36592999999996</v>
      </c>
      <c r="N85" s="1252">
        <v>0</v>
      </c>
      <c r="O85" s="1252">
        <v>0</v>
      </c>
      <c r="P85" s="1252">
        <v>0</v>
      </c>
      <c r="Q85" s="1252">
        <v>0</v>
      </c>
      <c r="R85" s="1252">
        <v>0</v>
      </c>
      <c r="S85" s="1252">
        <v>0</v>
      </c>
      <c r="T85" s="1252">
        <v>0</v>
      </c>
      <c r="U85" s="1252">
        <v>0</v>
      </c>
      <c r="V85" s="1252">
        <v>0</v>
      </c>
      <c r="W85" s="1252">
        <v>0</v>
      </c>
      <c r="X85" s="1252">
        <v>125.36592999999996</v>
      </c>
    </row>
    <row r="86" spans="1:24" s="316" customFormat="1" ht="12" customHeight="1" x14ac:dyDescent="0.2">
      <c r="A86" s="696" t="s">
        <v>386</v>
      </c>
      <c r="B86" s="322">
        <v>0</v>
      </c>
      <c r="C86" s="322">
        <v>0</v>
      </c>
      <c r="D86" s="322">
        <v>0</v>
      </c>
      <c r="E86" s="322">
        <v>0</v>
      </c>
      <c r="F86" s="322">
        <v>0</v>
      </c>
      <c r="G86" s="322">
        <v>0</v>
      </c>
      <c r="H86" s="322">
        <v>0</v>
      </c>
      <c r="I86" s="322">
        <v>0</v>
      </c>
      <c r="J86" s="322">
        <v>0</v>
      </c>
      <c r="K86" s="322">
        <v>0</v>
      </c>
      <c r="L86" s="322">
        <v>0</v>
      </c>
      <c r="M86" s="322">
        <v>6.6170000000000007E-2</v>
      </c>
      <c r="N86" s="322">
        <v>0</v>
      </c>
      <c r="O86" s="322">
        <v>0</v>
      </c>
      <c r="P86" s="322">
        <v>0</v>
      </c>
      <c r="Q86" s="322">
        <v>0</v>
      </c>
      <c r="R86" s="322">
        <v>0</v>
      </c>
      <c r="S86" s="322">
        <v>0</v>
      </c>
      <c r="T86" s="322">
        <v>0</v>
      </c>
      <c r="U86" s="322">
        <v>0</v>
      </c>
      <c r="V86" s="322">
        <v>0</v>
      </c>
      <c r="W86" s="322">
        <v>0</v>
      </c>
      <c r="X86" s="322">
        <v>6.6170000000000007E-2</v>
      </c>
    </row>
    <row r="87" spans="1:24" s="316" customFormat="1" ht="12" customHeight="1" x14ac:dyDescent="0.2">
      <c r="A87" s="696" t="s">
        <v>387</v>
      </c>
      <c r="B87" s="322">
        <v>0</v>
      </c>
      <c r="C87" s="322">
        <v>0</v>
      </c>
      <c r="D87" s="322">
        <v>0</v>
      </c>
      <c r="E87" s="322">
        <v>0</v>
      </c>
      <c r="F87" s="322">
        <v>0</v>
      </c>
      <c r="G87" s="322">
        <v>0</v>
      </c>
      <c r="H87" s="322">
        <v>0</v>
      </c>
      <c r="I87" s="322">
        <v>0</v>
      </c>
      <c r="J87" s="322">
        <v>0</v>
      </c>
      <c r="K87" s="322">
        <v>0</v>
      </c>
      <c r="L87" s="322">
        <v>0</v>
      </c>
      <c r="M87" s="322">
        <v>0</v>
      </c>
      <c r="N87" s="322">
        <v>0</v>
      </c>
      <c r="O87" s="322">
        <v>0</v>
      </c>
      <c r="P87" s="322">
        <v>0</v>
      </c>
      <c r="Q87" s="322">
        <v>0</v>
      </c>
      <c r="R87" s="322">
        <v>0</v>
      </c>
      <c r="S87" s="322">
        <v>0</v>
      </c>
      <c r="T87" s="322">
        <v>0</v>
      </c>
      <c r="U87" s="322">
        <v>0</v>
      </c>
      <c r="V87" s="322">
        <v>0</v>
      </c>
      <c r="W87" s="322">
        <v>0</v>
      </c>
      <c r="X87" s="322">
        <v>0</v>
      </c>
    </row>
    <row r="88" spans="1:24" s="316" customFormat="1" ht="12" customHeight="1" x14ac:dyDescent="0.2">
      <c r="A88" s="1465" t="s">
        <v>2108</v>
      </c>
      <c r="B88" s="322">
        <v>0</v>
      </c>
      <c r="C88" s="322">
        <v>0</v>
      </c>
      <c r="D88" s="322">
        <v>0</v>
      </c>
      <c r="E88" s="322">
        <v>0</v>
      </c>
      <c r="F88" s="322">
        <v>0</v>
      </c>
      <c r="G88" s="322">
        <v>0</v>
      </c>
      <c r="H88" s="322">
        <v>0</v>
      </c>
      <c r="I88" s="322">
        <v>0</v>
      </c>
      <c r="J88" s="322">
        <v>0</v>
      </c>
      <c r="K88" s="322">
        <v>0</v>
      </c>
      <c r="L88" s="322">
        <v>0</v>
      </c>
      <c r="M88" s="322">
        <v>131.95405999999997</v>
      </c>
      <c r="N88" s="322">
        <v>0</v>
      </c>
      <c r="O88" s="322">
        <v>0</v>
      </c>
      <c r="P88" s="322">
        <v>0</v>
      </c>
      <c r="Q88" s="322">
        <v>0</v>
      </c>
      <c r="R88" s="322">
        <v>0</v>
      </c>
      <c r="S88" s="322">
        <v>0</v>
      </c>
      <c r="T88" s="322">
        <v>0</v>
      </c>
      <c r="U88" s="322">
        <v>0</v>
      </c>
      <c r="V88" s="322">
        <v>0</v>
      </c>
      <c r="W88" s="322">
        <v>0</v>
      </c>
      <c r="X88" s="322">
        <v>131.95405999999997</v>
      </c>
    </row>
    <row r="89" spans="1:24" s="316" customFormat="1" ht="12" customHeight="1" x14ac:dyDescent="0.2">
      <c r="A89" s="704" t="s">
        <v>107</v>
      </c>
      <c r="B89" s="322">
        <v>0</v>
      </c>
      <c r="C89" s="322">
        <v>0</v>
      </c>
      <c r="D89" s="322">
        <v>0</v>
      </c>
      <c r="E89" s="322">
        <v>0</v>
      </c>
      <c r="F89" s="322">
        <v>0</v>
      </c>
      <c r="G89" s="322">
        <v>0</v>
      </c>
      <c r="H89" s="322">
        <v>0</v>
      </c>
      <c r="I89" s="322">
        <v>0</v>
      </c>
      <c r="J89" s="322">
        <v>0</v>
      </c>
      <c r="K89" s="322">
        <v>0</v>
      </c>
      <c r="L89" s="322">
        <v>0</v>
      </c>
      <c r="M89" s="322">
        <v>0</v>
      </c>
      <c r="N89" s="322">
        <v>0</v>
      </c>
      <c r="O89" s="322">
        <v>0</v>
      </c>
      <c r="P89" s="322">
        <v>0</v>
      </c>
      <c r="Q89" s="322">
        <v>0</v>
      </c>
      <c r="R89" s="322">
        <v>0</v>
      </c>
      <c r="S89" s="322">
        <v>0</v>
      </c>
      <c r="T89" s="322">
        <v>0</v>
      </c>
      <c r="U89" s="322">
        <v>0</v>
      </c>
      <c r="V89" s="322">
        <v>0</v>
      </c>
      <c r="W89" s="322">
        <v>0</v>
      </c>
      <c r="X89" s="322">
        <v>0</v>
      </c>
    </row>
    <row r="90" spans="1:24" s="316" customFormat="1" ht="12" customHeight="1" x14ac:dyDescent="0.2">
      <c r="A90" s="704" t="s">
        <v>108</v>
      </c>
      <c r="B90" s="322">
        <v>0</v>
      </c>
      <c r="C90" s="322">
        <v>0</v>
      </c>
      <c r="D90" s="322">
        <v>0</v>
      </c>
      <c r="E90" s="322">
        <v>0</v>
      </c>
      <c r="F90" s="322">
        <v>0</v>
      </c>
      <c r="G90" s="322">
        <v>0</v>
      </c>
      <c r="H90" s="322">
        <v>0</v>
      </c>
      <c r="I90" s="322">
        <v>0</v>
      </c>
      <c r="J90" s="322">
        <v>0</v>
      </c>
      <c r="K90" s="322">
        <v>0</v>
      </c>
      <c r="L90" s="322">
        <v>0</v>
      </c>
      <c r="M90" s="322">
        <v>0</v>
      </c>
      <c r="N90" s="322">
        <v>0</v>
      </c>
      <c r="O90" s="322">
        <v>0</v>
      </c>
      <c r="P90" s="322">
        <v>0</v>
      </c>
      <c r="Q90" s="322">
        <v>0</v>
      </c>
      <c r="R90" s="322">
        <v>0</v>
      </c>
      <c r="S90" s="322">
        <v>0</v>
      </c>
      <c r="T90" s="322">
        <v>0</v>
      </c>
      <c r="U90" s="322">
        <v>0</v>
      </c>
      <c r="V90" s="322">
        <v>0</v>
      </c>
      <c r="W90" s="322">
        <v>0</v>
      </c>
      <c r="X90" s="322">
        <v>0</v>
      </c>
    </row>
    <row r="91" spans="1:24" s="316" customFormat="1" ht="12" customHeight="1" x14ac:dyDescent="0.2">
      <c r="A91" s="704" t="s">
        <v>109</v>
      </c>
      <c r="B91" s="322">
        <v>0</v>
      </c>
      <c r="C91" s="322">
        <v>0</v>
      </c>
      <c r="D91" s="322">
        <v>0</v>
      </c>
      <c r="E91" s="322">
        <v>0</v>
      </c>
      <c r="F91" s="322">
        <v>0</v>
      </c>
      <c r="G91" s="322">
        <v>0</v>
      </c>
      <c r="H91" s="322">
        <v>0</v>
      </c>
      <c r="I91" s="322">
        <v>0</v>
      </c>
      <c r="J91" s="322">
        <v>0</v>
      </c>
      <c r="K91" s="322">
        <v>0</v>
      </c>
      <c r="L91" s="322">
        <v>0</v>
      </c>
      <c r="M91" s="322">
        <v>-6.654300000000001</v>
      </c>
      <c r="N91" s="322">
        <v>0</v>
      </c>
      <c r="O91" s="322">
        <v>0</v>
      </c>
      <c r="P91" s="322">
        <v>0</v>
      </c>
      <c r="Q91" s="322">
        <v>0</v>
      </c>
      <c r="R91" s="322">
        <v>0</v>
      </c>
      <c r="S91" s="322">
        <v>0</v>
      </c>
      <c r="T91" s="322">
        <v>0</v>
      </c>
      <c r="U91" s="322">
        <v>0</v>
      </c>
      <c r="V91" s="322">
        <v>0</v>
      </c>
      <c r="W91" s="322">
        <v>0</v>
      </c>
      <c r="X91" s="322">
        <v>-6.654300000000001</v>
      </c>
    </row>
    <row r="92" spans="1:24" s="316" customFormat="1" ht="12" customHeight="1" x14ac:dyDescent="0.2">
      <c r="A92" s="704" t="s">
        <v>110</v>
      </c>
      <c r="B92" s="322">
        <v>0</v>
      </c>
      <c r="C92" s="322">
        <v>0</v>
      </c>
      <c r="D92" s="322">
        <v>0</v>
      </c>
      <c r="E92" s="322">
        <v>0</v>
      </c>
      <c r="F92" s="322">
        <v>0</v>
      </c>
      <c r="G92" s="322">
        <v>0</v>
      </c>
      <c r="H92" s="322">
        <v>0</v>
      </c>
      <c r="I92" s="322">
        <v>0</v>
      </c>
      <c r="J92" s="322">
        <v>0</v>
      </c>
      <c r="K92" s="322">
        <v>0</v>
      </c>
      <c r="L92" s="322">
        <v>0</v>
      </c>
      <c r="M92" s="322">
        <v>0</v>
      </c>
      <c r="N92" s="322">
        <v>0</v>
      </c>
      <c r="O92" s="322">
        <v>0</v>
      </c>
      <c r="P92" s="322">
        <v>0</v>
      </c>
      <c r="Q92" s="322">
        <v>0</v>
      </c>
      <c r="R92" s="322">
        <v>0</v>
      </c>
      <c r="S92" s="322">
        <v>0</v>
      </c>
      <c r="T92" s="322">
        <v>0</v>
      </c>
      <c r="U92" s="322">
        <v>0</v>
      </c>
      <c r="V92" s="322">
        <v>0</v>
      </c>
      <c r="W92" s="322">
        <v>0</v>
      </c>
      <c r="X92" s="322">
        <v>0</v>
      </c>
    </row>
    <row r="93" spans="1:24" s="316" customFormat="1" ht="12" customHeight="1" x14ac:dyDescent="0.2">
      <c r="A93" s="696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</row>
    <row r="94" spans="1:24" s="319" customFormat="1" ht="12" customHeight="1" x14ac:dyDescent="0.2">
      <c r="A94" s="1249" t="s">
        <v>79</v>
      </c>
      <c r="B94" s="1250">
        <v>3623.4167418703119</v>
      </c>
      <c r="C94" s="1250">
        <v>0</v>
      </c>
      <c r="D94" s="1250">
        <v>29.96856</v>
      </c>
      <c r="E94" s="1250">
        <v>12106.643029999999</v>
      </c>
      <c r="F94" s="1250">
        <v>4550.9543700000004</v>
      </c>
      <c r="G94" s="1250">
        <v>2847.9175834889993</v>
      </c>
      <c r="H94" s="1250">
        <v>55445.370440000697</v>
      </c>
      <c r="I94" s="1250">
        <v>78573.177284369784</v>
      </c>
      <c r="J94" s="1250">
        <v>212856.74494000003</v>
      </c>
      <c r="K94" s="1250">
        <v>129436.9626973321</v>
      </c>
      <c r="L94" s="1250">
        <v>57319.623470000006</v>
      </c>
      <c r="M94" s="1250">
        <v>8166.8129927039745</v>
      </c>
      <c r="N94" s="1250">
        <v>20265.690409999999</v>
      </c>
      <c r="O94" s="1250">
        <v>7902.1865000004973</v>
      </c>
      <c r="P94" s="1250">
        <v>2356.89995</v>
      </c>
      <c r="Q94" s="1250">
        <v>4270.9774700000007</v>
      </c>
      <c r="R94" s="1250">
        <v>3663.8955399999995</v>
      </c>
      <c r="S94" s="1250">
        <v>988.27532999999994</v>
      </c>
      <c r="T94" s="1250">
        <v>41338.270650000006</v>
      </c>
      <c r="U94" s="1250">
        <v>12059.132310000001</v>
      </c>
      <c r="V94" s="1250">
        <v>46494.532550000004</v>
      </c>
      <c r="W94" s="1250">
        <v>1158.8174199999999</v>
      </c>
      <c r="X94" s="1250">
        <v>705456.27023976657</v>
      </c>
    </row>
    <row r="95" spans="1:24" s="316" customFormat="1" ht="12" customHeight="1" x14ac:dyDescent="0.2">
      <c r="A95" s="696" t="s">
        <v>386</v>
      </c>
      <c r="B95" s="322">
        <v>775.66844317629102</v>
      </c>
      <c r="C95" s="322">
        <v>0</v>
      </c>
      <c r="D95" s="322">
        <v>0</v>
      </c>
      <c r="E95" s="322">
        <v>12567.357</v>
      </c>
      <c r="F95" s="322">
        <v>1113.7866300000001</v>
      </c>
      <c r="G95" s="322">
        <v>181.78909736400004</v>
      </c>
      <c r="H95" s="322">
        <v>31023.305599999876</v>
      </c>
      <c r="I95" s="322">
        <v>19094.379097818957</v>
      </c>
      <c r="J95" s="322">
        <v>54904.028630000008</v>
      </c>
      <c r="K95" s="322">
        <v>79040.189956650778</v>
      </c>
      <c r="L95" s="322">
        <v>30704.73429</v>
      </c>
      <c r="M95" s="322">
        <v>6822.2712362949824</v>
      </c>
      <c r="N95" s="322">
        <v>2945.6702700000019</v>
      </c>
      <c r="O95" s="322">
        <v>7870.4133600004961</v>
      </c>
      <c r="P95" s="322">
        <v>273.40204999999997</v>
      </c>
      <c r="Q95" s="322">
        <v>1096.4951500000002</v>
      </c>
      <c r="R95" s="322">
        <v>3971.8017799999998</v>
      </c>
      <c r="S95" s="322">
        <v>745.89275999999995</v>
      </c>
      <c r="T95" s="322">
        <v>7520.0434786940004</v>
      </c>
      <c r="U95" s="322">
        <v>2757.37979</v>
      </c>
      <c r="V95" s="322">
        <v>1897.8175599999997</v>
      </c>
      <c r="W95" s="322">
        <v>1179.5026399999999</v>
      </c>
      <c r="X95" s="322">
        <v>266485.92881999939</v>
      </c>
    </row>
    <row r="96" spans="1:24" s="316" customFormat="1" ht="12" customHeight="1" x14ac:dyDescent="0.2">
      <c r="A96" s="696" t="s">
        <v>387</v>
      </c>
      <c r="B96" s="322">
        <v>0</v>
      </c>
      <c r="C96" s="322">
        <v>0</v>
      </c>
      <c r="D96" s="322">
        <v>0</v>
      </c>
      <c r="E96" s="322">
        <v>0</v>
      </c>
      <c r="F96" s="322">
        <v>0</v>
      </c>
      <c r="G96" s="322">
        <v>168.69408685000002</v>
      </c>
      <c r="H96" s="322">
        <v>24294.4172437991</v>
      </c>
      <c r="I96" s="322">
        <v>3173.6524439174727</v>
      </c>
      <c r="J96" s="322">
        <v>0</v>
      </c>
      <c r="K96" s="322">
        <v>7733.9897825169774</v>
      </c>
      <c r="L96" s="322">
        <v>513.0491199999999</v>
      </c>
      <c r="M96" s="322">
        <v>0</v>
      </c>
      <c r="N96" s="322">
        <v>0</v>
      </c>
      <c r="O96" s="322">
        <v>0</v>
      </c>
      <c r="P96" s="322">
        <v>1001.42526</v>
      </c>
      <c r="Q96" s="322">
        <v>223.22136999999998</v>
      </c>
      <c r="R96" s="322">
        <v>0</v>
      </c>
      <c r="S96" s="322">
        <v>410.89301</v>
      </c>
      <c r="T96" s="322">
        <v>3048.9372556330104</v>
      </c>
      <c r="U96" s="322">
        <v>0</v>
      </c>
      <c r="V96" s="322">
        <v>0</v>
      </c>
      <c r="W96" s="322">
        <v>0</v>
      </c>
      <c r="X96" s="322">
        <v>40568.279572716558</v>
      </c>
    </row>
    <row r="97" spans="1:24" s="316" customFormat="1" ht="12" customHeight="1" x14ac:dyDescent="0.2">
      <c r="A97" s="1465" t="s">
        <v>2108</v>
      </c>
      <c r="B97" s="322">
        <v>2847.7482986940208</v>
      </c>
      <c r="C97" s="322">
        <v>0</v>
      </c>
      <c r="D97" s="322">
        <v>0</v>
      </c>
      <c r="E97" s="322">
        <v>0</v>
      </c>
      <c r="F97" s="322">
        <v>4000.8216200000002</v>
      </c>
      <c r="G97" s="322">
        <v>2066.2047461820002</v>
      </c>
      <c r="H97" s="322">
        <v>10026.249010478736</v>
      </c>
      <c r="I97" s="322">
        <v>52152.711120741704</v>
      </c>
      <c r="J97" s="322">
        <v>138282.86598</v>
      </c>
      <c r="K97" s="322">
        <v>48217.903771497287</v>
      </c>
      <c r="L97" s="322">
        <v>22772.31237</v>
      </c>
      <c r="M97" s="322">
        <v>1366.4471420969908</v>
      </c>
      <c r="N97" s="322">
        <v>13236.75245</v>
      </c>
      <c r="O97" s="322">
        <v>0</v>
      </c>
      <c r="P97" s="322">
        <v>1031.7146400000001</v>
      </c>
      <c r="Q97" s="322">
        <v>2642.7156</v>
      </c>
      <c r="R97" s="322">
        <v>10.77045</v>
      </c>
      <c r="S97" s="322">
        <v>0</v>
      </c>
      <c r="T97" s="322">
        <v>53304.976214115741</v>
      </c>
      <c r="U97" s="322">
        <v>8394.0804200000002</v>
      </c>
      <c r="V97" s="322">
        <v>45048.740299999998</v>
      </c>
      <c r="W97" s="322">
        <v>0</v>
      </c>
      <c r="X97" s="322">
        <v>405271.06007380656</v>
      </c>
    </row>
    <row r="98" spans="1:24" s="316" customFormat="1" ht="12" customHeight="1" x14ac:dyDescent="0.2">
      <c r="A98" s="704" t="s">
        <v>107</v>
      </c>
      <c r="B98" s="322">
        <v>0</v>
      </c>
      <c r="C98" s="322">
        <v>0</v>
      </c>
      <c r="D98" s="322">
        <v>0</v>
      </c>
      <c r="E98" s="322">
        <v>0</v>
      </c>
      <c r="F98" s="322">
        <v>0</v>
      </c>
      <c r="G98" s="322">
        <v>259.10379756699899</v>
      </c>
      <c r="H98" s="322">
        <v>-1679.2457199999992</v>
      </c>
      <c r="I98" s="322">
        <v>0</v>
      </c>
      <c r="J98" s="322">
        <v>0</v>
      </c>
      <c r="K98" s="322">
        <v>0</v>
      </c>
      <c r="L98" s="322">
        <v>242.73187999999999</v>
      </c>
      <c r="M98" s="322">
        <v>0</v>
      </c>
      <c r="N98" s="322">
        <v>575.84207000000015</v>
      </c>
      <c r="O98" s="322">
        <v>0</v>
      </c>
      <c r="P98" s="322">
        <v>0</v>
      </c>
      <c r="Q98" s="322">
        <v>12.715440000000001</v>
      </c>
      <c r="R98" s="322">
        <v>0</v>
      </c>
      <c r="S98" s="322">
        <v>0</v>
      </c>
      <c r="T98" s="322">
        <v>-17.287112480000001</v>
      </c>
      <c r="U98" s="322">
        <v>59.022579999999998</v>
      </c>
      <c r="V98" s="322">
        <v>-452.02531000000016</v>
      </c>
      <c r="W98" s="322">
        <v>0</v>
      </c>
      <c r="X98" s="322">
        <v>-999.14237491300037</v>
      </c>
    </row>
    <row r="99" spans="1:24" s="316" customFormat="1" ht="12" customHeight="1" x14ac:dyDescent="0.2">
      <c r="A99" s="704" t="s">
        <v>108</v>
      </c>
      <c r="B99" s="322">
        <v>0</v>
      </c>
      <c r="C99" s="322">
        <v>0</v>
      </c>
      <c r="D99" s="322">
        <v>0</v>
      </c>
      <c r="E99" s="322">
        <v>0</v>
      </c>
      <c r="F99" s="322">
        <v>0</v>
      </c>
      <c r="G99" s="322">
        <v>0</v>
      </c>
      <c r="H99" s="322">
        <v>1981.0762903029963</v>
      </c>
      <c r="I99" s="322">
        <v>0</v>
      </c>
      <c r="J99" s="322">
        <v>20.155069999999998</v>
      </c>
      <c r="K99" s="322">
        <v>315.26863000000014</v>
      </c>
      <c r="L99" s="322">
        <v>194.79898</v>
      </c>
      <c r="M99" s="322">
        <v>93.794889482999963</v>
      </c>
      <c r="N99" s="322">
        <v>0</v>
      </c>
      <c r="O99" s="322">
        <v>0</v>
      </c>
      <c r="P99" s="322">
        <v>0</v>
      </c>
      <c r="Q99" s="322">
        <v>41.539019999999994</v>
      </c>
      <c r="R99" s="322">
        <v>0</v>
      </c>
      <c r="S99" s="322">
        <v>0</v>
      </c>
      <c r="T99" s="322">
        <v>187.85408860199996</v>
      </c>
      <c r="U99" s="322">
        <v>153.59143999999998</v>
      </c>
      <c r="V99" s="322">
        <v>0</v>
      </c>
      <c r="W99" s="322">
        <v>0</v>
      </c>
      <c r="X99" s="322">
        <v>2988.0784083879958</v>
      </c>
    </row>
    <row r="100" spans="1:24" s="316" customFormat="1" ht="12" customHeight="1" x14ac:dyDescent="0.2">
      <c r="A100" s="704" t="s">
        <v>109</v>
      </c>
      <c r="B100" s="322">
        <v>0</v>
      </c>
      <c r="C100" s="322">
        <v>0</v>
      </c>
      <c r="D100" s="322">
        <v>29.96856</v>
      </c>
      <c r="E100" s="322">
        <v>-460.71397000000064</v>
      </c>
      <c r="F100" s="322">
        <v>-563.65387999999996</v>
      </c>
      <c r="G100" s="322">
        <v>172.12585552599995</v>
      </c>
      <c r="H100" s="322">
        <v>-10200.431984580006</v>
      </c>
      <c r="I100" s="322">
        <v>4152.4346218916426</v>
      </c>
      <c r="J100" s="322">
        <v>15179.931989999999</v>
      </c>
      <c r="K100" s="322">
        <v>-5870.3894433329579</v>
      </c>
      <c r="L100" s="322">
        <v>1558.9840799999999</v>
      </c>
      <c r="M100" s="322">
        <v>-115.70027517100004</v>
      </c>
      <c r="N100" s="322">
        <v>3507.4256199999991</v>
      </c>
      <c r="O100" s="322">
        <v>9.2685800000004335</v>
      </c>
      <c r="P100" s="322">
        <v>50.358000000000018</v>
      </c>
      <c r="Q100" s="322">
        <v>254.29088999999999</v>
      </c>
      <c r="R100" s="322">
        <v>-318.67669000000001</v>
      </c>
      <c r="S100" s="322">
        <v>-168.51043999999999</v>
      </c>
      <c r="T100" s="322">
        <v>-22706.25327456474</v>
      </c>
      <c r="U100" s="322">
        <v>4.7313700000000001</v>
      </c>
      <c r="V100" s="322">
        <v>0</v>
      </c>
      <c r="W100" s="322">
        <v>-20.685220000000001</v>
      </c>
      <c r="X100" s="322">
        <v>-15498.841310231066</v>
      </c>
    </row>
    <row r="101" spans="1:24" s="316" customFormat="1" ht="12" customHeight="1" thickBot="1" x14ac:dyDescent="0.25">
      <c r="A101" s="974" t="s">
        <v>110</v>
      </c>
      <c r="B101" s="325">
        <v>0</v>
      </c>
      <c r="C101" s="325">
        <v>0</v>
      </c>
      <c r="D101" s="325">
        <v>0</v>
      </c>
      <c r="E101" s="325">
        <v>0</v>
      </c>
      <c r="F101" s="325">
        <v>0</v>
      </c>
      <c r="G101" s="325">
        <v>0</v>
      </c>
      <c r="H101" s="325">
        <v>0</v>
      </c>
      <c r="I101" s="325">
        <v>0</v>
      </c>
      <c r="J101" s="325">
        <v>4469.7632700000013</v>
      </c>
      <c r="K101" s="325">
        <v>0</v>
      </c>
      <c r="L101" s="325">
        <v>1333.0127500000001</v>
      </c>
      <c r="M101" s="325">
        <v>0</v>
      </c>
      <c r="N101" s="325">
        <v>0</v>
      </c>
      <c r="O101" s="325">
        <v>22.504559999999998</v>
      </c>
      <c r="P101" s="325">
        <v>0</v>
      </c>
      <c r="Q101" s="325">
        <v>0</v>
      </c>
      <c r="R101" s="325">
        <v>0</v>
      </c>
      <c r="S101" s="325">
        <v>0</v>
      </c>
      <c r="T101" s="325">
        <v>0</v>
      </c>
      <c r="U101" s="325">
        <v>690.32671000000005</v>
      </c>
      <c r="V101" s="325">
        <v>0</v>
      </c>
      <c r="W101" s="325">
        <v>0</v>
      </c>
      <c r="X101" s="325">
        <v>6515.6072900000017</v>
      </c>
    </row>
    <row r="102" spans="1:24" s="316" customFormat="1" ht="12" customHeight="1" x14ac:dyDescent="0.2">
      <c r="A102" s="706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</row>
  </sheetData>
  <mergeCells count="2">
    <mergeCell ref="K5:X6"/>
    <mergeCell ref="A5:J6"/>
  </mergeCells>
  <phoneticPr fontId="164" type="noConversion"/>
  <conditionalFormatting sqref="V8:W8 N8:T8">
    <cfRule type="expression" dxfId="57" priority="3" stopIfTrue="1">
      <formula>#REF!=1</formula>
    </cfRule>
  </conditionalFormatting>
  <conditionalFormatting sqref="X8 B8:M8">
    <cfRule type="expression" dxfId="56" priority="1009" stopIfTrue="1">
      <formula>#REF!=1</formula>
    </cfRule>
  </conditionalFormatting>
  <conditionalFormatting sqref="Y8">
    <cfRule type="expression" dxfId="55" priority="101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2" fitToWidth="2" orientation="portrait" r:id="rId1"/>
  <headerFooter alignWithMargins="0"/>
  <colBreaks count="1" manualBreakCount="1">
    <brk id="10" min="2" max="99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Y102"/>
  <sheetViews>
    <sheetView showGridLines="0" zoomScaleNormal="100" workbookViewId="0">
      <pane xSplit="1" ySplit="8" topLeftCell="B9" activePane="bottomRight" state="frozen"/>
      <selection activeCell="AC14" sqref="AC14"/>
      <selection pane="topRight" activeCell="AC14" sqref="AC14"/>
      <selection pane="bottomLeft" activeCell="AC14" sqref="AC14"/>
      <selection pane="bottomRight" activeCell="K5" sqref="K5:X6"/>
    </sheetView>
  </sheetViews>
  <sheetFormatPr defaultRowHeight="12.75" x14ac:dyDescent="0.2"/>
  <cols>
    <col min="1" max="1" width="46.42578125" style="315" customWidth="1"/>
    <col min="2" max="3" width="9.7109375" style="315" bestFit="1" customWidth="1"/>
    <col min="4" max="4" width="11.42578125" style="315" customWidth="1"/>
    <col min="5" max="5" width="11" style="315" customWidth="1"/>
    <col min="6" max="6" width="9.5703125" style="315" customWidth="1"/>
    <col min="7" max="7" width="9.7109375" style="315" customWidth="1"/>
    <col min="8" max="8" width="9.5703125" style="315" bestFit="1" customWidth="1"/>
    <col min="9" max="9" width="10.42578125" style="315" customWidth="1"/>
    <col min="10" max="12" width="9.28515625" style="315" bestFit="1" customWidth="1"/>
    <col min="13" max="14" width="9.5703125" style="315" bestFit="1" customWidth="1"/>
    <col min="15" max="16" width="9.28515625" style="315" bestFit="1" customWidth="1"/>
    <col min="17" max="17" width="10.7109375" style="315" customWidth="1"/>
    <col min="18" max="18" width="9.28515625" style="315" bestFit="1" customWidth="1"/>
    <col min="19" max="19" width="9.5703125" style="315" bestFit="1" customWidth="1"/>
    <col min="20" max="20" width="9.28515625" style="315" bestFit="1" customWidth="1"/>
    <col min="21" max="21" width="10.140625" style="315" bestFit="1" customWidth="1"/>
    <col min="22" max="22" width="9.28515625" style="316" bestFit="1" customWidth="1"/>
    <col min="23" max="23" width="9.5703125" style="316" bestFit="1" customWidth="1"/>
    <col min="24" max="24" width="10.140625" style="316" customWidth="1"/>
    <col min="25" max="16384" width="9.140625" style="315"/>
  </cols>
  <sheetData>
    <row r="1" spans="1:25" x14ac:dyDescent="0.2">
      <c r="A1" s="757" t="s">
        <v>349</v>
      </c>
    </row>
    <row r="2" spans="1:25" x14ac:dyDescent="0.2">
      <c r="A2" s="757" t="s">
        <v>350</v>
      </c>
    </row>
    <row r="3" spans="1:25" s="919" customFormat="1" ht="15" customHeight="1" x14ac:dyDescent="0.2">
      <c r="A3" s="992" t="s">
        <v>1821</v>
      </c>
      <c r="V3" s="920"/>
      <c r="W3" s="920"/>
      <c r="X3" s="993" t="s">
        <v>1822</v>
      </c>
    </row>
    <row r="4" spans="1:25" s="317" customFormat="1" ht="12" customHeight="1" x14ac:dyDescent="0.2">
      <c r="V4" s="318"/>
      <c r="W4" s="318"/>
      <c r="X4" s="318"/>
    </row>
    <row r="5" spans="1:25" s="317" customFormat="1" ht="18" customHeight="1" x14ac:dyDescent="0.2">
      <c r="A5" s="1796" t="s">
        <v>4054</v>
      </c>
      <c r="B5" s="1796"/>
      <c r="C5" s="1796"/>
      <c r="D5" s="1796"/>
      <c r="E5" s="1796"/>
      <c r="F5" s="1796"/>
      <c r="G5" s="1796"/>
      <c r="H5" s="1796"/>
      <c r="I5" s="1796"/>
      <c r="J5" s="1796"/>
      <c r="K5" s="1795" t="s">
        <v>1942</v>
      </c>
      <c r="L5" s="1795"/>
      <c r="M5" s="1795"/>
      <c r="N5" s="1795"/>
      <c r="O5" s="1795"/>
      <c r="P5" s="1795"/>
      <c r="Q5" s="1795"/>
      <c r="R5" s="1795"/>
      <c r="S5" s="1795"/>
      <c r="T5" s="1795"/>
      <c r="U5" s="1795"/>
      <c r="V5" s="1795"/>
      <c r="W5" s="1795"/>
      <c r="X5" s="1795"/>
      <c r="Y5" s="291"/>
    </row>
    <row r="6" spans="1:25" s="317" customFormat="1" ht="18" customHeight="1" x14ac:dyDescent="0.2">
      <c r="A6" s="1796"/>
      <c r="B6" s="1796"/>
      <c r="C6" s="1796"/>
      <c r="D6" s="1796"/>
      <c r="E6" s="1796"/>
      <c r="F6" s="1796"/>
      <c r="G6" s="1796"/>
      <c r="H6" s="1796"/>
      <c r="I6" s="1796"/>
      <c r="J6" s="1796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291"/>
    </row>
    <row r="7" spans="1:25" s="317" customFormat="1" ht="12" customHeight="1" thickBot="1" x14ac:dyDescent="0.25">
      <c r="V7" s="318"/>
      <c r="W7" s="318"/>
      <c r="X7" s="1354" t="s">
        <v>2071</v>
      </c>
    </row>
    <row r="8" spans="1:25" s="290" customFormat="1" ht="69.95" customHeight="1" thickBot="1" x14ac:dyDescent="0.25">
      <c r="A8" s="1232" t="s">
        <v>677</v>
      </c>
      <c r="B8" s="1096" t="s">
        <v>1529</v>
      </c>
      <c r="C8" s="1096" t="s">
        <v>103</v>
      </c>
      <c r="D8" s="1096" t="s">
        <v>0</v>
      </c>
      <c r="E8" s="1096" t="s">
        <v>832</v>
      </c>
      <c r="F8" s="1096" t="s">
        <v>1531</v>
      </c>
      <c r="G8" s="1096" t="s">
        <v>1534</v>
      </c>
      <c r="H8" s="1096" t="s">
        <v>1420</v>
      </c>
      <c r="I8" s="1096" t="s">
        <v>798</v>
      </c>
      <c r="J8" s="1096" t="s">
        <v>831</v>
      </c>
      <c r="K8" s="1096" t="s">
        <v>1542</v>
      </c>
      <c r="L8" s="1096" t="s">
        <v>1566</v>
      </c>
      <c r="M8" s="1096" t="s">
        <v>104</v>
      </c>
      <c r="N8" s="1096" t="s">
        <v>1421</v>
      </c>
      <c r="O8" s="1096" t="s">
        <v>1567</v>
      </c>
      <c r="P8" s="1096" t="s">
        <v>1532</v>
      </c>
      <c r="Q8" s="1096" t="s">
        <v>958</v>
      </c>
      <c r="R8" s="1096" t="s">
        <v>1419</v>
      </c>
      <c r="S8" s="1096" t="s">
        <v>1533</v>
      </c>
      <c r="T8" s="1096" t="s">
        <v>1927</v>
      </c>
      <c r="U8" s="1096" t="s">
        <v>1536</v>
      </c>
      <c r="V8" s="1096" t="s">
        <v>1537</v>
      </c>
      <c r="W8" s="1096" t="s">
        <v>1422</v>
      </c>
      <c r="X8" s="1233" t="s">
        <v>1136</v>
      </c>
    </row>
    <row r="9" spans="1:25" s="319" customFormat="1" ht="12" customHeight="1" x14ac:dyDescent="0.2">
      <c r="A9" s="1251" t="s">
        <v>100</v>
      </c>
      <c r="B9" s="1252">
        <v>1051.9531581296872</v>
      </c>
      <c r="C9" s="1252">
        <v>31615.040885083868</v>
      </c>
      <c r="D9" s="1252">
        <v>0</v>
      </c>
      <c r="E9" s="1252">
        <v>16285.776809999999</v>
      </c>
      <c r="F9" s="1252">
        <v>18.539640000000006</v>
      </c>
      <c r="G9" s="1252">
        <v>5920.7566200000001</v>
      </c>
      <c r="H9" s="1252">
        <v>81.125030000000308</v>
      </c>
      <c r="I9" s="1252">
        <v>8485.8160866326689</v>
      </c>
      <c r="J9" s="1252">
        <v>22027.654139999999</v>
      </c>
      <c r="K9" s="1252">
        <v>35655.235000099579</v>
      </c>
      <c r="L9" s="1252">
        <v>1553.9705799999999</v>
      </c>
      <c r="M9" s="1252">
        <v>45169.098119999995</v>
      </c>
      <c r="N9" s="1252">
        <v>787.36792000000185</v>
      </c>
      <c r="O9" s="1252">
        <v>78463.220560008049</v>
      </c>
      <c r="P9" s="1252">
        <v>213448.03529999999</v>
      </c>
      <c r="Q9" s="1252">
        <v>57119.874410000004</v>
      </c>
      <c r="R9" s="1252">
        <v>27214.27594</v>
      </c>
      <c r="S9" s="1252">
        <v>7005.5299599999989</v>
      </c>
      <c r="T9" s="1252">
        <v>31776.918920000004</v>
      </c>
      <c r="U9" s="1252">
        <v>41697.393900000003</v>
      </c>
      <c r="V9" s="1252">
        <v>72832.873070000001</v>
      </c>
      <c r="W9" s="1252">
        <v>249772.84002000003</v>
      </c>
      <c r="X9" s="1252">
        <v>947983.29606995371</v>
      </c>
    </row>
    <row r="10" spans="1:25" s="319" customFormat="1" ht="12" customHeight="1" x14ac:dyDescent="0.2">
      <c r="A10" s="697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</row>
    <row r="11" spans="1:25" s="316" customFormat="1" ht="12" customHeight="1" x14ac:dyDescent="0.2">
      <c r="A11" s="698" t="s">
        <v>71</v>
      </c>
      <c r="B11" s="324">
        <v>0</v>
      </c>
      <c r="C11" s="324">
        <v>4802.7294499999989</v>
      </c>
      <c r="D11" s="324">
        <v>0</v>
      </c>
      <c r="E11" s="324">
        <v>0</v>
      </c>
      <c r="F11" s="324">
        <v>0</v>
      </c>
      <c r="G11" s="324">
        <v>2184.9486200000001</v>
      </c>
      <c r="H11" s="324">
        <v>0</v>
      </c>
      <c r="I11" s="324">
        <v>6278.5827717608727</v>
      </c>
      <c r="J11" s="324">
        <v>12781.070039999997</v>
      </c>
      <c r="K11" s="324">
        <v>29416.884789995602</v>
      </c>
      <c r="L11" s="324">
        <v>0</v>
      </c>
      <c r="M11" s="324">
        <v>36605.078170000001</v>
      </c>
      <c r="N11" s="324">
        <v>39.274819999999977</v>
      </c>
      <c r="O11" s="324">
        <v>77752.650860008085</v>
      </c>
      <c r="P11" s="324">
        <v>99662.848779999986</v>
      </c>
      <c r="Q11" s="324">
        <v>53715.097150000001</v>
      </c>
      <c r="R11" s="324">
        <v>21430.325119999998</v>
      </c>
      <c r="S11" s="324">
        <v>6510.6913599999989</v>
      </c>
      <c r="T11" s="324">
        <v>31723.149330000004</v>
      </c>
      <c r="U11" s="324">
        <v>40451.865260000006</v>
      </c>
      <c r="V11" s="324">
        <v>19175.721870000001</v>
      </c>
      <c r="W11" s="324">
        <v>245703.52289000002</v>
      </c>
      <c r="X11" s="324">
        <v>688234.44128176454</v>
      </c>
    </row>
    <row r="12" spans="1:25" s="316" customFormat="1" ht="12" customHeight="1" x14ac:dyDescent="0.2">
      <c r="A12" s="696" t="s">
        <v>386</v>
      </c>
      <c r="B12" s="322">
        <v>0</v>
      </c>
      <c r="C12" s="322">
        <v>4835.8865199999991</v>
      </c>
      <c r="D12" s="322">
        <v>0</v>
      </c>
      <c r="E12" s="322">
        <v>0</v>
      </c>
      <c r="F12" s="322">
        <v>0</v>
      </c>
      <c r="G12" s="322">
        <v>2196.7184900000002</v>
      </c>
      <c r="H12" s="322">
        <v>0</v>
      </c>
      <c r="I12" s="322">
        <v>3348.5443519484124</v>
      </c>
      <c r="J12" s="322">
        <v>956.48248999999828</v>
      </c>
      <c r="K12" s="322">
        <v>20170.341989995355</v>
      </c>
      <c r="L12" s="322">
        <v>0</v>
      </c>
      <c r="M12" s="322">
        <v>36605.078170000001</v>
      </c>
      <c r="N12" s="322">
        <v>38.778789999999979</v>
      </c>
      <c r="O12" s="322">
        <v>81499.645840005993</v>
      </c>
      <c r="P12" s="322">
        <v>67574.334929999997</v>
      </c>
      <c r="Q12" s="322">
        <v>36963.657530000004</v>
      </c>
      <c r="R12" s="322">
        <v>23137.953899999997</v>
      </c>
      <c r="S12" s="322">
        <v>7014.5855999999985</v>
      </c>
      <c r="T12" s="322">
        <v>32654.334690000003</v>
      </c>
      <c r="U12" s="322">
        <v>38420.463240000005</v>
      </c>
      <c r="V12" s="322">
        <v>19320.240870000001</v>
      </c>
      <c r="W12" s="322">
        <v>38149.46372</v>
      </c>
      <c r="X12" s="322">
        <v>412886.5111219497</v>
      </c>
    </row>
    <row r="13" spans="1:25" s="316" customFormat="1" ht="12" customHeight="1" x14ac:dyDescent="0.2">
      <c r="A13" s="696" t="s">
        <v>387</v>
      </c>
      <c r="B13" s="322">
        <v>0</v>
      </c>
      <c r="C13" s="322">
        <v>0</v>
      </c>
      <c r="D13" s="322">
        <v>0</v>
      </c>
      <c r="E13" s="322">
        <v>0</v>
      </c>
      <c r="F13" s="322">
        <v>0</v>
      </c>
      <c r="G13" s="322">
        <v>0</v>
      </c>
      <c r="H13" s="322">
        <v>0</v>
      </c>
      <c r="I13" s="322">
        <v>2399.0836749402565</v>
      </c>
      <c r="J13" s="322">
        <v>0</v>
      </c>
      <c r="K13" s="322">
        <v>11601.686760000275</v>
      </c>
      <c r="L13" s="322">
        <v>0</v>
      </c>
      <c r="M13" s="322">
        <v>0</v>
      </c>
      <c r="N13" s="322">
        <v>0</v>
      </c>
      <c r="O13" s="322">
        <v>35.960910000000055</v>
      </c>
      <c r="P13" s="322">
        <v>32073.751539999997</v>
      </c>
      <c r="Q13" s="322">
        <v>7765.5682999999999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217192.95988000001</v>
      </c>
      <c r="X13" s="322">
        <v>271069.01106494054</v>
      </c>
    </row>
    <row r="14" spans="1:25" s="316" customFormat="1" ht="12" customHeight="1" x14ac:dyDescent="0.2">
      <c r="A14" s="1465" t="s">
        <v>2108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5101.886130000009</v>
      </c>
      <c r="K14" s="322">
        <v>0</v>
      </c>
      <c r="L14" s="322">
        <v>0</v>
      </c>
      <c r="M14" s="322">
        <v>0</v>
      </c>
      <c r="N14" s="322">
        <v>0</v>
      </c>
      <c r="O14" s="322">
        <v>2956.7750800001445</v>
      </c>
      <c r="P14" s="322">
        <v>-49.575709999999994</v>
      </c>
      <c r="Q14" s="322">
        <v>8978.9817300000013</v>
      </c>
      <c r="R14" s="322">
        <v>0</v>
      </c>
      <c r="S14" s="322">
        <v>0</v>
      </c>
      <c r="T14" s="322">
        <v>66.581910000000008</v>
      </c>
      <c r="U14" s="322">
        <v>0</v>
      </c>
      <c r="V14" s="322">
        <v>-144.51900000000001</v>
      </c>
      <c r="W14" s="322">
        <v>0</v>
      </c>
      <c r="X14" s="322">
        <v>16910.130140000154</v>
      </c>
    </row>
    <row r="15" spans="1:25" s="316" customFormat="1" ht="12" customHeight="1" x14ac:dyDescent="0.2">
      <c r="A15" s="704" t="s">
        <v>107</v>
      </c>
      <c r="B15" s="322">
        <v>0</v>
      </c>
      <c r="C15" s="322">
        <v>0</v>
      </c>
      <c r="D15" s="322">
        <v>0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</row>
    <row r="16" spans="1:25" s="316" customFormat="1" ht="12" customHeight="1" x14ac:dyDescent="0.2">
      <c r="A16" s="704" t="s">
        <v>108</v>
      </c>
      <c r="B16" s="322">
        <v>0</v>
      </c>
      <c r="C16" s="322">
        <v>0</v>
      </c>
      <c r="D16" s="322">
        <v>0</v>
      </c>
      <c r="E16" s="322">
        <v>0</v>
      </c>
      <c r="F16" s="322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1.57192</v>
      </c>
      <c r="V16" s="322">
        <v>0</v>
      </c>
      <c r="W16" s="322">
        <v>0</v>
      </c>
      <c r="X16" s="322">
        <v>1.57192</v>
      </c>
    </row>
    <row r="17" spans="1:24" s="316" customFormat="1" ht="12" customHeight="1" x14ac:dyDescent="0.2">
      <c r="A17" s="704" t="s">
        <v>109</v>
      </c>
      <c r="B17" s="322">
        <v>0</v>
      </c>
      <c r="C17" s="322">
        <v>-33.157069999999997</v>
      </c>
      <c r="D17" s="322">
        <v>0</v>
      </c>
      <c r="E17" s="322">
        <v>0</v>
      </c>
      <c r="F17" s="322">
        <v>0</v>
      </c>
      <c r="G17" s="322">
        <v>-11.769870000000111</v>
      </c>
      <c r="H17" s="322">
        <v>0</v>
      </c>
      <c r="I17" s="322">
        <v>530.95474487220338</v>
      </c>
      <c r="J17" s="322">
        <v>6163.9667999999892</v>
      </c>
      <c r="K17" s="322">
        <v>-2355.143960000029</v>
      </c>
      <c r="L17" s="322">
        <v>0</v>
      </c>
      <c r="M17" s="322">
        <v>0</v>
      </c>
      <c r="N17" s="322">
        <v>0.49602999999999992</v>
      </c>
      <c r="O17" s="322">
        <v>-7250.5876399986655</v>
      </c>
      <c r="P17" s="322">
        <v>64.338020000000014</v>
      </c>
      <c r="Q17" s="322">
        <v>6.8895900000000001</v>
      </c>
      <c r="R17" s="322">
        <v>-1707.6287799999998</v>
      </c>
      <c r="S17" s="322">
        <v>-503.89423999999997</v>
      </c>
      <c r="T17" s="322">
        <v>-997.76726999999994</v>
      </c>
      <c r="U17" s="322">
        <v>499.24723</v>
      </c>
      <c r="V17" s="322">
        <v>0</v>
      </c>
      <c r="W17" s="322">
        <v>-9638.9007100000017</v>
      </c>
      <c r="X17" s="322">
        <v>-15232.957125126502</v>
      </c>
    </row>
    <row r="18" spans="1:24" s="316" customFormat="1" ht="12" customHeight="1" x14ac:dyDescent="0.2">
      <c r="A18" s="704" t="s">
        <v>110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322">
        <v>0</v>
      </c>
      <c r="H18" s="322">
        <v>0</v>
      </c>
      <c r="I18" s="322">
        <v>0</v>
      </c>
      <c r="J18" s="322">
        <v>558.73462000000029</v>
      </c>
      <c r="K18" s="322">
        <v>0</v>
      </c>
      <c r="L18" s="322">
        <v>0</v>
      </c>
      <c r="M18" s="322">
        <v>0</v>
      </c>
      <c r="N18" s="322">
        <v>0</v>
      </c>
      <c r="O18" s="322">
        <v>510.85667000061238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1530.5828700000002</v>
      </c>
      <c r="V18" s="322">
        <v>0</v>
      </c>
      <c r="W18" s="322">
        <v>0</v>
      </c>
      <c r="X18" s="322">
        <v>2600.1741600006126</v>
      </c>
    </row>
    <row r="19" spans="1:24" s="321" customFormat="1" ht="12" customHeight="1" x14ac:dyDescent="0.2">
      <c r="A19" s="704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</row>
    <row r="20" spans="1:24" s="316" customFormat="1" ht="12" customHeight="1" x14ac:dyDescent="0.2">
      <c r="A20" s="705" t="s">
        <v>72</v>
      </c>
      <c r="B20" s="326">
        <v>1051.9531581296872</v>
      </c>
      <c r="C20" s="326">
        <v>26812.31143508387</v>
      </c>
      <c r="D20" s="326">
        <v>0</v>
      </c>
      <c r="E20" s="326">
        <v>16285.776809999999</v>
      </c>
      <c r="F20" s="326">
        <v>18.539640000000006</v>
      </c>
      <c r="G20" s="326">
        <v>3735.8079999999995</v>
      </c>
      <c r="H20" s="326">
        <v>81.125030000000308</v>
      </c>
      <c r="I20" s="326">
        <v>2207.2333148717953</v>
      </c>
      <c r="J20" s="326">
        <v>9246.5841</v>
      </c>
      <c r="K20" s="326">
        <v>6238.3502101039776</v>
      </c>
      <c r="L20" s="326">
        <v>1553.9705799999999</v>
      </c>
      <c r="M20" s="326">
        <v>8564.0199499999926</v>
      </c>
      <c r="N20" s="326">
        <v>748.09310000000187</v>
      </c>
      <c r="O20" s="326">
        <v>710.56969999997091</v>
      </c>
      <c r="P20" s="326">
        <v>113785.18651999999</v>
      </c>
      <c r="Q20" s="326">
        <v>3404.7772599999998</v>
      </c>
      <c r="R20" s="326">
        <v>5783.95082</v>
      </c>
      <c r="S20" s="326">
        <v>494.83860000000004</v>
      </c>
      <c r="T20" s="326">
        <v>53.769590000000008</v>
      </c>
      <c r="U20" s="326">
        <v>1245.5286399999998</v>
      </c>
      <c r="V20" s="326">
        <v>53657.151200000008</v>
      </c>
      <c r="W20" s="326">
        <v>4069.3171300000008</v>
      </c>
      <c r="X20" s="326">
        <v>259748.85478818932</v>
      </c>
    </row>
    <row r="21" spans="1:24" s="316" customFormat="1" ht="12" customHeight="1" x14ac:dyDescent="0.2">
      <c r="A21" s="696" t="s">
        <v>386</v>
      </c>
      <c r="B21" s="322">
        <v>1051.9531581296872</v>
      </c>
      <c r="C21" s="322">
        <v>28025.775705083866</v>
      </c>
      <c r="D21" s="322">
        <v>0</v>
      </c>
      <c r="E21" s="322">
        <v>16312.69377</v>
      </c>
      <c r="F21" s="322">
        <v>45.334660000000007</v>
      </c>
      <c r="G21" s="322">
        <v>145.77889973000001</v>
      </c>
      <c r="H21" s="322">
        <v>115.79148000000029</v>
      </c>
      <c r="I21" s="322">
        <v>60.07114151269171</v>
      </c>
      <c r="J21" s="322">
        <v>9993.7603200004323</v>
      </c>
      <c r="K21" s="322">
        <v>1563.1543207129903</v>
      </c>
      <c r="L21" s="322">
        <v>865.43015000000003</v>
      </c>
      <c r="M21" s="322">
        <v>8655.9927099999932</v>
      </c>
      <c r="N21" s="322">
        <v>555.56320000000051</v>
      </c>
      <c r="O21" s="322">
        <v>676.13998999997023</v>
      </c>
      <c r="P21" s="322">
        <v>50212.270180000007</v>
      </c>
      <c r="Q21" s="322">
        <v>715.94078999999999</v>
      </c>
      <c r="R21" s="322">
        <v>6036.9687400000003</v>
      </c>
      <c r="S21" s="322">
        <v>1981.1486599999998</v>
      </c>
      <c r="T21" s="322">
        <v>60.895810000000004</v>
      </c>
      <c r="U21" s="322">
        <v>1226.7088999999999</v>
      </c>
      <c r="V21" s="322">
        <v>10099.643470000003</v>
      </c>
      <c r="W21" s="322">
        <v>4247.8953500000007</v>
      </c>
      <c r="X21" s="322">
        <v>142648.91140516964</v>
      </c>
    </row>
    <row r="22" spans="1:24" s="316" customFormat="1" ht="12" customHeight="1" x14ac:dyDescent="0.2">
      <c r="A22" s="696" t="s">
        <v>387</v>
      </c>
      <c r="B22" s="322">
        <v>0</v>
      </c>
      <c r="C22" s="322">
        <v>41.255700000000004</v>
      </c>
      <c r="D22" s="322">
        <v>0</v>
      </c>
      <c r="E22" s="322">
        <v>0</v>
      </c>
      <c r="F22" s="322">
        <v>0</v>
      </c>
      <c r="G22" s="322">
        <v>3651.4189999999999</v>
      </c>
      <c r="H22" s="322">
        <v>0.32463999999999998</v>
      </c>
      <c r="I22" s="322">
        <v>1712.4298562429994</v>
      </c>
      <c r="J22" s="322">
        <v>0</v>
      </c>
      <c r="K22" s="322">
        <v>6008.1808087419813</v>
      </c>
      <c r="L22" s="322">
        <v>666.73951999999997</v>
      </c>
      <c r="M22" s="322">
        <v>0</v>
      </c>
      <c r="N22" s="322">
        <v>0</v>
      </c>
      <c r="O22" s="322">
        <v>0</v>
      </c>
      <c r="P22" s="322">
        <v>67886.862699999983</v>
      </c>
      <c r="Q22" s="322">
        <v>367.77391</v>
      </c>
      <c r="R22" s="322">
        <v>0</v>
      </c>
      <c r="S22" s="322">
        <v>146.79901000000001</v>
      </c>
      <c r="T22" s="322">
        <v>0</v>
      </c>
      <c r="U22" s="322">
        <v>0</v>
      </c>
      <c r="V22" s="322">
        <v>0</v>
      </c>
      <c r="W22" s="322">
        <v>0</v>
      </c>
      <c r="X22" s="322">
        <v>80481.78514498497</v>
      </c>
    </row>
    <row r="23" spans="1:24" s="316" customFormat="1" ht="12" customHeight="1" x14ac:dyDescent="0.2">
      <c r="A23" s="1465" t="s">
        <v>2108</v>
      </c>
      <c r="B23" s="322">
        <v>0</v>
      </c>
      <c r="C23" s="322">
        <v>0</v>
      </c>
      <c r="D23" s="322">
        <v>0</v>
      </c>
      <c r="E23" s="322">
        <v>0</v>
      </c>
      <c r="F23" s="322">
        <v>0</v>
      </c>
      <c r="G23" s="322">
        <v>38.607781250000002</v>
      </c>
      <c r="H23" s="322">
        <v>0</v>
      </c>
      <c r="I23" s="322">
        <v>0</v>
      </c>
      <c r="J23" s="322">
        <v>-2852.1497400004341</v>
      </c>
      <c r="K23" s="322">
        <v>0</v>
      </c>
      <c r="L23" s="322">
        <v>0</v>
      </c>
      <c r="M23" s="322">
        <v>-91.972760000000093</v>
      </c>
      <c r="N23" s="322">
        <v>0</v>
      </c>
      <c r="O23" s="322">
        <v>0.61739999999999995</v>
      </c>
      <c r="P23" s="322">
        <v>-20.618749999999999</v>
      </c>
      <c r="Q23" s="322">
        <v>2279.7152799999999</v>
      </c>
      <c r="R23" s="322">
        <v>5.53226</v>
      </c>
      <c r="S23" s="322">
        <v>0</v>
      </c>
      <c r="T23" s="322">
        <v>0</v>
      </c>
      <c r="U23" s="322">
        <v>0</v>
      </c>
      <c r="V23" s="322">
        <v>47913.252730000007</v>
      </c>
      <c r="W23" s="322">
        <v>0</v>
      </c>
      <c r="X23" s="322">
        <v>47272.984201249572</v>
      </c>
    </row>
    <row r="24" spans="1:24" s="316" customFormat="1" ht="12" customHeight="1" x14ac:dyDescent="0.2">
      <c r="A24" s="704" t="s">
        <v>107</v>
      </c>
      <c r="B24" s="322">
        <v>0</v>
      </c>
      <c r="C24" s="322">
        <v>0</v>
      </c>
      <c r="D24" s="322">
        <v>0</v>
      </c>
      <c r="E24" s="322">
        <v>0</v>
      </c>
      <c r="F24" s="322">
        <v>0</v>
      </c>
      <c r="G24" s="322">
        <v>0</v>
      </c>
      <c r="H24" s="322">
        <v>0</v>
      </c>
      <c r="I24" s="322">
        <v>0</v>
      </c>
      <c r="J24" s="322">
        <v>0</v>
      </c>
      <c r="K24" s="322">
        <v>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</row>
    <row r="25" spans="1:24" s="316" customFormat="1" ht="12" customHeight="1" x14ac:dyDescent="0.2">
      <c r="A25" s="704" t="s">
        <v>108</v>
      </c>
      <c r="B25" s="322">
        <v>0</v>
      </c>
      <c r="C25" s="322">
        <v>0</v>
      </c>
      <c r="D25" s="322">
        <v>0</v>
      </c>
      <c r="E25" s="322">
        <v>0</v>
      </c>
      <c r="F25" s="322">
        <v>0</v>
      </c>
      <c r="G25" s="322">
        <v>0</v>
      </c>
      <c r="H25" s="322">
        <v>0.75429000000000002</v>
      </c>
      <c r="I25" s="322">
        <v>0</v>
      </c>
      <c r="J25" s="322">
        <v>8.9863300000000006</v>
      </c>
      <c r="K25" s="322">
        <v>0</v>
      </c>
      <c r="L25" s="322">
        <v>0</v>
      </c>
      <c r="M25" s="322">
        <v>0</v>
      </c>
      <c r="N25" s="322">
        <v>0</v>
      </c>
      <c r="O25" s="322">
        <v>0</v>
      </c>
      <c r="P25" s="322">
        <v>0</v>
      </c>
      <c r="Q25" s="322">
        <v>0</v>
      </c>
      <c r="R25" s="322">
        <v>0</v>
      </c>
      <c r="S25" s="322">
        <v>0</v>
      </c>
      <c r="T25" s="322">
        <v>0</v>
      </c>
      <c r="U25" s="322">
        <v>0</v>
      </c>
      <c r="V25" s="322">
        <v>0</v>
      </c>
      <c r="W25" s="322">
        <v>0</v>
      </c>
      <c r="X25" s="322">
        <v>9.7406199999999998</v>
      </c>
    </row>
    <row r="26" spans="1:24" s="316" customFormat="1" ht="12" customHeight="1" x14ac:dyDescent="0.2">
      <c r="A26" s="704" t="s">
        <v>109</v>
      </c>
      <c r="B26" s="322">
        <v>0</v>
      </c>
      <c r="C26" s="322">
        <v>-1254.7199699999999</v>
      </c>
      <c r="D26" s="322">
        <v>0</v>
      </c>
      <c r="E26" s="322">
        <v>-26.91696</v>
      </c>
      <c r="F26" s="322">
        <v>-26.795020000000001</v>
      </c>
      <c r="G26" s="322">
        <v>-99.997680980000183</v>
      </c>
      <c r="H26" s="322">
        <v>-35.745379999999983</v>
      </c>
      <c r="I26" s="322">
        <v>434.73231711610441</v>
      </c>
      <c r="J26" s="322">
        <v>1496.8357500000009</v>
      </c>
      <c r="K26" s="322">
        <v>-1332.9849193509949</v>
      </c>
      <c r="L26" s="322">
        <v>14.110799999999999</v>
      </c>
      <c r="M26" s="322">
        <v>0</v>
      </c>
      <c r="N26" s="322">
        <v>192.52990000000133</v>
      </c>
      <c r="O26" s="322">
        <v>31.724490000000731</v>
      </c>
      <c r="P26" s="322">
        <v>-4293.3276100000012</v>
      </c>
      <c r="Q26" s="322">
        <v>41.347279999999998</v>
      </c>
      <c r="R26" s="322">
        <v>-258.55018000000001</v>
      </c>
      <c r="S26" s="322">
        <v>-1633.10907</v>
      </c>
      <c r="T26" s="322">
        <v>-7.12622</v>
      </c>
      <c r="U26" s="322">
        <v>-5.0288000000000004</v>
      </c>
      <c r="V26" s="322">
        <v>-4355.7449999999999</v>
      </c>
      <c r="W26" s="322">
        <v>-178.57821999999999</v>
      </c>
      <c r="X26" s="322">
        <v>-11297.344493214889</v>
      </c>
    </row>
    <row r="27" spans="1:24" s="316" customFormat="1" ht="12" customHeight="1" x14ac:dyDescent="0.2">
      <c r="A27" s="704" t="s">
        <v>110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599.15144000000168</v>
      </c>
      <c r="K27" s="322">
        <v>0</v>
      </c>
      <c r="L27" s="322">
        <v>7.6901099999999998</v>
      </c>
      <c r="M27" s="322">
        <v>0</v>
      </c>
      <c r="N27" s="322">
        <v>0</v>
      </c>
      <c r="O27" s="322">
        <v>2.0878199999999931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23.84854</v>
      </c>
      <c r="V27" s="322">
        <v>0</v>
      </c>
      <c r="W27" s="322">
        <v>0</v>
      </c>
      <c r="X27" s="322">
        <v>632.77791000000161</v>
      </c>
    </row>
    <row r="28" spans="1:24" s="316" customFormat="1" ht="12" customHeight="1" x14ac:dyDescent="0.2">
      <c r="A28" s="704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</row>
    <row r="29" spans="1:24" s="319" customFormat="1" ht="12" customHeight="1" x14ac:dyDescent="0.2">
      <c r="A29" s="1251" t="s">
        <v>73</v>
      </c>
      <c r="B29" s="1252">
        <v>0</v>
      </c>
      <c r="C29" s="1252">
        <v>8498.6162000000004</v>
      </c>
      <c r="D29" s="1252">
        <v>0</v>
      </c>
      <c r="E29" s="1252">
        <v>5088.9070600000005</v>
      </c>
      <c r="F29" s="1252">
        <v>0</v>
      </c>
      <c r="G29" s="1252">
        <v>996.78259000000003</v>
      </c>
      <c r="H29" s="1252">
        <v>12.26774</v>
      </c>
      <c r="I29" s="1252">
        <v>0</v>
      </c>
      <c r="J29" s="1252">
        <v>129002.89421</v>
      </c>
      <c r="K29" s="1252">
        <v>0</v>
      </c>
      <c r="L29" s="1252">
        <v>0</v>
      </c>
      <c r="M29" s="1252">
        <v>0</v>
      </c>
      <c r="N29" s="1252">
        <v>633.01967999999908</v>
      </c>
      <c r="O29" s="1252">
        <v>74675.564129997962</v>
      </c>
      <c r="P29" s="1252">
        <v>46799.223359999996</v>
      </c>
      <c r="Q29" s="1252">
        <v>8226.4839300000003</v>
      </c>
      <c r="R29" s="1252">
        <v>149803.79410999999</v>
      </c>
      <c r="S29" s="1252">
        <v>40199.70768</v>
      </c>
      <c r="T29" s="1252">
        <v>51284.926670000023</v>
      </c>
      <c r="U29" s="1252">
        <v>98547.135150000002</v>
      </c>
      <c r="V29" s="1252">
        <v>87938.085210000005</v>
      </c>
      <c r="W29" s="1252">
        <v>338708.66488</v>
      </c>
      <c r="X29" s="1252">
        <v>1040416.072599998</v>
      </c>
    </row>
    <row r="30" spans="1:24" s="316" customFormat="1" ht="12" customHeight="1" x14ac:dyDescent="0.2">
      <c r="A30" s="699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</row>
    <row r="31" spans="1:24" s="316" customFormat="1" ht="12" customHeight="1" x14ac:dyDescent="0.2">
      <c r="A31" s="698" t="s">
        <v>74</v>
      </c>
      <c r="B31" s="324">
        <v>0</v>
      </c>
      <c r="C31" s="324">
        <v>8498.6162000000004</v>
      </c>
      <c r="D31" s="324">
        <v>0</v>
      </c>
      <c r="E31" s="324">
        <v>5088.9070600000005</v>
      </c>
      <c r="F31" s="324">
        <v>0</v>
      </c>
      <c r="G31" s="324">
        <v>996.78259000000003</v>
      </c>
      <c r="H31" s="324">
        <v>12.26774</v>
      </c>
      <c r="I31" s="324">
        <v>0</v>
      </c>
      <c r="J31" s="324">
        <v>129002.89421</v>
      </c>
      <c r="K31" s="324">
        <v>0</v>
      </c>
      <c r="L31" s="324">
        <v>0</v>
      </c>
      <c r="M31" s="324">
        <v>0</v>
      </c>
      <c r="N31" s="324">
        <v>633.01968000000011</v>
      </c>
      <c r="O31" s="324">
        <v>74675.564129997962</v>
      </c>
      <c r="P31" s="324">
        <v>40990.091509999998</v>
      </c>
      <c r="Q31" s="324">
        <v>8226.4839300000003</v>
      </c>
      <c r="R31" s="324">
        <v>149803.79410999999</v>
      </c>
      <c r="S31" s="324">
        <v>40199.70768</v>
      </c>
      <c r="T31" s="324">
        <v>51284.926670000023</v>
      </c>
      <c r="U31" s="324">
        <v>98547.135150000002</v>
      </c>
      <c r="V31" s="324">
        <v>87938.085210000005</v>
      </c>
      <c r="W31" s="324">
        <v>338708.66488</v>
      </c>
      <c r="X31" s="324">
        <v>1034606.940749998</v>
      </c>
    </row>
    <row r="32" spans="1:24" s="316" customFormat="1" ht="12" customHeight="1" x14ac:dyDescent="0.2">
      <c r="A32" s="696" t="s">
        <v>386</v>
      </c>
      <c r="B32" s="322">
        <v>0</v>
      </c>
      <c r="C32" s="322">
        <v>8707.8149300000005</v>
      </c>
      <c r="D32" s="322">
        <v>0</v>
      </c>
      <c r="E32" s="322">
        <v>5180.2740000000003</v>
      </c>
      <c r="F32" s="322">
        <v>0</v>
      </c>
      <c r="G32" s="322">
        <v>1127.6184899999998</v>
      </c>
      <c r="H32" s="322">
        <v>12.26774</v>
      </c>
      <c r="I32" s="322">
        <v>0</v>
      </c>
      <c r="J32" s="322">
        <v>116290.58957000717</v>
      </c>
      <c r="K32" s="322">
        <v>0</v>
      </c>
      <c r="L32" s="322">
        <v>0</v>
      </c>
      <c r="M32" s="322">
        <v>0</v>
      </c>
      <c r="N32" s="322">
        <v>620.30220000000008</v>
      </c>
      <c r="O32" s="322">
        <v>70054.307009997836</v>
      </c>
      <c r="P32" s="322">
        <v>29780.267229999998</v>
      </c>
      <c r="Q32" s="322">
        <v>1969.28611</v>
      </c>
      <c r="R32" s="322">
        <v>152116.81547999999</v>
      </c>
      <c r="S32" s="322">
        <v>39981.46153</v>
      </c>
      <c r="T32" s="322">
        <v>52340.24490000002</v>
      </c>
      <c r="U32" s="322">
        <v>98307.783110000004</v>
      </c>
      <c r="V32" s="322">
        <v>88286.038209999999</v>
      </c>
      <c r="W32" s="322">
        <v>439612.95475999999</v>
      </c>
      <c r="X32" s="322">
        <v>1104388.025270005</v>
      </c>
    </row>
    <row r="33" spans="1:24" s="316" customFormat="1" ht="12" customHeight="1" x14ac:dyDescent="0.2">
      <c r="A33" s="696" t="s">
        <v>387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356.94840000000016</v>
      </c>
      <c r="P33" s="322">
        <v>0</v>
      </c>
      <c r="Q33" s="322">
        <v>7.48353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364.43193000000014</v>
      </c>
    </row>
    <row r="34" spans="1:24" s="316" customFormat="1" ht="12" customHeight="1" x14ac:dyDescent="0.2">
      <c r="A34" s="1465" t="s">
        <v>2108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322">
        <v>0</v>
      </c>
      <c r="H34" s="322">
        <v>0</v>
      </c>
      <c r="I34" s="322">
        <v>0</v>
      </c>
      <c r="J34" s="322">
        <v>158.9260599923432</v>
      </c>
      <c r="K34" s="322">
        <v>0</v>
      </c>
      <c r="L34" s="322">
        <v>0</v>
      </c>
      <c r="M34" s="322">
        <v>0</v>
      </c>
      <c r="N34" s="322">
        <v>0</v>
      </c>
      <c r="O34" s="322">
        <v>0.92423999999999995</v>
      </c>
      <c r="P34" s="322">
        <v>10319.186460000001</v>
      </c>
      <c r="Q34" s="322">
        <v>6226.3312000000005</v>
      </c>
      <c r="R34" s="322">
        <v>0</v>
      </c>
      <c r="S34" s="322">
        <v>2705.9874199999999</v>
      </c>
      <c r="T34" s="322">
        <v>0</v>
      </c>
      <c r="U34" s="322">
        <v>0</v>
      </c>
      <c r="V34" s="322">
        <v>0</v>
      </c>
      <c r="W34" s="322">
        <v>0</v>
      </c>
      <c r="X34" s="322">
        <v>19411.355379992347</v>
      </c>
    </row>
    <row r="35" spans="1:24" s="316" customFormat="1" ht="12" customHeight="1" x14ac:dyDescent="0.2">
      <c r="A35" s="704" t="s">
        <v>107</v>
      </c>
      <c r="B35" s="322">
        <v>0</v>
      </c>
      <c r="C35" s="322">
        <v>0</v>
      </c>
      <c r="D35" s="322">
        <v>0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0</v>
      </c>
      <c r="X35" s="322">
        <v>0</v>
      </c>
    </row>
    <row r="36" spans="1:24" s="316" customFormat="1" ht="12" customHeight="1" x14ac:dyDescent="0.2">
      <c r="A36" s="704" t="s">
        <v>108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9.709000000000001E-2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4.3437099999999997</v>
      </c>
      <c r="V36" s="322">
        <v>0</v>
      </c>
      <c r="W36" s="322">
        <v>0</v>
      </c>
      <c r="X36" s="322">
        <v>4.4407999999999994</v>
      </c>
    </row>
    <row r="37" spans="1:24" s="316" customFormat="1" ht="12" customHeight="1" x14ac:dyDescent="0.2">
      <c r="A37" s="704" t="s">
        <v>109</v>
      </c>
      <c r="B37" s="322">
        <v>0</v>
      </c>
      <c r="C37" s="322">
        <v>-209.19873000000001</v>
      </c>
      <c r="D37" s="322">
        <v>0</v>
      </c>
      <c r="E37" s="322">
        <v>-91.36694</v>
      </c>
      <c r="F37" s="322">
        <v>0</v>
      </c>
      <c r="G37" s="322">
        <v>-130.83589999999978</v>
      </c>
      <c r="H37" s="322">
        <v>0</v>
      </c>
      <c r="I37" s="322">
        <v>0</v>
      </c>
      <c r="J37" s="322">
        <v>3294.2841699999981</v>
      </c>
      <c r="K37" s="322">
        <v>0</v>
      </c>
      <c r="L37" s="322">
        <v>0</v>
      </c>
      <c r="M37" s="322">
        <v>0</v>
      </c>
      <c r="N37" s="322">
        <v>12.717480000000004</v>
      </c>
      <c r="O37" s="322">
        <v>4214.1485100001491</v>
      </c>
      <c r="P37" s="322">
        <v>890.63781999999992</v>
      </c>
      <c r="Q37" s="322">
        <v>23.383089999999999</v>
      </c>
      <c r="R37" s="322">
        <v>-2313.0213699999999</v>
      </c>
      <c r="S37" s="322">
        <v>-2487.74127</v>
      </c>
      <c r="T37" s="322">
        <v>-1055.3182300000001</v>
      </c>
      <c r="U37" s="322">
        <v>-142.64805999999999</v>
      </c>
      <c r="V37" s="322">
        <v>-347.95299999999997</v>
      </c>
      <c r="W37" s="322">
        <v>-100904.28988</v>
      </c>
      <c r="X37" s="322">
        <v>-99247.202309999848</v>
      </c>
    </row>
    <row r="38" spans="1:24" s="316" customFormat="1" ht="12" customHeight="1" x14ac:dyDescent="0.2">
      <c r="A38" s="704" t="s">
        <v>110</v>
      </c>
      <c r="B38" s="322">
        <v>0</v>
      </c>
      <c r="C38" s="322">
        <v>0</v>
      </c>
      <c r="D38" s="322">
        <v>0</v>
      </c>
      <c r="E38" s="322">
        <v>0</v>
      </c>
      <c r="F38" s="322">
        <v>0</v>
      </c>
      <c r="G38" s="322">
        <v>0</v>
      </c>
      <c r="H38" s="322">
        <v>0</v>
      </c>
      <c r="I38" s="322">
        <v>0</v>
      </c>
      <c r="J38" s="322">
        <v>9258.9973200004879</v>
      </c>
      <c r="K38" s="322">
        <v>0</v>
      </c>
      <c r="L38" s="322">
        <v>0</v>
      </c>
      <c r="M38" s="322">
        <v>0</v>
      </c>
      <c r="N38" s="322">
        <v>0</v>
      </c>
      <c r="O38" s="322">
        <v>49.235969999999945</v>
      </c>
      <c r="P38" s="322">
        <v>0</v>
      </c>
      <c r="Q38" s="322">
        <v>0</v>
      </c>
      <c r="R38" s="322">
        <v>0</v>
      </c>
      <c r="S38" s="322">
        <v>0</v>
      </c>
      <c r="T38" s="322">
        <v>0</v>
      </c>
      <c r="U38" s="322">
        <v>377.65638999999999</v>
      </c>
      <c r="V38" s="322">
        <v>0</v>
      </c>
      <c r="W38" s="322">
        <v>0</v>
      </c>
      <c r="X38" s="322">
        <v>9685.8896800004877</v>
      </c>
    </row>
    <row r="39" spans="1:24" s="316" customFormat="1" ht="12" customHeight="1" x14ac:dyDescent="0.2">
      <c r="A39" s="704"/>
      <c r="B39" s="322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</row>
    <row r="40" spans="1:24" s="316" customFormat="1" ht="12" customHeight="1" x14ac:dyDescent="0.2">
      <c r="A40" s="705" t="s">
        <v>72</v>
      </c>
      <c r="B40" s="324">
        <v>0</v>
      </c>
      <c r="C40" s="324">
        <v>0</v>
      </c>
      <c r="D40" s="324">
        <v>0</v>
      </c>
      <c r="E40" s="324">
        <v>0</v>
      </c>
      <c r="F40" s="324">
        <v>0</v>
      </c>
      <c r="G40" s="324">
        <v>0</v>
      </c>
      <c r="H40" s="324">
        <v>0</v>
      </c>
      <c r="I40" s="324">
        <v>0</v>
      </c>
      <c r="J40" s="324">
        <v>0</v>
      </c>
      <c r="K40" s="324">
        <v>0</v>
      </c>
      <c r="L40" s="324">
        <v>0</v>
      </c>
      <c r="M40" s="324">
        <v>0</v>
      </c>
      <c r="N40" s="324">
        <v>-1.0477378964424133E-12</v>
      </c>
      <c r="O40" s="324">
        <v>0</v>
      </c>
      <c r="P40" s="324">
        <v>5809.1318499999998</v>
      </c>
      <c r="Q40" s="324">
        <v>0</v>
      </c>
      <c r="R40" s="324">
        <v>0</v>
      </c>
      <c r="S40" s="324">
        <v>0</v>
      </c>
      <c r="T40" s="324">
        <v>0</v>
      </c>
      <c r="U40" s="324">
        <v>0</v>
      </c>
      <c r="V40" s="324">
        <v>0</v>
      </c>
      <c r="W40" s="324">
        <v>0</v>
      </c>
      <c r="X40" s="324">
        <v>5809.1318499999988</v>
      </c>
    </row>
    <row r="41" spans="1:24" s="316" customFormat="1" ht="12" customHeight="1" x14ac:dyDescent="0.2">
      <c r="A41" s="696" t="s">
        <v>386</v>
      </c>
      <c r="B41" s="322">
        <v>0</v>
      </c>
      <c r="C41" s="322">
        <v>0</v>
      </c>
      <c r="D41" s="322">
        <v>0</v>
      </c>
      <c r="E41" s="322">
        <v>0</v>
      </c>
      <c r="F41" s="322">
        <v>0</v>
      </c>
      <c r="G41" s="322">
        <v>0</v>
      </c>
      <c r="H41" s="322">
        <v>0</v>
      </c>
      <c r="I41" s="322">
        <v>0</v>
      </c>
      <c r="J41" s="322">
        <v>0</v>
      </c>
      <c r="K41" s="322">
        <v>0</v>
      </c>
      <c r="L41" s="322">
        <v>0</v>
      </c>
      <c r="M41" s="322">
        <v>0</v>
      </c>
      <c r="N41" s="322">
        <v>-1.0477378964424133E-12</v>
      </c>
      <c r="O41" s="322">
        <v>0</v>
      </c>
      <c r="P41" s="322">
        <v>5943.7917099999995</v>
      </c>
      <c r="Q41" s="322">
        <v>0</v>
      </c>
      <c r="R41" s="322">
        <v>0</v>
      </c>
      <c r="S41" s="322">
        <v>0</v>
      </c>
      <c r="T41" s="322">
        <v>0</v>
      </c>
      <c r="U41" s="322">
        <v>0</v>
      </c>
      <c r="V41" s="322">
        <v>0</v>
      </c>
      <c r="W41" s="322">
        <v>0</v>
      </c>
      <c r="X41" s="322">
        <v>5943.7917099999986</v>
      </c>
    </row>
    <row r="42" spans="1:24" s="316" customFormat="1" ht="12" customHeight="1" x14ac:dyDescent="0.2">
      <c r="A42" s="696" t="s">
        <v>387</v>
      </c>
      <c r="B42" s="322">
        <v>0</v>
      </c>
      <c r="C42" s="322">
        <v>0</v>
      </c>
      <c r="D42" s="322">
        <v>0</v>
      </c>
      <c r="E42" s="322">
        <v>0</v>
      </c>
      <c r="F42" s="322">
        <v>0</v>
      </c>
      <c r="G42" s="322">
        <v>0</v>
      </c>
      <c r="H42" s="322">
        <v>0</v>
      </c>
      <c r="I42" s="322">
        <v>0</v>
      </c>
      <c r="J42" s="322">
        <v>0</v>
      </c>
      <c r="K42" s="322">
        <v>0</v>
      </c>
      <c r="L42" s="322">
        <v>0</v>
      </c>
      <c r="M42" s="322">
        <v>0</v>
      </c>
      <c r="N42" s="322">
        <v>0</v>
      </c>
      <c r="O42" s="322">
        <v>0</v>
      </c>
      <c r="P42" s="322">
        <v>0</v>
      </c>
      <c r="Q42" s="322">
        <v>0</v>
      </c>
      <c r="R42" s="322">
        <v>0</v>
      </c>
      <c r="S42" s="322">
        <v>0</v>
      </c>
      <c r="T42" s="322">
        <v>0</v>
      </c>
      <c r="U42" s="322">
        <v>0</v>
      </c>
      <c r="V42" s="322">
        <v>0</v>
      </c>
      <c r="W42" s="322">
        <v>0</v>
      </c>
      <c r="X42" s="322">
        <v>0</v>
      </c>
    </row>
    <row r="43" spans="1:24" s="316" customFormat="1" ht="12" customHeight="1" x14ac:dyDescent="0.2">
      <c r="A43" s="1465" t="s">
        <v>2108</v>
      </c>
      <c r="B43" s="327">
        <v>0</v>
      </c>
      <c r="C43" s="327">
        <v>0</v>
      </c>
      <c r="D43" s="327">
        <v>0</v>
      </c>
      <c r="E43" s="327">
        <v>0</v>
      </c>
      <c r="F43" s="327">
        <v>0</v>
      </c>
      <c r="G43" s="327">
        <v>0</v>
      </c>
      <c r="H43" s="327">
        <v>0</v>
      </c>
      <c r="I43" s="327">
        <v>0</v>
      </c>
      <c r="J43" s="327">
        <v>0</v>
      </c>
      <c r="K43" s="327">
        <v>0</v>
      </c>
      <c r="L43" s="327">
        <v>0</v>
      </c>
      <c r="M43" s="327">
        <v>0</v>
      </c>
      <c r="N43" s="327">
        <v>0</v>
      </c>
      <c r="O43" s="327">
        <v>0</v>
      </c>
      <c r="P43" s="327">
        <v>9.8132599999999996</v>
      </c>
      <c r="Q43" s="327">
        <v>0</v>
      </c>
      <c r="R43" s="327">
        <v>0</v>
      </c>
      <c r="S43" s="327">
        <v>0</v>
      </c>
      <c r="T43" s="327">
        <v>0</v>
      </c>
      <c r="U43" s="327">
        <v>0</v>
      </c>
      <c r="V43" s="327">
        <v>0</v>
      </c>
      <c r="W43" s="327">
        <v>0</v>
      </c>
      <c r="X43" s="327">
        <v>9.8132599999999996</v>
      </c>
    </row>
    <row r="44" spans="1:24" s="316" customFormat="1" ht="12" customHeight="1" x14ac:dyDescent="0.2">
      <c r="A44" s="704" t="s">
        <v>107</v>
      </c>
      <c r="B44" s="327">
        <v>0</v>
      </c>
      <c r="C44" s="327">
        <v>0</v>
      </c>
      <c r="D44" s="327">
        <v>0</v>
      </c>
      <c r="E44" s="327">
        <v>0</v>
      </c>
      <c r="F44" s="327">
        <v>0</v>
      </c>
      <c r="G44" s="327">
        <v>0</v>
      </c>
      <c r="H44" s="327">
        <v>0</v>
      </c>
      <c r="I44" s="327">
        <v>0</v>
      </c>
      <c r="J44" s="327">
        <v>0</v>
      </c>
      <c r="K44" s="327">
        <v>0</v>
      </c>
      <c r="L44" s="327">
        <v>0</v>
      </c>
      <c r="M44" s="327">
        <v>0</v>
      </c>
      <c r="N44" s="327">
        <v>0</v>
      </c>
      <c r="O44" s="327">
        <v>0</v>
      </c>
      <c r="P44" s="327">
        <v>0</v>
      </c>
      <c r="Q44" s="327">
        <v>0</v>
      </c>
      <c r="R44" s="327">
        <v>0</v>
      </c>
      <c r="S44" s="327">
        <v>0</v>
      </c>
      <c r="T44" s="327">
        <v>0</v>
      </c>
      <c r="U44" s="327">
        <v>0</v>
      </c>
      <c r="V44" s="327">
        <v>0</v>
      </c>
      <c r="W44" s="327">
        <v>0</v>
      </c>
      <c r="X44" s="322">
        <v>0</v>
      </c>
    </row>
    <row r="45" spans="1:24" s="316" customFormat="1" ht="12" customHeight="1" x14ac:dyDescent="0.2">
      <c r="A45" s="704" t="s">
        <v>108</v>
      </c>
      <c r="B45" s="322">
        <v>0</v>
      </c>
      <c r="C45" s="322">
        <v>0</v>
      </c>
      <c r="D45" s="322">
        <v>0</v>
      </c>
      <c r="E45" s="322">
        <v>0</v>
      </c>
      <c r="F45" s="322">
        <v>0</v>
      </c>
      <c r="G45" s="322">
        <v>0</v>
      </c>
      <c r="H45" s="322">
        <v>0</v>
      </c>
      <c r="I45" s="322">
        <v>0</v>
      </c>
      <c r="J45" s="322">
        <v>0</v>
      </c>
      <c r="K45" s="322">
        <v>0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0</v>
      </c>
      <c r="V45" s="322">
        <v>0</v>
      </c>
      <c r="W45" s="322">
        <v>0</v>
      </c>
      <c r="X45" s="322">
        <v>0</v>
      </c>
    </row>
    <row r="46" spans="1:24" s="316" customFormat="1" ht="12" customHeight="1" x14ac:dyDescent="0.2">
      <c r="A46" s="704" t="s">
        <v>109</v>
      </c>
      <c r="B46" s="322">
        <v>0</v>
      </c>
      <c r="C46" s="322">
        <v>0</v>
      </c>
      <c r="D46" s="322">
        <v>0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-144.47311999999997</v>
      </c>
      <c r="Q46" s="322">
        <v>0</v>
      </c>
      <c r="R46" s="322">
        <v>0</v>
      </c>
      <c r="S46" s="322">
        <v>0</v>
      </c>
      <c r="T46" s="322">
        <v>0</v>
      </c>
      <c r="U46" s="322">
        <v>0</v>
      </c>
      <c r="V46" s="322">
        <v>0</v>
      </c>
      <c r="W46" s="322">
        <v>0</v>
      </c>
      <c r="X46" s="322">
        <v>-144.47311999999997</v>
      </c>
    </row>
    <row r="47" spans="1:24" s="316" customFormat="1" ht="12" customHeight="1" x14ac:dyDescent="0.2">
      <c r="A47" s="704" t="s">
        <v>110</v>
      </c>
      <c r="B47" s="322">
        <v>0</v>
      </c>
      <c r="C47" s="322">
        <v>0</v>
      </c>
      <c r="D47" s="322">
        <v>0</v>
      </c>
      <c r="E47" s="322">
        <v>0</v>
      </c>
      <c r="F47" s="322">
        <v>0</v>
      </c>
      <c r="G47" s="322">
        <v>0</v>
      </c>
      <c r="H47" s="322">
        <v>0</v>
      </c>
      <c r="I47" s="322">
        <v>0</v>
      </c>
      <c r="J47" s="322">
        <v>0</v>
      </c>
      <c r="K47" s="322">
        <v>0</v>
      </c>
      <c r="L47" s="322">
        <v>0</v>
      </c>
      <c r="M47" s="322">
        <v>0</v>
      </c>
      <c r="N47" s="322">
        <v>0</v>
      </c>
      <c r="O47" s="322">
        <v>0</v>
      </c>
      <c r="P47" s="322">
        <v>0</v>
      </c>
      <c r="Q47" s="322">
        <v>0</v>
      </c>
      <c r="R47" s="322">
        <v>0</v>
      </c>
      <c r="S47" s="322">
        <v>0</v>
      </c>
      <c r="T47" s="322">
        <v>0</v>
      </c>
      <c r="U47" s="322">
        <v>0</v>
      </c>
      <c r="V47" s="322">
        <v>0</v>
      </c>
      <c r="W47" s="322">
        <v>0</v>
      </c>
      <c r="X47" s="322">
        <v>0</v>
      </c>
    </row>
    <row r="48" spans="1:24" s="316" customFormat="1" ht="12" customHeight="1" x14ac:dyDescent="0.2">
      <c r="A48" s="70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</row>
    <row r="49" spans="1:24" s="319" customFormat="1" ht="12" customHeight="1" x14ac:dyDescent="0.2">
      <c r="A49" s="1251" t="s">
        <v>75</v>
      </c>
      <c r="B49" s="1252">
        <v>0</v>
      </c>
      <c r="C49" s="1252">
        <v>0</v>
      </c>
      <c r="D49" s="1252">
        <v>0</v>
      </c>
      <c r="E49" s="1252">
        <v>0</v>
      </c>
      <c r="F49" s="1252">
        <v>114.20276000000001</v>
      </c>
      <c r="G49" s="1252">
        <v>0</v>
      </c>
      <c r="H49" s="1252">
        <v>6.2510000000000003</v>
      </c>
      <c r="I49" s="1252">
        <v>3315.6664689975582</v>
      </c>
      <c r="J49" s="1252">
        <v>3170.1452500000005</v>
      </c>
      <c r="K49" s="1252">
        <v>110.26808</v>
      </c>
      <c r="L49" s="1252">
        <v>3383.9817299999995</v>
      </c>
      <c r="M49" s="1252">
        <v>0</v>
      </c>
      <c r="N49" s="1252">
        <v>15.808790000000002</v>
      </c>
      <c r="O49" s="1252">
        <v>0</v>
      </c>
      <c r="P49" s="1252">
        <v>249.68654999999998</v>
      </c>
      <c r="Q49" s="1252">
        <v>3411.75</v>
      </c>
      <c r="R49" s="1252">
        <v>0</v>
      </c>
      <c r="S49" s="1252">
        <v>0</v>
      </c>
      <c r="T49" s="1252">
        <v>23.713740000000001</v>
      </c>
      <c r="U49" s="1252">
        <v>1704.1097699999998</v>
      </c>
      <c r="V49" s="1252">
        <v>793.31600000000003</v>
      </c>
      <c r="W49" s="1252">
        <v>0</v>
      </c>
      <c r="X49" s="1252">
        <v>16298.900138997556</v>
      </c>
    </row>
    <row r="50" spans="1:24" s="316" customFormat="1" ht="12" customHeight="1" x14ac:dyDescent="0.2">
      <c r="A50" s="696" t="s">
        <v>386</v>
      </c>
      <c r="B50" s="322">
        <v>0</v>
      </c>
      <c r="C50" s="322">
        <v>0</v>
      </c>
      <c r="D50" s="322">
        <v>0</v>
      </c>
      <c r="E50" s="322">
        <v>0</v>
      </c>
      <c r="F50" s="322">
        <v>0</v>
      </c>
      <c r="G50" s="322">
        <v>0</v>
      </c>
      <c r="H50" s="322">
        <v>0</v>
      </c>
      <c r="I50" s="322">
        <v>166.15942716079476</v>
      </c>
      <c r="J50" s="322">
        <v>4.2557900000000002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139.41795000000002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309.8331671607948</v>
      </c>
    </row>
    <row r="51" spans="1:24" s="316" customFormat="1" ht="12" customHeight="1" x14ac:dyDescent="0.2">
      <c r="A51" s="696" t="s">
        <v>387</v>
      </c>
      <c r="B51" s="322">
        <v>0</v>
      </c>
      <c r="C51" s="322">
        <v>0</v>
      </c>
      <c r="D51" s="322">
        <v>0</v>
      </c>
      <c r="E51" s="322">
        <v>0</v>
      </c>
      <c r="F51" s="322">
        <v>0</v>
      </c>
      <c r="G51" s="322">
        <v>0</v>
      </c>
      <c r="H51" s="322">
        <v>6.2510000000000003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6.2510000000000003</v>
      </c>
    </row>
    <row r="52" spans="1:24" s="316" customFormat="1" ht="12" customHeight="1" x14ac:dyDescent="0.2">
      <c r="A52" s="1465" t="s">
        <v>2108</v>
      </c>
      <c r="B52" s="322">
        <v>0</v>
      </c>
      <c r="C52" s="322">
        <v>0</v>
      </c>
      <c r="D52" s="322">
        <v>0</v>
      </c>
      <c r="E52" s="322">
        <v>0</v>
      </c>
      <c r="F52" s="322">
        <v>117.97996000000001</v>
      </c>
      <c r="G52" s="322">
        <v>0</v>
      </c>
      <c r="H52" s="322">
        <v>0</v>
      </c>
      <c r="I52" s="322">
        <v>2936.6834259228172</v>
      </c>
      <c r="J52" s="322">
        <v>2896.9561100000005</v>
      </c>
      <c r="K52" s="322">
        <v>110.26808</v>
      </c>
      <c r="L52" s="322">
        <v>3183.7679399999997</v>
      </c>
      <c r="M52" s="322">
        <v>0</v>
      </c>
      <c r="N52" s="322">
        <v>13.275510000000001</v>
      </c>
      <c r="O52" s="322">
        <v>0</v>
      </c>
      <c r="P52" s="322">
        <v>235.15158</v>
      </c>
      <c r="Q52" s="322">
        <v>3248.98999</v>
      </c>
      <c r="R52" s="322">
        <v>0</v>
      </c>
      <c r="S52" s="322">
        <v>0</v>
      </c>
      <c r="T52" s="322">
        <v>23.713740000000001</v>
      </c>
      <c r="U52" s="322">
        <v>1563.3849399999999</v>
      </c>
      <c r="V52" s="322">
        <v>793.31600000000003</v>
      </c>
      <c r="W52" s="322">
        <v>0</v>
      </c>
      <c r="X52" s="322">
        <v>15123.487275922816</v>
      </c>
    </row>
    <row r="53" spans="1:24" s="316" customFormat="1" ht="12" customHeight="1" x14ac:dyDescent="0.2">
      <c r="A53" s="704" t="s">
        <v>107</v>
      </c>
      <c r="B53" s="322">
        <v>0</v>
      </c>
      <c r="C53" s="322">
        <v>0</v>
      </c>
      <c r="D53" s="322">
        <v>0</v>
      </c>
      <c r="E53" s="322">
        <v>0</v>
      </c>
      <c r="F53" s="322">
        <v>0</v>
      </c>
      <c r="G53" s="322">
        <v>0</v>
      </c>
      <c r="H53" s="322">
        <v>0</v>
      </c>
      <c r="I53" s="322">
        <v>0</v>
      </c>
      <c r="J53" s="322">
        <v>0</v>
      </c>
      <c r="K53" s="322">
        <v>0</v>
      </c>
      <c r="L53" s="322">
        <v>4.8848400000000005</v>
      </c>
      <c r="M53" s="322">
        <v>0</v>
      </c>
      <c r="N53" s="322">
        <v>0.31327999999999995</v>
      </c>
      <c r="O53" s="322">
        <v>0</v>
      </c>
      <c r="P53" s="322">
        <v>0</v>
      </c>
      <c r="Q53" s="322">
        <v>0</v>
      </c>
      <c r="R53" s="322">
        <v>0</v>
      </c>
      <c r="S53" s="322">
        <v>0</v>
      </c>
      <c r="T53" s="322">
        <v>0</v>
      </c>
      <c r="U53" s="322">
        <v>8.875</v>
      </c>
      <c r="V53" s="322">
        <v>0</v>
      </c>
      <c r="W53" s="322">
        <v>0</v>
      </c>
      <c r="X53" s="322">
        <v>14.073119999999999</v>
      </c>
    </row>
    <row r="54" spans="1:24" s="316" customFormat="1" ht="12" customHeight="1" x14ac:dyDescent="0.2">
      <c r="A54" s="704" t="s">
        <v>108</v>
      </c>
      <c r="B54" s="322">
        <v>0</v>
      </c>
      <c r="C54" s="322">
        <v>0</v>
      </c>
      <c r="D54" s="322">
        <v>0</v>
      </c>
      <c r="E54" s="322">
        <v>0</v>
      </c>
      <c r="F54" s="322">
        <v>0</v>
      </c>
      <c r="G54" s="322">
        <v>0</v>
      </c>
      <c r="H54" s="322">
        <v>0</v>
      </c>
      <c r="I54" s="322">
        <v>0</v>
      </c>
      <c r="J54" s="322">
        <v>0</v>
      </c>
      <c r="K54" s="322">
        <v>0</v>
      </c>
      <c r="L54" s="322">
        <v>5.25</v>
      </c>
      <c r="M54" s="322">
        <v>0</v>
      </c>
      <c r="N54" s="322">
        <v>0</v>
      </c>
      <c r="O54" s="322">
        <v>0</v>
      </c>
      <c r="P54" s="322">
        <v>0</v>
      </c>
      <c r="Q54" s="322">
        <v>6.1711</v>
      </c>
      <c r="R54" s="322">
        <v>0</v>
      </c>
      <c r="S54" s="322">
        <v>0</v>
      </c>
      <c r="T54" s="322">
        <v>0</v>
      </c>
      <c r="U54" s="322">
        <v>14.274979999999999</v>
      </c>
      <c r="V54" s="322">
        <v>0</v>
      </c>
      <c r="W54" s="322">
        <v>0</v>
      </c>
      <c r="X54" s="322">
        <v>25.696079999999998</v>
      </c>
    </row>
    <row r="55" spans="1:24" s="316" customFormat="1" ht="12" customHeight="1" x14ac:dyDescent="0.2">
      <c r="A55" s="704" t="s">
        <v>109</v>
      </c>
      <c r="B55" s="322">
        <v>0</v>
      </c>
      <c r="C55" s="322">
        <v>0</v>
      </c>
      <c r="D55" s="322">
        <v>0</v>
      </c>
      <c r="E55" s="322">
        <v>0</v>
      </c>
      <c r="F55" s="322">
        <v>-3.7771999999999997</v>
      </c>
      <c r="G55" s="322">
        <v>0</v>
      </c>
      <c r="H55" s="322">
        <v>0</v>
      </c>
      <c r="I55" s="322">
        <v>212.82361591394644</v>
      </c>
      <c r="J55" s="322">
        <v>263.77034999999995</v>
      </c>
      <c r="K55" s="322">
        <v>0</v>
      </c>
      <c r="L55" s="322">
        <v>175.92739</v>
      </c>
      <c r="M55" s="322">
        <v>0</v>
      </c>
      <c r="N55" s="322">
        <v>2.2200000000000002</v>
      </c>
      <c r="O55" s="322">
        <v>0</v>
      </c>
      <c r="P55" s="322">
        <v>14.53497</v>
      </c>
      <c r="Q55" s="322">
        <v>17.170960000000001</v>
      </c>
      <c r="R55" s="322">
        <v>0</v>
      </c>
      <c r="S55" s="322">
        <v>0</v>
      </c>
      <c r="T55" s="322">
        <v>0</v>
      </c>
      <c r="U55" s="322">
        <v>0</v>
      </c>
      <c r="V55" s="322">
        <v>0</v>
      </c>
      <c r="W55" s="322">
        <v>0</v>
      </c>
      <c r="X55" s="322">
        <v>682.67008591394642</v>
      </c>
    </row>
    <row r="56" spans="1:24" s="316" customFormat="1" ht="12" customHeight="1" x14ac:dyDescent="0.2">
      <c r="A56" s="704" t="s">
        <v>110</v>
      </c>
      <c r="B56" s="322">
        <v>0</v>
      </c>
      <c r="C56" s="322">
        <v>0</v>
      </c>
      <c r="D56" s="322">
        <v>0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5.1630000000000003</v>
      </c>
      <c r="K56" s="322">
        <v>0</v>
      </c>
      <c r="L56" s="322">
        <v>14.15156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117.57485000000001</v>
      </c>
      <c r="V56" s="322">
        <v>0</v>
      </c>
      <c r="W56" s="322">
        <v>0</v>
      </c>
      <c r="X56" s="322">
        <v>136.88941</v>
      </c>
    </row>
    <row r="57" spans="1:24" s="316" customFormat="1" ht="12" customHeight="1" x14ac:dyDescent="0.2">
      <c r="A57" s="704"/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</row>
    <row r="58" spans="1:24" s="319" customFormat="1" ht="12" customHeight="1" x14ac:dyDescent="0.2">
      <c r="A58" s="1571" t="s">
        <v>3935</v>
      </c>
      <c r="B58" s="1252">
        <v>0</v>
      </c>
      <c r="C58" s="1252">
        <v>0</v>
      </c>
      <c r="D58" s="1252">
        <v>0</v>
      </c>
      <c r="E58" s="1252">
        <v>0</v>
      </c>
      <c r="F58" s="1252">
        <v>0</v>
      </c>
      <c r="G58" s="1252">
        <v>0</v>
      </c>
      <c r="H58" s="1252">
        <v>0</v>
      </c>
      <c r="I58" s="1252">
        <v>0</v>
      </c>
      <c r="J58" s="1252">
        <v>0</v>
      </c>
      <c r="K58" s="1252">
        <v>0</v>
      </c>
      <c r="L58" s="1252">
        <v>0</v>
      </c>
      <c r="M58" s="1252">
        <v>0</v>
      </c>
      <c r="N58" s="1252">
        <v>0</v>
      </c>
      <c r="O58" s="1252">
        <v>0</v>
      </c>
      <c r="P58" s="1252">
        <v>0</v>
      </c>
      <c r="Q58" s="1252">
        <v>0</v>
      </c>
      <c r="R58" s="1252">
        <v>0</v>
      </c>
      <c r="S58" s="1252">
        <v>0</v>
      </c>
      <c r="T58" s="1252">
        <v>0</v>
      </c>
      <c r="U58" s="1252">
        <v>0</v>
      </c>
      <c r="V58" s="1252">
        <v>0</v>
      </c>
      <c r="W58" s="1252">
        <v>0</v>
      </c>
      <c r="X58" s="1252">
        <v>0</v>
      </c>
    </row>
    <row r="59" spans="1:24" s="316" customFormat="1" ht="12" customHeight="1" x14ac:dyDescent="0.2">
      <c r="A59" s="696" t="s">
        <v>386</v>
      </c>
      <c r="B59" s="322">
        <v>0</v>
      </c>
      <c r="C59" s="322">
        <v>0</v>
      </c>
      <c r="D59" s="322">
        <v>0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0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</row>
    <row r="60" spans="1:24" s="316" customFormat="1" ht="12" customHeight="1" x14ac:dyDescent="0.2">
      <c r="A60" s="696" t="s">
        <v>387</v>
      </c>
      <c r="B60" s="322">
        <v>0</v>
      </c>
      <c r="C60" s="322">
        <v>0</v>
      </c>
      <c r="D60" s="322">
        <v>0</v>
      </c>
      <c r="E60" s="322">
        <v>0</v>
      </c>
      <c r="F60" s="322">
        <v>0</v>
      </c>
      <c r="G60" s="322">
        <v>0</v>
      </c>
      <c r="H60" s="322">
        <v>0</v>
      </c>
      <c r="I60" s="322">
        <v>0</v>
      </c>
      <c r="J60" s="322">
        <v>0</v>
      </c>
      <c r="K60" s="322">
        <v>0</v>
      </c>
      <c r="L60" s="322">
        <v>0</v>
      </c>
      <c r="M60" s="322">
        <v>0</v>
      </c>
      <c r="N60" s="322">
        <v>0</v>
      </c>
      <c r="O60" s="322">
        <v>0</v>
      </c>
      <c r="P60" s="322">
        <v>0</v>
      </c>
      <c r="Q60" s="322">
        <v>0</v>
      </c>
      <c r="R60" s="322">
        <v>0</v>
      </c>
      <c r="S60" s="322">
        <v>0</v>
      </c>
      <c r="T60" s="322">
        <v>0</v>
      </c>
      <c r="U60" s="322">
        <v>0</v>
      </c>
      <c r="V60" s="322">
        <v>0</v>
      </c>
      <c r="W60" s="322">
        <v>0</v>
      </c>
      <c r="X60" s="322">
        <v>0</v>
      </c>
    </row>
    <row r="61" spans="1:24" s="316" customFormat="1" ht="12" customHeight="1" x14ac:dyDescent="0.2">
      <c r="A61" s="1465" t="s">
        <v>2108</v>
      </c>
      <c r="B61" s="322">
        <v>0</v>
      </c>
      <c r="C61" s="322">
        <v>0</v>
      </c>
      <c r="D61" s="322">
        <v>0</v>
      </c>
      <c r="E61" s="322">
        <v>0</v>
      </c>
      <c r="F61" s="322">
        <v>0</v>
      </c>
      <c r="G61" s="322">
        <v>0</v>
      </c>
      <c r="H61" s="322">
        <v>0</v>
      </c>
      <c r="I61" s="322">
        <v>0</v>
      </c>
      <c r="J61" s="322">
        <v>0</v>
      </c>
      <c r="K61" s="322">
        <v>0</v>
      </c>
      <c r="L61" s="322">
        <v>0</v>
      </c>
      <c r="M61" s="322">
        <v>0</v>
      </c>
      <c r="N61" s="322">
        <v>0</v>
      </c>
      <c r="O61" s="322">
        <v>0</v>
      </c>
      <c r="P61" s="322">
        <v>0</v>
      </c>
      <c r="Q61" s="322">
        <v>0</v>
      </c>
      <c r="R61" s="322">
        <v>0</v>
      </c>
      <c r="S61" s="322">
        <v>0</v>
      </c>
      <c r="T61" s="322">
        <v>0</v>
      </c>
      <c r="U61" s="322">
        <v>0</v>
      </c>
      <c r="V61" s="322">
        <v>0</v>
      </c>
      <c r="W61" s="322">
        <v>0</v>
      </c>
      <c r="X61" s="322">
        <v>0</v>
      </c>
    </row>
    <row r="62" spans="1:24" s="316" customFormat="1" ht="12" customHeight="1" x14ac:dyDescent="0.2">
      <c r="A62" s="704" t="s">
        <v>107</v>
      </c>
      <c r="B62" s="322">
        <v>0</v>
      </c>
      <c r="C62" s="322">
        <v>0</v>
      </c>
      <c r="D62" s="322">
        <v>0</v>
      </c>
      <c r="E62" s="322">
        <v>0</v>
      </c>
      <c r="F62" s="322">
        <v>0</v>
      </c>
      <c r="G62" s="322">
        <v>0</v>
      </c>
      <c r="H62" s="322">
        <v>0</v>
      </c>
      <c r="I62" s="322">
        <v>0</v>
      </c>
      <c r="J62" s="322">
        <v>0</v>
      </c>
      <c r="K62" s="322">
        <v>0</v>
      </c>
      <c r="L62" s="322">
        <v>0</v>
      </c>
      <c r="M62" s="322">
        <v>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0</v>
      </c>
    </row>
    <row r="63" spans="1:24" s="316" customFormat="1" ht="12" customHeight="1" x14ac:dyDescent="0.2">
      <c r="A63" s="704" t="s">
        <v>108</v>
      </c>
      <c r="B63" s="322">
        <v>0</v>
      </c>
      <c r="C63" s="322">
        <v>0</v>
      </c>
      <c r="D63" s="322">
        <v>0</v>
      </c>
      <c r="E63" s="322">
        <v>0</v>
      </c>
      <c r="F63" s="322">
        <v>0</v>
      </c>
      <c r="G63" s="322">
        <v>0</v>
      </c>
      <c r="H63" s="322">
        <v>0</v>
      </c>
      <c r="I63" s="322">
        <v>0</v>
      </c>
      <c r="J63" s="322">
        <v>0</v>
      </c>
      <c r="K63" s="322">
        <v>0</v>
      </c>
      <c r="L63" s="322">
        <v>0</v>
      </c>
      <c r="M63" s="322">
        <v>0</v>
      </c>
      <c r="N63" s="322">
        <v>0</v>
      </c>
      <c r="O63" s="322">
        <v>0</v>
      </c>
      <c r="P63" s="322">
        <v>0</v>
      </c>
      <c r="Q63" s="322">
        <v>0</v>
      </c>
      <c r="R63" s="322">
        <v>0</v>
      </c>
      <c r="S63" s="322">
        <v>0</v>
      </c>
      <c r="T63" s="322">
        <v>0</v>
      </c>
      <c r="U63" s="322">
        <v>0</v>
      </c>
      <c r="V63" s="322">
        <v>0</v>
      </c>
      <c r="W63" s="322">
        <v>0</v>
      </c>
      <c r="X63" s="322">
        <v>0</v>
      </c>
    </row>
    <row r="64" spans="1:24" s="316" customFormat="1" ht="12" customHeight="1" x14ac:dyDescent="0.2">
      <c r="A64" s="704" t="s">
        <v>109</v>
      </c>
      <c r="B64" s="322">
        <v>0</v>
      </c>
      <c r="C64" s="322">
        <v>0</v>
      </c>
      <c r="D64" s="322">
        <v>0</v>
      </c>
      <c r="E64" s="322">
        <v>0</v>
      </c>
      <c r="F64" s="322">
        <v>0</v>
      </c>
      <c r="G64" s="322">
        <v>0</v>
      </c>
      <c r="H64" s="322">
        <v>0</v>
      </c>
      <c r="I64" s="322">
        <v>0</v>
      </c>
      <c r="J64" s="322">
        <v>0</v>
      </c>
      <c r="K64" s="322">
        <v>0</v>
      </c>
      <c r="L64" s="322">
        <v>0</v>
      </c>
      <c r="M64" s="322">
        <v>0</v>
      </c>
      <c r="N64" s="322">
        <v>0</v>
      </c>
      <c r="O64" s="322">
        <v>0</v>
      </c>
      <c r="P64" s="322">
        <v>0</v>
      </c>
      <c r="Q64" s="322">
        <v>0</v>
      </c>
      <c r="R64" s="322">
        <v>0</v>
      </c>
      <c r="S64" s="322">
        <v>0</v>
      </c>
      <c r="T64" s="322">
        <v>0</v>
      </c>
      <c r="U64" s="322">
        <v>0</v>
      </c>
      <c r="V64" s="322">
        <v>0</v>
      </c>
      <c r="W64" s="322">
        <v>0</v>
      </c>
      <c r="X64" s="322">
        <v>0</v>
      </c>
    </row>
    <row r="65" spans="1:24" s="316" customFormat="1" ht="12" customHeight="1" x14ac:dyDescent="0.2">
      <c r="A65" s="704" t="s">
        <v>110</v>
      </c>
      <c r="B65" s="322">
        <v>0</v>
      </c>
      <c r="C65" s="322">
        <v>0</v>
      </c>
      <c r="D65" s="322">
        <v>0</v>
      </c>
      <c r="E65" s="322">
        <v>0</v>
      </c>
      <c r="F65" s="322">
        <v>0</v>
      </c>
      <c r="G65" s="322">
        <v>0</v>
      </c>
      <c r="H65" s="322">
        <v>0</v>
      </c>
      <c r="I65" s="322">
        <v>0</v>
      </c>
      <c r="J65" s="322">
        <v>0</v>
      </c>
      <c r="K65" s="322">
        <v>0</v>
      </c>
      <c r="L65" s="322">
        <v>0</v>
      </c>
      <c r="M65" s="322">
        <v>0</v>
      </c>
      <c r="N65" s="322">
        <v>0</v>
      </c>
      <c r="O65" s="322">
        <v>0</v>
      </c>
      <c r="P65" s="322">
        <v>0</v>
      </c>
      <c r="Q65" s="322">
        <v>0</v>
      </c>
      <c r="R65" s="322">
        <v>0</v>
      </c>
      <c r="S65" s="322">
        <v>0</v>
      </c>
      <c r="T65" s="322">
        <v>0</v>
      </c>
      <c r="U65" s="322">
        <v>0</v>
      </c>
      <c r="V65" s="322">
        <v>0</v>
      </c>
      <c r="W65" s="322">
        <v>0</v>
      </c>
      <c r="X65" s="322">
        <v>0</v>
      </c>
    </row>
    <row r="66" spans="1:24" s="316" customFormat="1" ht="12" customHeight="1" x14ac:dyDescent="0.2">
      <c r="A66" s="704"/>
      <c r="B66" s="322"/>
      <c r="C66" s="322"/>
      <c r="D66" s="322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</row>
    <row r="67" spans="1:24" s="319" customFormat="1" ht="12" customHeight="1" x14ac:dyDescent="0.2">
      <c r="A67" s="1251" t="s">
        <v>76</v>
      </c>
      <c r="B67" s="1252">
        <v>0</v>
      </c>
      <c r="C67" s="1252">
        <v>0</v>
      </c>
      <c r="D67" s="1252">
        <v>0</v>
      </c>
      <c r="E67" s="1252">
        <v>0</v>
      </c>
      <c r="F67" s="1252">
        <v>0</v>
      </c>
      <c r="G67" s="1252">
        <v>0</v>
      </c>
      <c r="H67" s="1252">
        <v>0</v>
      </c>
      <c r="I67" s="1252">
        <v>0</v>
      </c>
      <c r="J67" s="1252">
        <v>0</v>
      </c>
      <c r="K67" s="1252">
        <v>0</v>
      </c>
      <c r="L67" s="1252">
        <v>0</v>
      </c>
      <c r="M67" s="1252">
        <v>0</v>
      </c>
      <c r="N67" s="1252">
        <v>0</v>
      </c>
      <c r="O67" s="1252">
        <v>0</v>
      </c>
      <c r="P67" s="1252">
        <v>0</v>
      </c>
      <c r="Q67" s="1252">
        <v>0</v>
      </c>
      <c r="R67" s="1252">
        <v>0</v>
      </c>
      <c r="S67" s="1252">
        <v>0</v>
      </c>
      <c r="T67" s="1252">
        <v>0</v>
      </c>
      <c r="U67" s="1252">
        <v>0</v>
      </c>
      <c r="V67" s="1252">
        <v>0</v>
      </c>
      <c r="W67" s="1252">
        <v>0</v>
      </c>
      <c r="X67" s="1252">
        <v>0</v>
      </c>
    </row>
    <row r="68" spans="1:24" s="316" customFormat="1" ht="12" customHeight="1" x14ac:dyDescent="0.2">
      <c r="A68" s="696" t="s">
        <v>386</v>
      </c>
      <c r="B68" s="322">
        <v>0</v>
      </c>
      <c r="C68" s="322">
        <v>0</v>
      </c>
      <c r="D68" s="322">
        <v>0</v>
      </c>
      <c r="E68" s="322">
        <v>0</v>
      </c>
      <c r="F68" s="322">
        <v>0</v>
      </c>
      <c r="G68" s="322">
        <v>0</v>
      </c>
      <c r="H68" s="322">
        <v>0</v>
      </c>
      <c r="I68" s="322">
        <v>0</v>
      </c>
      <c r="J68" s="322">
        <v>0</v>
      </c>
      <c r="K68" s="322">
        <v>0</v>
      </c>
      <c r="L68" s="322">
        <v>0</v>
      </c>
      <c r="M68" s="322">
        <v>0</v>
      </c>
      <c r="N68" s="322">
        <v>0</v>
      </c>
      <c r="O68" s="322">
        <v>0</v>
      </c>
      <c r="P68" s="322">
        <v>0</v>
      </c>
      <c r="Q68" s="322">
        <v>0</v>
      </c>
      <c r="R68" s="322">
        <v>0</v>
      </c>
      <c r="S68" s="322">
        <v>0</v>
      </c>
      <c r="T68" s="322">
        <v>0</v>
      </c>
      <c r="U68" s="322">
        <v>0</v>
      </c>
      <c r="V68" s="322">
        <v>0</v>
      </c>
      <c r="W68" s="322">
        <v>0</v>
      </c>
      <c r="X68" s="322">
        <v>0</v>
      </c>
    </row>
    <row r="69" spans="1:24" s="316" customFormat="1" ht="12" customHeight="1" x14ac:dyDescent="0.2">
      <c r="A69" s="696" t="s">
        <v>387</v>
      </c>
      <c r="B69" s="322">
        <v>0</v>
      </c>
      <c r="C69" s="322">
        <v>0</v>
      </c>
      <c r="D69" s="322">
        <v>0</v>
      </c>
      <c r="E69" s="322">
        <v>0</v>
      </c>
      <c r="F69" s="322">
        <v>0</v>
      </c>
      <c r="G69" s="322">
        <v>0</v>
      </c>
      <c r="H69" s="322">
        <v>0</v>
      </c>
      <c r="I69" s="322">
        <v>0</v>
      </c>
      <c r="J69" s="322">
        <v>0</v>
      </c>
      <c r="K69" s="322">
        <v>0</v>
      </c>
      <c r="L69" s="322">
        <v>0</v>
      </c>
      <c r="M69" s="322">
        <v>0</v>
      </c>
      <c r="N69" s="322">
        <v>0</v>
      </c>
      <c r="O69" s="322">
        <v>0</v>
      </c>
      <c r="P69" s="322">
        <v>0</v>
      </c>
      <c r="Q69" s="322">
        <v>0</v>
      </c>
      <c r="R69" s="322">
        <v>0</v>
      </c>
      <c r="S69" s="322">
        <v>0</v>
      </c>
      <c r="T69" s="322">
        <v>0</v>
      </c>
      <c r="U69" s="322">
        <v>0</v>
      </c>
      <c r="V69" s="322">
        <v>0</v>
      </c>
      <c r="W69" s="322">
        <v>0</v>
      </c>
      <c r="X69" s="322">
        <v>0</v>
      </c>
    </row>
    <row r="70" spans="1:24" s="316" customFormat="1" ht="12" customHeight="1" x14ac:dyDescent="0.2">
      <c r="A70" s="1465" t="s">
        <v>2108</v>
      </c>
      <c r="B70" s="322">
        <v>0</v>
      </c>
      <c r="C70" s="322">
        <v>0</v>
      </c>
      <c r="D70" s="322">
        <v>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0</v>
      </c>
    </row>
    <row r="71" spans="1:24" s="316" customFormat="1" ht="12" customHeight="1" x14ac:dyDescent="0.2">
      <c r="A71" s="704" t="s">
        <v>107</v>
      </c>
      <c r="B71" s="322">
        <v>0</v>
      </c>
      <c r="C71" s="322">
        <v>0</v>
      </c>
      <c r="D71" s="322">
        <v>0</v>
      </c>
      <c r="E71" s="322">
        <v>0</v>
      </c>
      <c r="F71" s="322">
        <v>0</v>
      </c>
      <c r="G71" s="322">
        <v>0</v>
      </c>
      <c r="H71" s="322">
        <v>0</v>
      </c>
      <c r="I71" s="322">
        <v>0</v>
      </c>
      <c r="J71" s="322">
        <v>0</v>
      </c>
      <c r="K71" s="322">
        <v>0</v>
      </c>
      <c r="L71" s="322">
        <v>0</v>
      </c>
      <c r="M71" s="322">
        <v>0</v>
      </c>
      <c r="N71" s="322">
        <v>0</v>
      </c>
      <c r="O71" s="322">
        <v>0</v>
      </c>
      <c r="P71" s="322">
        <v>0</v>
      </c>
      <c r="Q71" s="322">
        <v>0</v>
      </c>
      <c r="R71" s="322">
        <v>0</v>
      </c>
      <c r="S71" s="322">
        <v>0</v>
      </c>
      <c r="T71" s="322">
        <v>0</v>
      </c>
      <c r="U71" s="322">
        <v>0</v>
      </c>
      <c r="V71" s="322">
        <v>0</v>
      </c>
      <c r="W71" s="322">
        <v>0</v>
      </c>
      <c r="X71" s="322">
        <v>0</v>
      </c>
    </row>
    <row r="72" spans="1:24" s="316" customFormat="1" ht="12" customHeight="1" x14ac:dyDescent="0.2">
      <c r="A72" s="704" t="s">
        <v>108</v>
      </c>
      <c r="B72" s="322">
        <v>0</v>
      </c>
      <c r="C72" s="322">
        <v>0</v>
      </c>
      <c r="D72" s="322">
        <v>0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0</v>
      </c>
      <c r="N72" s="322">
        <v>0</v>
      </c>
      <c r="O72" s="322">
        <v>0</v>
      </c>
      <c r="P72" s="322">
        <v>0</v>
      </c>
      <c r="Q72" s="322">
        <v>0</v>
      </c>
      <c r="R72" s="322">
        <v>0</v>
      </c>
      <c r="S72" s="322">
        <v>0</v>
      </c>
      <c r="T72" s="322">
        <v>0</v>
      </c>
      <c r="U72" s="322">
        <v>0</v>
      </c>
      <c r="V72" s="322">
        <v>0</v>
      </c>
      <c r="W72" s="322">
        <v>0</v>
      </c>
      <c r="X72" s="322">
        <v>0</v>
      </c>
    </row>
    <row r="73" spans="1:24" s="316" customFormat="1" ht="12" customHeight="1" x14ac:dyDescent="0.2">
      <c r="A73" s="704" t="s">
        <v>109</v>
      </c>
      <c r="B73" s="322">
        <v>0</v>
      </c>
      <c r="C73" s="322">
        <v>0</v>
      </c>
      <c r="D73" s="322">
        <v>0</v>
      </c>
      <c r="E73" s="322">
        <v>0</v>
      </c>
      <c r="F73" s="322">
        <v>0</v>
      </c>
      <c r="G73" s="322">
        <v>0</v>
      </c>
      <c r="H73" s="322">
        <v>0</v>
      </c>
      <c r="I73" s="322">
        <v>0</v>
      </c>
      <c r="J73" s="322">
        <v>0</v>
      </c>
      <c r="K73" s="322">
        <v>0</v>
      </c>
      <c r="L73" s="322">
        <v>0</v>
      </c>
      <c r="M73" s="322">
        <v>0</v>
      </c>
      <c r="N73" s="322">
        <v>0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0</v>
      </c>
      <c r="U73" s="322">
        <v>0</v>
      </c>
      <c r="V73" s="322">
        <v>0</v>
      </c>
      <c r="W73" s="322">
        <v>0</v>
      </c>
      <c r="X73" s="322">
        <v>0</v>
      </c>
    </row>
    <row r="74" spans="1:24" s="316" customFormat="1" ht="12" customHeight="1" x14ac:dyDescent="0.2">
      <c r="A74" s="704" t="s">
        <v>110</v>
      </c>
      <c r="B74" s="322">
        <v>0</v>
      </c>
      <c r="C74" s="322">
        <v>0</v>
      </c>
      <c r="D74" s="322">
        <v>0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0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0</v>
      </c>
      <c r="V74" s="322">
        <v>0</v>
      </c>
      <c r="W74" s="322">
        <v>0</v>
      </c>
      <c r="X74" s="322">
        <v>0</v>
      </c>
    </row>
    <row r="75" spans="1:24" s="316" customFormat="1" ht="12" customHeight="1" x14ac:dyDescent="0.2">
      <c r="A75" s="704"/>
      <c r="B75" s="322"/>
      <c r="C75" s="322"/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</row>
    <row r="76" spans="1:24" s="319" customFormat="1" ht="12" customHeight="1" x14ac:dyDescent="0.2">
      <c r="A76" s="1251" t="s">
        <v>77</v>
      </c>
      <c r="B76" s="1252">
        <v>0</v>
      </c>
      <c r="C76" s="1252">
        <v>0</v>
      </c>
      <c r="D76" s="1252">
        <v>0</v>
      </c>
      <c r="E76" s="1252">
        <v>0</v>
      </c>
      <c r="F76" s="1252">
        <v>0</v>
      </c>
      <c r="G76" s="1252">
        <v>0</v>
      </c>
      <c r="H76" s="1252">
        <v>0</v>
      </c>
      <c r="I76" s="1252">
        <v>0</v>
      </c>
      <c r="J76" s="1252">
        <v>0</v>
      </c>
      <c r="K76" s="1252">
        <v>0</v>
      </c>
      <c r="L76" s="1252">
        <v>0</v>
      </c>
      <c r="M76" s="1252">
        <v>0</v>
      </c>
      <c r="N76" s="1252">
        <v>0</v>
      </c>
      <c r="O76" s="1252">
        <v>0</v>
      </c>
      <c r="P76" s="1252">
        <v>0</v>
      </c>
      <c r="Q76" s="1252">
        <v>0</v>
      </c>
      <c r="R76" s="1252">
        <v>0</v>
      </c>
      <c r="S76" s="1252">
        <v>0</v>
      </c>
      <c r="T76" s="1252">
        <v>0</v>
      </c>
      <c r="U76" s="1252">
        <v>0</v>
      </c>
      <c r="V76" s="1252">
        <v>0</v>
      </c>
      <c r="W76" s="1252">
        <v>0</v>
      </c>
      <c r="X76" s="1252">
        <v>0</v>
      </c>
    </row>
    <row r="77" spans="1:24" s="316" customFormat="1" ht="12" customHeight="1" x14ac:dyDescent="0.2">
      <c r="A77" s="696" t="s">
        <v>386</v>
      </c>
      <c r="B77" s="322">
        <v>0</v>
      </c>
      <c r="C77" s="322">
        <v>0</v>
      </c>
      <c r="D77" s="322">
        <v>0</v>
      </c>
      <c r="E77" s="322">
        <v>0</v>
      </c>
      <c r="F77" s="322">
        <v>0</v>
      </c>
      <c r="G77" s="322">
        <v>0</v>
      </c>
      <c r="H77" s="322">
        <v>0</v>
      </c>
      <c r="I77" s="322">
        <v>0</v>
      </c>
      <c r="J77" s="322">
        <v>0</v>
      </c>
      <c r="K77" s="322">
        <v>0</v>
      </c>
      <c r="L77" s="322">
        <v>0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0</v>
      </c>
      <c r="V77" s="322">
        <v>0</v>
      </c>
      <c r="W77" s="322">
        <v>0</v>
      </c>
      <c r="X77" s="322">
        <v>0</v>
      </c>
    </row>
    <row r="78" spans="1:24" s="316" customFormat="1" ht="12" customHeight="1" x14ac:dyDescent="0.2">
      <c r="A78" s="696" t="s">
        <v>387</v>
      </c>
      <c r="B78" s="322">
        <v>0</v>
      </c>
      <c r="C78" s="322">
        <v>0</v>
      </c>
      <c r="D78" s="322">
        <v>0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  <c r="Q78" s="322">
        <v>0</v>
      </c>
      <c r="R78" s="322">
        <v>0</v>
      </c>
      <c r="S78" s="322">
        <v>0</v>
      </c>
      <c r="T78" s="322">
        <v>0</v>
      </c>
      <c r="U78" s="322">
        <v>0</v>
      </c>
      <c r="V78" s="322">
        <v>0</v>
      </c>
      <c r="W78" s="322">
        <v>0</v>
      </c>
      <c r="X78" s="322">
        <v>0</v>
      </c>
    </row>
    <row r="79" spans="1:24" s="316" customFormat="1" ht="12" customHeight="1" x14ac:dyDescent="0.2">
      <c r="A79" s="1465" t="s">
        <v>2108</v>
      </c>
      <c r="B79" s="322">
        <v>0</v>
      </c>
      <c r="C79" s="322">
        <v>0</v>
      </c>
      <c r="D79" s="322">
        <v>0</v>
      </c>
      <c r="E79" s="322">
        <v>0</v>
      </c>
      <c r="F79" s="322">
        <v>0</v>
      </c>
      <c r="G79" s="322">
        <v>0</v>
      </c>
      <c r="H79" s="322">
        <v>0</v>
      </c>
      <c r="I79" s="322">
        <v>0</v>
      </c>
      <c r="J79" s="322">
        <v>0</v>
      </c>
      <c r="K79" s="322">
        <v>0</v>
      </c>
      <c r="L79" s="322">
        <v>0</v>
      </c>
      <c r="M79" s="322">
        <v>0</v>
      </c>
      <c r="N79" s="322">
        <v>0</v>
      </c>
      <c r="O79" s="322">
        <v>0</v>
      </c>
      <c r="P79" s="322">
        <v>0</v>
      </c>
      <c r="Q79" s="322">
        <v>0</v>
      </c>
      <c r="R79" s="322">
        <v>0</v>
      </c>
      <c r="S79" s="322">
        <v>0</v>
      </c>
      <c r="T79" s="322">
        <v>0</v>
      </c>
      <c r="U79" s="322">
        <v>0</v>
      </c>
      <c r="V79" s="322">
        <v>0</v>
      </c>
      <c r="W79" s="322">
        <v>0</v>
      </c>
      <c r="X79" s="322">
        <v>0</v>
      </c>
    </row>
    <row r="80" spans="1:24" s="316" customFormat="1" ht="12" customHeight="1" x14ac:dyDescent="0.2">
      <c r="A80" s="704" t="s">
        <v>107</v>
      </c>
      <c r="B80" s="322">
        <v>0</v>
      </c>
      <c r="C80" s="322">
        <v>0</v>
      </c>
      <c r="D80" s="322">
        <v>0</v>
      </c>
      <c r="E80" s="322">
        <v>0</v>
      </c>
      <c r="F80" s="322">
        <v>0</v>
      </c>
      <c r="G80" s="322">
        <v>0</v>
      </c>
      <c r="H80" s="322">
        <v>0</v>
      </c>
      <c r="I80" s="322">
        <v>0</v>
      </c>
      <c r="J80" s="322">
        <v>0</v>
      </c>
      <c r="K80" s="322">
        <v>0</v>
      </c>
      <c r="L80" s="322">
        <v>0</v>
      </c>
      <c r="M80" s="322">
        <v>0</v>
      </c>
      <c r="N80" s="322">
        <v>0</v>
      </c>
      <c r="O80" s="322">
        <v>0</v>
      </c>
      <c r="P80" s="322">
        <v>0</v>
      </c>
      <c r="Q80" s="322">
        <v>0</v>
      </c>
      <c r="R80" s="322">
        <v>0</v>
      </c>
      <c r="S80" s="322">
        <v>0</v>
      </c>
      <c r="T80" s="322">
        <v>0</v>
      </c>
      <c r="U80" s="322">
        <v>0</v>
      </c>
      <c r="V80" s="322">
        <v>0</v>
      </c>
      <c r="W80" s="322">
        <v>0</v>
      </c>
      <c r="X80" s="322">
        <v>0</v>
      </c>
    </row>
    <row r="81" spans="1:24" s="316" customFormat="1" ht="12" customHeight="1" x14ac:dyDescent="0.2">
      <c r="A81" s="704" t="s">
        <v>108</v>
      </c>
      <c r="B81" s="322">
        <v>0</v>
      </c>
      <c r="C81" s="322">
        <v>0</v>
      </c>
      <c r="D81" s="322">
        <v>0</v>
      </c>
      <c r="E81" s="322">
        <v>0</v>
      </c>
      <c r="F81" s="322">
        <v>0</v>
      </c>
      <c r="G81" s="322">
        <v>0</v>
      </c>
      <c r="H81" s="322">
        <v>0</v>
      </c>
      <c r="I81" s="322">
        <v>0</v>
      </c>
      <c r="J81" s="322">
        <v>0</v>
      </c>
      <c r="K81" s="322">
        <v>0</v>
      </c>
      <c r="L81" s="322">
        <v>0</v>
      </c>
      <c r="M81" s="322">
        <v>0</v>
      </c>
      <c r="N81" s="322">
        <v>0</v>
      </c>
      <c r="O81" s="322">
        <v>0</v>
      </c>
      <c r="P81" s="322">
        <v>0</v>
      </c>
      <c r="Q81" s="322">
        <v>0</v>
      </c>
      <c r="R81" s="322">
        <v>0</v>
      </c>
      <c r="S81" s="322">
        <v>0</v>
      </c>
      <c r="T81" s="322">
        <v>0</v>
      </c>
      <c r="U81" s="322">
        <v>0</v>
      </c>
      <c r="V81" s="322">
        <v>0</v>
      </c>
      <c r="W81" s="322">
        <v>0</v>
      </c>
      <c r="X81" s="322">
        <v>0</v>
      </c>
    </row>
    <row r="82" spans="1:24" s="316" customFormat="1" ht="12" customHeight="1" x14ac:dyDescent="0.2">
      <c r="A82" s="704" t="s">
        <v>109</v>
      </c>
      <c r="B82" s="322">
        <v>0</v>
      </c>
      <c r="C82" s="322">
        <v>0</v>
      </c>
      <c r="D82" s="322">
        <v>0</v>
      </c>
      <c r="E82" s="322">
        <v>0</v>
      </c>
      <c r="F82" s="322">
        <v>0</v>
      </c>
      <c r="G82" s="322">
        <v>0</v>
      </c>
      <c r="H82" s="322">
        <v>0</v>
      </c>
      <c r="I82" s="322">
        <v>0</v>
      </c>
      <c r="J82" s="322">
        <v>0</v>
      </c>
      <c r="K82" s="322">
        <v>0</v>
      </c>
      <c r="L82" s="322">
        <v>0</v>
      </c>
      <c r="M82" s="322">
        <v>0</v>
      </c>
      <c r="N82" s="322">
        <v>0</v>
      </c>
      <c r="O82" s="322">
        <v>0</v>
      </c>
      <c r="P82" s="322">
        <v>0</v>
      </c>
      <c r="Q82" s="322">
        <v>0</v>
      </c>
      <c r="R82" s="322">
        <v>0</v>
      </c>
      <c r="S82" s="322">
        <v>0</v>
      </c>
      <c r="T82" s="322">
        <v>0</v>
      </c>
      <c r="U82" s="322">
        <v>0</v>
      </c>
      <c r="V82" s="322">
        <v>0</v>
      </c>
      <c r="W82" s="322">
        <v>0</v>
      </c>
      <c r="X82" s="322">
        <v>0</v>
      </c>
    </row>
    <row r="83" spans="1:24" s="316" customFormat="1" ht="12" customHeight="1" x14ac:dyDescent="0.2">
      <c r="A83" s="704" t="s">
        <v>110</v>
      </c>
      <c r="B83" s="322">
        <v>0</v>
      </c>
      <c r="C83" s="322">
        <v>0</v>
      </c>
      <c r="D83" s="322">
        <v>0</v>
      </c>
      <c r="E83" s="322">
        <v>0</v>
      </c>
      <c r="F83" s="322">
        <v>0</v>
      </c>
      <c r="G83" s="322">
        <v>0</v>
      </c>
      <c r="H83" s="322">
        <v>0</v>
      </c>
      <c r="I83" s="322">
        <v>0</v>
      </c>
      <c r="J83" s="322">
        <v>0</v>
      </c>
      <c r="K83" s="322">
        <v>0</v>
      </c>
      <c r="L83" s="322">
        <v>0</v>
      </c>
      <c r="M83" s="322">
        <v>0</v>
      </c>
      <c r="N83" s="322">
        <v>0</v>
      </c>
      <c r="O83" s="322">
        <v>0</v>
      </c>
      <c r="P83" s="322">
        <v>0</v>
      </c>
      <c r="Q83" s="322">
        <v>0</v>
      </c>
      <c r="R83" s="322">
        <v>0</v>
      </c>
      <c r="S83" s="322">
        <v>0</v>
      </c>
      <c r="T83" s="322">
        <v>0</v>
      </c>
      <c r="U83" s="322">
        <v>0</v>
      </c>
      <c r="V83" s="322">
        <v>0</v>
      </c>
      <c r="W83" s="322">
        <v>0</v>
      </c>
      <c r="X83" s="322">
        <v>0</v>
      </c>
    </row>
    <row r="84" spans="1:24" s="316" customFormat="1" ht="12" customHeight="1" x14ac:dyDescent="0.2">
      <c r="A84" s="704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</row>
    <row r="85" spans="1:24" s="319" customFormat="1" ht="12" customHeight="1" x14ac:dyDescent="0.2">
      <c r="A85" s="1251" t="s">
        <v>78</v>
      </c>
      <c r="B85" s="1252">
        <v>0</v>
      </c>
      <c r="C85" s="1252">
        <v>0</v>
      </c>
      <c r="D85" s="1252">
        <v>0</v>
      </c>
      <c r="E85" s="1252">
        <v>0</v>
      </c>
      <c r="F85" s="1252">
        <v>0</v>
      </c>
      <c r="G85" s="1252">
        <v>0</v>
      </c>
      <c r="H85" s="1252">
        <v>0</v>
      </c>
      <c r="I85" s="1252">
        <v>0</v>
      </c>
      <c r="J85" s="1252">
        <v>0</v>
      </c>
      <c r="K85" s="1252">
        <v>0</v>
      </c>
      <c r="L85" s="1252">
        <v>82.401910000000001</v>
      </c>
      <c r="M85" s="1252">
        <v>0</v>
      </c>
      <c r="N85" s="1252">
        <v>0</v>
      </c>
      <c r="O85" s="1252">
        <v>0</v>
      </c>
      <c r="P85" s="1252">
        <v>0</v>
      </c>
      <c r="Q85" s="1252">
        <v>0</v>
      </c>
      <c r="R85" s="1252">
        <v>0</v>
      </c>
      <c r="S85" s="1252">
        <v>0</v>
      </c>
      <c r="T85" s="1252">
        <v>0</v>
      </c>
      <c r="U85" s="1252">
        <v>0</v>
      </c>
      <c r="V85" s="1252">
        <v>0</v>
      </c>
      <c r="W85" s="1252">
        <v>0</v>
      </c>
      <c r="X85" s="1252">
        <v>82.401910000000001</v>
      </c>
    </row>
    <row r="86" spans="1:24" s="316" customFormat="1" ht="12" customHeight="1" x14ac:dyDescent="0.2">
      <c r="A86" s="696" t="s">
        <v>386</v>
      </c>
      <c r="B86" s="322">
        <v>0</v>
      </c>
      <c r="C86" s="322">
        <v>0</v>
      </c>
      <c r="D86" s="322">
        <v>0</v>
      </c>
      <c r="E86" s="322">
        <v>0</v>
      </c>
      <c r="F86" s="322">
        <v>0</v>
      </c>
      <c r="G86" s="322">
        <v>0</v>
      </c>
      <c r="H86" s="322">
        <v>0</v>
      </c>
      <c r="I86" s="322">
        <v>0</v>
      </c>
      <c r="J86" s="322">
        <v>0</v>
      </c>
      <c r="K86" s="322">
        <v>0</v>
      </c>
      <c r="L86" s="322">
        <v>82.401910000000001</v>
      </c>
      <c r="M86" s="322">
        <v>0</v>
      </c>
      <c r="N86" s="322">
        <v>0</v>
      </c>
      <c r="O86" s="322">
        <v>0</v>
      </c>
      <c r="P86" s="322">
        <v>0</v>
      </c>
      <c r="Q86" s="322">
        <v>0</v>
      </c>
      <c r="R86" s="322">
        <v>0</v>
      </c>
      <c r="S86" s="322">
        <v>0</v>
      </c>
      <c r="T86" s="322">
        <v>0</v>
      </c>
      <c r="U86" s="322">
        <v>0</v>
      </c>
      <c r="V86" s="322">
        <v>0</v>
      </c>
      <c r="W86" s="322">
        <v>0</v>
      </c>
      <c r="X86" s="322">
        <v>82.401910000000001</v>
      </c>
    </row>
    <row r="87" spans="1:24" s="316" customFormat="1" ht="12" customHeight="1" x14ac:dyDescent="0.2">
      <c r="A87" s="696" t="s">
        <v>387</v>
      </c>
      <c r="B87" s="322">
        <v>0</v>
      </c>
      <c r="C87" s="322">
        <v>0</v>
      </c>
      <c r="D87" s="322">
        <v>0</v>
      </c>
      <c r="E87" s="322">
        <v>0</v>
      </c>
      <c r="F87" s="322">
        <v>0</v>
      </c>
      <c r="G87" s="322">
        <v>0</v>
      </c>
      <c r="H87" s="322">
        <v>0</v>
      </c>
      <c r="I87" s="322">
        <v>0</v>
      </c>
      <c r="J87" s="322">
        <v>0</v>
      </c>
      <c r="K87" s="322">
        <v>0</v>
      </c>
      <c r="L87" s="322">
        <v>0</v>
      </c>
      <c r="M87" s="322">
        <v>0</v>
      </c>
      <c r="N87" s="322">
        <v>0</v>
      </c>
      <c r="O87" s="322">
        <v>0</v>
      </c>
      <c r="P87" s="322">
        <v>0</v>
      </c>
      <c r="Q87" s="322">
        <v>0</v>
      </c>
      <c r="R87" s="322">
        <v>0</v>
      </c>
      <c r="S87" s="322">
        <v>0</v>
      </c>
      <c r="T87" s="322">
        <v>0</v>
      </c>
      <c r="U87" s="322">
        <v>0</v>
      </c>
      <c r="V87" s="322">
        <v>0</v>
      </c>
      <c r="W87" s="322">
        <v>0</v>
      </c>
      <c r="X87" s="322">
        <v>0</v>
      </c>
    </row>
    <row r="88" spans="1:24" s="316" customFormat="1" ht="12" customHeight="1" x14ac:dyDescent="0.2">
      <c r="A88" s="1465" t="s">
        <v>2108</v>
      </c>
      <c r="B88" s="322">
        <v>0</v>
      </c>
      <c r="C88" s="322">
        <v>0</v>
      </c>
      <c r="D88" s="322">
        <v>0</v>
      </c>
      <c r="E88" s="322">
        <v>0</v>
      </c>
      <c r="F88" s="322">
        <v>0</v>
      </c>
      <c r="G88" s="322">
        <v>0</v>
      </c>
      <c r="H88" s="322">
        <v>0</v>
      </c>
      <c r="I88" s="322">
        <v>0</v>
      </c>
      <c r="J88" s="322">
        <v>0</v>
      </c>
      <c r="K88" s="322">
        <v>0</v>
      </c>
      <c r="L88" s="322">
        <v>0</v>
      </c>
      <c r="M88" s="322">
        <v>0</v>
      </c>
      <c r="N88" s="322">
        <v>0</v>
      </c>
      <c r="O88" s="322">
        <v>0</v>
      </c>
      <c r="P88" s="322">
        <v>0</v>
      </c>
      <c r="Q88" s="322">
        <v>0</v>
      </c>
      <c r="R88" s="322">
        <v>0</v>
      </c>
      <c r="S88" s="322">
        <v>0</v>
      </c>
      <c r="T88" s="322">
        <v>0</v>
      </c>
      <c r="U88" s="322">
        <v>0</v>
      </c>
      <c r="V88" s="322">
        <v>0</v>
      </c>
      <c r="W88" s="322">
        <v>0</v>
      </c>
      <c r="X88" s="322">
        <v>0</v>
      </c>
    </row>
    <row r="89" spans="1:24" s="316" customFormat="1" ht="12" customHeight="1" x14ac:dyDescent="0.2">
      <c r="A89" s="704" t="s">
        <v>107</v>
      </c>
      <c r="B89" s="322">
        <v>0</v>
      </c>
      <c r="C89" s="322">
        <v>0</v>
      </c>
      <c r="D89" s="322">
        <v>0</v>
      </c>
      <c r="E89" s="322">
        <v>0</v>
      </c>
      <c r="F89" s="322">
        <v>0</v>
      </c>
      <c r="G89" s="322">
        <v>0</v>
      </c>
      <c r="H89" s="322">
        <v>0</v>
      </c>
      <c r="I89" s="322">
        <v>0</v>
      </c>
      <c r="J89" s="322">
        <v>0</v>
      </c>
      <c r="K89" s="322">
        <v>0</v>
      </c>
      <c r="L89" s="322">
        <v>0</v>
      </c>
      <c r="M89" s="322">
        <v>0</v>
      </c>
      <c r="N89" s="322">
        <v>0</v>
      </c>
      <c r="O89" s="322">
        <v>0</v>
      </c>
      <c r="P89" s="322">
        <v>0</v>
      </c>
      <c r="Q89" s="322">
        <v>0</v>
      </c>
      <c r="R89" s="322">
        <v>0</v>
      </c>
      <c r="S89" s="322">
        <v>0</v>
      </c>
      <c r="T89" s="322">
        <v>0</v>
      </c>
      <c r="U89" s="322">
        <v>0</v>
      </c>
      <c r="V89" s="322">
        <v>0</v>
      </c>
      <c r="W89" s="322">
        <v>0</v>
      </c>
      <c r="X89" s="322">
        <v>0</v>
      </c>
    </row>
    <row r="90" spans="1:24" s="316" customFormat="1" ht="12" customHeight="1" x14ac:dyDescent="0.2">
      <c r="A90" s="704" t="s">
        <v>108</v>
      </c>
      <c r="B90" s="322">
        <v>0</v>
      </c>
      <c r="C90" s="322">
        <v>0</v>
      </c>
      <c r="D90" s="322">
        <v>0</v>
      </c>
      <c r="E90" s="322">
        <v>0</v>
      </c>
      <c r="F90" s="322">
        <v>0</v>
      </c>
      <c r="G90" s="322">
        <v>0</v>
      </c>
      <c r="H90" s="322">
        <v>0</v>
      </c>
      <c r="I90" s="322">
        <v>0</v>
      </c>
      <c r="J90" s="322">
        <v>0</v>
      </c>
      <c r="K90" s="322">
        <v>0</v>
      </c>
      <c r="L90" s="322">
        <v>0</v>
      </c>
      <c r="M90" s="322">
        <v>0</v>
      </c>
      <c r="N90" s="322">
        <v>0</v>
      </c>
      <c r="O90" s="322">
        <v>0</v>
      </c>
      <c r="P90" s="322">
        <v>0</v>
      </c>
      <c r="Q90" s="322">
        <v>0</v>
      </c>
      <c r="R90" s="322">
        <v>0</v>
      </c>
      <c r="S90" s="322">
        <v>0</v>
      </c>
      <c r="T90" s="322">
        <v>0</v>
      </c>
      <c r="U90" s="322">
        <v>0</v>
      </c>
      <c r="V90" s="322">
        <v>0</v>
      </c>
      <c r="W90" s="322">
        <v>0</v>
      </c>
      <c r="X90" s="322">
        <v>0</v>
      </c>
    </row>
    <row r="91" spans="1:24" s="316" customFormat="1" ht="12" customHeight="1" x14ac:dyDescent="0.2">
      <c r="A91" s="704" t="s">
        <v>109</v>
      </c>
      <c r="B91" s="322">
        <v>0</v>
      </c>
      <c r="C91" s="322">
        <v>0</v>
      </c>
      <c r="D91" s="322">
        <v>0</v>
      </c>
      <c r="E91" s="322">
        <v>0</v>
      </c>
      <c r="F91" s="322">
        <v>0</v>
      </c>
      <c r="G91" s="322">
        <v>0</v>
      </c>
      <c r="H91" s="322">
        <v>0</v>
      </c>
      <c r="I91" s="322">
        <v>0</v>
      </c>
      <c r="J91" s="322">
        <v>0</v>
      </c>
      <c r="K91" s="322">
        <v>0</v>
      </c>
      <c r="L91" s="322">
        <v>0</v>
      </c>
      <c r="M91" s="322">
        <v>0</v>
      </c>
      <c r="N91" s="322">
        <v>0</v>
      </c>
      <c r="O91" s="322">
        <v>0</v>
      </c>
      <c r="P91" s="322">
        <v>0</v>
      </c>
      <c r="Q91" s="322">
        <v>0</v>
      </c>
      <c r="R91" s="322">
        <v>0</v>
      </c>
      <c r="S91" s="322">
        <v>0</v>
      </c>
      <c r="T91" s="322">
        <v>0</v>
      </c>
      <c r="U91" s="322">
        <v>0</v>
      </c>
      <c r="V91" s="322">
        <v>0</v>
      </c>
      <c r="W91" s="322">
        <v>0</v>
      </c>
      <c r="X91" s="322">
        <v>0</v>
      </c>
    </row>
    <row r="92" spans="1:24" s="316" customFormat="1" ht="12" customHeight="1" x14ac:dyDescent="0.2">
      <c r="A92" s="704" t="s">
        <v>110</v>
      </c>
      <c r="B92" s="322">
        <v>0</v>
      </c>
      <c r="C92" s="322">
        <v>0</v>
      </c>
      <c r="D92" s="322">
        <v>0</v>
      </c>
      <c r="E92" s="322">
        <v>0</v>
      </c>
      <c r="F92" s="322">
        <v>0</v>
      </c>
      <c r="G92" s="322">
        <v>0</v>
      </c>
      <c r="H92" s="322">
        <v>0</v>
      </c>
      <c r="I92" s="322">
        <v>0</v>
      </c>
      <c r="J92" s="322">
        <v>0</v>
      </c>
      <c r="K92" s="322">
        <v>0</v>
      </c>
      <c r="L92" s="322">
        <v>0</v>
      </c>
      <c r="M92" s="322">
        <v>0</v>
      </c>
      <c r="N92" s="322">
        <v>0</v>
      </c>
      <c r="O92" s="322">
        <v>0</v>
      </c>
      <c r="P92" s="322">
        <v>0</v>
      </c>
      <c r="Q92" s="322">
        <v>0</v>
      </c>
      <c r="R92" s="322">
        <v>0</v>
      </c>
      <c r="S92" s="322">
        <v>0</v>
      </c>
      <c r="T92" s="322">
        <v>0</v>
      </c>
      <c r="U92" s="322">
        <v>0</v>
      </c>
      <c r="V92" s="322">
        <v>0</v>
      </c>
      <c r="W92" s="322">
        <v>0</v>
      </c>
      <c r="X92" s="322">
        <v>0</v>
      </c>
    </row>
    <row r="93" spans="1:24" s="316" customFormat="1" ht="12" customHeight="1" x14ac:dyDescent="0.2">
      <c r="A93" s="696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</row>
    <row r="94" spans="1:24" s="319" customFormat="1" ht="12" customHeight="1" x14ac:dyDescent="0.2">
      <c r="A94" s="1249" t="s">
        <v>79</v>
      </c>
      <c r="B94" s="1250">
        <v>1051.9531581296872</v>
      </c>
      <c r="C94" s="1250">
        <v>40113.657085083862</v>
      </c>
      <c r="D94" s="1250">
        <v>0</v>
      </c>
      <c r="E94" s="1250">
        <v>21374.683870000001</v>
      </c>
      <c r="F94" s="1250">
        <v>132.74240000000003</v>
      </c>
      <c r="G94" s="1250">
        <v>6917.539209999999</v>
      </c>
      <c r="H94" s="1250">
        <v>99.643770000000302</v>
      </c>
      <c r="I94" s="1250">
        <v>11801.482555630226</v>
      </c>
      <c r="J94" s="1250">
        <v>154200.6936</v>
      </c>
      <c r="K94" s="1250">
        <v>35765.503080099581</v>
      </c>
      <c r="L94" s="1250">
        <v>5020.3542199999993</v>
      </c>
      <c r="M94" s="1250">
        <v>45169.098119999995</v>
      </c>
      <c r="N94" s="1250">
        <v>1436.1963900000005</v>
      </c>
      <c r="O94" s="1250">
        <v>153138.78469000602</v>
      </c>
      <c r="P94" s="1250">
        <v>260496.94520999998</v>
      </c>
      <c r="Q94" s="1250">
        <v>68758.108340000021</v>
      </c>
      <c r="R94" s="1250">
        <v>177018.07005000001</v>
      </c>
      <c r="S94" s="1250">
        <v>47205.237639999999</v>
      </c>
      <c r="T94" s="1250">
        <v>83085.559330000018</v>
      </c>
      <c r="U94" s="1250">
        <v>141948.63881999999</v>
      </c>
      <c r="V94" s="1250">
        <v>161564.27428000001</v>
      </c>
      <c r="W94" s="1250">
        <v>588481.50489999994</v>
      </c>
      <c r="X94" s="1250">
        <v>2004780.6707189493</v>
      </c>
    </row>
    <row r="95" spans="1:24" s="316" customFormat="1" ht="12" customHeight="1" x14ac:dyDescent="0.2">
      <c r="A95" s="696" t="s">
        <v>386</v>
      </c>
      <c r="B95" s="322">
        <v>1051.9531581296872</v>
      </c>
      <c r="C95" s="322">
        <v>41569.477155083863</v>
      </c>
      <c r="D95" s="322">
        <v>0</v>
      </c>
      <c r="E95" s="322">
        <v>21492.967769999999</v>
      </c>
      <c r="F95" s="322">
        <v>45.334660000000007</v>
      </c>
      <c r="G95" s="322">
        <v>3470.11587973</v>
      </c>
      <c r="H95" s="322">
        <v>128.05922000000029</v>
      </c>
      <c r="I95" s="322">
        <v>3574.7749206218987</v>
      </c>
      <c r="J95" s="322">
        <v>127245.0881700076</v>
      </c>
      <c r="K95" s="322">
        <v>21733.496310708346</v>
      </c>
      <c r="L95" s="322">
        <v>947.83206000000007</v>
      </c>
      <c r="M95" s="322">
        <v>45261.070879999992</v>
      </c>
      <c r="N95" s="322">
        <v>1214.6441899999993</v>
      </c>
      <c r="O95" s="322">
        <v>152230.09284000378</v>
      </c>
      <c r="P95" s="322">
        <v>153510.66404999999</v>
      </c>
      <c r="Q95" s="322">
        <v>39788.302380000008</v>
      </c>
      <c r="R95" s="322">
        <v>181291.73811999999</v>
      </c>
      <c r="S95" s="322">
        <v>48977.195789999998</v>
      </c>
      <c r="T95" s="322">
        <v>85055.475400000025</v>
      </c>
      <c r="U95" s="322">
        <v>137954.95525</v>
      </c>
      <c r="V95" s="322">
        <v>117705.92255</v>
      </c>
      <c r="W95" s="322">
        <v>482010.31383</v>
      </c>
      <c r="X95" s="322">
        <v>1666259.4745842852</v>
      </c>
    </row>
    <row r="96" spans="1:24" s="316" customFormat="1" ht="12" customHeight="1" x14ac:dyDescent="0.2">
      <c r="A96" s="696" t="s">
        <v>387</v>
      </c>
      <c r="B96" s="322">
        <v>0</v>
      </c>
      <c r="C96" s="322">
        <v>41.255700000000004</v>
      </c>
      <c r="D96" s="322">
        <v>0</v>
      </c>
      <c r="E96" s="322">
        <v>0</v>
      </c>
      <c r="F96" s="322">
        <v>0</v>
      </c>
      <c r="G96" s="322">
        <v>3651.4189999999999</v>
      </c>
      <c r="H96" s="322">
        <v>6.5756399999999999</v>
      </c>
      <c r="I96" s="322">
        <v>4111.5135311832564</v>
      </c>
      <c r="J96" s="322">
        <v>0</v>
      </c>
      <c r="K96" s="322">
        <v>17609.867568742258</v>
      </c>
      <c r="L96" s="322">
        <v>666.73951999999997</v>
      </c>
      <c r="M96" s="322">
        <v>0</v>
      </c>
      <c r="N96" s="322">
        <v>0</v>
      </c>
      <c r="O96" s="322">
        <v>392.90931000000023</v>
      </c>
      <c r="P96" s="322">
        <v>99960.614239999981</v>
      </c>
      <c r="Q96" s="322">
        <v>8140.8257400000002</v>
      </c>
      <c r="R96" s="322">
        <v>0</v>
      </c>
      <c r="S96" s="322">
        <v>146.79901000000001</v>
      </c>
      <c r="T96" s="322">
        <v>0</v>
      </c>
      <c r="U96" s="322">
        <v>0</v>
      </c>
      <c r="V96" s="322">
        <v>0</v>
      </c>
      <c r="W96" s="322">
        <v>217192.95988000001</v>
      </c>
      <c r="X96" s="322">
        <v>351921.4791399255</v>
      </c>
    </row>
    <row r="97" spans="1:24" s="316" customFormat="1" ht="12" customHeight="1" x14ac:dyDescent="0.2">
      <c r="A97" s="1465" t="s">
        <v>2108</v>
      </c>
      <c r="B97" s="322">
        <v>0</v>
      </c>
      <c r="C97" s="322">
        <v>0</v>
      </c>
      <c r="D97" s="322">
        <v>0</v>
      </c>
      <c r="E97" s="322">
        <v>0</v>
      </c>
      <c r="F97" s="322">
        <v>117.97996000000001</v>
      </c>
      <c r="G97" s="322">
        <v>38.607781250000002</v>
      </c>
      <c r="H97" s="322">
        <v>0</v>
      </c>
      <c r="I97" s="322">
        <v>2936.6834259228172</v>
      </c>
      <c r="J97" s="322">
        <v>5305.618559991919</v>
      </c>
      <c r="K97" s="322">
        <v>110.26808</v>
      </c>
      <c r="L97" s="322">
        <v>3183.7679399999997</v>
      </c>
      <c r="M97" s="322">
        <v>-91.972760000000093</v>
      </c>
      <c r="N97" s="322">
        <v>13.275510000000001</v>
      </c>
      <c r="O97" s="322">
        <v>2958.3167200001444</v>
      </c>
      <c r="P97" s="322">
        <v>10493.956840000001</v>
      </c>
      <c r="Q97" s="322">
        <v>20734.018200000006</v>
      </c>
      <c r="R97" s="322">
        <v>5.53226</v>
      </c>
      <c r="S97" s="322">
        <v>2705.9874199999999</v>
      </c>
      <c r="T97" s="322">
        <v>90.295650000000009</v>
      </c>
      <c r="U97" s="322">
        <v>1563.3849399999999</v>
      </c>
      <c r="V97" s="322">
        <v>48562.049730000006</v>
      </c>
      <c r="W97" s="322">
        <v>0</v>
      </c>
      <c r="X97" s="322">
        <v>98727.770257164884</v>
      </c>
    </row>
    <row r="98" spans="1:24" s="316" customFormat="1" ht="12" customHeight="1" x14ac:dyDescent="0.2">
      <c r="A98" s="704" t="s">
        <v>107</v>
      </c>
      <c r="B98" s="322">
        <v>0</v>
      </c>
      <c r="C98" s="322">
        <v>0</v>
      </c>
      <c r="D98" s="322">
        <v>0</v>
      </c>
      <c r="E98" s="322">
        <v>0</v>
      </c>
      <c r="F98" s="322">
        <v>0</v>
      </c>
      <c r="G98" s="322">
        <v>0</v>
      </c>
      <c r="H98" s="322">
        <v>0</v>
      </c>
      <c r="I98" s="322">
        <v>0</v>
      </c>
      <c r="J98" s="322">
        <v>0</v>
      </c>
      <c r="K98" s="322">
        <v>0</v>
      </c>
      <c r="L98" s="322">
        <v>4.8848400000000005</v>
      </c>
      <c r="M98" s="322">
        <v>0</v>
      </c>
      <c r="N98" s="322">
        <v>0.31327999999999995</v>
      </c>
      <c r="O98" s="322">
        <v>0</v>
      </c>
      <c r="P98" s="322">
        <v>0</v>
      </c>
      <c r="Q98" s="322">
        <v>0</v>
      </c>
      <c r="R98" s="322">
        <v>0</v>
      </c>
      <c r="S98" s="322">
        <v>0</v>
      </c>
      <c r="T98" s="322">
        <v>0</v>
      </c>
      <c r="U98" s="322">
        <v>8.875</v>
      </c>
      <c r="V98" s="322">
        <v>0</v>
      </c>
      <c r="W98" s="322">
        <v>0</v>
      </c>
      <c r="X98" s="322">
        <v>14.073119999999999</v>
      </c>
    </row>
    <row r="99" spans="1:24" s="316" customFormat="1" ht="12" customHeight="1" x14ac:dyDescent="0.2">
      <c r="A99" s="704" t="s">
        <v>108</v>
      </c>
      <c r="B99" s="322">
        <v>0</v>
      </c>
      <c r="C99" s="322">
        <v>0</v>
      </c>
      <c r="D99" s="322">
        <v>0</v>
      </c>
      <c r="E99" s="322">
        <v>0</v>
      </c>
      <c r="F99" s="322">
        <v>0</v>
      </c>
      <c r="G99" s="322">
        <v>0</v>
      </c>
      <c r="H99" s="322">
        <v>0.75429000000000002</v>
      </c>
      <c r="I99" s="322">
        <v>0</v>
      </c>
      <c r="J99" s="322">
        <v>9.0834200000000003</v>
      </c>
      <c r="K99" s="322">
        <v>0</v>
      </c>
      <c r="L99" s="322">
        <v>5.25</v>
      </c>
      <c r="M99" s="322">
        <v>0</v>
      </c>
      <c r="N99" s="322">
        <v>0</v>
      </c>
      <c r="O99" s="322">
        <v>0</v>
      </c>
      <c r="P99" s="322">
        <v>0</v>
      </c>
      <c r="Q99" s="322">
        <v>6.1711</v>
      </c>
      <c r="R99" s="322">
        <v>0</v>
      </c>
      <c r="S99" s="322">
        <v>0</v>
      </c>
      <c r="T99" s="322">
        <v>0</v>
      </c>
      <c r="U99" s="322">
        <v>20.19061</v>
      </c>
      <c r="V99" s="322">
        <v>0</v>
      </c>
      <c r="W99" s="322">
        <v>0</v>
      </c>
      <c r="X99" s="322">
        <v>41.449419999999996</v>
      </c>
    </row>
    <row r="100" spans="1:24" s="316" customFormat="1" ht="12" customHeight="1" x14ac:dyDescent="0.2">
      <c r="A100" s="704" t="s">
        <v>109</v>
      </c>
      <c r="B100" s="322">
        <v>0</v>
      </c>
      <c r="C100" s="322">
        <v>-1497.0757699999999</v>
      </c>
      <c r="D100" s="322">
        <v>0</v>
      </c>
      <c r="E100" s="322">
        <v>-118.2839</v>
      </c>
      <c r="F100" s="322">
        <v>-30.572220000000002</v>
      </c>
      <c r="G100" s="322">
        <v>-242.60345098000008</v>
      </c>
      <c r="H100" s="322">
        <v>-35.745379999999983</v>
      </c>
      <c r="I100" s="322">
        <v>1178.5106779022542</v>
      </c>
      <c r="J100" s="322">
        <v>11218.857069999989</v>
      </c>
      <c r="K100" s="322">
        <v>-3688.1288793510239</v>
      </c>
      <c r="L100" s="322">
        <v>190.03819000000001</v>
      </c>
      <c r="M100" s="322">
        <v>0</v>
      </c>
      <c r="N100" s="322">
        <v>207.96341000000132</v>
      </c>
      <c r="O100" s="322">
        <v>-3004.7146399985158</v>
      </c>
      <c r="P100" s="322">
        <v>-3468.2899200000011</v>
      </c>
      <c r="Q100" s="322">
        <v>88.79092</v>
      </c>
      <c r="R100" s="322">
        <v>-4279.2003299999997</v>
      </c>
      <c r="S100" s="322">
        <v>-4624.7445800000005</v>
      </c>
      <c r="T100" s="322">
        <v>-2060.2117200000002</v>
      </c>
      <c r="U100" s="322">
        <v>351.57037000000003</v>
      </c>
      <c r="V100" s="322">
        <v>-4703.6980000000003</v>
      </c>
      <c r="W100" s="322">
        <v>-110721.76880999999</v>
      </c>
      <c r="X100" s="322">
        <v>-125239.30696242728</v>
      </c>
    </row>
    <row r="101" spans="1:24" s="316" customFormat="1" ht="12" customHeight="1" thickBot="1" x14ac:dyDescent="0.25">
      <c r="A101" s="974" t="s">
        <v>110</v>
      </c>
      <c r="B101" s="325">
        <v>0</v>
      </c>
      <c r="C101" s="325">
        <v>0</v>
      </c>
      <c r="D101" s="325">
        <v>0</v>
      </c>
      <c r="E101" s="325">
        <v>0</v>
      </c>
      <c r="F101" s="325">
        <v>0</v>
      </c>
      <c r="G101" s="325">
        <v>0</v>
      </c>
      <c r="H101" s="325">
        <v>0</v>
      </c>
      <c r="I101" s="325">
        <v>0</v>
      </c>
      <c r="J101" s="325">
        <v>10422.046380000491</v>
      </c>
      <c r="K101" s="325">
        <v>0</v>
      </c>
      <c r="L101" s="325">
        <v>21.841670000000001</v>
      </c>
      <c r="M101" s="325">
        <v>0</v>
      </c>
      <c r="N101" s="325">
        <v>0</v>
      </c>
      <c r="O101" s="325">
        <v>562.18046000061236</v>
      </c>
      <c r="P101" s="325">
        <v>0</v>
      </c>
      <c r="Q101" s="325">
        <v>0</v>
      </c>
      <c r="R101" s="325">
        <v>0</v>
      </c>
      <c r="S101" s="325">
        <v>0</v>
      </c>
      <c r="T101" s="325">
        <v>0</v>
      </c>
      <c r="U101" s="325">
        <v>2049.6626500000002</v>
      </c>
      <c r="V101" s="325">
        <v>0</v>
      </c>
      <c r="W101" s="325">
        <v>0</v>
      </c>
      <c r="X101" s="325">
        <v>13055.731160001102</v>
      </c>
    </row>
    <row r="102" spans="1:24" s="316" customFormat="1" ht="12" customHeight="1" x14ac:dyDescent="0.2">
      <c r="A102" s="706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</row>
  </sheetData>
  <mergeCells count="2">
    <mergeCell ref="A5:J6"/>
    <mergeCell ref="K5:X6"/>
  </mergeCells>
  <conditionalFormatting sqref="V8:W8 N8:T8">
    <cfRule type="expression" dxfId="54" priority="3" stopIfTrue="1">
      <formula>#REF!=1</formula>
    </cfRule>
  </conditionalFormatting>
  <conditionalFormatting sqref="X8 B8:M8">
    <cfRule type="expression" dxfId="53" priority="1006" stopIfTrue="1">
      <formula>#REF!=1</formula>
    </cfRule>
  </conditionalFormatting>
  <conditionalFormatting sqref="Y8">
    <cfRule type="expression" dxfId="52" priority="1008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1" fitToWidth="2" orientation="portrait" r:id="rId1"/>
  <headerFooter alignWithMargins="0"/>
  <colBreaks count="1" manualBreakCount="1">
    <brk id="10" min="2" max="100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Z120"/>
  <sheetViews>
    <sheetView showGridLines="0" zoomScaleNormal="100" workbookViewId="0">
      <pane xSplit="2" ySplit="10" topLeftCell="C11" activePane="bottomRight" state="frozen"/>
      <selection activeCell="AC14" sqref="AC14"/>
      <selection pane="topRight" activeCell="AC14" sqref="AC14"/>
      <selection pane="bottomLeft" activeCell="AC14" sqref="AC14"/>
      <selection pane="bottomRight" activeCell="L5" sqref="L5:V6"/>
    </sheetView>
  </sheetViews>
  <sheetFormatPr defaultRowHeight="12.75" x14ac:dyDescent="0.2"/>
  <cols>
    <col min="1" max="1" width="21.28515625" style="444" customWidth="1"/>
    <col min="2" max="2" width="42.5703125" style="330" customWidth="1"/>
    <col min="3" max="3" width="12.28515625" style="330" customWidth="1"/>
    <col min="4" max="4" width="9.7109375" style="330" customWidth="1"/>
    <col min="5" max="5" width="12" style="330" customWidth="1"/>
    <col min="6" max="6" width="11.5703125" style="330" customWidth="1"/>
    <col min="7" max="7" width="10.42578125" style="330" customWidth="1"/>
    <col min="8" max="8" width="11.140625" style="330" customWidth="1"/>
    <col min="9" max="9" width="10.85546875" style="330" customWidth="1"/>
    <col min="10" max="10" width="9.85546875" style="330" customWidth="1"/>
    <col min="11" max="11" width="13.42578125" style="336" bestFit="1" customWidth="1"/>
    <col min="12" max="12" width="21.28515625" style="444" customWidth="1"/>
    <col min="13" max="13" width="42.5703125" style="330" customWidth="1"/>
    <col min="14" max="14" width="11.7109375" style="330" customWidth="1"/>
    <col min="15" max="15" width="10.140625" style="330" customWidth="1"/>
    <col min="16" max="16" width="12" style="330" customWidth="1"/>
    <col min="17" max="17" width="12.140625" style="330" customWidth="1"/>
    <col min="18" max="18" width="11.42578125" style="330" customWidth="1"/>
    <col min="19" max="19" width="12.140625" style="330" customWidth="1"/>
    <col min="20" max="20" width="11.5703125" style="330" customWidth="1"/>
    <col min="21" max="21" width="8.7109375" style="330" customWidth="1"/>
    <col min="22" max="22" width="12.28515625" style="336" customWidth="1"/>
    <col min="23" max="16384" width="9.140625" style="443"/>
  </cols>
  <sheetData>
    <row r="1" spans="1:22" x14ac:dyDescent="0.2">
      <c r="A1" s="757" t="s">
        <v>349</v>
      </c>
      <c r="L1" s="757"/>
    </row>
    <row r="2" spans="1:22" x14ac:dyDescent="0.2">
      <c r="A2" s="757" t="s">
        <v>350</v>
      </c>
      <c r="L2" s="757"/>
    </row>
    <row r="3" spans="1:22" s="917" customFormat="1" ht="15" customHeight="1" x14ac:dyDescent="0.2">
      <c r="A3" s="990" t="s">
        <v>169</v>
      </c>
      <c r="B3" s="872"/>
      <c r="C3" s="872"/>
      <c r="D3" s="872"/>
      <c r="E3" s="872"/>
      <c r="F3" s="872"/>
      <c r="G3" s="872"/>
      <c r="H3" s="872"/>
      <c r="I3" s="872"/>
      <c r="J3" s="872"/>
      <c r="K3" s="993"/>
      <c r="L3" s="990"/>
      <c r="M3" s="872"/>
      <c r="N3" s="872"/>
      <c r="O3" s="872"/>
      <c r="P3" s="872"/>
      <c r="Q3" s="872"/>
      <c r="R3" s="872"/>
      <c r="S3" s="872"/>
      <c r="T3" s="872"/>
      <c r="U3" s="872"/>
      <c r="V3" s="993" t="s">
        <v>170</v>
      </c>
    </row>
    <row r="4" spans="1:22" s="708" customFormat="1" ht="12" customHeight="1" x14ac:dyDescent="0.2">
      <c r="A4" s="444"/>
      <c r="B4" s="444"/>
      <c r="C4" s="444"/>
      <c r="D4" s="444"/>
      <c r="E4" s="444"/>
      <c r="F4" s="444"/>
      <c r="G4" s="444"/>
      <c r="H4" s="444"/>
      <c r="I4" s="444"/>
      <c r="J4" s="444"/>
      <c r="K4" s="637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637"/>
    </row>
    <row r="5" spans="1:22" s="708" customFormat="1" ht="18" customHeight="1" x14ac:dyDescent="0.2">
      <c r="A5" s="1803" t="s">
        <v>3128</v>
      </c>
      <c r="B5" s="1803"/>
      <c r="C5" s="1803"/>
      <c r="D5" s="1803"/>
      <c r="E5" s="1803"/>
      <c r="F5" s="1803"/>
      <c r="G5" s="1803"/>
      <c r="H5" s="1803"/>
      <c r="I5" s="1803"/>
      <c r="J5" s="1803"/>
      <c r="K5" s="1803"/>
      <c r="L5" s="1803" t="s">
        <v>4055</v>
      </c>
      <c r="M5" s="1803"/>
      <c r="N5" s="1803"/>
      <c r="O5" s="1803"/>
      <c r="P5" s="1803"/>
      <c r="Q5" s="1803"/>
      <c r="R5" s="1803"/>
      <c r="S5" s="1803"/>
      <c r="T5" s="1803"/>
      <c r="U5" s="1803"/>
      <c r="V5" s="1803"/>
    </row>
    <row r="6" spans="1:22" s="708" customFormat="1" ht="18" customHeight="1" x14ac:dyDescent="0.2">
      <c r="A6" s="1803"/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  <c r="M6" s="1803"/>
      <c r="N6" s="1803"/>
      <c r="O6" s="1803"/>
      <c r="P6" s="1803"/>
      <c r="Q6" s="1803"/>
      <c r="R6" s="1803"/>
      <c r="S6" s="1803"/>
      <c r="T6" s="1803"/>
      <c r="U6" s="1803"/>
      <c r="V6" s="1803"/>
    </row>
    <row r="7" spans="1:22" s="708" customFormat="1" ht="12" customHeight="1" thickBot="1" x14ac:dyDescent="0.25">
      <c r="A7" s="444"/>
      <c r="B7" s="444"/>
      <c r="C7" s="444"/>
      <c r="D7" s="444"/>
      <c r="E7" s="444"/>
      <c r="F7" s="444"/>
      <c r="G7" s="444"/>
      <c r="H7" s="444"/>
      <c r="I7" s="444"/>
      <c r="J7" s="444"/>
      <c r="K7" s="135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1354" t="s">
        <v>2071</v>
      </c>
    </row>
    <row r="8" spans="1:22" s="709" customFormat="1" ht="28.5" customHeight="1" x14ac:dyDescent="0.2">
      <c r="A8" s="1813" t="s">
        <v>1176</v>
      </c>
      <c r="B8" s="1813" t="s">
        <v>397</v>
      </c>
      <c r="C8" s="1804" t="s">
        <v>1930</v>
      </c>
      <c r="D8" s="1804" t="s">
        <v>465</v>
      </c>
      <c r="E8" s="1804" t="s">
        <v>1806</v>
      </c>
      <c r="F8" s="1804" t="s">
        <v>464</v>
      </c>
      <c r="G8" s="1804" t="s">
        <v>80</v>
      </c>
      <c r="H8" s="1804" t="s">
        <v>1931</v>
      </c>
      <c r="I8" s="1804" t="s">
        <v>3943</v>
      </c>
      <c r="J8" s="1807" t="s">
        <v>388</v>
      </c>
      <c r="K8" s="1810" t="s">
        <v>389</v>
      </c>
      <c r="L8" s="1813" t="s">
        <v>1176</v>
      </c>
      <c r="M8" s="1813" t="s">
        <v>397</v>
      </c>
      <c r="N8" s="1804" t="s">
        <v>1930</v>
      </c>
      <c r="O8" s="1804" t="s">
        <v>465</v>
      </c>
      <c r="P8" s="1804" t="s">
        <v>1806</v>
      </c>
      <c r="Q8" s="1804" t="s">
        <v>464</v>
      </c>
      <c r="R8" s="1804" t="s">
        <v>80</v>
      </c>
      <c r="S8" s="1804" t="s">
        <v>1931</v>
      </c>
      <c r="T8" s="1804" t="s">
        <v>3943</v>
      </c>
      <c r="U8" s="1807" t="s">
        <v>388</v>
      </c>
      <c r="V8" s="1810" t="s">
        <v>389</v>
      </c>
    </row>
    <row r="9" spans="1:22" s="709" customFormat="1" ht="33" customHeight="1" x14ac:dyDescent="0.2">
      <c r="A9" s="1814"/>
      <c r="B9" s="1814"/>
      <c r="C9" s="1805"/>
      <c r="D9" s="1805"/>
      <c r="E9" s="1805"/>
      <c r="F9" s="1805"/>
      <c r="G9" s="1805"/>
      <c r="H9" s="1805"/>
      <c r="I9" s="1805"/>
      <c r="J9" s="1808"/>
      <c r="K9" s="1811"/>
      <c r="L9" s="1814"/>
      <c r="M9" s="1814"/>
      <c r="N9" s="1805"/>
      <c r="O9" s="1805"/>
      <c r="P9" s="1805"/>
      <c r="Q9" s="1805"/>
      <c r="R9" s="1805"/>
      <c r="S9" s="1805"/>
      <c r="T9" s="1805"/>
      <c r="U9" s="1808"/>
      <c r="V9" s="1811"/>
    </row>
    <row r="10" spans="1:22" ht="22.5" customHeight="1" thickBot="1" x14ac:dyDescent="0.25">
      <c r="A10" s="1815"/>
      <c r="B10" s="1815"/>
      <c r="C10" s="1806"/>
      <c r="D10" s="1806"/>
      <c r="E10" s="1806"/>
      <c r="F10" s="1806"/>
      <c r="G10" s="1806"/>
      <c r="H10" s="1806"/>
      <c r="I10" s="1806"/>
      <c r="J10" s="1809"/>
      <c r="K10" s="1812"/>
      <c r="L10" s="1815"/>
      <c r="M10" s="1815"/>
      <c r="N10" s="1806"/>
      <c r="O10" s="1806"/>
      <c r="P10" s="1806"/>
      <c r="Q10" s="1806"/>
      <c r="R10" s="1806"/>
      <c r="S10" s="1806"/>
      <c r="T10" s="1806"/>
      <c r="U10" s="1809"/>
      <c r="V10" s="1812"/>
    </row>
    <row r="11" spans="1:22" x14ac:dyDescent="0.2">
      <c r="A11" s="1797" t="s">
        <v>1529</v>
      </c>
      <c r="B11" s="1533" t="s">
        <v>4014</v>
      </c>
      <c r="C11" s="335">
        <v>1440.3140000000001</v>
      </c>
      <c r="D11" s="335">
        <v>0</v>
      </c>
      <c r="E11" s="335">
        <v>0</v>
      </c>
      <c r="F11" s="335">
        <v>0</v>
      </c>
      <c r="G11" s="335">
        <v>0</v>
      </c>
      <c r="H11" s="335">
        <v>0</v>
      </c>
      <c r="I11" s="335">
        <v>0</v>
      </c>
      <c r="J11" s="335">
        <v>0</v>
      </c>
      <c r="K11" s="335">
        <v>1440.3140000000001</v>
      </c>
      <c r="L11" s="1800" t="s">
        <v>104</v>
      </c>
      <c r="M11" s="1533" t="s">
        <v>4014</v>
      </c>
      <c r="N11" s="339">
        <v>6617549.3089899626</v>
      </c>
      <c r="O11" s="339">
        <v>0</v>
      </c>
      <c r="P11" s="339">
        <v>0</v>
      </c>
      <c r="Q11" s="339">
        <v>0</v>
      </c>
      <c r="R11" s="339">
        <v>0</v>
      </c>
      <c r="S11" s="339">
        <v>6615377.407989963</v>
      </c>
      <c r="T11" s="339">
        <v>0</v>
      </c>
      <c r="U11" s="339">
        <v>0</v>
      </c>
      <c r="V11" s="339">
        <v>13232926.716979925</v>
      </c>
    </row>
    <row r="12" spans="1:22" x14ac:dyDescent="0.2">
      <c r="A12" s="1798"/>
      <c r="B12" s="1053" t="s">
        <v>4015</v>
      </c>
      <c r="C12" s="339">
        <v>853009.40602000011</v>
      </c>
      <c r="D12" s="339">
        <v>0</v>
      </c>
      <c r="E12" s="339">
        <v>0</v>
      </c>
      <c r="F12" s="339">
        <v>0</v>
      </c>
      <c r="G12" s="339">
        <v>0</v>
      </c>
      <c r="H12" s="339">
        <v>0</v>
      </c>
      <c r="I12" s="339">
        <v>0</v>
      </c>
      <c r="J12" s="339">
        <v>0</v>
      </c>
      <c r="K12" s="339">
        <v>853009.40602000011</v>
      </c>
      <c r="L12" s="1801"/>
      <c r="M12" s="1053" t="s">
        <v>4015</v>
      </c>
      <c r="N12" s="339">
        <v>1665882.2506486</v>
      </c>
      <c r="O12" s="339">
        <v>0</v>
      </c>
      <c r="P12" s="339">
        <v>0</v>
      </c>
      <c r="Q12" s="339">
        <v>0</v>
      </c>
      <c r="R12" s="339">
        <v>230190.58524049999</v>
      </c>
      <c r="S12" s="339">
        <v>808508.08412000001</v>
      </c>
      <c r="T12" s="339">
        <v>21525.4</v>
      </c>
      <c r="U12" s="339">
        <v>21524.400000000001</v>
      </c>
      <c r="V12" s="339">
        <v>2747630.7200090997</v>
      </c>
    </row>
    <row r="13" spans="1:22" x14ac:dyDescent="0.2">
      <c r="A13" s="1798"/>
      <c r="B13" s="1053" t="s">
        <v>4016</v>
      </c>
      <c r="C13" s="339">
        <v>12890.918182919997</v>
      </c>
      <c r="D13" s="339">
        <v>0</v>
      </c>
      <c r="E13" s="339">
        <v>0</v>
      </c>
      <c r="F13" s="339">
        <v>0</v>
      </c>
      <c r="G13" s="339">
        <v>0</v>
      </c>
      <c r="H13" s="339">
        <v>7391.9979749999993</v>
      </c>
      <c r="I13" s="339">
        <v>0</v>
      </c>
      <c r="J13" s="339">
        <v>0</v>
      </c>
      <c r="K13" s="339">
        <v>20282.916157919997</v>
      </c>
      <c r="L13" s="1801"/>
      <c r="M13" s="1053" t="s">
        <v>4016</v>
      </c>
      <c r="N13" s="339">
        <v>442572.90444540116</v>
      </c>
      <c r="O13" s="339">
        <v>0</v>
      </c>
      <c r="P13" s="339">
        <v>0</v>
      </c>
      <c r="Q13" s="339">
        <v>0</v>
      </c>
      <c r="R13" s="339">
        <v>0</v>
      </c>
      <c r="S13" s="339">
        <v>33177.334158692101</v>
      </c>
      <c r="T13" s="339">
        <v>0</v>
      </c>
      <c r="U13" s="339">
        <v>115.08112799999998</v>
      </c>
      <c r="V13" s="339">
        <v>475865.31973209325</v>
      </c>
    </row>
    <row r="14" spans="1:22" x14ac:dyDescent="0.2">
      <c r="A14" s="1798"/>
      <c r="B14" s="1053" t="s">
        <v>4017</v>
      </c>
      <c r="C14" s="339">
        <v>15723.364489999994</v>
      </c>
      <c r="D14" s="339">
        <v>0</v>
      </c>
      <c r="E14" s="339">
        <v>0</v>
      </c>
      <c r="F14" s="339">
        <v>0</v>
      </c>
      <c r="G14" s="339">
        <v>0</v>
      </c>
      <c r="H14" s="339">
        <v>10450.168799999999</v>
      </c>
      <c r="I14" s="339">
        <v>0</v>
      </c>
      <c r="J14" s="339">
        <v>0</v>
      </c>
      <c r="K14" s="339">
        <v>26173.533289999992</v>
      </c>
      <c r="L14" s="1801"/>
      <c r="M14" s="1053" t="s">
        <v>4017</v>
      </c>
      <c r="N14" s="339">
        <v>18704.046105538</v>
      </c>
      <c r="O14" s="339">
        <v>0</v>
      </c>
      <c r="P14" s="339">
        <v>0</v>
      </c>
      <c r="Q14" s="339">
        <v>3.7939000000000003</v>
      </c>
      <c r="R14" s="339">
        <v>1345.5</v>
      </c>
      <c r="S14" s="339">
        <v>7255.9214745040008</v>
      </c>
      <c r="T14" s="339">
        <v>0</v>
      </c>
      <c r="U14" s="339">
        <v>0</v>
      </c>
      <c r="V14" s="339">
        <v>27309.261480042001</v>
      </c>
    </row>
    <row r="15" spans="1:22" x14ac:dyDescent="0.2">
      <c r="A15" s="1798"/>
      <c r="B15" s="1053" t="s">
        <v>4018</v>
      </c>
      <c r="C15" s="339">
        <v>7693.438624999997</v>
      </c>
      <c r="D15" s="339">
        <v>0</v>
      </c>
      <c r="E15" s="339">
        <v>0</v>
      </c>
      <c r="F15" s="339">
        <v>0</v>
      </c>
      <c r="G15" s="339">
        <v>0</v>
      </c>
      <c r="H15" s="339">
        <v>15386.877249999994</v>
      </c>
      <c r="I15" s="339">
        <v>0</v>
      </c>
      <c r="J15" s="339">
        <v>0</v>
      </c>
      <c r="K15" s="339">
        <v>23080.315874999993</v>
      </c>
      <c r="L15" s="1801"/>
      <c r="M15" s="1053" t="s">
        <v>4018</v>
      </c>
      <c r="N15" s="339">
        <v>1347.5710488330012</v>
      </c>
      <c r="O15" s="339">
        <v>0</v>
      </c>
      <c r="P15" s="339">
        <v>1872.5948487150001</v>
      </c>
      <c r="Q15" s="339">
        <v>0</v>
      </c>
      <c r="R15" s="339">
        <v>0</v>
      </c>
      <c r="S15" s="339">
        <v>410.81130628599999</v>
      </c>
      <c r="T15" s="339">
        <v>0</v>
      </c>
      <c r="U15" s="339">
        <v>0</v>
      </c>
      <c r="V15" s="339">
        <v>3630.9772038340016</v>
      </c>
    </row>
    <row r="16" spans="1:22" x14ac:dyDescent="0.2">
      <c r="A16" s="1798"/>
      <c r="B16" s="1536" t="s">
        <v>4019</v>
      </c>
      <c r="C16" s="339">
        <v>21301.454970579995</v>
      </c>
      <c r="D16" s="339">
        <v>0</v>
      </c>
      <c r="E16" s="339">
        <v>0</v>
      </c>
      <c r="F16" s="339">
        <v>0</v>
      </c>
      <c r="G16" s="339">
        <v>0</v>
      </c>
      <c r="H16" s="339">
        <v>0</v>
      </c>
      <c r="I16" s="339">
        <v>0</v>
      </c>
      <c r="J16" s="339">
        <v>0</v>
      </c>
      <c r="K16" s="339">
        <v>21301.454970579995</v>
      </c>
      <c r="L16" s="1801"/>
      <c r="M16" s="1536" t="s">
        <v>4019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</row>
    <row r="17" spans="1:182" x14ac:dyDescent="0.2">
      <c r="A17" s="1798"/>
      <c r="B17" s="1053" t="s">
        <v>4020</v>
      </c>
      <c r="C17" s="339">
        <v>0</v>
      </c>
      <c r="D17" s="339">
        <v>0</v>
      </c>
      <c r="E17" s="339">
        <v>0</v>
      </c>
      <c r="F17" s="339">
        <v>0</v>
      </c>
      <c r="G17" s="339">
        <v>0</v>
      </c>
      <c r="H17" s="339">
        <v>0</v>
      </c>
      <c r="I17" s="339">
        <v>0</v>
      </c>
      <c r="J17" s="339">
        <v>0</v>
      </c>
      <c r="K17" s="339">
        <v>0</v>
      </c>
      <c r="L17" s="1801"/>
      <c r="M17" s="1053" t="s">
        <v>4020</v>
      </c>
      <c r="N17" s="339">
        <v>19174.308007464992</v>
      </c>
      <c r="O17" s="339">
        <v>0</v>
      </c>
      <c r="P17" s="339">
        <v>19453.937139067984</v>
      </c>
      <c r="Q17" s="339">
        <v>0</v>
      </c>
      <c r="R17" s="339">
        <v>0</v>
      </c>
      <c r="S17" s="339">
        <v>0</v>
      </c>
      <c r="T17" s="339">
        <v>0</v>
      </c>
      <c r="U17" s="339">
        <v>0</v>
      </c>
      <c r="V17" s="339">
        <v>38628.24514653298</v>
      </c>
    </row>
    <row r="18" spans="1:182" x14ac:dyDescent="0.2">
      <c r="A18" s="1798"/>
      <c r="B18" s="1053" t="s">
        <v>4021</v>
      </c>
      <c r="C18" s="339">
        <v>0</v>
      </c>
      <c r="D18" s="339">
        <v>0</v>
      </c>
      <c r="E18" s="339">
        <v>0</v>
      </c>
      <c r="F18" s="339">
        <v>0</v>
      </c>
      <c r="G18" s="339">
        <v>0</v>
      </c>
      <c r="H18" s="339">
        <v>0</v>
      </c>
      <c r="I18" s="339">
        <v>0</v>
      </c>
      <c r="J18" s="339">
        <v>0</v>
      </c>
      <c r="K18" s="339">
        <v>0</v>
      </c>
      <c r="L18" s="1801"/>
      <c r="M18" s="1053" t="s">
        <v>4021</v>
      </c>
      <c r="N18" s="339">
        <v>0</v>
      </c>
      <c r="O18" s="339">
        <v>0</v>
      </c>
      <c r="P18" s="339">
        <v>0</v>
      </c>
      <c r="Q18" s="339">
        <v>0</v>
      </c>
      <c r="R18" s="339">
        <v>0</v>
      </c>
      <c r="S18" s="339">
        <v>0</v>
      </c>
      <c r="T18" s="339">
        <v>0</v>
      </c>
      <c r="U18" s="339">
        <v>0</v>
      </c>
      <c r="V18" s="339">
        <v>0</v>
      </c>
    </row>
    <row r="19" spans="1:182" x14ac:dyDescent="0.2">
      <c r="A19" s="1798"/>
      <c r="B19" s="1053" t="s">
        <v>4022</v>
      </c>
      <c r="C19" s="339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1801"/>
      <c r="M19" s="1053" t="s">
        <v>4022</v>
      </c>
      <c r="N19" s="339">
        <v>0</v>
      </c>
      <c r="O19" s="339">
        <v>0</v>
      </c>
      <c r="P19" s="339">
        <v>1672.6118499999998</v>
      </c>
      <c r="Q19" s="339">
        <v>0</v>
      </c>
      <c r="R19" s="339">
        <v>0</v>
      </c>
      <c r="S19" s="339">
        <v>0</v>
      </c>
      <c r="T19" s="339">
        <v>0</v>
      </c>
      <c r="U19" s="339">
        <v>0</v>
      </c>
      <c r="V19" s="339">
        <v>1672.6118499999998</v>
      </c>
    </row>
    <row r="20" spans="1:182" ht="14.25" thickBot="1" x14ac:dyDescent="0.25">
      <c r="A20" s="1799"/>
      <c r="B20" s="1493" t="s">
        <v>4023</v>
      </c>
      <c r="C20" s="636">
        <v>912058.89628849993</v>
      </c>
      <c r="D20" s="636">
        <v>0</v>
      </c>
      <c r="E20" s="636">
        <v>0</v>
      </c>
      <c r="F20" s="636">
        <v>0</v>
      </c>
      <c r="G20" s="636">
        <v>0</v>
      </c>
      <c r="H20" s="636">
        <v>33229.044024999996</v>
      </c>
      <c r="I20" s="636">
        <v>0</v>
      </c>
      <c r="J20" s="636">
        <v>0</v>
      </c>
      <c r="K20" s="636">
        <v>945287.94031349989</v>
      </c>
      <c r="L20" s="1802"/>
      <c r="M20" s="1493" t="s">
        <v>4023</v>
      </c>
      <c r="N20" s="635">
        <v>8765230.3892458007</v>
      </c>
      <c r="O20" s="635">
        <v>0</v>
      </c>
      <c r="P20" s="635">
        <v>22999.143837782987</v>
      </c>
      <c r="Q20" s="635">
        <v>3.7939000000000003</v>
      </c>
      <c r="R20" s="635">
        <v>231536.08524049999</v>
      </c>
      <c r="S20" s="635">
        <v>7464729.5590494452</v>
      </c>
      <c r="T20" s="635">
        <v>21525.4</v>
      </c>
      <c r="U20" s="635">
        <v>21639.481128000003</v>
      </c>
      <c r="V20" s="635">
        <v>16527663.85240153</v>
      </c>
      <c r="W20" s="708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J20" s="708"/>
      <c r="AK20" s="708"/>
      <c r="AL20" s="708"/>
      <c r="AM20" s="708"/>
      <c r="AN20" s="708"/>
      <c r="AO20" s="708"/>
      <c r="AP20" s="708"/>
      <c r="AQ20" s="708"/>
      <c r="AR20" s="708"/>
      <c r="AS20" s="708"/>
      <c r="AT20" s="708"/>
      <c r="AU20" s="708"/>
      <c r="AV20" s="708"/>
      <c r="AW20" s="708"/>
      <c r="AX20" s="708"/>
      <c r="AY20" s="708"/>
      <c r="AZ20" s="708"/>
      <c r="BA20" s="708"/>
      <c r="BB20" s="708"/>
      <c r="BC20" s="708"/>
      <c r="BD20" s="708"/>
      <c r="BE20" s="708"/>
      <c r="BF20" s="708"/>
      <c r="BG20" s="708"/>
      <c r="BH20" s="708"/>
      <c r="BI20" s="708"/>
      <c r="BJ20" s="708"/>
      <c r="BK20" s="708"/>
      <c r="BL20" s="708"/>
      <c r="BM20" s="708"/>
      <c r="BN20" s="708"/>
      <c r="BO20" s="708"/>
      <c r="BP20" s="708"/>
      <c r="BQ20" s="708"/>
      <c r="BR20" s="708"/>
      <c r="BS20" s="708"/>
      <c r="BT20" s="708"/>
      <c r="BU20" s="708"/>
      <c r="BV20" s="708"/>
      <c r="BW20" s="708"/>
      <c r="BX20" s="708"/>
      <c r="BY20" s="708"/>
      <c r="BZ20" s="708"/>
      <c r="CA20" s="708"/>
      <c r="CB20" s="708"/>
      <c r="CC20" s="708"/>
      <c r="CD20" s="708"/>
      <c r="CE20" s="708"/>
      <c r="CF20" s="708"/>
      <c r="CG20" s="708"/>
      <c r="CH20" s="708"/>
      <c r="CI20" s="708"/>
      <c r="CJ20" s="708"/>
      <c r="CK20" s="708"/>
      <c r="CL20" s="708"/>
      <c r="CM20" s="708"/>
      <c r="CN20" s="708"/>
      <c r="CO20" s="708"/>
      <c r="CP20" s="708"/>
      <c r="CQ20" s="708"/>
      <c r="CR20" s="708"/>
      <c r="CS20" s="708"/>
      <c r="CT20" s="708"/>
      <c r="CU20" s="708"/>
      <c r="CV20" s="708"/>
      <c r="CW20" s="708"/>
      <c r="CX20" s="708"/>
      <c r="CY20" s="708"/>
      <c r="CZ20" s="708"/>
      <c r="DA20" s="708"/>
      <c r="DB20" s="708"/>
      <c r="DC20" s="708"/>
      <c r="DD20" s="708"/>
      <c r="DE20" s="708"/>
      <c r="DF20" s="708"/>
      <c r="DG20" s="708"/>
      <c r="DH20" s="708"/>
      <c r="DI20" s="708"/>
      <c r="DJ20" s="708"/>
      <c r="DK20" s="708"/>
      <c r="DL20" s="708"/>
      <c r="DM20" s="708"/>
      <c r="DN20" s="708"/>
      <c r="DO20" s="708"/>
      <c r="DP20" s="708"/>
      <c r="DQ20" s="708"/>
      <c r="DR20" s="708"/>
      <c r="DS20" s="708"/>
      <c r="DT20" s="708"/>
      <c r="DU20" s="708"/>
      <c r="DV20" s="708"/>
      <c r="DW20" s="708"/>
      <c r="DX20" s="708"/>
      <c r="DY20" s="708"/>
      <c r="DZ20" s="708"/>
      <c r="EA20" s="708"/>
      <c r="EB20" s="708"/>
      <c r="EC20" s="708"/>
      <c r="ED20" s="708"/>
      <c r="EE20" s="708"/>
      <c r="EF20" s="708"/>
      <c r="EG20" s="708"/>
      <c r="EH20" s="708"/>
      <c r="EI20" s="708"/>
      <c r="EJ20" s="708"/>
      <c r="EK20" s="708"/>
      <c r="EL20" s="708"/>
      <c r="EM20" s="708"/>
      <c r="EN20" s="708"/>
      <c r="EO20" s="708"/>
      <c r="EP20" s="708"/>
      <c r="EQ20" s="708"/>
      <c r="ER20" s="708"/>
      <c r="ES20" s="708"/>
      <c r="ET20" s="708"/>
      <c r="EU20" s="708"/>
      <c r="EV20" s="708"/>
      <c r="EW20" s="708"/>
      <c r="EX20" s="708"/>
      <c r="EY20" s="708"/>
      <c r="EZ20" s="708"/>
      <c r="FA20" s="708"/>
      <c r="FB20" s="708"/>
      <c r="FC20" s="708"/>
      <c r="FD20" s="708"/>
      <c r="FE20" s="708"/>
      <c r="FF20" s="708"/>
      <c r="FG20" s="708"/>
      <c r="FH20" s="708"/>
      <c r="FI20" s="708"/>
      <c r="FJ20" s="708"/>
      <c r="FK20" s="708"/>
      <c r="FL20" s="708"/>
      <c r="FM20" s="708"/>
      <c r="FN20" s="708"/>
      <c r="FO20" s="708"/>
      <c r="FP20" s="708"/>
      <c r="FQ20" s="708"/>
      <c r="FR20" s="708"/>
      <c r="FS20" s="708"/>
      <c r="FT20" s="708"/>
      <c r="FU20" s="708"/>
      <c r="FV20" s="708"/>
      <c r="FW20" s="708"/>
      <c r="FX20" s="708"/>
      <c r="FY20" s="708"/>
      <c r="FZ20" s="708"/>
    </row>
    <row r="21" spans="1:182" x14ac:dyDescent="0.2">
      <c r="A21" s="1800" t="s">
        <v>103</v>
      </c>
      <c r="B21" s="1533" t="s">
        <v>4014</v>
      </c>
      <c r="C21" s="339">
        <v>4227.9668999999994</v>
      </c>
      <c r="D21" s="339">
        <v>0</v>
      </c>
      <c r="E21" s="339">
        <v>0</v>
      </c>
      <c r="F21" s="339">
        <v>0</v>
      </c>
      <c r="G21" s="339">
        <v>4227.9668999999994</v>
      </c>
      <c r="H21" s="339">
        <v>8455.9337999999989</v>
      </c>
      <c r="I21" s="339">
        <v>4380.3244799999984</v>
      </c>
      <c r="J21" s="339">
        <v>2190.1622399999992</v>
      </c>
      <c r="K21" s="339">
        <v>23482.354319999995</v>
      </c>
      <c r="L21" s="1797" t="s">
        <v>1421</v>
      </c>
      <c r="M21" s="1533" t="s">
        <v>4014</v>
      </c>
      <c r="N21" s="335">
        <v>9143.4794400000192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9143.4794400000192</v>
      </c>
    </row>
    <row r="22" spans="1:182" x14ac:dyDescent="0.2">
      <c r="A22" s="1801"/>
      <c r="B22" s="1053" t="s">
        <v>4015</v>
      </c>
      <c r="C22" s="339">
        <v>640</v>
      </c>
      <c r="D22" s="339">
        <v>0</v>
      </c>
      <c r="E22" s="339">
        <v>0</v>
      </c>
      <c r="F22" s="339">
        <v>0</v>
      </c>
      <c r="G22" s="339">
        <v>0</v>
      </c>
      <c r="H22" s="339">
        <v>1280</v>
      </c>
      <c r="I22" s="339">
        <v>300</v>
      </c>
      <c r="J22" s="339">
        <v>150</v>
      </c>
      <c r="K22" s="339">
        <v>2370</v>
      </c>
      <c r="L22" s="1798"/>
      <c r="M22" s="1053" t="s">
        <v>4015</v>
      </c>
      <c r="N22" s="339">
        <v>314295.74090000062</v>
      </c>
      <c r="O22" s="339">
        <v>0</v>
      </c>
      <c r="P22" s="339">
        <v>0</v>
      </c>
      <c r="Q22" s="339">
        <v>847</v>
      </c>
      <c r="R22" s="339">
        <v>0</v>
      </c>
      <c r="S22" s="339">
        <v>307370.6488500007</v>
      </c>
      <c r="T22" s="339">
        <v>0</v>
      </c>
      <c r="U22" s="339">
        <v>0</v>
      </c>
      <c r="V22" s="339">
        <v>622513.38975000125</v>
      </c>
    </row>
    <row r="23" spans="1:182" x14ac:dyDescent="0.2">
      <c r="A23" s="1801"/>
      <c r="B23" s="1053" t="s">
        <v>4016</v>
      </c>
      <c r="C23" s="339">
        <v>323897.84496000136</v>
      </c>
      <c r="D23" s="339">
        <v>0</v>
      </c>
      <c r="E23" s="339">
        <v>0</v>
      </c>
      <c r="F23" s="339">
        <v>0</v>
      </c>
      <c r="G23" s="339">
        <v>323431.09967999975</v>
      </c>
      <c r="H23" s="339">
        <v>647795.68992000271</v>
      </c>
      <c r="I23" s="339">
        <v>180391.85375999851</v>
      </c>
      <c r="J23" s="339">
        <v>90195.926879999257</v>
      </c>
      <c r="K23" s="339">
        <v>1565712.4152000016</v>
      </c>
      <c r="L23" s="1798"/>
      <c r="M23" s="1053" t="s">
        <v>4016</v>
      </c>
      <c r="N23" s="339">
        <v>201852.53293999963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201852.53293999963</v>
      </c>
    </row>
    <row r="24" spans="1:182" x14ac:dyDescent="0.2">
      <c r="A24" s="1801"/>
      <c r="B24" s="1053" t="s">
        <v>4017</v>
      </c>
      <c r="C24" s="339">
        <v>0</v>
      </c>
      <c r="D24" s="339"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0</v>
      </c>
      <c r="K24" s="339">
        <v>0</v>
      </c>
      <c r="L24" s="1798"/>
      <c r="M24" s="1053" t="s">
        <v>4017</v>
      </c>
      <c r="N24" s="339">
        <v>671873.59045000433</v>
      </c>
      <c r="O24" s="339">
        <v>0</v>
      </c>
      <c r="P24" s="339">
        <v>0</v>
      </c>
      <c r="Q24" s="339">
        <v>0</v>
      </c>
      <c r="R24" s="339">
        <v>0</v>
      </c>
      <c r="S24" s="339">
        <v>555616.7651399998</v>
      </c>
      <c r="T24" s="339">
        <v>0</v>
      </c>
      <c r="U24" s="339">
        <v>0</v>
      </c>
      <c r="V24" s="339">
        <v>1227490.355590004</v>
      </c>
    </row>
    <row r="25" spans="1:182" x14ac:dyDescent="0.2">
      <c r="A25" s="1801"/>
      <c r="B25" s="1053" t="s">
        <v>4018</v>
      </c>
      <c r="C25" s="339">
        <v>0</v>
      </c>
      <c r="D25" s="339">
        <v>0</v>
      </c>
      <c r="E25" s="339">
        <v>0</v>
      </c>
      <c r="F25" s="339">
        <v>0</v>
      </c>
      <c r="G25" s="339">
        <v>0</v>
      </c>
      <c r="H25" s="339">
        <v>0</v>
      </c>
      <c r="I25" s="339">
        <v>0</v>
      </c>
      <c r="J25" s="339">
        <v>0</v>
      </c>
      <c r="K25" s="339">
        <v>0</v>
      </c>
      <c r="L25" s="1798"/>
      <c r="M25" s="1053" t="s">
        <v>4018</v>
      </c>
      <c r="N25" s="339">
        <v>65691.297879999867</v>
      </c>
      <c r="O25" s="339">
        <v>0</v>
      </c>
      <c r="P25" s="339">
        <v>0</v>
      </c>
      <c r="Q25" s="339">
        <v>0</v>
      </c>
      <c r="R25" s="339">
        <v>0</v>
      </c>
      <c r="S25" s="339">
        <v>54689.139079999906</v>
      </c>
      <c r="T25" s="339">
        <v>0</v>
      </c>
      <c r="U25" s="339">
        <v>0</v>
      </c>
      <c r="V25" s="339">
        <v>120380.43695999977</v>
      </c>
    </row>
    <row r="26" spans="1:182" x14ac:dyDescent="0.2">
      <c r="A26" s="1801"/>
      <c r="B26" s="1536" t="s">
        <v>4019</v>
      </c>
      <c r="C26" s="339">
        <v>0</v>
      </c>
      <c r="D26" s="339">
        <v>0</v>
      </c>
      <c r="E26" s="339">
        <v>0</v>
      </c>
      <c r="F26" s="339">
        <v>0</v>
      </c>
      <c r="G26" s="339">
        <v>0</v>
      </c>
      <c r="H26" s="339">
        <v>0</v>
      </c>
      <c r="I26" s="339">
        <v>0</v>
      </c>
      <c r="J26" s="339">
        <v>0</v>
      </c>
      <c r="K26" s="339">
        <v>0</v>
      </c>
      <c r="L26" s="1798"/>
      <c r="M26" s="1536" t="s">
        <v>4019</v>
      </c>
      <c r="N26" s="339">
        <v>0</v>
      </c>
      <c r="O26" s="339">
        <v>0</v>
      </c>
      <c r="P26" s="339">
        <v>0</v>
      </c>
      <c r="Q26" s="339">
        <v>0</v>
      </c>
      <c r="R26" s="339">
        <v>0</v>
      </c>
      <c r="S26" s="339">
        <v>0</v>
      </c>
      <c r="T26" s="339">
        <v>0</v>
      </c>
      <c r="U26" s="339">
        <v>0</v>
      </c>
      <c r="V26" s="339">
        <v>0</v>
      </c>
    </row>
    <row r="27" spans="1:182" x14ac:dyDescent="0.2">
      <c r="A27" s="1801"/>
      <c r="B27" s="1053" t="s">
        <v>4020</v>
      </c>
      <c r="C27" s="339">
        <v>0</v>
      </c>
      <c r="D27" s="339">
        <v>0</v>
      </c>
      <c r="E27" s="339">
        <v>0</v>
      </c>
      <c r="F27" s="339">
        <v>0</v>
      </c>
      <c r="G27" s="339">
        <v>0</v>
      </c>
      <c r="H27" s="339">
        <v>0</v>
      </c>
      <c r="I27" s="339">
        <v>0</v>
      </c>
      <c r="J27" s="339">
        <v>0</v>
      </c>
      <c r="K27" s="339">
        <v>0</v>
      </c>
      <c r="L27" s="1798"/>
      <c r="M27" s="1053" t="s">
        <v>4020</v>
      </c>
      <c r="N27" s="339">
        <v>174101.04946999988</v>
      </c>
      <c r="O27" s="339">
        <v>102070.60982</v>
      </c>
      <c r="P27" s="339">
        <v>0</v>
      </c>
      <c r="Q27" s="339">
        <v>0</v>
      </c>
      <c r="R27" s="339">
        <v>0</v>
      </c>
      <c r="S27" s="339">
        <v>273556.36938000028</v>
      </c>
      <c r="T27" s="339">
        <v>0</v>
      </c>
      <c r="U27" s="339">
        <v>0</v>
      </c>
      <c r="V27" s="339">
        <v>549728.02867000015</v>
      </c>
    </row>
    <row r="28" spans="1:182" x14ac:dyDescent="0.2">
      <c r="A28" s="1801"/>
      <c r="B28" s="1053" t="s">
        <v>4021</v>
      </c>
      <c r="C28" s="339">
        <v>0</v>
      </c>
      <c r="D28" s="339">
        <v>0</v>
      </c>
      <c r="E28" s="339">
        <v>0</v>
      </c>
      <c r="F28" s="339">
        <v>0</v>
      </c>
      <c r="G28" s="339">
        <v>0</v>
      </c>
      <c r="H28" s="339">
        <v>0</v>
      </c>
      <c r="I28" s="339">
        <v>0</v>
      </c>
      <c r="J28" s="339">
        <v>0</v>
      </c>
      <c r="K28" s="339">
        <v>0</v>
      </c>
      <c r="L28" s="1798"/>
      <c r="M28" s="1053" t="s">
        <v>4021</v>
      </c>
      <c r="N28" s="339">
        <v>1252.6040399999999</v>
      </c>
      <c r="O28" s="339">
        <v>2048.1545799999999</v>
      </c>
      <c r="P28" s="339">
        <v>0</v>
      </c>
      <c r="Q28" s="339">
        <v>0</v>
      </c>
      <c r="R28" s="339">
        <v>0</v>
      </c>
      <c r="S28" s="339">
        <v>0</v>
      </c>
      <c r="T28" s="339">
        <v>0</v>
      </c>
      <c r="U28" s="339">
        <v>0</v>
      </c>
      <c r="V28" s="339">
        <v>3300.7586199999996</v>
      </c>
    </row>
    <row r="29" spans="1:182" x14ac:dyDescent="0.2">
      <c r="A29" s="1801"/>
      <c r="B29" s="1053" t="s">
        <v>4022</v>
      </c>
      <c r="C29" s="339">
        <v>0</v>
      </c>
      <c r="D29" s="339">
        <v>0</v>
      </c>
      <c r="E29" s="339">
        <v>0</v>
      </c>
      <c r="F29" s="339">
        <v>0</v>
      </c>
      <c r="G29" s="339">
        <v>0</v>
      </c>
      <c r="H29" s="339">
        <v>0</v>
      </c>
      <c r="I29" s="339">
        <v>0</v>
      </c>
      <c r="J29" s="339">
        <v>0</v>
      </c>
      <c r="K29" s="339">
        <v>0</v>
      </c>
      <c r="L29" s="1798"/>
      <c r="M29" s="1053" t="s">
        <v>4022</v>
      </c>
      <c r="N29" s="339">
        <v>0</v>
      </c>
      <c r="O29" s="339">
        <v>0</v>
      </c>
      <c r="P29" s="339">
        <v>0</v>
      </c>
      <c r="Q29" s="339">
        <v>0</v>
      </c>
      <c r="R29" s="339">
        <v>0</v>
      </c>
      <c r="S29" s="339">
        <v>0</v>
      </c>
      <c r="T29" s="339">
        <v>0</v>
      </c>
      <c r="U29" s="339">
        <v>0</v>
      </c>
      <c r="V29" s="339">
        <v>0</v>
      </c>
    </row>
    <row r="30" spans="1:182" ht="14.25" thickBot="1" x14ac:dyDescent="0.25">
      <c r="A30" s="1802"/>
      <c r="B30" s="1493" t="s">
        <v>4023</v>
      </c>
      <c r="C30" s="635">
        <v>328765.81186000135</v>
      </c>
      <c r="D30" s="635">
        <v>0</v>
      </c>
      <c r="E30" s="635">
        <v>0</v>
      </c>
      <c r="F30" s="635">
        <v>0</v>
      </c>
      <c r="G30" s="635">
        <v>327659.06657999975</v>
      </c>
      <c r="H30" s="635">
        <v>657531.62372000271</v>
      </c>
      <c r="I30" s="635">
        <v>185072.17823999852</v>
      </c>
      <c r="J30" s="635">
        <v>92536.089119999262</v>
      </c>
      <c r="K30" s="635">
        <v>1591564.7695200015</v>
      </c>
      <c r="L30" s="1799"/>
      <c r="M30" s="1493" t="s">
        <v>4023</v>
      </c>
      <c r="N30" s="636">
        <v>1438210.2951200043</v>
      </c>
      <c r="O30" s="636">
        <v>104118.7644</v>
      </c>
      <c r="P30" s="636">
        <v>0</v>
      </c>
      <c r="Q30" s="636">
        <v>847</v>
      </c>
      <c r="R30" s="636">
        <v>0</v>
      </c>
      <c r="S30" s="636">
        <v>1191232.9224500007</v>
      </c>
      <c r="T30" s="636">
        <v>0</v>
      </c>
      <c r="U30" s="636">
        <v>0</v>
      </c>
      <c r="V30" s="636">
        <v>2734408.9819700047</v>
      </c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8"/>
      <c r="AH30" s="708"/>
      <c r="AI30" s="708"/>
      <c r="AJ30" s="708"/>
      <c r="AK30" s="708"/>
      <c r="AL30" s="708"/>
      <c r="AM30" s="708"/>
      <c r="AN30" s="708"/>
      <c r="AO30" s="708"/>
      <c r="AP30" s="708"/>
      <c r="AQ30" s="708"/>
      <c r="AR30" s="708"/>
      <c r="AS30" s="708"/>
      <c r="AT30" s="708"/>
      <c r="AU30" s="708"/>
      <c r="AV30" s="708"/>
      <c r="AW30" s="708"/>
      <c r="AX30" s="708"/>
      <c r="AY30" s="708"/>
      <c r="AZ30" s="708"/>
      <c r="BA30" s="708"/>
      <c r="BB30" s="708"/>
      <c r="BC30" s="708"/>
      <c r="BD30" s="708"/>
      <c r="BE30" s="708"/>
      <c r="BF30" s="708"/>
      <c r="BG30" s="708"/>
      <c r="BH30" s="708"/>
      <c r="BI30" s="708"/>
      <c r="BJ30" s="708"/>
      <c r="BK30" s="708"/>
      <c r="BL30" s="708"/>
      <c r="BM30" s="708"/>
      <c r="BN30" s="708"/>
      <c r="BO30" s="708"/>
      <c r="BP30" s="708"/>
      <c r="BQ30" s="708"/>
      <c r="BR30" s="708"/>
      <c r="BS30" s="708"/>
      <c r="BT30" s="708"/>
      <c r="BU30" s="708"/>
      <c r="BV30" s="708"/>
      <c r="BW30" s="708"/>
      <c r="BX30" s="708"/>
      <c r="BY30" s="708"/>
      <c r="BZ30" s="708"/>
      <c r="CA30" s="708"/>
      <c r="CB30" s="708"/>
      <c r="CC30" s="708"/>
      <c r="CD30" s="708"/>
      <c r="CE30" s="708"/>
      <c r="CF30" s="708"/>
      <c r="CG30" s="708"/>
      <c r="CH30" s="708"/>
      <c r="CI30" s="708"/>
      <c r="CJ30" s="708"/>
      <c r="CK30" s="708"/>
      <c r="CL30" s="708"/>
      <c r="CM30" s="708"/>
      <c r="CN30" s="708"/>
      <c r="CO30" s="708"/>
      <c r="CP30" s="708"/>
      <c r="CQ30" s="708"/>
      <c r="CR30" s="708"/>
      <c r="CS30" s="708"/>
      <c r="CT30" s="708"/>
      <c r="CU30" s="708"/>
      <c r="CV30" s="708"/>
      <c r="CW30" s="708"/>
      <c r="CX30" s="708"/>
      <c r="CY30" s="708"/>
      <c r="CZ30" s="708"/>
      <c r="DA30" s="708"/>
      <c r="DB30" s="708"/>
      <c r="DC30" s="708"/>
      <c r="DD30" s="708"/>
      <c r="DE30" s="708"/>
      <c r="DF30" s="708"/>
      <c r="DG30" s="708"/>
      <c r="DH30" s="708"/>
      <c r="DI30" s="708"/>
      <c r="DJ30" s="708"/>
      <c r="DK30" s="708"/>
      <c r="DL30" s="708"/>
      <c r="DM30" s="708"/>
      <c r="DN30" s="708"/>
      <c r="DO30" s="708"/>
      <c r="DP30" s="708"/>
      <c r="DQ30" s="708"/>
      <c r="DR30" s="708"/>
      <c r="DS30" s="708"/>
      <c r="DT30" s="708"/>
      <c r="DU30" s="708"/>
      <c r="DV30" s="708"/>
      <c r="DW30" s="708"/>
      <c r="DX30" s="708"/>
      <c r="DY30" s="708"/>
      <c r="DZ30" s="708"/>
      <c r="EA30" s="708"/>
      <c r="EB30" s="708"/>
      <c r="EC30" s="708"/>
      <c r="ED30" s="708"/>
      <c r="EE30" s="708"/>
      <c r="EF30" s="708"/>
      <c r="EG30" s="708"/>
      <c r="EH30" s="708"/>
      <c r="EI30" s="708"/>
      <c r="EJ30" s="708"/>
      <c r="EK30" s="708"/>
      <c r="EL30" s="708"/>
      <c r="EM30" s="708"/>
      <c r="EN30" s="708"/>
      <c r="EO30" s="708"/>
      <c r="EP30" s="708"/>
      <c r="EQ30" s="708"/>
      <c r="ER30" s="708"/>
      <c r="ES30" s="708"/>
      <c r="ET30" s="708"/>
      <c r="EU30" s="708"/>
      <c r="EV30" s="708"/>
      <c r="EW30" s="708"/>
      <c r="EX30" s="708"/>
      <c r="EY30" s="708"/>
      <c r="EZ30" s="708"/>
      <c r="FA30" s="708"/>
      <c r="FB30" s="708"/>
      <c r="FC30" s="708"/>
      <c r="FD30" s="708"/>
      <c r="FE30" s="708"/>
      <c r="FF30" s="708"/>
      <c r="FG30" s="708"/>
      <c r="FH30" s="708"/>
      <c r="FI30" s="708"/>
      <c r="FJ30" s="708"/>
      <c r="FK30" s="708"/>
      <c r="FL30" s="708"/>
      <c r="FM30" s="708"/>
      <c r="FN30" s="708"/>
      <c r="FO30" s="708"/>
      <c r="FP30" s="708"/>
      <c r="FQ30" s="708"/>
      <c r="FR30" s="708"/>
      <c r="FS30" s="708"/>
      <c r="FT30" s="708"/>
      <c r="FU30" s="708"/>
      <c r="FV30" s="708"/>
      <c r="FW30" s="708"/>
      <c r="FX30" s="708"/>
      <c r="FY30" s="708"/>
      <c r="FZ30" s="708"/>
    </row>
    <row r="31" spans="1:182" x14ac:dyDescent="0.2">
      <c r="A31" s="1797" t="s">
        <v>0</v>
      </c>
      <c r="B31" s="1533" t="s">
        <v>4014</v>
      </c>
      <c r="C31" s="335">
        <v>0</v>
      </c>
      <c r="D31" s="335">
        <v>0</v>
      </c>
      <c r="E31" s="335">
        <v>0</v>
      </c>
      <c r="F31" s="335">
        <v>0</v>
      </c>
      <c r="G31" s="335">
        <v>0</v>
      </c>
      <c r="H31" s="335">
        <v>0</v>
      </c>
      <c r="I31" s="335">
        <v>0</v>
      </c>
      <c r="J31" s="335">
        <v>0</v>
      </c>
      <c r="K31" s="335">
        <v>0</v>
      </c>
      <c r="L31" s="1797" t="s">
        <v>1567</v>
      </c>
      <c r="M31" s="1533" t="s">
        <v>4014</v>
      </c>
      <c r="N31" s="339">
        <v>3812638.5427884306</v>
      </c>
      <c r="O31" s="339">
        <v>0</v>
      </c>
      <c r="P31" s="339">
        <v>0</v>
      </c>
      <c r="Q31" s="339">
        <v>115</v>
      </c>
      <c r="R31" s="339">
        <v>0</v>
      </c>
      <c r="S31" s="339">
        <v>3784439.5040685087</v>
      </c>
      <c r="T31" s="339">
        <v>435081.8890099969</v>
      </c>
      <c r="U31" s="339">
        <v>0</v>
      </c>
      <c r="V31" s="339">
        <v>8032274.935866937</v>
      </c>
    </row>
    <row r="32" spans="1:182" x14ac:dyDescent="0.2">
      <c r="A32" s="1798"/>
      <c r="B32" s="1053" t="s">
        <v>4015</v>
      </c>
      <c r="C32" s="339">
        <v>1500</v>
      </c>
      <c r="D32" s="339">
        <v>0</v>
      </c>
      <c r="E32" s="339">
        <v>0</v>
      </c>
      <c r="F32" s="339">
        <v>0</v>
      </c>
      <c r="G32" s="339">
        <v>375</v>
      </c>
      <c r="H32" s="339">
        <v>0</v>
      </c>
      <c r="I32" s="339">
        <v>0</v>
      </c>
      <c r="J32" s="339">
        <v>0</v>
      </c>
      <c r="K32" s="339">
        <v>1875</v>
      </c>
      <c r="L32" s="1798"/>
      <c r="M32" s="1053" t="s">
        <v>4015</v>
      </c>
      <c r="N32" s="339">
        <v>2320092.6919999998</v>
      </c>
      <c r="O32" s="339">
        <v>0</v>
      </c>
      <c r="P32" s="339">
        <v>0</v>
      </c>
      <c r="Q32" s="339">
        <v>49604.203000000001</v>
      </c>
      <c r="R32" s="339">
        <v>439197.853</v>
      </c>
      <c r="S32" s="339">
        <v>1596830.5490000001</v>
      </c>
      <c r="T32" s="339">
        <v>1318.0728000000001</v>
      </c>
      <c r="U32" s="339">
        <v>0</v>
      </c>
      <c r="V32" s="339">
        <v>4407043.3698000005</v>
      </c>
    </row>
    <row r="33" spans="1:182" x14ac:dyDescent="0.2">
      <c r="A33" s="1798"/>
      <c r="B33" s="1053" t="s">
        <v>4016</v>
      </c>
      <c r="C33" s="339">
        <v>0</v>
      </c>
      <c r="D33" s="339">
        <v>0</v>
      </c>
      <c r="E33" s="339">
        <v>0</v>
      </c>
      <c r="F33" s="339">
        <v>0</v>
      </c>
      <c r="G33" s="339">
        <v>0</v>
      </c>
      <c r="H33" s="339">
        <v>0</v>
      </c>
      <c r="I33" s="339">
        <v>0</v>
      </c>
      <c r="J33" s="339">
        <v>0</v>
      </c>
      <c r="K33" s="339">
        <v>0</v>
      </c>
      <c r="L33" s="1798"/>
      <c r="M33" s="1053" t="s">
        <v>4016</v>
      </c>
      <c r="N33" s="339">
        <v>9713420.210864637</v>
      </c>
      <c r="O33" s="339">
        <v>0</v>
      </c>
      <c r="P33" s="339">
        <v>0</v>
      </c>
      <c r="Q33" s="339">
        <v>0</v>
      </c>
      <c r="R33" s="339">
        <v>0</v>
      </c>
      <c r="S33" s="339">
        <v>1589321.1917104935</v>
      </c>
      <c r="T33" s="339">
        <v>1268.0920100000001</v>
      </c>
      <c r="U33" s="339">
        <v>0</v>
      </c>
      <c r="V33" s="339">
        <v>11304009.494585132</v>
      </c>
    </row>
    <row r="34" spans="1:182" x14ac:dyDescent="0.2">
      <c r="A34" s="1798"/>
      <c r="B34" s="1053" t="s">
        <v>4017</v>
      </c>
      <c r="C34" s="339">
        <v>0</v>
      </c>
      <c r="D34" s="339">
        <v>0</v>
      </c>
      <c r="E34" s="339">
        <v>0</v>
      </c>
      <c r="F34" s="339">
        <v>0</v>
      </c>
      <c r="G34" s="339">
        <v>0</v>
      </c>
      <c r="H34" s="339">
        <v>0</v>
      </c>
      <c r="I34" s="339">
        <v>0</v>
      </c>
      <c r="J34" s="339">
        <v>0</v>
      </c>
      <c r="K34" s="339">
        <v>0</v>
      </c>
      <c r="L34" s="1798"/>
      <c r="M34" s="1053" t="s">
        <v>4017</v>
      </c>
      <c r="N34" s="339">
        <v>21508.062999999998</v>
      </c>
      <c r="O34" s="339">
        <v>0</v>
      </c>
      <c r="P34" s="339">
        <v>0</v>
      </c>
      <c r="Q34" s="339">
        <v>0</v>
      </c>
      <c r="R34" s="339">
        <v>0</v>
      </c>
      <c r="S34" s="339">
        <v>21508.062999999998</v>
      </c>
      <c r="T34" s="339">
        <v>0</v>
      </c>
      <c r="U34" s="339">
        <v>0</v>
      </c>
      <c r="V34" s="339">
        <v>43016.125999999997</v>
      </c>
    </row>
    <row r="35" spans="1:182" x14ac:dyDescent="0.2">
      <c r="A35" s="1798"/>
      <c r="B35" s="1053" t="s">
        <v>4018</v>
      </c>
      <c r="C35" s="339">
        <v>0</v>
      </c>
      <c r="D35" s="339">
        <v>0</v>
      </c>
      <c r="E35" s="339">
        <v>0</v>
      </c>
      <c r="F35" s="339">
        <v>0</v>
      </c>
      <c r="G35" s="339">
        <v>0</v>
      </c>
      <c r="H35" s="339">
        <v>0</v>
      </c>
      <c r="I35" s="339">
        <v>0</v>
      </c>
      <c r="J35" s="339">
        <v>0</v>
      </c>
      <c r="K35" s="339">
        <v>0</v>
      </c>
      <c r="L35" s="1798"/>
      <c r="M35" s="1053" t="s">
        <v>4018</v>
      </c>
      <c r="N35" s="339">
        <v>0</v>
      </c>
      <c r="O35" s="339">
        <v>0</v>
      </c>
      <c r="P35" s="339">
        <v>0</v>
      </c>
      <c r="Q35" s="339">
        <v>0</v>
      </c>
      <c r="R35" s="339">
        <v>0</v>
      </c>
      <c r="S35" s="339">
        <v>0</v>
      </c>
      <c r="T35" s="339">
        <v>0</v>
      </c>
      <c r="U35" s="339">
        <v>0</v>
      </c>
      <c r="V35" s="339">
        <v>0</v>
      </c>
    </row>
    <row r="36" spans="1:182" x14ac:dyDescent="0.2">
      <c r="A36" s="1798"/>
      <c r="B36" s="1536" t="s">
        <v>4019</v>
      </c>
      <c r="C36" s="339">
        <v>0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1798"/>
      <c r="M36" s="1536" t="s">
        <v>4019</v>
      </c>
      <c r="N36" s="339">
        <v>0</v>
      </c>
      <c r="O36" s="339">
        <v>0</v>
      </c>
      <c r="P36" s="339">
        <v>0</v>
      </c>
      <c r="Q36" s="339">
        <v>0</v>
      </c>
      <c r="R36" s="339">
        <v>0</v>
      </c>
      <c r="S36" s="339">
        <v>0</v>
      </c>
      <c r="T36" s="339">
        <v>0</v>
      </c>
      <c r="U36" s="339">
        <v>0</v>
      </c>
      <c r="V36" s="339">
        <v>0</v>
      </c>
    </row>
    <row r="37" spans="1:182" x14ac:dyDescent="0.2">
      <c r="A37" s="1798"/>
      <c r="B37" s="1053" t="s">
        <v>4020</v>
      </c>
      <c r="C37" s="339">
        <v>0</v>
      </c>
      <c r="D37" s="339">
        <v>0</v>
      </c>
      <c r="E37" s="339">
        <v>0</v>
      </c>
      <c r="F37" s="339">
        <v>0</v>
      </c>
      <c r="G37" s="339">
        <v>0</v>
      </c>
      <c r="H37" s="339">
        <v>0</v>
      </c>
      <c r="I37" s="339">
        <v>0</v>
      </c>
      <c r="J37" s="339">
        <v>0</v>
      </c>
      <c r="K37" s="339">
        <v>0</v>
      </c>
      <c r="L37" s="1798"/>
      <c r="M37" s="1053" t="s">
        <v>4020</v>
      </c>
      <c r="N37" s="339">
        <v>0</v>
      </c>
      <c r="O37" s="339">
        <v>0</v>
      </c>
      <c r="P37" s="339">
        <v>0</v>
      </c>
      <c r="Q37" s="339">
        <v>0</v>
      </c>
      <c r="R37" s="339">
        <v>0</v>
      </c>
      <c r="S37" s="339">
        <v>0</v>
      </c>
      <c r="T37" s="339">
        <v>0</v>
      </c>
      <c r="U37" s="339">
        <v>0</v>
      </c>
      <c r="V37" s="339">
        <v>0</v>
      </c>
    </row>
    <row r="38" spans="1:182" x14ac:dyDescent="0.2">
      <c r="A38" s="1798"/>
      <c r="B38" s="1053" t="s">
        <v>4021</v>
      </c>
      <c r="C38" s="339">
        <v>0</v>
      </c>
      <c r="D38" s="339">
        <v>0</v>
      </c>
      <c r="E38" s="339">
        <v>0</v>
      </c>
      <c r="F38" s="339">
        <v>0</v>
      </c>
      <c r="G38" s="339">
        <v>0</v>
      </c>
      <c r="H38" s="339">
        <v>0</v>
      </c>
      <c r="I38" s="339">
        <v>0</v>
      </c>
      <c r="J38" s="339">
        <v>0</v>
      </c>
      <c r="K38" s="339">
        <v>0</v>
      </c>
      <c r="L38" s="1798"/>
      <c r="M38" s="1053" t="s">
        <v>4021</v>
      </c>
      <c r="N38" s="339">
        <v>0</v>
      </c>
      <c r="O38" s="339">
        <v>0</v>
      </c>
      <c r="P38" s="339">
        <v>0</v>
      </c>
      <c r="Q38" s="339">
        <v>0</v>
      </c>
      <c r="R38" s="339">
        <v>0</v>
      </c>
      <c r="S38" s="339">
        <v>0</v>
      </c>
      <c r="T38" s="339">
        <v>0</v>
      </c>
      <c r="U38" s="339">
        <v>0</v>
      </c>
      <c r="V38" s="339">
        <v>0</v>
      </c>
    </row>
    <row r="39" spans="1:182" x14ac:dyDescent="0.2">
      <c r="A39" s="1798"/>
      <c r="B39" s="1053" t="s">
        <v>4022</v>
      </c>
      <c r="C39" s="339">
        <v>0</v>
      </c>
      <c r="D39" s="339">
        <v>0</v>
      </c>
      <c r="E39" s="339">
        <v>0</v>
      </c>
      <c r="F39" s="339">
        <v>0</v>
      </c>
      <c r="G39" s="339">
        <v>0</v>
      </c>
      <c r="H39" s="339">
        <v>0</v>
      </c>
      <c r="I39" s="339">
        <v>0</v>
      </c>
      <c r="J39" s="339">
        <v>0</v>
      </c>
      <c r="K39" s="339">
        <v>0</v>
      </c>
      <c r="L39" s="1798"/>
      <c r="M39" s="1053" t="s">
        <v>4022</v>
      </c>
      <c r="N39" s="339">
        <v>0</v>
      </c>
      <c r="O39" s="339">
        <v>0</v>
      </c>
      <c r="P39" s="339">
        <v>0</v>
      </c>
      <c r="Q39" s="339">
        <v>0</v>
      </c>
      <c r="R39" s="339">
        <v>0</v>
      </c>
      <c r="S39" s="339">
        <v>0</v>
      </c>
      <c r="T39" s="339">
        <v>0</v>
      </c>
      <c r="U39" s="339">
        <v>0</v>
      </c>
      <c r="V39" s="339">
        <v>0</v>
      </c>
    </row>
    <row r="40" spans="1:182" ht="14.25" thickBot="1" x14ac:dyDescent="0.25">
      <c r="A40" s="1799"/>
      <c r="B40" s="1493" t="s">
        <v>4023</v>
      </c>
      <c r="C40" s="636">
        <v>1500</v>
      </c>
      <c r="D40" s="636">
        <v>0</v>
      </c>
      <c r="E40" s="636">
        <v>0</v>
      </c>
      <c r="F40" s="636">
        <v>0</v>
      </c>
      <c r="G40" s="636">
        <v>375</v>
      </c>
      <c r="H40" s="636">
        <v>0</v>
      </c>
      <c r="I40" s="636">
        <v>0</v>
      </c>
      <c r="J40" s="636">
        <v>0</v>
      </c>
      <c r="K40" s="636">
        <v>1875</v>
      </c>
      <c r="L40" s="1799"/>
      <c r="M40" s="1493" t="s">
        <v>4023</v>
      </c>
      <c r="N40" s="635">
        <v>15867659.508653067</v>
      </c>
      <c r="O40" s="635">
        <v>0</v>
      </c>
      <c r="P40" s="635">
        <v>0</v>
      </c>
      <c r="Q40" s="635">
        <v>49719.203000000001</v>
      </c>
      <c r="R40" s="635">
        <v>439197.853</v>
      </c>
      <c r="S40" s="635">
        <v>6992099.3077790029</v>
      </c>
      <c r="T40" s="635">
        <v>437668.05381999695</v>
      </c>
      <c r="U40" s="635">
        <v>0</v>
      </c>
      <c r="V40" s="635">
        <v>23786343.926252063</v>
      </c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08"/>
      <c r="AH40" s="708"/>
      <c r="AI40" s="708"/>
      <c r="AJ40" s="708"/>
      <c r="AK40" s="708"/>
      <c r="AL40" s="708"/>
      <c r="AM40" s="708"/>
      <c r="AN40" s="708"/>
      <c r="AO40" s="708"/>
      <c r="AP40" s="708"/>
      <c r="AQ40" s="708"/>
      <c r="AR40" s="708"/>
      <c r="AS40" s="708"/>
      <c r="AT40" s="708"/>
      <c r="AU40" s="708"/>
      <c r="AV40" s="708"/>
      <c r="AW40" s="708"/>
      <c r="AX40" s="708"/>
      <c r="AY40" s="708"/>
      <c r="AZ40" s="708"/>
      <c r="BA40" s="708"/>
      <c r="BB40" s="708"/>
      <c r="BC40" s="708"/>
      <c r="BD40" s="708"/>
      <c r="BE40" s="708"/>
      <c r="BF40" s="708"/>
      <c r="BG40" s="708"/>
      <c r="BH40" s="708"/>
      <c r="BI40" s="708"/>
      <c r="BJ40" s="708"/>
      <c r="BK40" s="708"/>
      <c r="BL40" s="708"/>
      <c r="BM40" s="708"/>
      <c r="BN40" s="708"/>
      <c r="BO40" s="708"/>
      <c r="BP40" s="708"/>
      <c r="BQ40" s="708"/>
      <c r="BR40" s="708"/>
      <c r="BS40" s="708"/>
      <c r="BT40" s="708"/>
      <c r="BU40" s="708"/>
      <c r="BV40" s="708"/>
      <c r="BW40" s="708"/>
      <c r="BX40" s="708"/>
      <c r="BY40" s="708"/>
      <c r="BZ40" s="708"/>
      <c r="CA40" s="708"/>
      <c r="CB40" s="708"/>
      <c r="CC40" s="708"/>
      <c r="CD40" s="708"/>
      <c r="CE40" s="708"/>
      <c r="CF40" s="708"/>
      <c r="CG40" s="708"/>
      <c r="CH40" s="708"/>
      <c r="CI40" s="708"/>
      <c r="CJ40" s="708"/>
      <c r="CK40" s="708"/>
      <c r="CL40" s="708"/>
      <c r="CM40" s="708"/>
      <c r="CN40" s="708"/>
      <c r="CO40" s="708"/>
      <c r="CP40" s="708"/>
      <c r="CQ40" s="708"/>
      <c r="CR40" s="708"/>
      <c r="CS40" s="708"/>
      <c r="CT40" s="708"/>
      <c r="CU40" s="708"/>
      <c r="CV40" s="708"/>
      <c r="CW40" s="708"/>
      <c r="CX40" s="708"/>
      <c r="CY40" s="708"/>
      <c r="CZ40" s="708"/>
      <c r="DA40" s="708"/>
      <c r="DB40" s="708"/>
      <c r="DC40" s="708"/>
      <c r="DD40" s="708"/>
      <c r="DE40" s="708"/>
      <c r="DF40" s="708"/>
      <c r="DG40" s="708"/>
      <c r="DH40" s="708"/>
      <c r="DI40" s="708"/>
      <c r="DJ40" s="708"/>
      <c r="DK40" s="708"/>
      <c r="DL40" s="708"/>
      <c r="DM40" s="708"/>
      <c r="DN40" s="708"/>
      <c r="DO40" s="708"/>
      <c r="DP40" s="708"/>
      <c r="DQ40" s="708"/>
      <c r="DR40" s="708"/>
      <c r="DS40" s="708"/>
      <c r="DT40" s="708"/>
      <c r="DU40" s="708"/>
      <c r="DV40" s="708"/>
      <c r="DW40" s="708"/>
      <c r="DX40" s="708"/>
      <c r="DY40" s="708"/>
      <c r="DZ40" s="708"/>
      <c r="EA40" s="708"/>
      <c r="EB40" s="708"/>
      <c r="EC40" s="708"/>
      <c r="ED40" s="708"/>
      <c r="EE40" s="708"/>
      <c r="EF40" s="708"/>
      <c r="EG40" s="708"/>
      <c r="EH40" s="708"/>
      <c r="EI40" s="708"/>
      <c r="EJ40" s="708"/>
      <c r="EK40" s="708"/>
      <c r="EL40" s="708"/>
      <c r="EM40" s="708"/>
      <c r="EN40" s="708"/>
      <c r="EO40" s="708"/>
      <c r="EP40" s="708"/>
      <c r="EQ40" s="708"/>
      <c r="ER40" s="708"/>
      <c r="ES40" s="708"/>
      <c r="ET40" s="708"/>
      <c r="EU40" s="708"/>
      <c r="EV40" s="708"/>
      <c r="EW40" s="708"/>
      <c r="EX40" s="708"/>
      <c r="EY40" s="708"/>
      <c r="EZ40" s="708"/>
      <c r="FA40" s="708"/>
      <c r="FB40" s="708"/>
      <c r="FC40" s="708"/>
      <c r="FD40" s="708"/>
      <c r="FE40" s="708"/>
      <c r="FF40" s="708"/>
      <c r="FG40" s="708"/>
      <c r="FH40" s="708"/>
      <c r="FI40" s="708"/>
      <c r="FJ40" s="708"/>
      <c r="FK40" s="708"/>
      <c r="FL40" s="708"/>
      <c r="FM40" s="708"/>
      <c r="FN40" s="708"/>
      <c r="FO40" s="708"/>
      <c r="FP40" s="708"/>
      <c r="FQ40" s="708"/>
      <c r="FR40" s="708"/>
      <c r="FS40" s="708"/>
      <c r="FT40" s="708"/>
      <c r="FU40" s="708"/>
      <c r="FV40" s="708"/>
      <c r="FW40" s="708"/>
      <c r="FX40" s="708"/>
      <c r="FY40" s="708"/>
      <c r="FZ40" s="708"/>
    </row>
    <row r="41" spans="1:182" x14ac:dyDescent="0.2">
      <c r="A41" s="1797" t="s">
        <v>832</v>
      </c>
      <c r="B41" s="1533" t="s">
        <v>4014</v>
      </c>
      <c r="C41" s="339">
        <v>0</v>
      </c>
      <c r="D41" s="339">
        <v>0</v>
      </c>
      <c r="E41" s="339">
        <v>0</v>
      </c>
      <c r="F41" s="339">
        <v>0</v>
      </c>
      <c r="G41" s="339">
        <v>0</v>
      </c>
      <c r="H41" s="339">
        <v>0</v>
      </c>
      <c r="I41" s="339">
        <v>0</v>
      </c>
      <c r="J41" s="339">
        <v>0</v>
      </c>
      <c r="K41" s="339">
        <v>0</v>
      </c>
      <c r="L41" s="1797" t="s">
        <v>1532</v>
      </c>
      <c r="M41" s="1533" t="s">
        <v>4014</v>
      </c>
      <c r="N41" s="335">
        <v>10935027.607000001</v>
      </c>
      <c r="O41" s="335">
        <v>0</v>
      </c>
      <c r="P41" s="335">
        <v>0</v>
      </c>
      <c r="Q41" s="335">
        <v>2038569.67</v>
      </c>
      <c r="R41" s="335">
        <v>45.375</v>
      </c>
      <c r="S41" s="335">
        <v>10692687.216</v>
      </c>
      <c r="T41" s="335">
        <v>3612.8839700000003</v>
      </c>
      <c r="U41" s="335">
        <v>0</v>
      </c>
      <c r="V41" s="335">
        <v>23669942.751970001</v>
      </c>
    </row>
    <row r="42" spans="1:182" x14ac:dyDescent="0.2">
      <c r="A42" s="1798"/>
      <c r="B42" s="1053" t="s">
        <v>4015</v>
      </c>
      <c r="C42" s="339">
        <v>190408.41047419541</v>
      </c>
      <c r="D42" s="339">
        <v>0</v>
      </c>
      <c r="E42" s="339">
        <v>0</v>
      </c>
      <c r="F42" s="339">
        <v>0</v>
      </c>
      <c r="G42" s="339">
        <v>0</v>
      </c>
      <c r="H42" s="339">
        <v>190408.41047419541</v>
      </c>
      <c r="I42" s="339">
        <v>0</v>
      </c>
      <c r="J42" s="339">
        <v>106278.96449438205</v>
      </c>
      <c r="K42" s="339">
        <v>487095.78544277285</v>
      </c>
      <c r="L42" s="1798"/>
      <c r="M42" s="1053" t="s">
        <v>4015</v>
      </c>
      <c r="N42" s="339">
        <v>9932511.3540000003</v>
      </c>
      <c r="O42" s="339">
        <v>0</v>
      </c>
      <c r="P42" s="339">
        <v>0</v>
      </c>
      <c r="Q42" s="339">
        <v>191562.6759</v>
      </c>
      <c r="R42" s="339">
        <v>1862904.4169999999</v>
      </c>
      <c r="S42" s="339">
        <v>8468456.2430000007</v>
      </c>
      <c r="T42" s="339">
        <v>362044.83630000002</v>
      </c>
      <c r="U42" s="339">
        <v>0</v>
      </c>
      <c r="V42" s="339">
        <v>20817479.5262</v>
      </c>
    </row>
    <row r="43" spans="1:182" x14ac:dyDescent="0.2">
      <c r="A43" s="1798"/>
      <c r="B43" s="1053" t="s">
        <v>4016</v>
      </c>
      <c r="C43" s="339">
        <v>220423.30675999814</v>
      </c>
      <c r="D43" s="339">
        <v>0</v>
      </c>
      <c r="E43" s="339">
        <v>0</v>
      </c>
      <c r="F43" s="339">
        <v>0</v>
      </c>
      <c r="G43" s="339">
        <v>0</v>
      </c>
      <c r="H43" s="339">
        <v>220423.30675999814</v>
      </c>
      <c r="I43" s="339">
        <v>0</v>
      </c>
      <c r="J43" s="339">
        <v>11390.49</v>
      </c>
      <c r="K43" s="339">
        <v>452237.10351999628</v>
      </c>
      <c r="L43" s="1798"/>
      <c r="M43" s="1053" t="s">
        <v>4016</v>
      </c>
      <c r="N43" s="339">
        <v>6318847.2970000003</v>
      </c>
      <c r="O43" s="339">
        <v>0</v>
      </c>
      <c r="P43" s="339">
        <v>0</v>
      </c>
      <c r="Q43" s="339">
        <v>74858.021739999996</v>
      </c>
      <c r="R43" s="339">
        <v>0</v>
      </c>
      <c r="S43" s="339">
        <v>973580.40749999997</v>
      </c>
      <c r="T43" s="339">
        <v>29537.37889</v>
      </c>
      <c r="U43" s="339">
        <v>0</v>
      </c>
      <c r="V43" s="339">
        <v>7396823.10513</v>
      </c>
    </row>
    <row r="44" spans="1:182" ht="15" customHeight="1" x14ac:dyDescent="0.2">
      <c r="A44" s="1798"/>
      <c r="B44" s="1053" t="s">
        <v>4017</v>
      </c>
      <c r="C44" s="339">
        <v>0</v>
      </c>
      <c r="D44" s="339">
        <v>0</v>
      </c>
      <c r="E44" s="339">
        <v>0</v>
      </c>
      <c r="F44" s="339">
        <v>0</v>
      </c>
      <c r="G44" s="339">
        <v>0</v>
      </c>
      <c r="H44" s="339">
        <v>0</v>
      </c>
      <c r="I44" s="339">
        <v>0</v>
      </c>
      <c r="J44" s="339">
        <v>0</v>
      </c>
      <c r="K44" s="339">
        <v>0</v>
      </c>
      <c r="L44" s="1798"/>
      <c r="M44" s="1053" t="s">
        <v>4017</v>
      </c>
      <c r="N44" s="339">
        <v>764864.67350000003</v>
      </c>
      <c r="O44" s="339">
        <v>0</v>
      </c>
      <c r="P44" s="339">
        <v>0</v>
      </c>
      <c r="Q44" s="339">
        <v>0</v>
      </c>
      <c r="R44" s="339">
        <v>0</v>
      </c>
      <c r="S44" s="339">
        <v>16593.972580000001</v>
      </c>
      <c r="T44" s="339">
        <v>0</v>
      </c>
      <c r="U44" s="339">
        <v>0</v>
      </c>
      <c r="V44" s="339">
        <v>781458.64608000009</v>
      </c>
    </row>
    <row r="45" spans="1:182" x14ac:dyDescent="0.2">
      <c r="A45" s="1798"/>
      <c r="B45" s="1053" t="s">
        <v>4018</v>
      </c>
      <c r="C45" s="339">
        <v>9102.6561299999994</v>
      </c>
      <c r="D45" s="339">
        <v>0</v>
      </c>
      <c r="E45" s="339">
        <v>33523.517940000005</v>
      </c>
      <c r="F45" s="339">
        <v>0</v>
      </c>
      <c r="G45" s="339">
        <v>0</v>
      </c>
      <c r="H45" s="339">
        <v>150</v>
      </c>
      <c r="I45" s="339">
        <v>0</v>
      </c>
      <c r="J45" s="339">
        <v>7.3079999999999998</v>
      </c>
      <c r="K45" s="339">
        <v>42783.482070000005</v>
      </c>
      <c r="L45" s="1798"/>
      <c r="M45" s="1053" t="s">
        <v>4018</v>
      </c>
      <c r="N45" s="339">
        <v>45997.009058332013</v>
      </c>
      <c r="O45" s="339">
        <v>0</v>
      </c>
      <c r="P45" s="339">
        <v>0</v>
      </c>
      <c r="Q45" s="339">
        <v>0</v>
      </c>
      <c r="R45" s="339">
        <v>0</v>
      </c>
      <c r="S45" s="339">
        <v>0</v>
      </c>
      <c r="T45" s="339">
        <v>0</v>
      </c>
      <c r="U45" s="339">
        <v>0</v>
      </c>
      <c r="V45" s="339">
        <v>45997.009058332013</v>
      </c>
    </row>
    <row r="46" spans="1:182" x14ac:dyDescent="0.2">
      <c r="A46" s="1798"/>
      <c r="B46" s="1536" t="s">
        <v>4019</v>
      </c>
      <c r="C46" s="339">
        <v>0</v>
      </c>
      <c r="D46" s="339">
        <v>0</v>
      </c>
      <c r="E46" s="339">
        <v>0</v>
      </c>
      <c r="F46" s="339">
        <v>0</v>
      </c>
      <c r="G46" s="339">
        <v>0</v>
      </c>
      <c r="H46" s="339">
        <v>0</v>
      </c>
      <c r="I46" s="339">
        <v>0</v>
      </c>
      <c r="J46" s="339">
        <v>0</v>
      </c>
      <c r="K46" s="339">
        <v>0</v>
      </c>
      <c r="L46" s="1798"/>
      <c r="M46" s="1536" t="s">
        <v>4019</v>
      </c>
      <c r="N46" s="339">
        <v>0</v>
      </c>
      <c r="O46" s="339">
        <v>0</v>
      </c>
      <c r="P46" s="339">
        <v>0</v>
      </c>
      <c r="Q46" s="339">
        <v>0</v>
      </c>
      <c r="R46" s="339">
        <v>0</v>
      </c>
      <c r="S46" s="339">
        <v>0</v>
      </c>
      <c r="T46" s="339">
        <v>0</v>
      </c>
      <c r="U46" s="339">
        <v>0</v>
      </c>
      <c r="V46" s="339">
        <v>0</v>
      </c>
    </row>
    <row r="47" spans="1:182" x14ac:dyDescent="0.2">
      <c r="A47" s="1798"/>
      <c r="B47" s="1053" t="s">
        <v>4020</v>
      </c>
      <c r="C47" s="339">
        <v>0</v>
      </c>
      <c r="D47" s="339">
        <v>0</v>
      </c>
      <c r="E47" s="339">
        <v>0</v>
      </c>
      <c r="F47" s="339">
        <v>0</v>
      </c>
      <c r="G47" s="339">
        <v>0</v>
      </c>
      <c r="H47" s="339">
        <v>0</v>
      </c>
      <c r="I47" s="339">
        <v>0</v>
      </c>
      <c r="J47" s="339">
        <v>0</v>
      </c>
      <c r="K47" s="339">
        <v>0</v>
      </c>
      <c r="L47" s="1798"/>
      <c r="M47" s="1053" t="s">
        <v>4020</v>
      </c>
      <c r="N47" s="339">
        <v>0</v>
      </c>
      <c r="O47" s="339">
        <v>0</v>
      </c>
      <c r="P47" s="339">
        <v>0</v>
      </c>
      <c r="Q47" s="339">
        <v>0</v>
      </c>
      <c r="R47" s="339">
        <v>0</v>
      </c>
      <c r="S47" s="339">
        <v>0</v>
      </c>
      <c r="T47" s="339">
        <v>0</v>
      </c>
      <c r="U47" s="339">
        <v>0</v>
      </c>
      <c r="V47" s="339">
        <v>0</v>
      </c>
    </row>
    <row r="48" spans="1:182" x14ac:dyDescent="0.2">
      <c r="A48" s="1798"/>
      <c r="B48" s="1053" t="s">
        <v>4021</v>
      </c>
      <c r="C48" s="339">
        <v>0</v>
      </c>
      <c r="D48" s="339">
        <v>0</v>
      </c>
      <c r="E48" s="339">
        <v>0</v>
      </c>
      <c r="F48" s="339">
        <v>0</v>
      </c>
      <c r="G48" s="339">
        <v>0</v>
      </c>
      <c r="H48" s="339">
        <v>0</v>
      </c>
      <c r="I48" s="339">
        <v>0</v>
      </c>
      <c r="J48" s="339">
        <v>0</v>
      </c>
      <c r="K48" s="339">
        <v>0</v>
      </c>
      <c r="L48" s="1798"/>
      <c r="M48" s="1053" t="s">
        <v>4021</v>
      </c>
      <c r="N48" s="339">
        <v>0</v>
      </c>
      <c r="O48" s="339">
        <v>0</v>
      </c>
      <c r="P48" s="339">
        <v>0</v>
      </c>
      <c r="Q48" s="339">
        <v>0</v>
      </c>
      <c r="R48" s="339">
        <v>0</v>
      </c>
      <c r="S48" s="339">
        <v>0</v>
      </c>
      <c r="T48" s="339">
        <v>0</v>
      </c>
      <c r="U48" s="339">
        <v>0</v>
      </c>
      <c r="V48" s="339">
        <v>0</v>
      </c>
    </row>
    <row r="49" spans="1:182" x14ac:dyDescent="0.2">
      <c r="A49" s="1798"/>
      <c r="B49" s="1053" t="s">
        <v>4022</v>
      </c>
      <c r="C49" s="339">
        <v>0</v>
      </c>
      <c r="D49" s="339">
        <v>0</v>
      </c>
      <c r="E49" s="339">
        <v>0</v>
      </c>
      <c r="F49" s="339">
        <v>0</v>
      </c>
      <c r="G49" s="339">
        <v>0</v>
      </c>
      <c r="H49" s="339">
        <v>0</v>
      </c>
      <c r="I49" s="339">
        <v>0</v>
      </c>
      <c r="J49" s="339">
        <v>0</v>
      </c>
      <c r="K49" s="339">
        <v>0</v>
      </c>
      <c r="L49" s="1798"/>
      <c r="M49" s="1053" t="s">
        <v>4022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</v>
      </c>
    </row>
    <row r="50" spans="1:182" ht="14.25" thickBot="1" x14ac:dyDescent="0.25">
      <c r="A50" s="1799"/>
      <c r="B50" s="1493" t="s">
        <v>4023</v>
      </c>
      <c r="C50" s="635">
        <v>419934.3733641936</v>
      </c>
      <c r="D50" s="635">
        <v>0</v>
      </c>
      <c r="E50" s="635">
        <v>33523.517940000005</v>
      </c>
      <c r="F50" s="635">
        <v>0</v>
      </c>
      <c r="G50" s="635">
        <v>0</v>
      </c>
      <c r="H50" s="635">
        <v>410981.71723419358</v>
      </c>
      <c r="I50" s="635">
        <v>0</v>
      </c>
      <c r="J50" s="635">
        <v>117676.76249438206</v>
      </c>
      <c r="K50" s="635">
        <v>982116.37103276921</v>
      </c>
      <c r="L50" s="1799"/>
      <c r="M50" s="1493" t="s">
        <v>4023</v>
      </c>
      <c r="N50" s="636">
        <v>27997247.940558333</v>
      </c>
      <c r="O50" s="636">
        <v>0</v>
      </c>
      <c r="P50" s="636">
        <v>0</v>
      </c>
      <c r="Q50" s="636">
        <v>2304990.3676399998</v>
      </c>
      <c r="R50" s="636">
        <v>1862949.7919999999</v>
      </c>
      <c r="S50" s="636">
        <v>20151317.839079998</v>
      </c>
      <c r="T50" s="636">
        <v>395195.09916000004</v>
      </c>
      <c r="U50" s="636">
        <v>0</v>
      </c>
      <c r="V50" s="636">
        <v>52711701.038438335</v>
      </c>
      <c r="W50" s="708"/>
      <c r="X50" s="708"/>
      <c r="Y50" s="708"/>
      <c r="Z50" s="708"/>
      <c r="AA50" s="708"/>
      <c r="AB50" s="708"/>
      <c r="AC50" s="708"/>
      <c r="AD50" s="708"/>
      <c r="AE50" s="708"/>
      <c r="AF50" s="708"/>
      <c r="AG50" s="708"/>
      <c r="AH50" s="708"/>
      <c r="AI50" s="708"/>
      <c r="AJ50" s="708"/>
      <c r="AK50" s="708"/>
      <c r="AL50" s="708"/>
      <c r="AM50" s="708"/>
      <c r="AN50" s="708"/>
      <c r="AO50" s="708"/>
      <c r="AP50" s="708"/>
      <c r="AQ50" s="708"/>
      <c r="AR50" s="708"/>
      <c r="AS50" s="708"/>
      <c r="AT50" s="708"/>
      <c r="AU50" s="708"/>
      <c r="AV50" s="708"/>
      <c r="AW50" s="708"/>
      <c r="AX50" s="708"/>
      <c r="AY50" s="708"/>
      <c r="AZ50" s="708"/>
      <c r="BA50" s="708"/>
      <c r="BB50" s="708"/>
      <c r="BC50" s="708"/>
      <c r="BD50" s="708"/>
      <c r="BE50" s="708"/>
      <c r="BF50" s="708"/>
      <c r="BG50" s="708"/>
      <c r="BH50" s="708"/>
      <c r="BI50" s="708"/>
      <c r="BJ50" s="708"/>
      <c r="BK50" s="708"/>
      <c r="BL50" s="708"/>
      <c r="BM50" s="708"/>
      <c r="BN50" s="708"/>
      <c r="BO50" s="708"/>
      <c r="BP50" s="708"/>
      <c r="BQ50" s="708"/>
      <c r="BR50" s="708"/>
      <c r="BS50" s="708"/>
      <c r="BT50" s="708"/>
      <c r="BU50" s="708"/>
      <c r="BV50" s="708"/>
      <c r="BW50" s="708"/>
      <c r="BX50" s="708"/>
      <c r="BY50" s="708"/>
      <c r="BZ50" s="708"/>
      <c r="CA50" s="708"/>
      <c r="CB50" s="708"/>
      <c r="CC50" s="708"/>
      <c r="CD50" s="708"/>
      <c r="CE50" s="708"/>
      <c r="CF50" s="708"/>
      <c r="CG50" s="708"/>
      <c r="CH50" s="708"/>
      <c r="CI50" s="708"/>
      <c r="CJ50" s="708"/>
      <c r="CK50" s="708"/>
      <c r="CL50" s="708"/>
      <c r="CM50" s="708"/>
      <c r="CN50" s="708"/>
      <c r="CO50" s="708"/>
      <c r="CP50" s="708"/>
      <c r="CQ50" s="708"/>
      <c r="CR50" s="708"/>
      <c r="CS50" s="708"/>
      <c r="CT50" s="708"/>
      <c r="CU50" s="708"/>
      <c r="CV50" s="708"/>
      <c r="CW50" s="708"/>
      <c r="CX50" s="708"/>
      <c r="CY50" s="708"/>
      <c r="CZ50" s="708"/>
      <c r="DA50" s="708"/>
      <c r="DB50" s="708"/>
      <c r="DC50" s="708"/>
      <c r="DD50" s="708"/>
      <c r="DE50" s="708"/>
      <c r="DF50" s="708"/>
      <c r="DG50" s="708"/>
      <c r="DH50" s="708"/>
      <c r="DI50" s="708"/>
      <c r="DJ50" s="708"/>
      <c r="DK50" s="708"/>
      <c r="DL50" s="708"/>
      <c r="DM50" s="708"/>
      <c r="DN50" s="708"/>
      <c r="DO50" s="708"/>
      <c r="DP50" s="708"/>
      <c r="DQ50" s="708"/>
      <c r="DR50" s="708"/>
      <c r="DS50" s="708"/>
      <c r="DT50" s="708"/>
      <c r="DU50" s="708"/>
      <c r="DV50" s="708"/>
      <c r="DW50" s="708"/>
      <c r="DX50" s="708"/>
      <c r="DY50" s="708"/>
      <c r="DZ50" s="708"/>
      <c r="EA50" s="708"/>
      <c r="EB50" s="708"/>
      <c r="EC50" s="708"/>
      <c r="ED50" s="708"/>
      <c r="EE50" s="708"/>
      <c r="EF50" s="708"/>
      <c r="EG50" s="708"/>
      <c r="EH50" s="708"/>
      <c r="EI50" s="708"/>
      <c r="EJ50" s="708"/>
      <c r="EK50" s="708"/>
      <c r="EL50" s="708"/>
      <c r="EM50" s="708"/>
      <c r="EN50" s="708"/>
      <c r="EO50" s="708"/>
      <c r="EP50" s="708"/>
      <c r="EQ50" s="708"/>
      <c r="ER50" s="708"/>
      <c r="ES50" s="708"/>
      <c r="ET50" s="708"/>
      <c r="EU50" s="708"/>
      <c r="EV50" s="708"/>
      <c r="EW50" s="708"/>
      <c r="EX50" s="708"/>
      <c r="EY50" s="708"/>
      <c r="EZ50" s="708"/>
      <c r="FA50" s="708"/>
      <c r="FB50" s="708"/>
      <c r="FC50" s="708"/>
      <c r="FD50" s="708"/>
      <c r="FE50" s="708"/>
      <c r="FF50" s="708"/>
      <c r="FG50" s="708"/>
      <c r="FH50" s="708"/>
      <c r="FI50" s="708"/>
      <c r="FJ50" s="708"/>
      <c r="FK50" s="708"/>
      <c r="FL50" s="708"/>
      <c r="FM50" s="708"/>
      <c r="FN50" s="708"/>
      <c r="FO50" s="708"/>
      <c r="FP50" s="708"/>
      <c r="FQ50" s="708"/>
      <c r="FR50" s="708"/>
      <c r="FS50" s="708"/>
      <c r="FT50" s="708"/>
      <c r="FU50" s="708"/>
      <c r="FV50" s="708"/>
      <c r="FW50" s="708"/>
      <c r="FX50" s="708"/>
      <c r="FY50" s="708"/>
      <c r="FZ50" s="708"/>
    </row>
    <row r="51" spans="1:182" x14ac:dyDescent="0.2">
      <c r="A51" s="1797" t="s">
        <v>1531</v>
      </c>
      <c r="B51" s="1533" t="s">
        <v>4014</v>
      </c>
      <c r="C51" s="335">
        <v>0</v>
      </c>
      <c r="D51" s="335">
        <v>0</v>
      </c>
      <c r="E51" s="335">
        <v>0</v>
      </c>
      <c r="F51" s="335">
        <v>0</v>
      </c>
      <c r="G51" s="335">
        <v>0</v>
      </c>
      <c r="H51" s="335">
        <v>0</v>
      </c>
      <c r="I51" s="335">
        <v>0</v>
      </c>
      <c r="J51" s="335">
        <v>0</v>
      </c>
      <c r="K51" s="335">
        <v>0</v>
      </c>
      <c r="L51" s="1800" t="s">
        <v>958</v>
      </c>
      <c r="M51" s="1533" t="s">
        <v>4014</v>
      </c>
      <c r="N51" s="339">
        <v>4330885.1726299999</v>
      </c>
      <c r="O51" s="339">
        <v>0</v>
      </c>
      <c r="P51" s="339">
        <v>0</v>
      </c>
      <c r="Q51" s="339">
        <v>0</v>
      </c>
      <c r="R51" s="339">
        <v>0</v>
      </c>
      <c r="S51" s="339">
        <v>13625.5479</v>
      </c>
      <c r="T51" s="339">
        <v>0</v>
      </c>
      <c r="U51" s="339">
        <v>0</v>
      </c>
      <c r="V51" s="339">
        <v>4344510.7205299996</v>
      </c>
    </row>
    <row r="52" spans="1:182" x14ac:dyDescent="0.2">
      <c r="A52" s="1798"/>
      <c r="B52" s="1053" t="s">
        <v>4015</v>
      </c>
      <c r="C52" s="339">
        <v>30081.642</v>
      </c>
      <c r="D52" s="339">
        <v>0</v>
      </c>
      <c r="E52" s="339">
        <v>0</v>
      </c>
      <c r="F52" s="339">
        <v>0</v>
      </c>
      <c r="G52" s="339">
        <v>0</v>
      </c>
      <c r="H52" s="339">
        <v>0</v>
      </c>
      <c r="I52" s="339">
        <v>0</v>
      </c>
      <c r="J52" s="339">
        <v>0</v>
      </c>
      <c r="K52" s="339">
        <v>30081.642</v>
      </c>
      <c r="L52" s="1801"/>
      <c r="M52" s="1053" t="s">
        <v>4015</v>
      </c>
      <c r="N52" s="339">
        <v>758361.91264999995</v>
      </c>
      <c r="O52" s="339">
        <v>0</v>
      </c>
      <c r="P52" s="339">
        <v>0</v>
      </c>
      <c r="Q52" s="339">
        <v>0</v>
      </c>
      <c r="R52" s="339">
        <v>48796.388709999999</v>
      </c>
      <c r="S52" s="339">
        <v>673603.73624999996</v>
      </c>
      <c r="T52" s="339">
        <v>0</v>
      </c>
      <c r="U52" s="339">
        <v>581667.37696000002</v>
      </c>
      <c r="V52" s="339">
        <v>2062429.41457</v>
      </c>
    </row>
    <row r="53" spans="1:182" x14ac:dyDescent="0.2">
      <c r="A53" s="1798"/>
      <c r="B53" s="1053" t="s">
        <v>4016</v>
      </c>
      <c r="C53" s="339">
        <v>83499.019</v>
      </c>
      <c r="D53" s="339">
        <v>0</v>
      </c>
      <c r="E53" s="339">
        <v>0</v>
      </c>
      <c r="F53" s="339">
        <v>0</v>
      </c>
      <c r="G53" s="339">
        <v>0</v>
      </c>
      <c r="H53" s="339">
        <v>0</v>
      </c>
      <c r="I53" s="339">
        <v>0</v>
      </c>
      <c r="J53" s="339">
        <v>0</v>
      </c>
      <c r="K53" s="339">
        <v>83499.019</v>
      </c>
      <c r="L53" s="1801"/>
      <c r="M53" s="1053" t="s">
        <v>4016</v>
      </c>
      <c r="N53" s="339">
        <v>1188407.25884</v>
      </c>
      <c r="O53" s="339">
        <v>0</v>
      </c>
      <c r="P53" s="339">
        <v>0</v>
      </c>
      <c r="Q53" s="339">
        <v>0</v>
      </c>
      <c r="R53" s="339">
        <v>0</v>
      </c>
      <c r="S53" s="339">
        <v>162094.42502000002</v>
      </c>
      <c r="T53" s="339">
        <v>0</v>
      </c>
      <c r="U53" s="339">
        <v>0</v>
      </c>
      <c r="V53" s="339">
        <v>1350501.68386</v>
      </c>
    </row>
    <row r="54" spans="1:182" x14ac:dyDescent="0.2">
      <c r="A54" s="1798"/>
      <c r="B54" s="1053" t="s">
        <v>4017</v>
      </c>
      <c r="C54" s="339">
        <v>0</v>
      </c>
      <c r="D54" s="339">
        <v>0</v>
      </c>
      <c r="E54" s="339">
        <v>0</v>
      </c>
      <c r="F54" s="339">
        <v>0</v>
      </c>
      <c r="G54" s="339">
        <v>0</v>
      </c>
      <c r="H54" s="339">
        <v>0</v>
      </c>
      <c r="I54" s="339">
        <v>0</v>
      </c>
      <c r="J54" s="339">
        <v>0</v>
      </c>
      <c r="K54" s="339">
        <v>0</v>
      </c>
      <c r="L54" s="1801"/>
      <c r="M54" s="1053" t="s">
        <v>4017</v>
      </c>
      <c r="N54" s="339">
        <v>15333.66563</v>
      </c>
      <c r="O54" s="339">
        <v>0</v>
      </c>
      <c r="P54" s="339">
        <v>0</v>
      </c>
      <c r="Q54" s="339">
        <v>0</v>
      </c>
      <c r="R54" s="339">
        <v>295.28479999999996</v>
      </c>
      <c r="S54" s="339">
        <v>3767.8284299999996</v>
      </c>
      <c r="T54" s="339">
        <v>0</v>
      </c>
      <c r="U54" s="339">
        <v>1300.1288</v>
      </c>
      <c r="V54" s="339">
        <v>20696.907659999997</v>
      </c>
    </row>
    <row r="55" spans="1:182" x14ac:dyDescent="0.2">
      <c r="A55" s="1798"/>
      <c r="B55" s="1053" t="s">
        <v>4018</v>
      </c>
      <c r="C55" s="339">
        <v>11682.728999999999</v>
      </c>
      <c r="D55" s="339">
        <v>0</v>
      </c>
      <c r="E55" s="339">
        <v>31269.610720000001</v>
      </c>
      <c r="F55" s="339">
        <v>0</v>
      </c>
      <c r="G55" s="339">
        <v>0</v>
      </c>
      <c r="H55" s="339">
        <v>0</v>
      </c>
      <c r="I55" s="339">
        <v>0</v>
      </c>
      <c r="J55" s="339">
        <v>0</v>
      </c>
      <c r="K55" s="339">
        <v>42952.339720000004</v>
      </c>
      <c r="L55" s="1801"/>
      <c r="M55" s="1053" t="s">
        <v>4018</v>
      </c>
      <c r="N55" s="339">
        <v>56160.709040000002</v>
      </c>
      <c r="O55" s="339">
        <v>0</v>
      </c>
      <c r="P55" s="339">
        <v>88412.386920000004</v>
      </c>
      <c r="Q55" s="339">
        <v>0</v>
      </c>
      <c r="R55" s="339">
        <v>1112.0105800000001</v>
      </c>
      <c r="S55" s="339">
        <v>37857.019009999996</v>
      </c>
      <c r="T55" s="339">
        <v>0</v>
      </c>
      <c r="U55" s="339">
        <v>7570.6684000000005</v>
      </c>
      <c r="V55" s="339">
        <v>191112.79394999999</v>
      </c>
    </row>
    <row r="56" spans="1:182" x14ac:dyDescent="0.2">
      <c r="A56" s="1798"/>
      <c r="B56" s="1536" t="s">
        <v>4019</v>
      </c>
      <c r="C56" s="339">
        <v>0</v>
      </c>
      <c r="D56" s="339">
        <v>0</v>
      </c>
      <c r="E56" s="339">
        <v>0</v>
      </c>
      <c r="F56" s="339">
        <v>0</v>
      </c>
      <c r="G56" s="339">
        <v>0</v>
      </c>
      <c r="H56" s="339">
        <v>0</v>
      </c>
      <c r="I56" s="339">
        <v>0</v>
      </c>
      <c r="J56" s="339">
        <v>0</v>
      </c>
      <c r="K56" s="339">
        <v>0</v>
      </c>
      <c r="L56" s="1801"/>
      <c r="M56" s="1536" t="s">
        <v>4019</v>
      </c>
      <c r="N56" s="339">
        <v>0</v>
      </c>
      <c r="O56" s="339">
        <v>0</v>
      </c>
      <c r="P56" s="339">
        <v>0</v>
      </c>
      <c r="Q56" s="339">
        <v>0</v>
      </c>
      <c r="R56" s="339">
        <v>0</v>
      </c>
      <c r="S56" s="339">
        <v>0</v>
      </c>
      <c r="T56" s="339">
        <v>0</v>
      </c>
      <c r="U56" s="339">
        <v>0</v>
      </c>
      <c r="V56" s="339">
        <v>0</v>
      </c>
    </row>
    <row r="57" spans="1:182" x14ac:dyDescent="0.2">
      <c r="A57" s="1798"/>
      <c r="B57" s="1053" t="s">
        <v>4020</v>
      </c>
      <c r="C57" s="339">
        <v>0</v>
      </c>
      <c r="D57" s="339">
        <v>0</v>
      </c>
      <c r="E57" s="339">
        <v>0</v>
      </c>
      <c r="F57" s="339">
        <v>0</v>
      </c>
      <c r="G57" s="339">
        <v>0</v>
      </c>
      <c r="H57" s="339">
        <v>0</v>
      </c>
      <c r="I57" s="339">
        <v>0</v>
      </c>
      <c r="J57" s="339">
        <v>0</v>
      </c>
      <c r="K57" s="339">
        <v>0</v>
      </c>
      <c r="L57" s="1801"/>
      <c r="M57" s="1053" t="s">
        <v>4020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0</v>
      </c>
      <c r="V57" s="339">
        <v>0</v>
      </c>
    </row>
    <row r="58" spans="1:182" x14ac:dyDescent="0.2">
      <c r="A58" s="1798"/>
      <c r="B58" s="1053" t="s">
        <v>4021</v>
      </c>
      <c r="C58" s="339">
        <v>0</v>
      </c>
      <c r="D58" s="339"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v>0</v>
      </c>
      <c r="J58" s="339">
        <v>0</v>
      </c>
      <c r="K58" s="339">
        <v>0</v>
      </c>
      <c r="L58" s="1801"/>
      <c r="M58" s="1053" t="s">
        <v>4021</v>
      </c>
      <c r="N58" s="339">
        <v>334.75983000000002</v>
      </c>
      <c r="O58" s="339">
        <v>0</v>
      </c>
      <c r="P58" s="339">
        <v>1467.3654799999999</v>
      </c>
      <c r="Q58" s="339">
        <v>0</v>
      </c>
      <c r="R58" s="339">
        <v>0</v>
      </c>
      <c r="S58" s="339">
        <v>0</v>
      </c>
      <c r="T58" s="339">
        <v>0</v>
      </c>
      <c r="U58" s="339">
        <v>0</v>
      </c>
      <c r="V58" s="339">
        <v>1802.1253099999999</v>
      </c>
    </row>
    <row r="59" spans="1:182" x14ac:dyDescent="0.2">
      <c r="A59" s="1798"/>
      <c r="B59" s="1053" t="s">
        <v>4022</v>
      </c>
      <c r="C59" s="339">
        <v>0</v>
      </c>
      <c r="D59" s="339">
        <v>0</v>
      </c>
      <c r="E59" s="339">
        <v>0</v>
      </c>
      <c r="F59" s="339">
        <v>0</v>
      </c>
      <c r="G59" s="339">
        <v>0</v>
      </c>
      <c r="H59" s="339">
        <v>0</v>
      </c>
      <c r="I59" s="339">
        <v>0</v>
      </c>
      <c r="J59" s="339">
        <v>0</v>
      </c>
      <c r="K59" s="339">
        <v>0</v>
      </c>
      <c r="L59" s="1801"/>
      <c r="M59" s="1053" t="s">
        <v>4022</v>
      </c>
      <c r="N59" s="339">
        <v>0</v>
      </c>
      <c r="O59" s="339">
        <v>0</v>
      </c>
      <c r="P59" s="339">
        <v>0</v>
      </c>
      <c r="Q59" s="339">
        <v>0</v>
      </c>
      <c r="R59" s="339">
        <v>0</v>
      </c>
      <c r="S59" s="339">
        <v>0</v>
      </c>
      <c r="T59" s="339">
        <v>0</v>
      </c>
      <c r="U59" s="339">
        <v>0</v>
      </c>
      <c r="V59" s="339">
        <v>0</v>
      </c>
    </row>
    <row r="60" spans="1:182" ht="14.25" thickBot="1" x14ac:dyDescent="0.25">
      <c r="A60" s="1799"/>
      <c r="B60" s="1493" t="s">
        <v>4023</v>
      </c>
      <c r="C60" s="636">
        <v>125263.38999999998</v>
      </c>
      <c r="D60" s="636">
        <v>0</v>
      </c>
      <c r="E60" s="636">
        <v>31269.610720000001</v>
      </c>
      <c r="F60" s="636">
        <v>0</v>
      </c>
      <c r="G60" s="636">
        <v>0</v>
      </c>
      <c r="H60" s="636">
        <v>0</v>
      </c>
      <c r="I60" s="636">
        <v>0</v>
      </c>
      <c r="J60" s="636">
        <v>0</v>
      </c>
      <c r="K60" s="636">
        <v>156533.00071999998</v>
      </c>
      <c r="L60" s="1802"/>
      <c r="M60" s="1493" t="s">
        <v>4023</v>
      </c>
      <c r="N60" s="635">
        <v>6349483.4786200002</v>
      </c>
      <c r="O60" s="635">
        <v>0</v>
      </c>
      <c r="P60" s="635">
        <v>89879.752399999998</v>
      </c>
      <c r="Q60" s="635">
        <v>0</v>
      </c>
      <c r="R60" s="635">
        <v>50203.684090000002</v>
      </c>
      <c r="S60" s="635">
        <v>890948.55660999997</v>
      </c>
      <c r="T60" s="635">
        <v>0</v>
      </c>
      <c r="U60" s="635">
        <v>590538.17415999994</v>
      </c>
      <c r="V60" s="635">
        <v>7971053.6458799997</v>
      </c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08"/>
      <c r="AH60" s="708"/>
      <c r="AI60" s="708"/>
      <c r="AJ60" s="708"/>
      <c r="AK60" s="708"/>
      <c r="AL60" s="708"/>
      <c r="AM60" s="708"/>
      <c r="AN60" s="708"/>
      <c r="AO60" s="708"/>
      <c r="AP60" s="708"/>
      <c r="AQ60" s="708"/>
      <c r="AR60" s="708"/>
      <c r="AS60" s="708"/>
      <c r="AT60" s="708"/>
      <c r="AU60" s="708"/>
      <c r="AV60" s="708"/>
      <c r="AW60" s="708"/>
      <c r="AX60" s="708"/>
      <c r="AY60" s="708"/>
      <c r="AZ60" s="708"/>
      <c r="BA60" s="708"/>
      <c r="BB60" s="708"/>
      <c r="BC60" s="708"/>
      <c r="BD60" s="708"/>
      <c r="BE60" s="708"/>
      <c r="BF60" s="708"/>
      <c r="BG60" s="708"/>
      <c r="BH60" s="708"/>
      <c r="BI60" s="708"/>
      <c r="BJ60" s="708"/>
      <c r="BK60" s="708"/>
      <c r="BL60" s="708"/>
      <c r="BM60" s="708"/>
      <c r="BN60" s="708"/>
      <c r="BO60" s="708"/>
      <c r="BP60" s="708"/>
      <c r="BQ60" s="708"/>
      <c r="BR60" s="708"/>
      <c r="BS60" s="708"/>
      <c r="BT60" s="708"/>
      <c r="BU60" s="708"/>
      <c r="BV60" s="708"/>
      <c r="BW60" s="708"/>
      <c r="BX60" s="708"/>
      <c r="BY60" s="708"/>
      <c r="BZ60" s="708"/>
      <c r="CA60" s="708"/>
      <c r="CB60" s="708"/>
      <c r="CC60" s="708"/>
      <c r="CD60" s="708"/>
      <c r="CE60" s="708"/>
      <c r="CF60" s="708"/>
      <c r="CG60" s="708"/>
      <c r="CH60" s="708"/>
      <c r="CI60" s="708"/>
      <c r="CJ60" s="708"/>
      <c r="CK60" s="708"/>
      <c r="CL60" s="708"/>
      <c r="CM60" s="708"/>
      <c r="CN60" s="708"/>
      <c r="CO60" s="708"/>
      <c r="CP60" s="708"/>
      <c r="CQ60" s="708"/>
      <c r="CR60" s="708"/>
      <c r="CS60" s="708"/>
      <c r="CT60" s="708"/>
      <c r="CU60" s="708"/>
      <c r="CV60" s="708"/>
      <c r="CW60" s="708"/>
      <c r="CX60" s="708"/>
      <c r="CY60" s="708"/>
      <c r="CZ60" s="708"/>
      <c r="DA60" s="708"/>
      <c r="DB60" s="708"/>
      <c r="DC60" s="708"/>
      <c r="DD60" s="708"/>
      <c r="DE60" s="708"/>
      <c r="DF60" s="708"/>
      <c r="DG60" s="708"/>
      <c r="DH60" s="708"/>
      <c r="DI60" s="708"/>
      <c r="DJ60" s="708"/>
      <c r="DK60" s="708"/>
      <c r="DL60" s="708"/>
      <c r="DM60" s="708"/>
      <c r="DN60" s="708"/>
      <c r="DO60" s="708"/>
      <c r="DP60" s="708"/>
      <c r="DQ60" s="708"/>
      <c r="DR60" s="708"/>
      <c r="DS60" s="708"/>
      <c r="DT60" s="708"/>
      <c r="DU60" s="708"/>
      <c r="DV60" s="708"/>
      <c r="DW60" s="708"/>
      <c r="DX60" s="708"/>
      <c r="DY60" s="708"/>
      <c r="DZ60" s="708"/>
      <c r="EA60" s="708"/>
      <c r="EB60" s="708"/>
      <c r="EC60" s="708"/>
      <c r="ED60" s="708"/>
      <c r="EE60" s="708"/>
      <c r="EF60" s="708"/>
      <c r="EG60" s="708"/>
      <c r="EH60" s="708"/>
      <c r="EI60" s="708"/>
      <c r="EJ60" s="708"/>
      <c r="EK60" s="708"/>
      <c r="EL60" s="708"/>
      <c r="EM60" s="708"/>
      <c r="EN60" s="708"/>
      <c r="EO60" s="708"/>
      <c r="EP60" s="708"/>
      <c r="EQ60" s="708"/>
      <c r="ER60" s="708"/>
      <c r="ES60" s="708"/>
      <c r="ET60" s="708"/>
      <c r="EU60" s="708"/>
      <c r="EV60" s="708"/>
      <c r="EW60" s="708"/>
      <c r="EX60" s="708"/>
      <c r="EY60" s="708"/>
      <c r="EZ60" s="708"/>
      <c r="FA60" s="708"/>
      <c r="FB60" s="708"/>
      <c r="FC60" s="708"/>
      <c r="FD60" s="708"/>
      <c r="FE60" s="708"/>
      <c r="FF60" s="708"/>
      <c r="FG60" s="708"/>
      <c r="FH60" s="708"/>
      <c r="FI60" s="708"/>
      <c r="FJ60" s="708"/>
      <c r="FK60" s="708"/>
      <c r="FL60" s="708"/>
      <c r="FM60" s="708"/>
      <c r="FN60" s="708"/>
      <c r="FO60" s="708"/>
      <c r="FP60" s="708"/>
      <c r="FQ60" s="708"/>
      <c r="FR60" s="708"/>
      <c r="FS60" s="708"/>
      <c r="FT60" s="708"/>
      <c r="FU60" s="708"/>
      <c r="FV60" s="708"/>
      <c r="FW60" s="708"/>
      <c r="FX60" s="708"/>
      <c r="FY60" s="708"/>
      <c r="FZ60" s="708"/>
    </row>
    <row r="61" spans="1:182" x14ac:dyDescent="0.2">
      <c r="A61" s="1800" t="s">
        <v>1534</v>
      </c>
      <c r="B61" s="1533" t="s">
        <v>4014</v>
      </c>
      <c r="C61" s="339">
        <v>773450.23300000001</v>
      </c>
      <c r="D61" s="339">
        <v>0</v>
      </c>
      <c r="E61" s="339">
        <v>0</v>
      </c>
      <c r="F61" s="339">
        <v>0</v>
      </c>
      <c r="G61" s="339">
        <v>0</v>
      </c>
      <c r="H61" s="339">
        <v>0</v>
      </c>
      <c r="I61" s="339">
        <v>0</v>
      </c>
      <c r="J61" s="339">
        <v>0</v>
      </c>
      <c r="K61" s="339">
        <v>773450.23300000001</v>
      </c>
      <c r="L61" s="1797" t="s">
        <v>1419</v>
      </c>
      <c r="M61" s="1533" t="s">
        <v>4014</v>
      </c>
      <c r="N61" s="335">
        <v>3547442.9172899998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3547442.9172899998</v>
      </c>
    </row>
    <row r="62" spans="1:182" x14ac:dyDescent="0.2">
      <c r="A62" s="1801"/>
      <c r="B62" s="1053" t="s">
        <v>4015</v>
      </c>
      <c r="C62" s="339">
        <v>2217615.7767351903</v>
      </c>
      <c r="D62" s="339">
        <v>0</v>
      </c>
      <c r="E62" s="339">
        <v>0</v>
      </c>
      <c r="F62" s="339">
        <v>8680.7723000000005</v>
      </c>
      <c r="G62" s="339">
        <v>183234.19606108</v>
      </c>
      <c r="H62" s="339">
        <v>2086657.9177208198</v>
      </c>
      <c r="I62" s="339">
        <v>1.4134249999999997</v>
      </c>
      <c r="J62" s="339">
        <v>0</v>
      </c>
      <c r="K62" s="339">
        <v>4496190.0762420902</v>
      </c>
      <c r="L62" s="1798"/>
      <c r="M62" s="1053" t="s">
        <v>4015</v>
      </c>
      <c r="N62" s="339">
        <v>717413.51290999993</v>
      </c>
      <c r="O62" s="339">
        <v>0</v>
      </c>
      <c r="P62" s="339">
        <v>0</v>
      </c>
      <c r="Q62" s="339">
        <v>0</v>
      </c>
      <c r="R62" s="339">
        <v>0</v>
      </c>
      <c r="S62" s="339">
        <v>924696.65749000001</v>
      </c>
      <c r="T62" s="339">
        <v>0</v>
      </c>
      <c r="U62" s="339">
        <v>0</v>
      </c>
      <c r="V62" s="339">
        <v>1642110.1703999999</v>
      </c>
    </row>
    <row r="63" spans="1:182" x14ac:dyDescent="0.2">
      <c r="A63" s="1801"/>
      <c r="B63" s="1053" t="s">
        <v>4016</v>
      </c>
      <c r="C63" s="339">
        <v>595091.73537999985</v>
      </c>
      <c r="D63" s="339">
        <v>0</v>
      </c>
      <c r="E63" s="339">
        <v>0</v>
      </c>
      <c r="F63" s="339">
        <v>0</v>
      </c>
      <c r="G63" s="339">
        <v>0</v>
      </c>
      <c r="H63" s="339">
        <v>0</v>
      </c>
      <c r="I63" s="339">
        <v>0</v>
      </c>
      <c r="J63" s="339">
        <v>0</v>
      </c>
      <c r="K63" s="339">
        <v>595091.73537999985</v>
      </c>
      <c r="L63" s="1798"/>
      <c r="M63" s="1053" t="s">
        <v>4016</v>
      </c>
      <c r="N63" s="339">
        <v>17770315.418205503</v>
      </c>
      <c r="O63" s="339">
        <v>0</v>
      </c>
      <c r="P63" s="339">
        <v>0</v>
      </c>
      <c r="Q63" s="339">
        <v>0</v>
      </c>
      <c r="R63" s="339">
        <v>0</v>
      </c>
      <c r="S63" s="339">
        <v>0</v>
      </c>
      <c r="T63" s="339">
        <v>0</v>
      </c>
      <c r="U63" s="339">
        <v>0</v>
      </c>
      <c r="V63" s="339">
        <v>17770315.418205503</v>
      </c>
    </row>
    <row r="64" spans="1:182" x14ac:dyDescent="0.2">
      <c r="A64" s="1801"/>
      <c r="B64" s="1053" t="s">
        <v>4017</v>
      </c>
      <c r="C64" s="339">
        <v>30697.297692177002</v>
      </c>
      <c r="D64" s="339">
        <v>0</v>
      </c>
      <c r="E64" s="339">
        <v>0</v>
      </c>
      <c r="F64" s="339">
        <v>0</v>
      </c>
      <c r="G64" s="339">
        <v>0</v>
      </c>
      <c r="H64" s="339">
        <v>5942.2573500000008</v>
      </c>
      <c r="I64" s="339">
        <v>317.95713749999993</v>
      </c>
      <c r="J64" s="339">
        <v>0</v>
      </c>
      <c r="K64" s="339">
        <v>36957.512179677004</v>
      </c>
      <c r="L64" s="1798"/>
      <c r="M64" s="1053" t="s">
        <v>4017</v>
      </c>
      <c r="N64" s="339">
        <v>163575.37513</v>
      </c>
      <c r="O64" s="339">
        <v>0</v>
      </c>
      <c r="P64" s="339">
        <v>0</v>
      </c>
      <c r="Q64" s="339">
        <v>0</v>
      </c>
      <c r="R64" s="339">
        <v>0</v>
      </c>
      <c r="S64" s="339">
        <v>0</v>
      </c>
      <c r="T64" s="339">
        <v>0</v>
      </c>
      <c r="U64" s="339">
        <v>0</v>
      </c>
      <c r="V64" s="339">
        <v>163575.37513</v>
      </c>
    </row>
    <row r="65" spans="1:182" x14ac:dyDescent="0.2">
      <c r="A65" s="1801"/>
      <c r="B65" s="1053" t="s">
        <v>4018</v>
      </c>
      <c r="C65" s="339">
        <v>18431.573037199974</v>
      </c>
      <c r="D65" s="339">
        <v>0</v>
      </c>
      <c r="E65" s="339">
        <v>0</v>
      </c>
      <c r="F65" s="339">
        <v>9</v>
      </c>
      <c r="G65" s="339">
        <v>0</v>
      </c>
      <c r="H65" s="339">
        <v>4260.3802100000003</v>
      </c>
      <c r="I65" s="339">
        <v>0</v>
      </c>
      <c r="J65" s="339">
        <v>0</v>
      </c>
      <c r="K65" s="339">
        <v>22700.953247199974</v>
      </c>
      <c r="L65" s="1798"/>
      <c r="M65" s="1053" t="s">
        <v>4018</v>
      </c>
      <c r="N65" s="339">
        <v>0</v>
      </c>
      <c r="O65" s="339">
        <v>0</v>
      </c>
      <c r="P65" s="339">
        <v>125.89499000000002</v>
      </c>
      <c r="Q65" s="339">
        <v>0</v>
      </c>
      <c r="R65" s="339">
        <v>0</v>
      </c>
      <c r="S65" s="339">
        <v>0</v>
      </c>
      <c r="T65" s="339">
        <v>0</v>
      </c>
      <c r="U65" s="339">
        <v>0</v>
      </c>
      <c r="V65" s="339">
        <v>125.89499000000002</v>
      </c>
    </row>
    <row r="66" spans="1:182" x14ac:dyDescent="0.2">
      <c r="A66" s="1801"/>
      <c r="B66" s="1536" t="s">
        <v>4019</v>
      </c>
      <c r="C66" s="339">
        <v>0</v>
      </c>
      <c r="D66" s="339">
        <v>0</v>
      </c>
      <c r="E66" s="339">
        <v>0</v>
      </c>
      <c r="F66" s="339">
        <v>0</v>
      </c>
      <c r="G66" s="339">
        <v>0</v>
      </c>
      <c r="H66" s="339">
        <v>0</v>
      </c>
      <c r="I66" s="339">
        <v>0</v>
      </c>
      <c r="J66" s="339">
        <v>0</v>
      </c>
      <c r="K66" s="339">
        <v>0</v>
      </c>
      <c r="L66" s="1798"/>
      <c r="M66" s="1536" t="s">
        <v>4019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</row>
    <row r="67" spans="1:182" x14ac:dyDescent="0.2">
      <c r="A67" s="1801"/>
      <c r="B67" s="1053" t="s">
        <v>4020</v>
      </c>
      <c r="C67" s="339">
        <v>90.40552000000001</v>
      </c>
      <c r="D67" s="339"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0</v>
      </c>
      <c r="K67" s="339">
        <v>90.40552000000001</v>
      </c>
      <c r="L67" s="1798"/>
      <c r="M67" s="1053" t="s">
        <v>4020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0</v>
      </c>
    </row>
    <row r="68" spans="1:182" x14ac:dyDescent="0.2">
      <c r="A68" s="1801"/>
      <c r="B68" s="1053" t="s">
        <v>4021</v>
      </c>
      <c r="C68" s="339">
        <v>0</v>
      </c>
      <c r="D68" s="339">
        <v>0</v>
      </c>
      <c r="E68" s="339">
        <v>0</v>
      </c>
      <c r="F68" s="339">
        <v>0</v>
      </c>
      <c r="G68" s="339">
        <v>0</v>
      </c>
      <c r="H68" s="339">
        <v>0</v>
      </c>
      <c r="I68" s="339">
        <v>0</v>
      </c>
      <c r="J68" s="339">
        <v>0</v>
      </c>
      <c r="K68" s="339">
        <v>0</v>
      </c>
      <c r="L68" s="1798"/>
      <c r="M68" s="1053" t="s">
        <v>4021</v>
      </c>
      <c r="N68" s="339">
        <v>0</v>
      </c>
      <c r="O68" s="339">
        <v>0</v>
      </c>
      <c r="P68" s="339">
        <v>0</v>
      </c>
      <c r="Q68" s="339">
        <v>0</v>
      </c>
      <c r="R68" s="339">
        <v>0</v>
      </c>
      <c r="S68" s="339">
        <v>0</v>
      </c>
      <c r="T68" s="339">
        <v>0</v>
      </c>
      <c r="U68" s="339">
        <v>0</v>
      </c>
      <c r="V68" s="339">
        <v>0</v>
      </c>
    </row>
    <row r="69" spans="1:182" x14ac:dyDescent="0.2">
      <c r="A69" s="1801"/>
      <c r="B69" s="1053" t="s">
        <v>4022</v>
      </c>
      <c r="C69" s="339">
        <v>0</v>
      </c>
      <c r="D69" s="339">
        <v>0</v>
      </c>
      <c r="E69" s="339">
        <v>0</v>
      </c>
      <c r="F69" s="339">
        <v>0</v>
      </c>
      <c r="G69" s="339">
        <v>0</v>
      </c>
      <c r="H69" s="339">
        <v>0</v>
      </c>
      <c r="I69" s="339">
        <v>0</v>
      </c>
      <c r="J69" s="339">
        <v>0</v>
      </c>
      <c r="K69" s="339">
        <v>0</v>
      </c>
      <c r="L69" s="1798"/>
      <c r="M69" s="1053" t="s">
        <v>4022</v>
      </c>
      <c r="N69" s="339">
        <v>0</v>
      </c>
      <c r="O69" s="339">
        <v>0</v>
      </c>
      <c r="P69" s="339">
        <v>0</v>
      </c>
      <c r="Q69" s="339">
        <v>0</v>
      </c>
      <c r="R69" s="339">
        <v>0</v>
      </c>
      <c r="S69" s="339">
        <v>0</v>
      </c>
      <c r="T69" s="339">
        <v>0</v>
      </c>
      <c r="U69" s="339">
        <v>0</v>
      </c>
      <c r="V69" s="339">
        <v>0</v>
      </c>
    </row>
    <row r="70" spans="1:182" ht="14.25" thickBot="1" x14ac:dyDescent="0.25">
      <c r="A70" s="1802"/>
      <c r="B70" s="1493" t="s">
        <v>4023</v>
      </c>
      <c r="C70" s="635">
        <v>3635377.0213645673</v>
      </c>
      <c r="D70" s="635">
        <v>0</v>
      </c>
      <c r="E70" s="635">
        <v>0</v>
      </c>
      <c r="F70" s="635">
        <v>8689.7723000000005</v>
      </c>
      <c r="G70" s="635">
        <v>183234.19606108</v>
      </c>
      <c r="H70" s="635">
        <v>2096860.55528082</v>
      </c>
      <c r="I70" s="635">
        <v>319.37056249999995</v>
      </c>
      <c r="J70" s="635">
        <v>0</v>
      </c>
      <c r="K70" s="635">
        <v>5924480.9155689673</v>
      </c>
      <c r="L70" s="1799"/>
      <c r="M70" s="1493" t="s">
        <v>4023</v>
      </c>
      <c r="N70" s="636">
        <v>22198747.223535504</v>
      </c>
      <c r="O70" s="636">
        <v>0</v>
      </c>
      <c r="P70" s="636">
        <v>125.89499000000002</v>
      </c>
      <c r="Q70" s="636">
        <v>0</v>
      </c>
      <c r="R70" s="636">
        <v>0</v>
      </c>
      <c r="S70" s="636">
        <v>924696.65749000001</v>
      </c>
      <c r="T70" s="636">
        <v>0</v>
      </c>
      <c r="U70" s="636">
        <v>0</v>
      </c>
      <c r="V70" s="636">
        <v>23123569.776015505</v>
      </c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J70" s="708"/>
      <c r="AK70" s="708"/>
      <c r="AL70" s="708"/>
      <c r="AM70" s="708"/>
      <c r="AN70" s="708"/>
      <c r="AO70" s="708"/>
      <c r="AP70" s="708"/>
      <c r="AQ70" s="708"/>
      <c r="AR70" s="708"/>
      <c r="AS70" s="708"/>
      <c r="AT70" s="708"/>
      <c r="AU70" s="708"/>
      <c r="AV70" s="708"/>
      <c r="AW70" s="708"/>
      <c r="AX70" s="708"/>
      <c r="AY70" s="708"/>
      <c r="AZ70" s="708"/>
      <c r="BA70" s="708"/>
      <c r="BB70" s="708"/>
      <c r="BC70" s="708"/>
      <c r="BD70" s="708"/>
      <c r="BE70" s="708"/>
      <c r="BF70" s="708"/>
      <c r="BG70" s="708"/>
      <c r="BH70" s="708"/>
      <c r="BI70" s="708"/>
      <c r="BJ70" s="708"/>
      <c r="BK70" s="708"/>
      <c r="BL70" s="708"/>
      <c r="BM70" s="708"/>
      <c r="BN70" s="708"/>
      <c r="BO70" s="708"/>
      <c r="BP70" s="708"/>
      <c r="BQ70" s="708"/>
      <c r="BR70" s="708"/>
      <c r="BS70" s="708"/>
      <c r="BT70" s="708"/>
      <c r="BU70" s="708"/>
      <c r="BV70" s="708"/>
      <c r="BW70" s="708"/>
      <c r="BX70" s="708"/>
      <c r="BY70" s="708"/>
      <c r="BZ70" s="708"/>
      <c r="CA70" s="708"/>
      <c r="CB70" s="708"/>
      <c r="CC70" s="708"/>
      <c r="CD70" s="708"/>
      <c r="CE70" s="708"/>
      <c r="CF70" s="708"/>
      <c r="CG70" s="708"/>
      <c r="CH70" s="708"/>
      <c r="CI70" s="708"/>
      <c r="CJ70" s="708"/>
      <c r="CK70" s="708"/>
      <c r="CL70" s="708"/>
      <c r="CM70" s="708"/>
      <c r="CN70" s="708"/>
      <c r="CO70" s="708"/>
      <c r="CP70" s="708"/>
      <c r="CQ70" s="708"/>
      <c r="CR70" s="708"/>
      <c r="CS70" s="708"/>
      <c r="CT70" s="708"/>
      <c r="CU70" s="708"/>
      <c r="CV70" s="708"/>
      <c r="CW70" s="708"/>
      <c r="CX70" s="708"/>
      <c r="CY70" s="708"/>
      <c r="CZ70" s="708"/>
      <c r="DA70" s="708"/>
      <c r="DB70" s="708"/>
      <c r="DC70" s="708"/>
      <c r="DD70" s="708"/>
      <c r="DE70" s="708"/>
      <c r="DF70" s="708"/>
      <c r="DG70" s="708"/>
      <c r="DH70" s="708"/>
      <c r="DI70" s="708"/>
      <c r="DJ70" s="708"/>
      <c r="DK70" s="708"/>
      <c r="DL70" s="708"/>
      <c r="DM70" s="708"/>
      <c r="DN70" s="708"/>
      <c r="DO70" s="708"/>
      <c r="DP70" s="708"/>
      <c r="DQ70" s="708"/>
      <c r="DR70" s="708"/>
      <c r="DS70" s="708"/>
      <c r="DT70" s="708"/>
      <c r="DU70" s="708"/>
      <c r="DV70" s="708"/>
      <c r="DW70" s="708"/>
      <c r="DX70" s="708"/>
      <c r="DY70" s="708"/>
      <c r="DZ70" s="708"/>
      <c r="EA70" s="708"/>
      <c r="EB70" s="708"/>
      <c r="EC70" s="708"/>
      <c r="ED70" s="708"/>
      <c r="EE70" s="708"/>
      <c r="EF70" s="708"/>
      <c r="EG70" s="708"/>
      <c r="EH70" s="708"/>
      <c r="EI70" s="708"/>
      <c r="EJ70" s="708"/>
      <c r="EK70" s="708"/>
      <c r="EL70" s="708"/>
      <c r="EM70" s="708"/>
      <c r="EN70" s="708"/>
      <c r="EO70" s="708"/>
      <c r="EP70" s="708"/>
      <c r="EQ70" s="708"/>
      <c r="ER70" s="708"/>
      <c r="ES70" s="708"/>
      <c r="ET70" s="708"/>
      <c r="EU70" s="708"/>
      <c r="EV70" s="708"/>
      <c r="EW70" s="708"/>
      <c r="EX70" s="708"/>
      <c r="EY70" s="708"/>
      <c r="EZ70" s="708"/>
      <c r="FA70" s="708"/>
      <c r="FB70" s="708"/>
      <c r="FC70" s="708"/>
      <c r="FD70" s="708"/>
      <c r="FE70" s="708"/>
      <c r="FF70" s="708"/>
      <c r="FG70" s="708"/>
      <c r="FH70" s="708"/>
      <c r="FI70" s="708"/>
      <c r="FJ70" s="708"/>
      <c r="FK70" s="708"/>
      <c r="FL70" s="708"/>
      <c r="FM70" s="708"/>
      <c r="FN70" s="708"/>
      <c r="FO70" s="708"/>
      <c r="FP70" s="708"/>
      <c r="FQ70" s="708"/>
      <c r="FR70" s="708"/>
      <c r="FS70" s="708"/>
      <c r="FT70" s="708"/>
      <c r="FU70" s="708"/>
      <c r="FV70" s="708"/>
      <c r="FW70" s="708"/>
      <c r="FX70" s="708"/>
      <c r="FY70" s="708"/>
      <c r="FZ70" s="708"/>
    </row>
    <row r="71" spans="1:182" x14ac:dyDescent="0.2">
      <c r="A71" s="1797" t="s">
        <v>1420</v>
      </c>
      <c r="B71" s="1533" t="s">
        <v>4014</v>
      </c>
      <c r="C71" s="335">
        <v>0</v>
      </c>
      <c r="D71" s="335">
        <v>0</v>
      </c>
      <c r="E71" s="335">
        <v>0</v>
      </c>
      <c r="F71" s="335">
        <v>0</v>
      </c>
      <c r="G71" s="335">
        <v>0</v>
      </c>
      <c r="H71" s="335">
        <v>0</v>
      </c>
      <c r="I71" s="335">
        <v>0</v>
      </c>
      <c r="J71" s="335">
        <v>0</v>
      </c>
      <c r="K71" s="335">
        <v>0</v>
      </c>
      <c r="L71" s="1797" t="s">
        <v>1533</v>
      </c>
      <c r="M71" s="1533" t="s">
        <v>4014</v>
      </c>
      <c r="N71" s="339">
        <v>1116128.6331099998</v>
      </c>
      <c r="O71" s="339">
        <v>0</v>
      </c>
      <c r="P71" s="339">
        <v>0</v>
      </c>
      <c r="Q71" s="339">
        <v>0</v>
      </c>
      <c r="R71" s="339">
        <v>0</v>
      </c>
      <c r="S71" s="339">
        <v>0</v>
      </c>
      <c r="T71" s="339">
        <v>0</v>
      </c>
      <c r="U71" s="339">
        <v>0</v>
      </c>
      <c r="V71" s="339">
        <v>1116128.6331099998</v>
      </c>
    </row>
    <row r="72" spans="1:182" x14ac:dyDescent="0.2">
      <c r="A72" s="1798"/>
      <c r="B72" s="1053" t="s">
        <v>4015</v>
      </c>
      <c r="C72" s="339">
        <v>341477.10530479893</v>
      </c>
      <c r="D72" s="339">
        <v>0</v>
      </c>
      <c r="E72" s="339">
        <v>0</v>
      </c>
      <c r="F72" s="339">
        <v>0</v>
      </c>
      <c r="G72" s="339">
        <v>141010.81460280003</v>
      </c>
      <c r="H72" s="339">
        <v>25883.802793199888</v>
      </c>
      <c r="I72" s="339">
        <v>0</v>
      </c>
      <c r="J72" s="339">
        <v>0</v>
      </c>
      <c r="K72" s="339">
        <v>508371.72270079888</v>
      </c>
      <c r="L72" s="1798"/>
      <c r="M72" s="1053" t="s">
        <v>4015</v>
      </c>
      <c r="N72" s="339">
        <v>399585.13799999998</v>
      </c>
      <c r="O72" s="339">
        <v>0</v>
      </c>
      <c r="P72" s="339">
        <v>0</v>
      </c>
      <c r="Q72" s="339">
        <v>0</v>
      </c>
      <c r="R72" s="339">
        <v>13095</v>
      </c>
      <c r="S72" s="339">
        <v>136656.52499999999</v>
      </c>
      <c r="T72" s="339">
        <v>239.00567000000001</v>
      </c>
      <c r="U72" s="339">
        <v>26315.036609999999</v>
      </c>
      <c r="V72" s="339">
        <v>575890.70527999988</v>
      </c>
    </row>
    <row r="73" spans="1:182" x14ac:dyDescent="0.2">
      <c r="A73" s="1798"/>
      <c r="B73" s="1053" t="s">
        <v>4016</v>
      </c>
      <c r="C73" s="339">
        <v>117242.90493000195</v>
      </c>
      <c r="D73" s="339">
        <v>0</v>
      </c>
      <c r="E73" s="339">
        <v>0</v>
      </c>
      <c r="F73" s="339">
        <v>0</v>
      </c>
      <c r="G73" s="339">
        <v>0</v>
      </c>
      <c r="H73" s="339">
        <v>0</v>
      </c>
      <c r="I73" s="339">
        <v>0</v>
      </c>
      <c r="J73" s="339">
        <v>0</v>
      </c>
      <c r="K73" s="339">
        <v>117242.90493000195</v>
      </c>
      <c r="L73" s="1798"/>
      <c r="M73" s="1053" t="s">
        <v>4016</v>
      </c>
      <c r="N73" s="339">
        <v>6013066.8414800009</v>
      </c>
      <c r="O73" s="339">
        <v>0</v>
      </c>
      <c r="P73" s="339">
        <v>0</v>
      </c>
      <c r="Q73" s="339">
        <v>0</v>
      </c>
      <c r="R73" s="339">
        <v>0</v>
      </c>
      <c r="S73" s="339">
        <v>0</v>
      </c>
      <c r="T73" s="339">
        <v>0</v>
      </c>
      <c r="U73" s="339">
        <v>0</v>
      </c>
      <c r="V73" s="339">
        <v>6013066.8414800009</v>
      </c>
    </row>
    <row r="74" spans="1:182" x14ac:dyDescent="0.2">
      <c r="A74" s="1798"/>
      <c r="B74" s="1053" t="s">
        <v>4017</v>
      </c>
      <c r="C74" s="339">
        <v>1904731.0423926618</v>
      </c>
      <c r="D74" s="339">
        <v>0</v>
      </c>
      <c r="E74" s="339">
        <v>0</v>
      </c>
      <c r="F74" s="339">
        <v>0</v>
      </c>
      <c r="G74" s="339">
        <v>156801.48598005413</v>
      </c>
      <c r="H74" s="339">
        <v>61374.472972900003</v>
      </c>
      <c r="I74" s="339">
        <v>0</v>
      </c>
      <c r="J74" s="339">
        <v>12136.065222540004</v>
      </c>
      <c r="K74" s="339">
        <v>2135043.0665681558</v>
      </c>
      <c r="L74" s="1798"/>
      <c r="M74" s="1053" t="s">
        <v>4017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</row>
    <row r="75" spans="1:182" x14ac:dyDescent="0.2">
      <c r="A75" s="1798"/>
      <c r="B75" s="1053" t="s">
        <v>4018</v>
      </c>
      <c r="C75" s="339">
        <v>366417.45950975327</v>
      </c>
      <c r="D75" s="339">
        <v>0</v>
      </c>
      <c r="E75" s="339">
        <v>0</v>
      </c>
      <c r="F75" s="339">
        <v>0</v>
      </c>
      <c r="G75" s="339">
        <v>0</v>
      </c>
      <c r="H75" s="339">
        <v>11993.708269560002</v>
      </c>
      <c r="I75" s="339">
        <v>0</v>
      </c>
      <c r="J75" s="339">
        <v>29076.21002969901</v>
      </c>
      <c r="K75" s="339">
        <v>407487.37780901231</v>
      </c>
      <c r="L75" s="1798"/>
      <c r="M75" s="1053" t="s">
        <v>4018</v>
      </c>
      <c r="N75" s="339">
        <v>0</v>
      </c>
      <c r="O75" s="339">
        <v>0</v>
      </c>
      <c r="P75" s="339">
        <v>0</v>
      </c>
      <c r="Q75" s="339">
        <v>0</v>
      </c>
      <c r="R75" s="339">
        <v>0</v>
      </c>
      <c r="S75" s="339">
        <v>0</v>
      </c>
      <c r="T75" s="339">
        <v>0</v>
      </c>
      <c r="U75" s="339">
        <v>0</v>
      </c>
      <c r="V75" s="339">
        <v>0</v>
      </c>
    </row>
    <row r="76" spans="1:182" x14ac:dyDescent="0.2">
      <c r="A76" s="1798"/>
      <c r="B76" s="1536" t="s">
        <v>4019</v>
      </c>
      <c r="C76" s="339">
        <v>0</v>
      </c>
      <c r="D76" s="339">
        <v>0</v>
      </c>
      <c r="E76" s="339">
        <v>0</v>
      </c>
      <c r="F76" s="339">
        <v>0</v>
      </c>
      <c r="G76" s="339">
        <v>0</v>
      </c>
      <c r="H76" s="339">
        <v>0</v>
      </c>
      <c r="I76" s="339">
        <v>0</v>
      </c>
      <c r="J76" s="339">
        <v>0</v>
      </c>
      <c r="K76" s="339">
        <v>0</v>
      </c>
      <c r="L76" s="1798"/>
      <c r="M76" s="1536" t="s">
        <v>4019</v>
      </c>
      <c r="N76" s="339">
        <v>0</v>
      </c>
      <c r="O76" s="339">
        <v>0</v>
      </c>
      <c r="P76" s="339">
        <v>0</v>
      </c>
      <c r="Q76" s="339">
        <v>0</v>
      </c>
      <c r="R76" s="339">
        <v>0</v>
      </c>
      <c r="S76" s="339">
        <v>0</v>
      </c>
      <c r="T76" s="339">
        <v>0</v>
      </c>
      <c r="U76" s="339">
        <v>0</v>
      </c>
      <c r="V76" s="339">
        <v>0</v>
      </c>
    </row>
    <row r="77" spans="1:182" x14ac:dyDescent="0.2">
      <c r="A77" s="1798"/>
      <c r="B77" s="1053" t="s">
        <v>4020</v>
      </c>
      <c r="C77" s="339">
        <v>0</v>
      </c>
      <c r="D77" s="339">
        <v>0</v>
      </c>
      <c r="E77" s="339">
        <v>0</v>
      </c>
      <c r="F77" s="339">
        <v>0</v>
      </c>
      <c r="G77" s="339">
        <v>0</v>
      </c>
      <c r="H77" s="339">
        <v>0</v>
      </c>
      <c r="I77" s="339">
        <v>0</v>
      </c>
      <c r="J77" s="339">
        <v>0</v>
      </c>
      <c r="K77" s="339">
        <v>0</v>
      </c>
      <c r="L77" s="1798"/>
      <c r="M77" s="1053" t="s">
        <v>4020</v>
      </c>
      <c r="N77" s="339">
        <v>0</v>
      </c>
      <c r="O77" s="339">
        <v>0</v>
      </c>
      <c r="P77" s="339">
        <v>0</v>
      </c>
      <c r="Q77" s="339">
        <v>0</v>
      </c>
      <c r="R77" s="339">
        <v>0</v>
      </c>
      <c r="S77" s="339">
        <v>0</v>
      </c>
      <c r="T77" s="339">
        <v>0</v>
      </c>
      <c r="U77" s="339">
        <v>0</v>
      </c>
      <c r="V77" s="339">
        <v>0</v>
      </c>
    </row>
    <row r="78" spans="1:182" x14ac:dyDescent="0.2">
      <c r="A78" s="1798"/>
      <c r="B78" s="1053" t="s">
        <v>4021</v>
      </c>
      <c r="C78" s="339">
        <v>0</v>
      </c>
      <c r="D78" s="339">
        <v>0</v>
      </c>
      <c r="E78" s="339">
        <v>0</v>
      </c>
      <c r="F78" s="339">
        <v>0</v>
      </c>
      <c r="G78" s="339">
        <v>0</v>
      </c>
      <c r="H78" s="339">
        <v>0</v>
      </c>
      <c r="I78" s="339">
        <v>0</v>
      </c>
      <c r="J78" s="339">
        <v>0</v>
      </c>
      <c r="K78" s="339">
        <v>0</v>
      </c>
      <c r="L78" s="1798"/>
      <c r="M78" s="1053" t="s">
        <v>4021</v>
      </c>
      <c r="N78" s="339">
        <v>0</v>
      </c>
      <c r="O78" s="339">
        <v>0</v>
      </c>
      <c r="P78" s="339">
        <v>0</v>
      </c>
      <c r="Q78" s="339">
        <v>0</v>
      </c>
      <c r="R78" s="339">
        <v>0</v>
      </c>
      <c r="S78" s="339">
        <v>0</v>
      </c>
      <c r="T78" s="339">
        <v>0</v>
      </c>
      <c r="U78" s="339">
        <v>0</v>
      </c>
      <c r="V78" s="339">
        <v>0</v>
      </c>
    </row>
    <row r="79" spans="1:182" x14ac:dyDescent="0.2">
      <c r="A79" s="1798"/>
      <c r="B79" s="1053" t="s">
        <v>4022</v>
      </c>
      <c r="C79" s="339">
        <v>0</v>
      </c>
      <c r="D79" s="339">
        <v>0</v>
      </c>
      <c r="E79" s="339">
        <v>0</v>
      </c>
      <c r="F79" s="339">
        <v>0</v>
      </c>
      <c r="G79" s="339">
        <v>0</v>
      </c>
      <c r="H79" s="339">
        <v>0</v>
      </c>
      <c r="I79" s="339">
        <v>0</v>
      </c>
      <c r="J79" s="339">
        <v>0</v>
      </c>
      <c r="K79" s="339">
        <v>0</v>
      </c>
      <c r="L79" s="1798"/>
      <c r="M79" s="1053" t="s">
        <v>4022</v>
      </c>
      <c r="N79" s="339">
        <v>0</v>
      </c>
      <c r="O79" s="339">
        <v>0</v>
      </c>
      <c r="P79" s="339">
        <v>0</v>
      </c>
      <c r="Q79" s="339">
        <v>0</v>
      </c>
      <c r="R79" s="339">
        <v>0</v>
      </c>
      <c r="S79" s="339">
        <v>0</v>
      </c>
      <c r="T79" s="339">
        <v>0</v>
      </c>
      <c r="U79" s="339">
        <v>0</v>
      </c>
      <c r="V79" s="339">
        <v>0</v>
      </c>
    </row>
    <row r="80" spans="1:182" ht="14.25" thickBot="1" x14ac:dyDescent="0.25">
      <c r="A80" s="1799"/>
      <c r="B80" s="1493" t="s">
        <v>4023</v>
      </c>
      <c r="C80" s="636">
        <v>2729868.5121372161</v>
      </c>
      <c r="D80" s="636">
        <v>0</v>
      </c>
      <c r="E80" s="636">
        <v>0</v>
      </c>
      <c r="F80" s="636">
        <v>0</v>
      </c>
      <c r="G80" s="636">
        <v>297812.30058285419</v>
      </c>
      <c r="H80" s="636">
        <v>99251.984035659887</v>
      </c>
      <c r="I80" s="636">
        <v>0</v>
      </c>
      <c r="J80" s="636">
        <v>41212.275252239015</v>
      </c>
      <c r="K80" s="636">
        <v>3168145.072007969</v>
      </c>
      <c r="L80" s="1799"/>
      <c r="M80" s="1493" t="s">
        <v>4023</v>
      </c>
      <c r="N80" s="635">
        <v>7528780.612590001</v>
      </c>
      <c r="O80" s="635">
        <v>0</v>
      </c>
      <c r="P80" s="635">
        <v>0</v>
      </c>
      <c r="Q80" s="635">
        <v>0</v>
      </c>
      <c r="R80" s="635">
        <v>13095</v>
      </c>
      <c r="S80" s="635">
        <v>136656.52499999999</v>
      </c>
      <c r="T80" s="635">
        <v>239.00567000000001</v>
      </c>
      <c r="U80" s="635">
        <v>26315.036609999999</v>
      </c>
      <c r="V80" s="635">
        <v>7705086.179870001</v>
      </c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J80" s="708"/>
      <c r="AK80" s="708"/>
      <c r="AL80" s="708"/>
      <c r="AM80" s="708"/>
      <c r="AN80" s="708"/>
      <c r="AO80" s="708"/>
      <c r="AP80" s="708"/>
      <c r="AQ80" s="708"/>
      <c r="AR80" s="708"/>
      <c r="AS80" s="708"/>
      <c r="AT80" s="708"/>
      <c r="AU80" s="708"/>
      <c r="AV80" s="708"/>
      <c r="AW80" s="708"/>
      <c r="AX80" s="708"/>
      <c r="AY80" s="708"/>
      <c r="AZ80" s="708"/>
      <c r="BA80" s="708"/>
      <c r="BB80" s="708"/>
      <c r="BC80" s="708"/>
      <c r="BD80" s="708"/>
      <c r="BE80" s="708"/>
      <c r="BF80" s="708"/>
      <c r="BG80" s="708"/>
      <c r="BH80" s="708"/>
      <c r="BI80" s="708"/>
      <c r="BJ80" s="708"/>
      <c r="BK80" s="708"/>
      <c r="BL80" s="708"/>
      <c r="BM80" s="708"/>
      <c r="BN80" s="708"/>
      <c r="BO80" s="708"/>
      <c r="BP80" s="708"/>
      <c r="BQ80" s="708"/>
      <c r="BR80" s="708"/>
      <c r="BS80" s="708"/>
      <c r="BT80" s="708"/>
      <c r="BU80" s="708"/>
      <c r="BV80" s="708"/>
      <c r="BW80" s="708"/>
      <c r="BX80" s="708"/>
      <c r="BY80" s="708"/>
      <c r="BZ80" s="708"/>
      <c r="CA80" s="708"/>
      <c r="CB80" s="708"/>
      <c r="CC80" s="708"/>
      <c r="CD80" s="708"/>
      <c r="CE80" s="708"/>
      <c r="CF80" s="708"/>
      <c r="CG80" s="708"/>
      <c r="CH80" s="708"/>
      <c r="CI80" s="708"/>
      <c r="CJ80" s="708"/>
      <c r="CK80" s="708"/>
      <c r="CL80" s="708"/>
      <c r="CM80" s="708"/>
      <c r="CN80" s="708"/>
      <c r="CO80" s="708"/>
      <c r="CP80" s="708"/>
      <c r="CQ80" s="708"/>
      <c r="CR80" s="708"/>
      <c r="CS80" s="708"/>
      <c r="CT80" s="708"/>
      <c r="CU80" s="708"/>
      <c r="CV80" s="708"/>
      <c r="CW80" s="708"/>
      <c r="CX80" s="708"/>
      <c r="CY80" s="708"/>
      <c r="CZ80" s="708"/>
      <c r="DA80" s="708"/>
      <c r="DB80" s="708"/>
      <c r="DC80" s="708"/>
      <c r="DD80" s="708"/>
      <c r="DE80" s="708"/>
      <c r="DF80" s="708"/>
      <c r="DG80" s="708"/>
      <c r="DH80" s="708"/>
      <c r="DI80" s="708"/>
      <c r="DJ80" s="708"/>
      <c r="DK80" s="708"/>
      <c r="DL80" s="708"/>
      <c r="DM80" s="708"/>
      <c r="DN80" s="708"/>
      <c r="DO80" s="708"/>
      <c r="DP80" s="708"/>
      <c r="DQ80" s="708"/>
      <c r="DR80" s="708"/>
      <c r="DS80" s="708"/>
      <c r="DT80" s="708"/>
      <c r="DU80" s="708"/>
      <c r="DV80" s="708"/>
      <c r="DW80" s="708"/>
      <c r="DX80" s="708"/>
      <c r="DY80" s="708"/>
      <c r="DZ80" s="708"/>
      <c r="EA80" s="708"/>
      <c r="EB80" s="708"/>
      <c r="EC80" s="708"/>
      <c r="ED80" s="708"/>
      <c r="EE80" s="708"/>
      <c r="EF80" s="708"/>
      <c r="EG80" s="708"/>
      <c r="EH80" s="708"/>
      <c r="EI80" s="708"/>
      <c r="EJ80" s="708"/>
      <c r="EK80" s="708"/>
      <c r="EL80" s="708"/>
      <c r="EM80" s="708"/>
      <c r="EN80" s="708"/>
      <c r="EO80" s="708"/>
      <c r="EP80" s="708"/>
      <c r="EQ80" s="708"/>
      <c r="ER80" s="708"/>
      <c r="ES80" s="708"/>
      <c r="ET80" s="708"/>
      <c r="EU80" s="708"/>
      <c r="EV80" s="708"/>
      <c r="EW80" s="708"/>
      <c r="EX80" s="708"/>
      <c r="EY80" s="708"/>
      <c r="EZ80" s="708"/>
      <c r="FA80" s="708"/>
      <c r="FB80" s="708"/>
      <c r="FC80" s="708"/>
      <c r="FD80" s="708"/>
      <c r="FE80" s="708"/>
      <c r="FF80" s="708"/>
      <c r="FG80" s="708"/>
      <c r="FH80" s="708"/>
      <c r="FI80" s="708"/>
      <c r="FJ80" s="708"/>
      <c r="FK80" s="708"/>
      <c r="FL80" s="708"/>
      <c r="FM80" s="708"/>
      <c r="FN80" s="708"/>
      <c r="FO80" s="708"/>
      <c r="FP80" s="708"/>
      <c r="FQ80" s="708"/>
      <c r="FR80" s="708"/>
      <c r="FS80" s="708"/>
      <c r="FT80" s="708"/>
      <c r="FU80" s="708"/>
      <c r="FV80" s="708"/>
      <c r="FW80" s="708"/>
      <c r="FX80" s="708"/>
      <c r="FY80" s="708"/>
      <c r="FZ80" s="708"/>
    </row>
    <row r="81" spans="1:182" ht="14.25" customHeight="1" x14ac:dyDescent="0.2">
      <c r="A81" s="1797" t="s">
        <v>798</v>
      </c>
      <c r="B81" s="1533" t="s">
        <v>4014</v>
      </c>
      <c r="C81" s="339">
        <v>1536112.256209661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339">
        <v>0</v>
      </c>
      <c r="K81" s="339">
        <v>1536112.256209661</v>
      </c>
      <c r="L81" s="1797" t="s">
        <v>1927</v>
      </c>
      <c r="M81" s="1533" t="s">
        <v>4014</v>
      </c>
      <c r="N81" s="335">
        <v>3476690.0959500349</v>
      </c>
      <c r="O81" s="335">
        <v>0</v>
      </c>
      <c r="P81" s="335">
        <v>0</v>
      </c>
      <c r="Q81" s="335">
        <v>0</v>
      </c>
      <c r="R81" s="335">
        <v>0</v>
      </c>
      <c r="S81" s="335">
        <v>1879346.7590599982</v>
      </c>
      <c r="T81" s="335">
        <v>0</v>
      </c>
      <c r="U81" s="335">
        <v>1372.8973600000004</v>
      </c>
      <c r="V81" s="335">
        <v>5357409.7523700325</v>
      </c>
    </row>
    <row r="82" spans="1:182" x14ac:dyDescent="0.2">
      <c r="A82" s="1798"/>
      <c r="B82" s="1053" t="s">
        <v>4015</v>
      </c>
      <c r="C82" s="339">
        <v>4340477.3924121493</v>
      </c>
      <c r="D82" s="339">
        <v>0</v>
      </c>
      <c r="E82" s="339">
        <v>0</v>
      </c>
      <c r="F82" s="339">
        <v>0</v>
      </c>
      <c r="G82" s="339">
        <v>105447.38667000004</v>
      </c>
      <c r="H82" s="339">
        <v>2667132.9926844318</v>
      </c>
      <c r="I82" s="339">
        <v>0</v>
      </c>
      <c r="J82" s="339">
        <v>0</v>
      </c>
      <c r="K82" s="339">
        <v>7113057.7717665806</v>
      </c>
      <c r="L82" s="1798"/>
      <c r="M82" s="1053" t="s">
        <v>4015</v>
      </c>
      <c r="N82" s="339">
        <v>4296452.0819226932</v>
      </c>
      <c r="O82" s="339">
        <v>0</v>
      </c>
      <c r="P82" s="339">
        <v>0</v>
      </c>
      <c r="Q82" s="339">
        <v>233.31250789999996</v>
      </c>
      <c r="R82" s="339">
        <v>221601.6655</v>
      </c>
      <c r="S82" s="339">
        <v>5926098.5099109923</v>
      </c>
      <c r="T82" s="339">
        <v>0</v>
      </c>
      <c r="U82" s="339">
        <v>0</v>
      </c>
      <c r="V82" s="339">
        <v>10444385.569841586</v>
      </c>
    </row>
    <row r="83" spans="1:182" x14ac:dyDescent="0.2">
      <c r="A83" s="1798"/>
      <c r="B83" s="1053" t="s">
        <v>4016</v>
      </c>
      <c r="C83" s="339">
        <v>613782.21037220675</v>
      </c>
      <c r="D83" s="339">
        <v>0</v>
      </c>
      <c r="E83" s="339">
        <v>0</v>
      </c>
      <c r="F83" s="339">
        <v>0</v>
      </c>
      <c r="G83" s="339">
        <v>197.00261999999998</v>
      </c>
      <c r="H83" s="339">
        <v>0</v>
      </c>
      <c r="I83" s="339">
        <v>0</v>
      </c>
      <c r="J83" s="339">
        <v>0</v>
      </c>
      <c r="K83" s="339">
        <v>613979.2129922068</v>
      </c>
      <c r="L83" s="1798"/>
      <c r="M83" s="1053" t="s">
        <v>4016</v>
      </c>
      <c r="N83" s="339">
        <v>7901276.2625644337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194616.47386</v>
      </c>
      <c r="V83" s="339">
        <v>8095892.736424434</v>
      </c>
    </row>
    <row r="84" spans="1:182" x14ac:dyDescent="0.2">
      <c r="A84" s="1798"/>
      <c r="B84" s="1053" t="s">
        <v>4017</v>
      </c>
      <c r="C84" s="339">
        <v>169899.83214380292</v>
      </c>
      <c r="D84" s="339">
        <v>0</v>
      </c>
      <c r="E84" s="339">
        <v>0</v>
      </c>
      <c r="F84" s="339">
        <v>0</v>
      </c>
      <c r="G84" s="339">
        <v>0</v>
      </c>
      <c r="H84" s="339">
        <v>160555.36817731493</v>
      </c>
      <c r="I84" s="339">
        <v>0</v>
      </c>
      <c r="J84" s="339">
        <v>0</v>
      </c>
      <c r="K84" s="339">
        <v>330455.20032111788</v>
      </c>
      <c r="L84" s="1798"/>
      <c r="M84" s="1053" t="s">
        <v>4017</v>
      </c>
      <c r="N84" s="339">
        <v>271043.63408511697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271043.63408511697</v>
      </c>
    </row>
    <row r="85" spans="1:182" x14ac:dyDescent="0.2">
      <c r="A85" s="1798"/>
      <c r="B85" s="1053" t="s">
        <v>4018</v>
      </c>
      <c r="C85" s="339">
        <v>4183.1063639026661</v>
      </c>
      <c r="D85" s="339">
        <v>0</v>
      </c>
      <c r="E85" s="339">
        <v>0</v>
      </c>
      <c r="F85" s="339">
        <v>0</v>
      </c>
      <c r="G85" s="339">
        <v>1117.5</v>
      </c>
      <c r="H85" s="339">
        <v>7202.8333400000001</v>
      </c>
      <c r="I85" s="339">
        <v>0</v>
      </c>
      <c r="J85" s="339">
        <v>0</v>
      </c>
      <c r="K85" s="339">
        <v>12503.439703902666</v>
      </c>
      <c r="L85" s="1798"/>
      <c r="M85" s="1053" t="s">
        <v>4018</v>
      </c>
      <c r="N85" s="339">
        <v>437235.94678447873</v>
      </c>
      <c r="O85" s="339">
        <v>0</v>
      </c>
      <c r="P85" s="339">
        <v>183541.64230614319</v>
      </c>
      <c r="Q85" s="339">
        <v>5445.671992000005</v>
      </c>
      <c r="R85" s="339">
        <v>107940.74841204108</v>
      </c>
      <c r="S85" s="339">
        <v>97925.290932341028</v>
      </c>
      <c r="T85" s="339">
        <v>0</v>
      </c>
      <c r="U85" s="339">
        <v>5138.5718000000097</v>
      </c>
      <c r="V85" s="339">
        <v>837227.87222700403</v>
      </c>
    </row>
    <row r="86" spans="1:182" x14ac:dyDescent="0.2">
      <c r="A86" s="1798"/>
      <c r="B86" s="1536" t="s">
        <v>4019</v>
      </c>
      <c r="C86" s="339">
        <v>0</v>
      </c>
      <c r="D86" s="339"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339">
        <v>0</v>
      </c>
      <c r="L86" s="1798"/>
      <c r="M86" s="1536" t="s">
        <v>4019</v>
      </c>
      <c r="N86" s="339">
        <v>0</v>
      </c>
      <c r="O86" s="339">
        <v>0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0</v>
      </c>
    </row>
    <row r="87" spans="1:182" x14ac:dyDescent="0.2">
      <c r="A87" s="1798"/>
      <c r="B87" s="1053" t="s">
        <v>4020</v>
      </c>
      <c r="C87" s="339">
        <v>1468811.8559741788</v>
      </c>
      <c r="D87" s="339">
        <v>0</v>
      </c>
      <c r="E87" s="339">
        <v>0</v>
      </c>
      <c r="F87" s="339">
        <v>0</v>
      </c>
      <c r="G87" s="339">
        <v>0</v>
      </c>
      <c r="H87" s="339">
        <v>20245.811249999999</v>
      </c>
      <c r="I87" s="339">
        <v>0</v>
      </c>
      <c r="J87" s="339">
        <v>0</v>
      </c>
      <c r="K87" s="339">
        <v>1489057.6672241788</v>
      </c>
      <c r="L87" s="1798"/>
      <c r="M87" s="1053" t="s">
        <v>4020</v>
      </c>
      <c r="N87" s="339">
        <v>977.34680000000003</v>
      </c>
      <c r="O87" s="339">
        <v>0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977.34680000000003</v>
      </c>
    </row>
    <row r="88" spans="1:182" x14ac:dyDescent="0.2">
      <c r="A88" s="1798"/>
      <c r="B88" s="1053" t="s">
        <v>4021</v>
      </c>
      <c r="C88" s="339">
        <v>0</v>
      </c>
      <c r="D88" s="339">
        <v>0</v>
      </c>
      <c r="E88" s="339">
        <v>0</v>
      </c>
      <c r="F88" s="339">
        <v>0</v>
      </c>
      <c r="G88" s="339">
        <v>0</v>
      </c>
      <c r="H88" s="339">
        <v>0</v>
      </c>
      <c r="I88" s="339">
        <v>0</v>
      </c>
      <c r="J88" s="339">
        <v>0</v>
      </c>
      <c r="K88" s="339">
        <v>0</v>
      </c>
      <c r="L88" s="1798"/>
      <c r="M88" s="1053" t="s">
        <v>4021</v>
      </c>
      <c r="N88" s="339">
        <v>0</v>
      </c>
      <c r="O88" s="339">
        <v>0</v>
      </c>
      <c r="P88" s="339">
        <v>28.949039536707566</v>
      </c>
      <c r="Q88" s="339">
        <v>0</v>
      </c>
      <c r="R88" s="339">
        <v>0</v>
      </c>
      <c r="S88" s="339">
        <v>0</v>
      </c>
      <c r="T88" s="339">
        <v>0</v>
      </c>
      <c r="U88" s="339">
        <v>0</v>
      </c>
      <c r="V88" s="339">
        <v>28.949039536707566</v>
      </c>
    </row>
    <row r="89" spans="1:182" x14ac:dyDescent="0.2">
      <c r="A89" s="1798"/>
      <c r="B89" s="1053" t="s">
        <v>4022</v>
      </c>
      <c r="C89" s="339">
        <v>0</v>
      </c>
      <c r="D89" s="339">
        <v>0</v>
      </c>
      <c r="E89" s="339">
        <v>0</v>
      </c>
      <c r="F89" s="339">
        <v>0</v>
      </c>
      <c r="G89" s="339">
        <v>0</v>
      </c>
      <c r="H89" s="339">
        <v>0</v>
      </c>
      <c r="I89" s="339">
        <v>0</v>
      </c>
      <c r="J89" s="339">
        <v>0</v>
      </c>
      <c r="K89" s="339">
        <v>0</v>
      </c>
      <c r="L89" s="1798"/>
      <c r="M89" s="1053" t="s">
        <v>4022</v>
      </c>
      <c r="N89" s="339">
        <v>0</v>
      </c>
      <c r="O89" s="339">
        <v>0</v>
      </c>
      <c r="P89" s="339">
        <v>0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0</v>
      </c>
    </row>
    <row r="90" spans="1:182" ht="14.25" thickBot="1" x14ac:dyDescent="0.25">
      <c r="A90" s="1799"/>
      <c r="B90" s="1493" t="s">
        <v>4023</v>
      </c>
      <c r="C90" s="635">
        <v>8133266.653475902</v>
      </c>
      <c r="D90" s="635">
        <v>0</v>
      </c>
      <c r="E90" s="635">
        <v>0</v>
      </c>
      <c r="F90" s="635">
        <v>0</v>
      </c>
      <c r="G90" s="635">
        <v>106761.88929000004</v>
      </c>
      <c r="H90" s="635">
        <v>2855137.0054517463</v>
      </c>
      <c r="I90" s="635">
        <v>0</v>
      </c>
      <c r="J90" s="635">
        <v>0</v>
      </c>
      <c r="K90" s="635">
        <v>11095165.548217649</v>
      </c>
      <c r="L90" s="1799"/>
      <c r="M90" s="1493" t="s">
        <v>4023</v>
      </c>
      <c r="N90" s="636">
        <v>16383675.368106758</v>
      </c>
      <c r="O90" s="636">
        <v>0</v>
      </c>
      <c r="P90" s="636">
        <v>183570.59134567989</v>
      </c>
      <c r="Q90" s="636">
        <v>5678.9844999000052</v>
      </c>
      <c r="R90" s="636">
        <v>329542.41391204111</v>
      </c>
      <c r="S90" s="636">
        <v>7903370.559903332</v>
      </c>
      <c r="T90" s="636">
        <v>0</v>
      </c>
      <c r="U90" s="636">
        <v>201127.94302000001</v>
      </c>
      <c r="V90" s="636">
        <v>25006965.860787712</v>
      </c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J90" s="708"/>
      <c r="AK90" s="708"/>
      <c r="AL90" s="708"/>
      <c r="AM90" s="708"/>
      <c r="AN90" s="708"/>
      <c r="AO90" s="708"/>
      <c r="AP90" s="708"/>
      <c r="AQ90" s="708"/>
      <c r="AR90" s="708"/>
      <c r="AS90" s="708"/>
      <c r="AT90" s="708"/>
      <c r="AU90" s="708"/>
      <c r="AV90" s="708"/>
      <c r="AW90" s="708"/>
      <c r="AX90" s="708"/>
      <c r="AY90" s="708"/>
      <c r="AZ90" s="708"/>
      <c r="BA90" s="708"/>
      <c r="BB90" s="708"/>
      <c r="BC90" s="708"/>
      <c r="BD90" s="708"/>
      <c r="BE90" s="708"/>
      <c r="BF90" s="708"/>
      <c r="BG90" s="708"/>
      <c r="BH90" s="708"/>
      <c r="BI90" s="708"/>
      <c r="BJ90" s="708"/>
      <c r="BK90" s="708"/>
      <c r="BL90" s="708"/>
      <c r="BM90" s="708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708"/>
      <c r="CG90" s="708"/>
      <c r="CH90" s="708"/>
      <c r="CI90" s="708"/>
      <c r="CJ90" s="708"/>
      <c r="CK90" s="708"/>
      <c r="CL90" s="708"/>
      <c r="CM90" s="708"/>
      <c r="CN90" s="708"/>
      <c r="CO90" s="708"/>
      <c r="CP90" s="708"/>
      <c r="CQ90" s="708"/>
      <c r="CR90" s="708"/>
      <c r="CS90" s="708"/>
      <c r="CT90" s="708"/>
      <c r="CU90" s="708"/>
      <c r="CV90" s="708"/>
      <c r="CW90" s="708"/>
      <c r="CX90" s="708"/>
      <c r="CY90" s="708"/>
      <c r="CZ90" s="708"/>
      <c r="DA90" s="708"/>
      <c r="DB90" s="708"/>
      <c r="DC90" s="708"/>
      <c r="DD90" s="708"/>
      <c r="DE90" s="708"/>
      <c r="DF90" s="708"/>
      <c r="DG90" s="708"/>
      <c r="DH90" s="708"/>
      <c r="DI90" s="708"/>
      <c r="DJ90" s="708"/>
      <c r="DK90" s="708"/>
      <c r="DL90" s="708"/>
      <c r="DM90" s="708"/>
      <c r="DN90" s="708"/>
      <c r="DO90" s="708"/>
      <c r="DP90" s="708"/>
      <c r="DQ90" s="708"/>
      <c r="DR90" s="708"/>
      <c r="DS90" s="708"/>
      <c r="DT90" s="708"/>
      <c r="DU90" s="708"/>
      <c r="DV90" s="708"/>
      <c r="DW90" s="708"/>
      <c r="DX90" s="708"/>
      <c r="DY90" s="708"/>
      <c r="DZ90" s="708"/>
      <c r="EA90" s="708"/>
      <c r="EB90" s="708"/>
      <c r="EC90" s="708"/>
      <c r="ED90" s="708"/>
      <c r="EE90" s="708"/>
      <c r="EF90" s="708"/>
      <c r="EG90" s="708"/>
      <c r="EH90" s="708"/>
      <c r="EI90" s="708"/>
      <c r="EJ90" s="708"/>
      <c r="EK90" s="708"/>
      <c r="EL90" s="708"/>
      <c r="EM90" s="708"/>
      <c r="EN90" s="708"/>
      <c r="EO90" s="708"/>
      <c r="EP90" s="708"/>
      <c r="EQ90" s="708"/>
      <c r="ER90" s="708"/>
      <c r="ES90" s="708"/>
      <c r="ET90" s="708"/>
      <c r="EU90" s="708"/>
      <c r="EV90" s="708"/>
      <c r="EW90" s="708"/>
      <c r="EX90" s="708"/>
      <c r="EY90" s="708"/>
      <c r="EZ90" s="708"/>
      <c r="FA90" s="708"/>
      <c r="FB90" s="708"/>
      <c r="FC90" s="708"/>
      <c r="FD90" s="708"/>
      <c r="FE90" s="708"/>
      <c r="FF90" s="708"/>
      <c r="FG90" s="708"/>
      <c r="FH90" s="708"/>
      <c r="FI90" s="708"/>
      <c r="FJ90" s="708"/>
      <c r="FK90" s="708"/>
      <c r="FL90" s="708"/>
      <c r="FM90" s="708"/>
      <c r="FN90" s="708"/>
      <c r="FO90" s="708"/>
      <c r="FP90" s="708"/>
      <c r="FQ90" s="708"/>
      <c r="FR90" s="708"/>
      <c r="FS90" s="708"/>
      <c r="FT90" s="708"/>
      <c r="FU90" s="708"/>
      <c r="FV90" s="708"/>
      <c r="FW90" s="708"/>
      <c r="FX90" s="708"/>
      <c r="FY90" s="708"/>
      <c r="FZ90" s="708"/>
    </row>
    <row r="91" spans="1:182" x14ac:dyDescent="0.2">
      <c r="A91" s="1797" t="s">
        <v>831</v>
      </c>
      <c r="B91" s="1533" t="s">
        <v>4014</v>
      </c>
      <c r="C91" s="335">
        <v>162183.05174000011</v>
      </c>
      <c r="D91" s="335">
        <v>0</v>
      </c>
      <c r="E91" s="335">
        <v>0</v>
      </c>
      <c r="F91" s="335">
        <v>0</v>
      </c>
      <c r="G91" s="335">
        <v>0</v>
      </c>
      <c r="H91" s="335">
        <v>161988.40974000032</v>
      </c>
      <c r="I91" s="335">
        <v>161988.40974000009</v>
      </c>
      <c r="J91" s="335">
        <v>0</v>
      </c>
      <c r="K91" s="335">
        <v>486159.8712200005</v>
      </c>
      <c r="L91" s="1797" t="s">
        <v>1536</v>
      </c>
      <c r="M91" s="1533" t="s">
        <v>4014</v>
      </c>
      <c r="N91" s="335">
        <v>8178495.2341899993</v>
      </c>
      <c r="O91" s="335">
        <v>0</v>
      </c>
      <c r="P91" s="335">
        <v>0</v>
      </c>
      <c r="Q91" s="335">
        <v>0</v>
      </c>
      <c r="R91" s="335">
        <v>0</v>
      </c>
      <c r="S91" s="335">
        <v>62116.699139999997</v>
      </c>
      <c r="T91" s="335">
        <v>0</v>
      </c>
      <c r="U91" s="335">
        <v>0</v>
      </c>
      <c r="V91" s="335">
        <v>8240611.9333299994</v>
      </c>
    </row>
    <row r="92" spans="1:182" x14ac:dyDescent="0.2">
      <c r="A92" s="1798"/>
      <c r="B92" s="1053" t="s">
        <v>4015</v>
      </c>
      <c r="C92" s="339">
        <v>11811933.258699976</v>
      </c>
      <c r="D92" s="339">
        <v>0</v>
      </c>
      <c r="E92" s="339">
        <v>0</v>
      </c>
      <c r="F92" s="339">
        <v>0</v>
      </c>
      <c r="G92" s="339">
        <v>18814.866040000001</v>
      </c>
      <c r="H92" s="339">
        <v>2651673.6379000014</v>
      </c>
      <c r="I92" s="339">
        <v>0</v>
      </c>
      <c r="J92" s="339">
        <v>0</v>
      </c>
      <c r="K92" s="339">
        <v>14482421.762639977</v>
      </c>
      <c r="L92" s="1798"/>
      <c r="M92" s="1053" t="s">
        <v>4015</v>
      </c>
      <c r="N92" s="339">
        <v>1407777.8116600001</v>
      </c>
      <c r="O92" s="339">
        <v>0</v>
      </c>
      <c r="P92" s="339">
        <v>0</v>
      </c>
      <c r="Q92" s="339">
        <v>0</v>
      </c>
      <c r="R92" s="339">
        <v>2980.752</v>
      </c>
      <c r="S92" s="339">
        <v>1943208.43518</v>
      </c>
      <c r="T92" s="339">
        <v>0</v>
      </c>
      <c r="U92" s="339">
        <v>0</v>
      </c>
      <c r="V92" s="339">
        <v>3353966.9988400005</v>
      </c>
    </row>
    <row r="93" spans="1:182" x14ac:dyDescent="0.2">
      <c r="A93" s="1798"/>
      <c r="B93" s="1053" t="s">
        <v>4016</v>
      </c>
      <c r="C93" s="339">
        <v>13917306.615799995</v>
      </c>
      <c r="D93" s="339">
        <v>0</v>
      </c>
      <c r="E93" s="339">
        <v>0</v>
      </c>
      <c r="F93" s="339">
        <v>0</v>
      </c>
      <c r="G93" s="339">
        <v>0</v>
      </c>
      <c r="H93" s="339">
        <v>692833.30306999572</v>
      </c>
      <c r="I93" s="339">
        <v>250771.98977999989</v>
      </c>
      <c r="J93" s="339">
        <v>0</v>
      </c>
      <c r="K93" s="339">
        <v>14860911.90864999</v>
      </c>
      <c r="L93" s="1798"/>
      <c r="M93" s="1053" t="s">
        <v>4016</v>
      </c>
      <c r="N93" s="339">
        <v>10157102.02307</v>
      </c>
      <c r="O93" s="339">
        <v>0</v>
      </c>
      <c r="P93" s="339">
        <v>0</v>
      </c>
      <c r="Q93" s="339">
        <v>0</v>
      </c>
      <c r="R93" s="339">
        <v>0</v>
      </c>
      <c r="S93" s="339">
        <v>0</v>
      </c>
      <c r="T93" s="339">
        <v>0</v>
      </c>
      <c r="U93" s="339">
        <v>0</v>
      </c>
      <c r="V93" s="339">
        <v>10157102.02307</v>
      </c>
    </row>
    <row r="94" spans="1:182" x14ac:dyDescent="0.2">
      <c r="A94" s="1798"/>
      <c r="B94" s="1053" t="s">
        <v>4017</v>
      </c>
      <c r="C94" s="339">
        <v>169399.92215000009</v>
      </c>
      <c r="D94" s="339">
        <v>0</v>
      </c>
      <c r="E94" s="339">
        <v>0</v>
      </c>
      <c r="F94" s="339">
        <v>0</v>
      </c>
      <c r="G94" s="339">
        <v>0</v>
      </c>
      <c r="H94" s="339">
        <v>37216.562399999995</v>
      </c>
      <c r="I94" s="339">
        <v>0</v>
      </c>
      <c r="J94" s="339">
        <v>0</v>
      </c>
      <c r="K94" s="339">
        <v>206616.48455000008</v>
      </c>
      <c r="L94" s="1798"/>
      <c r="M94" s="1053" t="s">
        <v>4017</v>
      </c>
      <c r="N94" s="339">
        <v>58.114599999999996</v>
      </c>
      <c r="O94" s="339">
        <v>0</v>
      </c>
      <c r="P94" s="339">
        <v>0</v>
      </c>
      <c r="Q94" s="339">
        <v>0</v>
      </c>
      <c r="R94" s="339">
        <v>0</v>
      </c>
      <c r="S94" s="339">
        <v>0</v>
      </c>
      <c r="T94" s="339">
        <v>0</v>
      </c>
      <c r="U94" s="339">
        <v>0</v>
      </c>
      <c r="V94" s="339">
        <v>58.114599999999996</v>
      </c>
    </row>
    <row r="95" spans="1:182" x14ac:dyDescent="0.2">
      <c r="A95" s="1798"/>
      <c r="B95" s="1053" t="s">
        <v>4018</v>
      </c>
      <c r="C95" s="339">
        <v>1070003.2720400007</v>
      </c>
      <c r="D95" s="339">
        <v>0</v>
      </c>
      <c r="E95" s="339">
        <v>345936.81444157084</v>
      </c>
      <c r="F95" s="339">
        <v>0</v>
      </c>
      <c r="G95" s="339">
        <v>0</v>
      </c>
      <c r="H95" s="339">
        <v>507821.73487999989</v>
      </c>
      <c r="I95" s="339">
        <v>0</v>
      </c>
      <c r="J95" s="339">
        <v>0</v>
      </c>
      <c r="K95" s="339">
        <v>1923761.8213615713</v>
      </c>
      <c r="L95" s="1798"/>
      <c r="M95" s="1053" t="s">
        <v>4018</v>
      </c>
      <c r="N95" s="339">
        <v>149325.99400000001</v>
      </c>
      <c r="O95" s="339">
        <v>0</v>
      </c>
      <c r="P95" s="339">
        <v>0</v>
      </c>
      <c r="Q95" s="339">
        <v>0</v>
      </c>
      <c r="R95" s="339">
        <v>0</v>
      </c>
      <c r="S95" s="339">
        <v>187191.6305</v>
      </c>
      <c r="T95" s="339">
        <v>0</v>
      </c>
      <c r="U95" s="339">
        <v>0</v>
      </c>
      <c r="V95" s="339">
        <v>336517.62450000003</v>
      </c>
    </row>
    <row r="96" spans="1:182" x14ac:dyDescent="0.2">
      <c r="A96" s="1798"/>
      <c r="B96" s="1536" t="s">
        <v>4019</v>
      </c>
      <c r="C96" s="339">
        <v>0</v>
      </c>
      <c r="D96" s="339">
        <v>608442.96151073673</v>
      </c>
      <c r="E96" s="339">
        <v>0</v>
      </c>
      <c r="F96" s="339">
        <v>0</v>
      </c>
      <c r="G96" s="339">
        <v>0</v>
      </c>
      <c r="H96" s="339">
        <v>0</v>
      </c>
      <c r="I96" s="339">
        <v>0</v>
      </c>
      <c r="J96" s="339">
        <v>0</v>
      </c>
      <c r="K96" s="339">
        <v>608442.96151073673</v>
      </c>
      <c r="L96" s="1798"/>
      <c r="M96" s="1536" t="s">
        <v>4019</v>
      </c>
      <c r="N96" s="339">
        <v>0</v>
      </c>
      <c r="O96" s="339">
        <v>2498.0733097559996</v>
      </c>
      <c r="P96" s="339">
        <v>0</v>
      </c>
      <c r="Q96" s="339">
        <v>0</v>
      </c>
      <c r="R96" s="339">
        <v>0</v>
      </c>
      <c r="S96" s="339">
        <v>0</v>
      </c>
      <c r="T96" s="339">
        <v>0</v>
      </c>
      <c r="U96" s="339">
        <v>0</v>
      </c>
      <c r="V96" s="339">
        <v>2498.0733097559996</v>
      </c>
    </row>
    <row r="97" spans="1:182" x14ac:dyDescent="0.2">
      <c r="A97" s="1798"/>
      <c r="B97" s="1053" t="s">
        <v>4020</v>
      </c>
      <c r="C97" s="339">
        <v>17875.109</v>
      </c>
      <c r="D97" s="339">
        <v>17875.109</v>
      </c>
      <c r="E97" s="339">
        <v>0</v>
      </c>
      <c r="F97" s="339">
        <v>0</v>
      </c>
      <c r="G97" s="339">
        <v>0</v>
      </c>
      <c r="H97" s="339">
        <v>0</v>
      </c>
      <c r="I97" s="339">
        <v>0</v>
      </c>
      <c r="J97" s="339">
        <v>0</v>
      </c>
      <c r="K97" s="339">
        <v>35750.218000000001</v>
      </c>
      <c r="L97" s="1798"/>
      <c r="M97" s="1053" t="s">
        <v>4020</v>
      </c>
      <c r="N97" s="339">
        <v>0</v>
      </c>
      <c r="O97" s="339">
        <v>0</v>
      </c>
      <c r="P97" s="339">
        <v>0</v>
      </c>
      <c r="Q97" s="339">
        <v>0</v>
      </c>
      <c r="R97" s="339">
        <v>0</v>
      </c>
      <c r="S97" s="339">
        <v>0</v>
      </c>
      <c r="T97" s="339">
        <v>0</v>
      </c>
      <c r="U97" s="339">
        <v>0</v>
      </c>
      <c r="V97" s="339">
        <v>0</v>
      </c>
    </row>
    <row r="98" spans="1:182" x14ac:dyDescent="0.2">
      <c r="A98" s="1798"/>
      <c r="B98" s="1053" t="s">
        <v>4021</v>
      </c>
      <c r="C98" s="339">
        <v>901878.92225700547</v>
      </c>
      <c r="D98" s="339">
        <v>46025.227440000002</v>
      </c>
      <c r="E98" s="339">
        <v>0</v>
      </c>
      <c r="F98" s="339">
        <v>0</v>
      </c>
      <c r="G98" s="339">
        <v>0</v>
      </c>
      <c r="H98" s="339">
        <v>0</v>
      </c>
      <c r="I98" s="339">
        <v>0</v>
      </c>
      <c r="J98" s="339">
        <v>0</v>
      </c>
      <c r="K98" s="339">
        <v>947904.14969700552</v>
      </c>
      <c r="L98" s="1798"/>
      <c r="M98" s="1053" t="s">
        <v>4021</v>
      </c>
      <c r="N98" s="339">
        <v>425.62821263995943</v>
      </c>
      <c r="O98" s="339">
        <v>0</v>
      </c>
      <c r="P98" s="339">
        <v>0</v>
      </c>
      <c r="Q98" s="339">
        <v>0</v>
      </c>
      <c r="R98" s="339">
        <v>0</v>
      </c>
      <c r="S98" s="339">
        <v>0</v>
      </c>
      <c r="T98" s="339">
        <v>0</v>
      </c>
      <c r="U98" s="339">
        <v>0</v>
      </c>
      <c r="V98" s="339">
        <v>425.62821263995943</v>
      </c>
    </row>
    <row r="99" spans="1:182" x14ac:dyDescent="0.2">
      <c r="A99" s="1798"/>
      <c r="B99" s="1053" t="s">
        <v>4022</v>
      </c>
      <c r="C99" s="339">
        <v>0</v>
      </c>
      <c r="D99" s="339">
        <v>0</v>
      </c>
      <c r="E99" s="339">
        <v>0</v>
      </c>
      <c r="F99" s="339">
        <v>0</v>
      </c>
      <c r="G99" s="339">
        <v>0</v>
      </c>
      <c r="H99" s="339">
        <v>0</v>
      </c>
      <c r="I99" s="339">
        <v>0</v>
      </c>
      <c r="J99" s="339">
        <v>0</v>
      </c>
      <c r="K99" s="339">
        <v>0</v>
      </c>
      <c r="L99" s="1798"/>
      <c r="M99" s="1053" t="s">
        <v>4022</v>
      </c>
      <c r="N99" s="339">
        <v>0</v>
      </c>
      <c r="O99" s="339">
        <v>0</v>
      </c>
      <c r="P99" s="339">
        <v>0</v>
      </c>
      <c r="Q99" s="339">
        <v>0</v>
      </c>
      <c r="R99" s="339">
        <v>0</v>
      </c>
      <c r="S99" s="339">
        <v>0</v>
      </c>
      <c r="T99" s="339">
        <v>0</v>
      </c>
      <c r="U99" s="339">
        <v>0</v>
      </c>
      <c r="V99" s="339">
        <v>0</v>
      </c>
    </row>
    <row r="100" spans="1:182" ht="14.25" thickBot="1" x14ac:dyDescent="0.25">
      <c r="A100" s="1799"/>
      <c r="B100" s="1493" t="s">
        <v>4023</v>
      </c>
      <c r="C100" s="636">
        <v>28050580.151686981</v>
      </c>
      <c r="D100" s="636">
        <v>672343.29795073683</v>
      </c>
      <c r="E100" s="636">
        <v>345936.81444157084</v>
      </c>
      <c r="F100" s="636">
        <v>0</v>
      </c>
      <c r="G100" s="636">
        <v>18814.866040000001</v>
      </c>
      <c r="H100" s="636">
        <v>4051533.6479899976</v>
      </c>
      <c r="I100" s="636">
        <v>412760.39951999998</v>
      </c>
      <c r="J100" s="636">
        <v>0</v>
      </c>
      <c r="K100" s="636">
        <v>33551969.177629281</v>
      </c>
      <c r="L100" s="1799"/>
      <c r="M100" s="1493" t="s">
        <v>4023</v>
      </c>
      <c r="N100" s="636">
        <v>19893184.805732638</v>
      </c>
      <c r="O100" s="636">
        <v>2498.0733097559996</v>
      </c>
      <c r="P100" s="636">
        <v>0</v>
      </c>
      <c r="Q100" s="636">
        <v>0</v>
      </c>
      <c r="R100" s="636">
        <v>2980.752</v>
      </c>
      <c r="S100" s="636">
        <v>2192516.7648200002</v>
      </c>
      <c r="T100" s="636">
        <v>0</v>
      </c>
      <c r="U100" s="636">
        <v>0</v>
      </c>
      <c r="V100" s="636">
        <v>22091180.395862393</v>
      </c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8"/>
      <c r="BM100" s="708"/>
      <c r="BN100" s="708"/>
      <c r="BO100" s="708"/>
      <c r="BP100" s="708"/>
      <c r="BQ100" s="708"/>
      <c r="BR100" s="708"/>
      <c r="BS100" s="708"/>
      <c r="BT100" s="708"/>
      <c r="BU100" s="708"/>
      <c r="BV100" s="708"/>
      <c r="BW100" s="708"/>
      <c r="BX100" s="708"/>
      <c r="BY100" s="708"/>
      <c r="BZ100" s="708"/>
      <c r="CA100" s="708"/>
      <c r="CB100" s="708"/>
      <c r="CC100" s="708"/>
      <c r="CD100" s="708"/>
      <c r="CE100" s="708"/>
      <c r="CF100" s="708"/>
      <c r="CG100" s="708"/>
      <c r="CH100" s="708"/>
      <c r="CI100" s="708"/>
      <c r="CJ100" s="708"/>
      <c r="CK100" s="708"/>
      <c r="CL100" s="708"/>
      <c r="CM100" s="708"/>
      <c r="CN100" s="708"/>
      <c r="CO100" s="708"/>
      <c r="CP100" s="708"/>
      <c r="CQ100" s="708"/>
      <c r="CR100" s="708"/>
      <c r="CS100" s="708"/>
      <c r="CT100" s="708"/>
      <c r="CU100" s="708"/>
      <c r="CV100" s="708"/>
      <c r="CW100" s="708"/>
      <c r="CX100" s="708"/>
      <c r="CY100" s="708"/>
      <c r="CZ100" s="708"/>
      <c r="DA100" s="708"/>
      <c r="DB100" s="708"/>
      <c r="DC100" s="708"/>
      <c r="DD100" s="708"/>
      <c r="DE100" s="708"/>
      <c r="DF100" s="708"/>
      <c r="DG100" s="708"/>
      <c r="DH100" s="708"/>
      <c r="DI100" s="708"/>
      <c r="DJ100" s="708"/>
      <c r="DK100" s="708"/>
      <c r="DL100" s="708"/>
      <c r="DM100" s="708"/>
      <c r="DN100" s="708"/>
      <c r="DO100" s="708"/>
      <c r="DP100" s="708"/>
      <c r="DQ100" s="708"/>
      <c r="DR100" s="708"/>
      <c r="DS100" s="708"/>
      <c r="DT100" s="708"/>
      <c r="DU100" s="708"/>
      <c r="DV100" s="708"/>
      <c r="DW100" s="708"/>
      <c r="DX100" s="708"/>
      <c r="DY100" s="708"/>
      <c r="DZ100" s="708"/>
      <c r="EA100" s="708"/>
      <c r="EB100" s="708"/>
      <c r="EC100" s="708"/>
      <c r="ED100" s="708"/>
      <c r="EE100" s="708"/>
      <c r="EF100" s="708"/>
      <c r="EG100" s="708"/>
      <c r="EH100" s="708"/>
      <c r="EI100" s="708"/>
      <c r="EJ100" s="708"/>
      <c r="EK100" s="708"/>
      <c r="EL100" s="708"/>
      <c r="EM100" s="708"/>
      <c r="EN100" s="708"/>
      <c r="EO100" s="708"/>
      <c r="EP100" s="708"/>
      <c r="EQ100" s="708"/>
      <c r="ER100" s="708"/>
      <c r="ES100" s="708"/>
      <c r="ET100" s="708"/>
      <c r="EU100" s="708"/>
      <c r="EV100" s="708"/>
      <c r="EW100" s="708"/>
      <c r="EX100" s="708"/>
      <c r="EY100" s="708"/>
      <c r="EZ100" s="708"/>
      <c r="FA100" s="708"/>
      <c r="FB100" s="708"/>
      <c r="FC100" s="708"/>
      <c r="FD100" s="708"/>
      <c r="FE100" s="708"/>
      <c r="FF100" s="708"/>
      <c r="FG100" s="708"/>
      <c r="FH100" s="708"/>
      <c r="FI100" s="708"/>
      <c r="FJ100" s="708"/>
      <c r="FK100" s="708"/>
      <c r="FL100" s="708"/>
      <c r="FM100" s="708"/>
      <c r="FN100" s="708"/>
      <c r="FO100" s="708"/>
      <c r="FP100" s="708"/>
      <c r="FQ100" s="708"/>
      <c r="FR100" s="708"/>
      <c r="FS100" s="708"/>
      <c r="FT100" s="708"/>
      <c r="FU100" s="708"/>
      <c r="FV100" s="708"/>
      <c r="FW100" s="708"/>
      <c r="FX100" s="708"/>
      <c r="FY100" s="708"/>
      <c r="FZ100" s="708"/>
    </row>
    <row r="101" spans="1:182" x14ac:dyDescent="0.2">
      <c r="A101" s="1797" t="s">
        <v>1542</v>
      </c>
      <c r="B101" s="1533" t="s">
        <v>4014</v>
      </c>
      <c r="C101" s="335">
        <v>2897781.5070000002</v>
      </c>
      <c r="D101" s="335">
        <v>0</v>
      </c>
      <c r="E101" s="335">
        <v>0</v>
      </c>
      <c r="F101" s="335">
        <v>0</v>
      </c>
      <c r="G101" s="335">
        <v>0</v>
      </c>
      <c r="H101" s="335">
        <v>2897781.5070000002</v>
      </c>
      <c r="I101" s="335">
        <v>283.10700000000003</v>
      </c>
      <c r="J101" s="335">
        <v>0</v>
      </c>
      <c r="K101" s="335">
        <v>5795846.1210000003</v>
      </c>
      <c r="L101" s="1800" t="s">
        <v>1537</v>
      </c>
      <c r="M101" s="1533" t="s">
        <v>4014</v>
      </c>
      <c r="N101" s="1534">
        <v>2615878.8223899999</v>
      </c>
      <c r="O101" s="1534">
        <v>0</v>
      </c>
      <c r="P101" s="1534">
        <v>0</v>
      </c>
      <c r="Q101" s="1534">
        <v>0</v>
      </c>
      <c r="R101" s="1534">
        <v>0</v>
      </c>
      <c r="S101" s="1534">
        <v>98745.869200000001</v>
      </c>
      <c r="T101" s="1534">
        <v>7366.6807600000002</v>
      </c>
      <c r="U101" s="1534">
        <v>7366.6807600000002</v>
      </c>
      <c r="V101" s="1534">
        <v>2729358.0531099997</v>
      </c>
    </row>
    <row r="102" spans="1:182" x14ac:dyDescent="0.2">
      <c r="A102" s="1798"/>
      <c r="B102" s="1053" t="s">
        <v>4015</v>
      </c>
      <c r="C102" s="339">
        <v>4606481.959507999</v>
      </c>
      <c r="D102" s="339">
        <v>0</v>
      </c>
      <c r="E102" s="339">
        <v>0</v>
      </c>
      <c r="F102" s="339">
        <v>9218.3082000000013</v>
      </c>
      <c r="G102" s="339">
        <v>2450748.8036401998</v>
      </c>
      <c r="H102" s="339">
        <v>2607967.22994</v>
      </c>
      <c r="I102" s="339">
        <v>5661.9690000000001</v>
      </c>
      <c r="J102" s="339">
        <v>0</v>
      </c>
      <c r="K102" s="339">
        <v>9680078.2702881992</v>
      </c>
      <c r="L102" s="1801"/>
      <c r="M102" s="1053" t="s">
        <v>4015</v>
      </c>
      <c r="N102" s="1535">
        <v>9636199.5537041929</v>
      </c>
      <c r="O102" s="1535">
        <v>0</v>
      </c>
      <c r="P102" s="1535">
        <v>0</v>
      </c>
      <c r="Q102" s="1535">
        <v>21</v>
      </c>
      <c r="R102" s="1535">
        <v>19454.9375</v>
      </c>
      <c r="S102" s="1535">
        <v>7418815.949141779</v>
      </c>
      <c r="T102" s="1535">
        <v>929720.24079999991</v>
      </c>
      <c r="U102" s="1535">
        <v>929725.01312874991</v>
      </c>
      <c r="V102" s="1535">
        <v>18933936.694274724</v>
      </c>
    </row>
    <row r="103" spans="1:182" x14ac:dyDescent="0.2">
      <c r="A103" s="1798"/>
      <c r="B103" s="1053" t="s">
        <v>4016</v>
      </c>
      <c r="C103" s="339">
        <v>15723721.0532878</v>
      </c>
      <c r="D103" s="339">
        <v>0</v>
      </c>
      <c r="E103" s="339">
        <v>52769.632985334974</v>
      </c>
      <c r="F103" s="339">
        <v>0</v>
      </c>
      <c r="G103" s="339">
        <v>0</v>
      </c>
      <c r="H103" s="339">
        <v>7960171.8143512011</v>
      </c>
      <c r="I103" s="339">
        <v>0</v>
      </c>
      <c r="J103" s="339">
        <v>0</v>
      </c>
      <c r="K103" s="339">
        <v>23736662.500624336</v>
      </c>
      <c r="L103" s="1801"/>
      <c r="M103" s="1053" t="s">
        <v>4016</v>
      </c>
      <c r="N103" s="1535">
        <v>11656990.04586</v>
      </c>
      <c r="O103" s="1535">
        <v>0</v>
      </c>
      <c r="P103" s="1535">
        <v>0</v>
      </c>
      <c r="Q103" s="1535">
        <v>0</v>
      </c>
      <c r="R103" s="1535">
        <v>0</v>
      </c>
      <c r="S103" s="1535">
        <v>807878.10386000003</v>
      </c>
      <c r="T103" s="1535">
        <v>33067.948039999996</v>
      </c>
      <c r="U103" s="1535">
        <v>33067.948039999996</v>
      </c>
      <c r="V103" s="1535">
        <v>12531004.045799999</v>
      </c>
    </row>
    <row r="104" spans="1:182" x14ac:dyDescent="0.2">
      <c r="A104" s="1798"/>
      <c r="B104" s="1053" t="s">
        <v>4017</v>
      </c>
      <c r="C104" s="339">
        <v>935685.06494539988</v>
      </c>
      <c r="D104" s="339">
        <v>0</v>
      </c>
      <c r="E104" s="339">
        <v>6551.5165718150329</v>
      </c>
      <c r="F104" s="339">
        <v>0</v>
      </c>
      <c r="G104" s="339">
        <v>0</v>
      </c>
      <c r="H104" s="339">
        <v>948427.88292080001</v>
      </c>
      <c r="I104" s="339">
        <v>0</v>
      </c>
      <c r="J104" s="339">
        <v>0</v>
      </c>
      <c r="K104" s="339">
        <v>1890664.4644380149</v>
      </c>
      <c r="L104" s="1801"/>
      <c r="M104" s="1053" t="s">
        <v>4017</v>
      </c>
      <c r="N104" s="1535">
        <v>2707619.2392699998</v>
      </c>
      <c r="O104" s="1535">
        <v>0</v>
      </c>
      <c r="P104" s="1535">
        <v>0</v>
      </c>
      <c r="Q104" s="1535">
        <v>0</v>
      </c>
      <c r="R104" s="1535">
        <v>1724541.4944299499</v>
      </c>
      <c r="S104" s="1535">
        <v>0</v>
      </c>
      <c r="T104" s="1535">
        <v>0</v>
      </c>
      <c r="U104" s="1535">
        <v>0</v>
      </c>
      <c r="V104" s="1535">
        <v>4432160.7336999495</v>
      </c>
    </row>
    <row r="105" spans="1:182" x14ac:dyDescent="0.2">
      <c r="A105" s="1798"/>
      <c r="B105" s="1053" t="s">
        <v>4018</v>
      </c>
      <c r="C105" s="339">
        <v>329526.77078282629</v>
      </c>
      <c r="D105" s="339">
        <v>0</v>
      </c>
      <c r="E105" s="339">
        <v>321901.12030608609</v>
      </c>
      <c r="F105" s="339">
        <v>0</v>
      </c>
      <c r="G105" s="339">
        <v>0</v>
      </c>
      <c r="H105" s="339">
        <v>144744.11947000003</v>
      </c>
      <c r="I105" s="339">
        <v>0</v>
      </c>
      <c r="J105" s="339">
        <v>0</v>
      </c>
      <c r="K105" s="339">
        <v>796172.01055891241</v>
      </c>
      <c r="L105" s="1801"/>
      <c r="M105" s="1053" t="s">
        <v>4018</v>
      </c>
      <c r="N105" s="1535">
        <v>1950882.6282620002</v>
      </c>
      <c r="O105" s="1535">
        <v>0</v>
      </c>
      <c r="P105" s="1535">
        <v>397406.19792681601</v>
      </c>
      <c r="Q105" s="1535">
        <v>0</v>
      </c>
      <c r="R105" s="1535">
        <v>27178.875850284003</v>
      </c>
      <c r="S105" s="1535">
        <v>364543.27948332595</v>
      </c>
      <c r="T105" s="1535">
        <v>0</v>
      </c>
      <c r="U105" s="1535">
        <v>0</v>
      </c>
      <c r="V105" s="1535">
        <v>2740010.981522426</v>
      </c>
    </row>
    <row r="106" spans="1:182" x14ac:dyDescent="0.2">
      <c r="A106" s="1798"/>
      <c r="B106" s="1536" t="s">
        <v>4019</v>
      </c>
      <c r="C106" s="339">
        <v>0</v>
      </c>
      <c r="D106" s="339">
        <v>0</v>
      </c>
      <c r="E106" s="339">
        <v>0</v>
      </c>
      <c r="F106" s="339">
        <v>0</v>
      </c>
      <c r="G106" s="339">
        <v>0</v>
      </c>
      <c r="H106" s="339">
        <v>0</v>
      </c>
      <c r="I106" s="339">
        <v>0</v>
      </c>
      <c r="J106" s="339">
        <v>0</v>
      </c>
      <c r="K106" s="339">
        <v>0</v>
      </c>
      <c r="L106" s="1801"/>
      <c r="M106" s="1536" t="s">
        <v>4019</v>
      </c>
      <c r="N106" s="1535">
        <v>0</v>
      </c>
      <c r="O106" s="1535">
        <v>0</v>
      </c>
      <c r="P106" s="1535">
        <v>0</v>
      </c>
      <c r="Q106" s="1535">
        <v>0</v>
      </c>
      <c r="R106" s="1535">
        <v>0</v>
      </c>
      <c r="S106" s="1535">
        <v>0</v>
      </c>
      <c r="T106" s="1535">
        <v>0</v>
      </c>
      <c r="U106" s="1535">
        <v>0</v>
      </c>
      <c r="V106" s="1535">
        <v>0</v>
      </c>
    </row>
    <row r="107" spans="1:182" x14ac:dyDescent="0.2">
      <c r="A107" s="1798"/>
      <c r="B107" s="1053" t="s">
        <v>4020</v>
      </c>
      <c r="C107" s="339">
        <v>0</v>
      </c>
      <c r="D107" s="339">
        <v>0</v>
      </c>
      <c r="E107" s="339">
        <v>0</v>
      </c>
      <c r="F107" s="339">
        <v>0</v>
      </c>
      <c r="G107" s="339">
        <v>0</v>
      </c>
      <c r="H107" s="339">
        <v>0</v>
      </c>
      <c r="I107" s="339">
        <v>0</v>
      </c>
      <c r="J107" s="339">
        <v>0</v>
      </c>
      <c r="K107" s="339">
        <v>0</v>
      </c>
      <c r="L107" s="1801"/>
      <c r="M107" s="1053" t="s">
        <v>4020</v>
      </c>
      <c r="N107" s="1535">
        <v>0</v>
      </c>
      <c r="O107" s="1535">
        <v>0</v>
      </c>
      <c r="P107" s="1535">
        <v>0</v>
      </c>
      <c r="Q107" s="1535">
        <v>0</v>
      </c>
      <c r="R107" s="1535">
        <v>0</v>
      </c>
      <c r="S107" s="1535">
        <v>0</v>
      </c>
      <c r="T107" s="1535">
        <v>0</v>
      </c>
      <c r="U107" s="1535">
        <v>0</v>
      </c>
      <c r="V107" s="1535">
        <v>0</v>
      </c>
    </row>
    <row r="108" spans="1:182" x14ac:dyDescent="0.2">
      <c r="A108" s="1798"/>
      <c r="B108" s="1053" t="s">
        <v>4021</v>
      </c>
      <c r="C108" s="339">
        <v>0</v>
      </c>
      <c r="D108" s="339">
        <v>0</v>
      </c>
      <c r="E108" s="339">
        <v>0</v>
      </c>
      <c r="F108" s="339">
        <v>0</v>
      </c>
      <c r="G108" s="339">
        <v>0</v>
      </c>
      <c r="H108" s="339">
        <v>0</v>
      </c>
      <c r="I108" s="339">
        <v>0</v>
      </c>
      <c r="J108" s="339">
        <v>0</v>
      </c>
      <c r="K108" s="339">
        <v>0</v>
      </c>
      <c r="L108" s="1801"/>
      <c r="M108" s="1053" t="s">
        <v>4021</v>
      </c>
      <c r="N108" s="1535">
        <v>1373.3026400000001</v>
      </c>
      <c r="O108" s="1535">
        <v>0</v>
      </c>
      <c r="P108" s="1535">
        <v>0</v>
      </c>
      <c r="Q108" s="1535">
        <v>0</v>
      </c>
      <c r="R108" s="1535">
        <v>0</v>
      </c>
      <c r="S108" s="1535">
        <v>0</v>
      </c>
      <c r="T108" s="1535">
        <v>0</v>
      </c>
      <c r="U108" s="1535">
        <v>0</v>
      </c>
      <c r="V108" s="1535">
        <v>1373.3026400000001</v>
      </c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08"/>
      <c r="AH108" s="708"/>
      <c r="AI108" s="708"/>
      <c r="AJ108" s="708"/>
      <c r="AK108" s="708"/>
      <c r="AL108" s="708"/>
      <c r="AM108" s="708"/>
      <c r="AN108" s="708"/>
      <c r="AO108" s="708"/>
      <c r="AP108" s="708"/>
      <c r="AQ108" s="708"/>
      <c r="AR108" s="708"/>
      <c r="AS108" s="708"/>
      <c r="AT108" s="708"/>
      <c r="AU108" s="708"/>
      <c r="AV108" s="708"/>
      <c r="AW108" s="708"/>
      <c r="AX108" s="708"/>
      <c r="AY108" s="708"/>
      <c r="AZ108" s="708"/>
      <c r="BA108" s="708"/>
      <c r="BB108" s="708"/>
      <c r="BC108" s="708"/>
      <c r="BD108" s="708"/>
      <c r="BE108" s="708"/>
      <c r="BF108" s="708"/>
      <c r="BG108" s="708"/>
      <c r="BH108" s="708"/>
      <c r="BI108" s="708"/>
      <c r="BJ108" s="708"/>
      <c r="BK108" s="708"/>
      <c r="BL108" s="708"/>
      <c r="BM108" s="708"/>
      <c r="BN108" s="708"/>
      <c r="BO108" s="708"/>
      <c r="BP108" s="708"/>
      <c r="BQ108" s="708"/>
      <c r="BR108" s="708"/>
      <c r="BS108" s="708"/>
      <c r="BT108" s="708"/>
      <c r="BU108" s="708"/>
      <c r="BV108" s="708"/>
      <c r="BW108" s="708"/>
      <c r="BX108" s="708"/>
      <c r="BY108" s="708"/>
      <c r="BZ108" s="708"/>
      <c r="CA108" s="708"/>
      <c r="CB108" s="708"/>
      <c r="CC108" s="708"/>
      <c r="CD108" s="708"/>
      <c r="CE108" s="708"/>
      <c r="CF108" s="708"/>
      <c r="CG108" s="708"/>
      <c r="CH108" s="708"/>
      <c r="CI108" s="708"/>
      <c r="CJ108" s="708"/>
      <c r="CK108" s="708"/>
      <c r="CL108" s="708"/>
      <c r="CM108" s="708"/>
      <c r="CN108" s="708"/>
      <c r="CO108" s="708"/>
      <c r="CP108" s="708"/>
      <c r="CQ108" s="708"/>
      <c r="CR108" s="708"/>
      <c r="CS108" s="708"/>
      <c r="CT108" s="708"/>
      <c r="CU108" s="708"/>
      <c r="CV108" s="708"/>
      <c r="CW108" s="708"/>
      <c r="CX108" s="708"/>
      <c r="CY108" s="708"/>
      <c r="CZ108" s="708"/>
      <c r="DA108" s="708"/>
      <c r="DB108" s="708"/>
      <c r="DC108" s="708"/>
      <c r="DD108" s="708"/>
      <c r="DE108" s="708"/>
      <c r="DF108" s="708"/>
      <c r="DG108" s="708"/>
      <c r="DH108" s="708"/>
      <c r="DI108" s="708"/>
      <c r="DJ108" s="708"/>
      <c r="DK108" s="708"/>
      <c r="DL108" s="708"/>
      <c r="DM108" s="708"/>
      <c r="DN108" s="708"/>
      <c r="DO108" s="708"/>
      <c r="DP108" s="708"/>
      <c r="DQ108" s="708"/>
      <c r="DR108" s="708"/>
      <c r="DS108" s="708"/>
      <c r="DT108" s="708"/>
      <c r="DU108" s="708"/>
      <c r="DV108" s="708"/>
      <c r="DW108" s="708"/>
      <c r="DX108" s="708"/>
      <c r="DY108" s="708"/>
      <c r="DZ108" s="708"/>
      <c r="EA108" s="708"/>
      <c r="EB108" s="708"/>
      <c r="EC108" s="708"/>
      <c r="ED108" s="708"/>
      <c r="EE108" s="708"/>
      <c r="EF108" s="708"/>
      <c r="EG108" s="708"/>
      <c r="EH108" s="708"/>
      <c r="EI108" s="708"/>
      <c r="EJ108" s="708"/>
      <c r="EK108" s="708"/>
      <c r="EL108" s="708"/>
      <c r="EM108" s="708"/>
      <c r="EN108" s="708"/>
      <c r="EO108" s="708"/>
      <c r="EP108" s="708"/>
      <c r="EQ108" s="708"/>
      <c r="ER108" s="708"/>
      <c r="ES108" s="708"/>
      <c r="ET108" s="708"/>
      <c r="EU108" s="708"/>
      <c r="EV108" s="708"/>
      <c r="EW108" s="708"/>
      <c r="EX108" s="708"/>
      <c r="EY108" s="708"/>
      <c r="EZ108" s="708"/>
      <c r="FA108" s="708"/>
      <c r="FB108" s="708"/>
      <c r="FC108" s="708"/>
      <c r="FD108" s="708"/>
      <c r="FE108" s="708"/>
      <c r="FF108" s="708"/>
      <c r="FG108" s="708"/>
      <c r="FH108" s="708"/>
      <c r="FI108" s="708"/>
      <c r="FJ108" s="708"/>
      <c r="FK108" s="708"/>
      <c r="FL108" s="708"/>
      <c r="FM108" s="708"/>
      <c r="FN108" s="708"/>
      <c r="FO108" s="708"/>
      <c r="FP108" s="708"/>
      <c r="FQ108" s="708"/>
      <c r="FR108" s="708"/>
      <c r="FS108" s="708"/>
      <c r="FT108" s="708"/>
      <c r="FU108" s="708"/>
      <c r="FV108" s="708"/>
      <c r="FW108" s="708"/>
      <c r="FX108" s="708"/>
      <c r="FY108" s="708"/>
      <c r="FZ108" s="708"/>
    </row>
    <row r="109" spans="1:182" x14ac:dyDescent="0.2">
      <c r="A109" s="1798"/>
      <c r="B109" s="1053" t="s">
        <v>4022</v>
      </c>
      <c r="C109" s="339">
        <v>0</v>
      </c>
      <c r="D109" s="339">
        <v>0</v>
      </c>
      <c r="E109" s="339">
        <v>0</v>
      </c>
      <c r="F109" s="339">
        <v>0</v>
      </c>
      <c r="G109" s="339">
        <v>0</v>
      </c>
      <c r="H109" s="339">
        <v>0</v>
      </c>
      <c r="I109" s="339">
        <v>0</v>
      </c>
      <c r="J109" s="339">
        <v>0</v>
      </c>
      <c r="K109" s="339">
        <v>0</v>
      </c>
      <c r="L109" s="1801"/>
      <c r="M109" s="1053" t="s">
        <v>4022</v>
      </c>
      <c r="N109" s="1535">
        <v>0</v>
      </c>
      <c r="O109" s="1535">
        <v>0</v>
      </c>
      <c r="P109" s="1535">
        <v>0</v>
      </c>
      <c r="Q109" s="1535">
        <v>0</v>
      </c>
      <c r="R109" s="1535">
        <v>0</v>
      </c>
      <c r="S109" s="1535">
        <v>0</v>
      </c>
      <c r="T109" s="1535">
        <v>0</v>
      </c>
      <c r="U109" s="1535">
        <v>0</v>
      </c>
      <c r="V109" s="1535">
        <v>0</v>
      </c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08"/>
      <c r="AH109" s="708"/>
      <c r="AI109" s="708"/>
      <c r="AJ109" s="708"/>
      <c r="AK109" s="708"/>
      <c r="AL109" s="708"/>
      <c r="AM109" s="708"/>
      <c r="AN109" s="708"/>
      <c r="AO109" s="708"/>
      <c r="AP109" s="708"/>
      <c r="AQ109" s="708"/>
      <c r="AR109" s="708"/>
      <c r="AS109" s="708"/>
      <c r="AT109" s="708"/>
      <c r="AU109" s="708"/>
      <c r="AV109" s="708"/>
      <c r="AW109" s="708"/>
      <c r="AX109" s="708"/>
      <c r="AY109" s="708"/>
      <c r="AZ109" s="708"/>
      <c r="BA109" s="708"/>
      <c r="BB109" s="708"/>
      <c r="BC109" s="708"/>
      <c r="BD109" s="708"/>
      <c r="BE109" s="708"/>
      <c r="BF109" s="708"/>
      <c r="BG109" s="708"/>
      <c r="BH109" s="708"/>
      <c r="BI109" s="708"/>
      <c r="BJ109" s="708"/>
      <c r="BK109" s="708"/>
      <c r="BL109" s="708"/>
      <c r="BM109" s="708"/>
      <c r="BN109" s="708"/>
      <c r="BO109" s="708"/>
      <c r="BP109" s="708"/>
      <c r="BQ109" s="708"/>
      <c r="BR109" s="708"/>
      <c r="BS109" s="708"/>
      <c r="BT109" s="708"/>
      <c r="BU109" s="708"/>
      <c r="BV109" s="708"/>
      <c r="BW109" s="708"/>
      <c r="BX109" s="708"/>
      <c r="BY109" s="708"/>
      <c r="BZ109" s="708"/>
      <c r="CA109" s="708"/>
      <c r="CB109" s="708"/>
      <c r="CC109" s="708"/>
      <c r="CD109" s="708"/>
      <c r="CE109" s="708"/>
      <c r="CF109" s="708"/>
      <c r="CG109" s="708"/>
      <c r="CH109" s="708"/>
      <c r="CI109" s="708"/>
      <c r="CJ109" s="708"/>
      <c r="CK109" s="708"/>
      <c r="CL109" s="708"/>
      <c r="CM109" s="708"/>
      <c r="CN109" s="708"/>
      <c r="CO109" s="708"/>
      <c r="CP109" s="708"/>
      <c r="CQ109" s="708"/>
      <c r="CR109" s="708"/>
      <c r="CS109" s="708"/>
      <c r="CT109" s="708"/>
      <c r="CU109" s="708"/>
      <c r="CV109" s="708"/>
      <c r="CW109" s="708"/>
      <c r="CX109" s="708"/>
      <c r="CY109" s="708"/>
      <c r="CZ109" s="708"/>
      <c r="DA109" s="708"/>
      <c r="DB109" s="708"/>
      <c r="DC109" s="708"/>
      <c r="DD109" s="708"/>
      <c r="DE109" s="708"/>
      <c r="DF109" s="708"/>
      <c r="DG109" s="708"/>
      <c r="DH109" s="708"/>
      <c r="DI109" s="708"/>
      <c r="DJ109" s="708"/>
      <c r="DK109" s="708"/>
      <c r="DL109" s="708"/>
      <c r="DM109" s="708"/>
      <c r="DN109" s="708"/>
      <c r="DO109" s="708"/>
      <c r="DP109" s="708"/>
      <c r="DQ109" s="708"/>
      <c r="DR109" s="708"/>
      <c r="DS109" s="708"/>
      <c r="DT109" s="708"/>
      <c r="DU109" s="708"/>
      <c r="DV109" s="708"/>
      <c r="DW109" s="708"/>
      <c r="DX109" s="708"/>
      <c r="DY109" s="708"/>
      <c r="DZ109" s="708"/>
      <c r="EA109" s="708"/>
      <c r="EB109" s="708"/>
      <c r="EC109" s="708"/>
      <c r="ED109" s="708"/>
      <c r="EE109" s="708"/>
      <c r="EF109" s="708"/>
      <c r="EG109" s="708"/>
      <c r="EH109" s="708"/>
      <c r="EI109" s="708"/>
      <c r="EJ109" s="708"/>
      <c r="EK109" s="708"/>
      <c r="EL109" s="708"/>
      <c r="EM109" s="708"/>
      <c r="EN109" s="708"/>
      <c r="EO109" s="708"/>
      <c r="EP109" s="708"/>
      <c r="EQ109" s="708"/>
      <c r="ER109" s="708"/>
      <c r="ES109" s="708"/>
      <c r="ET109" s="708"/>
      <c r="EU109" s="708"/>
      <c r="EV109" s="708"/>
      <c r="EW109" s="708"/>
      <c r="EX109" s="708"/>
      <c r="EY109" s="708"/>
      <c r="EZ109" s="708"/>
      <c r="FA109" s="708"/>
      <c r="FB109" s="708"/>
      <c r="FC109" s="708"/>
      <c r="FD109" s="708"/>
      <c r="FE109" s="708"/>
      <c r="FF109" s="708"/>
      <c r="FG109" s="708"/>
      <c r="FH109" s="708"/>
      <c r="FI109" s="708"/>
      <c r="FJ109" s="708"/>
      <c r="FK109" s="708"/>
      <c r="FL109" s="708"/>
      <c r="FM109" s="708"/>
      <c r="FN109" s="708"/>
      <c r="FO109" s="708"/>
      <c r="FP109" s="708"/>
      <c r="FQ109" s="708"/>
      <c r="FR109" s="708"/>
      <c r="FS109" s="708"/>
      <c r="FT109" s="708"/>
      <c r="FU109" s="708"/>
      <c r="FV109" s="708"/>
      <c r="FW109" s="708"/>
      <c r="FX109" s="708"/>
      <c r="FY109" s="708"/>
      <c r="FZ109" s="708"/>
    </row>
    <row r="110" spans="1:182" ht="14.25" thickBot="1" x14ac:dyDescent="0.25">
      <c r="A110" s="1799"/>
      <c r="B110" s="1493" t="s">
        <v>4023</v>
      </c>
      <c r="C110" s="636">
        <v>24493196.355524022</v>
      </c>
      <c r="D110" s="636">
        <v>0</v>
      </c>
      <c r="E110" s="636">
        <v>381222.26986323611</v>
      </c>
      <c r="F110" s="636">
        <v>9218.3082000000013</v>
      </c>
      <c r="G110" s="636">
        <v>2450748.8036401998</v>
      </c>
      <c r="H110" s="636">
        <v>14559092.553682001</v>
      </c>
      <c r="I110" s="636">
        <v>5945.076</v>
      </c>
      <c r="J110" s="636">
        <v>0</v>
      </c>
      <c r="K110" s="636">
        <v>41899423.366909459</v>
      </c>
      <c r="L110" s="1802"/>
      <c r="M110" s="1493" t="s">
        <v>4023</v>
      </c>
      <c r="N110" s="1054">
        <v>28568943.592126191</v>
      </c>
      <c r="O110" s="1054">
        <v>0</v>
      </c>
      <c r="P110" s="1054">
        <v>397406.19792681601</v>
      </c>
      <c r="Q110" s="1054">
        <v>21</v>
      </c>
      <c r="R110" s="1054">
        <v>1771175.3077802339</v>
      </c>
      <c r="S110" s="1054">
        <v>8689983.2016851045</v>
      </c>
      <c r="T110" s="1054">
        <v>970154.86959999998</v>
      </c>
      <c r="U110" s="1054">
        <v>970159.64192874997</v>
      </c>
      <c r="V110" s="1054">
        <v>41367843.811047092</v>
      </c>
    </row>
    <row r="111" spans="1:182" x14ac:dyDescent="0.2">
      <c r="A111" s="1797" t="s">
        <v>1566</v>
      </c>
      <c r="B111" s="1533" t="s">
        <v>4014</v>
      </c>
      <c r="C111" s="335">
        <v>225373.96100000001</v>
      </c>
      <c r="D111" s="335">
        <v>0</v>
      </c>
      <c r="E111" s="335">
        <v>0</v>
      </c>
      <c r="F111" s="335">
        <v>241.18899999999999</v>
      </c>
      <c r="G111" s="335">
        <v>0</v>
      </c>
      <c r="H111" s="335">
        <v>54779.964</v>
      </c>
      <c r="I111" s="335">
        <v>0</v>
      </c>
      <c r="J111" s="335">
        <v>0.69</v>
      </c>
      <c r="K111" s="335">
        <v>280395.804</v>
      </c>
      <c r="L111" s="1797" t="s">
        <v>1422</v>
      </c>
      <c r="M111" s="1533" t="s">
        <v>4014</v>
      </c>
      <c r="N111" s="1534">
        <v>29993928.670000002</v>
      </c>
      <c r="O111" s="1534">
        <v>0</v>
      </c>
      <c r="P111" s="1534">
        <v>0</v>
      </c>
      <c r="Q111" s="1534">
        <v>0</v>
      </c>
      <c r="R111" s="1534">
        <v>0</v>
      </c>
      <c r="S111" s="1534">
        <v>210646.37911000001</v>
      </c>
      <c r="T111" s="1534">
        <v>0</v>
      </c>
      <c r="U111" s="1534">
        <v>0</v>
      </c>
      <c r="V111" s="1534">
        <v>30204575.049110003</v>
      </c>
    </row>
    <row r="112" spans="1:182" x14ac:dyDescent="0.2">
      <c r="A112" s="1798"/>
      <c r="B112" s="1053" t="s">
        <v>4015</v>
      </c>
      <c r="C112" s="339">
        <v>832501.21</v>
      </c>
      <c r="D112" s="339">
        <v>0</v>
      </c>
      <c r="E112" s="339">
        <v>0</v>
      </c>
      <c r="F112" s="339">
        <v>4792.6000000000004</v>
      </c>
      <c r="G112" s="339">
        <v>16572.962</v>
      </c>
      <c r="H112" s="339">
        <v>368729.19300000003</v>
      </c>
      <c r="I112" s="339">
        <v>39.405000000000001</v>
      </c>
      <c r="J112" s="339">
        <v>0</v>
      </c>
      <c r="K112" s="339">
        <v>1222635.3699999999</v>
      </c>
      <c r="L112" s="1798"/>
      <c r="M112" s="1053" t="s">
        <v>4015</v>
      </c>
      <c r="N112" s="1535">
        <v>3326617.7848800002</v>
      </c>
      <c r="O112" s="1535">
        <v>0</v>
      </c>
      <c r="P112" s="1535">
        <v>0</v>
      </c>
      <c r="Q112" s="1535">
        <v>125.29</v>
      </c>
      <c r="R112" s="1535">
        <v>14334.75</v>
      </c>
      <c r="S112" s="1535">
        <v>2960230.30644</v>
      </c>
      <c r="T112" s="1535">
        <v>1.6829000000000001</v>
      </c>
      <c r="U112" s="1535">
        <v>0</v>
      </c>
      <c r="V112" s="1535">
        <v>6301309.8142200001</v>
      </c>
    </row>
    <row r="113" spans="1:22" x14ac:dyDescent="0.2">
      <c r="A113" s="1798"/>
      <c r="B113" s="1053" t="s">
        <v>4016</v>
      </c>
      <c r="C113" s="339">
        <v>2345199.7019600002</v>
      </c>
      <c r="D113" s="339">
        <v>0</v>
      </c>
      <c r="E113" s="339">
        <v>0</v>
      </c>
      <c r="F113" s="339">
        <v>0</v>
      </c>
      <c r="G113" s="339">
        <v>0</v>
      </c>
      <c r="H113" s="339">
        <v>106.03400000000001</v>
      </c>
      <c r="I113" s="339">
        <v>0</v>
      </c>
      <c r="J113" s="339">
        <v>0</v>
      </c>
      <c r="K113" s="339">
        <v>2345305.7359600002</v>
      </c>
      <c r="L113" s="1798"/>
      <c r="M113" s="1053" t="s">
        <v>4016</v>
      </c>
      <c r="N113" s="1535">
        <v>24868313.03142</v>
      </c>
      <c r="O113" s="1535">
        <v>0</v>
      </c>
      <c r="P113" s="1535">
        <v>0</v>
      </c>
      <c r="Q113" s="1535">
        <v>0</v>
      </c>
      <c r="R113" s="1535">
        <v>0</v>
      </c>
      <c r="S113" s="1535">
        <v>0</v>
      </c>
      <c r="T113" s="1535">
        <v>0</v>
      </c>
      <c r="U113" s="1535">
        <v>0</v>
      </c>
      <c r="V113" s="1535">
        <v>24868313.03142</v>
      </c>
    </row>
    <row r="114" spans="1:22" x14ac:dyDescent="0.2">
      <c r="A114" s="1798"/>
      <c r="B114" s="1053" t="s">
        <v>4017</v>
      </c>
      <c r="C114" s="339">
        <v>68347.222999999998</v>
      </c>
      <c r="D114" s="339">
        <v>0</v>
      </c>
      <c r="E114" s="339">
        <v>0</v>
      </c>
      <c r="F114" s="339">
        <v>0</v>
      </c>
      <c r="G114" s="339">
        <v>0</v>
      </c>
      <c r="H114" s="339">
        <v>35.878</v>
      </c>
      <c r="I114" s="339">
        <v>79.661000000000001</v>
      </c>
      <c r="J114" s="339">
        <v>0</v>
      </c>
      <c r="K114" s="339">
        <v>68462.761999999988</v>
      </c>
      <c r="L114" s="1798"/>
      <c r="M114" s="1053" t="s">
        <v>4017</v>
      </c>
      <c r="N114" s="1535">
        <v>0</v>
      </c>
      <c r="O114" s="1535">
        <v>0</v>
      </c>
      <c r="P114" s="1535">
        <v>0</v>
      </c>
      <c r="Q114" s="1535">
        <v>0</v>
      </c>
      <c r="R114" s="1535">
        <v>0</v>
      </c>
      <c r="S114" s="1535">
        <v>0</v>
      </c>
      <c r="T114" s="1535">
        <v>0</v>
      </c>
      <c r="U114" s="1535">
        <v>0</v>
      </c>
      <c r="V114" s="1535">
        <v>0</v>
      </c>
    </row>
    <row r="115" spans="1:22" x14ac:dyDescent="0.2">
      <c r="A115" s="1798"/>
      <c r="B115" s="1053" t="s">
        <v>4018</v>
      </c>
      <c r="C115" s="339">
        <v>144086.31700000001</v>
      </c>
      <c r="D115" s="339">
        <v>0</v>
      </c>
      <c r="E115" s="339">
        <v>0</v>
      </c>
      <c r="F115" s="339">
        <v>0</v>
      </c>
      <c r="G115" s="339">
        <v>3294.4229999999998</v>
      </c>
      <c r="H115" s="339">
        <v>23</v>
      </c>
      <c r="I115" s="339">
        <v>0</v>
      </c>
      <c r="J115" s="339">
        <v>0</v>
      </c>
      <c r="K115" s="339">
        <v>147403.74000000002</v>
      </c>
      <c r="L115" s="1798"/>
      <c r="M115" s="1053" t="s">
        <v>4018</v>
      </c>
      <c r="N115" s="1535">
        <v>0</v>
      </c>
      <c r="O115" s="1535">
        <v>0</v>
      </c>
      <c r="P115" s="1535">
        <v>0</v>
      </c>
      <c r="Q115" s="1535">
        <v>0</v>
      </c>
      <c r="R115" s="1535">
        <v>0</v>
      </c>
      <c r="S115" s="1535">
        <v>0</v>
      </c>
      <c r="T115" s="1535">
        <v>0</v>
      </c>
      <c r="U115" s="1535">
        <v>0</v>
      </c>
      <c r="V115" s="1535">
        <v>0</v>
      </c>
    </row>
    <row r="116" spans="1:22" x14ac:dyDescent="0.2">
      <c r="A116" s="1798"/>
      <c r="B116" s="1536" t="s">
        <v>4019</v>
      </c>
      <c r="C116" s="339">
        <v>0</v>
      </c>
      <c r="D116" s="339">
        <v>0</v>
      </c>
      <c r="E116" s="339">
        <v>0</v>
      </c>
      <c r="F116" s="339">
        <v>0</v>
      </c>
      <c r="G116" s="339">
        <v>0</v>
      </c>
      <c r="H116" s="339">
        <v>0</v>
      </c>
      <c r="I116" s="339">
        <v>0</v>
      </c>
      <c r="J116" s="339">
        <v>0</v>
      </c>
      <c r="K116" s="339">
        <v>0</v>
      </c>
      <c r="L116" s="1798"/>
      <c r="M116" s="1536" t="s">
        <v>4019</v>
      </c>
      <c r="N116" s="1535">
        <v>0</v>
      </c>
      <c r="O116" s="1535">
        <v>0</v>
      </c>
      <c r="P116" s="1535">
        <v>0</v>
      </c>
      <c r="Q116" s="1535">
        <v>0</v>
      </c>
      <c r="R116" s="1535">
        <v>0</v>
      </c>
      <c r="S116" s="1535">
        <v>0</v>
      </c>
      <c r="T116" s="1535">
        <v>0</v>
      </c>
      <c r="U116" s="1535">
        <v>0</v>
      </c>
      <c r="V116" s="1535">
        <v>0</v>
      </c>
    </row>
    <row r="117" spans="1:22" x14ac:dyDescent="0.2">
      <c r="A117" s="1798"/>
      <c r="B117" s="1053" t="s">
        <v>4020</v>
      </c>
      <c r="C117" s="339">
        <v>0</v>
      </c>
      <c r="D117" s="339">
        <v>0</v>
      </c>
      <c r="E117" s="339">
        <v>0</v>
      </c>
      <c r="F117" s="339">
        <v>0</v>
      </c>
      <c r="G117" s="339">
        <v>0</v>
      </c>
      <c r="H117" s="339">
        <v>0</v>
      </c>
      <c r="I117" s="339">
        <v>0</v>
      </c>
      <c r="J117" s="339">
        <v>0</v>
      </c>
      <c r="K117" s="339">
        <v>0</v>
      </c>
      <c r="L117" s="1798"/>
      <c r="M117" s="1053" t="s">
        <v>4020</v>
      </c>
      <c r="N117" s="1535">
        <v>0</v>
      </c>
      <c r="O117" s="1535">
        <v>0</v>
      </c>
      <c r="P117" s="1535">
        <v>0</v>
      </c>
      <c r="Q117" s="1535">
        <v>0</v>
      </c>
      <c r="R117" s="1535">
        <v>0</v>
      </c>
      <c r="S117" s="1535">
        <v>0</v>
      </c>
      <c r="T117" s="1535">
        <v>0</v>
      </c>
      <c r="U117" s="1535">
        <v>0</v>
      </c>
      <c r="V117" s="1535">
        <v>0</v>
      </c>
    </row>
    <row r="118" spans="1:22" x14ac:dyDescent="0.2">
      <c r="A118" s="1798"/>
      <c r="B118" s="1053" t="s">
        <v>4021</v>
      </c>
      <c r="C118" s="339">
        <v>319.42379</v>
      </c>
      <c r="D118" s="339">
        <v>0</v>
      </c>
      <c r="E118" s="339">
        <v>0</v>
      </c>
      <c r="F118" s="339">
        <v>0</v>
      </c>
      <c r="G118" s="339">
        <v>0</v>
      </c>
      <c r="H118" s="339">
        <v>0</v>
      </c>
      <c r="I118" s="339">
        <v>0</v>
      </c>
      <c r="J118" s="339">
        <v>0</v>
      </c>
      <c r="K118" s="339">
        <v>319.42379</v>
      </c>
      <c r="L118" s="1798"/>
      <c r="M118" s="1053" t="s">
        <v>4021</v>
      </c>
      <c r="N118" s="1535">
        <v>0</v>
      </c>
      <c r="O118" s="1535">
        <v>0</v>
      </c>
      <c r="P118" s="1535">
        <v>0</v>
      </c>
      <c r="Q118" s="1535">
        <v>0</v>
      </c>
      <c r="R118" s="1535">
        <v>0</v>
      </c>
      <c r="S118" s="1535">
        <v>0</v>
      </c>
      <c r="T118" s="1535">
        <v>0</v>
      </c>
      <c r="U118" s="1535">
        <v>0</v>
      </c>
      <c r="V118" s="1535">
        <v>0</v>
      </c>
    </row>
    <row r="119" spans="1:22" x14ac:dyDescent="0.2">
      <c r="A119" s="1798"/>
      <c r="B119" s="1053" t="s">
        <v>4022</v>
      </c>
      <c r="C119" s="339">
        <v>0</v>
      </c>
      <c r="D119" s="339">
        <v>0</v>
      </c>
      <c r="E119" s="339">
        <v>0</v>
      </c>
      <c r="F119" s="339">
        <v>0</v>
      </c>
      <c r="G119" s="339">
        <v>0</v>
      </c>
      <c r="H119" s="339">
        <v>0</v>
      </c>
      <c r="I119" s="339">
        <v>0</v>
      </c>
      <c r="J119" s="339">
        <v>0</v>
      </c>
      <c r="K119" s="339">
        <v>0</v>
      </c>
      <c r="L119" s="1798"/>
      <c r="M119" s="1053" t="s">
        <v>4022</v>
      </c>
      <c r="N119" s="1535">
        <v>0</v>
      </c>
      <c r="O119" s="1535">
        <v>0</v>
      </c>
      <c r="P119" s="1535">
        <v>0</v>
      </c>
      <c r="Q119" s="1535">
        <v>0</v>
      </c>
      <c r="R119" s="1535">
        <v>0</v>
      </c>
      <c r="S119" s="1535">
        <v>0</v>
      </c>
      <c r="T119" s="1535">
        <v>0</v>
      </c>
      <c r="U119" s="1535">
        <v>0</v>
      </c>
      <c r="V119" s="1535">
        <v>0</v>
      </c>
    </row>
    <row r="120" spans="1:22" ht="14.25" thickBot="1" x14ac:dyDescent="0.25">
      <c r="A120" s="1799"/>
      <c r="B120" s="1493" t="s">
        <v>4023</v>
      </c>
      <c r="C120" s="636">
        <v>3615827.8367500002</v>
      </c>
      <c r="D120" s="636">
        <v>0</v>
      </c>
      <c r="E120" s="636">
        <v>0</v>
      </c>
      <c r="F120" s="636">
        <v>5033.7890000000007</v>
      </c>
      <c r="G120" s="636">
        <v>19867.384999999998</v>
      </c>
      <c r="H120" s="636">
        <v>423674.06900000002</v>
      </c>
      <c r="I120" s="636">
        <v>119.066</v>
      </c>
      <c r="J120" s="636">
        <v>0.69</v>
      </c>
      <c r="K120" s="636">
        <v>4064522.8357500001</v>
      </c>
      <c r="L120" s="1799"/>
      <c r="M120" s="1493" t="s">
        <v>4023</v>
      </c>
      <c r="N120" s="1054">
        <v>58188859.486300007</v>
      </c>
      <c r="O120" s="1054">
        <v>0</v>
      </c>
      <c r="P120" s="1054">
        <v>0</v>
      </c>
      <c r="Q120" s="1054">
        <v>125.29</v>
      </c>
      <c r="R120" s="1054">
        <v>14334.75</v>
      </c>
      <c r="S120" s="1054">
        <v>3170876.6855500001</v>
      </c>
      <c r="T120" s="1054">
        <v>1.6829000000000001</v>
      </c>
      <c r="U120" s="1054">
        <v>0</v>
      </c>
      <c r="V120" s="1054">
        <v>61374197.894749999</v>
      </c>
    </row>
  </sheetData>
  <mergeCells count="46">
    <mergeCell ref="H8:H10"/>
    <mergeCell ref="K8:K10"/>
    <mergeCell ref="F8:F10"/>
    <mergeCell ref="A8:A10"/>
    <mergeCell ref="B8:B10"/>
    <mergeCell ref="G8:G10"/>
    <mergeCell ref="S8:S10"/>
    <mergeCell ref="T8:T10"/>
    <mergeCell ref="U8:U10"/>
    <mergeCell ref="V8:V10"/>
    <mergeCell ref="C8:C10"/>
    <mergeCell ref="D8:D10"/>
    <mergeCell ref="E8:E10"/>
    <mergeCell ref="L8:L10"/>
    <mergeCell ref="M8:M10"/>
    <mergeCell ref="N8:N10"/>
    <mergeCell ref="A41:A50"/>
    <mergeCell ref="L11:L20"/>
    <mergeCell ref="L21:L30"/>
    <mergeCell ref="L31:L40"/>
    <mergeCell ref="Q8:Q10"/>
    <mergeCell ref="R8:R10"/>
    <mergeCell ref="O8:O10"/>
    <mergeCell ref="P8:P10"/>
    <mergeCell ref="I8:I10"/>
    <mergeCell ref="J8:J10"/>
    <mergeCell ref="A61:A70"/>
    <mergeCell ref="A71:A80"/>
    <mergeCell ref="A81:A90"/>
    <mergeCell ref="A91:A100"/>
    <mergeCell ref="A101:A110"/>
    <mergeCell ref="L5:V6"/>
    <mergeCell ref="A5:K6"/>
    <mergeCell ref="A11:A20"/>
    <mergeCell ref="A21:A30"/>
    <mergeCell ref="A31:A40"/>
    <mergeCell ref="A111:A120"/>
    <mergeCell ref="L101:L110"/>
    <mergeCell ref="L111:L120"/>
    <mergeCell ref="L41:L50"/>
    <mergeCell ref="L51:L60"/>
    <mergeCell ref="L61:L70"/>
    <mergeCell ref="L71:L80"/>
    <mergeCell ref="L81:L90"/>
    <mergeCell ref="L91:L100"/>
    <mergeCell ref="A51:A60"/>
  </mergeCells>
  <phoneticPr fontId="164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7" fitToWidth="2" fitToHeight="2" orientation="portrait" r:id="rId1"/>
  <colBreaks count="1" manualBreakCount="1">
    <brk id="11" min="2" max="119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Z278"/>
  <sheetViews>
    <sheetView showGridLines="0" zoomScaleNormal="100" workbookViewId="0">
      <pane xSplit="3" ySplit="10" topLeftCell="D11" activePane="bottomRight" state="frozen"/>
      <selection activeCell="AC14" sqref="AC14"/>
      <selection pane="topRight" activeCell="AC14" sqref="AC14"/>
      <selection pane="bottomLeft" activeCell="AC14" sqref="AC14"/>
      <selection pane="bottomRight" activeCell="A2" sqref="A2"/>
    </sheetView>
  </sheetViews>
  <sheetFormatPr defaultRowHeight="12.75" x14ac:dyDescent="0.2"/>
  <cols>
    <col min="1" max="1" width="13.28515625" style="444" customWidth="1"/>
    <col min="2" max="2" width="18" style="444" customWidth="1"/>
    <col min="3" max="3" width="22.7109375" style="330" customWidth="1"/>
    <col min="4" max="4" width="10.42578125" style="330" customWidth="1"/>
    <col min="5" max="5" width="8.85546875" style="330" customWidth="1"/>
    <col min="6" max="6" width="11.5703125" style="330" customWidth="1"/>
    <col min="7" max="7" width="10.7109375" style="330" customWidth="1"/>
    <col min="8" max="8" width="10" style="330" customWidth="1"/>
    <col min="9" max="9" width="10.28515625" style="330" customWidth="1"/>
    <col min="10" max="10" width="9.42578125" style="330" customWidth="1"/>
    <col min="11" max="11" width="9.7109375" style="336" customWidth="1"/>
    <col min="12" max="12" width="12.42578125" style="444" customWidth="1"/>
    <col min="13" max="13" width="12.7109375" style="444" customWidth="1"/>
    <col min="14" max="14" width="22.28515625" style="330" customWidth="1"/>
    <col min="15" max="15" width="10.42578125" style="330" customWidth="1"/>
    <col min="16" max="16" width="8.85546875" style="330" customWidth="1"/>
    <col min="17" max="17" width="11.5703125" style="330" customWidth="1"/>
    <col min="18" max="18" width="10.7109375" style="330" customWidth="1"/>
    <col min="19" max="19" width="10" style="330" customWidth="1"/>
    <col min="20" max="20" width="10.28515625" style="330" customWidth="1"/>
    <col min="21" max="21" width="9.42578125" style="330" customWidth="1"/>
    <col min="22" max="22" width="9.7109375" style="336" customWidth="1"/>
    <col min="23" max="16384" width="9.140625" style="443"/>
  </cols>
  <sheetData>
    <row r="1" spans="1:22" x14ac:dyDescent="0.2">
      <c r="A1" s="757" t="s">
        <v>349</v>
      </c>
      <c r="B1" s="757"/>
      <c r="L1" s="757"/>
      <c r="M1" s="757"/>
    </row>
    <row r="2" spans="1:22" x14ac:dyDescent="0.2">
      <c r="A2" s="757" t="s">
        <v>350</v>
      </c>
      <c r="B2" s="757"/>
      <c r="L2" s="757"/>
      <c r="M2" s="757"/>
    </row>
    <row r="3" spans="1:22" s="917" customFormat="1" ht="15" customHeight="1" x14ac:dyDescent="0.2">
      <c r="A3" s="990" t="s">
        <v>171</v>
      </c>
      <c r="B3" s="872"/>
      <c r="C3" s="872"/>
      <c r="D3" s="872"/>
      <c r="E3" s="872"/>
      <c r="F3" s="872"/>
      <c r="G3" s="872"/>
      <c r="H3" s="872"/>
      <c r="I3" s="872"/>
      <c r="J3" s="872"/>
      <c r="K3" s="1060"/>
      <c r="L3" s="990"/>
      <c r="M3" s="872"/>
      <c r="N3" s="872"/>
      <c r="O3" s="872"/>
      <c r="P3" s="872"/>
      <c r="Q3" s="872"/>
      <c r="R3" s="872"/>
      <c r="S3" s="872"/>
      <c r="T3" s="872"/>
      <c r="U3" s="872"/>
      <c r="V3" s="1060" t="s">
        <v>172</v>
      </c>
    </row>
    <row r="4" spans="1:22" s="708" customFormat="1" ht="12" customHeight="1" x14ac:dyDescent="0.2">
      <c r="A4" s="444"/>
      <c r="B4" s="444"/>
      <c r="C4" s="444"/>
      <c r="D4" s="444"/>
      <c r="E4" s="444"/>
      <c r="F4" s="444"/>
      <c r="G4" s="444"/>
      <c r="H4" s="444"/>
      <c r="I4" s="444"/>
      <c r="J4" s="444"/>
      <c r="K4" s="637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637"/>
    </row>
    <row r="5" spans="1:22" s="708" customFormat="1" ht="18" customHeight="1" x14ac:dyDescent="0.2">
      <c r="A5" s="1824" t="s">
        <v>3126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 t="s">
        <v>3127</v>
      </c>
      <c r="M5" s="1824"/>
      <c r="N5" s="1824"/>
      <c r="O5" s="1824"/>
      <c r="P5" s="1824"/>
      <c r="Q5" s="1824"/>
      <c r="R5" s="1824"/>
      <c r="S5" s="1824"/>
      <c r="T5" s="1824"/>
      <c r="U5" s="1824"/>
      <c r="V5" s="1824"/>
    </row>
    <row r="6" spans="1:22" s="708" customFormat="1" ht="18" customHeight="1" x14ac:dyDescent="0.2">
      <c r="A6" s="1824"/>
      <c r="B6" s="1824"/>
      <c r="C6" s="1824"/>
      <c r="D6" s="1824"/>
      <c r="E6" s="1824"/>
      <c r="F6" s="1824"/>
      <c r="G6" s="1824"/>
      <c r="H6" s="1824"/>
      <c r="I6" s="1824"/>
      <c r="J6" s="1824"/>
      <c r="K6" s="1824"/>
      <c r="L6" s="1824"/>
      <c r="M6" s="1824"/>
      <c r="N6" s="1824"/>
      <c r="O6" s="1824"/>
      <c r="P6" s="1824"/>
      <c r="Q6" s="1824"/>
      <c r="R6" s="1824"/>
      <c r="S6" s="1824"/>
      <c r="T6" s="1824"/>
      <c r="U6" s="1824"/>
      <c r="V6" s="1824"/>
    </row>
    <row r="7" spans="1:22" s="708" customFormat="1" ht="12" customHeight="1" thickBot="1" x14ac:dyDescent="0.25">
      <c r="A7" s="444"/>
      <c r="B7" s="444"/>
      <c r="C7" s="444"/>
      <c r="D7" s="444"/>
      <c r="E7" s="444"/>
      <c r="F7" s="444"/>
      <c r="G7" s="444"/>
      <c r="H7" s="444"/>
      <c r="I7" s="444"/>
      <c r="J7" s="444"/>
      <c r="K7" s="135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1354" t="s">
        <v>2071</v>
      </c>
    </row>
    <row r="8" spans="1:22" s="709" customFormat="1" ht="22.5" customHeight="1" x14ac:dyDescent="0.2">
      <c r="A8" s="1813" t="s">
        <v>1177</v>
      </c>
      <c r="B8" s="1826" t="s">
        <v>45</v>
      </c>
      <c r="C8" s="1827"/>
      <c r="D8" s="1804" t="s">
        <v>3919</v>
      </c>
      <c r="E8" s="1804" t="s">
        <v>3918</v>
      </c>
      <c r="F8" s="1832" t="s">
        <v>3917</v>
      </c>
      <c r="G8" s="1804" t="s">
        <v>3920</v>
      </c>
      <c r="H8" s="1804" t="s">
        <v>3921</v>
      </c>
      <c r="I8" s="1804" t="s">
        <v>3922</v>
      </c>
      <c r="J8" s="1839" t="s">
        <v>3923</v>
      </c>
      <c r="K8" s="1825" t="s">
        <v>3924</v>
      </c>
      <c r="L8" s="1813" t="s">
        <v>1177</v>
      </c>
      <c r="M8" s="1826" t="s">
        <v>45</v>
      </c>
      <c r="N8" s="1827"/>
      <c r="O8" s="1804" t="s">
        <v>3919</v>
      </c>
      <c r="P8" s="1804" t="s">
        <v>3918</v>
      </c>
      <c r="Q8" s="1832" t="s">
        <v>3917</v>
      </c>
      <c r="R8" s="1804" t="s">
        <v>3920</v>
      </c>
      <c r="S8" s="1804" t="s">
        <v>3921</v>
      </c>
      <c r="T8" s="1804" t="s">
        <v>3922</v>
      </c>
      <c r="U8" s="1839" t="s">
        <v>3923</v>
      </c>
      <c r="V8" s="1825" t="s">
        <v>3924</v>
      </c>
    </row>
    <row r="9" spans="1:22" s="709" customFormat="1" ht="21" customHeight="1" x14ac:dyDescent="0.2">
      <c r="A9" s="1814"/>
      <c r="B9" s="1828"/>
      <c r="C9" s="1829"/>
      <c r="D9" s="1805"/>
      <c r="E9" s="1805"/>
      <c r="F9" s="1833"/>
      <c r="G9" s="1805"/>
      <c r="H9" s="1805"/>
      <c r="I9" s="1805"/>
      <c r="J9" s="1808"/>
      <c r="K9" s="1811"/>
      <c r="L9" s="1814"/>
      <c r="M9" s="1828"/>
      <c r="N9" s="1829"/>
      <c r="O9" s="1805"/>
      <c r="P9" s="1805"/>
      <c r="Q9" s="1833"/>
      <c r="R9" s="1805"/>
      <c r="S9" s="1805"/>
      <c r="T9" s="1805"/>
      <c r="U9" s="1808"/>
      <c r="V9" s="1811"/>
    </row>
    <row r="10" spans="1:22" ht="22.5" customHeight="1" thickBot="1" x14ac:dyDescent="0.25">
      <c r="A10" s="1815"/>
      <c r="B10" s="1830"/>
      <c r="C10" s="1831"/>
      <c r="D10" s="1806"/>
      <c r="E10" s="1806"/>
      <c r="F10" s="1834"/>
      <c r="G10" s="1806"/>
      <c r="H10" s="1806"/>
      <c r="I10" s="1806"/>
      <c r="J10" s="1809"/>
      <c r="K10" s="1812"/>
      <c r="L10" s="1815"/>
      <c r="M10" s="1830"/>
      <c r="N10" s="1831"/>
      <c r="O10" s="1806"/>
      <c r="P10" s="1806"/>
      <c r="Q10" s="1834"/>
      <c r="R10" s="1806"/>
      <c r="S10" s="1806"/>
      <c r="T10" s="1806"/>
      <c r="U10" s="1809"/>
      <c r="V10" s="1812"/>
    </row>
    <row r="11" spans="1:22" ht="12.75" customHeight="1" x14ac:dyDescent="0.2">
      <c r="A11" s="1836" t="s">
        <v>1529</v>
      </c>
      <c r="B11" s="1819" t="s">
        <v>3915</v>
      </c>
      <c r="C11" s="1533" t="s">
        <v>4024</v>
      </c>
      <c r="D11" s="335">
        <v>282178.64160915301</v>
      </c>
      <c r="E11" s="335">
        <v>0</v>
      </c>
      <c r="F11" s="335">
        <v>0</v>
      </c>
      <c r="G11" s="335">
        <v>0</v>
      </c>
      <c r="H11" s="335">
        <v>0</v>
      </c>
      <c r="I11" s="335">
        <v>7479.4638500000092</v>
      </c>
      <c r="J11" s="335">
        <v>0</v>
      </c>
      <c r="K11" s="335">
        <v>289658.10545915307</v>
      </c>
      <c r="L11" s="1816" t="s">
        <v>104</v>
      </c>
      <c r="M11" s="1819" t="s">
        <v>3915</v>
      </c>
      <c r="N11" s="1533" t="s">
        <v>4024</v>
      </c>
      <c r="O11" s="335">
        <v>6211685.6857885905</v>
      </c>
      <c r="P11" s="335">
        <v>0</v>
      </c>
      <c r="Q11" s="335">
        <v>5464.4167007750048</v>
      </c>
      <c r="R11" s="335">
        <v>1.7939000000000001</v>
      </c>
      <c r="S11" s="335">
        <v>68185.570349999995</v>
      </c>
      <c r="T11" s="335">
        <v>5920517.5940991798</v>
      </c>
      <c r="U11" s="335">
        <v>35290.327231999996</v>
      </c>
      <c r="V11" s="335">
        <v>12241145.388070548</v>
      </c>
    </row>
    <row r="12" spans="1:22" x14ac:dyDescent="0.2">
      <c r="A12" s="1837"/>
      <c r="B12" s="1820"/>
      <c r="C12" s="1053" t="s">
        <v>4025</v>
      </c>
      <c r="D12" s="339">
        <v>629880.25467934704</v>
      </c>
      <c r="E12" s="339">
        <v>0</v>
      </c>
      <c r="F12" s="339">
        <v>0</v>
      </c>
      <c r="G12" s="339">
        <v>0</v>
      </c>
      <c r="H12" s="339">
        <v>0</v>
      </c>
      <c r="I12" s="339">
        <v>25749.580174999996</v>
      </c>
      <c r="J12" s="339">
        <v>0</v>
      </c>
      <c r="K12" s="339">
        <v>655629.83485434693</v>
      </c>
      <c r="L12" s="1817"/>
      <c r="M12" s="1820"/>
      <c r="N12" s="1053" t="s">
        <v>4025</v>
      </c>
      <c r="O12" s="339">
        <v>2553544.7034572377</v>
      </c>
      <c r="P12" s="339">
        <v>0</v>
      </c>
      <c r="Q12" s="339">
        <v>17534.72713700802</v>
      </c>
      <c r="R12" s="339">
        <v>2</v>
      </c>
      <c r="S12" s="339">
        <v>163350.51489049997</v>
      </c>
      <c r="T12" s="339">
        <v>1544211.9649502768</v>
      </c>
      <c r="U12" s="339">
        <v>7874.5538960000003</v>
      </c>
      <c r="V12" s="339">
        <v>4286518.4643310225</v>
      </c>
    </row>
    <row r="13" spans="1:22" s="708" customFormat="1" ht="13.5" x14ac:dyDescent="0.2">
      <c r="A13" s="1837"/>
      <c r="B13" s="1821"/>
      <c r="C13" s="1600" t="s">
        <v>4023</v>
      </c>
      <c r="D13" s="959">
        <v>912058.89628850005</v>
      </c>
      <c r="E13" s="959">
        <v>0</v>
      </c>
      <c r="F13" s="959">
        <v>0</v>
      </c>
      <c r="G13" s="959">
        <v>0</v>
      </c>
      <c r="H13" s="959">
        <v>0</v>
      </c>
      <c r="I13" s="959">
        <v>33229.044025000003</v>
      </c>
      <c r="J13" s="959">
        <v>0</v>
      </c>
      <c r="K13" s="959">
        <v>945287.9403135</v>
      </c>
      <c r="L13" s="1817"/>
      <c r="M13" s="1821"/>
      <c r="N13" s="1600" t="s">
        <v>4023</v>
      </c>
      <c r="O13" s="959">
        <v>8765230.3892458286</v>
      </c>
      <c r="P13" s="959">
        <v>0</v>
      </c>
      <c r="Q13" s="959">
        <v>22999.143837783024</v>
      </c>
      <c r="R13" s="959">
        <v>3.7938999999999998</v>
      </c>
      <c r="S13" s="959">
        <v>231536.08524049996</v>
      </c>
      <c r="T13" s="959">
        <v>7464729.5590494564</v>
      </c>
      <c r="U13" s="959">
        <v>43164.881128000001</v>
      </c>
      <c r="V13" s="959">
        <v>16527663.852401569</v>
      </c>
    </row>
    <row r="14" spans="1:22" ht="12.75" customHeight="1" x14ac:dyDescent="0.2">
      <c r="A14" s="1837"/>
      <c r="B14" s="1822" t="s">
        <v>3916</v>
      </c>
      <c r="C14" s="1053" t="s">
        <v>52</v>
      </c>
      <c r="D14" s="339">
        <v>41766.355994547004</v>
      </c>
      <c r="E14" s="339">
        <v>0</v>
      </c>
      <c r="F14" s="339">
        <v>0</v>
      </c>
      <c r="G14" s="339">
        <v>0</v>
      </c>
      <c r="H14" s="339">
        <v>0</v>
      </c>
      <c r="I14" s="339">
        <v>150</v>
      </c>
      <c r="J14" s="339">
        <v>0</v>
      </c>
      <c r="K14" s="339">
        <v>41916.355994547004</v>
      </c>
      <c r="L14" s="1817"/>
      <c r="M14" s="1822" t="s">
        <v>3916</v>
      </c>
      <c r="N14" s="1053" t="s">
        <v>52</v>
      </c>
      <c r="O14" s="339">
        <v>423651.84087396704</v>
      </c>
      <c r="P14" s="339">
        <v>0</v>
      </c>
      <c r="Q14" s="339">
        <v>19.713190000000001</v>
      </c>
      <c r="R14" s="339">
        <v>0</v>
      </c>
      <c r="S14" s="339">
        <v>12789</v>
      </c>
      <c r="T14" s="339">
        <v>341342.64653648308</v>
      </c>
      <c r="U14" s="339">
        <v>4048.8</v>
      </c>
      <c r="V14" s="339">
        <v>781852.00060045021</v>
      </c>
    </row>
    <row r="15" spans="1:22" x14ac:dyDescent="0.2">
      <c r="A15" s="1837"/>
      <c r="B15" s="1820"/>
      <c r="C15" s="1053" t="s">
        <v>46</v>
      </c>
      <c r="D15" s="339">
        <v>373099.31171187095</v>
      </c>
      <c r="E15" s="339">
        <v>0</v>
      </c>
      <c r="F15" s="339">
        <v>0</v>
      </c>
      <c r="G15" s="339">
        <v>0</v>
      </c>
      <c r="H15" s="339">
        <v>0</v>
      </c>
      <c r="I15" s="339">
        <v>6091.5763399999996</v>
      </c>
      <c r="J15" s="339">
        <v>0</v>
      </c>
      <c r="K15" s="339">
        <v>379190.88805187092</v>
      </c>
      <c r="L15" s="1817"/>
      <c r="M15" s="1820"/>
      <c r="N15" s="1053" t="s">
        <v>46</v>
      </c>
      <c r="O15" s="339">
        <v>2716329.1581517407</v>
      </c>
      <c r="P15" s="339">
        <v>0</v>
      </c>
      <c r="Q15" s="339">
        <v>2700.2799594179992</v>
      </c>
      <c r="R15" s="339">
        <v>2</v>
      </c>
      <c r="S15" s="339">
        <v>89200.232800000013</v>
      </c>
      <c r="T15" s="339">
        <v>2227110.3722916348</v>
      </c>
      <c r="U15" s="339">
        <v>13896.28327</v>
      </c>
      <c r="V15" s="339">
        <v>5049238.3264727937</v>
      </c>
    </row>
    <row r="16" spans="1:22" x14ac:dyDescent="0.2">
      <c r="A16" s="1837"/>
      <c r="B16" s="1820"/>
      <c r="C16" s="1536" t="s">
        <v>47</v>
      </c>
      <c r="D16" s="339">
        <v>381103.59380359604</v>
      </c>
      <c r="E16" s="339">
        <v>0</v>
      </c>
      <c r="F16" s="339">
        <v>0</v>
      </c>
      <c r="G16" s="339">
        <v>0</v>
      </c>
      <c r="H16" s="339">
        <v>0</v>
      </c>
      <c r="I16" s="339">
        <v>14102.425630000005</v>
      </c>
      <c r="J16" s="339">
        <v>0</v>
      </c>
      <c r="K16" s="339">
        <v>395206.019433596</v>
      </c>
      <c r="L16" s="1817"/>
      <c r="M16" s="1820"/>
      <c r="N16" s="1536" t="s">
        <v>47</v>
      </c>
      <c r="O16" s="339">
        <v>3006852.5320610041</v>
      </c>
      <c r="P16" s="339">
        <v>0</v>
      </c>
      <c r="Q16" s="339">
        <v>11202.128856406</v>
      </c>
      <c r="R16" s="339">
        <v>1.7939000000000001</v>
      </c>
      <c r="S16" s="339">
        <v>98993.276640500015</v>
      </c>
      <c r="T16" s="339">
        <v>2493695.1290926859</v>
      </c>
      <c r="U16" s="339">
        <v>14874.741819999999</v>
      </c>
      <c r="V16" s="339">
        <v>5625619.6023705946</v>
      </c>
    </row>
    <row r="17" spans="1:182" x14ac:dyDescent="0.2">
      <c r="A17" s="1837"/>
      <c r="B17" s="1820"/>
      <c r="C17" s="1053" t="s">
        <v>48</v>
      </c>
      <c r="D17" s="339">
        <v>93789.800285224992</v>
      </c>
      <c r="E17" s="339">
        <v>0</v>
      </c>
      <c r="F17" s="339">
        <v>0</v>
      </c>
      <c r="G17" s="339">
        <v>0</v>
      </c>
      <c r="H17" s="339">
        <v>0</v>
      </c>
      <c r="I17" s="339">
        <v>9252.0880749999997</v>
      </c>
      <c r="J17" s="339">
        <v>0</v>
      </c>
      <c r="K17" s="339">
        <v>103041.888360225</v>
      </c>
      <c r="L17" s="1817"/>
      <c r="M17" s="1820"/>
      <c r="N17" s="1053" t="s">
        <v>48</v>
      </c>
      <c r="O17" s="339">
        <v>1837347.454188921</v>
      </c>
      <c r="P17" s="339">
        <v>0</v>
      </c>
      <c r="Q17" s="339">
        <v>7008.1468255769914</v>
      </c>
      <c r="R17" s="339">
        <v>0</v>
      </c>
      <c r="S17" s="339">
        <v>28302.704300000001</v>
      </c>
      <c r="T17" s="339">
        <v>1655998.0000350189</v>
      </c>
      <c r="U17" s="339">
        <v>8121.3376100000005</v>
      </c>
      <c r="V17" s="339">
        <v>3536777.642959517</v>
      </c>
    </row>
    <row r="18" spans="1:182" x14ac:dyDescent="0.2">
      <c r="A18" s="1837"/>
      <c r="B18" s="1820"/>
      <c r="C18" s="1053" t="s">
        <v>49</v>
      </c>
      <c r="D18" s="339">
        <v>22299.834493260998</v>
      </c>
      <c r="E18" s="339">
        <v>0</v>
      </c>
      <c r="F18" s="339">
        <v>0</v>
      </c>
      <c r="G18" s="339">
        <v>0</v>
      </c>
      <c r="H18" s="339">
        <v>0</v>
      </c>
      <c r="I18" s="339">
        <v>3632.9539799999989</v>
      </c>
      <c r="J18" s="339">
        <v>0</v>
      </c>
      <c r="K18" s="339">
        <v>25932.788473261</v>
      </c>
      <c r="L18" s="1817"/>
      <c r="M18" s="1820"/>
      <c r="N18" s="1053" t="s">
        <v>49</v>
      </c>
      <c r="O18" s="339">
        <v>781049.40397020441</v>
      </c>
      <c r="P18" s="339">
        <v>0</v>
      </c>
      <c r="Q18" s="339">
        <v>2068.8750063820012</v>
      </c>
      <c r="R18" s="339">
        <v>0</v>
      </c>
      <c r="S18" s="339">
        <v>2250.8715000000002</v>
      </c>
      <c r="T18" s="339">
        <v>746583.41109365935</v>
      </c>
      <c r="U18" s="339">
        <v>2223.7184280000001</v>
      </c>
      <c r="V18" s="339">
        <v>1534176.2799982456</v>
      </c>
    </row>
    <row r="19" spans="1:182" ht="14.25" thickBot="1" x14ac:dyDescent="0.25">
      <c r="A19" s="1838"/>
      <c r="B19" s="1823"/>
      <c r="C19" s="1493" t="s">
        <v>4023</v>
      </c>
      <c r="D19" s="636">
        <v>912058.89628850005</v>
      </c>
      <c r="E19" s="636">
        <v>0</v>
      </c>
      <c r="F19" s="636">
        <v>0</v>
      </c>
      <c r="G19" s="636">
        <v>0</v>
      </c>
      <c r="H19" s="636">
        <v>0</v>
      </c>
      <c r="I19" s="636">
        <v>33229.044025000003</v>
      </c>
      <c r="J19" s="636">
        <v>0</v>
      </c>
      <c r="K19" s="636">
        <v>945287.9403135</v>
      </c>
      <c r="L19" s="1818"/>
      <c r="M19" s="1823"/>
      <c r="N19" s="1493" t="s">
        <v>4023</v>
      </c>
      <c r="O19" s="636">
        <v>8765230.3892458361</v>
      </c>
      <c r="P19" s="636">
        <v>0</v>
      </c>
      <c r="Q19" s="636">
        <v>22999.143837782991</v>
      </c>
      <c r="R19" s="636">
        <v>3.7938999999999998</v>
      </c>
      <c r="S19" s="636">
        <v>231536.08524050005</v>
      </c>
      <c r="T19" s="636">
        <v>7464729.5590494825</v>
      </c>
      <c r="U19" s="636">
        <v>43164.881127999994</v>
      </c>
      <c r="V19" s="636">
        <v>16527663.852401603</v>
      </c>
      <c r="W19" s="708"/>
      <c r="X19" s="708"/>
      <c r="Y19" s="708"/>
      <c r="Z19" s="708"/>
      <c r="AA19" s="708"/>
      <c r="AB19" s="708"/>
      <c r="AC19" s="708"/>
      <c r="AD19" s="708"/>
      <c r="AE19" s="708"/>
      <c r="AF19" s="708"/>
      <c r="AG19" s="708"/>
      <c r="AH19" s="708"/>
      <c r="AI19" s="708"/>
      <c r="AJ19" s="708"/>
      <c r="AK19" s="708"/>
      <c r="AL19" s="708"/>
      <c r="AM19" s="708"/>
      <c r="AN19" s="708"/>
      <c r="AO19" s="708"/>
      <c r="AP19" s="708"/>
      <c r="AQ19" s="708"/>
      <c r="AR19" s="708"/>
      <c r="AS19" s="708"/>
      <c r="AT19" s="708"/>
      <c r="AU19" s="708"/>
      <c r="AV19" s="708"/>
      <c r="AW19" s="708"/>
      <c r="AX19" s="708"/>
      <c r="AY19" s="708"/>
      <c r="AZ19" s="708"/>
      <c r="BA19" s="708"/>
      <c r="BB19" s="708"/>
      <c r="BC19" s="708"/>
      <c r="BD19" s="708"/>
      <c r="BE19" s="708"/>
      <c r="BF19" s="708"/>
      <c r="BG19" s="708"/>
      <c r="BH19" s="708"/>
      <c r="BI19" s="708"/>
      <c r="BJ19" s="708"/>
      <c r="BK19" s="708"/>
      <c r="BL19" s="708"/>
      <c r="BM19" s="708"/>
      <c r="BN19" s="708"/>
      <c r="BO19" s="708"/>
      <c r="BP19" s="708"/>
      <c r="BQ19" s="708"/>
      <c r="BR19" s="708"/>
      <c r="BS19" s="708"/>
      <c r="BT19" s="708"/>
      <c r="BU19" s="708"/>
      <c r="BV19" s="708"/>
      <c r="BW19" s="708"/>
      <c r="BX19" s="708"/>
      <c r="BY19" s="708"/>
      <c r="BZ19" s="708"/>
      <c r="CA19" s="708"/>
      <c r="CB19" s="708"/>
      <c r="CC19" s="708"/>
      <c r="CD19" s="708"/>
      <c r="CE19" s="708"/>
      <c r="CF19" s="708"/>
      <c r="CG19" s="708"/>
      <c r="CH19" s="708"/>
      <c r="CI19" s="708"/>
      <c r="CJ19" s="708"/>
      <c r="CK19" s="708"/>
      <c r="CL19" s="708"/>
      <c r="CM19" s="708"/>
      <c r="CN19" s="708"/>
      <c r="CO19" s="708"/>
      <c r="CP19" s="708"/>
      <c r="CQ19" s="708"/>
      <c r="CR19" s="708"/>
      <c r="CS19" s="708"/>
      <c r="CT19" s="708"/>
      <c r="CU19" s="708"/>
      <c r="CV19" s="708"/>
      <c r="CW19" s="708"/>
      <c r="CX19" s="708"/>
      <c r="CY19" s="708"/>
      <c r="CZ19" s="708"/>
      <c r="DA19" s="708"/>
      <c r="DB19" s="708"/>
      <c r="DC19" s="708"/>
      <c r="DD19" s="708"/>
      <c r="DE19" s="708"/>
      <c r="DF19" s="708"/>
      <c r="DG19" s="708"/>
      <c r="DH19" s="708"/>
      <c r="DI19" s="708"/>
      <c r="DJ19" s="708"/>
      <c r="DK19" s="708"/>
      <c r="DL19" s="708"/>
      <c r="DM19" s="708"/>
      <c r="DN19" s="708"/>
      <c r="DO19" s="708"/>
      <c r="DP19" s="708"/>
      <c r="DQ19" s="708"/>
      <c r="DR19" s="708"/>
      <c r="DS19" s="708"/>
      <c r="DT19" s="708"/>
      <c r="DU19" s="708"/>
      <c r="DV19" s="708"/>
      <c r="DW19" s="708"/>
      <c r="DX19" s="708"/>
      <c r="DY19" s="708"/>
      <c r="DZ19" s="708"/>
      <c r="EA19" s="708"/>
      <c r="EB19" s="708"/>
      <c r="EC19" s="708"/>
      <c r="ED19" s="708"/>
      <c r="EE19" s="708"/>
      <c r="EF19" s="708"/>
      <c r="EG19" s="708"/>
      <c r="EH19" s="708"/>
      <c r="EI19" s="708"/>
      <c r="EJ19" s="708"/>
      <c r="EK19" s="708"/>
      <c r="EL19" s="708"/>
      <c r="EM19" s="708"/>
      <c r="EN19" s="708"/>
      <c r="EO19" s="708"/>
      <c r="EP19" s="708"/>
      <c r="EQ19" s="708"/>
      <c r="ER19" s="708"/>
      <c r="ES19" s="708"/>
      <c r="ET19" s="708"/>
      <c r="EU19" s="708"/>
      <c r="EV19" s="708"/>
      <c r="EW19" s="708"/>
      <c r="EX19" s="708"/>
      <c r="EY19" s="708"/>
      <c r="EZ19" s="708"/>
      <c r="FA19" s="708"/>
      <c r="FB19" s="708"/>
      <c r="FC19" s="708"/>
      <c r="FD19" s="708"/>
      <c r="FE19" s="708"/>
      <c r="FF19" s="708"/>
      <c r="FG19" s="708"/>
      <c r="FH19" s="708"/>
      <c r="FI19" s="708"/>
      <c r="FJ19" s="708"/>
      <c r="FK19" s="708"/>
      <c r="FL19" s="708"/>
      <c r="FM19" s="708"/>
      <c r="FN19" s="708"/>
      <c r="FO19" s="708"/>
      <c r="FP19" s="708"/>
      <c r="FQ19" s="708"/>
      <c r="FR19" s="708"/>
      <c r="FS19" s="708"/>
      <c r="FT19" s="708"/>
      <c r="FU19" s="708"/>
      <c r="FV19" s="708"/>
      <c r="FW19" s="708"/>
      <c r="FX19" s="708"/>
      <c r="FY19" s="708"/>
    </row>
    <row r="20" spans="1:182" ht="12.75" customHeight="1" x14ac:dyDescent="0.2">
      <c r="A20" s="1816" t="s">
        <v>103</v>
      </c>
      <c r="B20" s="1819" t="s">
        <v>3915</v>
      </c>
      <c r="C20" s="1533" t="s">
        <v>4024</v>
      </c>
      <c r="D20" s="335">
        <v>68603.470069999908</v>
      </c>
      <c r="E20" s="335">
        <v>0</v>
      </c>
      <c r="F20" s="335">
        <v>0</v>
      </c>
      <c r="G20" s="335">
        <v>0</v>
      </c>
      <c r="H20" s="335">
        <v>68252.422249999887</v>
      </c>
      <c r="I20" s="335">
        <v>137206.94013999982</v>
      </c>
      <c r="J20" s="335">
        <v>54716.816879999911</v>
      </c>
      <c r="K20" s="335">
        <v>328779.64933999948</v>
      </c>
      <c r="L20" s="1836" t="s">
        <v>1421</v>
      </c>
      <c r="M20" s="1819" t="s">
        <v>3915</v>
      </c>
      <c r="N20" s="1533" t="s">
        <v>4024</v>
      </c>
      <c r="O20" s="335">
        <v>412198.20875000069</v>
      </c>
      <c r="P20" s="335">
        <v>48223.830210000044</v>
      </c>
      <c r="Q20" s="335">
        <v>0</v>
      </c>
      <c r="R20" s="335">
        <v>249</v>
      </c>
      <c r="S20" s="335">
        <v>0</v>
      </c>
      <c r="T20" s="335">
        <v>394553.93263999769</v>
      </c>
      <c r="U20" s="335">
        <v>0</v>
      </c>
      <c r="V20" s="335">
        <v>855224.97159999842</v>
      </c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1835"/>
      <c r="AQ20" s="1840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1835"/>
      <c r="BN20" s="1840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1835"/>
      <c r="CK20" s="1840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1835"/>
      <c r="DH20" s="1840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1835"/>
      <c r="EE20" s="1840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1835"/>
      <c r="FB20" s="1840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1835"/>
      <c r="FY20" s="1840"/>
    </row>
    <row r="21" spans="1:182" x14ac:dyDescent="0.2">
      <c r="A21" s="1817"/>
      <c r="B21" s="1820"/>
      <c r="C21" s="1053" t="s">
        <v>4025</v>
      </c>
      <c r="D21" s="339">
        <v>260162.34179000053</v>
      </c>
      <c r="E21" s="339">
        <v>0</v>
      </c>
      <c r="F21" s="339">
        <v>0</v>
      </c>
      <c r="G21" s="339">
        <v>0</v>
      </c>
      <c r="H21" s="339">
        <v>259406.64433000048</v>
      </c>
      <c r="I21" s="339">
        <v>520324.68358000106</v>
      </c>
      <c r="J21" s="339">
        <v>222891.45047999849</v>
      </c>
      <c r="K21" s="339">
        <v>1262785.1201800003</v>
      </c>
      <c r="L21" s="1837"/>
      <c r="M21" s="1820"/>
      <c r="N21" s="1053" t="s">
        <v>4025</v>
      </c>
      <c r="O21" s="339">
        <v>1026012.0863700007</v>
      </c>
      <c r="P21" s="339">
        <v>55894.934189999985</v>
      </c>
      <c r="Q21" s="339">
        <v>0</v>
      </c>
      <c r="R21" s="339">
        <v>598</v>
      </c>
      <c r="S21" s="339">
        <v>0</v>
      </c>
      <c r="T21" s="339">
        <v>796678.98980999843</v>
      </c>
      <c r="U21" s="339">
        <v>0</v>
      </c>
      <c r="V21" s="339">
        <v>1879184.0103699989</v>
      </c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1835"/>
      <c r="AQ21" s="18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1835"/>
      <c r="BN21" s="18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1835"/>
      <c r="CK21" s="18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1835"/>
      <c r="DH21" s="18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1835"/>
      <c r="EE21" s="18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1835"/>
      <c r="FB21" s="18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1835"/>
      <c r="FY21" s="1841"/>
    </row>
    <row r="22" spans="1:182" ht="13.5" x14ac:dyDescent="0.2">
      <c r="A22" s="1817"/>
      <c r="B22" s="1821"/>
      <c r="C22" s="1600" t="s">
        <v>4023</v>
      </c>
      <c r="D22" s="959">
        <v>328765.81186000042</v>
      </c>
      <c r="E22" s="959">
        <v>0</v>
      </c>
      <c r="F22" s="959">
        <v>0</v>
      </c>
      <c r="G22" s="959">
        <v>0</v>
      </c>
      <c r="H22" s="959">
        <v>327659.06658000033</v>
      </c>
      <c r="I22" s="959">
        <v>657531.62372000085</v>
      </c>
      <c r="J22" s="959">
        <v>277608.26735999843</v>
      </c>
      <c r="K22" s="959">
        <v>1591564.7695199999</v>
      </c>
      <c r="L22" s="1837"/>
      <c r="M22" s="1821"/>
      <c r="N22" s="1600" t="s">
        <v>4023</v>
      </c>
      <c r="O22" s="959">
        <v>1438210.2951200013</v>
      </c>
      <c r="P22" s="959">
        <v>104118.76440000003</v>
      </c>
      <c r="Q22" s="959">
        <v>0</v>
      </c>
      <c r="R22" s="959">
        <v>847</v>
      </c>
      <c r="S22" s="959">
        <v>0</v>
      </c>
      <c r="T22" s="959">
        <v>1191232.9224499962</v>
      </c>
      <c r="U22" s="959">
        <v>0</v>
      </c>
      <c r="V22" s="959">
        <v>2734408.9819699973</v>
      </c>
      <c r="W22" s="638"/>
      <c r="X22" s="638"/>
      <c r="Y22" s="638"/>
      <c r="Z22" s="638"/>
      <c r="AA22" s="638"/>
      <c r="AB22" s="638"/>
      <c r="AC22" s="638"/>
      <c r="AD22" s="638"/>
      <c r="AE22" s="638"/>
      <c r="AF22" s="638"/>
      <c r="AG22" s="638"/>
      <c r="AH22" s="638"/>
      <c r="AI22" s="638"/>
      <c r="AJ22" s="638"/>
      <c r="AK22" s="638"/>
      <c r="AL22" s="638"/>
      <c r="AM22" s="638"/>
      <c r="AN22" s="638"/>
      <c r="AO22" s="638"/>
      <c r="AP22" s="1835"/>
      <c r="AQ22" s="1841"/>
      <c r="AR22" s="708"/>
      <c r="AS22" s="638"/>
      <c r="AT22" s="638"/>
      <c r="AU22" s="638"/>
      <c r="AV22" s="638"/>
      <c r="AW22" s="638"/>
      <c r="AX22" s="638"/>
      <c r="AY22" s="638"/>
      <c r="AZ22" s="638"/>
      <c r="BA22" s="638"/>
      <c r="BB22" s="638"/>
      <c r="BC22" s="638"/>
      <c r="BD22" s="638"/>
      <c r="BE22" s="638"/>
      <c r="BF22" s="638"/>
      <c r="BG22" s="638"/>
      <c r="BH22" s="638"/>
      <c r="BI22" s="638"/>
      <c r="BJ22" s="638"/>
      <c r="BK22" s="638"/>
      <c r="BL22" s="638"/>
      <c r="BM22" s="1835"/>
      <c r="BN22" s="1841"/>
      <c r="BO22" s="708"/>
      <c r="BP22" s="638"/>
      <c r="BQ22" s="638"/>
      <c r="BR22" s="638"/>
      <c r="BS22" s="638"/>
      <c r="BT22" s="638"/>
      <c r="BU22" s="638"/>
      <c r="BV22" s="638"/>
      <c r="BW22" s="638"/>
      <c r="BX22" s="638"/>
      <c r="BY22" s="638"/>
      <c r="BZ22" s="638"/>
      <c r="CA22" s="638"/>
      <c r="CB22" s="638"/>
      <c r="CC22" s="638"/>
      <c r="CD22" s="638"/>
      <c r="CE22" s="638"/>
      <c r="CF22" s="638"/>
      <c r="CG22" s="638"/>
      <c r="CH22" s="638"/>
      <c r="CI22" s="638"/>
      <c r="CJ22" s="1835"/>
      <c r="CK22" s="1841"/>
      <c r="CL22" s="708"/>
      <c r="CM22" s="638"/>
      <c r="CN22" s="638"/>
      <c r="CO22" s="638"/>
      <c r="CP22" s="638"/>
      <c r="CQ22" s="638"/>
      <c r="CR22" s="638"/>
      <c r="CS22" s="638"/>
      <c r="CT22" s="638"/>
      <c r="CU22" s="638"/>
      <c r="CV22" s="638"/>
      <c r="CW22" s="638"/>
      <c r="CX22" s="638"/>
      <c r="CY22" s="638"/>
      <c r="CZ22" s="638"/>
      <c r="DA22" s="638"/>
      <c r="DB22" s="638"/>
      <c r="DC22" s="638"/>
      <c r="DD22" s="638"/>
      <c r="DE22" s="638"/>
      <c r="DF22" s="638"/>
      <c r="DG22" s="1835"/>
      <c r="DH22" s="1841"/>
      <c r="DI22" s="708"/>
      <c r="DJ22" s="638"/>
      <c r="DK22" s="638"/>
      <c r="DL22" s="638"/>
      <c r="DM22" s="638"/>
      <c r="DN22" s="638"/>
      <c r="DO22" s="638"/>
      <c r="DP22" s="638"/>
      <c r="DQ22" s="638"/>
      <c r="DR22" s="638"/>
      <c r="DS22" s="638"/>
      <c r="DT22" s="638"/>
      <c r="DU22" s="638"/>
      <c r="DV22" s="638"/>
      <c r="DW22" s="638"/>
      <c r="DX22" s="638"/>
      <c r="DY22" s="638"/>
      <c r="DZ22" s="638"/>
      <c r="EA22" s="638"/>
      <c r="EB22" s="638"/>
      <c r="EC22" s="638"/>
      <c r="ED22" s="1835"/>
      <c r="EE22" s="1841"/>
      <c r="EF22" s="708"/>
      <c r="EG22" s="638"/>
      <c r="EH22" s="638"/>
      <c r="EI22" s="638"/>
      <c r="EJ22" s="638"/>
      <c r="EK22" s="638"/>
      <c r="EL22" s="638"/>
      <c r="EM22" s="638"/>
      <c r="EN22" s="638"/>
      <c r="EO22" s="638"/>
      <c r="EP22" s="638"/>
      <c r="EQ22" s="638"/>
      <c r="ER22" s="638"/>
      <c r="ES22" s="638"/>
      <c r="ET22" s="638"/>
      <c r="EU22" s="638"/>
      <c r="EV22" s="638"/>
      <c r="EW22" s="638"/>
      <c r="EX22" s="638"/>
      <c r="EY22" s="638"/>
      <c r="EZ22" s="638"/>
      <c r="FA22" s="1835"/>
      <c r="FB22" s="1841"/>
      <c r="FC22" s="708"/>
      <c r="FD22" s="638"/>
      <c r="FE22" s="638"/>
      <c r="FF22" s="638"/>
      <c r="FG22" s="638"/>
      <c r="FH22" s="638"/>
      <c r="FI22" s="638"/>
      <c r="FJ22" s="638"/>
      <c r="FK22" s="638"/>
      <c r="FL22" s="638"/>
      <c r="FM22" s="638"/>
      <c r="FN22" s="638"/>
      <c r="FO22" s="638"/>
      <c r="FP22" s="638"/>
      <c r="FQ22" s="638"/>
      <c r="FR22" s="638"/>
      <c r="FS22" s="638"/>
      <c r="FT22" s="638"/>
      <c r="FU22" s="638"/>
      <c r="FV22" s="638"/>
      <c r="FW22" s="638"/>
      <c r="FX22" s="1835"/>
      <c r="FY22" s="1841"/>
      <c r="FZ22" s="708"/>
    </row>
    <row r="23" spans="1:182" ht="12.75" customHeight="1" x14ac:dyDescent="0.2">
      <c r="A23" s="1817"/>
      <c r="B23" s="1822" t="s">
        <v>3916</v>
      </c>
      <c r="C23" s="1053" t="s">
        <v>52</v>
      </c>
      <c r="D23" s="339">
        <v>10863.052430000003</v>
      </c>
      <c r="E23" s="339">
        <v>0</v>
      </c>
      <c r="F23" s="339">
        <v>0</v>
      </c>
      <c r="G23" s="339">
        <v>0</v>
      </c>
      <c r="H23" s="339">
        <v>10828.124050000004</v>
      </c>
      <c r="I23" s="339">
        <v>21726.104860000007</v>
      </c>
      <c r="J23" s="339">
        <v>8595.0477000000046</v>
      </c>
      <c r="K23" s="339">
        <v>52012.329040000019</v>
      </c>
      <c r="L23" s="1837"/>
      <c r="M23" s="1822" t="s">
        <v>3916</v>
      </c>
      <c r="N23" s="1053" t="s">
        <v>52</v>
      </c>
      <c r="O23" s="339">
        <v>280291.39796000026</v>
      </c>
      <c r="P23" s="339">
        <v>102095.39709</v>
      </c>
      <c r="Q23" s="339">
        <v>0</v>
      </c>
      <c r="R23" s="339">
        <v>8</v>
      </c>
      <c r="S23" s="339">
        <v>0</v>
      </c>
      <c r="T23" s="339">
        <v>372641.26403999823</v>
      </c>
      <c r="U23" s="339">
        <v>0</v>
      </c>
      <c r="V23" s="339">
        <v>755036.05908999848</v>
      </c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1835"/>
      <c r="AQ23" s="1840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1835"/>
      <c r="BN23" s="1840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1835"/>
      <c r="CK23" s="1840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1835"/>
      <c r="DH23" s="1840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1835"/>
      <c r="EE23" s="1840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1835"/>
      <c r="FB23" s="1840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1835"/>
      <c r="FY23" s="1840"/>
    </row>
    <row r="24" spans="1:182" x14ac:dyDescent="0.2">
      <c r="A24" s="1817"/>
      <c r="B24" s="1820"/>
      <c r="C24" s="1053" t="s">
        <v>46</v>
      </c>
      <c r="D24" s="339">
        <v>107052.67895000012</v>
      </c>
      <c r="E24" s="339">
        <v>0</v>
      </c>
      <c r="F24" s="339">
        <v>0</v>
      </c>
      <c r="G24" s="339">
        <v>0</v>
      </c>
      <c r="H24" s="339">
        <v>106902.55026000013</v>
      </c>
      <c r="I24" s="339">
        <v>214105.35790000024</v>
      </c>
      <c r="J24" s="339">
        <v>86391.307439999597</v>
      </c>
      <c r="K24" s="339">
        <v>514451.89455000008</v>
      </c>
      <c r="L24" s="1837"/>
      <c r="M24" s="1820"/>
      <c r="N24" s="1053" t="s">
        <v>46</v>
      </c>
      <c r="O24" s="339">
        <v>427505.76121999987</v>
      </c>
      <c r="P24" s="339">
        <v>210.93981999999997</v>
      </c>
      <c r="Q24" s="339">
        <v>0</v>
      </c>
      <c r="R24" s="339">
        <v>199</v>
      </c>
      <c r="S24" s="339">
        <v>0</v>
      </c>
      <c r="T24" s="339">
        <v>369540.66989000066</v>
      </c>
      <c r="U24" s="339">
        <v>0</v>
      </c>
      <c r="V24" s="339">
        <v>797456.37093000056</v>
      </c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1835"/>
      <c r="AQ24" s="18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1835"/>
      <c r="BN24" s="18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1835"/>
      <c r="CK24" s="18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1835"/>
      <c r="DH24" s="18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1835"/>
      <c r="EE24" s="18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1835"/>
      <c r="FB24" s="18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1835"/>
      <c r="FY24" s="1841"/>
    </row>
    <row r="25" spans="1:182" x14ac:dyDescent="0.2">
      <c r="A25" s="1817"/>
      <c r="B25" s="1820"/>
      <c r="C25" s="1536" t="s">
        <v>47</v>
      </c>
      <c r="D25" s="339">
        <v>110790.98111999981</v>
      </c>
      <c r="E25" s="339">
        <v>0</v>
      </c>
      <c r="F25" s="339">
        <v>0</v>
      </c>
      <c r="G25" s="339">
        <v>0</v>
      </c>
      <c r="H25" s="339">
        <v>110386.19657999979</v>
      </c>
      <c r="I25" s="339">
        <v>221581.96223999962</v>
      </c>
      <c r="J25" s="339">
        <v>93138.672419999886</v>
      </c>
      <c r="K25" s="339">
        <v>535897.81235999917</v>
      </c>
      <c r="L25" s="1837"/>
      <c r="M25" s="1820"/>
      <c r="N25" s="1536" t="s">
        <v>47</v>
      </c>
      <c r="O25" s="339">
        <v>432560.15301999939</v>
      </c>
      <c r="P25" s="339">
        <v>925.79670000000021</v>
      </c>
      <c r="Q25" s="339">
        <v>0</v>
      </c>
      <c r="R25" s="339">
        <v>351</v>
      </c>
      <c r="S25" s="339">
        <v>0</v>
      </c>
      <c r="T25" s="339">
        <v>309351.15476000006</v>
      </c>
      <c r="U25" s="339">
        <v>0</v>
      </c>
      <c r="V25" s="339">
        <v>743188.1044799994</v>
      </c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1835"/>
      <c r="AQ25" s="1841"/>
      <c r="AR25" s="960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1835"/>
      <c r="BN25" s="1841"/>
      <c r="BO25" s="960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1835"/>
      <c r="CK25" s="1841"/>
      <c r="CL25" s="960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1835"/>
      <c r="DH25" s="1841"/>
      <c r="DI25" s="960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1835"/>
      <c r="EE25" s="1841"/>
      <c r="EF25" s="960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1835"/>
      <c r="FB25" s="1841"/>
      <c r="FC25" s="960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1835"/>
      <c r="FY25" s="1841"/>
      <c r="FZ25" s="960"/>
    </row>
    <row r="26" spans="1:182" x14ac:dyDescent="0.2">
      <c r="A26" s="1817"/>
      <c r="B26" s="1820"/>
      <c r="C26" s="1053" t="s">
        <v>48</v>
      </c>
      <c r="D26" s="339">
        <v>65895.250330000024</v>
      </c>
      <c r="E26" s="339">
        <v>0</v>
      </c>
      <c r="F26" s="339">
        <v>0</v>
      </c>
      <c r="G26" s="339">
        <v>0</v>
      </c>
      <c r="H26" s="339">
        <v>65628.791940000054</v>
      </c>
      <c r="I26" s="339">
        <v>131790.50066000005</v>
      </c>
      <c r="J26" s="339">
        <v>58052.303459999981</v>
      </c>
      <c r="K26" s="339">
        <v>321366.84639000008</v>
      </c>
      <c r="L26" s="1837"/>
      <c r="M26" s="1820"/>
      <c r="N26" s="1053" t="s">
        <v>48</v>
      </c>
      <c r="O26" s="339">
        <v>239650.89090000064</v>
      </c>
      <c r="P26" s="339">
        <v>292.79633999999999</v>
      </c>
      <c r="Q26" s="339">
        <v>0</v>
      </c>
      <c r="R26" s="339">
        <v>217</v>
      </c>
      <c r="S26" s="339">
        <v>0</v>
      </c>
      <c r="T26" s="339">
        <v>115513.77596000004</v>
      </c>
      <c r="U26" s="339">
        <v>0</v>
      </c>
      <c r="V26" s="339">
        <v>355674.46320000064</v>
      </c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1835"/>
      <c r="AQ26" s="18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1835"/>
      <c r="BN26" s="18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1835"/>
      <c r="CK26" s="18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41"/>
      <c r="DG26" s="1835"/>
      <c r="DH26" s="1841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1835"/>
      <c r="EE26" s="18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1835"/>
      <c r="FB26" s="1841"/>
      <c r="FD26" s="341"/>
      <c r="FE26" s="341"/>
      <c r="FF26" s="341"/>
      <c r="FG26" s="341"/>
      <c r="FH26" s="341"/>
      <c r="FI26" s="341"/>
      <c r="FJ26" s="341"/>
      <c r="FK26" s="34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1835"/>
      <c r="FY26" s="1841"/>
    </row>
    <row r="27" spans="1:182" x14ac:dyDescent="0.2">
      <c r="A27" s="1817"/>
      <c r="B27" s="1820"/>
      <c r="C27" s="1053" t="s">
        <v>49</v>
      </c>
      <c r="D27" s="339">
        <v>34163.84902999999</v>
      </c>
      <c r="E27" s="339">
        <v>0</v>
      </c>
      <c r="F27" s="339">
        <v>0</v>
      </c>
      <c r="G27" s="339">
        <v>0</v>
      </c>
      <c r="H27" s="339">
        <v>33913.40374999999</v>
      </c>
      <c r="I27" s="339">
        <v>68327.698059999981</v>
      </c>
      <c r="J27" s="339">
        <v>31430.936340000037</v>
      </c>
      <c r="K27" s="339">
        <v>167835.88718000002</v>
      </c>
      <c r="L27" s="1837"/>
      <c r="M27" s="1820"/>
      <c r="N27" s="1053" t="s">
        <v>49</v>
      </c>
      <c r="O27" s="339">
        <v>58202.092019999945</v>
      </c>
      <c r="P27" s="339">
        <v>593.83444999999995</v>
      </c>
      <c r="Q27" s="339">
        <v>0</v>
      </c>
      <c r="R27" s="339">
        <v>72</v>
      </c>
      <c r="S27" s="339">
        <v>0</v>
      </c>
      <c r="T27" s="339">
        <v>24186.057800000002</v>
      </c>
      <c r="U27" s="339">
        <v>0</v>
      </c>
      <c r="V27" s="339">
        <v>83053.984269999957</v>
      </c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1835"/>
      <c r="AQ27" s="18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1835"/>
      <c r="BN27" s="18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1835"/>
      <c r="CK27" s="18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1835"/>
      <c r="DH27" s="18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1835"/>
      <c r="EE27" s="18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1835"/>
      <c r="FB27" s="18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1835"/>
      <c r="FY27" s="1841"/>
    </row>
    <row r="28" spans="1:182" ht="14.25" thickBot="1" x14ac:dyDescent="0.25">
      <c r="A28" s="1818"/>
      <c r="B28" s="1823"/>
      <c r="C28" s="1493" t="s">
        <v>4023</v>
      </c>
      <c r="D28" s="636">
        <v>328765.81185999996</v>
      </c>
      <c r="E28" s="636">
        <v>0</v>
      </c>
      <c r="F28" s="636">
        <v>0</v>
      </c>
      <c r="G28" s="636">
        <v>0</v>
      </c>
      <c r="H28" s="636">
        <v>327659.06657999993</v>
      </c>
      <c r="I28" s="636">
        <v>657531.62371999992</v>
      </c>
      <c r="J28" s="636">
        <v>277608.26735999953</v>
      </c>
      <c r="K28" s="636">
        <v>1591564.7695199994</v>
      </c>
      <c r="L28" s="1838"/>
      <c r="M28" s="1823"/>
      <c r="N28" s="1493" t="s">
        <v>4023</v>
      </c>
      <c r="O28" s="636">
        <v>1438210.2951200001</v>
      </c>
      <c r="P28" s="636">
        <v>104118.7644</v>
      </c>
      <c r="Q28" s="636">
        <v>0</v>
      </c>
      <c r="R28" s="636">
        <v>847</v>
      </c>
      <c r="S28" s="636">
        <v>0</v>
      </c>
      <c r="T28" s="636">
        <v>1191232.922449999</v>
      </c>
      <c r="U28" s="636">
        <v>0</v>
      </c>
      <c r="V28" s="636">
        <v>2734408.9819699987</v>
      </c>
      <c r="W28" s="638"/>
      <c r="X28" s="638"/>
      <c r="Y28" s="638"/>
      <c r="Z28" s="638"/>
      <c r="AA28" s="638"/>
      <c r="AB28" s="638"/>
      <c r="AC28" s="638"/>
      <c r="AD28" s="638"/>
      <c r="AE28" s="638"/>
      <c r="AF28" s="638"/>
      <c r="AG28" s="638"/>
      <c r="AH28" s="638"/>
      <c r="AI28" s="638"/>
      <c r="AJ28" s="638"/>
      <c r="AK28" s="638"/>
      <c r="AL28" s="638"/>
      <c r="AM28" s="638"/>
      <c r="AN28" s="638"/>
      <c r="AO28" s="638"/>
      <c r="AP28" s="1835"/>
      <c r="AQ28" s="1841"/>
      <c r="AR28" s="708"/>
      <c r="AS28" s="638"/>
      <c r="AT28" s="638"/>
      <c r="AU28" s="638"/>
      <c r="AV28" s="638"/>
      <c r="AW28" s="638"/>
      <c r="AX28" s="638"/>
      <c r="AY28" s="638"/>
      <c r="AZ28" s="638"/>
      <c r="BA28" s="638"/>
      <c r="BB28" s="638"/>
      <c r="BC28" s="638"/>
      <c r="BD28" s="638"/>
      <c r="BE28" s="638"/>
      <c r="BF28" s="638"/>
      <c r="BG28" s="638"/>
      <c r="BH28" s="638"/>
      <c r="BI28" s="638"/>
      <c r="BJ28" s="638"/>
      <c r="BK28" s="638"/>
      <c r="BL28" s="638"/>
      <c r="BM28" s="1835"/>
      <c r="BN28" s="1841"/>
      <c r="BO28" s="708"/>
      <c r="BP28" s="638"/>
      <c r="BQ28" s="638"/>
      <c r="BR28" s="638"/>
      <c r="BS28" s="638"/>
      <c r="BT28" s="638"/>
      <c r="BU28" s="638"/>
      <c r="BV28" s="638"/>
      <c r="BW28" s="638"/>
      <c r="BX28" s="638"/>
      <c r="BY28" s="638"/>
      <c r="BZ28" s="638"/>
      <c r="CA28" s="638"/>
      <c r="CB28" s="638"/>
      <c r="CC28" s="638"/>
      <c r="CD28" s="638"/>
      <c r="CE28" s="638"/>
      <c r="CF28" s="638"/>
      <c r="CG28" s="638"/>
      <c r="CH28" s="638"/>
      <c r="CI28" s="638"/>
      <c r="CJ28" s="1835"/>
      <c r="CK28" s="1841"/>
      <c r="CL28" s="708"/>
      <c r="CM28" s="638"/>
      <c r="CN28" s="638"/>
      <c r="CO28" s="638"/>
      <c r="CP28" s="638"/>
      <c r="CQ28" s="638"/>
      <c r="CR28" s="638"/>
      <c r="CS28" s="638"/>
      <c r="CT28" s="638"/>
      <c r="CU28" s="638"/>
      <c r="CV28" s="638"/>
      <c r="CW28" s="638"/>
      <c r="CX28" s="638"/>
      <c r="CY28" s="638"/>
      <c r="CZ28" s="638"/>
      <c r="DA28" s="638"/>
      <c r="DB28" s="638"/>
      <c r="DC28" s="638"/>
      <c r="DD28" s="638"/>
      <c r="DE28" s="638"/>
      <c r="DF28" s="638"/>
      <c r="DG28" s="1835"/>
      <c r="DH28" s="1841"/>
      <c r="DI28" s="708"/>
      <c r="DJ28" s="638"/>
      <c r="DK28" s="638"/>
      <c r="DL28" s="638"/>
      <c r="DM28" s="638"/>
      <c r="DN28" s="638"/>
      <c r="DO28" s="638"/>
      <c r="DP28" s="638"/>
      <c r="DQ28" s="638"/>
      <c r="DR28" s="638"/>
      <c r="DS28" s="638"/>
      <c r="DT28" s="638"/>
      <c r="DU28" s="638"/>
      <c r="DV28" s="638"/>
      <c r="DW28" s="638"/>
      <c r="DX28" s="638"/>
      <c r="DY28" s="638"/>
      <c r="DZ28" s="638"/>
      <c r="EA28" s="638"/>
      <c r="EB28" s="638"/>
      <c r="EC28" s="638"/>
      <c r="ED28" s="1835"/>
      <c r="EE28" s="1841"/>
      <c r="EF28" s="708"/>
      <c r="EG28" s="638"/>
      <c r="EH28" s="638"/>
      <c r="EI28" s="638"/>
      <c r="EJ28" s="638"/>
      <c r="EK28" s="638"/>
      <c r="EL28" s="638"/>
      <c r="EM28" s="638"/>
      <c r="EN28" s="638"/>
      <c r="EO28" s="638"/>
      <c r="EP28" s="638"/>
      <c r="EQ28" s="638"/>
      <c r="ER28" s="638"/>
      <c r="ES28" s="638"/>
      <c r="ET28" s="638"/>
      <c r="EU28" s="638"/>
      <c r="EV28" s="638"/>
      <c r="EW28" s="638"/>
      <c r="EX28" s="638"/>
      <c r="EY28" s="638"/>
      <c r="EZ28" s="638"/>
      <c r="FA28" s="1835"/>
      <c r="FB28" s="1841"/>
      <c r="FC28" s="708"/>
      <c r="FD28" s="638"/>
      <c r="FE28" s="638"/>
      <c r="FF28" s="638"/>
      <c r="FG28" s="638"/>
      <c r="FH28" s="638"/>
      <c r="FI28" s="638"/>
      <c r="FJ28" s="638"/>
      <c r="FK28" s="638"/>
      <c r="FL28" s="638"/>
      <c r="FM28" s="638"/>
      <c r="FN28" s="638"/>
      <c r="FO28" s="638"/>
      <c r="FP28" s="638"/>
      <c r="FQ28" s="638"/>
      <c r="FR28" s="638"/>
      <c r="FS28" s="638"/>
      <c r="FT28" s="638"/>
      <c r="FU28" s="638"/>
      <c r="FV28" s="638"/>
      <c r="FW28" s="638"/>
      <c r="FX28" s="1835"/>
      <c r="FY28" s="1841"/>
      <c r="FZ28" s="708"/>
    </row>
    <row r="29" spans="1:182" ht="12.75" customHeight="1" x14ac:dyDescent="0.2">
      <c r="A29" s="1816" t="s">
        <v>0</v>
      </c>
      <c r="B29" s="1819" t="s">
        <v>3915</v>
      </c>
      <c r="C29" s="1533" t="s">
        <v>4024</v>
      </c>
      <c r="D29" s="335">
        <v>200</v>
      </c>
      <c r="E29" s="335">
        <v>0</v>
      </c>
      <c r="F29" s="335">
        <v>0</v>
      </c>
      <c r="G29" s="335">
        <v>0</v>
      </c>
      <c r="H29" s="335">
        <v>50</v>
      </c>
      <c r="I29" s="335">
        <v>0</v>
      </c>
      <c r="J29" s="335">
        <v>0</v>
      </c>
      <c r="K29" s="335">
        <v>250</v>
      </c>
      <c r="L29" s="1816" t="s">
        <v>1567</v>
      </c>
      <c r="M29" s="1819" t="s">
        <v>3915</v>
      </c>
      <c r="N29" s="1533" t="s">
        <v>4024</v>
      </c>
      <c r="O29" s="335">
        <v>3478843.1774200085</v>
      </c>
      <c r="P29" s="335">
        <v>0</v>
      </c>
      <c r="Q29" s="335">
        <v>0</v>
      </c>
      <c r="R29" s="335">
        <v>9824.7520000000004</v>
      </c>
      <c r="S29" s="335">
        <v>97152.417000000001</v>
      </c>
      <c r="T29" s="335">
        <v>1411498.0661000034</v>
      </c>
      <c r="U29" s="335">
        <v>80706.767929999987</v>
      </c>
      <c r="V29" s="335">
        <v>5078025.180450012</v>
      </c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1835"/>
      <c r="AQ29" s="1840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1835"/>
      <c r="BN29" s="1840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1835"/>
      <c r="CK29" s="1840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1835"/>
      <c r="DH29" s="1840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1835"/>
      <c r="EE29" s="1840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1835"/>
      <c r="FB29" s="1840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1835"/>
      <c r="FY29" s="1840"/>
    </row>
    <row r="30" spans="1:182" x14ac:dyDescent="0.2">
      <c r="A30" s="1817"/>
      <c r="B30" s="1820"/>
      <c r="C30" s="1053" t="s">
        <v>4025</v>
      </c>
      <c r="D30" s="339">
        <v>1300</v>
      </c>
      <c r="E30" s="339">
        <v>0</v>
      </c>
      <c r="F30" s="339">
        <v>0</v>
      </c>
      <c r="G30" s="339">
        <v>0</v>
      </c>
      <c r="H30" s="339">
        <v>325</v>
      </c>
      <c r="I30" s="339">
        <v>0</v>
      </c>
      <c r="J30" s="339">
        <v>0</v>
      </c>
      <c r="K30" s="339">
        <v>1625</v>
      </c>
      <c r="L30" s="1817"/>
      <c r="M30" s="1820"/>
      <c r="N30" s="1053" t="s">
        <v>4025</v>
      </c>
      <c r="O30" s="339">
        <v>12388816.331229875</v>
      </c>
      <c r="P30" s="339">
        <v>0</v>
      </c>
      <c r="Q30" s="339">
        <v>0</v>
      </c>
      <c r="R30" s="339">
        <v>39894.451000000001</v>
      </c>
      <c r="S30" s="339">
        <v>342045.43599999999</v>
      </c>
      <c r="T30" s="339">
        <v>5580601.2416799609</v>
      </c>
      <c r="U30" s="339">
        <v>356961.28589000006</v>
      </c>
      <c r="V30" s="339">
        <v>18708318.745799836</v>
      </c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1835"/>
      <c r="AQ30" s="18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1835"/>
      <c r="BN30" s="18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1835"/>
      <c r="CK30" s="18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1835"/>
      <c r="DH30" s="18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1835"/>
      <c r="EE30" s="18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1835"/>
      <c r="FB30" s="18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1835"/>
      <c r="FY30" s="1841"/>
    </row>
    <row r="31" spans="1:182" ht="13.5" x14ac:dyDescent="0.2">
      <c r="A31" s="1817"/>
      <c r="B31" s="1821"/>
      <c r="C31" s="1600" t="s">
        <v>4023</v>
      </c>
      <c r="D31" s="959">
        <v>1500</v>
      </c>
      <c r="E31" s="959">
        <v>0</v>
      </c>
      <c r="F31" s="959">
        <v>0</v>
      </c>
      <c r="G31" s="959">
        <v>0</v>
      </c>
      <c r="H31" s="959">
        <v>375</v>
      </c>
      <c r="I31" s="959">
        <v>0</v>
      </c>
      <c r="J31" s="959">
        <v>0</v>
      </c>
      <c r="K31" s="959">
        <v>1875</v>
      </c>
      <c r="L31" s="1817"/>
      <c r="M31" s="1821"/>
      <c r="N31" s="1600" t="s">
        <v>4023</v>
      </c>
      <c r="O31" s="959">
        <v>15867659.508649884</v>
      </c>
      <c r="P31" s="959">
        <v>0</v>
      </c>
      <c r="Q31" s="959">
        <v>0</v>
      </c>
      <c r="R31" s="959">
        <v>49719.203000000001</v>
      </c>
      <c r="S31" s="959">
        <v>439197.853</v>
      </c>
      <c r="T31" s="959">
        <v>6992099.3077799641</v>
      </c>
      <c r="U31" s="959">
        <v>437668.05382000003</v>
      </c>
      <c r="V31" s="959">
        <v>23786343.926249847</v>
      </c>
      <c r="W31" s="638"/>
      <c r="X31" s="638"/>
      <c r="Y31" s="638"/>
      <c r="Z31" s="638"/>
      <c r="AA31" s="638"/>
      <c r="AB31" s="638"/>
      <c r="AC31" s="638"/>
      <c r="AD31" s="638"/>
      <c r="AE31" s="638"/>
      <c r="AF31" s="638"/>
      <c r="AG31" s="638"/>
      <c r="AH31" s="638"/>
      <c r="AI31" s="638"/>
      <c r="AJ31" s="638"/>
      <c r="AK31" s="638"/>
      <c r="AL31" s="638"/>
      <c r="AM31" s="638"/>
      <c r="AN31" s="638"/>
      <c r="AO31" s="638"/>
      <c r="AP31" s="1835"/>
      <c r="AQ31" s="1841"/>
      <c r="AR31" s="70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  <c r="BM31" s="1835"/>
      <c r="BN31" s="1841"/>
      <c r="BO31" s="708"/>
      <c r="BP31" s="638"/>
      <c r="BQ31" s="638"/>
      <c r="BR31" s="638"/>
      <c r="BS31" s="638"/>
      <c r="BT31" s="638"/>
      <c r="BU31" s="638"/>
      <c r="BV31" s="638"/>
      <c r="BW31" s="638"/>
      <c r="BX31" s="638"/>
      <c r="BY31" s="638"/>
      <c r="BZ31" s="638"/>
      <c r="CA31" s="638"/>
      <c r="CB31" s="638"/>
      <c r="CC31" s="638"/>
      <c r="CD31" s="638"/>
      <c r="CE31" s="638"/>
      <c r="CF31" s="638"/>
      <c r="CG31" s="638"/>
      <c r="CH31" s="638"/>
      <c r="CI31" s="638"/>
      <c r="CJ31" s="1835"/>
      <c r="CK31" s="1841"/>
      <c r="CL31" s="708"/>
      <c r="CM31" s="638"/>
      <c r="CN31" s="638"/>
      <c r="CO31" s="638"/>
      <c r="CP31" s="638"/>
      <c r="CQ31" s="638"/>
      <c r="CR31" s="638"/>
      <c r="CS31" s="638"/>
      <c r="CT31" s="638"/>
      <c r="CU31" s="638"/>
      <c r="CV31" s="638"/>
      <c r="CW31" s="638"/>
      <c r="CX31" s="638"/>
      <c r="CY31" s="638"/>
      <c r="CZ31" s="638"/>
      <c r="DA31" s="638"/>
      <c r="DB31" s="638"/>
      <c r="DC31" s="638"/>
      <c r="DD31" s="638"/>
      <c r="DE31" s="638"/>
      <c r="DF31" s="638"/>
      <c r="DG31" s="1835"/>
      <c r="DH31" s="1841"/>
      <c r="DI31" s="708"/>
      <c r="DJ31" s="638"/>
      <c r="DK31" s="638"/>
      <c r="DL31" s="638"/>
      <c r="DM31" s="638"/>
      <c r="DN31" s="638"/>
      <c r="DO31" s="638"/>
      <c r="DP31" s="638"/>
      <c r="DQ31" s="638"/>
      <c r="DR31" s="638"/>
      <c r="DS31" s="638"/>
      <c r="DT31" s="638"/>
      <c r="DU31" s="638"/>
      <c r="DV31" s="638"/>
      <c r="DW31" s="638"/>
      <c r="DX31" s="638"/>
      <c r="DY31" s="638"/>
      <c r="DZ31" s="638"/>
      <c r="EA31" s="638"/>
      <c r="EB31" s="638"/>
      <c r="EC31" s="638"/>
      <c r="ED31" s="1835"/>
      <c r="EE31" s="1841"/>
      <c r="EF31" s="708"/>
      <c r="EG31" s="638"/>
      <c r="EH31" s="638"/>
      <c r="EI31" s="638"/>
      <c r="EJ31" s="638"/>
      <c r="EK31" s="638"/>
      <c r="EL31" s="638"/>
      <c r="EM31" s="638"/>
      <c r="EN31" s="638"/>
      <c r="EO31" s="638"/>
      <c r="EP31" s="638"/>
      <c r="EQ31" s="638"/>
      <c r="ER31" s="638"/>
      <c r="ES31" s="638"/>
      <c r="ET31" s="638"/>
      <c r="EU31" s="638"/>
      <c r="EV31" s="638"/>
      <c r="EW31" s="638"/>
      <c r="EX31" s="638"/>
      <c r="EY31" s="638"/>
      <c r="EZ31" s="638"/>
      <c r="FA31" s="1835"/>
      <c r="FB31" s="1841"/>
      <c r="FC31" s="708"/>
      <c r="FD31" s="638"/>
      <c r="FE31" s="638"/>
      <c r="FF31" s="638"/>
      <c r="FG31" s="638"/>
      <c r="FH31" s="638"/>
      <c r="FI31" s="638"/>
      <c r="FJ31" s="638"/>
      <c r="FK31" s="638"/>
      <c r="FL31" s="638"/>
      <c r="FM31" s="638"/>
      <c r="FN31" s="638"/>
      <c r="FO31" s="638"/>
      <c r="FP31" s="638"/>
      <c r="FQ31" s="638"/>
      <c r="FR31" s="638"/>
      <c r="FS31" s="638"/>
      <c r="FT31" s="638"/>
      <c r="FU31" s="638"/>
      <c r="FV31" s="638"/>
      <c r="FW31" s="638"/>
      <c r="FX31" s="1835"/>
      <c r="FY31" s="1841"/>
      <c r="FZ31" s="708"/>
    </row>
    <row r="32" spans="1:182" ht="12.75" customHeight="1" x14ac:dyDescent="0.2">
      <c r="A32" s="1817"/>
      <c r="B32" s="1822" t="s">
        <v>3916</v>
      </c>
      <c r="C32" s="1053" t="s">
        <v>52</v>
      </c>
      <c r="D32" s="339">
        <v>0</v>
      </c>
      <c r="E32" s="339">
        <v>0</v>
      </c>
      <c r="F32" s="339">
        <v>0</v>
      </c>
      <c r="G32" s="339">
        <v>0</v>
      </c>
      <c r="H32" s="339">
        <v>0</v>
      </c>
      <c r="I32" s="339">
        <v>0</v>
      </c>
      <c r="J32" s="339">
        <v>0</v>
      </c>
      <c r="K32" s="339">
        <v>0</v>
      </c>
      <c r="L32" s="1817"/>
      <c r="M32" s="1822" t="s">
        <v>3916</v>
      </c>
      <c r="N32" s="1053" t="s">
        <v>52</v>
      </c>
      <c r="O32" s="339">
        <v>673597.84479000198</v>
      </c>
      <c r="P32" s="339">
        <v>0</v>
      </c>
      <c r="Q32" s="339">
        <v>0</v>
      </c>
      <c r="R32" s="339">
        <v>3976.4349999999999</v>
      </c>
      <c r="S32" s="339">
        <v>66468.684999999998</v>
      </c>
      <c r="T32" s="339">
        <v>351436.47589000128</v>
      </c>
      <c r="U32" s="339">
        <v>20411.242140000009</v>
      </c>
      <c r="V32" s="339">
        <v>1115890.6828200032</v>
      </c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1835"/>
      <c r="AQ32" s="1840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1835"/>
      <c r="BN32" s="1840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1835"/>
      <c r="CK32" s="1840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1835"/>
      <c r="DH32" s="1840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1835"/>
      <c r="EE32" s="1840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1835"/>
      <c r="FB32" s="1840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1835"/>
      <c r="FY32" s="1840"/>
    </row>
    <row r="33" spans="1:182" x14ac:dyDescent="0.2">
      <c r="A33" s="1817"/>
      <c r="B33" s="1820"/>
      <c r="C33" s="1053" t="s">
        <v>46</v>
      </c>
      <c r="D33" s="339">
        <v>350</v>
      </c>
      <c r="E33" s="339">
        <v>0</v>
      </c>
      <c r="F33" s="339">
        <v>0</v>
      </c>
      <c r="G33" s="339">
        <v>0</v>
      </c>
      <c r="H33" s="339">
        <v>87.5</v>
      </c>
      <c r="I33" s="339">
        <v>0</v>
      </c>
      <c r="J33" s="339">
        <v>0</v>
      </c>
      <c r="K33" s="339">
        <v>437.5</v>
      </c>
      <c r="L33" s="1817"/>
      <c r="M33" s="1820"/>
      <c r="N33" s="1053" t="s">
        <v>46</v>
      </c>
      <c r="O33" s="339">
        <v>5253708.31183994</v>
      </c>
      <c r="P33" s="339">
        <v>0</v>
      </c>
      <c r="Q33" s="339">
        <v>0</v>
      </c>
      <c r="R33" s="339">
        <v>18751.076000000001</v>
      </c>
      <c r="S33" s="339">
        <v>261560.79500000001</v>
      </c>
      <c r="T33" s="339">
        <v>2208597.9324499788</v>
      </c>
      <c r="U33" s="339">
        <v>127300.39168999999</v>
      </c>
      <c r="V33" s="339">
        <v>7869918.5069799181</v>
      </c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1835"/>
      <c r="AQ33" s="18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1835"/>
      <c r="BN33" s="18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1835"/>
      <c r="CK33" s="18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1835"/>
      <c r="DH33" s="18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1835"/>
      <c r="EE33" s="18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1835"/>
      <c r="FB33" s="18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1835"/>
      <c r="FY33" s="1841"/>
    </row>
    <row r="34" spans="1:182" x14ac:dyDescent="0.2">
      <c r="A34" s="1817"/>
      <c r="B34" s="1820"/>
      <c r="C34" s="1536" t="s">
        <v>47</v>
      </c>
      <c r="D34" s="339">
        <v>1000</v>
      </c>
      <c r="E34" s="339">
        <v>0</v>
      </c>
      <c r="F34" s="339">
        <v>0</v>
      </c>
      <c r="G34" s="339">
        <v>0</v>
      </c>
      <c r="H34" s="339">
        <v>250</v>
      </c>
      <c r="I34" s="339">
        <v>0</v>
      </c>
      <c r="J34" s="339">
        <v>0</v>
      </c>
      <c r="K34" s="339">
        <v>1250</v>
      </c>
      <c r="L34" s="1817"/>
      <c r="M34" s="1820"/>
      <c r="N34" s="1536" t="s">
        <v>47</v>
      </c>
      <c r="O34" s="339">
        <v>5419288.8388299448</v>
      </c>
      <c r="P34" s="339">
        <v>0</v>
      </c>
      <c r="Q34" s="339">
        <v>0</v>
      </c>
      <c r="R34" s="339">
        <v>16662.171999999999</v>
      </c>
      <c r="S34" s="339">
        <v>98885.077999999994</v>
      </c>
      <c r="T34" s="339">
        <v>2339308.0320999762</v>
      </c>
      <c r="U34" s="339">
        <v>141026.57050999996</v>
      </c>
      <c r="V34" s="339">
        <v>8015170.6914399201</v>
      </c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1835"/>
      <c r="AQ34" s="1841"/>
      <c r="AR34" s="960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1835"/>
      <c r="BN34" s="1841"/>
      <c r="BO34" s="960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1"/>
      <c r="CB34" s="341"/>
      <c r="CC34" s="341"/>
      <c r="CD34" s="341"/>
      <c r="CE34" s="341"/>
      <c r="CF34" s="341"/>
      <c r="CG34" s="341"/>
      <c r="CH34" s="341"/>
      <c r="CI34" s="341"/>
      <c r="CJ34" s="1835"/>
      <c r="CK34" s="1841"/>
      <c r="CL34" s="960"/>
      <c r="CM34" s="341"/>
      <c r="CN34" s="341"/>
      <c r="CO34" s="341"/>
      <c r="CP34" s="341"/>
      <c r="CQ34" s="341"/>
      <c r="CR34" s="341"/>
      <c r="CS34" s="341"/>
      <c r="CT34" s="341"/>
      <c r="CU34" s="341"/>
      <c r="CV34" s="341"/>
      <c r="CW34" s="341"/>
      <c r="CX34" s="341"/>
      <c r="CY34" s="341"/>
      <c r="CZ34" s="341"/>
      <c r="DA34" s="341"/>
      <c r="DB34" s="341"/>
      <c r="DC34" s="341"/>
      <c r="DD34" s="341"/>
      <c r="DE34" s="341"/>
      <c r="DF34" s="341"/>
      <c r="DG34" s="1835"/>
      <c r="DH34" s="1841"/>
      <c r="DI34" s="960"/>
      <c r="DJ34" s="341"/>
      <c r="DK34" s="341"/>
      <c r="DL34" s="341"/>
      <c r="DM34" s="341"/>
      <c r="DN34" s="341"/>
      <c r="DO34" s="341"/>
      <c r="DP34" s="341"/>
      <c r="DQ34" s="341"/>
      <c r="DR34" s="341"/>
      <c r="DS34" s="341"/>
      <c r="DT34" s="341"/>
      <c r="DU34" s="341"/>
      <c r="DV34" s="341"/>
      <c r="DW34" s="341"/>
      <c r="DX34" s="341"/>
      <c r="DY34" s="341"/>
      <c r="DZ34" s="341"/>
      <c r="EA34" s="341"/>
      <c r="EB34" s="341"/>
      <c r="EC34" s="341"/>
      <c r="ED34" s="1835"/>
      <c r="EE34" s="1841"/>
      <c r="EF34" s="960"/>
      <c r="EG34" s="341"/>
      <c r="EH34" s="341"/>
      <c r="EI34" s="341"/>
      <c r="EJ34" s="341"/>
      <c r="EK34" s="341"/>
      <c r="EL34" s="341"/>
      <c r="EM34" s="341"/>
      <c r="EN34" s="341"/>
      <c r="EO34" s="341"/>
      <c r="EP34" s="341"/>
      <c r="EQ34" s="341"/>
      <c r="ER34" s="341"/>
      <c r="ES34" s="341"/>
      <c r="ET34" s="341"/>
      <c r="EU34" s="341"/>
      <c r="EV34" s="341"/>
      <c r="EW34" s="341"/>
      <c r="EX34" s="341"/>
      <c r="EY34" s="341"/>
      <c r="EZ34" s="341"/>
      <c r="FA34" s="1835"/>
      <c r="FB34" s="1841"/>
      <c r="FC34" s="960"/>
      <c r="FD34" s="341"/>
      <c r="FE34" s="341"/>
      <c r="FF34" s="341"/>
      <c r="FG34" s="341"/>
      <c r="FH34" s="341"/>
      <c r="FI34" s="341"/>
      <c r="FJ34" s="341"/>
      <c r="FK34" s="341"/>
      <c r="FL34" s="341"/>
      <c r="FM34" s="341"/>
      <c r="FN34" s="341"/>
      <c r="FO34" s="341"/>
      <c r="FP34" s="341"/>
      <c r="FQ34" s="341"/>
      <c r="FR34" s="341"/>
      <c r="FS34" s="341"/>
      <c r="FT34" s="341"/>
      <c r="FU34" s="341"/>
      <c r="FV34" s="341"/>
      <c r="FW34" s="341"/>
      <c r="FX34" s="1835"/>
      <c r="FY34" s="1841"/>
      <c r="FZ34" s="960"/>
    </row>
    <row r="35" spans="1:182" x14ac:dyDescent="0.2">
      <c r="A35" s="1817"/>
      <c r="B35" s="1820"/>
      <c r="C35" s="1053" t="s">
        <v>48</v>
      </c>
      <c r="D35" s="339">
        <v>150</v>
      </c>
      <c r="E35" s="339">
        <v>0</v>
      </c>
      <c r="F35" s="339">
        <v>0</v>
      </c>
      <c r="G35" s="339">
        <v>0</v>
      </c>
      <c r="H35" s="339">
        <v>37.5</v>
      </c>
      <c r="I35" s="339">
        <v>0</v>
      </c>
      <c r="J35" s="339">
        <v>0</v>
      </c>
      <c r="K35" s="339">
        <v>187.5</v>
      </c>
      <c r="L35" s="1817"/>
      <c r="M35" s="1820"/>
      <c r="N35" s="1053" t="s">
        <v>48</v>
      </c>
      <c r="O35" s="339">
        <v>3209905.2993399934</v>
      </c>
      <c r="P35" s="339">
        <v>0</v>
      </c>
      <c r="Q35" s="339">
        <v>0</v>
      </c>
      <c r="R35" s="339">
        <v>8383.9549999999999</v>
      </c>
      <c r="S35" s="339">
        <v>11519.315000000001</v>
      </c>
      <c r="T35" s="339">
        <v>1466900.3431700058</v>
      </c>
      <c r="U35" s="339">
        <v>108987.35917</v>
      </c>
      <c r="V35" s="339">
        <v>4805696.2716799993</v>
      </c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1835"/>
      <c r="AQ35" s="18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1835"/>
      <c r="BN35" s="18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1835"/>
      <c r="CK35" s="18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1835"/>
      <c r="DH35" s="18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1835"/>
      <c r="EE35" s="18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1835"/>
      <c r="FB35" s="18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1835"/>
      <c r="FY35" s="1841"/>
    </row>
    <row r="36" spans="1:182" x14ac:dyDescent="0.2">
      <c r="A36" s="1817"/>
      <c r="B36" s="1820"/>
      <c r="C36" s="1053" t="s">
        <v>49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1817"/>
      <c r="M36" s="1820"/>
      <c r="N36" s="1053" t="s">
        <v>49</v>
      </c>
      <c r="O36" s="339">
        <v>1311159.2138500046</v>
      </c>
      <c r="P36" s="339">
        <v>0</v>
      </c>
      <c r="Q36" s="339">
        <v>0</v>
      </c>
      <c r="R36" s="339">
        <v>1945.5650000000001</v>
      </c>
      <c r="S36" s="339">
        <v>763.98</v>
      </c>
      <c r="T36" s="339">
        <v>625856.52417000267</v>
      </c>
      <c r="U36" s="339">
        <v>39942.490309999986</v>
      </c>
      <c r="V36" s="339">
        <v>1979667.7733300072</v>
      </c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1835"/>
      <c r="AQ36" s="18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1835"/>
      <c r="BN36" s="18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1835"/>
      <c r="CK36" s="18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1835"/>
      <c r="DH36" s="18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1835"/>
      <c r="EE36" s="18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1835"/>
      <c r="FB36" s="18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1835"/>
      <c r="FY36" s="1841"/>
    </row>
    <row r="37" spans="1:182" ht="14.25" thickBot="1" x14ac:dyDescent="0.25">
      <c r="A37" s="1818"/>
      <c r="B37" s="1823"/>
      <c r="C37" s="1493" t="s">
        <v>4023</v>
      </c>
      <c r="D37" s="636">
        <v>1500</v>
      </c>
      <c r="E37" s="636">
        <v>0</v>
      </c>
      <c r="F37" s="636">
        <v>0</v>
      </c>
      <c r="G37" s="636">
        <v>0</v>
      </c>
      <c r="H37" s="636">
        <v>375</v>
      </c>
      <c r="I37" s="636">
        <v>0</v>
      </c>
      <c r="J37" s="636">
        <v>0</v>
      </c>
      <c r="K37" s="636">
        <v>1875</v>
      </c>
      <c r="L37" s="1818"/>
      <c r="M37" s="1823"/>
      <c r="N37" s="1493" t="s">
        <v>4023</v>
      </c>
      <c r="O37" s="636">
        <v>15867659.508649886</v>
      </c>
      <c r="P37" s="636">
        <v>0</v>
      </c>
      <c r="Q37" s="636">
        <v>0</v>
      </c>
      <c r="R37" s="636">
        <v>49719.203000000009</v>
      </c>
      <c r="S37" s="636">
        <v>439197.85299999994</v>
      </c>
      <c r="T37" s="636">
        <v>6992099.307779965</v>
      </c>
      <c r="U37" s="636">
        <v>437668.05381999991</v>
      </c>
      <c r="V37" s="636">
        <v>23786343.926249851</v>
      </c>
      <c r="W37" s="638"/>
      <c r="X37" s="638"/>
      <c r="Y37" s="638"/>
      <c r="Z37" s="638"/>
      <c r="AA37" s="638"/>
      <c r="AB37" s="638"/>
      <c r="AC37" s="638"/>
      <c r="AD37" s="638"/>
      <c r="AE37" s="638"/>
      <c r="AF37" s="638"/>
      <c r="AG37" s="638"/>
      <c r="AH37" s="638"/>
      <c r="AI37" s="638"/>
      <c r="AJ37" s="638"/>
      <c r="AK37" s="638"/>
      <c r="AL37" s="638"/>
      <c r="AM37" s="638"/>
      <c r="AN37" s="638"/>
      <c r="AO37" s="638"/>
      <c r="AP37" s="1835"/>
      <c r="AQ37" s="1841"/>
      <c r="AR37" s="708"/>
      <c r="AS37" s="638"/>
      <c r="AT37" s="638"/>
      <c r="AU37" s="638"/>
      <c r="AV37" s="638"/>
      <c r="AW37" s="638"/>
      <c r="AX37" s="638"/>
      <c r="AY37" s="638"/>
      <c r="AZ37" s="638"/>
      <c r="BA37" s="638"/>
      <c r="BB37" s="638"/>
      <c r="BC37" s="638"/>
      <c r="BD37" s="638"/>
      <c r="BE37" s="638"/>
      <c r="BF37" s="638"/>
      <c r="BG37" s="638"/>
      <c r="BH37" s="638"/>
      <c r="BI37" s="638"/>
      <c r="BJ37" s="638"/>
      <c r="BK37" s="638"/>
      <c r="BL37" s="638"/>
      <c r="BM37" s="1835"/>
      <c r="BN37" s="1841"/>
      <c r="BO37" s="708"/>
      <c r="BP37" s="638"/>
      <c r="BQ37" s="638"/>
      <c r="BR37" s="638"/>
      <c r="BS37" s="638"/>
      <c r="BT37" s="638"/>
      <c r="BU37" s="638"/>
      <c r="BV37" s="638"/>
      <c r="BW37" s="638"/>
      <c r="BX37" s="638"/>
      <c r="BY37" s="638"/>
      <c r="BZ37" s="638"/>
      <c r="CA37" s="638"/>
      <c r="CB37" s="638"/>
      <c r="CC37" s="638"/>
      <c r="CD37" s="638"/>
      <c r="CE37" s="638"/>
      <c r="CF37" s="638"/>
      <c r="CG37" s="638"/>
      <c r="CH37" s="638"/>
      <c r="CI37" s="638"/>
      <c r="CJ37" s="1835"/>
      <c r="CK37" s="1841"/>
      <c r="CL37" s="708"/>
      <c r="CM37" s="638"/>
      <c r="CN37" s="638"/>
      <c r="CO37" s="638"/>
      <c r="CP37" s="638"/>
      <c r="CQ37" s="638"/>
      <c r="CR37" s="638"/>
      <c r="CS37" s="638"/>
      <c r="CT37" s="638"/>
      <c r="CU37" s="638"/>
      <c r="CV37" s="638"/>
      <c r="CW37" s="638"/>
      <c r="CX37" s="638"/>
      <c r="CY37" s="638"/>
      <c r="CZ37" s="638"/>
      <c r="DA37" s="638"/>
      <c r="DB37" s="638"/>
      <c r="DC37" s="638"/>
      <c r="DD37" s="638"/>
      <c r="DE37" s="638"/>
      <c r="DF37" s="638"/>
      <c r="DG37" s="1835"/>
      <c r="DH37" s="1841"/>
      <c r="DI37" s="708"/>
      <c r="DJ37" s="638"/>
      <c r="DK37" s="638"/>
      <c r="DL37" s="638"/>
      <c r="DM37" s="638"/>
      <c r="DN37" s="638"/>
      <c r="DO37" s="638"/>
      <c r="DP37" s="638"/>
      <c r="DQ37" s="638"/>
      <c r="DR37" s="638"/>
      <c r="DS37" s="638"/>
      <c r="DT37" s="638"/>
      <c r="DU37" s="638"/>
      <c r="DV37" s="638"/>
      <c r="DW37" s="638"/>
      <c r="DX37" s="638"/>
      <c r="DY37" s="638"/>
      <c r="DZ37" s="638"/>
      <c r="EA37" s="638"/>
      <c r="EB37" s="638"/>
      <c r="EC37" s="638"/>
      <c r="ED37" s="1835"/>
      <c r="EE37" s="1841"/>
      <c r="EF37" s="708"/>
      <c r="EG37" s="638"/>
      <c r="EH37" s="638"/>
      <c r="EI37" s="638"/>
      <c r="EJ37" s="638"/>
      <c r="EK37" s="638"/>
      <c r="EL37" s="638"/>
      <c r="EM37" s="638"/>
      <c r="EN37" s="638"/>
      <c r="EO37" s="638"/>
      <c r="EP37" s="638"/>
      <c r="EQ37" s="638"/>
      <c r="ER37" s="638"/>
      <c r="ES37" s="638"/>
      <c r="ET37" s="638"/>
      <c r="EU37" s="638"/>
      <c r="EV37" s="638"/>
      <c r="EW37" s="638"/>
      <c r="EX37" s="638"/>
      <c r="EY37" s="638"/>
      <c r="EZ37" s="638"/>
      <c r="FA37" s="1835"/>
      <c r="FB37" s="1841"/>
      <c r="FC37" s="708"/>
      <c r="FD37" s="638"/>
      <c r="FE37" s="638"/>
      <c r="FF37" s="638"/>
      <c r="FG37" s="638"/>
      <c r="FH37" s="638"/>
      <c r="FI37" s="638"/>
      <c r="FJ37" s="638"/>
      <c r="FK37" s="638"/>
      <c r="FL37" s="638"/>
      <c r="FM37" s="638"/>
      <c r="FN37" s="638"/>
      <c r="FO37" s="638"/>
      <c r="FP37" s="638"/>
      <c r="FQ37" s="638"/>
      <c r="FR37" s="638"/>
      <c r="FS37" s="638"/>
      <c r="FT37" s="638"/>
      <c r="FU37" s="638"/>
      <c r="FV37" s="638"/>
      <c r="FW37" s="638"/>
      <c r="FX37" s="1835"/>
      <c r="FY37" s="1841"/>
      <c r="FZ37" s="708"/>
    </row>
    <row r="38" spans="1:182" ht="12.75" customHeight="1" x14ac:dyDescent="0.2">
      <c r="A38" s="1836" t="s">
        <v>832</v>
      </c>
      <c r="B38" s="1819" t="s">
        <v>3915</v>
      </c>
      <c r="C38" s="1533" t="s">
        <v>4024</v>
      </c>
      <c r="D38" s="335">
        <v>171532.38574999943</v>
      </c>
      <c r="E38" s="335">
        <v>0</v>
      </c>
      <c r="F38" s="335">
        <v>18922.194380000004</v>
      </c>
      <c r="G38" s="335">
        <v>0</v>
      </c>
      <c r="H38" s="335">
        <v>0</v>
      </c>
      <c r="I38" s="335">
        <v>166357.85124999942</v>
      </c>
      <c r="J38" s="335">
        <v>8680.5660000000007</v>
      </c>
      <c r="K38" s="335">
        <v>365492.99737999885</v>
      </c>
      <c r="L38" s="1816" t="s">
        <v>1532</v>
      </c>
      <c r="M38" s="1819" t="s">
        <v>3915</v>
      </c>
      <c r="N38" s="1533" t="s">
        <v>4024</v>
      </c>
      <c r="O38" s="335">
        <v>6091354.7726446101</v>
      </c>
      <c r="P38" s="335">
        <v>0</v>
      </c>
      <c r="Q38" s="335">
        <v>0</v>
      </c>
      <c r="R38" s="335">
        <v>504183.01260000002</v>
      </c>
      <c r="S38" s="335">
        <v>378600.41610000003</v>
      </c>
      <c r="T38" s="335">
        <v>4695516.3810000001</v>
      </c>
      <c r="U38" s="335">
        <v>78799.284040000013</v>
      </c>
      <c r="V38" s="335">
        <v>11748453.866384612</v>
      </c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1835"/>
      <c r="AQ38" s="1840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1835"/>
      <c r="BN38" s="1840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1835"/>
      <c r="CK38" s="1840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1835"/>
      <c r="DH38" s="1840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1835"/>
      <c r="EE38" s="1840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1835"/>
      <c r="FB38" s="1840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1835"/>
      <c r="FY38" s="1840"/>
    </row>
    <row r="39" spans="1:182" x14ac:dyDescent="0.2">
      <c r="A39" s="1837"/>
      <c r="B39" s="1820"/>
      <c r="C39" s="1053" t="s">
        <v>4025</v>
      </c>
      <c r="D39" s="339">
        <v>248401.98761419542</v>
      </c>
      <c r="E39" s="339">
        <v>0</v>
      </c>
      <c r="F39" s="339">
        <v>14601.323560000008</v>
      </c>
      <c r="G39" s="339">
        <v>0</v>
      </c>
      <c r="H39" s="339">
        <v>0</v>
      </c>
      <c r="I39" s="339">
        <v>244623.86598419541</v>
      </c>
      <c r="J39" s="339">
        <v>108996.19649438203</v>
      </c>
      <c r="K39" s="339">
        <v>616623.37365277286</v>
      </c>
      <c r="L39" s="1817"/>
      <c r="M39" s="1820"/>
      <c r="N39" s="1053" t="s">
        <v>4025</v>
      </c>
      <c r="O39" s="339">
        <v>21905893.168414216</v>
      </c>
      <c r="P39" s="339">
        <v>0</v>
      </c>
      <c r="Q39" s="339">
        <v>0</v>
      </c>
      <c r="R39" s="339">
        <v>1800807.355</v>
      </c>
      <c r="S39" s="339">
        <v>1484349.3759999999</v>
      </c>
      <c r="T39" s="339">
        <v>15455801.458000001</v>
      </c>
      <c r="U39" s="339">
        <v>316395.81510000001</v>
      </c>
      <c r="V39" s="339">
        <v>40963247.172514215</v>
      </c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1835"/>
      <c r="AQ39" s="18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1835"/>
      <c r="BN39" s="18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1835"/>
      <c r="CK39" s="1841"/>
      <c r="CM39" s="341"/>
      <c r="CN39" s="341"/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1835"/>
      <c r="DH39" s="18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  <c r="DY39" s="341"/>
      <c r="DZ39" s="341"/>
      <c r="EA39" s="341"/>
      <c r="EB39" s="341"/>
      <c r="EC39" s="341"/>
      <c r="ED39" s="1835"/>
      <c r="EE39" s="1841"/>
      <c r="EG39" s="341"/>
      <c r="EH39" s="341"/>
      <c r="EI39" s="341"/>
      <c r="EJ39" s="341"/>
      <c r="EK39" s="341"/>
      <c r="EL39" s="341"/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1835"/>
      <c r="FB39" s="18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  <c r="FO39" s="341"/>
      <c r="FP39" s="341"/>
      <c r="FQ39" s="341"/>
      <c r="FR39" s="341"/>
      <c r="FS39" s="341"/>
      <c r="FT39" s="341"/>
      <c r="FU39" s="341"/>
      <c r="FV39" s="341"/>
      <c r="FW39" s="341"/>
      <c r="FX39" s="1835"/>
      <c r="FY39" s="1841"/>
    </row>
    <row r="40" spans="1:182" ht="13.5" x14ac:dyDescent="0.2">
      <c r="A40" s="1837"/>
      <c r="B40" s="1821"/>
      <c r="C40" s="1600" t="s">
        <v>4023</v>
      </c>
      <c r="D40" s="959">
        <v>419934.37336419488</v>
      </c>
      <c r="E40" s="959">
        <v>0</v>
      </c>
      <c r="F40" s="959">
        <v>33523.517940000012</v>
      </c>
      <c r="G40" s="959">
        <v>0</v>
      </c>
      <c r="H40" s="959">
        <v>0</v>
      </c>
      <c r="I40" s="959">
        <v>410981.71723419486</v>
      </c>
      <c r="J40" s="959">
        <v>117676.76249438204</v>
      </c>
      <c r="K40" s="959">
        <v>982116.37103277165</v>
      </c>
      <c r="L40" s="1817"/>
      <c r="M40" s="1821"/>
      <c r="N40" s="1600" t="s">
        <v>4023</v>
      </c>
      <c r="O40" s="959">
        <v>27997247.941058826</v>
      </c>
      <c r="P40" s="959">
        <v>0</v>
      </c>
      <c r="Q40" s="959">
        <v>0</v>
      </c>
      <c r="R40" s="959">
        <v>2304990.3676</v>
      </c>
      <c r="S40" s="959">
        <v>1862949.7921</v>
      </c>
      <c r="T40" s="959">
        <v>20151317.839000002</v>
      </c>
      <c r="U40" s="959">
        <v>395195.09914000001</v>
      </c>
      <c r="V40" s="959">
        <v>52711701.038898826</v>
      </c>
      <c r="W40" s="638"/>
      <c r="X40" s="638"/>
      <c r="Y40" s="638"/>
      <c r="Z40" s="638"/>
      <c r="AA40" s="638"/>
      <c r="AB40" s="638"/>
      <c r="AC40" s="638"/>
      <c r="AD40" s="638"/>
      <c r="AE40" s="638"/>
      <c r="AF40" s="638"/>
      <c r="AG40" s="638"/>
      <c r="AH40" s="638"/>
      <c r="AI40" s="638"/>
      <c r="AJ40" s="638"/>
      <c r="AK40" s="638"/>
      <c r="AL40" s="638"/>
      <c r="AM40" s="638"/>
      <c r="AN40" s="638"/>
      <c r="AO40" s="638"/>
      <c r="AP40" s="1835"/>
      <c r="AQ40" s="1841"/>
      <c r="AR40" s="708"/>
      <c r="AS40" s="638"/>
      <c r="AT40" s="638"/>
      <c r="AU40" s="638"/>
      <c r="AV40" s="638"/>
      <c r="AW40" s="638"/>
      <c r="AX40" s="638"/>
      <c r="AY40" s="638"/>
      <c r="AZ40" s="638"/>
      <c r="BA40" s="638"/>
      <c r="BB40" s="638"/>
      <c r="BC40" s="638"/>
      <c r="BD40" s="638"/>
      <c r="BE40" s="638"/>
      <c r="BF40" s="638"/>
      <c r="BG40" s="638"/>
      <c r="BH40" s="638"/>
      <c r="BI40" s="638"/>
      <c r="BJ40" s="638"/>
      <c r="BK40" s="638"/>
      <c r="BL40" s="638"/>
      <c r="BM40" s="1835"/>
      <c r="BN40" s="1841"/>
      <c r="BO40" s="708"/>
      <c r="BP40" s="638"/>
      <c r="BQ40" s="638"/>
      <c r="BR40" s="638"/>
      <c r="BS40" s="638"/>
      <c r="BT40" s="638"/>
      <c r="BU40" s="638"/>
      <c r="BV40" s="638"/>
      <c r="BW40" s="638"/>
      <c r="BX40" s="638"/>
      <c r="BY40" s="638"/>
      <c r="BZ40" s="638"/>
      <c r="CA40" s="638"/>
      <c r="CB40" s="638"/>
      <c r="CC40" s="638"/>
      <c r="CD40" s="638"/>
      <c r="CE40" s="638"/>
      <c r="CF40" s="638"/>
      <c r="CG40" s="638"/>
      <c r="CH40" s="638"/>
      <c r="CI40" s="638"/>
      <c r="CJ40" s="1835"/>
      <c r="CK40" s="1841"/>
      <c r="CL40" s="708"/>
      <c r="CM40" s="638"/>
      <c r="CN40" s="638"/>
      <c r="CO40" s="638"/>
      <c r="CP40" s="638"/>
      <c r="CQ40" s="638"/>
      <c r="CR40" s="638"/>
      <c r="CS40" s="638"/>
      <c r="CT40" s="638"/>
      <c r="CU40" s="638"/>
      <c r="CV40" s="638"/>
      <c r="CW40" s="638"/>
      <c r="CX40" s="638"/>
      <c r="CY40" s="638"/>
      <c r="CZ40" s="638"/>
      <c r="DA40" s="638"/>
      <c r="DB40" s="638"/>
      <c r="DC40" s="638"/>
      <c r="DD40" s="638"/>
      <c r="DE40" s="638"/>
      <c r="DF40" s="638"/>
      <c r="DG40" s="1835"/>
      <c r="DH40" s="1841"/>
      <c r="DI40" s="708"/>
      <c r="DJ40" s="638"/>
      <c r="DK40" s="638"/>
      <c r="DL40" s="638"/>
      <c r="DM40" s="638"/>
      <c r="DN40" s="638"/>
      <c r="DO40" s="638"/>
      <c r="DP40" s="638"/>
      <c r="DQ40" s="638"/>
      <c r="DR40" s="638"/>
      <c r="DS40" s="638"/>
      <c r="DT40" s="638"/>
      <c r="DU40" s="638"/>
      <c r="DV40" s="638"/>
      <c r="DW40" s="638"/>
      <c r="DX40" s="638"/>
      <c r="DY40" s="638"/>
      <c r="DZ40" s="638"/>
      <c r="EA40" s="638"/>
      <c r="EB40" s="638"/>
      <c r="EC40" s="638"/>
      <c r="ED40" s="1835"/>
      <c r="EE40" s="1841"/>
      <c r="EF40" s="708"/>
      <c r="EG40" s="638"/>
      <c r="EH40" s="638"/>
      <c r="EI40" s="638"/>
      <c r="EJ40" s="638"/>
      <c r="EK40" s="638"/>
      <c r="EL40" s="638"/>
      <c r="EM40" s="638"/>
      <c r="EN40" s="638"/>
      <c r="EO40" s="638"/>
      <c r="EP40" s="638"/>
      <c r="EQ40" s="638"/>
      <c r="ER40" s="638"/>
      <c r="ES40" s="638"/>
      <c r="ET40" s="638"/>
      <c r="EU40" s="638"/>
      <c r="EV40" s="638"/>
      <c r="EW40" s="638"/>
      <c r="EX40" s="638"/>
      <c r="EY40" s="638"/>
      <c r="EZ40" s="638"/>
      <c r="FA40" s="1835"/>
      <c r="FB40" s="1841"/>
      <c r="FC40" s="708"/>
      <c r="FD40" s="638"/>
      <c r="FE40" s="638"/>
      <c r="FF40" s="638"/>
      <c r="FG40" s="638"/>
      <c r="FH40" s="638"/>
      <c r="FI40" s="638"/>
      <c r="FJ40" s="638"/>
      <c r="FK40" s="638"/>
      <c r="FL40" s="638"/>
      <c r="FM40" s="638"/>
      <c r="FN40" s="638"/>
      <c r="FO40" s="638"/>
      <c r="FP40" s="638"/>
      <c r="FQ40" s="638"/>
      <c r="FR40" s="638"/>
      <c r="FS40" s="638"/>
      <c r="FT40" s="638"/>
      <c r="FU40" s="638"/>
      <c r="FV40" s="638"/>
      <c r="FW40" s="638"/>
      <c r="FX40" s="1835"/>
      <c r="FY40" s="1841"/>
      <c r="FZ40" s="708"/>
    </row>
    <row r="41" spans="1:182" ht="15" customHeight="1" x14ac:dyDescent="0.2">
      <c r="A41" s="1837"/>
      <c r="B41" s="1822" t="s">
        <v>3916</v>
      </c>
      <c r="C41" s="1053" t="s">
        <v>52</v>
      </c>
      <c r="D41" s="339">
        <v>4561.129900000009</v>
      </c>
      <c r="E41" s="339">
        <v>0</v>
      </c>
      <c r="F41" s="339">
        <v>1923.16975</v>
      </c>
      <c r="G41" s="339">
        <v>0</v>
      </c>
      <c r="H41" s="339">
        <v>0</v>
      </c>
      <c r="I41" s="339">
        <v>4084.4139000000087</v>
      </c>
      <c r="J41" s="339">
        <v>550.62599999999998</v>
      </c>
      <c r="K41" s="339">
        <v>11119.339550000017</v>
      </c>
      <c r="L41" s="1817"/>
      <c r="M41" s="1822" t="s">
        <v>3916</v>
      </c>
      <c r="N41" s="1053" t="s">
        <v>52</v>
      </c>
      <c r="O41" s="339">
        <v>1603765.3246791493</v>
      </c>
      <c r="P41" s="339">
        <v>0</v>
      </c>
      <c r="Q41" s="339">
        <v>0</v>
      </c>
      <c r="R41" s="339">
        <v>179063.09239999999</v>
      </c>
      <c r="S41" s="339">
        <v>198648.88149999999</v>
      </c>
      <c r="T41" s="339">
        <v>1195412.425</v>
      </c>
      <c r="U41" s="339">
        <v>35991.976560000003</v>
      </c>
      <c r="V41" s="339">
        <v>3212881.7001391496</v>
      </c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1835"/>
      <c r="AQ41" s="1840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1835"/>
      <c r="BN41" s="1840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1835"/>
      <c r="CK41" s="1840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  <c r="DB41" s="341"/>
      <c r="DC41" s="341"/>
      <c r="DD41" s="341"/>
      <c r="DE41" s="341"/>
      <c r="DF41" s="341"/>
      <c r="DG41" s="1835"/>
      <c r="DH41" s="1840"/>
      <c r="DJ41" s="341"/>
      <c r="DK41" s="341"/>
      <c r="DL41" s="341"/>
      <c r="DM41" s="341"/>
      <c r="DN41" s="341"/>
      <c r="DO41" s="341"/>
      <c r="DP41" s="341"/>
      <c r="DQ41" s="341"/>
      <c r="DR41" s="341"/>
      <c r="DS41" s="341"/>
      <c r="DT41" s="341"/>
      <c r="DU41" s="341"/>
      <c r="DV41" s="341"/>
      <c r="DW41" s="341"/>
      <c r="DX41" s="341"/>
      <c r="DY41" s="341"/>
      <c r="DZ41" s="341"/>
      <c r="EA41" s="341"/>
      <c r="EB41" s="341"/>
      <c r="EC41" s="341"/>
      <c r="ED41" s="1835"/>
      <c r="EE41" s="1840"/>
      <c r="EG41" s="341"/>
      <c r="EH41" s="341"/>
      <c r="EI41" s="341"/>
      <c r="EJ41" s="341"/>
      <c r="EK41" s="341"/>
      <c r="EL41" s="341"/>
      <c r="EM41" s="341"/>
      <c r="EN41" s="341"/>
      <c r="EO41" s="341"/>
      <c r="EP41" s="341"/>
      <c r="EQ41" s="341"/>
      <c r="ER41" s="341"/>
      <c r="ES41" s="341"/>
      <c r="ET41" s="341"/>
      <c r="EU41" s="341"/>
      <c r="EV41" s="341"/>
      <c r="EW41" s="341"/>
      <c r="EX41" s="341"/>
      <c r="EY41" s="341"/>
      <c r="EZ41" s="341"/>
      <c r="FA41" s="1835"/>
      <c r="FB41" s="1840"/>
      <c r="FD41" s="341"/>
      <c r="FE41" s="341"/>
      <c r="FF41" s="341"/>
      <c r="FG41" s="341"/>
      <c r="FH41" s="341"/>
      <c r="FI41" s="341"/>
      <c r="FJ41" s="341"/>
      <c r="FK41" s="341"/>
      <c r="FL41" s="341"/>
      <c r="FM41" s="341"/>
      <c r="FN41" s="341"/>
      <c r="FO41" s="341"/>
      <c r="FP41" s="341"/>
      <c r="FQ41" s="341"/>
      <c r="FR41" s="341"/>
      <c r="FS41" s="341"/>
      <c r="FT41" s="341"/>
      <c r="FU41" s="341"/>
      <c r="FV41" s="341"/>
      <c r="FW41" s="341"/>
      <c r="FX41" s="1835"/>
      <c r="FY41" s="1840"/>
    </row>
    <row r="42" spans="1:182" x14ac:dyDescent="0.2">
      <c r="A42" s="1837"/>
      <c r="B42" s="1820"/>
      <c r="C42" s="1053" t="s">
        <v>46</v>
      </c>
      <c r="D42" s="339">
        <v>71242.379879999688</v>
      </c>
      <c r="E42" s="339">
        <v>0</v>
      </c>
      <c r="F42" s="339">
        <v>4893.7006400000018</v>
      </c>
      <c r="G42" s="339">
        <v>0</v>
      </c>
      <c r="H42" s="339">
        <v>0</v>
      </c>
      <c r="I42" s="339">
        <v>70028.448499999693</v>
      </c>
      <c r="J42" s="339">
        <v>4995.33</v>
      </c>
      <c r="K42" s="339">
        <v>151159.85901999939</v>
      </c>
      <c r="L42" s="1817"/>
      <c r="M42" s="1820"/>
      <c r="N42" s="1053" t="s">
        <v>46</v>
      </c>
      <c r="O42" s="339">
        <v>9740780.1126052309</v>
      </c>
      <c r="P42" s="339">
        <v>0</v>
      </c>
      <c r="Q42" s="339">
        <v>0</v>
      </c>
      <c r="R42" s="339">
        <v>881004.10920000006</v>
      </c>
      <c r="S42" s="339">
        <v>783814.46610000008</v>
      </c>
      <c r="T42" s="339">
        <v>6636278.2850000001</v>
      </c>
      <c r="U42" s="339">
        <v>159026.10949999999</v>
      </c>
      <c r="V42" s="339">
        <v>18200903.082405228</v>
      </c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1835"/>
      <c r="AQ42" s="18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1835"/>
      <c r="BN42" s="18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1835"/>
      <c r="CK42" s="18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  <c r="DB42" s="341"/>
      <c r="DC42" s="341"/>
      <c r="DD42" s="341"/>
      <c r="DE42" s="341"/>
      <c r="DF42" s="341"/>
      <c r="DG42" s="1835"/>
      <c r="DH42" s="1841"/>
      <c r="DJ42" s="341"/>
      <c r="DK42" s="341"/>
      <c r="DL42" s="341"/>
      <c r="DM42" s="341"/>
      <c r="DN42" s="341"/>
      <c r="DO42" s="341"/>
      <c r="DP42" s="341"/>
      <c r="DQ42" s="341"/>
      <c r="DR42" s="341"/>
      <c r="DS42" s="341"/>
      <c r="DT42" s="341"/>
      <c r="DU42" s="341"/>
      <c r="DV42" s="341"/>
      <c r="DW42" s="341"/>
      <c r="DX42" s="341"/>
      <c r="DY42" s="341"/>
      <c r="DZ42" s="341"/>
      <c r="EA42" s="341"/>
      <c r="EB42" s="341"/>
      <c r="EC42" s="341"/>
      <c r="ED42" s="1835"/>
      <c r="EE42" s="1841"/>
      <c r="EG42" s="341"/>
      <c r="EH42" s="341"/>
      <c r="EI42" s="341"/>
      <c r="EJ42" s="341"/>
      <c r="EK42" s="341"/>
      <c r="EL42" s="341"/>
      <c r="EM42" s="341"/>
      <c r="EN42" s="341"/>
      <c r="EO42" s="341"/>
      <c r="EP42" s="341"/>
      <c r="EQ42" s="341"/>
      <c r="ER42" s="341"/>
      <c r="ES42" s="341"/>
      <c r="ET42" s="341"/>
      <c r="EU42" s="341"/>
      <c r="EV42" s="341"/>
      <c r="EW42" s="341"/>
      <c r="EX42" s="341"/>
      <c r="EY42" s="341"/>
      <c r="EZ42" s="341"/>
      <c r="FA42" s="1835"/>
      <c r="FB42" s="1841"/>
      <c r="FD42" s="341"/>
      <c r="FE42" s="341"/>
      <c r="FF42" s="341"/>
      <c r="FG42" s="341"/>
      <c r="FH42" s="341"/>
      <c r="FI42" s="341"/>
      <c r="FJ42" s="341"/>
      <c r="FK42" s="341"/>
      <c r="FL42" s="341"/>
      <c r="FM42" s="341"/>
      <c r="FN42" s="341"/>
      <c r="FO42" s="341"/>
      <c r="FP42" s="341"/>
      <c r="FQ42" s="341"/>
      <c r="FR42" s="341"/>
      <c r="FS42" s="341"/>
      <c r="FT42" s="341"/>
      <c r="FU42" s="341"/>
      <c r="FV42" s="341"/>
      <c r="FW42" s="341"/>
      <c r="FX42" s="1835"/>
      <c r="FY42" s="1841"/>
    </row>
    <row r="43" spans="1:182" x14ac:dyDescent="0.2">
      <c r="A43" s="1837"/>
      <c r="B43" s="1820"/>
      <c r="C43" s="1536" t="s">
        <v>47</v>
      </c>
      <c r="D43" s="339">
        <v>83938.188500000091</v>
      </c>
      <c r="E43" s="339">
        <v>0</v>
      </c>
      <c r="F43" s="339">
        <v>8702.6330400000024</v>
      </c>
      <c r="G43" s="339">
        <v>0</v>
      </c>
      <c r="H43" s="339">
        <v>0</v>
      </c>
      <c r="I43" s="339">
        <v>81721.192250000095</v>
      </c>
      <c r="J43" s="339">
        <v>4271.634</v>
      </c>
      <c r="K43" s="339">
        <v>178633.64779000019</v>
      </c>
      <c r="L43" s="1817"/>
      <c r="M43" s="1820"/>
      <c r="N43" s="1536" t="s">
        <v>47</v>
      </c>
      <c r="O43" s="339">
        <v>9150047.0643084999</v>
      </c>
      <c r="P43" s="339">
        <v>0</v>
      </c>
      <c r="Q43" s="339">
        <v>0</v>
      </c>
      <c r="R43" s="339">
        <v>648062.7537</v>
      </c>
      <c r="S43" s="339">
        <v>640927.63309999998</v>
      </c>
      <c r="T43" s="339">
        <v>5964868.8459999999</v>
      </c>
      <c r="U43" s="339">
        <v>142114.49290000001</v>
      </c>
      <c r="V43" s="339">
        <v>16546020.7900085</v>
      </c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1835"/>
      <c r="AQ43" s="1841"/>
      <c r="AR43" s="960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1835"/>
      <c r="BN43" s="1841"/>
      <c r="BO43" s="960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1"/>
      <c r="CB43" s="341"/>
      <c r="CC43" s="341"/>
      <c r="CD43" s="341"/>
      <c r="CE43" s="341"/>
      <c r="CF43" s="341"/>
      <c r="CG43" s="341"/>
      <c r="CH43" s="341"/>
      <c r="CI43" s="341"/>
      <c r="CJ43" s="1835"/>
      <c r="CK43" s="1841"/>
      <c r="CL43" s="960"/>
      <c r="CM43" s="341"/>
      <c r="CN43" s="341"/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1835"/>
      <c r="DH43" s="1841"/>
      <c r="DI43" s="960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  <c r="DY43" s="341"/>
      <c r="DZ43" s="341"/>
      <c r="EA43" s="341"/>
      <c r="EB43" s="341"/>
      <c r="EC43" s="341"/>
      <c r="ED43" s="1835"/>
      <c r="EE43" s="1841"/>
      <c r="EF43" s="960"/>
      <c r="EG43" s="341"/>
      <c r="EH43" s="341"/>
      <c r="EI43" s="341"/>
      <c r="EJ43" s="341"/>
      <c r="EK43" s="341"/>
      <c r="EL43" s="341"/>
      <c r="EM43" s="341"/>
      <c r="EN43" s="341"/>
      <c r="EO43" s="341"/>
      <c r="EP43" s="341"/>
      <c r="EQ43" s="341"/>
      <c r="ER43" s="341"/>
      <c r="ES43" s="341"/>
      <c r="ET43" s="341"/>
      <c r="EU43" s="341"/>
      <c r="EV43" s="341"/>
      <c r="EW43" s="341"/>
      <c r="EX43" s="341"/>
      <c r="EY43" s="341"/>
      <c r="EZ43" s="341"/>
      <c r="FA43" s="1835"/>
      <c r="FB43" s="1841"/>
      <c r="FC43" s="960"/>
      <c r="FD43" s="341"/>
      <c r="FE43" s="341"/>
      <c r="FF43" s="341"/>
      <c r="FG43" s="341"/>
      <c r="FH43" s="341"/>
      <c r="FI43" s="341"/>
      <c r="FJ43" s="341"/>
      <c r="FK43" s="341"/>
      <c r="FL43" s="341"/>
      <c r="FM43" s="341"/>
      <c r="FN43" s="341"/>
      <c r="FO43" s="341"/>
      <c r="FP43" s="341"/>
      <c r="FQ43" s="341"/>
      <c r="FR43" s="341"/>
      <c r="FS43" s="341"/>
      <c r="FT43" s="341"/>
      <c r="FU43" s="341"/>
      <c r="FV43" s="341"/>
      <c r="FW43" s="341"/>
      <c r="FX43" s="1835"/>
      <c r="FY43" s="1841"/>
      <c r="FZ43" s="960"/>
    </row>
    <row r="44" spans="1:182" x14ac:dyDescent="0.2">
      <c r="A44" s="1837"/>
      <c r="B44" s="1820"/>
      <c r="C44" s="1053" t="s">
        <v>48</v>
      </c>
      <c r="D44" s="339">
        <v>240542.40760419559</v>
      </c>
      <c r="E44" s="339">
        <v>0</v>
      </c>
      <c r="F44" s="339">
        <v>10431.202460000006</v>
      </c>
      <c r="G44" s="339">
        <v>0</v>
      </c>
      <c r="H44" s="339">
        <v>0</v>
      </c>
      <c r="I44" s="339">
        <v>237871.12885419559</v>
      </c>
      <c r="J44" s="339">
        <v>107778.72449438204</v>
      </c>
      <c r="K44" s="339">
        <v>596623.46341277321</v>
      </c>
      <c r="L44" s="1817"/>
      <c r="M44" s="1820"/>
      <c r="N44" s="1053" t="s">
        <v>48</v>
      </c>
      <c r="O44" s="339">
        <v>5060214.9388424056</v>
      </c>
      <c r="P44" s="339">
        <v>0</v>
      </c>
      <c r="Q44" s="339">
        <v>0</v>
      </c>
      <c r="R44" s="339">
        <v>385089.32939999999</v>
      </c>
      <c r="S44" s="339">
        <v>201566.99609999999</v>
      </c>
      <c r="T44" s="339">
        <v>4028153.3909999998</v>
      </c>
      <c r="U44" s="339">
        <v>50972.06194</v>
      </c>
      <c r="V44" s="339">
        <v>9725996.7172824051</v>
      </c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1835"/>
      <c r="AQ44" s="18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  <c r="BF44" s="341"/>
      <c r="BG44" s="341"/>
      <c r="BH44" s="341"/>
      <c r="BI44" s="341"/>
      <c r="BJ44" s="341"/>
      <c r="BK44" s="341"/>
      <c r="BL44" s="341"/>
      <c r="BM44" s="1835"/>
      <c r="BN44" s="1841"/>
      <c r="BP44" s="341"/>
      <c r="BQ44" s="341"/>
      <c r="BR44" s="341"/>
      <c r="BS44" s="341"/>
      <c r="BT44" s="341"/>
      <c r="BU44" s="341"/>
      <c r="BV44" s="341"/>
      <c r="BW44" s="341"/>
      <c r="BX44" s="341"/>
      <c r="BY44" s="341"/>
      <c r="BZ44" s="341"/>
      <c r="CA44" s="341"/>
      <c r="CB44" s="341"/>
      <c r="CC44" s="341"/>
      <c r="CD44" s="341"/>
      <c r="CE44" s="341"/>
      <c r="CF44" s="341"/>
      <c r="CG44" s="341"/>
      <c r="CH44" s="341"/>
      <c r="CI44" s="341"/>
      <c r="CJ44" s="1835"/>
      <c r="CK44" s="1841"/>
      <c r="CM44" s="341"/>
      <c r="CN44" s="341"/>
      <c r="CO44" s="341"/>
      <c r="CP44" s="341"/>
      <c r="CQ44" s="341"/>
      <c r="CR44" s="341"/>
      <c r="CS44" s="341"/>
      <c r="CT44" s="341"/>
      <c r="CU44" s="341"/>
      <c r="CV44" s="341"/>
      <c r="CW44" s="341"/>
      <c r="CX44" s="341"/>
      <c r="CY44" s="341"/>
      <c r="CZ44" s="341"/>
      <c r="DA44" s="341"/>
      <c r="DB44" s="341"/>
      <c r="DC44" s="341"/>
      <c r="DD44" s="341"/>
      <c r="DE44" s="341"/>
      <c r="DF44" s="341"/>
      <c r="DG44" s="1835"/>
      <c r="DH44" s="1841"/>
      <c r="DJ44" s="341"/>
      <c r="DK44" s="341"/>
      <c r="DL44" s="341"/>
      <c r="DM44" s="341"/>
      <c r="DN44" s="341"/>
      <c r="DO44" s="341"/>
      <c r="DP44" s="341"/>
      <c r="DQ44" s="341"/>
      <c r="DR44" s="341"/>
      <c r="DS44" s="341"/>
      <c r="DT44" s="341"/>
      <c r="DU44" s="341"/>
      <c r="DV44" s="341"/>
      <c r="DW44" s="341"/>
      <c r="DX44" s="341"/>
      <c r="DY44" s="341"/>
      <c r="DZ44" s="341"/>
      <c r="EA44" s="341"/>
      <c r="EB44" s="341"/>
      <c r="EC44" s="341"/>
      <c r="ED44" s="1835"/>
      <c r="EE44" s="1841"/>
      <c r="EG44" s="341"/>
      <c r="EH44" s="341"/>
      <c r="EI44" s="341"/>
      <c r="EJ44" s="341"/>
      <c r="EK44" s="341"/>
      <c r="EL44" s="341"/>
      <c r="EM44" s="341"/>
      <c r="EN44" s="341"/>
      <c r="EO44" s="341"/>
      <c r="EP44" s="341"/>
      <c r="EQ44" s="341"/>
      <c r="ER44" s="341"/>
      <c r="ES44" s="341"/>
      <c r="ET44" s="341"/>
      <c r="EU44" s="341"/>
      <c r="EV44" s="341"/>
      <c r="EW44" s="341"/>
      <c r="EX44" s="341"/>
      <c r="EY44" s="341"/>
      <c r="EZ44" s="341"/>
      <c r="FA44" s="1835"/>
      <c r="FB44" s="1841"/>
      <c r="FD44" s="341"/>
      <c r="FE44" s="341"/>
      <c r="FF44" s="341"/>
      <c r="FG44" s="341"/>
      <c r="FH44" s="341"/>
      <c r="FI44" s="341"/>
      <c r="FJ44" s="341"/>
      <c r="FK44" s="341"/>
      <c r="FL44" s="341"/>
      <c r="FM44" s="341"/>
      <c r="FN44" s="341"/>
      <c r="FO44" s="341"/>
      <c r="FP44" s="341"/>
      <c r="FQ44" s="341"/>
      <c r="FR44" s="341"/>
      <c r="FS44" s="341"/>
      <c r="FT44" s="341"/>
      <c r="FU44" s="341"/>
      <c r="FV44" s="341"/>
      <c r="FW44" s="341"/>
      <c r="FX44" s="1835"/>
      <c r="FY44" s="1841"/>
    </row>
    <row r="45" spans="1:182" x14ac:dyDescent="0.2">
      <c r="A45" s="1837"/>
      <c r="B45" s="1820"/>
      <c r="C45" s="1053" t="s">
        <v>49</v>
      </c>
      <c r="D45" s="339">
        <v>19650.267479999973</v>
      </c>
      <c r="E45" s="339">
        <v>0</v>
      </c>
      <c r="F45" s="339">
        <v>7572.8120499999995</v>
      </c>
      <c r="G45" s="339">
        <v>0</v>
      </c>
      <c r="H45" s="339">
        <v>0</v>
      </c>
      <c r="I45" s="339">
        <v>17276.533729999974</v>
      </c>
      <c r="J45" s="339">
        <v>80.447999999999993</v>
      </c>
      <c r="K45" s="339">
        <v>44580.061259999944</v>
      </c>
      <c r="L45" s="1817"/>
      <c r="M45" s="1820"/>
      <c r="N45" s="1053" t="s">
        <v>49</v>
      </c>
      <c r="O45" s="339">
        <v>2442440.5003230479</v>
      </c>
      <c r="P45" s="339">
        <v>0</v>
      </c>
      <c r="Q45" s="339">
        <v>0</v>
      </c>
      <c r="R45" s="339">
        <v>211771.08309999999</v>
      </c>
      <c r="S45" s="339">
        <v>37991.815029999998</v>
      </c>
      <c r="T45" s="339">
        <v>2326604.892</v>
      </c>
      <c r="U45" s="339">
        <v>7090.4582699999992</v>
      </c>
      <c r="V45" s="339">
        <v>5025898.7487230478</v>
      </c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1835"/>
      <c r="AQ45" s="18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1835"/>
      <c r="BN45" s="18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1835"/>
      <c r="CK45" s="1841"/>
      <c r="CM45" s="341"/>
      <c r="CN45" s="341"/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1835"/>
      <c r="DH45" s="18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  <c r="DY45" s="341"/>
      <c r="DZ45" s="341"/>
      <c r="EA45" s="341"/>
      <c r="EB45" s="341"/>
      <c r="EC45" s="341"/>
      <c r="ED45" s="1835"/>
      <c r="EE45" s="1841"/>
      <c r="EG45" s="341"/>
      <c r="EH45" s="341"/>
      <c r="EI45" s="341"/>
      <c r="EJ45" s="341"/>
      <c r="EK45" s="341"/>
      <c r="EL45" s="341"/>
      <c r="EM45" s="341"/>
      <c r="EN45" s="341"/>
      <c r="EO45" s="341"/>
      <c r="EP45" s="341"/>
      <c r="EQ45" s="341"/>
      <c r="ER45" s="341"/>
      <c r="ES45" s="341"/>
      <c r="ET45" s="341"/>
      <c r="EU45" s="341"/>
      <c r="EV45" s="341"/>
      <c r="EW45" s="341"/>
      <c r="EX45" s="341"/>
      <c r="EY45" s="341"/>
      <c r="EZ45" s="341"/>
      <c r="FA45" s="1835"/>
      <c r="FB45" s="1841"/>
      <c r="FD45" s="341"/>
      <c r="FE45" s="341"/>
      <c r="FF45" s="341"/>
      <c r="FG45" s="341"/>
      <c r="FH45" s="341"/>
      <c r="FI45" s="341"/>
      <c r="FJ45" s="341"/>
      <c r="FK45" s="341"/>
      <c r="FL45" s="341"/>
      <c r="FM45" s="341"/>
      <c r="FN45" s="341"/>
      <c r="FO45" s="341"/>
      <c r="FP45" s="341"/>
      <c r="FQ45" s="341"/>
      <c r="FR45" s="341"/>
      <c r="FS45" s="341"/>
      <c r="FT45" s="341"/>
      <c r="FU45" s="341"/>
      <c r="FV45" s="341"/>
      <c r="FW45" s="341"/>
      <c r="FX45" s="1835"/>
      <c r="FY45" s="1841"/>
    </row>
    <row r="46" spans="1:182" ht="14.25" thickBot="1" x14ac:dyDescent="0.25">
      <c r="A46" s="1838"/>
      <c r="B46" s="1823"/>
      <c r="C46" s="1493" t="s">
        <v>4023</v>
      </c>
      <c r="D46" s="636">
        <v>419934.37336419534</v>
      </c>
      <c r="E46" s="636">
        <v>0</v>
      </c>
      <c r="F46" s="636">
        <v>33523.517940000012</v>
      </c>
      <c r="G46" s="636">
        <v>0</v>
      </c>
      <c r="H46" s="636">
        <v>0</v>
      </c>
      <c r="I46" s="636">
        <v>410981.71723419538</v>
      </c>
      <c r="J46" s="636">
        <v>117676.76249438204</v>
      </c>
      <c r="K46" s="636">
        <v>982116.37103277282</v>
      </c>
      <c r="L46" s="1818"/>
      <c r="M46" s="1823"/>
      <c r="N46" s="1493" t="s">
        <v>4023</v>
      </c>
      <c r="O46" s="636">
        <v>27997247.940758333</v>
      </c>
      <c r="P46" s="636">
        <v>0</v>
      </c>
      <c r="Q46" s="636">
        <v>0</v>
      </c>
      <c r="R46" s="636">
        <v>2304990.3678000001</v>
      </c>
      <c r="S46" s="636">
        <v>1862949.7918300002</v>
      </c>
      <c r="T46" s="636">
        <v>20151317.839000002</v>
      </c>
      <c r="U46" s="636">
        <v>395195.09917</v>
      </c>
      <c r="V46" s="636">
        <v>52711701.038558327</v>
      </c>
      <c r="W46" s="638"/>
      <c r="X46" s="638"/>
      <c r="Y46" s="638"/>
      <c r="Z46" s="638"/>
      <c r="AA46" s="638"/>
      <c r="AB46" s="638"/>
      <c r="AC46" s="638"/>
      <c r="AD46" s="638"/>
      <c r="AE46" s="638"/>
      <c r="AF46" s="638"/>
      <c r="AG46" s="638"/>
      <c r="AH46" s="638"/>
      <c r="AI46" s="638"/>
      <c r="AJ46" s="638"/>
      <c r="AK46" s="638"/>
      <c r="AL46" s="638"/>
      <c r="AM46" s="638"/>
      <c r="AN46" s="638"/>
      <c r="AO46" s="638"/>
      <c r="AP46" s="1835"/>
      <c r="AQ46" s="1841"/>
      <c r="AR46" s="708"/>
      <c r="AS46" s="638"/>
      <c r="AT46" s="638"/>
      <c r="AU46" s="638"/>
      <c r="AV46" s="638"/>
      <c r="AW46" s="638"/>
      <c r="AX46" s="638"/>
      <c r="AY46" s="638"/>
      <c r="AZ46" s="638"/>
      <c r="BA46" s="638"/>
      <c r="BB46" s="638"/>
      <c r="BC46" s="638"/>
      <c r="BD46" s="638"/>
      <c r="BE46" s="638"/>
      <c r="BF46" s="638"/>
      <c r="BG46" s="638"/>
      <c r="BH46" s="638"/>
      <c r="BI46" s="638"/>
      <c r="BJ46" s="638"/>
      <c r="BK46" s="638"/>
      <c r="BL46" s="638"/>
      <c r="BM46" s="1835"/>
      <c r="BN46" s="1841"/>
      <c r="BO46" s="708"/>
      <c r="BP46" s="638"/>
      <c r="BQ46" s="638"/>
      <c r="BR46" s="638"/>
      <c r="BS46" s="638"/>
      <c r="BT46" s="638"/>
      <c r="BU46" s="638"/>
      <c r="BV46" s="638"/>
      <c r="BW46" s="638"/>
      <c r="BX46" s="638"/>
      <c r="BY46" s="638"/>
      <c r="BZ46" s="638"/>
      <c r="CA46" s="638"/>
      <c r="CB46" s="638"/>
      <c r="CC46" s="638"/>
      <c r="CD46" s="638"/>
      <c r="CE46" s="638"/>
      <c r="CF46" s="638"/>
      <c r="CG46" s="638"/>
      <c r="CH46" s="638"/>
      <c r="CI46" s="638"/>
      <c r="CJ46" s="1835"/>
      <c r="CK46" s="1841"/>
      <c r="CL46" s="708"/>
      <c r="CM46" s="638"/>
      <c r="CN46" s="638"/>
      <c r="CO46" s="638"/>
      <c r="CP46" s="638"/>
      <c r="CQ46" s="638"/>
      <c r="CR46" s="638"/>
      <c r="CS46" s="638"/>
      <c r="CT46" s="638"/>
      <c r="CU46" s="638"/>
      <c r="CV46" s="638"/>
      <c r="CW46" s="638"/>
      <c r="CX46" s="638"/>
      <c r="CY46" s="638"/>
      <c r="CZ46" s="638"/>
      <c r="DA46" s="638"/>
      <c r="DB46" s="638"/>
      <c r="DC46" s="638"/>
      <c r="DD46" s="638"/>
      <c r="DE46" s="638"/>
      <c r="DF46" s="638"/>
      <c r="DG46" s="1835"/>
      <c r="DH46" s="1841"/>
      <c r="DI46" s="708"/>
      <c r="DJ46" s="638"/>
      <c r="DK46" s="638"/>
      <c r="DL46" s="638"/>
      <c r="DM46" s="638"/>
      <c r="DN46" s="638"/>
      <c r="DO46" s="638"/>
      <c r="DP46" s="638"/>
      <c r="DQ46" s="638"/>
      <c r="DR46" s="638"/>
      <c r="DS46" s="638"/>
      <c r="DT46" s="638"/>
      <c r="DU46" s="638"/>
      <c r="DV46" s="638"/>
      <c r="DW46" s="638"/>
      <c r="DX46" s="638"/>
      <c r="DY46" s="638"/>
      <c r="DZ46" s="638"/>
      <c r="EA46" s="638"/>
      <c r="EB46" s="638"/>
      <c r="EC46" s="638"/>
      <c r="ED46" s="1835"/>
      <c r="EE46" s="1841"/>
      <c r="EF46" s="708"/>
      <c r="EG46" s="638"/>
      <c r="EH46" s="638"/>
      <c r="EI46" s="638"/>
      <c r="EJ46" s="638"/>
      <c r="EK46" s="638"/>
      <c r="EL46" s="638"/>
      <c r="EM46" s="638"/>
      <c r="EN46" s="638"/>
      <c r="EO46" s="638"/>
      <c r="EP46" s="638"/>
      <c r="EQ46" s="638"/>
      <c r="ER46" s="638"/>
      <c r="ES46" s="638"/>
      <c r="ET46" s="638"/>
      <c r="EU46" s="638"/>
      <c r="EV46" s="638"/>
      <c r="EW46" s="638"/>
      <c r="EX46" s="638"/>
      <c r="EY46" s="638"/>
      <c r="EZ46" s="638"/>
      <c r="FA46" s="1835"/>
      <c r="FB46" s="1841"/>
      <c r="FC46" s="708"/>
      <c r="FD46" s="638"/>
      <c r="FE46" s="638"/>
      <c r="FF46" s="638"/>
      <c r="FG46" s="638"/>
      <c r="FH46" s="638"/>
      <c r="FI46" s="638"/>
      <c r="FJ46" s="638"/>
      <c r="FK46" s="638"/>
      <c r="FL46" s="638"/>
      <c r="FM46" s="638"/>
      <c r="FN46" s="638"/>
      <c r="FO46" s="638"/>
      <c r="FP46" s="638"/>
      <c r="FQ46" s="638"/>
      <c r="FR46" s="638"/>
      <c r="FS46" s="638"/>
      <c r="FT46" s="638"/>
      <c r="FU46" s="638"/>
      <c r="FV46" s="638"/>
      <c r="FW46" s="638"/>
      <c r="FX46" s="1835"/>
      <c r="FY46" s="1841"/>
      <c r="FZ46" s="708"/>
    </row>
    <row r="47" spans="1:182" ht="12.75" customHeight="1" x14ac:dyDescent="0.2">
      <c r="A47" s="1816" t="s">
        <v>1531</v>
      </c>
      <c r="B47" s="1819" t="s">
        <v>3915</v>
      </c>
      <c r="C47" s="1533" t="s">
        <v>4024</v>
      </c>
      <c r="D47" s="335">
        <v>28485.571</v>
      </c>
      <c r="E47" s="335">
        <v>0</v>
      </c>
      <c r="F47" s="335">
        <v>19699.854753599997</v>
      </c>
      <c r="G47" s="335">
        <v>0</v>
      </c>
      <c r="H47" s="335">
        <v>0</v>
      </c>
      <c r="I47" s="335">
        <v>0</v>
      </c>
      <c r="J47" s="335">
        <v>0</v>
      </c>
      <c r="K47" s="335">
        <v>48185.4257536</v>
      </c>
      <c r="L47" s="1816" t="s">
        <v>958</v>
      </c>
      <c r="M47" s="1819" t="s">
        <v>3915</v>
      </c>
      <c r="N47" s="1533" t="s">
        <v>4024</v>
      </c>
      <c r="O47" s="335">
        <v>714617.64512</v>
      </c>
      <c r="P47" s="335">
        <v>0</v>
      </c>
      <c r="Q47" s="335">
        <v>24543.860659999998</v>
      </c>
      <c r="R47" s="335">
        <v>0</v>
      </c>
      <c r="S47" s="335">
        <v>17114.998739999999</v>
      </c>
      <c r="T47" s="335">
        <v>254661.25586</v>
      </c>
      <c r="U47" s="335">
        <v>187160.77088000003</v>
      </c>
      <c r="V47" s="335">
        <v>1198098.5312600001</v>
      </c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1835"/>
      <c r="AQ47" s="1840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  <c r="BC47" s="341"/>
      <c r="BD47" s="341"/>
      <c r="BE47" s="341"/>
      <c r="BF47" s="341"/>
      <c r="BG47" s="341"/>
      <c r="BH47" s="341"/>
      <c r="BI47" s="341"/>
      <c r="BJ47" s="341"/>
      <c r="BK47" s="341"/>
      <c r="BL47" s="341"/>
      <c r="BM47" s="1835"/>
      <c r="BN47" s="1840"/>
      <c r="BP47" s="341"/>
      <c r="BQ47" s="341"/>
      <c r="BR47" s="341"/>
      <c r="BS47" s="341"/>
      <c r="BT47" s="341"/>
      <c r="BU47" s="341"/>
      <c r="BV47" s="341"/>
      <c r="BW47" s="341"/>
      <c r="BX47" s="341"/>
      <c r="BY47" s="341"/>
      <c r="BZ47" s="341"/>
      <c r="CA47" s="341"/>
      <c r="CB47" s="341"/>
      <c r="CC47" s="341"/>
      <c r="CD47" s="341"/>
      <c r="CE47" s="341"/>
      <c r="CF47" s="341"/>
      <c r="CG47" s="341"/>
      <c r="CH47" s="341"/>
      <c r="CI47" s="341"/>
      <c r="CJ47" s="1835"/>
      <c r="CK47" s="1840"/>
      <c r="CM47" s="341"/>
      <c r="CN47" s="341"/>
      <c r="CO47" s="341"/>
      <c r="CP47" s="341"/>
      <c r="CQ47" s="341"/>
      <c r="CR47" s="341"/>
      <c r="CS47" s="341"/>
      <c r="CT47" s="341"/>
      <c r="CU47" s="341"/>
      <c r="CV47" s="341"/>
      <c r="CW47" s="341"/>
      <c r="CX47" s="341"/>
      <c r="CY47" s="341"/>
      <c r="CZ47" s="341"/>
      <c r="DA47" s="341"/>
      <c r="DB47" s="341"/>
      <c r="DC47" s="341"/>
      <c r="DD47" s="341"/>
      <c r="DE47" s="341"/>
      <c r="DF47" s="341"/>
      <c r="DG47" s="1835"/>
      <c r="DH47" s="1840"/>
      <c r="DJ47" s="341"/>
      <c r="DK47" s="341"/>
      <c r="DL47" s="341"/>
      <c r="DM47" s="341"/>
      <c r="DN47" s="341"/>
      <c r="DO47" s="341"/>
      <c r="DP47" s="341"/>
      <c r="DQ47" s="341"/>
      <c r="DR47" s="341"/>
      <c r="DS47" s="341"/>
      <c r="DT47" s="341"/>
      <c r="DU47" s="341"/>
      <c r="DV47" s="341"/>
      <c r="DW47" s="341"/>
      <c r="DX47" s="341"/>
      <c r="DY47" s="341"/>
      <c r="DZ47" s="341"/>
      <c r="EA47" s="341"/>
      <c r="EB47" s="341"/>
      <c r="EC47" s="341"/>
      <c r="ED47" s="1835"/>
      <c r="EE47" s="1840"/>
      <c r="EG47" s="341"/>
      <c r="EH47" s="341"/>
      <c r="EI47" s="341"/>
      <c r="EJ47" s="341"/>
      <c r="EK47" s="341"/>
      <c r="EL47" s="341"/>
      <c r="EM47" s="341"/>
      <c r="EN47" s="341"/>
      <c r="EO47" s="341"/>
      <c r="EP47" s="341"/>
      <c r="EQ47" s="341"/>
      <c r="ER47" s="341"/>
      <c r="ES47" s="341"/>
      <c r="ET47" s="341"/>
      <c r="EU47" s="341"/>
      <c r="EV47" s="341"/>
      <c r="EW47" s="341"/>
      <c r="EX47" s="341"/>
      <c r="EY47" s="341"/>
      <c r="EZ47" s="341"/>
      <c r="FA47" s="1835"/>
      <c r="FB47" s="1840"/>
      <c r="FD47" s="341"/>
      <c r="FE47" s="341"/>
      <c r="FF47" s="341"/>
      <c r="FG47" s="341"/>
      <c r="FH47" s="341"/>
      <c r="FI47" s="341"/>
      <c r="FJ47" s="341"/>
      <c r="FK47" s="341"/>
      <c r="FL47" s="341"/>
      <c r="FM47" s="341"/>
      <c r="FN47" s="341"/>
      <c r="FO47" s="341"/>
      <c r="FP47" s="341"/>
      <c r="FQ47" s="341"/>
      <c r="FR47" s="341"/>
      <c r="FS47" s="341"/>
      <c r="FT47" s="341"/>
      <c r="FU47" s="341"/>
      <c r="FV47" s="341"/>
      <c r="FW47" s="341"/>
      <c r="FX47" s="1835"/>
      <c r="FY47" s="1840"/>
    </row>
    <row r="48" spans="1:182" x14ac:dyDescent="0.2">
      <c r="A48" s="1817"/>
      <c r="B48" s="1820"/>
      <c r="C48" s="1053" t="s">
        <v>4025</v>
      </c>
      <c r="D48" s="339">
        <v>96777.819000000003</v>
      </c>
      <c r="E48" s="339">
        <v>0</v>
      </c>
      <c r="F48" s="339">
        <v>11569.7559664</v>
      </c>
      <c r="G48" s="339">
        <v>0</v>
      </c>
      <c r="H48" s="339">
        <v>0</v>
      </c>
      <c r="I48" s="339">
        <v>0</v>
      </c>
      <c r="J48" s="339">
        <v>0</v>
      </c>
      <c r="K48" s="339">
        <v>108347.5749664</v>
      </c>
      <c r="L48" s="1817"/>
      <c r="M48" s="1820"/>
      <c r="N48" s="1053" t="s">
        <v>4025</v>
      </c>
      <c r="O48" s="339">
        <v>5634865.8334999997</v>
      </c>
      <c r="P48" s="339">
        <v>0</v>
      </c>
      <c r="Q48" s="339">
        <v>65335.891739999992</v>
      </c>
      <c r="R48" s="339">
        <v>0</v>
      </c>
      <c r="S48" s="339">
        <v>33088.68535</v>
      </c>
      <c r="T48" s="339">
        <v>636287.30075000017</v>
      </c>
      <c r="U48" s="339">
        <v>403377.40328000003</v>
      </c>
      <c r="V48" s="339">
        <v>6772955.1146200001</v>
      </c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1835"/>
      <c r="AQ48" s="18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1835"/>
      <c r="BN48" s="1841"/>
      <c r="BP48" s="341"/>
      <c r="BQ48" s="341"/>
      <c r="BR48" s="341"/>
      <c r="BS48" s="341"/>
      <c r="BT48" s="341"/>
      <c r="BU48" s="341"/>
      <c r="BV48" s="341"/>
      <c r="BW48" s="341"/>
      <c r="BX48" s="341"/>
      <c r="BY48" s="341"/>
      <c r="BZ48" s="341"/>
      <c r="CA48" s="341"/>
      <c r="CB48" s="341"/>
      <c r="CC48" s="341"/>
      <c r="CD48" s="341"/>
      <c r="CE48" s="341"/>
      <c r="CF48" s="341"/>
      <c r="CG48" s="341"/>
      <c r="CH48" s="341"/>
      <c r="CI48" s="341"/>
      <c r="CJ48" s="1835"/>
      <c r="CK48" s="1841"/>
      <c r="CM48" s="341"/>
      <c r="CN48" s="341"/>
      <c r="CO48" s="341"/>
      <c r="CP48" s="341"/>
      <c r="CQ48" s="341"/>
      <c r="CR48" s="341"/>
      <c r="CS48" s="341"/>
      <c r="CT48" s="341"/>
      <c r="CU48" s="341"/>
      <c r="CV48" s="341"/>
      <c r="CW48" s="341"/>
      <c r="CX48" s="341"/>
      <c r="CY48" s="341"/>
      <c r="CZ48" s="341"/>
      <c r="DA48" s="341"/>
      <c r="DB48" s="341"/>
      <c r="DC48" s="341"/>
      <c r="DD48" s="341"/>
      <c r="DE48" s="341"/>
      <c r="DF48" s="341"/>
      <c r="DG48" s="1835"/>
      <c r="DH48" s="1841"/>
      <c r="DJ48" s="341"/>
      <c r="DK48" s="341"/>
      <c r="DL48" s="341"/>
      <c r="DM48" s="341"/>
      <c r="DN48" s="341"/>
      <c r="DO48" s="341"/>
      <c r="DP48" s="341"/>
      <c r="DQ48" s="341"/>
      <c r="DR48" s="341"/>
      <c r="DS48" s="341"/>
      <c r="DT48" s="341"/>
      <c r="DU48" s="341"/>
      <c r="DV48" s="341"/>
      <c r="DW48" s="341"/>
      <c r="DX48" s="341"/>
      <c r="DY48" s="341"/>
      <c r="DZ48" s="341"/>
      <c r="EA48" s="341"/>
      <c r="EB48" s="341"/>
      <c r="EC48" s="341"/>
      <c r="ED48" s="1835"/>
      <c r="EE48" s="1841"/>
      <c r="EG48" s="341"/>
      <c r="EH48" s="341"/>
      <c r="EI48" s="341"/>
      <c r="EJ48" s="341"/>
      <c r="EK48" s="341"/>
      <c r="EL48" s="341"/>
      <c r="EM48" s="341"/>
      <c r="EN48" s="341"/>
      <c r="EO48" s="341"/>
      <c r="EP48" s="341"/>
      <c r="EQ48" s="341"/>
      <c r="ER48" s="341"/>
      <c r="ES48" s="341"/>
      <c r="ET48" s="341"/>
      <c r="EU48" s="341"/>
      <c r="EV48" s="341"/>
      <c r="EW48" s="341"/>
      <c r="EX48" s="341"/>
      <c r="EY48" s="341"/>
      <c r="EZ48" s="341"/>
      <c r="FA48" s="1835"/>
      <c r="FB48" s="1841"/>
      <c r="FD48" s="341"/>
      <c r="FE48" s="341"/>
      <c r="FF48" s="341"/>
      <c r="FG48" s="341"/>
      <c r="FH48" s="341"/>
      <c r="FI48" s="341"/>
      <c r="FJ48" s="341"/>
      <c r="FK48" s="341"/>
      <c r="FL48" s="341"/>
      <c r="FM48" s="341"/>
      <c r="FN48" s="341"/>
      <c r="FO48" s="341"/>
      <c r="FP48" s="341"/>
      <c r="FQ48" s="341"/>
      <c r="FR48" s="341"/>
      <c r="FS48" s="341"/>
      <c r="FT48" s="341"/>
      <c r="FU48" s="341"/>
      <c r="FV48" s="341"/>
      <c r="FW48" s="341"/>
      <c r="FX48" s="1835"/>
      <c r="FY48" s="1841"/>
    </row>
    <row r="49" spans="1:182" ht="13.5" x14ac:dyDescent="0.2">
      <c r="A49" s="1817"/>
      <c r="B49" s="1821"/>
      <c r="C49" s="1600" t="s">
        <v>4023</v>
      </c>
      <c r="D49" s="959">
        <v>125263.39</v>
      </c>
      <c r="E49" s="959">
        <v>0</v>
      </c>
      <c r="F49" s="959">
        <v>31269.610719999997</v>
      </c>
      <c r="G49" s="959">
        <v>0</v>
      </c>
      <c r="H49" s="959">
        <v>0</v>
      </c>
      <c r="I49" s="959">
        <v>0</v>
      </c>
      <c r="J49" s="959">
        <v>0</v>
      </c>
      <c r="K49" s="959">
        <v>156533.00072000001</v>
      </c>
      <c r="L49" s="1817"/>
      <c r="M49" s="1821"/>
      <c r="N49" s="1600" t="s">
        <v>4023</v>
      </c>
      <c r="O49" s="959">
        <v>6349483.4786200002</v>
      </c>
      <c r="P49" s="959">
        <v>0</v>
      </c>
      <c r="Q49" s="959">
        <v>89879.752399999998</v>
      </c>
      <c r="R49" s="959">
        <v>0</v>
      </c>
      <c r="S49" s="959">
        <v>50203.684089999995</v>
      </c>
      <c r="T49" s="959">
        <v>890948.5566100002</v>
      </c>
      <c r="U49" s="959">
        <v>590538.17416000005</v>
      </c>
      <c r="V49" s="959">
        <v>7971053.6458800007</v>
      </c>
      <c r="W49" s="638"/>
      <c r="X49" s="638"/>
      <c r="Y49" s="638"/>
      <c r="Z49" s="638"/>
      <c r="AA49" s="638"/>
      <c r="AB49" s="638"/>
      <c r="AC49" s="638"/>
      <c r="AD49" s="638"/>
      <c r="AE49" s="638"/>
      <c r="AF49" s="638"/>
      <c r="AG49" s="638"/>
      <c r="AH49" s="638"/>
      <c r="AI49" s="638"/>
      <c r="AJ49" s="638"/>
      <c r="AK49" s="638"/>
      <c r="AL49" s="638"/>
      <c r="AM49" s="638"/>
      <c r="AN49" s="638"/>
      <c r="AO49" s="638"/>
      <c r="AP49" s="1835"/>
      <c r="AQ49" s="1841"/>
      <c r="AR49" s="708"/>
      <c r="AS49" s="638"/>
      <c r="AT49" s="638"/>
      <c r="AU49" s="638"/>
      <c r="AV49" s="638"/>
      <c r="AW49" s="638"/>
      <c r="AX49" s="638"/>
      <c r="AY49" s="638"/>
      <c r="AZ49" s="638"/>
      <c r="BA49" s="638"/>
      <c r="BB49" s="638"/>
      <c r="BC49" s="638"/>
      <c r="BD49" s="638"/>
      <c r="BE49" s="638"/>
      <c r="BF49" s="638"/>
      <c r="BG49" s="638"/>
      <c r="BH49" s="638"/>
      <c r="BI49" s="638"/>
      <c r="BJ49" s="638"/>
      <c r="BK49" s="638"/>
      <c r="BL49" s="638"/>
      <c r="BM49" s="1835"/>
      <c r="BN49" s="1841"/>
      <c r="BO49" s="708"/>
      <c r="BP49" s="638"/>
      <c r="BQ49" s="638"/>
      <c r="BR49" s="638"/>
      <c r="BS49" s="638"/>
      <c r="BT49" s="638"/>
      <c r="BU49" s="638"/>
      <c r="BV49" s="638"/>
      <c r="BW49" s="638"/>
      <c r="BX49" s="638"/>
      <c r="BY49" s="638"/>
      <c r="BZ49" s="638"/>
      <c r="CA49" s="638"/>
      <c r="CB49" s="638"/>
      <c r="CC49" s="638"/>
      <c r="CD49" s="638"/>
      <c r="CE49" s="638"/>
      <c r="CF49" s="638"/>
      <c r="CG49" s="638"/>
      <c r="CH49" s="638"/>
      <c r="CI49" s="638"/>
      <c r="CJ49" s="1835"/>
      <c r="CK49" s="1841"/>
      <c r="CL49" s="708"/>
      <c r="CM49" s="638"/>
      <c r="CN49" s="638"/>
      <c r="CO49" s="638"/>
      <c r="CP49" s="638"/>
      <c r="CQ49" s="638"/>
      <c r="CR49" s="638"/>
      <c r="CS49" s="638"/>
      <c r="CT49" s="638"/>
      <c r="CU49" s="638"/>
      <c r="CV49" s="638"/>
      <c r="CW49" s="638"/>
      <c r="CX49" s="638"/>
      <c r="CY49" s="638"/>
      <c r="CZ49" s="638"/>
      <c r="DA49" s="638"/>
      <c r="DB49" s="638"/>
      <c r="DC49" s="638"/>
      <c r="DD49" s="638"/>
      <c r="DE49" s="638"/>
      <c r="DF49" s="638"/>
      <c r="DG49" s="1835"/>
      <c r="DH49" s="1841"/>
      <c r="DI49" s="708"/>
      <c r="DJ49" s="638"/>
      <c r="DK49" s="638"/>
      <c r="DL49" s="638"/>
      <c r="DM49" s="638"/>
      <c r="DN49" s="638"/>
      <c r="DO49" s="638"/>
      <c r="DP49" s="638"/>
      <c r="DQ49" s="638"/>
      <c r="DR49" s="638"/>
      <c r="DS49" s="638"/>
      <c r="DT49" s="638"/>
      <c r="DU49" s="638"/>
      <c r="DV49" s="638"/>
      <c r="DW49" s="638"/>
      <c r="DX49" s="638"/>
      <c r="DY49" s="638"/>
      <c r="DZ49" s="638"/>
      <c r="EA49" s="638"/>
      <c r="EB49" s="638"/>
      <c r="EC49" s="638"/>
      <c r="ED49" s="1835"/>
      <c r="EE49" s="1841"/>
      <c r="EF49" s="708"/>
      <c r="EG49" s="638"/>
      <c r="EH49" s="638"/>
      <c r="EI49" s="638"/>
      <c r="EJ49" s="638"/>
      <c r="EK49" s="638"/>
      <c r="EL49" s="638"/>
      <c r="EM49" s="638"/>
      <c r="EN49" s="638"/>
      <c r="EO49" s="638"/>
      <c r="EP49" s="638"/>
      <c r="EQ49" s="638"/>
      <c r="ER49" s="638"/>
      <c r="ES49" s="638"/>
      <c r="ET49" s="638"/>
      <c r="EU49" s="638"/>
      <c r="EV49" s="638"/>
      <c r="EW49" s="638"/>
      <c r="EX49" s="638"/>
      <c r="EY49" s="638"/>
      <c r="EZ49" s="638"/>
      <c r="FA49" s="1835"/>
      <c r="FB49" s="1841"/>
      <c r="FC49" s="708"/>
      <c r="FD49" s="638"/>
      <c r="FE49" s="638"/>
      <c r="FF49" s="638"/>
      <c r="FG49" s="638"/>
      <c r="FH49" s="638"/>
      <c r="FI49" s="638"/>
      <c r="FJ49" s="638"/>
      <c r="FK49" s="638"/>
      <c r="FL49" s="638"/>
      <c r="FM49" s="638"/>
      <c r="FN49" s="638"/>
      <c r="FO49" s="638"/>
      <c r="FP49" s="638"/>
      <c r="FQ49" s="638"/>
      <c r="FR49" s="638"/>
      <c r="FS49" s="638"/>
      <c r="FT49" s="638"/>
      <c r="FU49" s="638"/>
      <c r="FV49" s="638"/>
      <c r="FW49" s="638"/>
      <c r="FX49" s="1835"/>
      <c r="FY49" s="1841"/>
      <c r="FZ49" s="708"/>
    </row>
    <row r="50" spans="1:182" ht="12.75" customHeight="1" x14ac:dyDescent="0.2">
      <c r="A50" s="1817"/>
      <c r="B50" s="1822" t="s">
        <v>3916</v>
      </c>
      <c r="C50" s="1053" t="s">
        <v>52</v>
      </c>
      <c r="D50" s="339">
        <v>3340.8530000000001</v>
      </c>
      <c r="E50" s="339">
        <v>0</v>
      </c>
      <c r="F50" s="339">
        <v>332.40800000000002</v>
      </c>
      <c r="G50" s="339">
        <v>0</v>
      </c>
      <c r="H50" s="339">
        <v>0</v>
      </c>
      <c r="I50" s="339">
        <v>0</v>
      </c>
      <c r="J50" s="339">
        <v>0</v>
      </c>
      <c r="K50" s="339">
        <v>3673.261</v>
      </c>
      <c r="L50" s="1817"/>
      <c r="M50" s="1822" t="s">
        <v>3916</v>
      </c>
      <c r="N50" s="1053" t="s">
        <v>52</v>
      </c>
      <c r="O50" s="339">
        <v>105158.02179</v>
      </c>
      <c r="P50" s="339">
        <v>0</v>
      </c>
      <c r="Q50" s="339">
        <v>1136.31918</v>
      </c>
      <c r="R50" s="339">
        <v>0</v>
      </c>
      <c r="S50" s="339">
        <v>2879.2799</v>
      </c>
      <c r="T50" s="339">
        <v>29425.329949999999</v>
      </c>
      <c r="U50" s="339">
        <v>17722.791830000002</v>
      </c>
      <c r="V50" s="339">
        <v>156321.74265</v>
      </c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1835"/>
      <c r="AQ50" s="1840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  <c r="BC50" s="341"/>
      <c r="BD50" s="341"/>
      <c r="BE50" s="341"/>
      <c r="BF50" s="341"/>
      <c r="BG50" s="341"/>
      <c r="BH50" s="341"/>
      <c r="BI50" s="341"/>
      <c r="BJ50" s="341"/>
      <c r="BK50" s="341"/>
      <c r="BL50" s="341"/>
      <c r="BM50" s="1835"/>
      <c r="BN50" s="1840"/>
      <c r="BP50" s="341"/>
      <c r="BQ50" s="341"/>
      <c r="BR50" s="341"/>
      <c r="BS50" s="341"/>
      <c r="BT50" s="341"/>
      <c r="BU50" s="341"/>
      <c r="BV50" s="341"/>
      <c r="BW50" s="341"/>
      <c r="BX50" s="341"/>
      <c r="BY50" s="341"/>
      <c r="BZ50" s="341"/>
      <c r="CA50" s="341"/>
      <c r="CB50" s="341"/>
      <c r="CC50" s="341"/>
      <c r="CD50" s="341"/>
      <c r="CE50" s="341"/>
      <c r="CF50" s="341"/>
      <c r="CG50" s="341"/>
      <c r="CH50" s="341"/>
      <c r="CI50" s="341"/>
      <c r="CJ50" s="1835"/>
      <c r="CK50" s="1840"/>
      <c r="CM50" s="341"/>
      <c r="CN50" s="341"/>
      <c r="CO50" s="341"/>
      <c r="CP50" s="341"/>
      <c r="CQ50" s="341"/>
      <c r="CR50" s="341"/>
      <c r="CS50" s="341"/>
      <c r="CT50" s="341"/>
      <c r="CU50" s="341"/>
      <c r="CV50" s="341"/>
      <c r="CW50" s="341"/>
      <c r="CX50" s="341"/>
      <c r="CY50" s="341"/>
      <c r="CZ50" s="341"/>
      <c r="DA50" s="341"/>
      <c r="DB50" s="341"/>
      <c r="DC50" s="341"/>
      <c r="DD50" s="341"/>
      <c r="DE50" s="341"/>
      <c r="DF50" s="341"/>
      <c r="DG50" s="1835"/>
      <c r="DH50" s="1840"/>
      <c r="DJ50" s="341"/>
      <c r="DK50" s="341"/>
      <c r="DL50" s="341"/>
      <c r="DM50" s="341"/>
      <c r="DN50" s="341"/>
      <c r="DO50" s="341"/>
      <c r="DP50" s="341"/>
      <c r="DQ50" s="341"/>
      <c r="DR50" s="341"/>
      <c r="DS50" s="341"/>
      <c r="DT50" s="341"/>
      <c r="DU50" s="341"/>
      <c r="DV50" s="341"/>
      <c r="DW50" s="341"/>
      <c r="DX50" s="341"/>
      <c r="DY50" s="341"/>
      <c r="DZ50" s="341"/>
      <c r="EA50" s="341"/>
      <c r="EB50" s="341"/>
      <c r="EC50" s="341"/>
      <c r="ED50" s="1835"/>
      <c r="EE50" s="1840"/>
      <c r="EG50" s="341"/>
      <c r="EH50" s="341"/>
      <c r="EI50" s="341"/>
      <c r="EJ50" s="341"/>
      <c r="EK50" s="341"/>
      <c r="EL50" s="341"/>
      <c r="EM50" s="341"/>
      <c r="EN50" s="341"/>
      <c r="EO50" s="341"/>
      <c r="EP50" s="341"/>
      <c r="EQ50" s="341"/>
      <c r="ER50" s="341"/>
      <c r="ES50" s="341"/>
      <c r="ET50" s="341"/>
      <c r="EU50" s="341"/>
      <c r="EV50" s="341"/>
      <c r="EW50" s="341"/>
      <c r="EX50" s="341"/>
      <c r="EY50" s="341"/>
      <c r="EZ50" s="341"/>
      <c r="FA50" s="1835"/>
      <c r="FB50" s="1840"/>
      <c r="FD50" s="341"/>
      <c r="FE50" s="341"/>
      <c r="FF50" s="341"/>
      <c r="FG50" s="341"/>
      <c r="FH50" s="341"/>
      <c r="FI50" s="341"/>
      <c r="FJ50" s="341"/>
      <c r="FK50" s="341"/>
      <c r="FL50" s="341"/>
      <c r="FM50" s="341"/>
      <c r="FN50" s="341"/>
      <c r="FO50" s="341"/>
      <c r="FP50" s="341"/>
      <c r="FQ50" s="341"/>
      <c r="FR50" s="341"/>
      <c r="FS50" s="341"/>
      <c r="FT50" s="341"/>
      <c r="FU50" s="341"/>
      <c r="FV50" s="341"/>
      <c r="FW50" s="341"/>
      <c r="FX50" s="1835"/>
      <c r="FY50" s="1840"/>
    </row>
    <row r="51" spans="1:182" x14ac:dyDescent="0.2">
      <c r="A51" s="1817"/>
      <c r="B51" s="1820"/>
      <c r="C51" s="1053" t="s">
        <v>46</v>
      </c>
      <c r="D51" s="339">
        <v>33150.527999999998</v>
      </c>
      <c r="E51" s="339">
        <v>0</v>
      </c>
      <c r="F51" s="339">
        <v>4994.2730000000001</v>
      </c>
      <c r="G51" s="339">
        <v>0</v>
      </c>
      <c r="H51" s="339">
        <v>0</v>
      </c>
      <c r="I51" s="339">
        <v>0</v>
      </c>
      <c r="J51" s="339">
        <v>0</v>
      </c>
      <c r="K51" s="339">
        <v>38144.800999999999</v>
      </c>
      <c r="L51" s="1817"/>
      <c r="M51" s="1820"/>
      <c r="N51" s="1053" t="s">
        <v>46</v>
      </c>
      <c r="O51" s="339">
        <v>947157.66099</v>
      </c>
      <c r="P51" s="339">
        <v>0</v>
      </c>
      <c r="Q51" s="339">
        <v>5245.4983099999999</v>
      </c>
      <c r="R51" s="339">
        <v>0</v>
      </c>
      <c r="S51" s="339">
        <v>18618.251399999997</v>
      </c>
      <c r="T51" s="339">
        <v>316840.79990000004</v>
      </c>
      <c r="U51" s="339">
        <v>198628.34796000001</v>
      </c>
      <c r="V51" s="339">
        <v>1486490.5585600003</v>
      </c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1835"/>
      <c r="AQ51" s="18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1835"/>
      <c r="BN51" s="18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1835"/>
      <c r="CK51" s="1841"/>
      <c r="CM51" s="341"/>
      <c r="CN51" s="341"/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1835"/>
      <c r="DH51" s="18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  <c r="DY51" s="341"/>
      <c r="DZ51" s="341"/>
      <c r="EA51" s="341"/>
      <c r="EB51" s="341"/>
      <c r="EC51" s="341"/>
      <c r="ED51" s="1835"/>
      <c r="EE51" s="1841"/>
      <c r="EG51" s="341"/>
      <c r="EH51" s="341"/>
      <c r="EI51" s="341"/>
      <c r="EJ51" s="341"/>
      <c r="EK51" s="341"/>
      <c r="EL51" s="341"/>
      <c r="EM51" s="341"/>
      <c r="EN51" s="341"/>
      <c r="EO51" s="341"/>
      <c r="EP51" s="341"/>
      <c r="EQ51" s="341"/>
      <c r="ER51" s="341"/>
      <c r="ES51" s="341"/>
      <c r="ET51" s="341"/>
      <c r="EU51" s="341"/>
      <c r="EV51" s="341"/>
      <c r="EW51" s="341"/>
      <c r="EX51" s="341"/>
      <c r="EY51" s="341"/>
      <c r="EZ51" s="341"/>
      <c r="FA51" s="1835"/>
      <c r="FB51" s="1841"/>
      <c r="FD51" s="341"/>
      <c r="FE51" s="341"/>
      <c r="FF51" s="341"/>
      <c r="FG51" s="341"/>
      <c r="FH51" s="341"/>
      <c r="FI51" s="341"/>
      <c r="FJ51" s="341"/>
      <c r="FK51" s="341"/>
      <c r="FL51" s="341"/>
      <c r="FM51" s="341"/>
      <c r="FN51" s="341"/>
      <c r="FO51" s="341"/>
      <c r="FP51" s="341"/>
      <c r="FQ51" s="341"/>
      <c r="FR51" s="341"/>
      <c r="FS51" s="341"/>
      <c r="FT51" s="341"/>
      <c r="FU51" s="341"/>
      <c r="FV51" s="341"/>
      <c r="FW51" s="341"/>
      <c r="FX51" s="1835"/>
      <c r="FY51" s="1841"/>
    </row>
    <row r="52" spans="1:182" x14ac:dyDescent="0.2">
      <c r="A52" s="1817"/>
      <c r="B52" s="1820"/>
      <c r="C52" s="1536" t="s">
        <v>47</v>
      </c>
      <c r="D52" s="339">
        <v>43567.512999999999</v>
      </c>
      <c r="E52" s="339">
        <v>0</v>
      </c>
      <c r="F52" s="339">
        <v>12582.319</v>
      </c>
      <c r="G52" s="339">
        <v>0</v>
      </c>
      <c r="H52" s="339">
        <v>0</v>
      </c>
      <c r="I52" s="339">
        <v>0</v>
      </c>
      <c r="J52" s="339">
        <v>0</v>
      </c>
      <c r="K52" s="339">
        <v>56149.832000000002</v>
      </c>
      <c r="L52" s="1817"/>
      <c r="M52" s="1820"/>
      <c r="N52" s="1536" t="s">
        <v>47</v>
      </c>
      <c r="O52" s="339">
        <v>1664833.2650299999</v>
      </c>
      <c r="P52" s="339">
        <v>0</v>
      </c>
      <c r="Q52" s="339">
        <v>22238.66719</v>
      </c>
      <c r="R52" s="339">
        <v>0</v>
      </c>
      <c r="S52" s="339">
        <v>20467.643640000002</v>
      </c>
      <c r="T52" s="339">
        <v>364817.69924000005</v>
      </c>
      <c r="U52" s="339">
        <v>256691.77022000001</v>
      </c>
      <c r="V52" s="339">
        <v>2329049.04532</v>
      </c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1835"/>
      <c r="AQ52" s="1841"/>
      <c r="AR52" s="960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1835"/>
      <c r="BN52" s="1841"/>
      <c r="BO52" s="960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1835"/>
      <c r="CK52" s="1841"/>
      <c r="CL52" s="960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1835"/>
      <c r="DH52" s="1841"/>
      <c r="DI52" s="960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1835"/>
      <c r="EE52" s="1841"/>
      <c r="EF52" s="960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1835"/>
      <c r="FB52" s="1841"/>
      <c r="FC52" s="960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1835"/>
      <c r="FY52" s="1841"/>
      <c r="FZ52" s="960"/>
    </row>
    <row r="53" spans="1:182" x14ac:dyDescent="0.2">
      <c r="A53" s="1817"/>
      <c r="B53" s="1820"/>
      <c r="C53" s="1053" t="s">
        <v>48</v>
      </c>
      <c r="D53" s="339">
        <v>33394.644</v>
      </c>
      <c r="E53" s="339">
        <v>0</v>
      </c>
      <c r="F53" s="339">
        <v>9019.6579999999994</v>
      </c>
      <c r="G53" s="339">
        <v>0</v>
      </c>
      <c r="H53" s="339">
        <v>0</v>
      </c>
      <c r="I53" s="339">
        <v>0</v>
      </c>
      <c r="J53" s="339">
        <v>0</v>
      </c>
      <c r="K53" s="339">
        <v>42414.302000000003</v>
      </c>
      <c r="L53" s="1817"/>
      <c r="M53" s="1820"/>
      <c r="N53" s="1053" t="s">
        <v>48</v>
      </c>
      <c r="O53" s="339">
        <v>1810882.6288099999</v>
      </c>
      <c r="P53" s="339">
        <v>0</v>
      </c>
      <c r="Q53" s="339">
        <v>38511.687480000008</v>
      </c>
      <c r="R53" s="339">
        <v>0</v>
      </c>
      <c r="S53" s="339">
        <v>7725.90942</v>
      </c>
      <c r="T53" s="339">
        <v>143769.28778000001</v>
      </c>
      <c r="U53" s="339">
        <v>94217.17276999999</v>
      </c>
      <c r="V53" s="339">
        <v>2095106.6862600001</v>
      </c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1835"/>
      <c r="AQ53" s="18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1835"/>
      <c r="BN53" s="18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1835"/>
      <c r="CK53" s="1841"/>
      <c r="CM53" s="341"/>
      <c r="CN53" s="341"/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1835"/>
      <c r="DH53" s="18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1835"/>
      <c r="EE53" s="1841"/>
      <c r="EG53" s="341"/>
      <c r="EH53" s="341"/>
      <c r="EI53" s="341"/>
      <c r="EJ53" s="341"/>
      <c r="EK53" s="341"/>
      <c r="EL53" s="341"/>
      <c r="EM53" s="341"/>
      <c r="EN53" s="341"/>
      <c r="EO53" s="341"/>
      <c r="EP53" s="341"/>
      <c r="EQ53" s="341"/>
      <c r="ER53" s="341"/>
      <c r="ES53" s="341"/>
      <c r="ET53" s="341"/>
      <c r="EU53" s="341"/>
      <c r="EV53" s="341"/>
      <c r="EW53" s="341"/>
      <c r="EX53" s="341"/>
      <c r="EY53" s="341"/>
      <c r="EZ53" s="341"/>
      <c r="FA53" s="1835"/>
      <c r="FB53" s="1841"/>
      <c r="FD53" s="341"/>
      <c r="FE53" s="341"/>
      <c r="FF53" s="341"/>
      <c r="FG53" s="341"/>
      <c r="FH53" s="341"/>
      <c r="FI53" s="341"/>
      <c r="FJ53" s="341"/>
      <c r="FK53" s="341"/>
      <c r="FL53" s="341"/>
      <c r="FM53" s="341"/>
      <c r="FN53" s="341"/>
      <c r="FO53" s="341"/>
      <c r="FP53" s="341"/>
      <c r="FQ53" s="341"/>
      <c r="FR53" s="341"/>
      <c r="FS53" s="341"/>
      <c r="FT53" s="341"/>
      <c r="FU53" s="341"/>
      <c r="FV53" s="341"/>
      <c r="FW53" s="341"/>
      <c r="FX53" s="1835"/>
      <c r="FY53" s="1841"/>
    </row>
    <row r="54" spans="1:182" x14ac:dyDescent="0.2">
      <c r="A54" s="1817"/>
      <c r="B54" s="1820"/>
      <c r="C54" s="1053" t="s">
        <v>49</v>
      </c>
      <c r="D54" s="339">
        <v>11809.852000000001</v>
      </c>
      <c r="E54" s="339">
        <v>0</v>
      </c>
      <c r="F54" s="339">
        <v>4340.9527199999993</v>
      </c>
      <c r="G54" s="339">
        <v>0</v>
      </c>
      <c r="H54" s="339">
        <v>0</v>
      </c>
      <c r="I54" s="339">
        <v>0</v>
      </c>
      <c r="J54" s="339">
        <v>0</v>
      </c>
      <c r="K54" s="339">
        <v>16150.804719999998</v>
      </c>
      <c r="L54" s="1817"/>
      <c r="M54" s="1820"/>
      <c r="N54" s="1053" t="s">
        <v>49</v>
      </c>
      <c r="O54" s="339">
        <v>1821451.902</v>
      </c>
      <c r="P54" s="339">
        <v>0</v>
      </c>
      <c r="Q54" s="339">
        <v>22747.580239999999</v>
      </c>
      <c r="R54" s="339">
        <v>0</v>
      </c>
      <c r="S54" s="339">
        <v>512.59973000000002</v>
      </c>
      <c r="T54" s="339">
        <v>36095.439740000002</v>
      </c>
      <c r="U54" s="339">
        <v>23278.091379999998</v>
      </c>
      <c r="V54" s="339">
        <v>1904085.6130900001</v>
      </c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1835"/>
      <c r="AQ54" s="18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1"/>
      <c r="BH54" s="341"/>
      <c r="BI54" s="341"/>
      <c r="BJ54" s="341"/>
      <c r="BK54" s="341"/>
      <c r="BL54" s="341"/>
      <c r="BM54" s="1835"/>
      <c r="BN54" s="18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1"/>
      <c r="CD54" s="341"/>
      <c r="CE54" s="341"/>
      <c r="CF54" s="341"/>
      <c r="CG54" s="341"/>
      <c r="CH54" s="341"/>
      <c r="CI54" s="341"/>
      <c r="CJ54" s="1835"/>
      <c r="CK54" s="1841"/>
      <c r="CM54" s="341"/>
      <c r="CN54" s="341"/>
      <c r="CO54" s="341"/>
      <c r="CP54" s="341"/>
      <c r="CQ54" s="341"/>
      <c r="CR54" s="341"/>
      <c r="CS54" s="341"/>
      <c r="CT54" s="341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1"/>
      <c r="DG54" s="1835"/>
      <c r="DH54" s="1841"/>
      <c r="DJ54" s="341"/>
      <c r="DK54" s="341"/>
      <c r="DL54" s="341"/>
      <c r="DM54" s="341"/>
      <c r="DN54" s="341"/>
      <c r="DO54" s="341"/>
      <c r="DP54" s="341"/>
      <c r="DQ54" s="341"/>
      <c r="DR54" s="341"/>
      <c r="DS54" s="341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1835"/>
      <c r="EE54" s="1841"/>
      <c r="EG54" s="341"/>
      <c r="EH54" s="341"/>
      <c r="EI54" s="341"/>
      <c r="EJ54" s="341"/>
      <c r="EK54" s="341"/>
      <c r="EL54" s="341"/>
      <c r="EM54" s="341"/>
      <c r="EN54" s="341"/>
      <c r="EO54" s="341"/>
      <c r="EP54" s="341"/>
      <c r="EQ54" s="341"/>
      <c r="ER54" s="341"/>
      <c r="ES54" s="341"/>
      <c r="ET54" s="341"/>
      <c r="EU54" s="341"/>
      <c r="EV54" s="341"/>
      <c r="EW54" s="341"/>
      <c r="EX54" s="341"/>
      <c r="EY54" s="341"/>
      <c r="EZ54" s="341"/>
      <c r="FA54" s="1835"/>
      <c r="FB54" s="1841"/>
      <c r="FD54" s="341"/>
      <c r="FE54" s="341"/>
      <c r="FF54" s="341"/>
      <c r="FG54" s="341"/>
      <c r="FH54" s="341"/>
      <c r="FI54" s="341"/>
      <c r="FJ54" s="341"/>
      <c r="FK54" s="341"/>
      <c r="FL54" s="341"/>
      <c r="FM54" s="341"/>
      <c r="FN54" s="341"/>
      <c r="FO54" s="341"/>
      <c r="FP54" s="341"/>
      <c r="FQ54" s="341"/>
      <c r="FR54" s="341"/>
      <c r="FS54" s="341"/>
      <c r="FT54" s="341"/>
      <c r="FU54" s="341"/>
      <c r="FV54" s="341"/>
      <c r="FW54" s="341"/>
      <c r="FX54" s="1835"/>
      <c r="FY54" s="1841"/>
    </row>
    <row r="55" spans="1:182" ht="14.25" thickBot="1" x14ac:dyDescent="0.25">
      <c r="A55" s="1818"/>
      <c r="B55" s="1823"/>
      <c r="C55" s="1493" t="s">
        <v>4023</v>
      </c>
      <c r="D55" s="636">
        <v>125263.39</v>
      </c>
      <c r="E55" s="636">
        <v>0</v>
      </c>
      <c r="F55" s="636">
        <v>31269.610719999997</v>
      </c>
      <c r="G55" s="636">
        <v>0</v>
      </c>
      <c r="H55" s="636">
        <v>0</v>
      </c>
      <c r="I55" s="636">
        <v>0</v>
      </c>
      <c r="J55" s="636">
        <v>0</v>
      </c>
      <c r="K55" s="636">
        <v>156533.00071999998</v>
      </c>
      <c r="L55" s="1818"/>
      <c r="M55" s="1823"/>
      <c r="N55" s="1493" t="s">
        <v>4023</v>
      </c>
      <c r="O55" s="636">
        <v>6349483.4786199993</v>
      </c>
      <c r="P55" s="636">
        <v>0</v>
      </c>
      <c r="Q55" s="636">
        <v>89879.752400000012</v>
      </c>
      <c r="R55" s="636">
        <v>0</v>
      </c>
      <c r="S55" s="636">
        <v>50203.684089999995</v>
      </c>
      <c r="T55" s="636">
        <v>890948.55661000009</v>
      </c>
      <c r="U55" s="636">
        <v>590538.17415999994</v>
      </c>
      <c r="V55" s="636">
        <v>7971053.6458800007</v>
      </c>
      <c r="W55" s="638"/>
      <c r="X55" s="638"/>
      <c r="Y55" s="638"/>
      <c r="Z55" s="638"/>
      <c r="AA55" s="638"/>
      <c r="AB55" s="638"/>
      <c r="AC55" s="638"/>
      <c r="AD55" s="638"/>
      <c r="AE55" s="638"/>
      <c r="AF55" s="638"/>
      <c r="AG55" s="638"/>
      <c r="AH55" s="638"/>
      <c r="AI55" s="638"/>
      <c r="AJ55" s="638"/>
      <c r="AK55" s="638"/>
      <c r="AL55" s="638"/>
      <c r="AM55" s="638"/>
      <c r="AN55" s="638"/>
      <c r="AO55" s="638"/>
      <c r="AP55" s="1835"/>
      <c r="AQ55" s="1841"/>
      <c r="AR55" s="708"/>
      <c r="AS55" s="638"/>
      <c r="AT55" s="638"/>
      <c r="AU55" s="638"/>
      <c r="AV55" s="638"/>
      <c r="AW55" s="638"/>
      <c r="AX55" s="638"/>
      <c r="AY55" s="638"/>
      <c r="AZ55" s="638"/>
      <c r="BA55" s="638"/>
      <c r="BB55" s="638"/>
      <c r="BC55" s="638"/>
      <c r="BD55" s="638"/>
      <c r="BE55" s="638"/>
      <c r="BF55" s="638"/>
      <c r="BG55" s="638"/>
      <c r="BH55" s="638"/>
      <c r="BI55" s="638"/>
      <c r="BJ55" s="638"/>
      <c r="BK55" s="638"/>
      <c r="BL55" s="638"/>
      <c r="BM55" s="1835"/>
      <c r="BN55" s="1841"/>
      <c r="BO55" s="708"/>
      <c r="BP55" s="638"/>
      <c r="BQ55" s="638"/>
      <c r="BR55" s="638"/>
      <c r="BS55" s="638"/>
      <c r="BT55" s="638"/>
      <c r="BU55" s="638"/>
      <c r="BV55" s="638"/>
      <c r="BW55" s="638"/>
      <c r="BX55" s="638"/>
      <c r="BY55" s="638"/>
      <c r="BZ55" s="638"/>
      <c r="CA55" s="638"/>
      <c r="CB55" s="638"/>
      <c r="CC55" s="638"/>
      <c r="CD55" s="638"/>
      <c r="CE55" s="638"/>
      <c r="CF55" s="638"/>
      <c r="CG55" s="638"/>
      <c r="CH55" s="638"/>
      <c r="CI55" s="638"/>
      <c r="CJ55" s="1835"/>
      <c r="CK55" s="1841"/>
      <c r="CL55" s="708"/>
      <c r="CM55" s="638"/>
      <c r="CN55" s="638"/>
      <c r="CO55" s="638"/>
      <c r="CP55" s="638"/>
      <c r="CQ55" s="638"/>
      <c r="CR55" s="638"/>
      <c r="CS55" s="638"/>
      <c r="CT55" s="638"/>
      <c r="CU55" s="638"/>
      <c r="CV55" s="638"/>
      <c r="CW55" s="638"/>
      <c r="CX55" s="638"/>
      <c r="CY55" s="638"/>
      <c r="CZ55" s="638"/>
      <c r="DA55" s="638"/>
      <c r="DB55" s="638"/>
      <c r="DC55" s="638"/>
      <c r="DD55" s="638"/>
      <c r="DE55" s="638"/>
      <c r="DF55" s="638"/>
      <c r="DG55" s="1835"/>
      <c r="DH55" s="1841"/>
      <c r="DI55" s="708"/>
      <c r="DJ55" s="638"/>
      <c r="DK55" s="638"/>
      <c r="DL55" s="638"/>
      <c r="DM55" s="638"/>
      <c r="DN55" s="638"/>
      <c r="DO55" s="638"/>
      <c r="DP55" s="638"/>
      <c r="DQ55" s="638"/>
      <c r="DR55" s="638"/>
      <c r="DS55" s="638"/>
      <c r="DT55" s="638"/>
      <c r="DU55" s="638"/>
      <c r="DV55" s="638"/>
      <c r="DW55" s="638"/>
      <c r="DX55" s="638"/>
      <c r="DY55" s="638"/>
      <c r="DZ55" s="638"/>
      <c r="EA55" s="638"/>
      <c r="EB55" s="638"/>
      <c r="EC55" s="638"/>
      <c r="ED55" s="1835"/>
      <c r="EE55" s="1841"/>
      <c r="EF55" s="708"/>
      <c r="EG55" s="638"/>
      <c r="EH55" s="638"/>
      <c r="EI55" s="638"/>
      <c r="EJ55" s="638"/>
      <c r="EK55" s="638"/>
      <c r="EL55" s="638"/>
      <c r="EM55" s="638"/>
      <c r="EN55" s="638"/>
      <c r="EO55" s="638"/>
      <c r="EP55" s="638"/>
      <c r="EQ55" s="638"/>
      <c r="ER55" s="638"/>
      <c r="ES55" s="638"/>
      <c r="ET55" s="638"/>
      <c r="EU55" s="638"/>
      <c r="EV55" s="638"/>
      <c r="EW55" s="638"/>
      <c r="EX55" s="638"/>
      <c r="EY55" s="638"/>
      <c r="EZ55" s="638"/>
      <c r="FA55" s="1835"/>
      <c r="FB55" s="1841"/>
      <c r="FC55" s="708"/>
      <c r="FD55" s="638"/>
      <c r="FE55" s="638"/>
      <c r="FF55" s="638"/>
      <c r="FG55" s="638"/>
      <c r="FH55" s="638"/>
      <c r="FI55" s="638"/>
      <c r="FJ55" s="638"/>
      <c r="FK55" s="638"/>
      <c r="FL55" s="638"/>
      <c r="FM55" s="638"/>
      <c r="FN55" s="638"/>
      <c r="FO55" s="638"/>
      <c r="FP55" s="638"/>
      <c r="FQ55" s="638"/>
      <c r="FR55" s="638"/>
      <c r="FS55" s="638"/>
      <c r="FT55" s="638"/>
      <c r="FU55" s="638"/>
      <c r="FV55" s="638"/>
      <c r="FW55" s="638"/>
      <c r="FX55" s="1835"/>
      <c r="FY55" s="1841"/>
      <c r="FZ55" s="708"/>
    </row>
    <row r="56" spans="1:182" ht="12.75" customHeight="1" x14ac:dyDescent="0.2">
      <c r="A56" s="1816" t="s">
        <v>1534</v>
      </c>
      <c r="B56" s="1819" t="s">
        <v>3915</v>
      </c>
      <c r="C56" s="1533" t="s">
        <v>4024</v>
      </c>
      <c r="D56" s="335">
        <v>876695.34040494042</v>
      </c>
      <c r="E56" s="335">
        <v>0</v>
      </c>
      <c r="F56" s="335">
        <v>0</v>
      </c>
      <c r="G56" s="335">
        <v>2805.444</v>
      </c>
      <c r="H56" s="335">
        <v>61262.123351960014</v>
      </c>
      <c r="I56" s="335">
        <v>511917.18108424044</v>
      </c>
      <c r="J56" s="335">
        <v>64.605937499999996</v>
      </c>
      <c r="K56" s="335">
        <v>1452744.6947786408</v>
      </c>
      <c r="L56" s="1836" t="s">
        <v>1419</v>
      </c>
      <c r="M56" s="1819" t="s">
        <v>3915</v>
      </c>
      <c r="N56" s="1533" t="s">
        <v>4024</v>
      </c>
      <c r="O56" s="335">
        <v>5656818.3030805001</v>
      </c>
      <c r="P56" s="335">
        <v>0</v>
      </c>
      <c r="Q56" s="335">
        <v>80.548810000000003</v>
      </c>
      <c r="R56" s="335">
        <v>0</v>
      </c>
      <c r="S56" s="335">
        <v>0</v>
      </c>
      <c r="T56" s="335">
        <v>276737.35022000002</v>
      </c>
      <c r="U56" s="335">
        <v>0</v>
      </c>
      <c r="V56" s="335">
        <v>5933636.2021105001</v>
      </c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1835"/>
      <c r="AQ56" s="1840"/>
      <c r="AS56" s="341"/>
      <c r="AT56" s="341"/>
      <c r="AU56" s="341"/>
      <c r="AV56" s="341"/>
      <c r="AW56" s="341"/>
      <c r="AX56" s="341"/>
      <c r="AY56" s="341"/>
      <c r="AZ56" s="341"/>
      <c r="BA56" s="341"/>
      <c r="BB56" s="341"/>
      <c r="BC56" s="341"/>
      <c r="BD56" s="341"/>
      <c r="BE56" s="341"/>
      <c r="BF56" s="341"/>
      <c r="BG56" s="341"/>
      <c r="BH56" s="341"/>
      <c r="BI56" s="341"/>
      <c r="BJ56" s="341"/>
      <c r="BK56" s="341"/>
      <c r="BL56" s="341"/>
      <c r="BM56" s="1835"/>
      <c r="BN56" s="1840"/>
      <c r="BP56" s="341"/>
      <c r="BQ56" s="341"/>
      <c r="BR56" s="341"/>
      <c r="BS56" s="341"/>
      <c r="BT56" s="341"/>
      <c r="BU56" s="341"/>
      <c r="BV56" s="341"/>
      <c r="BW56" s="341"/>
      <c r="BX56" s="341"/>
      <c r="BY56" s="341"/>
      <c r="BZ56" s="341"/>
      <c r="CA56" s="341"/>
      <c r="CB56" s="341"/>
      <c r="CC56" s="341"/>
      <c r="CD56" s="341"/>
      <c r="CE56" s="341"/>
      <c r="CF56" s="341"/>
      <c r="CG56" s="341"/>
      <c r="CH56" s="341"/>
      <c r="CI56" s="341"/>
      <c r="CJ56" s="1835"/>
      <c r="CK56" s="1840"/>
      <c r="CM56" s="341"/>
      <c r="CN56" s="341"/>
      <c r="CO56" s="341"/>
      <c r="CP56" s="341"/>
      <c r="CQ56" s="341"/>
      <c r="CR56" s="341"/>
      <c r="CS56" s="341"/>
      <c r="CT56" s="341"/>
      <c r="CU56" s="341"/>
      <c r="CV56" s="341"/>
      <c r="CW56" s="341"/>
      <c r="CX56" s="341"/>
      <c r="CY56" s="341"/>
      <c r="CZ56" s="341"/>
      <c r="DA56" s="341"/>
      <c r="DB56" s="341"/>
      <c r="DC56" s="341"/>
      <c r="DD56" s="341"/>
      <c r="DE56" s="341"/>
      <c r="DF56" s="341"/>
      <c r="DG56" s="1835"/>
      <c r="DH56" s="1840"/>
      <c r="DJ56" s="341"/>
      <c r="DK56" s="341"/>
      <c r="DL56" s="341"/>
      <c r="DM56" s="341"/>
      <c r="DN56" s="341"/>
      <c r="DO56" s="341"/>
      <c r="DP56" s="341"/>
      <c r="DQ56" s="341"/>
      <c r="DR56" s="341"/>
      <c r="DS56" s="341"/>
      <c r="DT56" s="341"/>
      <c r="DU56" s="341"/>
      <c r="DV56" s="341"/>
      <c r="DW56" s="341"/>
      <c r="DX56" s="341"/>
      <c r="DY56" s="341"/>
      <c r="DZ56" s="341"/>
      <c r="EA56" s="341"/>
      <c r="EB56" s="341"/>
      <c r="EC56" s="341"/>
      <c r="ED56" s="1835"/>
      <c r="EE56" s="1840"/>
      <c r="EG56" s="341"/>
      <c r="EH56" s="341"/>
      <c r="EI56" s="341"/>
      <c r="EJ56" s="341"/>
      <c r="EK56" s="341"/>
      <c r="EL56" s="341"/>
      <c r="EM56" s="341"/>
      <c r="EN56" s="341"/>
      <c r="EO56" s="341"/>
      <c r="EP56" s="341"/>
      <c r="EQ56" s="341"/>
      <c r="ER56" s="341"/>
      <c r="ES56" s="341"/>
      <c r="ET56" s="341"/>
      <c r="EU56" s="341"/>
      <c r="EV56" s="341"/>
      <c r="EW56" s="341"/>
      <c r="EX56" s="341"/>
      <c r="EY56" s="341"/>
      <c r="EZ56" s="341"/>
      <c r="FA56" s="1835"/>
      <c r="FB56" s="1840"/>
      <c r="FD56" s="341"/>
      <c r="FE56" s="341"/>
      <c r="FF56" s="341"/>
      <c r="FG56" s="341"/>
      <c r="FH56" s="341"/>
      <c r="FI56" s="341"/>
      <c r="FJ56" s="341"/>
      <c r="FK56" s="341"/>
      <c r="FL56" s="341"/>
      <c r="FM56" s="341"/>
      <c r="FN56" s="341"/>
      <c r="FO56" s="341"/>
      <c r="FP56" s="341"/>
      <c r="FQ56" s="341"/>
      <c r="FR56" s="341"/>
      <c r="FS56" s="341"/>
      <c r="FT56" s="341"/>
      <c r="FU56" s="341"/>
      <c r="FV56" s="341"/>
      <c r="FW56" s="341"/>
      <c r="FX56" s="1835"/>
      <c r="FY56" s="1840"/>
    </row>
    <row r="57" spans="1:182" x14ac:dyDescent="0.2">
      <c r="A57" s="1817"/>
      <c r="B57" s="1820"/>
      <c r="C57" s="1053" t="s">
        <v>4025</v>
      </c>
      <c r="D57" s="339">
        <v>2758681.680959628</v>
      </c>
      <c r="E57" s="339">
        <v>0</v>
      </c>
      <c r="F57" s="339">
        <v>0</v>
      </c>
      <c r="G57" s="339">
        <v>5884.3283000000001</v>
      </c>
      <c r="H57" s="339">
        <v>121972.07270912</v>
      </c>
      <c r="I57" s="339">
        <v>1584943.3741965804</v>
      </c>
      <c r="J57" s="339">
        <v>254.76462500000002</v>
      </c>
      <c r="K57" s="339">
        <v>4471736.2207903285</v>
      </c>
      <c r="L57" s="1837"/>
      <c r="M57" s="1820"/>
      <c r="N57" s="1053" t="s">
        <v>4025</v>
      </c>
      <c r="O57" s="339">
        <v>16541928.920454999</v>
      </c>
      <c r="P57" s="339">
        <v>0</v>
      </c>
      <c r="Q57" s="339">
        <v>45.34617999999999</v>
      </c>
      <c r="R57" s="339">
        <v>0</v>
      </c>
      <c r="S57" s="339">
        <v>0</v>
      </c>
      <c r="T57" s="339">
        <v>647959.30726999999</v>
      </c>
      <c r="U57" s="339">
        <v>0</v>
      </c>
      <c r="V57" s="339">
        <v>17189933.573904999</v>
      </c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1835"/>
      <c r="AQ57" s="18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1835"/>
      <c r="BN57" s="18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1835"/>
      <c r="CK57" s="18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1835"/>
      <c r="DH57" s="18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  <c r="DY57" s="341"/>
      <c r="DZ57" s="341"/>
      <c r="EA57" s="341"/>
      <c r="EB57" s="341"/>
      <c r="EC57" s="341"/>
      <c r="ED57" s="1835"/>
      <c r="EE57" s="1841"/>
      <c r="EG57" s="341"/>
      <c r="EH57" s="341"/>
      <c r="EI57" s="341"/>
      <c r="EJ57" s="341"/>
      <c r="EK57" s="341"/>
      <c r="EL57" s="341"/>
      <c r="EM57" s="341"/>
      <c r="EN57" s="341"/>
      <c r="EO57" s="341"/>
      <c r="EP57" s="341"/>
      <c r="EQ57" s="341"/>
      <c r="ER57" s="341"/>
      <c r="ES57" s="341"/>
      <c r="ET57" s="341"/>
      <c r="EU57" s="341"/>
      <c r="EV57" s="341"/>
      <c r="EW57" s="341"/>
      <c r="EX57" s="341"/>
      <c r="EY57" s="341"/>
      <c r="EZ57" s="341"/>
      <c r="FA57" s="1835"/>
      <c r="FB57" s="1841"/>
      <c r="FD57" s="341"/>
      <c r="FE57" s="341"/>
      <c r="FF57" s="341"/>
      <c r="FG57" s="341"/>
      <c r="FH57" s="341"/>
      <c r="FI57" s="341"/>
      <c r="FJ57" s="341"/>
      <c r="FK57" s="341"/>
      <c r="FL57" s="341"/>
      <c r="FM57" s="341"/>
      <c r="FN57" s="341"/>
      <c r="FO57" s="341"/>
      <c r="FP57" s="341"/>
      <c r="FQ57" s="341"/>
      <c r="FR57" s="341"/>
      <c r="FS57" s="341"/>
      <c r="FT57" s="341"/>
      <c r="FU57" s="341"/>
      <c r="FV57" s="341"/>
      <c r="FW57" s="341"/>
      <c r="FX57" s="1835"/>
      <c r="FY57" s="1841"/>
    </row>
    <row r="58" spans="1:182" ht="13.5" x14ac:dyDescent="0.2">
      <c r="A58" s="1817"/>
      <c r="B58" s="1821"/>
      <c r="C58" s="1600" t="s">
        <v>4023</v>
      </c>
      <c r="D58" s="959">
        <v>3635377.0213645683</v>
      </c>
      <c r="E58" s="959">
        <v>0</v>
      </c>
      <c r="F58" s="959">
        <v>0</v>
      </c>
      <c r="G58" s="959">
        <v>8689.7723000000005</v>
      </c>
      <c r="H58" s="959">
        <v>183234.19606108</v>
      </c>
      <c r="I58" s="959">
        <v>2096860.5552808209</v>
      </c>
      <c r="J58" s="959">
        <v>319.37056250000001</v>
      </c>
      <c r="K58" s="959">
        <v>5924480.9155689692</v>
      </c>
      <c r="L58" s="1837"/>
      <c r="M58" s="1821"/>
      <c r="N58" s="1600" t="s">
        <v>4023</v>
      </c>
      <c r="O58" s="959">
        <v>22198747.2235355</v>
      </c>
      <c r="P58" s="959">
        <v>0</v>
      </c>
      <c r="Q58" s="959">
        <v>125.89498999999999</v>
      </c>
      <c r="R58" s="959">
        <v>0</v>
      </c>
      <c r="S58" s="959">
        <v>0</v>
      </c>
      <c r="T58" s="959">
        <v>924696.65749000001</v>
      </c>
      <c r="U58" s="959">
        <v>0</v>
      </c>
      <c r="V58" s="959">
        <v>23123569.776015498</v>
      </c>
      <c r="W58" s="638"/>
      <c r="X58" s="638"/>
      <c r="Y58" s="638"/>
      <c r="Z58" s="638"/>
      <c r="AA58" s="638"/>
      <c r="AB58" s="638"/>
      <c r="AC58" s="638"/>
      <c r="AD58" s="638"/>
      <c r="AE58" s="638"/>
      <c r="AF58" s="638"/>
      <c r="AG58" s="638"/>
      <c r="AH58" s="638"/>
      <c r="AI58" s="638"/>
      <c r="AJ58" s="638"/>
      <c r="AK58" s="638"/>
      <c r="AL58" s="638"/>
      <c r="AM58" s="638"/>
      <c r="AN58" s="638"/>
      <c r="AO58" s="638"/>
      <c r="AP58" s="1835"/>
      <c r="AQ58" s="1841"/>
      <c r="AR58" s="708"/>
      <c r="AS58" s="638"/>
      <c r="AT58" s="638"/>
      <c r="AU58" s="638"/>
      <c r="AV58" s="638"/>
      <c r="AW58" s="638"/>
      <c r="AX58" s="638"/>
      <c r="AY58" s="638"/>
      <c r="AZ58" s="638"/>
      <c r="BA58" s="638"/>
      <c r="BB58" s="638"/>
      <c r="BC58" s="638"/>
      <c r="BD58" s="638"/>
      <c r="BE58" s="638"/>
      <c r="BF58" s="638"/>
      <c r="BG58" s="638"/>
      <c r="BH58" s="638"/>
      <c r="BI58" s="638"/>
      <c r="BJ58" s="638"/>
      <c r="BK58" s="638"/>
      <c r="BL58" s="638"/>
      <c r="BM58" s="1835"/>
      <c r="BN58" s="1841"/>
      <c r="BO58" s="708"/>
      <c r="BP58" s="638"/>
      <c r="BQ58" s="638"/>
      <c r="BR58" s="638"/>
      <c r="BS58" s="638"/>
      <c r="BT58" s="638"/>
      <c r="BU58" s="638"/>
      <c r="BV58" s="638"/>
      <c r="BW58" s="638"/>
      <c r="BX58" s="638"/>
      <c r="BY58" s="638"/>
      <c r="BZ58" s="638"/>
      <c r="CA58" s="638"/>
      <c r="CB58" s="638"/>
      <c r="CC58" s="638"/>
      <c r="CD58" s="638"/>
      <c r="CE58" s="638"/>
      <c r="CF58" s="638"/>
      <c r="CG58" s="638"/>
      <c r="CH58" s="638"/>
      <c r="CI58" s="638"/>
      <c r="CJ58" s="1835"/>
      <c r="CK58" s="1841"/>
      <c r="CL58" s="708"/>
      <c r="CM58" s="638"/>
      <c r="CN58" s="638"/>
      <c r="CO58" s="638"/>
      <c r="CP58" s="638"/>
      <c r="CQ58" s="638"/>
      <c r="CR58" s="638"/>
      <c r="CS58" s="638"/>
      <c r="CT58" s="638"/>
      <c r="CU58" s="638"/>
      <c r="CV58" s="638"/>
      <c r="CW58" s="638"/>
      <c r="CX58" s="638"/>
      <c r="CY58" s="638"/>
      <c r="CZ58" s="638"/>
      <c r="DA58" s="638"/>
      <c r="DB58" s="638"/>
      <c r="DC58" s="638"/>
      <c r="DD58" s="638"/>
      <c r="DE58" s="638"/>
      <c r="DF58" s="638"/>
      <c r="DG58" s="1835"/>
      <c r="DH58" s="1841"/>
      <c r="DI58" s="708"/>
      <c r="DJ58" s="638"/>
      <c r="DK58" s="638"/>
      <c r="DL58" s="638"/>
      <c r="DM58" s="638"/>
      <c r="DN58" s="638"/>
      <c r="DO58" s="638"/>
      <c r="DP58" s="638"/>
      <c r="DQ58" s="638"/>
      <c r="DR58" s="638"/>
      <c r="DS58" s="638"/>
      <c r="DT58" s="638"/>
      <c r="DU58" s="638"/>
      <c r="DV58" s="638"/>
      <c r="DW58" s="638"/>
      <c r="DX58" s="638"/>
      <c r="DY58" s="638"/>
      <c r="DZ58" s="638"/>
      <c r="EA58" s="638"/>
      <c r="EB58" s="638"/>
      <c r="EC58" s="638"/>
      <c r="ED58" s="1835"/>
      <c r="EE58" s="1841"/>
      <c r="EF58" s="708"/>
      <c r="EG58" s="638"/>
      <c r="EH58" s="638"/>
      <c r="EI58" s="638"/>
      <c r="EJ58" s="638"/>
      <c r="EK58" s="638"/>
      <c r="EL58" s="638"/>
      <c r="EM58" s="638"/>
      <c r="EN58" s="638"/>
      <c r="EO58" s="638"/>
      <c r="EP58" s="638"/>
      <c r="EQ58" s="638"/>
      <c r="ER58" s="638"/>
      <c r="ES58" s="638"/>
      <c r="ET58" s="638"/>
      <c r="EU58" s="638"/>
      <c r="EV58" s="638"/>
      <c r="EW58" s="638"/>
      <c r="EX58" s="638"/>
      <c r="EY58" s="638"/>
      <c r="EZ58" s="638"/>
      <c r="FA58" s="1835"/>
      <c r="FB58" s="1841"/>
      <c r="FC58" s="708"/>
      <c r="FD58" s="638"/>
      <c r="FE58" s="638"/>
      <c r="FF58" s="638"/>
      <c r="FG58" s="638"/>
      <c r="FH58" s="638"/>
      <c r="FI58" s="638"/>
      <c r="FJ58" s="638"/>
      <c r="FK58" s="638"/>
      <c r="FL58" s="638"/>
      <c r="FM58" s="638"/>
      <c r="FN58" s="638"/>
      <c r="FO58" s="638"/>
      <c r="FP58" s="638"/>
      <c r="FQ58" s="638"/>
      <c r="FR58" s="638"/>
      <c r="FS58" s="638"/>
      <c r="FT58" s="638"/>
      <c r="FU58" s="638"/>
      <c r="FV58" s="638"/>
      <c r="FW58" s="638"/>
      <c r="FX58" s="1835"/>
      <c r="FY58" s="1841"/>
      <c r="FZ58" s="708"/>
    </row>
    <row r="59" spans="1:182" ht="12.75" customHeight="1" x14ac:dyDescent="0.2">
      <c r="A59" s="1817"/>
      <c r="B59" s="1822" t="s">
        <v>3916</v>
      </c>
      <c r="C59" s="1053" t="s">
        <v>52</v>
      </c>
      <c r="D59" s="339">
        <v>97518.683080000017</v>
      </c>
      <c r="E59" s="339">
        <v>0</v>
      </c>
      <c r="F59" s="339">
        <v>0</v>
      </c>
      <c r="G59" s="339">
        <v>733.45425</v>
      </c>
      <c r="H59" s="339">
        <v>1744.6748</v>
      </c>
      <c r="I59" s="339">
        <v>40178.695780000002</v>
      </c>
      <c r="J59" s="339">
        <v>0</v>
      </c>
      <c r="K59" s="339">
        <v>140175.50791000001</v>
      </c>
      <c r="L59" s="1837"/>
      <c r="M59" s="1822" t="s">
        <v>3916</v>
      </c>
      <c r="N59" s="1053" t="s">
        <v>52</v>
      </c>
      <c r="O59" s="339">
        <v>465006.71666649997</v>
      </c>
      <c r="P59" s="339">
        <v>0</v>
      </c>
      <c r="Q59" s="339">
        <v>0</v>
      </c>
      <c r="R59" s="339">
        <v>0</v>
      </c>
      <c r="S59" s="339">
        <v>0</v>
      </c>
      <c r="T59" s="339">
        <v>58448.947020000007</v>
      </c>
      <c r="U59" s="339">
        <v>0</v>
      </c>
      <c r="V59" s="339">
        <v>523455.66368649993</v>
      </c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1835"/>
      <c r="AQ59" s="1840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341"/>
      <c r="BH59" s="341"/>
      <c r="BI59" s="341"/>
      <c r="BJ59" s="341"/>
      <c r="BK59" s="341"/>
      <c r="BL59" s="341"/>
      <c r="BM59" s="1835"/>
      <c r="BN59" s="1840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1835"/>
      <c r="CK59" s="1840"/>
      <c r="CM59" s="341"/>
      <c r="CN59" s="341"/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1835"/>
      <c r="DH59" s="1840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1835"/>
      <c r="EE59" s="1840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1835"/>
      <c r="FB59" s="1840"/>
      <c r="FD59" s="341"/>
      <c r="FE59" s="341"/>
      <c r="FF59" s="341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41"/>
      <c r="FU59" s="341"/>
      <c r="FV59" s="341"/>
      <c r="FW59" s="341"/>
      <c r="FX59" s="1835"/>
      <c r="FY59" s="1840"/>
    </row>
    <row r="60" spans="1:182" x14ac:dyDescent="0.2">
      <c r="A60" s="1817"/>
      <c r="B60" s="1820"/>
      <c r="C60" s="1053" t="s">
        <v>46</v>
      </c>
      <c r="D60" s="339">
        <v>1281465.5300345111</v>
      </c>
      <c r="E60" s="339">
        <v>0</v>
      </c>
      <c r="F60" s="339">
        <v>0</v>
      </c>
      <c r="G60" s="339">
        <v>4338.3315000000002</v>
      </c>
      <c r="H60" s="339">
        <v>74428.294058570027</v>
      </c>
      <c r="I60" s="339">
        <v>743513.96891946031</v>
      </c>
      <c r="J60" s="339">
        <v>20</v>
      </c>
      <c r="K60" s="339">
        <v>2103766.1245125411</v>
      </c>
      <c r="L60" s="1837"/>
      <c r="M60" s="1820"/>
      <c r="N60" s="1053" t="s">
        <v>46</v>
      </c>
      <c r="O60" s="339">
        <v>5012461.6977130007</v>
      </c>
      <c r="P60" s="339">
        <v>0</v>
      </c>
      <c r="Q60" s="339">
        <v>23.447190000000003</v>
      </c>
      <c r="R60" s="339">
        <v>0</v>
      </c>
      <c r="S60" s="339">
        <v>0</v>
      </c>
      <c r="T60" s="339">
        <v>305449.97115</v>
      </c>
      <c r="U60" s="339">
        <v>0</v>
      </c>
      <c r="V60" s="339">
        <v>5317935.1160529992</v>
      </c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1835"/>
      <c r="AQ60" s="18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  <c r="BC60" s="341"/>
      <c r="BD60" s="341"/>
      <c r="BE60" s="341"/>
      <c r="BF60" s="341"/>
      <c r="BG60" s="341"/>
      <c r="BH60" s="341"/>
      <c r="BI60" s="341"/>
      <c r="BJ60" s="341"/>
      <c r="BK60" s="341"/>
      <c r="BL60" s="341"/>
      <c r="BM60" s="1835"/>
      <c r="BN60" s="1841"/>
      <c r="BP60" s="341"/>
      <c r="BQ60" s="341"/>
      <c r="BR60" s="341"/>
      <c r="BS60" s="341"/>
      <c r="BT60" s="341"/>
      <c r="BU60" s="341"/>
      <c r="BV60" s="341"/>
      <c r="BW60" s="341"/>
      <c r="BX60" s="341"/>
      <c r="BY60" s="341"/>
      <c r="BZ60" s="341"/>
      <c r="CA60" s="341"/>
      <c r="CB60" s="341"/>
      <c r="CC60" s="341"/>
      <c r="CD60" s="341"/>
      <c r="CE60" s="341"/>
      <c r="CF60" s="341"/>
      <c r="CG60" s="341"/>
      <c r="CH60" s="341"/>
      <c r="CI60" s="341"/>
      <c r="CJ60" s="1835"/>
      <c r="CK60" s="1841"/>
      <c r="CM60" s="341"/>
      <c r="CN60" s="341"/>
      <c r="CO60" s="341"/>
      <c r="CP60" s="341"/>
      <c r="CQ60" s="341"/>
      <c r="CR60" s="341"/>
      <c r="CS60" s="341"/>
      <c r="CT60" s="341"/>
      <c r="CU60" s="341"/>
      <c r="CV60" s="341"/>
      <c r="CW60" s="341"/>
      <c r="CX60" s="341"/>
      <c r="CY60" s="341"/>
      <c r="CZ60" s="341"/>
      <c r="DA60" s="341"/>
      <c r="DB60" s="341"/>
      <c r="DC60" s="341"/>
      <c r="DD60" s="341"/>
      <c r="DE60" s="341"/>
      <c r="DF60" s="341"/>
      <c r="DG60" s="1835"/>
      <c r="DH60" s="1841"/>
      <c r="DJ60" s="341"/>
      <c r="DK60" s="341"/>
      <c r="DL60" s="341"/>
      <c r="DM60" s="341"/>
      <c r="DN60" s="341"/>
      <c r="DO60" s="341"/>
      <c r="DP60" s="341"/>
      <c r="DQ60" s="341"/>
      <c r="DR60" s="341"/>
      <c r="DS60" s="341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1835"/>
      <c r="EE60" s="1841"/>
      <c r="EG60" s="341"/>
      <c r="EH60" s="341"/>
      <c r="EI60" s="341"/>
      <c r="EJ60" s="341"/>
      <c r="EK60" s="341"/>
      <c r="EL60" s="341"/>
      <c r="EM60" s="341"/>
      <c r="EN60" s="341"/>
      <c r="EO60" s="341"/>
      <c r="EP60" s="341"/>
      <c r="EQ60" s="341"/>
      <c r="ER60" s="341"/>
      <c r="ES60" s="341"/>
      <c r="ET60" s="341"/>
      <c r="EU60" s="341"/>
      <c r="EV60" s="341"/>
      <c r="EW60" s="341"/>
      <c r="EX60" s="341"/>
      <c r="EY60" s="341"/>
      <c r="EZ60" s="341"/>
      <c r="FA60" s="1835"/>
      <c r="FB60" s="1841"/>
      <c r="FD60" s="341"/>
      <c r="FE60" s="341"/>
      <c r="FF60" s="341"/>
      <c r="FG60" s="341"/>
      <c r="FH60" s="341"/>
      <c r="FI60" s="341"/>
      <c r="FJ60" s="341"/>
      <c r="FK60" s="341"/>
      <c r="FL60" s="341"/>
      <c r="FM60" s="341"/>
      <c r="FN60" s="341"/>
      <c r="FO60" s="341"/>
      <c r="FP60" s="341"/>
      <c r="FQ60" s="341"/>
      <c r="FR60" s="341"/>
      <c r="FS60" s="341"/>
      <c r="FT60" s="341"/>
      <c r="FU60" s="341"/>
      <c r="FV60" s="341"/>
      <c r="FW60" s="341"/>
      <c r="FX60" s="1835"/>
      <c r="FY60" s="1841"/>
    </row>
    <row r="61" spans="1:182" x14ac:dyDescent="0.2">
      <c r="A61" s="1817"/>
      <c r="B61" s="1820"/>
      <c r="C61" s="1536" t="s">
        <v>47</v>
      </c>
      <c r="D61" s="339">
        <v>1400560.6818172697</v>
      </c>
      <c r="E61" s="339">
        <v>0</v>
      </c>
      <c r="F61" s="339">
        <v>0</v>
      </c>
      <c r="G61" s="339">
        <v>2964.7357499999998</v>
      </c>
      <c r="H61" s="339">
        <v>92120.528508739997</v>
      </c>
      <c r="I61" s="339">
        <v>854640.08194329974</v>
      </c>
      <c r="J61" s="339">
        <v>154</v>
      </c>
      <c r="K61" s="339">
        <v>2350440.0280193095</v>
      </c>
      <c r="L61" s="1837"/>
      <c r="M61" s="1820"/>
      <c r="N61" s="1536" t="s">
        <v>47</v>
      </c>
      <c r="O61" s="339">
        <v>6061143.2066524997</v>
      </c>
      <c r="P61" s="339">
        <v>0</v>
      </c>
      <c r="Q61" s="339">
        <v>74.718599999999995</v>
      </c>
      <c r="R61" s="339">
        <v>0</v>
      </c>
      <c r="S61" s="339">
        <v>0</v>
      </c>
      <c r="T61" s="339">
        <v>276302.97969999997</v>
      </c>
      <c r="U61" s="339">
        <v>0</v>
      </c>
      <c r="V61" s="339">
        <v>6337520.9049525</v>
      </c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1835"/>
      <c r="AQ61" s="1841"/>
      <c r="AR61" s="960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1835"/>
      <c r="BN61" s="1841"/>
      <c r="BO61" s="960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1835"/>
      <c r="CK61" s="1841"/>
      <c r="CL61" s="960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1835"/>
      <c r="DH61" s="1841"/>
      <c r="DI61" s="960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1835"/>
      <c r="EE61" s="1841"/>
      <c r="EF61" s="960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1835"/>
      <c r="FB61" s="1841"/>
      <c r="FC61" s="960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1835"/>
      <c r="FY61" s="1841"/>
      <c r="FZ61" s="960"/>
    </row>
    <row r="62" spans="1:182" x14ac:dyDescent="0.2">
      <c r="A62" s="1817"/>
      <c r="B62" s="1820"/>
      <c r="C62" s="1053" t="s">
        <v>48</v>
      </c>
      <c r="D62" s="339">
        <v>596802.96855278709</v>
      </c>
      <c r="E62" s="339">
        <v>0</v>
      </c>
      <c r="F62" s="339">
        <v>0</v>
      </c>
      <c r="G62" s="339">
        <v>604.17825000000005</v>
      </c>
      <c r="H62" s="339">
        <v>12915.70621377</v>
      </c>
      <c r="I62" s="339">
        <v>295869.64471806015</v>
      </c>
      <c r="J62" s="339">
        <v>145.37056250000001</v>
      </c>
      <c r="K62" s="339">
        <v>906337.86829711718</v>
      </c>
      <c r="L62" s="1837"/>
      <c r="M62" s="1820"/>
      <c r="N62" s="1053" t="s">
        <v>48</v>
      </c>
      <c r="O62" s="339">
        <v>5960795.307205</v>
      </c>
      <c r="P62" s="339">
        <v>0</v>
      </c>
      <c r="Q62" s="339">
        <v>12.055430000000023</v>
      </c>
      <c r="R62" s="339">
        <v>0</v>
      </c>
      <c r="S62" s="339">
        <v>0</v>
      </c>
      <c r="T62" s="339">
        <v>197109.40084000002</v>
      </c>
      <c r="U62" s="339">
        <v>0</v>
      </c>
      <c r="V62" s="339">
        <v>6157916.7634749999</v>
      </c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1835"/>
      <c r="AQ62" s="18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1835"/>
      <c r="BN62" s="18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1835"/>
      <c r="CK62" s="18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1835"/>
      <c r="DH62" s="18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1835"/>
      <c r="EE62" s="18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1835"/>
      <c r="FB62" s="1841"/>
      <c r="FD62" s="341"/>
      <c r="FE62" s="341"/>
      <c r="FF62" s="341"/>
      <c r="FG62" s="341"/>
      <c r="FH62" s="341"/>
      <c r="FI62" s="341"/>
      <c r="FJ62" s="341"/>
      <c r="FK62" s="341"/>
      <c r="FL62" s="341"/>
      <c r="FM62" s="341"/>
      <c r="FN62" s="341"/>
      <c r="FO62" s="341"/>
      <c r="FP62" s="341"/>
      <c r="FQ62" s="341"/>
      <c r="FR62" s="341"/>
      <c r="FS62" s="341"/>
      <c r="FT62" s="341"/>
      <c r="FU62" s="341"/>
      <c r="FV62" s="341"/>
      <c r="FW62" s="341"/>
      <c r="FX62" s="1835"/>
      <c r="FY62" s="1841"/>
    </row>
    <row r="63" spans="1:182" x14ac:dyDescent="0.2">
      <c r="A63" s="1817"/>
      <c r="B63" s="1820"/>
      <c r="C63" s="1053" t="s">
        <v>49</v>
      </c>
      <c r="D63" s="339">
        <v>259029.15787999996</v>
      </c>
      <c r="E63" s="339">
        <v>0</v>
      </c>
      <c r="F63" s="339">
        <v>0</v>
      </c>
      <c r="G63" s="339">
        <v>49.07255</v>
      </c>
      <c r="H63" s="339">
        <v>2024.9924799999999</v>
      </c>
      <c r="I63" s="339">
        <v>162658.16392000002</v>
      </c>
      <c r="J63" s="339">
        <v>0</v>
      </c>
      <c r="K63" s="339">
        <v>423761.38682999997</v>
      </c>
      <c r="L63" s="1837"/>
      <c r="M63" s="1820"/>
      <c r="N63" s="1053" t="s">
        <v>49</v>
      </c>
      <c r="O63" s="339">
        <v>4699340.2952985</v>
      </c>
      <c r="P63" s="339">
        <v>0</v>
      </c>
      <c r="Q63" s="339">
        <v>15.673770000000001</v>
      </c>
      <c r="R63" s="339">
        <v>0</v>
      </c>
      <c r="S63" s="339">
        <v>0</v>
      </c>
      <c r="T63" s="339">
        <v>87385.358779999995</v>
      </c>
      <c r="U63" s="339">
        <v>0</v>
      </c>
      <c r="V63" s="339">
        <v>4786741.3278485006</v>
      </c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1835"/>
      <c r="AQ63" s="18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1835"/>
      <c r="BN63" s="18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1835"/>
      <c r="CK63" s="18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1835"/>
      <c r="DH63" s="18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1835"/>
      <c r="EE63" s="18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1835"/>
      <c r="FB63" s="1841"/>
      <c r="FD63" s="341"/>
      <c r="FE63" s="341"/>
      <c r="FF63" s="341"/>
      <c r="FG63" s="341"/>
      <c r="FH63" s="341"/>
      <c r="FI63" s="341"/>
      <c r="FJ63" s="341"/>
      <c r="FK63" s="341"/>
      <c r="FL63" s="341"/>
      <c r="FM63" s="341"/>
      <c r="FN63" s="341"/>
      <c r="FO63" s="341"/>
      <c r="FP63" s="341"/>
      <c r="FQ63" s="341"/>
      <c r="FR63" s="341"/>
      <c r="FS63" s="341"/>
      <c r="FT63" s="341"/>
      <c r="FU63" s="341"/>
      <c r="FV63" s="341"/>
      <c r="FW63" s="341"/>
      <c r="FX63" s="1835"/>
      <c r="FY63" s="1841"/>
    </row>
    <row r="64" spans="1:182" ht="14.25" thickBot="1" x14ac:dyDescent="0.25">
      <c r="A64" s="1818"/>
      <c r="B64" s="1823"/>
      <c r="C64" s="1493" t="s">
        <v>4023</v>
      </c>
      <c r="D64" s="636">
        <v>3635377.0213645678</v>
      </c>
      <c r="E64" s="636">
        <v>0</v>
      </c>
      <c r="F64" s="636">
        <v>0</v>
      </c>
      <c r="G64" s="636">
        <v>8689.7723000000005</v>
      </c>
      <c r="H64" s="636">
        <v>183234.19606108</v>
      </c>
      <c r="I64" s="636">
        <v>2096860.5552808202</v>
      </c>
      <c r="J64" s="636">
        <v>319.37056250000001</v>
      </c>
      <c r="K64" s="636">
        <v>5924480.9155689683</v>
      </c>
      <c r="L64" s="1838"/>
      <c r="M64" s="1823"/>
      <c r="N64" s="1493" t="s">
        <v>4023</v>
      </c>
      <c r="O64" s="636">
        <v>22198747.2235355</v>
      </c>
      <c r="P64" s="636">
        <v>0</v>
      </c>
      <c r="Q64" s="636">
        <v>125.89499000000002</v>
      </c>
      <c r="R64" s="636">
        <v>0</v>
      </c>
      <c r="S64" s="636">
        <v>0</v>
      </c>
      <c r="T64" s="636">
        <v>924696.65749000001</v>
      </c>
      <c r="U64" s="636">
        <v>0</v>
      </c>
      <c r="V64" s="636">
        <v>23123569.776015501</v>
      </c>
      <c r="W64" s="638"/>
      <c r="X64" s="638"/>
      <c r="Y64" s="638"/>
      <c r="Z64" s="638"/>
      <c r="AA64" s="638"/>
      <c r="AB64" s="638"/>
      <c r="AC64" s="638"/>
      <c r="AD64" s="638"/>
      <c r="AE64" s="638"/>
      <c r="AF64" s="638"/>
      <c r="AG64" s="638"/>
      <c r="AH64" s="638"/>
      <c r="AI64" s="638"/>
      <c r="AJ64" s="638"/>
      <c r="AK64" s="638"/>
      <c r="AL64" s="638"/>
      <c r="AM64" s="638"/>
      <c r="AN64" s="638"/>
      <c r="AO64" s="638"/>
      <c r="AP64" s="1835"/>
      <c r="AQ64" s="1841"/>
      <c r="AR64" s="708"/>
      <c r="AS64" s="638"/>
      <c r="AT64" s="638"/>
      <c r="AU64" s="638"/>
      <c r="AV64" s="638"/>
      <c r="AW64" s="638"/>
      <c r="AX64" s="638"/>
      <c r="AY64" s="638"/>
      <c r="AZ64" s="638"/>
      <c r="BA64" s="638"/>
      <c r="BB64" s="638"/>
      <c r="BC64" s="638"/>
      <c r="BD64" s="638"/>
      <c r="BE64" s="638"/>
      <c r="BF64" s="638"/>
      <c r="BG64" s="638"/>
      <c r="BH64" s="638"/>
      <c r="BI64" s="638"/>
      <c r="BJ64" s="638"/>
      <c r="BK64" s="638"/>
      <c r="BL64" s="638"/>
      <c r="BM64" s="1835"/>
      <c r="BN64" s="1841"/>
      <c r="BO64" s="708"/>
      <c r="BP64" s="638"/>
      <c r="BQ64" s="638"/>
      <c r="BR64" s="638"/>
      <c r="BS64" s="638"/>
      <c r="BT64" s="638"/>
      <c r="BU64" s="638"/>
      <c r="BV64" s="638"/>
      <c r="BW64" s="638"/>
      <c r="BX64" s="638"/>
      <c r="BY64" s="638"/>
      <c r="BZ64" s="638"/>
      <c r="CA64" s="638"/>
      <c r="CB64" s="638"/>
      <c r="CC64" s="638"/>
      <c r="CD64" s="638"/>
      <c r="CE64" s="638"/>
      <c r="CF64" s="638"/>
      <c r="CG64" s="638"/>
      <c r="CH64" s="638"/>
      <c r="CI64" s="638"/>
      <c r="CJ64" s="1835"/>
      <c r="CK64" s="1841"/>
      <c r="CL64" s="708"/>
      <c r="CM64" s="638"/>
      <c r="CN64" s="638"/>
      <c r="CO64" s="638"/>
      <c r="CP64" s="638"/>
      <c r="CQ64" s="638"/>
      <c r="CR64" s="638"/>
      <c r="CS64" s="638"/>
      <c r="CT64" s="638"/>
      <c r="CU64" s="638"/>
      <c r="CV64" s="638"/>
      <c r="CW64" s="638"/>
      <c r="CX64" s="638"/>
      <c r="CY64" s="638"/>
      <c r="CZ64" s="638"/>
      <c r="DA64" s="638"/>
      <c r="DB64" s="638"/>
      <c r="DC64" s="638"/>
      <c r="DD64" s="638"/>
      <c r="DE64" s="638"/>
      <c r="DF64" s="638"/>
      <c r="DG64" s="1835"/>
      <c r="DH64" s="1841"/>
      <c r="DI64" s="708"/>
      <c r="DJ64" s="638"/>
      <c r="DK64" s="638"/>
      <c r="DL64" s="638"/>
      <c r="DM64" s="638"/>
      <c r="DN64" s="638"/>
      <c r="DO64" s="638"/>
      <c r="DP64" s="638"/>
      <c r="DQ64" s="638"/>
      <c r="DR64" s="638"/>
      <c r="DS64" s="638"/>
      <c r="DT64" s="638"/>
      <c r="DU64" s="638"/>
      <c r="DV64" s="638"/>
      <c r="DW64" s="638"/>
      <c r="DX64" s="638"/>
      <c r="DY64" s="638"/>
      <c r="DZ64" s="638"/>
      <c r="EA64" s="638"/>
      <c r="EB64" s="638"/>
      <c r="EC64" s="638"/>
      <c r="ED64" s="1835"/>
      <c r="EE64" s="1841"/>
      <c r="EF64" s="708"/>
      <c r="EG64" s="638"/>
      <c r="EH64" s="638"/>
      <c r="EI64" s="638"/>
      <c r="EJ64" s="638"/>
      <c r="EK64" s="638"/>
      <c r="EL64" s="638"/>
      <c r="EM64" s="638"/>
      <c r="EN64" s="638"/>
      <c r="EO64" s="638"/>
      <c r="EP64" s="638"/>
      <c r="EQ64" s="638"/>
      <c r="ER64" s="638"/>
      <c r="ES64" s="638"/>
      <c r="ET64" s="638"/>
      <c r="EU64" s="638"/>
      <c r="EV64" s="638"/>
      <c r="EW64" s="638"/>
      <c r="EX64" s="638"/>
      <c r="EY64" s="638"/>
      <c r="EZ64" s="638"/>
      <c r="FA64" s="1835"/>
      <c r="FB64" s="1841"/>
      <c r="FC64" s="708"/>
      <c r="FD64" s="638"/>
      <c r="FE64" s="638"/>
      <c r="FF64" s="638"/>
      <c r="FG64" s="638"/>
      <c r="FH64" s="638"/>
      <c r="FI64" s="638"/>
      <c r="FJ64" s="638"/>
      <c r="FK64" s="638"/>
      <c r="FL64" s="638"/>
      <c r="FM64" s="638"/>
      <c r="FN64" s="638"/>
      <c r="FO64" s="638"/>
      <c r="FP64" s="638"/>
      <c r="FQ64" s="638"/>
      <c r="FR64" s="638"/>
      <c r="FS64" s="638"/>
      <c r="FT64" s="638"/>
      <c r="FU64" s="638"/>
      <c r="FV64" s="638"/>
      <c r="FW64" s="638"/>
      <c r="FX64" s="1835"/>
      <c r="FY64" s="1841"/>
      <c r="FZ64" s="708"/>
    </row>
    <row r="65" spans="1:182" ht="12.75" customHeight="1" x14ac:dyDescent="0.2">
      <c r="A65" s="1816" t="s">
        <v>1420</v>
      </c>
      <c r="B65" s="1819" t="s">
        <v>3915</v>
      </c>
      <c r="C65" s="1533" t="s">
        <v>4024</v>
      </c>
      <c r="D65" s="335">
        <v>784612.5188120578</v>
      </c>
      <c r="E65" s="335">
        <v>0</v>
      </c>
      <c r="F65" s="335">
        <v>0</v>
      </c>
      <c r="G65" s="335">
        <v>0</v>
      </c>
      <c r="H65" s="335">
        <v>104170.87248069703</v>
      </c>
      <c r="I65" s="335">
        <v>31931.129409499888</v>
      </c>
      <c r="J65" s="335">
        <v>12980.629323024996</v>
      </c>
      <c r="K65" s="335">
        <v>933695.15002527973</v>
      </c>
      <c r="L65" s="1816" t="s">
        <v>1533</v>
      </c>
      <c r="M65" s="1819" t="s">
        <v>3915</v>
      </c>
      <c r="N65" s="1533" t="s">
        <v>4024</v>
      </c>
      <c r="O65" s="335">
        <v>1870995.5568600115</v>
      </c>
      <c r="P65" s="335">
        <v>0</v>
      </c>
      <c r="Q65" s="335">
        <v>0</v>
      </c>
      <c r="R65" s="335">
        <v>0</v>
      </c>
      <c r="S65" s="335">
        <v>4470</v>
      </c>
      <c r="T65" s="335">
        <v>36408.828000000001</v>
      </c>
      <c r="U65" s="335">
        <v>6641.9135199998145</v>
      </c>
      <c r="V65" s="335">
        <v>1918516.2983800115</v>
      </c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1835"/>
      <c r="AQ65" s="1840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1835"/>
      <c r="BN65" s="1840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1835"/>
      <c r="CK65" s="1840"/>
      <c r="CM65" s="341"/>
      <c r="CN65" s="341"/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1835"/>
      <c r="DH65" s="1840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  <c r="DY65" s="341"/>
      <c r="DZ65" s="341"/>
      <c r="EA65" s="341"/>
      <c r="EB65" s="341"/>
      <c r="EC65" s="341"/>
      <c r="ED65" s="1835"/>
      <c r="EE65" s="1840"/>
      <c r="EG65" s="341"/>
      <c r="EH65" s="341"/>
      <c r="EI65" s="341"/>
      <c r="EJ65" s="341"/>
      <c r="EK65" s="341"/>
      <c r="EL65" s="341"/>
      <c r="EM65" s="341"/>
      <c r="EN65" s="341"/>
      <c r="EO65" s="341"/>
      <c r="EP65" s="341"/>
      <c r="EQ65" s="341"/>
      <c r="ER65" s="341"/>
      <c r="ES65" s="341"/>
      <c r="ET65" s="341"/>
      <c r="EU65" s="341"/>
      <c r="EV65" s="341"/>
      <c r="EW65" s="341"/>
      <c r="EX65" s="341"/>
      <c r="EY65" s="341"/>
      <c r="EZ65" s="341"/>
      <c r="FA65" s="1835"/>
      <c r="FB65" s="1840"/>
      <c r="FD65" s="341"/>
      <c r="FE65" s="341"/>
      <c r="FF65" s="341"/>
      <c r="FG65" s="341"/>
      <c r="FH65" s="341"/>
      <c r="FI65" s="341"/>
      <c r="FJ65" s="341"/>
      <c r="FK65" s="341"/>
      <c r="FL65" s="341"/>
      <c r="FM65" s="341"/>
      <c r="FN65" s="341"/>
      <c r="FO65" s="341"/>
      <c r="FP65" s="341"/>
      <c r="FQ65" s="341"/>
      <c r="FR65" s="341"/>
      <c r="FS65" s="341"/>
      <c r="FT65" s="341"/>
      <c r="FU65" s="341"/>
      <c r="FV65" s="341"/>
      <c r="FW65" s="341"/>
      <c r="FX65" s="1835"/>
      <c r="FY65" s="1840"/>
    </row>
    <row r="66" spans="1:182" x14ac:dyDescent="0.2">
      <c r="A66" s="1817"/>
      <c r="B66" s="1820"/>
      <c r="C66" s="1053" t="s">
        <v>4025</v>
      </c>
      <c r="D66" s="339">
        <v>1945255.9933251429</v>
      </c>
      <c r="E66" s="339">
        <v>0</v>
      </c>
      <c r="F66" s="339">
        <v>0</v>
      </c>
      <c r="G66" s="339">
        <v>0</v>
      </c>
      <c r="H66" s="339">
        <v>193641.42810215711</v>
      </c>
      <c r="I66" s="339">
        <v>67320.854626159737</v>
      </c>
      <c r="J66" s="339">
        <v>28231.645929213992</v>
      </c>
      <c r="K66" s="339">
        <v>2234449.9219826735</v>
      </c>
      <c r="L66" s="1817"/>
      <c r="M66" s="1820"/>
      <c r="N66" s="1053" t="s">
        <v>4025</v>
      </c>
      <c r="O66" s="339">
        <v>5657785.055730002</v>
      </c>
      <c r="P66" s="339">
        <v>0</v>
      </c>
      <c r="Q66" s="339">
        <v>0</v>
      </c>
      <c r="R66" s="339">
        <v>0</v>
      </c>
      <c r="S66" s="339">
        <v>8625</v>
      </c>
      <c r="T66" s="339">
        <v>100247.697</v>
      </c>
      <c r="U66" s="339">
        <v>19912.128760000182</v>
      </c>
      <c r="V66" s="339">
        <v>5786569.8814900015</v>
      </c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1835"/>
      <c r="AQ66" s="1841"/>
      <c r="AS66" s="341"/>
      <c r="AT66" s="341"/>
      <c r="AU66" s="341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1"/>
      <c r="BI66" s="341"/>
      <c r="BJ66" s="341"/>
      <c r="BK66" s="341"/>
      <c r="BL66" s="341"/>
      <c r="BM66" s="1835"/>
      <c r="BN66" s="1841"/>
      <c r="BP66" s="341"/>
      <c r="BQ66" s="341"/>
      <c r="BR66" s="341"/>
      <c r="BS66" s="341"/>
      <c r="BT66" s="341"/>
      <c r="BU66" s="341"/>
      <c r="BV66" s="341"/>
      <c r="BW66" s="341"/>
      <c r="BX66" s="341"/>
      <c r="BY66" s="341"/>
      <c r="BZ66" s="341"/>
      <c r="CA66" s="341"/>
      <c r="CB66" s="341"/>
      <c r="CC66" s="341"/>
      <c r="CD66" s="341"/>
      <c r="CE66" s="341"/>
      <c r="CF66" s="341"/>
      <c r="CG66" s="341"/>
      <c r="CH66" s="341"/>
      <c r="CI66" s="341"/>
      <c r="CJ66" s="1835"/>
      <c r="CK66" s="1841"/>
      <c r="CM66" s="341"/>
      <c r="CN66" s="341"/>
      <c r="CO66" s="341"/>
      <c r="CP66" s="341"/>
      <c r="CQ66" s="341"/>
      <c r="CR66" s="341"/>
      <c r="CS66" s="341"/>
      <c r="CT66" s="341"/>
      <c r="CU66" s="341"/>
      <c r="CV66" s="341"/>
      <c r="CW66" s="341"/>
      <c r="CX66" s="341"/>
      <c r="CY66" s="341"/>
      <c r="CZ66" s="341"/>
      <c r="DA66" s="341"/>
      <c r="DB66" s="341"/>
      <c r="DC66" s="341"/>
      <c r="DD66" s="341"/>
      <c r="DE66" s="341"/>
      <c r="DF66" s="341"/>
      <c r="DG66" s="1835"/>
      <c r="DH66" s="1841"/>
      <c r="DJ66" s="341"/>
      <c r="DK66" s="341"/>
      <c r="DL66" s="341"/>
      <c r="DM66" s="341"/>
      <c r="DN66" s="341"/>
      <c r="DO66" s="341"/>
      <c r="DP66" s="341"/>
      <c r="DQ66" s="341"/>
      <c r="DR66" s="341"/>
      <c r="DS66" s="341"/>
      <c r="DT66" s="341"/>
      <c r="DU66" s="341"/>
      <c r="DV66" s="341"/>
      <c r="DW66" s="341"/>
      <c r="DX66" s="341"/>
      <c r="DY66" s="341"/>
      <c r="DZ66" s="341"/>
      <c r="EA66" s="341"/>
      <c r="EB66" s="341"/>
      <c r="EC66" s="341"/>
      <c r="ED66" s="1835"/>
      <c r="EE66" s="1841"/>
      <c r="EG66" s="341"/>
      <c r="EH66" s="341"/>
      <c r="EI66" s="341"/>
      <c r="EJ66" s="341"/>
      <c r="EK66" s="341"/>
      <c r="EL66" s="341"/>
      <c r="EM66" s="341"/>
      <c r="EN66" s="341"/>
      <c r="EO66" s="341"/>
      <c r="EP66" s="341"/>
      <c r="EQ66" s="341"/>
      <c r="ER66" s="341"/>
      <c r="ES66" s="341"/>
      <c r="ET66" s="341"/>
      <c r="EU66" s="341"/>
      <c r="EV66" s="341"/>
      <c r="EW66" s="341"/>
      <c r="EX66" s="341"/>
      <c r="EY66" s="341"/>
      <c r="EZ66" s="341"/>
      <c r="FA66" s="1835"/>
      <c r="FB66" s="1841"/>
      <c r="FD66" s="341"/>
      <c r="FE66" s="341"/>
      <c r="FF66" s="341"/>
      <c r="FG66" s="341"/>
      <c r="FH66" s="341"/>
      <c r="FI66" s="341"/>
      <c r="FJ66" s="341"/>
      <c r="FK66" s="341"/>
      <c r="FL66" s="341"/>
      <c r="FM66" s="341"/>
      <c r="FN66" s="341"/>
      <c r="FO66" s="341"/>
      <c r="FP66" s="341"/>
      <c r="FQ66" s="341"/>
      <c r="FR66" s="341"/>
      <c r="FS66" s="341"/>
      <c r="FT66" s="341"/>
      <c r="FU66" s="341"/>
      <c r="FV66" s="341"/>
      <c r="FW66" s="341"/>
      <c r="FX66" s="1835"/>
      <c r="FY66" s="1841"/>
    </row>
    <row r="67" spans="1:182" ht="13.5" x14ac:dyDescent="0.2">
      <c r="A67" s="1817"/>
      <c r="B67" s="1821"/>
      <c r="C67" s="1600" t="s">
        <v>4023</v>
      </c>
      <c r="D67" s="959">
        <v>2729868.5121372007</v>
      </c>
      <c r="E67" s="959">
        <v>0</v>
      </c>
      <c r="F67" s="959">
        <v>0</v>
      </c>
      <c r="G67" s="959">
        <v>0</v>
      </c>
      <c r="H67" s="959">
        <v>297812.30058285414</v>
      </c>
      <c r="I67" s="959">
        <v>99251.984035659625</v>
      </c>
      <c r="J67" s="959">
        <v>41212.275252238986</v>
      </c>
      <c r="K67" s="959">
        <v>3168145.0720079532</v>
      </c>
      <c r="L67" s="1817"/>
      <c r="M67" s="1821"/>
      <c r="N67" s="1600" t="s">
        <v>4023</v>
      </c>
      <c r="O67" s="959">
        <v>7528780.6125900131</v>
      </c>
      <c r="P67" s="959">
        <v>0</v>
      </c>
      <c r="Q67" s="959">
        <v>0</v>
      </c>
      <c r="R67" s="959">
        <v>0</v>
      </c>
      <c r="S67" s="959">
        <v>13095</v>
      </c>
      <c r="T67" s="959">
        <v>136656.52499999999</v>
      </c>
      <c r="U67" s="959">
        <v>26554.042279999998</v>
      </c>
      <c r="V67" s="959">
        <v>7705086.1798700131</v>
      </c>
      <c r="W67" s="638"/>
      <c r="X67" s="638"/>
      <c r="Y67" s="638"/>
      <c r="Z67" s="638"/>
      <c r="AA67" s="638"/>
      <c r="AB67" s="638"/>
      <c r="AC67" s="638"/>
      <c r="AD67" s="638"/>
      <c r="AE67" s="638"/>
      <c r="AF67" s="638"/>
      <c r="AG67" s="638"/>
      <c r="AH67" s="638"/>
      <c r="AI67" s="638"/>
      <c r="AJ67" s="638"/>
      <c r="AK67" s="638"/>
      <c r="AL67" s="638"/>
      <c r="AM67" s="638"/>
      <c r="AN67" s="638"/>
      <c r="AO67" s="638"/>
      <c r="AP67" s="1835"/>
      <c r="AQ67" s="1841"/>
      <c r="AR67" s="708"/>
      <c r="AS67" s="638"/>
      <c r="AT67" s="638"/>
      <c r="AU67" s="638"/>
      <c r="AV67" s="638"/>
      <c r="AW67" s="638"/>
      <c r="AX67" s="638"/>
      <c r="AY67" s="638"/>
      <c r="AZ67" s="638"/>
      <c r="BA67" s="638"/>
      <c r="BB67" s="638"/>
      <c r="BC67" s="638"/>
      <c r="BD67" s="638"/>
      <c r="BE67" s="638"/>
      <c r="BF67" s="638"/>
      <c r="BG67" s="638"/>
      <c r="BH67" s="638"/>
      <c r="BI67" s="638"/>
      <c r="BJ67" s="638"/>
      <c r="BK67" s="638"/>
      <c r="BL67" s="638"/>
      <c r="BM67" s="1835"/>
      <c r="BN67" s="1841"/>
      <c r="BO67" s="708"/>
      <c r="BP67" s="638"/>
      <c r="BQ67" s="638"/>
      <c r="BR67" s="638"/>
      <c r="BS67" s="638"/>
      <c r="BT67" s="638"/>
      <c r="BU67" s="638"/>
      <c r="BV67" s="638"/>
      <c r="BW67" s="638"/>
      <c r="BX67" s="638"/>
      <c r="BY67" s="638"/>
      <c r="BZ67" s="638"/>
      <c r="CA67" s="638"/>
      <c r="CB67" s="638"/>
      <c r="CC67" s="638"/>
      <c r="CD67" s="638"/>
      <c r="CE67" s="638"/>
      <c r="CF67" s="638"/>
      <c r="CG67" s="638"/>
      <c r="CH67" s="638"/>
      <c r="CI67" s="638"/>
      <c r="CJ67" s="1835"/>
      <c r="CK67" s="1841"/>
      <c r="CL67" s="708"/>
      <c r="CM67" s="638"/>
      <c r="CN67" s="638"/>
      <c r="CO67" s="638"/>
      <c r="CP67" s="638"/>
      <c r="CQ67" s="638"/>
      <c r="CR67" s="638"/>
      <c r="CS67" s="638"/>
      <c r="CT67" s="638"/>
      <c r="CU67" s="638"/>
      <c r="CV67" s="638"/>
      <c r="CW67" s="638"/>
      <c r="CX67" s="638"/>
      <c r="CY67" s="638"/>
      <c r="CZ67" s="638"/>
      <c r="DA67" s="638"/>
      <c r="DB67" s="638"/>
      <c r="DC67" s="638"/>
      <c r="DD67" s="638"/>
      <c r="DE67" s="638"/>
      <c r="DF67" s="638"/>
      <c r="DG67" s="1835"/>
      <c r="DH67" s="1841"/>
      <c r="DI67" s="708"/>
      <c r="DJ67" s="638"/>
      <c r="DK67" s="638"/>
      <c r="DL67" s="638"/>
      <c r="DM67" s="638"/>
      <c r="DN67" s="638"/>
      <c r="DO67" s="638"/>
      <c r="DP67" s="638"/>
      <c r="DQ67" s="638"/>
      <c r="DR67" s="638"/>
      <c r="DS67" s="638"/>
      <c r="DT67" s="638"/>
      <c r="DU67" s="638"/>
      <c r="DV67" s="638"/>
      <c r="DW67" s="638"/>
      <c r="DX67" s="638"/>
      <c r="DY67" s="638"/>
      <c r="DZ67" s="638"/>
      <c r="EA67" s="638"/>
      <c r="EB67" s="638"/>
      <c r="EC67" s="638"/>
      <c r="ED67" s="1835"/>
      <c r="EE67" s="1841"/>
      <c r="EF67" s="708"/>
      <c r="EG67" s="638"/>
      <c r="EH67" s="638"/>
      <c r="EI67" s="638"/>
      <c r="EJ67" s="638"/>
      <c r="EK67" s="638"/>
      <c r="EL67" s="638"/>
      <c r="EM67" s="638"/>
      <c r="EN67" s="638"/>
      <c r="EO67" s="638"/>
      <c r="EP67" s="638"/>
      <c r="EQ67" s="638"/>
      <c r="ER67" s="638"/>
      <c r="ES67" s="638"/>
      <c r="ET67" s="638"/>
      <c r="EU67" s="638"/>
      <c r="EV67" s="638"/>
      <c r="EW67" s="638"/>
      <c r="EX67" s="638"/>
      <c r="EY67" s="638"/>
      <c r="EZ67" s="638"/>
      <c r="FA67" s="1835"/>
      <c r="FB67" s="1841"/>
      <c r="FC67" s="708"/>
      <c r="FD67" s="638"/>
      <c r="FE67" s="638"/>
      <c r="FF67" s="638"/>
      <c r="FG67" s="638"/>
      <c r="FH67" s="638"/>
      <c r="FI67" s="638"/>
      <c r="FJ67" s="638"/>
      <c r="FK67" s="638"/>
      <c r="FL67" s="638"/>
      <c r="FM67" s="638"/>
      <c r="FN67" s="638"/>
      <c r="FO67" s="638"/>
      <c r="FP67" s="638"/>
      <c r="FQ67" s="638"/>
      <c r="FR67" s="638"/>
      <c r="FS67" s="638"/>
      <c r="FT67" s="638"/>
      <c r="FU67" s="638"/>
      <c r="FV67" s="638"/>
      <c r="FW67" s="638"/>
      <c r="FX67" s="1835"/>
      <c r="FY67" s="1841"/>
      <c r="FZ67" s="708"/>
    </row>
    <row r="68" spans="1:182" ht="12.75" customHeight="1" x14ac:dyDescent="0.2">
      <c r="A68" s="1817"/>
      <c r="B68" s="1822" t="s">
        <v>3916</v>
      </c>
      <c r="C68" s="1053" t="s">
        <v>52</v>
      </c>
      <c r="D68" s="339">
        <v>201077.71494442513</v>
      </c>
      <c r="E68" s="339">
        <v>0</v>
      </c>
      <c r="F68" s="339">
        <v>0</v>
      </c>
      <c r="G68" s="339">
        <v>0</v>
      </c>
      <c r="H68" s="339">
        <v>23415.671823295012</v>
      </c>
      <c r="I68" s="339">
        <v>9518.796596500024</v>
      </c>
      <c r="J68" s="339">
        <v>1383.103770637</v>
      </c>
      <c r="K68" s="339">
        <v>235395.28713485715</v>
      </c>
      <c r="L68" s="1817"/>
      <c r="M68" s="1822" t="s">
        <v>3916</v>
      </c>
      <c r="N68" s="1053" t="s">
        <v>52</v>
      </c>
      <c r="O68" s="339">
        <v>312270.18862000009</v>
      </c>
      <c r="P68" s="339">
        <v>0</v>
      </c>
      <c r="Q68" s="339">
        <v>0</v>
      </c>
      <c r="R68" s="339">
        <v>0</v>
      </c>
      <c r="S68" s="339">
        <v>855</v>
      </c>
      <c r="T68" s="339">
        <v>7324.192</v>
      </c>
      <c r="U68" s="339">
        <v>1287.2041899999997</v>
      </c>
      <c r="V68" s="339">
        <v>321736.58481000009</v>
      </c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1835"/>
      <c r="AQ68" s="1840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41"/>
      <c r="BF68" s="341"/>
      <c r="BG68" s="341"/>
      <c r="BH68" s="341"/>
      <c r="BI68" s="341"/>
      <c r="BJ68" s="341"/>
      <c r="BK68" s="341"/>
      <c r="BL68" s="341"/>
      <c r="BM68" s="1835"/>
      <c r="BN68" s="1840"/>
      <c r="BP68" s="341"/>
      <c r="BQ68" s="341"/>
      <c r="BR68" s="341"/>
      <c r="BS68" s="341"/>
      <c r="BT68" s="341"/>
      <c r="BU68" s="341"/>
      <c r="BV68" s="341"/>
      <c r="BW68" s="341"/>
      <c r="BX68" s="341"/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1835"/>
      <c r="CK68" s="1840"/>
      <c r="CM68" s="341"/>
      <c r="CN68" s="341"/>
      <c r="CO68" s="341"/>
      <c r="CP68" s="341"/>
      <c r="CQ68" s="341"/>
      <c r="CR68" s="341"/>
      <c r="CS68" s="341"/>
      <c r="CT68" s="341"/>
      <c r="CU68" s="341"/>
      <c r="CV68" s="341"/>
      <c r="CW68" s="341"/>
      <c r="CX68" s="341"/>
      <c r="CY68" s="341"/>
      <c r="CZ68" s="341"/>
      <c r="DA68" s="341"/>
      <c r="DB68" s="341"/>
      <c r="DC68" s="341"/>
      <c r="DD68" s="341"/>
      <c r="DE68" s="341"/>
      <c r="DF68" s="341"/>
      <c r="DG68" s="1835"/>
      <c r="DH68" s="1840"/>
      <c r="DJ68" s="341"/>
      <c r="DK68" s="341"/>
      <c r="DL68" s="341"/>
      <c r="DM68" s="341"/>
      <c r="DN68" s="341"/>
      <c r="DO68" s="341"/>
      <c r="DP68" s="341"/>
      <c r="DQ68" s="341"/>
      <c r="DR68" s="341"/>
      <c r="DS68" s="341"/>
      <c r="DT68" s="341"/>
      <c r="DU68" s="341"/>
      <c r="DV68" s="341"/>
      <c r="DW68" s="341"/>
      <c r="DX68" s="341"/>
      <c r="DY68" s="341"/>
      <c r="DZ68" s="341"/>
      <c r="EA68" s="341"/>
      <c r="EB68" s="341"/>
      <c r="EC68" s="341"/>
      <c r="ED68" s="1835"/>
      <c r="EE68" s="1840"/>
      <c r="EG68" s="341"/>
      <c r="EH68" s="341"/>
      <c r="EI68" s="341"/>
      <c r="EJ68" s="341"/>
      <c r="EK68" s="341"/>
      <c r="EL68" s="341"/>
      <c r="EM68" s="341"/>
      <c r="EN68" s="341"/>
      <c r="EO68" s="341"/>
      <c r="EP68" s="341"/>
      <c r="EQ68" s="341"/>
      <c r="ER68" s="341"/>
      <c r="ES68" s="341"/>
      <c r="ET68" s="341"/>
      <c r="EU68" s="341"/>
      <c r="EV68" s="341"/>
      <c r="EW68" s="341"/>
      <c r="EX68" s="341"/>
      <c r="EY68" s="341"/>
      <c r="EZ68" s="341"/>
      <c r="FA68" s="1835"/>
      <c r="FB68" s="1840"/>
      <c r="FD68" s="341"/>
      <c r="FE68" s="341"/>
      <c r="FF68" s="341"/>
      <c r="FG68" s="341"/>
      <c r="FH68" s="341"/>
      <c r="FI68" s="341"/>
      <c r="FJ68" s="341"/>
      <c r="FK68" s="341"/>
      <c r="FL68" s="341"/>
      <c r="FM68" s="341"/>
      <c r="FN68" s="341"/>
      <c r="FO68" s="341"/>
      <c r="FP68" s="341"/>
      <c r="FQ68" s="341"/>
      <c r="FR68" s="341"/>
      <c r="FS68" s="341"/>
      <c r="FT68" s="341"/>
      <c r="FU68" s="341"/>
      <c r="FV68" s="341"/>
      <c r="FW68" s="341"/>
      <c r="FX68" s="1835"/>
      <c r="FY68" s="1840"/>
    </row>
    <row r="69" spans="1:182" x14ac:dyDescent="0.2">
      <c r="A69" s="1817"/>
      <c r="B69" s="1820"/>
      <c r="C69" s="1053" t="s">
        <v>46</v>
      </c>
      <c r="D69" s="339">
        <v>1178061.1010382001</v>
      </c>
      <c r="E69" s="339">
        <v>0</v>
      </c>
      <c r="F69" s="339">
        <v>0</v>
      </c>
      <c r="G69" s="339">
        <v>0</v>
      </c>
      <c r="H69" s="339">
        <v>130871.65151854802</v>
      </c>
      <c r="I69" s="339">
        <v>39387.489435699863</v>
      </c>
      <c r="J69" s="339">
        <v>13606.536863797995</v>
      </c>
      <c r="K69" s="339">
        <v>1361926.778856246</v>
      </c>
      <c r="L69" s="1817"/>
      <c r="M69" s="1820"/>
      <c r="N69" s="1053" t="s">
        <v>46</v>
      </c>
      <c r="O69" s="339">
        <v>2517200.1094200001</v>
      </c>
      <c r="P69" s="339">
        <v>0</v>
      </c>
      <c r="Q69" s="339">
        <v>0</v>
      </c>
      <c r="R69" s="339">
        <v>0</v>
      </c>
      <c r="S69" s="339">
        <v>4980.0000000000009</v>
      </c>
      <c r="T69" s="339">
        <v>53517.690999999999</v>
      </c>
      <c r="U69" s="339">
        <v>7898.2169200000017</v>
      </c>
      <c r="V69" s="339">
        <v>2583596.0173400003</v>
      </c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1835"/>
      <c r="AQ69" s="18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1835"/>
      <c r="BN69" s="18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1835"/>
      <c r="CK69" s="18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1835"/>
      <c r="DH69" s="18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1835"/>
      <c r="EE69" s="18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1835"/>
      <c r="FB69" s="1841"/>
      <c r="FD69" s="341"/>
      <c r="FE69" s="341"/>
      <c r="FF69" s="341"/>
      <c r="FG69" s="341"/>
      <c r="FH69" s="341"/>
      <c r="FI69" s="341"/>
      <c r="FJ69" s="341"/>
      <c r="FK69" s="341"/>
      <c r="FL69" s="341"/>
      <c r="FM69" s="341"/>
      <c r="FN69" s="341"/>
      <c r="FO69" s="341"/>
      <c r="FP69" s="341"/>
      <c r="FQ69" s="341"/>
      <c r="FR69" s="341"/>
      <c r="FS69" s="341"/>
      <c r="FT69" s="341"/>
      <c r="FU69" s="341"/>
      <c r="FV69" s="341"/>
      <c r="FW69" s="341"/>
      <c r="FX69" s="1835"/>
      <c r="FY69" s="1841"/>
    </row>
    <row r="70" spans="1:182" x14ac:dyDescent="0.2">
      <c r="A70" s="1817"/>
      <c r="B70" s="1820"/>
      <c r="C70" s="1536" t="s">
        <v>47</v>
      </c>
      <c r="D70" s="339">
        <v>1024860.3316769202</v>
      </c>
      <c r="E70" s="339">
        <v>0</v>
      </c>
      <c r="F70" s="339">
        <v>0</v>
      </c>
      <c r="G70" s="339">
        <v>0</v>
      </c>
      <c r="H70" s="339">
        <v>116124.33980582506</v>
      </c>
      <c r="I70" s="339">
        <v>33380.703240859984</v>
      </c>
      <c r="J70" s="339">
        <v>20515.573800832004</v>
      </c>
      <c r="K70" s="339">
        <v>1194880.9485244371</v>
      </c>
      <c r="L70" s="1817"/>
      <c r="M70" s="1820"/>
      <c r="N70" s="1536" t="s">
        <v>47</v>
      </c>
      <c r="O70" s="339">
        <v>2214921.3144699992</v>
      </c>
      <c r="P70" s="339">
        <v>0</v>
      </c>
      <c r="Q70" s="339">
        <v>0</v>
      </c>
      <c r="R70" s="339">
        <v>0</v>
      </c>
      <c r="S70" s="339">
        <v>5070</v>
      </c>
      <c r="T70" s="339">
        <v>59081.417999999998</v>
      </c>
      <c r="U70" s="339">
        <v>7962.1153600000007</v>
      </c>
      <c r="V70" s="339">
        <v>2287034.8478299989</v>
      </c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1835"/>
      <c r="AQ70" s="1841"/>
      <c r="AR70" s="960"/>
      <c r="AS70" s="341"/>
      <c r="AT70" s="341"/>
      <c r="AU70" s="341"/>
      <c r="AV70" s="341"/>
      <c r="AW70" s="341"/>
      <c r="AX70" s="341"/>
      <c r="AY70" s="341"/>
      <c r="AZ70" s="341"/>
      <c r="BA70" s="341"/>
      <c r="BB70" s="341"/>
      <c r="BC70" s="341"/>
      <c r="BD70" s="341"/>
      <c r="BE70" s="341"/>
      <c r="BF70" s="341"/>
      <c r="BG70" s="341"/>
      <c r="BH70" s="341"/>
      <c r="BI70" s="341"/>
      <c r="BJ70" s="341"/>
      <c r="BK70" s="341"/>
      <c r="BL70" s="341"/>
      <c r="BM70" s="1835"/>
      <c r="BN70" s="1841"/>
      <c r="BO70" s="960"/>
      <c r="BP70" s="341"/>
      <c r="BQ70" s="341"/>
      <c r="BR70" s="341"/>
      <c r="BS70" s="341"/>
      <c r="BT70" s="341"/>
      <c r="BU70" s="341"/>
      <c r="BV70" s="341"/>
      <c r="BW70" s="341"/>
      <c r="BX70" s="341"/>
      <c r="BY70" s="341"/>
      <c r="BZ70" s="341"/>
      <c r="CA70" s="341"/>
      <c r="CB70" s="341"/>
      <c r="CC70" s="341"/>
      <c r="CD70" s="341"/>
      <c r="CE70" s="341"/>
      <c r="CF70" s="341"/>
      <c r="CG70" s="341"/>
      <c r="CH70" s="341"/>
      <c r="CI70" s="341"/>
      <c r="CJ70" s="1835"/>
      <c r="CK70" s="1841"/>
      <c r="CL70" s="960"/>
      <c r="CM70" s="341"/>
      <c r="CN70" s="341"/>
      <c r="CO70" s="341"/>
      <c r="CP70" s="341"/>
      <c r="CQ70" s="341"/>
      <c r="CR70" s="341"/>
      <c r="CS70" s="341"/>
      <c r="CT70" s="341"/>
      <c r="CU70" s="341"/>
      <c r="CV70" s="341"/>
      <c r="CW70" s="341"/>
      <c r="CX70" s="341"/>
      <c r="CY70" s="341"/>
      <c r="CZ70" s="341"/>
      <c r="DA70" s="341"/>
      <c r="DB70" s="341"/>
      <c r="DC70" s="341"/>
      <c r="DD70" s="341"/>
      <c r="DE70" s="341"/>
      <c r="DF70" s="341"/>
      <c r="DG70" s="1835"/>
      <c r="DH70" s="1841"/>
      <c r="DI70" s="960"/>
      <c r="DJ70" s="341"/>
      <c r="DK70" s="341"/>
      <c r="DL70" s="341"/>
      <c r="DM70" s="341"/>
      <c r="DN70" s="341"/>
      <c r="DO70" s="341"/>
      <c r="DP70" s="341"/>
      <c r="DQ70" s="341"/>
      <c r="DR70" s="341"/>
      <c r="DS70" s="341"/>
      <c r="DT70" s="341"/>
      <c r="DU70" s="341"/>
      <c r="DV70" s="341"/>
      <c r="DW70" s="341"/>
      <c r="DX70" s="341"/>
      <c r="DY70" s="341"/>
      <c r="DZ70" s="341"/>
      <c r="EA70" s="341"/>
      <c r="EB70" s="341"/>
      <c r="EC70" s="341"/>
      <c r="ED70" s="1835"/>
      <c r="EE70" s="1841"/>
      <c r="EF70" s="960"/>
      <c r="EG70" s="341"/>
      <c r="EH70" s="341"/>
      <c r="EI70" s="341"/>
      <c r="EJ70" s="341"/>
      <c r="EK70" s="341"/>
      <c r="EL70" s="341"/>
      <c r="EM70" s="341"/>
      <c r="EN70" s="341"/>
      <c r="EO70" s="341"/>
      <c r="EP70" s="341"/>
      <c r="EQ70" s="341"/>
      <c r="ER70" s="341"/>
      <c r="ES70" s="341"/>
      <c r="ET70" s="341"/>
      <c r="EU70" s="341"/>
      <c r="EV70" s="341"/>
      <c r="EW70" s="341"/>
      <c r="EX70" s="341"/>
      <c r="EY70" s="341"/>
      <c r="EZ70" s="341"/>
      <c r="FA70" s="1835"/>
      <c r="FB70" s="1841"/>
      <c r="FC70" s="960"/>
      <c r="FD70" s="341"/>
      <c r="FE70" s="341"/>
      <c r="FF70" s="341"/>
      <c r="FG70" s="341"/>
      <c r="FH70" s="341"/>
      <c r="FI70" s="341"/>
      <c r="FJ70" s="341"/>
      <c r="FK70" s="341"/>
      <c r="FL70" s="341"/>
      <c r="FM70" s="341"/>
      <c r="FN70" s="341"/>
      <c r="FO70" s="341"/>
      <c r="FP70" s="341"/>
      <c r="FQ70" s="341"/>
      <c r="FR70" s="341"/>
      <c r="FS70" s="341"/>
      <c r="FT70" s="341"/>
      <c r="FU70" s="341"/>
      <c r="FV70" s="341"/>
      <c r="FW70" s="341"/>
      <c r="FX70" s="1835"/>
      <c r="FY70" s="1841"/>
      <c r="FZ70" s="960"/>
    </row>
    <row r="71" spans="1:182" x14ac:dyDescent="0.2">
      <c r="A71" s="1817"/>
      <c r="B71" s="1820"/>
      <c r="C71" s="1053" t="s">
        <v>48</v>
      </c>
      <c r="D71" s="339">
        <v>294573.87095994229</v>
      </c>
      <c r="E71" s="339">
        <v>0</v>
      </c>
      <c r="F71" s="339">
        <v>0</v>
      </c>
      <c r="G71" s="339">
        <v>0</v>
      </c>
      <c r="H71" s="339">
        <v>26137.512221818994</v>
      </c>
      <c r="I71" s="339">
        <v>15728.698081300006</v>
      </c>
      <c r="J71" s="339">
        <v>5489.7710916719998</v>
      </c>
      <c r="K71" s="339">
        <v>341929.85235473327</v>
      </c>
      <c r="L71" s="1817"/>
      <c r="M71" s="1820"/>
      <c r="N71" s="1053" t="s">
        <v>48</v>
      </c>
      <c r="O71" s="339">
        <v>1615493.2787600001</v>
      </c>
      <c r="P71" s="339">
        <v>0</v>
      </c>
      <c r="Q71" s="339">
        <v>0</v>
      </c>
      <c r="R71" s="339">
        <v>0</v>
      </c>
      <c r="S71" s="339">
        <v>1995</v>
      </c>
      <c r="T71" s="339">
        <v>15117.589</v>
      </c>
      <c r="U71" s="339">
        <v>6321.5051999999996</v>
      </c>
      <c r="V71" s="339">
        <v>1638927.3729600003</v>
      </c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1835"/>
      <c r="AQ71" s="18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341"/>
      <c r="BH71" s="341"/>
      <c r="BI71" s="341"/>
      <c r="BJ71" s="341"/>
      <c r="BK71" s="341"/>
      <c r="BL71" s="341"/>
      <c r="BM71" s="1835"/>
      <c r="BN71" s="18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1835"/>
      <c r="CK71" s="1841"/>
      <c r="CM71" s="341"/>
      <c r="CN71" s="341"/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1835"/>
      <c r="DH71" s="18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  <c r="DY71" s="341"/>
      <c r="DZ71" s="341"/>
      <c r="EA71" s="341"/>
      <c r="EB71" s="341"/>
      <c r="EC71" s="341"/>
      <c r="ED71" s="1835"/>
      <c r="EE71" s="1841"/>
      <c r="EG71" s="341"/>
      <c r="EH71" s="341"/>
      <c r="EI71" s="341"/>
      <c r="EJ71" s="341"/>
      <c r="EK71" s="341"/>
      <c r="EL71" s="341"/>
      <c r="EM71" s="341"/>
      <c r="EN71" s="341"/>
      <c r="EO71" s="341"/>
      <c r="EP71" s="341"/>
      <c r="EQ71" s="341"/>
      <c r="ER71" s="341"/>
      <c r="ES71" s="341"/>
      <c r="ET71" s="341"/>
      <c r="EU71" s="341"/>
      <c r="EV71" s="341"/>
      <c r="EW71" s="341"/>
      <c r="EX71" s="341"/>
      <c r="EY71" s="341"/>
      <c r="EZ71" s="341"/>
      <c r="FA71" s="1835"/>
      <c r="FB71" s="1841"/>
      <c r="FD71" s="341"/>
      <c r="FE71" s="341"/>
      <c r="FF71" s="341"/>
      <c r="FG71" s="341"/>
      <c r="FH71" s="341"/>
      <c r="FI71" s="341"/>
      <c r="FJ71" s="341"/>
      <c r="FK71" s="341"/>
      <c r="FL71" s="341"/>
      <c r="FM71" s="341"/>
      <c r="FN71" s="341"/>
      <c r="FO71" s="341"/>
      <c r="FP71" s="341"/>
      <c r="FQ71" s="341"/>
      <c r="FR71" s="341"/>
      <c r="FS71" s="341"/>
      <c r="FT71" s="341"/>
      <c r="FU71" s="341"/>
      <c r="FV71" s="341"/>
      <c r="FW71" s="341"/>
      <c r="FX71" s="1835"/>
      <c r="FY71" s="1841"/>
    </row>
    <row r="72" spans="1:182" x14ac:dyDescent="0.2">
      <c r="A72" s="1817"/>
      <c r="B72" s="1820"/>
      <c r="C72" s="1053" t="s">
        <v>49</v>
      </c>
      <c r="D72" s="339">
        <v>31295.493517725052</v>
      </c>
      <c r="E72" s="339">
        <v>0</v>
      </c>
      <c r="F72" s="339">
        <v>0</v>
      </c>
      <c r="G72" s="339">
        <v>0</v>
      </c>
      <c r="H72" s="339">
        <v>1263.1252133670002</v>
      </c>
      <c r="I72" s="339">
        <v>1236.2966812999998</v>
      </c>
      <c r="J72" s="339">
        <v>217.28972530000001</v>
      </c>
      <c r="K72" s="339">
        <v>34012.20513769205</v>
      </c>
      <c r="L72" s="1817"/>
      <c r="M72" s="1820"/>
      <c r="N72" s="1053" t="s">
        <v>49</v>
      </c>
      <c r="O72" s="339">
        <v>868895.72132000001</v>
      </c>
      <c r="P72" s="339">
        <v>0</v>
      </c>
      <c r="Q72" s="339">
        <v>0</v>
      </c>
      <c r="R72" s="339">
        <v>0</v>
      </c>
      <c r="S72" s="339">
        <v>195</v>
      </c>
      <c r="T72" s="339">
        <v>1615.635</v>
      </c>
      <c r="U72" s="339">
        <v>3085.0006100000001</v>
      </c>
      <c r="V72" s="339">
        <v>873791.35693000001</v>
      </c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1835"/>
      <c r="AQ72" s="1841"/>
      <c r="AS72" s="341"/>
      <c r="AT72" s="341"/>
      <c r="AU72" s="341"/>
      <c r="AV72" s="341"/>
      <c r="AW72" s="341"/>
      <c r="AX72" s="341"/>
      <c r="AY72" s="341"/>
      <c r="AZ72" s="341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1835"/>
      <c r="BN72" s="18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1835"/>
      <c r="CK72" s="18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  <c r="CX72" s="341"/>
      <c r="CY72" s="341"/>
      <c r="CZ72" s="341"/>
      <c r="DA72" s="341"/>
      <c r="DB72" s="341"/>
      <c r="DC72" s="341"/>
      <c r="DD72" s="341"/>
      <c r="DE72" s="341"/>
      <c r="DF72" s="341"/>
      <c r="DG72" s="1835"/>
      <c r="DH72" s="1841"/>
      <c r="DJ72" s="341"/>
      <c r="DK72" s="341"/>
      <c r="DL72" s="341"/>
      <c r="DM72" s="341"/>
      <c r="DN72" s="341"/>
      <c r="DO72" s="341"/>
      <c r="DP72" s="341"/>
      <c r="DQ72" s="341"/>
      <c r="DR72" s="341"/>
      <c r="DS72" s="341"/>
      <c r="DT72" s="341"/>
      <c r="DU72" s="341"/>
      <c r="DV72" s="341"/>
      <c r="DW72" s="341"/>
      <c r="DX72" s="341"/>
      <c r="DY72" s="341"/>
      <c r="DZ72" s="341"/>
      <c r="EA72" s="341"/>
      <c r="EB72" s="341"/>
      <c r="EC72" s="341"/>
      <c r="ED72" s="1835"/>
      <c r="EE72" s="1841"/>
      <c r="EG72" s="341"/>
      <c r="EH72" s="341"/>
      <c r="EI72" s="341"/>
      <c r="EJ72" s="341"/>
      <c r="EK72" s="341"/>
      <c r="EL72" s="341"/>
      <c r="EM72" s="341"/>
      <c r="EN72" s="341"/>
      <c r="EO72" s="341"/>
      <c r="EP72" s="341"/>
      <c r="EQ72" s="341"/>
      <c r="ER72" s="341"/>
      <c r="ES72" s="341"/>
      <c r="ET72" s="341"/>
      <c r="EU72" s="341"/>
      <c r="EV72" s="341"/>
      <c r="EW72" s="341"/>
      <c r="EX72" s="341"/>
      <c r="EY72" s="341"/>
      <c r="EZ72" s="341"/>
      <c r="FA72" s="1835"/>
      <c r="FB72" s="1841"/>
      <c r="FD72" s="341"/>
      <c r="FE72" s="341"/>
      <c r="FF72" s="341"/>
      <c r="FG72" s="341"/>
      <c r="FH72" s="341"/>
      <c r="FI72" s="341"/>
      <c r="FJ72" s="341"/>
      <c r="FK72" s="341"/>
      <c r="FL72" s="341"/>
      <c r="FM72" s="341"/>
      <c r="FN72" s="341"/>
      <c r="FO72" s="341"/>
      <c r="FP72" s="341"/>
      <c r="FQ72" s="341"/>
      <c r="FR72" s="341"/>
      <c r="FS72" s="341"/>
      <c r="FT72" s="341"/>
      <c r="FU72" s="341"/>
      <c r="FV72" s="341"/>
      <c r="FW72" s="341"/>
      <c r="FX72" s="1835"/>
      <c r="FY72" s="1841"/>
    </row>
    <row r="73" spans="1:182" ht="14.25" thickBot="1" x14ac:dyDescent="0.25">
      <c r="A73" s="1818"/>
      <c r="B73" s="1823"/>
      <c r="C73" s="1493" t="s">
        <v>4023</v>
      </c>
      <c r="D73" s="636">
        <v>2729868.5121372128</v>
      </c>
      <c r="E73" s="636">
        <v>0</v>
      </c>
      <c r="F73" s="636">
        <v>0</v>
      </c>
      <c r="G73" s="636">
        <v>0</v>
      </c>
      <c r="H73" s="636">
        <v>297812.30058285414</v>
      </c>
      <c r="I73" s="636">
        <v>99251.984035659887</v>
      </c>
      <c r="J73" s="636">
        <v>41212.275252239</v>
      </c>
      <c r="K73" s="636">
        <v>3168145.0720079658</v>
      </c>
      <c r="L73" s="1818"/>
      <c r="M73" s="1823"/>
      <c r="N73" s="1493" t="s">
        <v>4023</v>
      </c>
      <c r="O73" s="636">
        <v>7528780.61259</v>
      </c>
      <c r="P73" s="636">
        <v>0</v>
      </c>
      <c r="Q73" s="636">
        <v>0</v>
      </c>
      <c r="R73" s="636">
        <v>0</v>
      </c>
      <c r="S73" s="636">
        <v>13095</v>
      </c>
      <c r="T73" s="636">
        <v>136656.52500000002</v>
      </c>
      <c r="U73" s="636">
        <v>26554.042279999998</v>
      </c>
      <c r="V73" s="636">
        <v>7705086.1798699992</v>
      </c>
      <c r="W73" s="638"/>
      <c r="X73" s="638"/>
      <c r="Y73" s="638"/>
      <c r="Z73" s="638"/>
      <c r="AA73" s="638"/>
      <c r="AB73" s="638"/>
      <c r="AC73" s="638"/>
      <c r="AD73" s="638"/>
      <c r="AE73" s="638"/>
      <c r="AF73" s="638"/>
      <c r="AG73" s="638"/>
      <c r="AH73" s="638"/>
      <c r="AI73" s="638"/>
      <c r="AJ73" s="638"/>
      <c r="AK73" s="638"/>
      <c r="AL73" s="638"/>
      <c r="AM73" s="638"/>
      <c r="AN73" s="638"/>
      <c r="AO73" s="638"/>
      <c r="AP73" s="1835"/>
      <c r="AQ73" s="1841"/>
      <c r="AR73" s="708"/>
      <c r="AS73" s="638"/>
      <c r="AT73" s="638"/>
      <c r="AU73" s="638"/>
      <c r="AV73" s="638"/>
      <c r="AW73" s="638"/>
      <c r="AX73" s="638"/>
      <c r="AY73" s="638"/>
      <c r="AZ73" s="638"/>
      <c r="BA73" s="638"/>
      <c r="BB73" s="638"/>
      <c r="BC73" s="638"/>
      <c r="BD73" s="638"/>
      <c r="BE73" s="638"/>
      <c r="BF73" s="638"/>
      <c r="BG73" s="638"/>
      <c r="BH73" s="638"/>
      <c r="BI73" s="638"/>
      <c r="BJ73" s="638"/>
      <c r="BK73" s="638"/>
      <c r="BL73" s="638"/>
      <c r="BM73" s="1835"/>
      <c r="BN73" s="1841"/>
      <c r="BO73" s="708"/>
      <c r="BP73" s="638"/>
      <c r="BQ73" s="638"/>
      <c r="BR73" s="638"/>
      <c r="BS73" s="638"/>
      <c r="BT73" s="638"/>
      <c r="BU73" s="638"/>
      <c r="BV73" s="638"/>
      <c r="BW73" s="638"/>
      <c r="BX73" s="638"/>
      <c r="BY73" s="638"/>
      <c r="BZ73" s="638"/>
      <c r="CA73" s="638"/>
      <c r="CB73" s="638"/>
      <c r="CC73" s="638"/>
      <c r="CD73" s="638"/>
      <c r="CE73" s="638"/>
      <c r="CF73" s="638"/>
      <c r="CG73" s="638"/>
      <c r="CH73" s="638"/>
      <c r="CI73" s="638"/>
      <c r="CJ73" s="1835"/>
      <c r="CK73" s="1841"/>
      <c r="CL73" s="708"/>
      <c r="CM73" s="638"/>
      <c r="CN73" s="638"/>
      <c r="CO73" s="638"/>
      <c r="CP73" s="638"/>
      <c r="CQ73" s="638"/>
      <c r="CR73" s="638"/>
      <c r="CS73" s="638"/>
      <c r="CT73" s="638"/>
      <c r="CU73" s="638"/>
      <c r="CV73" s="638"/>
      <c r="CW73" s="638"/>
      <c r="CX73" s="638"/>
      <c r="CY73" s="638"/>
      <c r="CZ73" s="638"/>
      <c r="DA73" s="638"/>
      <c r="DB73" s="638"/>
      <c r="DC73" s="638"/>
      <c r="DD73" s="638"/>
      <c r="DE73" s="638"/>
      <c r="DF73" s="638"/>
      <c r="DG73" s="1835"/>
      <c r="DH73" s="1841"/>
      <c r="DI73" s="708"/>
      <c r="DJ73" s="638"/>
      <c r="DK73" s="638"/>
      <c r="DL73" s="638"/>
      <c r="DM73" s="638"/>
      <c r="DN73" s="638"/>
      <c r="DO73" s="638"/>
      <c r="DP73" s="638"/>
      <c r="DQ73" s="638"/>
      <c r="DR73" s="638"/>
      <c r="DS73" s="638"/>
      <c r="DT73" s="638"/>
      <c r="DU73" s="638"/>
      <c r="DV73" s="638"/>
      <c r="DW73" s="638"/>
      <c r="DX73" s="638"/>
      <c r="DY73" s="638"/>
      <c r="DZ73" s="638"/>
      <c r="EA73" s="638"/>
      <c r="EB73" s="638"/>
      <c r="EC73" s="638"/>
      <c r="ED73" s="1835"/>
      <c r="EE73" s="1841"/>
      <c r="EF73" s="708"/>
      <c r="EG73" s="638"/>
      <c r="EH73" s="638"/>
      <c r="EI73" s="638"/>
      <c r="EJ73" s="638"/>
      <c r="EK73" s="638"/>
      <c r="EL73" s="638"/>
      <c r="EM73" s="638"/>
      <c r="EN73" s="638"/>
      <c r="EO73" s="638"/>
      <c r="EP73" s="638"/>
      <c r="EQ73" s="638"/>
      <c r="ER73" s="638"/>
      <c r="ES73" s="638"/>
      <c r="ET73" s="638"/>
      <c r="EU73" s="638"/>
      <c r="EV73" s="638"/>
      <c r="EW73" s="638"/>
      <c r="EX73" s="638"/>
      <c r="EY73" s="638"/>
      <c r="EZ73" s="638"/>
      <c r="FA73" s="1835"/>
      <c r="FB73" s="1841"/>
      <c r="FC73" s="708"/>
      <c r="FD73" s="638"/>
      <c r="FE73" s="638"/>
      <c r="FF73" s="638"/>
      <c r="FG73" s="638"/>
      <c r="FH73" s="638"/>
      <c r="FI73" s="638"/>
      <c r="FJ73" s="638"/>
      <c r="FK73" s="638"/>
      <c r="FL73" s="638"/>
      <c r="FM73" s="638"/>
      <c r="FN73" s="638"/>
      <c r="FO73" s="638"/>
      <c r="FP73" s="638"/>
      <c r="FQ73" s="638"/>
      <c r="FR73" s="638"/>
      <c r="FS73" s="638"/>
      <c r="FT73" s="638"/>
      <c r="FU73" s="638"/>
      <c r="FV73" s="638"/>
      <c r="FW73" s="638"/>
      <c r="FX73" s="1835"/>
      <c r="FY73" s="1841"/>
      <c r="FZ73" s="708"/>
    </row>
    <row r="74" spans="1:182" ht="12.75" customHeight="1" x14ac:dyDescent="0.2">
      <c r="A74" s="1816" t="s">
        <v>798</v>
      </c>
      <c r="B74" s="1819" t="s">
        <v>3915</v>
      </c>
      <c r="C74" s="1533" t="s">
        <v>4024</v>
      </c>
      <c r="D74" s="335">
        <v>5163959.5520561524</v>
      </c>
      <c r="E74" s="335">
        <v>0</v>
      </c>
      <c r="F74" s="335">
        <v>0</v>
      </c>
      <c r="G74" s="335">
        <v>0</v>
      </c>
      <c r="H74" s="335">
        <v>71789.584624215247</v>
      </c>
      <c r="I74" s="335">
        <v>1781158.8865549769</v>
      </c>
      <c r="J74" s="335">
        <v>0</v>
      </c>
      <c r="K74" s="335">
        <v>7016908.0232353453</v>
      </c>
      <c r="L74" s="1816" t="s">
        <v>1927</v>
      </c>
      <c r="M74" s="1819" t="s">
        <v>3915</v>
      </c>
      <c r="N74" s="1533" t="s">
        <v>4024</v>
      </c>
      <c r="O74" s="335">
        <v>3602644.0002803034</v>
      </c>
      <c r="P74" s="335">
        <v>0</v>
      </c>
      <c r="Q74" s="335">
        <v>67124.704461715708</v>
      </c>
      <c r="R74" s="335">
        <v>1665.248936</v>
      </c>
      <c r="S74" s="335">
        <v>80940.231126679981</v>
      </c>
      <c r="T74" s="335">
        <v>2221930.8691800786</v>
      </c>
      <c r="U74" s="335">
        <v>39095.638360000325</v>
      </c>
      <c r="V74" s="335">
        <v>6013400.6923447791</v>
      </c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1835"/>
      <c r="AQ74" s="1840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1835"/>
      <c r="BN74" s="1840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1835"/>
      <c r="CK74" s="1840"/>
      <c r="CM74" s="341"/>
      <c r="CN74" s="341"/>
      <c r="CO74" s="341"/>
      <c r="CP74" s="341"/>
      <c r="CQ74" s="341"/>
      <c r="CR74" s="341"/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/>
      <c r="DE74" s="341"/>
      <c r="DF74" s="341"/>
      <c r="DG74" s="1835"/>
      <c r="DH74" s="1840"/>
      <c r="DJ74" s="341"/>
      <c r="DK74" s="341"/>
      <c r="DL74" s="341"/>
      <c r="DM74" s="341"/>
      <c r="DN74" s="341"/>
      <c r="DO74" s="341"/>
      <c r="DP74" s="341"/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1"/>
      <c r="EB74" s="341"/>
      <c r="EC74" s="341"/>
      <c r="ED74" s="1835"/>
      <c r="EE74" s="1840"/>
      <c r="EG74" s="341"/>
      <c r="EH74" s="341"/>
      <c r="EI74" s="341"/>
      <c r="EJ74" s="341"/>
      <c r="EK74" s="341"/>
      <c r="EL74" s="341"/>
      <c r="EM74" s="341"/>
      <c r="EN74" s="341"/>
      <c r="EO74" s="341"/>
      <c r="EP74" s="341"/>
      <c r="EQ74" s="341"/>
      <c r="ER74" s="341"/>
      <c r="ES74" s="341"/>
      <c r="ET74" s="341"/>
      <c r="EU74" s="341"/>
      <c r="EV74" s="341"/>
      <c r="EW74" s="341"/>
      <c r="EX74" s="341"/>
      <c r="EY74" s="341"/>
      <c r="EZ74" s="341"/>
      <c r="FA74" s="1835"/>
      <c r="FB74" s="1840"/>
      <c r="FD74" s="341"/>
      <c r="FE74" s="341"/>
      <c r="FF74" s="341"/>
      <c r="FG74" s="341"/>
      <c r="FH74" s="341"/>
      <c r="FI74" s="341"/>
      <c r="FJ74" s="341"/>
      <c r="FK74" s="341"/>
      <c r="FL74" s="341"/>
      <c r="FM74" s="341"/>
      <c r="FN74" s="341"/>
      <c r="FO74" s="341"/>
      <c r="FP74" s="341"/>
      <c r="FQ74" s="341"/>
      <c r="FR74" s="341"/>
      <c r="FS74" s="341"/>
      <c r="FT74" s="341"/>
      <c r="FU74" s="341"/>
      <c r="FV74" s="341"/>
      <c r="FW74" s="341"/>
      <c r="FX74" s="1835"/>
      <c r="FY74" s="1840"/>
    </row>
    <row r="75" spans="1:182" x14ac:dyDescent="0.2">
      <c r="A75" s="1817"/>
      <c r="B75" s="1820"/>
      <c r="C75" s="1053" t="s">
        <v>4025</v>
      </c>
      <c r="D75" s="339">
        <v>2969307.1014197478</v>
      </c>
      <c r="E75" s="339">
        <v>0</v>
      </c>
      <c r="F75" s="339">
        <v>0</v>
      </c>
      <c r="G75" s="339">
        <v>0</v>
      </c>
      <c r="H75" s="339">
        <v>34972.304665784737</v>
      </c>
      <c r="I75" s="339">
        <v>1073978.1188967652</v>
      </c>
      <c r="J75" s="339">
        <v>0</v>
      </c>
      <c r="K75" s="339">
        <v>4078257.5249822978</v>
      </c>
      <c r="L75" s="1817"/>
      <c r="M75" s="1820"/>
      <c r="N75" s="1053" t="s">
        <v>4025</v>
      </c>
      <c r="O75" s="339">
        <v>12781031.367826592</v>
      </c>
      <c r="P75" s="339">
        <v>0</v>
      </c>
      <c r="Q75" s="339">
        <v>116445.88688396415</v>
      </c>
      <c r="R75" s="339">
        <v>4013.7355638999998</v>
      </c>
      <c r="S75" s="339">
        <v>248602.18278536096</v>
      </c>
      <c r="T75" s="339">
        <v>5681439.6907232488</v>
      </c>
      <c r="U75" s="339">
        <v>162032.30465999834</v>
      </c>
      <c r="V75" s="339">
        <v>18993565.168443065</v>
      </c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1835"/>
      <c r="AQ75" s="1841"/>
      <c r="AS75" s="341"/>
      <c r="AT75" s="341"/>
      <c r="AU75" s="341"/>
      <c r="AV75" s="341"/>
      <c r="AW75" s="341"/>
      <c r="AX75" s="341"/>
      <c r="AY75" s="341"/>
      <c r="AZ75" s="341"/>
      <c r="BA75" s="341"/>
      <c r="BB75" s="341"/>
      <c r="BC75" s="341"/>
      <c r="BD75" s="341"/>
      <c r="BE75" s="341"/>
      <c r="BF75" s="341"/>
      <c r="BG75" s="341"/>
      <c r="BH75" s="341"/>
      <c r="BI75" s="341"/>
      <c r="BJ75" s="341"/>
      <c r="BK75" s="341"/>
      <c r="BL75" s="341"/>
      <c r="BM75" s="1835"/>
      <c r="BN75" s="1841"/>
      <c r="BP75" s="341"/>
      <c r="BQ75" s="341"/>
      <c r="BR75" s="341"/>
      <c r="BS75" s="341"/>
      <c r="BT75" s="341"/>
      <c r="BU75" s="341"/>
      <c r="BV75" s="341"/>
      <c r="BW75" s="341"/>
      <c r="BX75" s="341"/>
      <c r="BY75" s="341"/>
      <c r="BZ75" s="341"/>
      <c r="CA75" s="341"/>
      <c r="CB75" s="341"/>
      <c r="CC75" s="341"/>
      <c r="CD75" s="341"/>
      <c r="CE75" s="341"/>
      <c r="CF75" s="341"/>
      <c r="CG75" s="341"/>
      <c r="CH75" s="341"/>
      <c r="CI75" s="341"/>
      <c r="CJ75" s="1835"/>
      <c r="CK75" s="1841"/>
      <c r="CM75" s="341"/>
      <c r="CN75" s="341"/>
      <c r="CO75" s="341"/>
      <c r="CP75" s="341"/>
      <c r="CQ75" s="341"/>
      <c r="CR75" s="341"/>
      <c r="CS75" s="341"/>
      <c r="CT75" s="341"/>
      <c r="CU75" s="341"/>
      <c r="CV75" s="341"/>
      <c r="CW75" s="341"/>
      <c r="CX75" s="341"/>
      <c r="CY75" s="341"/>
      <c r="CZ75" s="341"/>
      <c r="DA75" s="341"/>
      <c r="DB75" s="341"/>
      <c r="DC75" s="341"/>
      <c r="DD75" s="341"/>
      <c r="DE75" s="341"/>
      <c r="DF75" s="341"/>
      <c r="DG75" s="1835"/>
      <c r="DH75" s="1841"/>
      <c r="DJ75" s="341"/>
      <c r="DK75" s="341"/>
      <c r="DL75" s="341"/>
      <c r="DM75" s="341"/>
      <c r="DN75" s="341"/>
      <c r="DO75" s="341"/>
      <c r="DP75" s="341"/>
      <c r="DQ75" s="341"/>
      <c r="DR75" s="341"/>
      <c r="DS75" s="341"/>
      <c r="DT75" s="341"/>
      <c r="DU75" s="341"/>
      <c r="DV75" s="341"/>
      <c r="DW75" s="341"/>
      <c r="DX75" s="341"/>
      <c r="DY75" s="341"/>
      <c r="DZ75" s="341"/>
      <c r="EA75" s="341"/>
      <c r="EB75" s="341"/>
      <c r="EC75" s="341"/>
      <c r="ED75" s="1835"/>
      <c r="EE75" s="1841"/>
      <c r="EG75" s="341"/>
      <c r="EH75" s="341"/>
      <c r="EI75" s="341"/>
      <c r="EJ75" s="341"/>
      <c r="EK75" s="341"/>
      <c r="EL75" s="341"/>
      <c r="EM75" s="341"/>
      <c r="EN75" s="341"/>
      <c r="EO75" s="341"/>
      <c r="EP75" s="341"/>
      <c r="EQ75" s="341"/>
      <c r="ER75" s="341"/>
      <c r="ES75" s="341"/>
      <c r="ET75" s="341"/>
      <c r="EU75" s="341"/>
      <c r="EV75" s="341"/>
      <c r="EW75" s="341"/>
      <c r="EX75" s="341"/>
      <c r="EY75" s="341"/>
      <c r="EZ75" s="341"/>
      <c r="FA75" s="1835"/>
      <c r="FB75" s="1841"/>
      <c r="FD75" s="341"/>
      <c r="FE75" s="341"/>
      <c r="FF75" s="341"/>
      <c r="FG75" s="341"/>
      <c r="FH75" s="341"/>
      <c r="FI75" s="341"/>
      <c r="FJ75" s="341"/>
      <c r="FK75" s="341"/>
      <c r="FL75" s="341"/>
      <c r="FM75" s="341"/>
      <c r="FN75" s="341"/>
      <c r="FO75" s="341"/>
      <c r="FP75" s="341"/>
      <c r="FQ75" s="341"/>
      <c r="FR75" s="341"/>
      <c r="FS75" s="341"/>
      <c r="FT75" s="341"/>
      <c r="FU75" s="341"/>
      <c r="FV75" s="341"/>
      <c r="FW75" s="341"/>
      <c r="FX75" s="1835"/>
      <c r="FY75" s="1841"/>
    </row>
    <row r="76" spans="1:182" ht="13.5" x14ac:dyDescent="0.2">
      <c r="A76" s="1817"/>
      <c r="B76" s="1821"/>
      <c r="C76" s="1600" t="s">
        <v>4023</v>
      </c>
      <c r="D76" s="959">
        <v>8133266.6534759002</v>
      </c>
      <c r="E76" s="959">
        <v>0</v>
      </c>
      <c r="F76" s="959">
        <v>0</v>
      </c>
      <c r="G76" s="959">
        <v>0</v>
      </c>
      <c r="H76" s="959">
        <v>106761.88928999999</v>
      </c>
      <c r="I76" s="959">
        <v>2855137.0054517421</v>
      </c>
      <c r="J76" s="959">
        <v>0</v>
      </c>
      <c r="K76" s="959">
        <v>11095165.548217643</v>
      </c>
      <c r="L76" s="1817"/>
      <c r="M76" s="1821"/>
      <c r="N76" s="1600" t="s">
        <v>4023</v>
      </c>
      <c r="O76" s="959">
        <v>16383675.368106896</v>
      </c>
      <c r="P76" s="959">
        <v>0</v>
      </c>
      <c r="Q76" s="959">
        <v>183570.59134567986</v>
      </c>
      <c r="R76" s="959">
        <v>5678.9844998999997</v>
      </c>
      <c r="S76" s="959">
        <v>329542.41391204094</v>
      </c>
      <c r="T76" s="959">
        <v>7903370.5599033274</v>
      </c>
      <c r="U76" s="959">
        <v>201127.94301999867</v>
      </c>
      <c r="V76" s="959">
        <v>25006965.860787846</v>
      </c>
      <c r="W76" s="638"/>
      <c r="X76" s="638"/>
      <c r="Y76" s="638"/>
      <c r="Z76" s="638"/>
      <c r="AA76" s="638"/>
      <c r="AB76" s="638"/>
      <c r="AC76" s="638"/>
      <c r="AD76" s="638"/>
      <c r="AE76" s="638"/>
      <c r="AF76" s="638"/>
      <c r="AG76" s="638"/>
      <c r="AH76" s="638"/>
      <c r="AI76" s="638"/>
      <c r="AJ76" s="638"/>
      <c r="AK76" s="638"/>
      <c r="AL76" s="638"/>
      <c r="AM76" s="638"/>
      <c r="AN76" s="638"/>
      <c r="AO76" s="638"/>
      <c r="AP76" s="1835"/>
      <c r="AQ76" s="1841"/>
      <c r="AR76" s="708"/>
      <c r="AS76" s="638"/>
      <c r="AT76" s="638"/>
      <c r="AU76" s="638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  <c r="BG76" s="638"/>
      <c r="BH76" s="638"/>
      <c r="BI76" s="638"/>
      <c r="BJ76" s="638"/>
      <c r="BK76" s="638"/>
      <c r="BL76" s="638"/>
      <c r="BM76" s="1835"/>
      <c r="BN76" s="1841"/>
      <c r="BO76" s="708"/>
      <c r="BP76" s="638"/>
      <c r="BQ76" s="638"/>
      <c r="BR76" s="638"/>
      <c r="BS76" s="638"/>
      <c r="BT76" s="638"/>
      <c r="BU76" s="638"/>
      <c r="BV76" s="638"/>
      <c r="BW76" s="638"/>
      <c r="BX76" s="638"/>
      <c r="BY76" s="638"/>
      <c r="BZ76" s="638"/>
      <c r="CA76" s="638"/>
      <c r="CB76" s="638"/>
      <c r="CC76" s="638"/>
      <c r="CD76" s="638"/>
      <c r="CE76" s="638"/>
      <c r="CF76" s="638"/>
      <c r="CG76" s="638"/>
      <c r="CH76" s="638"/>
      <c r="CI76" s="638"/>
      <c r="CJ76" s="1835"/>
      <c r="CK76" s="1841"/>
      <c r="CL76" s="708"/>
      <c r="CM76" s="638"/>
      <c r="CN76" s="638"/>
      <c r="CO76" s="638"/>
      <c r="CP76" s="638"/>
      <c r="CQ76" s="638"/>
      <c r="CR76" s="638"/>
      <c r="CS76" s="638"/>
      <c r="CT76" s="638"/>
      <c r="CU76" s="638"/>
      <c r="CV76" s="638"/>
      <c r="CW76" s="638"/>
      <c r="CX76" s="638"/>
      <c r="CY76" s="638"/>
      <c r="CZ76" s="638"/>
      <c r="DA76" s="638"/>
      <c r="DB76" s="638"/>
      <c r="DC76" s="638"/>
      <c r="DD76" s="638"/>
      <c r="DE76" s="638"/>
      <c r="DF76" s="638"/>
      <c r="DG76" s="1835"/>
      <c r="DH76" s="1841"/>
      <c r="DI76" s="708"/>
      <c r="DJ76" s="638"/>
      <c r="DK76" s="638"/>
      <c r="DL76" s="638"/>
      <c r="DM76" s="638"/>
      <c r="DN76" s="638"/>
      <c r="DO76" s="638"/>
      <c r="DP76" s="638"/>
      <c r="DQ76" s="638"/>
      <c r="DR76" s="638"/>
      <c r="DS76" s="638"/>
      <c r="DT76" s="638"/>
      <c r="DU76" s="638"/>
      <c r="DV76" s="638"/>
      <c r="DW76" s="638"/>
      <c r="DX76" s="638"/>
      <c r="DY76" s="638"/>
      <c r="DZ76" s="638"/>
      <c r="EA76" s="638"/>
      <c r="EB76" s="638"/>
      <c r="EC76" s="638"/>
      <c r="ED76" s="1835"/>
      <c r="EE76" s="1841"/>
      <c r="EF76" s="708"/>
      <c r="EG76" s="638"/>
      <c r="EH76" s="638"/>
      <c r="EI76" s="638"/>
      <c r="EJ76" s="638"/>
      <c r="EK76" s="638"/>
      <c r="EL76" s="638"/>
      <c r="EM76" s="638"/>
      <c r="EN76" s="638"/>
      <c r="EO76" s="638"/>
      <c r="EP76" s="638"/>
      <c r="EQ76" s="638"/>
      <c r="ER76" s="638"/>
      <c r="ES76" s="638"/>
      <c r="ET76" s="638"/>
      <c r="EU76" s="638"/>
      <c r="EV76" s="638"/>
      <c r="EW76" s="638"/>
      <c r="EX76" s="638"/>
      <c r="EY76" s="638"/>
      <c r="EZ76" s="638"/>
      <c r="FA76" s="1835"/>
      <c r="FB76" s="1841"/>
      <c r="FC76" s="708"/>
      <c r="FD76" s="638"/>
      <c r="FE76" s="638"/>
      <c r="FF76" s="638"/>
      <c r="FG76" s="638"/>
      <c r="FH76" s="638"/>
      <c r="FI76" s="638"/>
      <c r="FJ76" s="638"/>
      <c r="FK76" s="638"/>
      <c r="FL76" s="638"/>
      <c r="FM76" s="638"/>
      <c r="FN76" s="638"/>
      <c r="FO76" s="638"/>
      <c r="FP76" s="638"/>
      <c r="FQ76" s="638"/>
      <c r="FR76" s="638"/>
      <c r="FS76" s="638"/>
      <c r="FT76" s="638"/>
      <c r="FU76" s="638"/>
      <c r="FV76" s="638"/>
      <c r="FW76" s="638"/>
      <c r="FX76" s="1835"/>
      <c r="FY76" s="1841"/>
      <c r="FZ76" s="708"/>
    </row>
    <row r="77" spans="1:182" ht="12.75" customHeight="1" x14ac:dyDescent="0.2">
      <c r="A77" s="1817"/>
      <c r="B77" s="1822" t="s">
        <v>3916</v>
      </c>
      <c r="C77" s="1053" t="s">
        <v>52</v>
      </c>
      <c r="D77" s="339">
        <v>373404.49964569102</v>
      </c>
      <c r="E77" s="339">
        <v>0</v>
      </c>
      <c r="F77" s="339">
        <v>0</v>
      </c>
      <c r="G77" s="339">
        <v>0</v>
      </c>
      <c r="H77" s="339">
        <v>3091.4882006303196</v>
      </c>
      <c r="I77" s="339">
        <v>79630.547717986628</v>
      </c>
      <c r="J77" s="339">
        <v>0</v>
      </c>
      <c r="K77" s="339">
        <v>456126.535564308</v>
      </c>
      <c r="L77" s="1817"/>
      <c r="M77" s="1822" t="s">
        <v>3916</v>
      </c>
      <c r="N77" s="1053" t="s">
        <v>52</v>
      </c>
      <c r="O77" s="339">
        <v>422278.7577468215</v>
      </c>
      <c r="P77" s="339">
        <v>0</v>
      </c>
      <c r="Q77" s="339">
        <v>3632.0505611429917</v>
      </c>
      <c r="R77" s="339">
        <v>15.845000000000001</v>
      </c>
      <c r="S77" s="339">
        <v>16795.768</v>
      </c>
      <c r="T77" s="339">
        <v>197992.56456999999</v>
      </c>
      <c r="U77" s="339">
        <v>9897.8539600000149</v>
      </c>
      <c r="V77" s="339">
        <v>650612.83983796451</v>
      </c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1835"/>
      <c r="AQ77" s="1840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1835"/>
      <c r="BN77" s="1840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1"/>
      <c r="CB77" s="341"/>
      <c r="CC77" s="341"/>
      <c r="CD77" s="341"/>
      <c r="CE77" s="341"/>
      <c r="CF77" s="341"/>
      <c r="CG77" s="341"/>
      <c r="CH77" s="341"/>
      <c r="CI77" s="341"/>
      <c r="CJ77" s="1835"/>
      <c r="CK77" s="1840"/>
      <c r="CM77" s="341"/>
      <c r="CN77" s="341"/>
      <c r="CO77" s="341"/>
      <c r="CP77" s="341"/>
      <c r="CQ77" s="341"/>
      <c r="CR77" s="341"/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/>
      <c r="DE77" s="341"/>
      <c r="DF77" s="341"/>
      <c r="DG77" s="1835"/>
      <c r="DH77" s="1840"/>
      <c r="DJ77" s="341"/>
      <c r="DK77" s="341"/>
      <c r="DL77" s="341"/>
      <c r="DM77" s="341"/>
      <c r="DN77" s="341"/>
      <c r="DO77" s="341"/>
      <c r="DP77" s="341"/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1"/>
      <c r="EB77" s="341"/>
      <c r="EC77" s="341"/>
      <c r="ED77" s="1835"/>
      <c r="EE77" s="1840"/>
      <c r="EG77" s="341"/>
      <c r="EH77" s="341"/>
      <c r="EI77" s="341"/>
      <c r="EJ77" s="341"/>
      <c r="EK77" s="341"/>
      <c r="EL77" s="341"/>
      <c r="EM77" s="341"/>
      <c r="EN77" s="341"/>
      <c r="EO77" s="341"/>
      <c r="EP77" s="341"/>
      <c r="EQ77" s="341"/>
      <c r="ER77" s="341"/>
      <c r="ES77" s="341"/>
      <c r="ET77" s="341"/>
      <c r="EU77" s="341"/>
      <c r="EV77" s="341"/>
      <c r="EW77" s="341"/>
      <c r="EX77" s="341"/>
      <c r="EY77" s="341"/>
      <c r="EZ77" s="341"/>
      <c r="FA77" s="1835"/>
      <c r="FB77" s="1840"/>
      <c r="FD77" s="341"/>
      <c r="FE77" s="341"/>
      <c r="FF77" s="341"/>
      <c r="FG77" s="341"/>
      <c r="FH77" s="341"/>
      <c r="FI77" s="341"/>
      <c r="FJ77" s="341"/>
      <c r="FK77" s="341"/>
      <c r="FL77" s="341"/>
      <c r="FM77" s="341"/>
      <c r="FN77" s="341"/>
      <c r="FO77" s="341"/>
      <c r="FP77" s="341"/>
      <c r="FQ77" s="341"/>
      <c r="FR77" s="341"/>
      <c r="FS77" s="341"/>
      <c r="FT77" s="341"/>
      <c r="FU77" s="341"/>
      <c r="FV77" s="341"/>
      <c r="FW77" s="341"/>
      <c r="FX77" s="1835"/>
      <c r="FY77" s="1840"/>
    </row>
    <row r="78" spans="1:182" x14ac:dyDescent="0.2">
      <c r="A78" s="1817"/>
      <c r="B78" s="1820"/>
      <c r="C78" s="1053" t="s">
        <v>46</v>
      </c>
      <c r="D78" s="339">
        <v>3031577.0546422084</v>
      </c>
      <c r="E78" s="339">
        <v>0</v>
      </c>
      <c r="F78" s="339">
        <v>0</v>
      </c>
      <c r="G78" s="339">
        <v>0</v>
      </c>
      <c r="H78" s="339">
        <v>30270.545652261902</v>
      </c>
      <c r="I78" s="339">
        <v>1169404.0662399565</v>
      </c>
      <c r="J78" s="339">
        <v>0</v>
      </c>
      <c r="K78" s="339">
        <v>4231251.6665344266</v>
      </c>
      <c r="L78" s="1817"/>
      <c r="M78" s="1820"/>
      <c r="N78" s="1053" t="s">
        <v>46</v>
      </c>
      <c r="O78" s="339">
        <v>4904513.5816015061</v>
      </c>
      <c r="P78" s="339">
        <v>0</v>
      </c>
      <c r="Q78" s="339">
        <v>27075.590839360011</v>
      </c>
      <c r="R78" s="339">
        <v>392.91404469999998</v>
      </c>
      <c r="S78" s="339">
        <v>122886.993309</v>
      </c>
      <c r="T78" s="339">
        <v>2630286.8171113031</v>
      </c>
      <c r="U78" s="339">
        <v>88437.899829999806</v>
      </c>
      <c r="V78" s="339">
        <v>7773593.7967358697</v>
      </c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1835"/>
      <c r="AQ78" s="18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  <c r="BC78" s="341"/>
      <c r="BD78" s="341"/>
      <c r="BE78" s="341"/>
      <c r="BF78" s="341"/>
      <c r="BG78" s="341"/>
      <c r="BH78" s="341"/>
      <c r="BI78" s="341"/>
      <c r="BJ78" s="341"/>
      <c r="BK78" s="341"/>
      <c r="BL78" s="341"/>
      <c r="BM78" s="1835"/>
      <c r="BN78" s="1841"/>
      <c r="BP78" s="341"/>
      <c r="BQ78" s="341"/>
      <c r="BR78" s="341"/>
      <c r="BS78" s="341"/>
      <c r="BT78" s="341"/>
      <c r="BU78" s="341"/>
      <c r="BV78" s="341"/>
      <c r="BW78" s="341"/>
      <c r="BX78" s="341"/>
      <c r="BY78" s="341"/>
      <c r="BZ78" s="341"/>
      <c r="CA78" s="341"/>
      <c r="CB78" s="341"/>
      <c r="CC78" s="341"/>
      <c r="CD78" s="341"/>
      <c r="CE78" s="341"/>
      <c r="CF78" s="341"/>
      <c r="CG78" s="341"/>
      <c r="CH78" s="341"/>
      <c r="CI78" s="341"/>
      <c r="CJ78" s="1835"/>
      <c r="CK78" s="1841"/>
      <c r="CM78" s="341"/>
      <c r="CN78" s="341"/>
      <c r="CO78" s="341"/>
      <c r="CP78" s="341"/>
      <c r="CQ78" s="341"/>
      <c r="CR78" s="341"/>
      <c r="CS78" s="341"/>
      <c r="CT78" s="341"/>
      <c r="CU78" s="341"/>
      <c r="CV78" s="341"/>
      <c r="CW78" s="341"/>
      <c r="CX78" s="341"/>
      <c r="CY78" s="341"/>
      <c r="CZ78" s="341"/>
      <c r="DA78" s="341"/>
      <c r="DB78" s="341"/>
      <c r="DC78" s="341"/>
      <c r="DD78" s="341"/>
      <c r="DE78" s="341"/>
      <c r="DF78" s="341"/>
      <c r="DG78" s="1835"/>
      <c r="DH78" s="1841"/>
      <c r="DJ78" s="341"/>
      <c r="DK78" s="341"/>
      <c r="DL78" s="341"/>
      <c r="DM78" s="341"/>
      <c r="DN78" s="341"/>
      <c r="DO78" s="341"/>
      <c r="DP78" s="341"/>
      <c r="DQ78" s="341"/>
      <c r="DR78" s="341"/>
      <c r="DS78" s="341"/>
      <c r="DT78" s="341"/>
      <c r="DU78" s="341"/>
      <c r="DV78" s="341"/>
      <c r="DW78" s="341"/>
      <c r="DX78" s="341"/>
      <c r="DY78" s="341"/>
      <c r="DZ78" s="341"/>
      <c r="EA78" s="341"/>
      <c r="EB78" s="341"/>
      <c r="EC78" s="341"/>
      <c r="ED78" s="1835"/>
      <c r="EE78" s="1841"/>
      <c r="EG78" s="341"/>
      <c r="EH78" s="341"/>
      <c r="EI78" s="341"/>
      <c r="EJ78" s="341"/>
      <c r="EK78" s="341"/>
      <c r="EL78" s="341"/>
      <c r="EM78" s="341"/>
      <c r="EN78" s="341"/>
      <c r="EO78" s="341"/>
      <c r="EP78" s="341"/>
      <c r="EQ78" s="341"/>
      <c r="ER78" s="341"/>
      <c r="ES78" s="341"/>
      <c r="ET78" s="341"/>
      <c r="EU78" s="341"/>
      <c r="EV78" s="341"/>
      <c r="EW78" s="341"/>
      <c r="EX78" s="341"/>
      <c r="EY78" s="341"/>
      <c r="EZ78" s="341"/>
      <c r="FA78" s="1835"/>
      <c r="FB78" s="1841"/>
      <c r="FD78" s="341"/>
      <c r="FE78" s="341"/>
      <c r="FF78" s="341"/>
      <c r="FG78" s="341"/>
      <c r="FH78" s="341"/>
      <c r="FI78" s="341"/>
      <c r="FJ78" s="341"/>
      <c r="FK78" s="341"/>
      <c r="FL78" s="341"/>
      <c r="FM78" s="341"/>
      <c r="FN78" s="341"/>
      <c r="FO78" s="341"/>
      <c r="FP78" s="341"/>
      <c r="FQ78" s="341"/>
      <c r="FR78" s="341"/>
      <c r="FS78" s="341"/>
      <c r="FT78" s="341"/>
      <c r="FU78" s="341"/>
      <c r="FV78" s="341"/>
      <c r="FW78" s="341"/>
      <c r="FX78" s="1835"/>
      <c r="FY78" s="1841"/>
    </row>
    <row r="79" spans="1:182" x14ac:dyDescent="0.2">
      <c r="A79" s="1817"/>
      <c r="B79" s="1820"/>
      <c r="C79" s="1536" t="s">
        <v>47</v>
      </c>
      <c r="D79" s="339">
        <v>3257844.0502538071</v>
      </c>
      <c r="E79" s="339">
        <v>0</v>
      </c>
      <c r="F79" s="339">
        <v>0</v>
      </c>
      <c r="G79" s="339">
        <v>0</v>
      </c>
      <c r="H79" s="339">
        <v>35629.227989783933</v>
      </c>
      <c r="I79" s="339">
        <v>1067807.3142253046</v>
      </c>
      <c r="J79" s="339">
        <v>0</v>
      </c>
      <c r="K79" s="339">
        <v>4361280.5924688959</v>
      </c>
      <c r="L79" s="1817"/>
      <c r="M79" s="1820"/>
      <c r="N79" s="1536" t="s">
        <v>47</v>
      </c>
      <c r="O79" s="339">
        <v>6105716.7816281635</v>
      </c>
      <c r="P79" s="339">
        <v>0</v>
      </c>
      <c r="Q79" s="339">
        <v>63907.514918313631</v>
      </c>
      <c r="R79" s="339">
        <v>1556.9156165999989</v>
      </c>
      <c r="S79" s="339">
        <v>114909.19075627998</v>
      </c>
      <c r="T79" s="339">
        <v>3365345.1786181782</v>
      </c>
      <c r="U79" s="339">
        <v>71809.595679999882</v>
      </c>
      <c r="V79" s="339">
        <v>9723245.1772175375</v>
      </c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1835"/>
      <c r="AQ79" s="1841"/>
      <c r="AR79" s="960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1"/>
      <c r="BI79" s="341"/>
      <c r="BJ79" s="341"/>
      <c r="BK79" s="341"/>
      <c r="BL79" s="341"/>
      <c r="BM79" s="1835"/>
      <c r="BN79" s="1841"/>
      <c r="BO79" s="960"/>
      <c r="BP79" s="341"/>
      <c r="BQ79" s="341"/>
      <c r="BR79" s="341"/>
      <c r="BS79" s="341"/>
      <c r="BT79" s="341"/>
      <c r="BU79" s="341"/>
      <c r="BV79" s="341"/>
      <c r="BW79" s="341"/>
      <c r="BX79" s="341"/>
      <c r="BY79" s="341"/>
      <c r="BZ79" s="341"/>
      <c r="CA79" s="341"/>
      <c r="CB79" s="341"/>
      <c r="CC79" s="341"/>
      <c r="CD79" s="341"/>
      <c r="CE79" s="341"/>
      <c r="CF79" s="341"/>
      <c r="CG79" s="341"/>
      <c r="CH79" s="341"/>
      <c r="CI79" s="341"/>
      <c r="CJ79" s="1835"/>
      <c r="CK79" s="1841"/>
      <c r="CL79" s="960"/>
      <c r="CM79" s="341"/>
      <c r="CN79" s="341"/>
      <c r="CO79" s="341"/>
      <c r="CP79" s="341"/>
      <c r="CQ79" s="341"/>
      <c r="CR79" s="341"/>
      <c r="CS79" s="341"/>
      <c r="CT79" s="341"/>
      <c r="CU79" s="341"/>
      <c r="CV79" s="341"/>
      <c r="CW79" s="341"/>
      <c r="CX79" s="341"/>
      <c r="CY79" s="341"/>
      <c r="CZ79" s="341"/>
      <c r="DA79" s="341"/>
      <c r="DB79" s="341"/>
      <c r="DC79" s="341"/>
      <c r="DD79" s="341"/>
      <c r="DE79" s="341"/>
      <c r="DF79" s="341"/>
      <c r="DG79" s="1835"/>
      <c r="DH79" s="1841"/>
      <c r="DI79" s="960"/>
      <c r="DJ79" s="341"/>
      <c r="DK79" s="341"/>
      <c r="DL79" s="341"/>
      <c r="DM79" s="341"/>
      <c r="DN79" s="341"/>
      <c r="DO79" s="341"/>
      <c r="DP79" s="341"/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1"/>
      <c r="EB79" s="341"/>
      <c r="EC79" s="341"/>
      <c r="ED79" s="1835"/>
      <c r="EE79" s="1841"/>
      <c r="EF79" s="960"/>
      <c r="EG79" s="341"/>
      <c r="EH79" s="341"/>
      <c r="EI79" s="341"/>
      <c r="EJ79" s="341"/>
      <c r="EK79" s="341"/>
      <c r="EL79" s="341"/>
      <c r="EM79" s="341"/>
      <c r="EN79" s="341"/>
      <c r="EO79" s="341"/>
      <c r="EP79" s="341"/>
      <c r="EQ79" s="341"/>
      <c r="ER79" s="341"/>
      <c r="ES79" s="341"/>
      <c r="ET79" s="341"/>
      <c r="EU79" s="341"/>
      <c r="EV79" s="341"/>
      <c r="EW79" s="341"/>
      <c r="EX79" s="341"/>
      <c r="EY79" s="341"/>
      <c r="EZ79" s="341"/>
      <c r="FA79" s="1835"/>
      <c r="FB79" s="1841"/>
      <c r="FC79" s="960"/>
      <c r="FD79" s="341"/>
      <c r="FE79" s="341"/>
      <c r="FF79" s="341"/>
      <c r="FG79" s="341"/>
      <c r="FH79" s="341"/>
      <c r="FI79" s="341"/>
      <c r="FJ79" s="341"/>
      <c r="FK79" s="341"/>
      <c r="FL79" s="341"/>
      <c r="FM79" s="341"/>
      <c r="FN79" s="341"/>
      <c r="FO79" s="341"/>
      <c r="FP79" s="341"/>
      <c r="FQ79" s="341"/>
      <c r="FR79" s="341"/>
      <c r="FS79" s="341"/>
      <c r="FT79" s="341"/>
      <c r="FU79" s="341"/>
      <c r="FV79" s="341"/>
      <c r="FW79" s="341"/>
      <c r="FX79" s="1835"/>
      <c r="FY79" s="1841"/>
      <c r="FZ79" s="960"/>
    </row>
    <row r="80" spans="1:182" x14ac:dyDescent="0.2">
      <c r="A80" s="1817"/>
      <c r="B80" s="1820"/>
      <c r="C80" s="1053" t="s">
        <v>48</v>
      </c>
      <c r="D80" s="339">
        <v>1211277.5891272349</v>
      </c>
      <c r="E80" s="339">
        <v>0</v>
      </c>
      <c r="F80" s="339">
        <v>0</v>
      </c>
      <c r="G80" s="339">
        <v>0</v>
      </c>
      <c r="H80" s="339">
        <v>28033.670568168814</v>
      </c>
      <c r="I80" s="339">
        <v>440484.67098107544</v>
      </c>
      <c r="J80" s="339">
        <v>0</v>
      </c>
      <c r="K80" s="339">
        <v>1679795.9306764794</v>
      </c>
      <c r="L80" s="1817"/>
      <c r="M80" s="1820"/>
      <c r="N80" s="1053" t="s">
        <v>48</v>
      </c>
      <c r="O80" s="339">
        <v>3539829.379270236</v>
      </c>
      <c r="P80" s="339">
        <v>0</v>
      </c>
      <c r="Q80" s="339">
        <v>65395.423776387033</v>
      </c>
      <c r="R80" s="339">
        <v>2665.5472616999996</v>
      </c>
      <c r="S80" s="339">
        <v>61234.452328461004</v>
      </c>
      <c r="T80" s="339">
        <v>1322173.6871339614</v>
      </c>
      <c r="U80" s="339">
        <v>26451.308460000022</v>
      </c>
      <c r="V80" s="339">
        <v>5017749.7982307449</v>
      </c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1835"/>
      <c r="AQ80" s="18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  <c r="BC80" s="341"/>
      <c r="BD80" s="341"/>
      <c r="BE80" s="341"/>
      <c r="BF80" s="341"/>
      <c r="BG80" s="341"/>
      <c r="BH80" s="341"/>
      <c r="BI80" s="341"/>
      <c r="BJ80" s="341"/>
      <c r="BK80" s="341"/>
      <c r="BL80" s="341"/>
      <c r="BM80" s="1835"/>
      <c r="BN80" s="1841"/>
      <c r="BP80" s="341"/>
      <c r="BQ80" s="341"/>
      <c r="BR80" s="341"/>
      <c r="BS80" s="341"/>
      <c r="BT80" s="341"/>
      <c r="BU80" s="341"/>
      <c r="BV80" s="341"/>
      <c r="BW80" s="341"/>
      <c r="BX80" s="341"/>
      <c r="BY80" s="341"/>
      <c r="BZ80" s="341"/>
      <c r="CA80" s="341"/>
      <c r="CB80" s="341"/>
      <c r="CC80" s="341"/>
      <c r="CD80" s="341"/>
      <c r="CE80" s="341"/>
      <c r="CF80" s="341"/>
      <c r="CG80" s="341"/>
      <c r="CH80" s="341"/>
      <c r="CI80" s="341"/>
      <c r="CJ80" s="1835"/>
      <c r="CK80" s="1841"/>
      <c r="CM80" s="341"/>
      <c r="CN80" s="341"/>
      <c r="CO80" s="341"/>
      <c r="CP80" s="341"/>
      <c r="CQ80" s="341"/>
      <c r="CR80" s="341"/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/>
      <c r="DE80" s="341"/>
      <c r="DF80" s="341"/>
      <c r="DG80" s="1835"/>
      <c r="DH80" s="1841"/>
      <c r="DJ80" s="341"/>
      <c r="DK80" s="341"/>
      <c r="DL80" s="341"/>
      <c r="DM80" s="341"/>
      <c r="DN80" s="341"/>
      <c r="DO80" s="341"/>
      <c r="DP80" s="341"/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1"/>
      <c r="EB80" s="341"/>
      <c r="EC80" s="341"/>
      <c r="ED80" s="1835"/>
      <c r="EE80" s="1841"/>
      <c r="EG80" s="341"/>
      <c r="EH80" s="341"/>
      <c r="EI80" s="341"/>
      <c r="EJ80" s="341"/>
      <c r="EK80" s="341"/>
      <c r="EL80" s="341"/>
      <c r="EM80" s="341"/>
      <c r="EN80" s="341"/>
      <c r="EO80" s="341"/>
      <c r="EP80" s="341"/>
      <c r="EQ80" s="341"/>
      <c r="ER80" s="341"/>
      <c r="ES80" s="341"/>
      <c r="ET80" s="341"/>
      <c r="EU80" s="341"/>
      <c r="EV80" s="341"/>
      <c r="EW80" s="341"/>
      <c r="EX80" s="341"/>
      <c r="EY80" s="341"/>
      <c r="EZ80" s="341"/>
      <c r="FA80" s="1835"/>
      <c r="FB80" s="1841"/>
      <c r="FD80" s="341"/>
      <c r="FE80" s="341"/>
      <c r="FF80" s="341"/>
      <c r="FG80" s="341"/>
      <c r="FH80" s="341"/>
      <c r="FI80" s="341"/>
      <c r="FJ80" s="341"/>
      <c r="FK80" s="341"/>
      <c r="FL80" s="341"/>
      <c r="FM80" s="341"/>
      <c r="FN80" s="341"/>
      <c r="FO80" s="341"/>
      <c r="FP80" s="341"/>
      <c r="FQ80" s="341"/>
      <c r="FR80" s="341"/>
      <c r="FS80" s="341"/>
      <c r="FT80" s="341"/>
      <c r="FU80" s="341"/>
      <c r="FV80" s="341"/>
      <c r="FW80" s="341"/>
      <c r="FX80" s="1835"/>
      <c r="FY80" s="1841"/>
    </row>
    <row r="81" spans="1:182" x14ac:dyDescent="0.2">
      <c r="A81" s="1817"/>
      <c r="B81" s="1820"/>
      <c r="C81" s="1053" t="s">
        <v>49</v>
      </c>
      <c r="D81" s="339">
        <v>259163.45980696217</v>
      </c>
      <c r="E81" s="339">
        <v>0</v>
      </c>
      <c r="F81" s="339">
        <v>0</v>
      </c>
      <c r="G81" s="339">
        <v>0</v>
      </c>
      <c r="H81" s="339">
        <v>9736.9568791550173</v>
      </c>
      <c r="I81" s="339">
        <v>97810.406287423641</v>
      </c>
      <c r="J81" s="339">
        <v>0</v>
      </c>
      <c r="K81" s="339">
        <v>366710.82297354087</v>
      </c>
      <c r="L81" s="1817"/>
      <c r="M81" s="1820"/>
      <c r="N81" s="1053" t="s">
        <v>49</v>
      </c>
      <c r="O81" s="339">
        <v>1411336.8678601624</v>
      </c>
      <c r="P81" s="339">
        <v>0</v>
      </c>
      <c r="Q81" s="339">
        <v>23560.011250475745</v>
      </c>
      <c r="R81" s="339">
        <v>1047.7625769000001</v>
      </c>
      <c r="S81" s="339">
        <v>13716.009518299999</v>
      </c>
      <c r="T81" s="339">
        <v>387572.31246990006</v>
      </c>
      <c r="U81" s="339">
        <v>4531.2850899999994</v>
      </c>
      <c r="V81" s="339">
        <v>1841764.2487657382</v>
      </c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1835"/>
      <c r="AQ81" s="18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/>
      <c r="BD81" s="341"/>
      <c r="BE81" s="341"/>
      <c r="BF81" s="341"/>
      <c r="BG81" s="341"/>
      <c r="BH81" s="341"/>
      <c r="BI81" s="341"/>
      <c r="BJ81" s="341"/>
      <c r="BK81" s="341"/>
      <c r="BL81" s="341"/>
      <c r="BM81" s="1835"/>
      <c r="BN81" s="1841"/>
      <c r="BP81" s="341"/>
      <c r="BQ81" s="341"/>
      <c r="BR81" s="341"/>
      <c r="BS81" s="341"/>
      <c r="BT81" s="341"/>
      <c r="BU81" s="341"/>
      <c r="BV81" s="341"/>
      <c r="BW81" s="341"/>
      <c r="BX81" s="341"/>
      <c r="BY81" s="341"/>
      <c r="BZ81" s="341"/>
      <c r="CA81" s="341"/>
      <c r="CB81" s="341"/>
      <c r="CC81" s="341"/>
      <c r="CD81" s="341"/>
      <c r="CE81" s="341"/>
      <c r="CF81" s="341"/>
      <c r="CG81" s="341"/>
      <c r="CH81" s="341"/>
      <c r="CI81" s="341"/>
      <c r="CJ81" s="1835"/>
      <c r="CK81" s="1841"/>
      <c r="CM81" s="341"/>
      <c r="CN81" s="341"/>
      <c r="CO81" s="341"/>
      <c r="CP81" s="341"/>
      <c r="CQ81" s="341"/>
      <c r="CR81" s="341"/>
      <c r="CS81" s="341"/>
      <c r="CT81" s="341"/>
      <c r="CU81" s="341"/>
      <c r="CV81" s="341"/>
      <c r="CW81" s="341"/>
      <c r="CX81" s="341"/>
      <c r="CY81" s="341"/>
      <c r="CZ81" s="341"/>
      <c r="DA81" s="341"/>
      <c r="DB81" s="341"/>
      <c r="DC81" s="341"/>
      <c r="DD81" s="341"/>
      <c r="DE81" s="341"/>
      <c r="DF81" s="341"/>
      <c r="DG81" s="1835"/>
      <c r="DH81" s="1841"/>
      <c r="DJ81" s="341"/>
      <c r="DK81" s="341"/>
      <c r="DL81" s="341"/>
      <c r="DM81" s="341"/>
      <c r="DN81" s="341"/>
      <c r="DO81" s="341"/>
      <c r="DP81" s="341"/>
      <c r="DQ81" s="341"/>
      <c r="DR81" s="341"/>
      <c r="DS81" s="341"/>
      <c r="DT81" s="341"/>
      <c r="DU81" s="341"/>
      <c r="DV81" s="341"/>
      <c r="DW81" s="341"/>
      <c r="DX81" s="341"/>
      <c r="DY81" s="341"/>
      <c r="DZ81" s="341"/>
      <c r="EA81" s="341"/>
      <c r="EB81" s="341"/>
      <c r="EC81" s="341"/>
      <c r="ED81" s="1835"/>
      <c r="EE81" s="1841"/>
      <c r="EG81" s="341"/>
      <c r="EH81" s="341"/>
      <c r="EI81" s="341"/>
      <c r="EJ81" s="341"/>
      <c r="EK81" s="341"/>
      <c r="EL81" s="341"/>
      <c r="EM81" s="341"/>
      <c r="EN81" s="341"/>
      <c r="EO81" s="341"/>
      <c r="EP81" s="341"/>
      <c r="EQ81" s="341"/>
      <c r="ER81" s="341"/>
      <c r="ES81" s="341"/>
      <c r="ET81" s="341"/>
      <c r="EU81" s="341"/>
      <c r="EV81" s="341"/>
      <c r="EW81" s="341"/>
      <c r="EX81" s="341"/>
      <c r="EY81" s="341"/>
      <c r="EZ81" s="341"/>
      <c r="FA81" s="1835"/>
      <c r="FB81" s="1841"/>
      <c r="FD81" s="341"/>
      <c r="FE81" s="341"/>
      <c r="FF81" s="341"/>
      <c r="FG81" s="341"/>
      <c r="FH81" s="341"/>
      <c r="FI81" s="341"/>
      <c r="FJ81" s="341"/>
      <c r="FK81" s="341"/>
      <c r="FL81" s="341"/>
      <c r="FM81" s="341"/>
      <c r="FN81" s="341"/>
      <c r="FO81" s="341"/>
      <c r="FP81" s="341"/>
      <c r="FQ81" s="341"/>
      <c r="FR81" s="341"/>
      <c r="FS81" s="341"/>
      <c r="FT81" s="341"/>
      <c r="FU81" s="341"/>
      <c r="FV81" s="341"/>
      <c r="FW81" s="341"/>
      <c r="FX81" s="1835"/>
      <c r="FY81" s="1841"/>
    </row>
    <row r="82" spans="1:182" ht="14.25" thickBot="1" x14ac:dyDescent="0.25">
      <c r="A82" s="1818"/>
      <c r="B82" s="1823"/>
      <c r="C82" s="1493" t="s">
        <v>4023</v>
      </c>
      <c r="D82" s="636">
        <v>8133266.653475903</v>
      </c>
      <c r="E82" s="636">
        <v>0</v>
      </c>
      <c r="F82" s="636">
        <v>0</v>
      </c>
      <c r="G82" s="636">
        <v>0</v>
      </c>
      <c r="H82" s="636">
        <v>106761.88928999998</v>
      </c>
      <c r="I82" s="636">
        <v>2855137.0054517472</v>
      </c>
      <c r="J82" s="636">
        <v>0</v>
      </c>
      <c r="K82" s="636">
        <v>11095165.548217649</v>
      </c>
      <c r="L82" s="1818"/>
      <c r="M82" s="1823"/>
      <c r="N82" s="1493" t="s">
        <v>4023</v>
      </c>
      <c r="O82" s="636">
        <v>16383675.368106889</v>
      </c>
      <c r="P82" s="636">
        <v>0</v>
      </c>
      <c r="Q82" s="636">
        <v>183570.59134567939</v>
      </c>
      <c r="R82" s="636">
        <v>5678.9844998999979</v>
      </c>
      <c r="S82" s="636">
        <v>329542.413912041</v>
      </c>
      <c r="T82" s="636">
        <v>7903370.5599033423</v>
      </c>
      <c r="U82" s="636">
        <v>201127.94301999972</v>
      </c>
      <c r="V82" s="636">
        <v>25006965.860787854</v>
      </c>
      <c r="W82" s="638"/>
      <c r="X82" s="638"/>
      <c r="Y82" s="638"/>
      <c r="Z82" s="638"/>
      <c r="AA82" s="638"/>
      <c r="AB82" s="638"/>
      <c r="AC82" s="638"/>
      <c r="AD82" s="638"/>
      <c r="AE82" s="638"/>
      <c r="AF82" s="638"/>
      <c r="AG82" s="638"/>
      <c r="AH82" s="638"/>
      <c r="AI82" s="638"/>
      <c r="AJ82" s="638"/>
      <c r="AK82" s="638"/>
      <c r="AL82" s="638"/>
      <c r="AM82" s="638"/>
      <c r="AN82" s="638"/>
      <c r="AO82" s="638"/>
      <c r="AP82" s="1835"/>
      <c r="AQ82" s="1841"/>
      <c r="AR82" s="708"/>
      <c r="AS82" s="638"/>
      <c r="AT82" s="638"/>
      <c r="AU82" s="638"/>
      <c r="AV82" s="638"/>
      <c r="AW82" s="638"/>
      <c r="AX82" s="638"/>
      <c r="AY82" s="638"/>
      <c r="AZ82" s="638"/>
      <c r="BA82" s="638"/>
      <c r="BB82" s="638"/>
      <c r="BC82" s="638"/>
      <c r="BD82" s="638"/>
      <c r="BE82" s="638"/>
      <c r="BF82" s="638"/>
      <c r="BG82" s="638"/>
      <c r="BH82" s="638"/>
      <c r="BI82" s="638"/>
      <c r="BJ82" s="638"/>
      <c r="BK82" s="638"/>
      <c r="BL82" s="638"/>
      <c r="BM82" s="1835"/>
      <c r="BN82" s="1841"/>
      <c r="BO82" s="708"/>
      <c r="BP82" s="638"/>
      <c r="BQ82" s="638"/>
      <c r="BR82" s="638"/>
      <c r="BS82" s="638"/>
      <c r="BT82" s="638"/>
      <c r="BU82" s="638"/>
      <c r="BV82" s="638"/>
      <c r="BW82" s="638"/>
      <c r="BX82" s="638"/>
      <c r="BY82" s="638"/>
      <c r="BZ82" s="638"/>
      <c r="CA82" s="638"/>
      <c r="CB82" s="638"/>
      <c r="CC82" s="638"/>
      <c r="CD82" s="638"/>
      <c r="CE82" s="638"/>
      <c r="CF82" s="638"/>
      <c r="CG82" s="638"/>
      <c r="CH82" s="638"/>
      <c r="CI82" s="638"/>
      <c r="CJ82" s="1835"/>
      <c r="CK82" s="1841"/>
      <c r="CL82" s="708"/>
      <c r="CM82" s="638"/>
      <c r="CN82" s="638"/>
      <c r="CO82" s="638"/>
      <c r="CP82" s="638"/>
      <c r="CQ82" s="638"/>
      <c r="CR82" s="638"/>
      <c r="CS82" s="638"/>
      <c r="CT82" s="638"/>
      <c r="CU82" s="638"/>
      <c r="CV82" s="638"/>
      <c r="CW82" s="638"/>
      <c r="CX82" s="638"/>
      <c r="CY82" s="638"/>
      <c r="CZ82" s="638"/>
      <c r="DA82" s="638"/>
      <c r="DB82" s="638"/>
      <c r="DC82" s="638"/>
      <c r="DD82" s="638"/>
      <c r="DE82" s="638"/>
      <c r="DF82" s="638"/>
      <c r="DG82" s="1835"/>
      <c r="DH82" s="1841"/>
      <c r="DI82" s="708"/>
      <c r="DJ82" s="638"/>
      <c r="DK82" s="638"/>
      <c r="DL82" s="638"/>
      <c r="DM82" s="638"/>
      <c r="DN82" s="638"/>
      <c r="DO82" s="638"/>
      <c r="DP82" s="638"/>
      <c r="DQ82" s="638"/>
      <c r="DR82" s="638"/>
      <c r="DS82" s="638"/>
      <c r="DT82" s="638"/>
      <c r="DU82" s="638"/>
      <c r="DV82" s="638"/>
      <c r="DW82" s="638"/>
      <c r="DX82" s="638"/>
      <c r="DY82" s="638"/>
      <c r="DZ82" s="638"/>
      <c r="EA82" s="638"/>
      <c r="EB82" s="638"/>
      <c r="EC82" s="638"/>
      <c r="ED82" s="1835"/>
      <c r="EE82" s="1841"/>
      <c r="EF82" s="708"/>
      <c r="EG82" s="638"/>
      <c r="EH82" s="638"/>
      <c r="EI82" s="638"/>
      <c r="EJ82" s="638"/>
      <c r="EK82" s="638"/>
      <c r="EL82" s="638"/>
      <c r="EM82" s="638"/>
      <c r="EN82" s="638"/>
      <c r="EO82" s="638"/>
      <c r="EP82" s="638"/>
      <c r="EQ82" s="638"/>
      <c r="ER82" s="638"/>
      <c r="ES82" s="638"/>
      <c r="ET82" s="638"/>
      <c r="EU82" s="638"/>
      <c r="EV82" s="638"/>
      <c r="EW82" s="638"/>
      <c r="EX82" s="638"/>
      <c r="EY82" s="638"/>
      <c r="EZ82" s="638"/>
      <c r="FA82" s="1835"/>
      <c r="FB82" s="1841"/>
      <c r="FC82" s="708"/>
      <c r="FD82" s="638"/>
      <c r="FE82" s="638"/>
      <c r="FF82" s="638"/>
      <c r="FG82" s="638"/>
      <c r="FH82" s="638"/>
      <c r="FI82" s="638"/>
      <c r="FJ82" s="638"/>
      <c r="FK82" s="638"/>
      <c r="FL82" s="638"/>
      <c r="FM82" s="638"/>
      <c r="FN82" s="638"/>
      <c r="FO82" s="638"/>
      <c r="FP82" s="638"/>
      <c r="FQ82" s="638"/>
      <c r="FR82" s="638"/>
      <c r="FS82" s="638"/>
      <c r="FT82" s="638"/>
      <c r="FU82" s="638"/>
      <c r="FV82" s="638"/>
      <c r="FW82" s="638"/>
      <c r="FX82" s="1835"/>
      <c r="FY82" s="1841"/>
      <c r="FZ82" s="708"/>
    </row>
    <row r="83" spans="1:182" ht="12.75" customHeight="1" x14ac:dyDescent="0.2">
      <c r="A83" s="1816" t="s">
        <v>831</v>
      </c>
      <c r="B83" s="1819" t="s">
        <v>3915</v>
      </c>
      <c r="C83" s="1533" t="s">
        <v>4024</v>
      </c>
      <c r="D83" s="335">
        <v>6265109.0117000565</v>
      </c>
      <c r="E83" s="335">
        <v>314249.73644246097</v>
      </c>
      <c r="F83" s="335">
        <v>145811.21685625831</v>
      </c>
      <c r="G83" s="335">
        <v>0</v>
      </c>
      <c r="H83" s="335">
        <v>7364.9920000000002</v>
      </c>
      <c r="I83" s="335">
        <v>1200296.3656973464</v>
      </c>
      <c r="J83" s="335">
        <v>80609.787639999951</v>
      </c>
      <c r="K83" s="335">
        <v>8013441.1103361221</v>
      </c>
      <c r="L83" s="1816" t="s">
        <v>1536</v>
      </c>
      <c r="M83" s="1819" t="s">
        <v>3915</v>
      </c>
      <c r="N83" s="1533" t="s">
        <v>4024</v>
      </c>
      <c r="O83" s="335">
        <v>11766537.658</v>
      </c>
      <c r="P83" s="335">
        <v>1258.904309756</v>
      </c>
      <c r="Q83" s="335">
        <v>0</v>
      </c>
      <c r="R83" s="335">
        <v>0</v>
      </c>
      <c r="S83" s="335">
        <v>1109.681</v>
      </c>
      <c r="T83" s="335">
        <v>900962.09499999997</v>
      </c>
      <c r="U83" s="335">
        <v>0</v>
      </c>
      <c r="V83" s="335">
        <v>12669868.338309756</v>
      </c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1835"/>
      <c r="AQ83" s="1840"/>
      <c r="AS83" s="341"/>
      <c r="AT83" s="341"/>
      <c r="AU83" s="341"/>
      <c r="AV83" s="341"/>
      <c r="AW83" s="341"/>
      <c r="AX83" s="341"/>
      <c r="AY83" s="341"/>
      <c r="AZ83" s="341"/>
      <c r="BA83" s="341"/>
      <c r="BB83" s="341"/>
      <c r="BC83" s="341"/>
      <c r="BD83" s="341"/>
      <c r="BE83" s="341"/>
      <c r="BF83" s="341"/>
      <c r="BG83" s="341"/>
      <c r="BH83" s="341"/>
      <c r="BI83" s="341"/>
      <c r="BJ83" s="341"/>
      <c r="BK83" s="341"/>
      <c r="BL83" s="341"/>
      <c r="BM83" s="1835"/>
      <c r="BN83" s="1840"/>
      <c r="BP83" s="341"/>
      <c r="BQ83" s="341"/>
      <c r="BR83" s="341"/>
      <c r="BS83" s="341"/>
      <c r="BT83" s="341"/>
      <c r="BU83" s="341"/>
      <c r="BV83" s="341"/>
      <c r="BW83" s="341"/>
      <c r="BX83" s="341"/>
      <c r="BY83" s="341"/>
      <c r="BZ83" s="341"/>
      <c r="CA83" s="341"/>
      <c r="CB83" s="341"/>
      <c r="CC83" s="341"/>
      <c r="CD83" s="341"/>
      <c r="CE83" s="341"/>
      <c r="CF83" s="341"/>
      <c r="CG83" s="341"/>
      <c r="CH83" s="341"/>
      <c r="CI83" s="341"/>
      <c r="CJ83" s="1835"/>
      <c r="CK83" s="1840"/>
      <c r="CM83" s="341"/>
      <c r="CN83" s="341"/>
      <c r="CO83" s="341"/>
      <c r="CP83" s="341"/>
      <c r="CQ83" s="341"/>
      <c r="CR83" s="341"/>
      <c r="CS83" s="341"/>
      <c r="CT83" s="341"/>
      <c r="CU83" s="341"/>
      <c r="CV83" s="341"/>
      <c r="CW83" s="341"/>
      <c r="CX83" s="341"/>
      <c r="CY83" s="341"/>
      <c r="CZ83" s="341"/>
      <c r="DA83" s="341"/>
      <c r="DB83" s="341"/>
      <c r="DC83" s="341"/>
      <c r="DD83" s="341"/>
      <c r="DE83" s="341"/>
      <c r="DF83" s="341"/>
      <c r="DG83" s="1835"/>
      <c r="DH83" s="1840"/>
      <c r="DJ83" s="341"/>
      <c r="DK83" s="341"/>
      <c r="DL83" s="341"/>
      <c r="DM83" s="341"/>
      <c r="DN83" s="341"/>
      <c r="DO83" s="341"/>
      <c r="DP83" s="341"/>
      <c r="DQ83" s="341"/>
      <c r="DR83" s="341"/>
      <c r="DS83" s="341"/>
      <c r="DT83" s="341"/>
      <c r="DU83" s="341"/>
      <c r="DV83" s="341"/>
      <c r="DW83" s="341"/>
      <c r="DX83" s="341"/>
      <c r="DY83" s="341"/>
      <c r="DZ83" s="341"/>
      <c r="EA83" s="341"/>
      <c r="EB83" s="341"/>
      <c r="EC83" s="341"/>
      <c r="ED83" s="1835"/>
      <c r="EE83" s="1840"/>
      <c r="EG83" s="341"/>
      <c r="EH83" s="341"/>
      <c r="EI83" s="341"/>
      <c r="EJ83" s="341"/>
      <c r="EK83" s="341"/>
      <c r="EL83" s="341"/>
      <c r="EM83" s="341"/>
      <c r="EN83" s="341"/>
      <c r="EO83" s="341"/>
      <c r="EP83" s="341"/>
      <c r="EQ83" s="341"/>
      <c r="ER83" s="341"/>
      <c r="ES83" s="341"/>
      <c r="ET83" s="341"/>
      <c r="EU83" s="341"/>
      <c r="EV83" s="341"/>
      <c r="EW83" s="341"/>
      <c r="EX83" s="341"/>
      <c r="EY83" s="341"/>
      <c r="EZ83" s="341"/>
      <c r="FA83" s="1835"/>
      <c r="FB83" s="1840"/>
      <c r="FD83" s="341"/>
      <c r="FE83" s="341"/>
      <c r="FF83" s="341"/>
      <c r="FG83" s="341"/>
      <c r="FH83" s="341"/>
      <c r="FI83" s="341"/>
      <c r="FJ83" s="341"/>
      <c r="FK83" s="341"/>
      <c r="FL83" s="341"/>
      <c r="FM83" s="341"/>
      <c r="FN83" s="341"/>
      <c r="FO83" s="341"/>
      <c r="FP83" s="341"/>
      <c r="FQ83" s="341"/>
      <c r="FR83" s="341"/>
      <c r="FS83" s="341"/>
      <c r="FT83" s="341"/>
      <c r="FU83" s="341"/>
      <c r="FV83" s="341"/>
      <c r="FW83" s="341"/>
      <c r="FX83" s="1835"/>
      <c r="FY83" s="1840"/>
    </row>
    <row r="84" spans="1:182" x14ac:dyDescent="0.2">
      <c r="A84" s="1817"/>
      <c r="B84" s="1820"/>
      <c r="C84" s="1053" t="s">
        <v>4025</v>
      </c>
      <c r="D84" s="339">
        <v>21785471.139987007</v>
      </c>
      <c r="E84" s="339">
        <v>358093.56150827213</v>
      </c>
      <c r="F84" s="339">
        <v>200125.59758531218</v>
      </c>
      <c r="G84" s="339">
        <v>0</v>
      </c>
      <c r="H84" s="339">
        <v>11449.874039999999</v>
      </c>
      <c r="I84" s="339">
        <v>2851237.2822926505</v>
      </c>
      <c r="J84" s="339">
        <v>332150.61187999975</v>
      </c>
      <c r="K84" s="339">
        <v>25538528.067293242</v>
      </c>
      <c r="L84" s="1817"/>
      <c r="M84" s="1820"/>
      <c r="N84" s="1053" t="s">
        <v>4025</v>
      </c>
      <c r="O84" s="339">
        <v>8126647.1477326397</v>
      </c>
      <c r="P84" s="339">
        <v>1239.1690000000001</v>
      </c>
      <c r="Q84" s="339">
        <v>0</v>
      </c>
      <c r="R84" s="339">
        <v>0</v>
      </c>
      <c r="S84" s="339">
        <v>1871.0709999999999</v>
      </c>
      <c r="T84" s="339">
        <v>1291554.66982</v>
      </c>
      <c r="U84" s="339">
        <v>0</v>
      </c>
      <c r="V84" s="339">
        <v>9421312.0575526394</v>
      </c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1835"/>
      <c r="AQ84" s="18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  <c r="BC84" s="341"/>
      <c r="BD84" s="341"/>
      <c r="BE84" s="341"/>
      <c r="BF84" s="341"/>
      <c r="BG84" s="341"/>
      <c r="BH84" s="341"/>
      <c r="BI84" s="341"/>
      <c r="BJ84" s="341"/>
      <c r="BK84" s="341"/>
      <c r="BL84" s="341"/>
      <c r="BM84" s="1835"/>
      <c r="BN84" s="1841"/>
      <c r="BP84" s="341"/>
      <c r="BQ84" s="341"/>
      <c r="BR84" s="341"/>
      <c r="BS84" s="341"/>
      <c r="BT84" s="341"/>
      <c r="BU84" s="341"/>
      <c r="BV84" s="341"/>
      <c r="BW84" s="341"/>
      <c r="BX84" s="341"/>
      <c r="BY84" s="341"/>
      <c r="BZ84" s="341"/>
      <c r="CA84" s="341"/>
      <c r="CB84" s="341"/>
      <c r="CC84" s="341"/>
      <c r="CD84" s="341"/>
      <c r="CE84" s="341"/>
      <c r="CF84" s="341"/>
      <c r="CG84" s="341"/>
      <c r="CH84" s="341"/>
      <c r="CI84" s="341"/>
      <c r="CJ84" s="1835"/>
      <c r="CK84" s="1841"/>
      <c r="CM84" s="341"/>
      <c r="CN84" s="341"/>
      <c r="CO84" s="341"/>
      <c r="CP84" s="341"/>
      <c r="CQ84" s="341"/>
      <c r="CR84" s="341"/>
      <c r="CS84" s="341"/>
      <c r="CT84" s="341"/>
      <c r="CU84" s="341"/>
      <c r="CV84" s="341"/>
      <c r="CW84" s="341"/>
      <c r="CX84" s="341"/>
      <c r="CY84" s="341"/>
      <c r="CZ84" s="341"/>
      <c r="DA84" s="341"/>
      <c r="DB84" s="341"/>
      <c r="DC84" s="341"/>
      <c r="DD84" s="341"/>
      <c r="DE84" s="341"/>
      <c r="DF84" s="341"/>
      <c r="DG84" s="1835"/>
      <c r="DH84" s="1841"/>
      <c r="DJ84" s="341"/>
      <c r="DK84" s="341"/>
      <c r="DL84" s="341"/>
      <c r="DM84" s="341"/>
      <c r="DN84" s="341"/>
      <c r="DO84" s="341"/>
      <c r="DP84" s="341"/>
      <c r="DQ84" s="341"/>
      <c r="DR84" s="341"/>
      <c r="DS84" s="341"/>
      <c r="DT84" s="341"/>
      <c r="DU84" s="341"/>
      <c r="DV84" s="341"/>
      <c r="DW84" s="341"/>
      <c r="DX84" s="341"/>
      <c r="DY84" s="341"/>
      <c r="DZ84" s="341"/>
      <c r="EA84" s="341"/>
      <c r="EB84" s="341"/>
      <c r="EC84" s="341"/>
      <c r="ED84" s="1835"/>
      <c r="EE84" s="1841"/>
      <c r="EG84" s="341"/>
      <c r="EH84" s="341"/>
      <c r="EI84" s="341"/>
      <c r="EJ84" s="341"/>
      <c r="EK84" s="341"/>
      <c r="EL84" s="341"/>
      <c r="EM84" s="341"/>
      <c r="EN84" s="341"/>
      <c r="EO84" s="341"/>
      <c r="EP84" s="341"/>
      <c r="EQ84" s="341"/>
      <c r="ER84" s="341"/>
      <c r="ES84" s="341"/>
      <c r="ET84" s="341"/>
      <c r="EU84" s="341"/>
      <c r="EV84" s="341"/>
      <c r="EW84" s="341"/>
      <c r="EX84" s="341"/>
      <c r="EY84" s="341"/>
      <c r="EZ84" s="341"/>
      <c r="FA84" s="1835"/>
      <c r="FB84" s="1841"/>
      <c r="FD84" s="341"/>
      <c r="FE84" s="341"/>
      <c r="FF84" s="341"/>
      <c r="FG84" s="341"/>
      <c r="FH84" s="341"/>
      <c r="FI84" s="341"/>
      <c r="FJ84" s="341"/>
      <c r="FK84" s="341"/>
      <c r="FL84" s="341"/>
      <c r="FM84" s="341"/>
      <c r="FN84" s="341"/>
      <c r="FO84" s="341"/>
      <c r="FP84" s="341"/>
      <c r="FQ84" s="341"/>
      <c r="FR84" s="341"/>
      <c r="FS84" s="341"/>
      <c r="FT84" s="341"/>
      <c r="FU84" s="341"/>
      <c r="FV84" s="341"/>
      <c r="FW84" s="341"/>
      <c r="FX84" s="1835"/>
      <c r="FY84" s="1841"/>
    </row>
    <row r="85" spans="1:182" ht="13.5" x14ac:dyDescent="0.2">
      <c r="A85" s="1817"/>
      <c r="B85" s="1821"/>
      <c r="C85" s="1600" t="s">
        <v>4023</v>
      </c>
      <c r="D85" s="959">
        <v>28050580.151687063</v>
      </c>
      <c r="E85" s="959">
        <v>672343.2979507331</v>
      </c>
      <c r="F85" s="959">
        <v>345936.81444157049</v>
      </c>
      <c r="G85" s="959">
        <v>0</v>
      </c>
      <c r="H85" s="959">
        <v>18814.866040000001</v>
      </c>
      <c r="I85" s="959">
        <v>4051533.6479899967</v>
      </c>
      <c r="J85" s="959">
        <v>412760.39951999969</v>
      </c>
      <c r="K85" s="959">
        <v>33551969.177629363</v>
      </c>
      <c r="L85" s="1817"/>
      <c r="M85" s="1821"/>
      <c r="N85" s="1600" t="s">
        <v>4023</v>
      </c>
      <c r="O85" s="959">
        <v>19893184.805732638</v>
      </c>
      <c r="P85" s="959">
        <v>2498.0733097560001</v>
      </c>
      <c r="Q85" s="959">
        <v>0</v>
      </c>
      <c r="R85" s="959">
        <v>0</v>
      </c>
      <c r="S85" s="959">
        <v>2980.752</v>
      </c>
      <c r="T85" s="959">
        <v>2192516.7648200002</v>
      </c>
      <c r="U85" s="959">
        <v>0</v>
      </c>
      <c r="V85" s="959">
        <v>22091180.395862393</v>
      </c>
      <c r="W85" s="638"/>
      <c r="X85" s="638"/>
      <c r="Y85" s="638"/>
      <c r="Z85" s="638"/>
      <c r="AA85" s="638"/>
      <c r="AB85" s="638"/>
      <c r="AC85" s="638"/>
      <c r="AD85" s="638"/>
      <c r="AE85" s="638"/>
      <c r="AF85" s="638"/>
      <c r="AG85" s="638"/>
      <c r="AH85" s="638"/>
      <c r="AI85" s="638"/>
      <c r="AJ85" s="638"/>
      <c r="AK85" s="638"/>
      <c r="AL85" s="638"/>
      <c r="AM85" s="638"/>
      <c r="AN85" s="638"/>
      <c r="AO85" s="638"/>
      <c r="AP85" s="1835"/>
      <c r="AQ85" s="1841"/>
      <c r="AR85" s="708"/>
      <c r="AS85" s="638"/>
      <c r="AT85" s="638"/>
      <c r="AU85" s="638"/>
      <c r="AV85" s="638"/>
      <c r="AW85" s="638"/>
      <c r="AX85" s="638"/>
      <c r="AY85" s="638"/>
      <c r="AZ85" s="638"/>
      <c r="BA85" s="638"/>
      <c r="BB85" s="638"/>
      <c r="BC85" s="638"/>
      <c r="BD85" s="638"/>
      <c r="BE85" s="638"/>
      <c r="BF85" s="638"/>
      <c r="BG85" s="638"/>
      <c r="BH85" s="638"/>
      <c r="BI85" s="638"/>
      <c r="BJ85" s="638"/>
      <c r="BK85" s="638"/>
      <c r="BL85" s="638"/>
      <c r="BM85" s="1835"/>
      <c r="BN85" s="1841"/>
      <c r="BO85" s="708"/>
      <c r="BP85" s="638"/>
      <c r="BQ85" s="638"/>
      <c r="BR85" s="638"/>
      <c r="BS85" s="638"/>
      <c r="BT85" s="638"/>
      <c r="BU85" s="638"/>
      <c r="BV85" s="638"/>
      <c r="BW85" s="638"/>
      <c r="BX85" s="638"/>
      <c r="BY85" s="638"/>
      <c r="BZ85" s="638"/>
      <c r="CA85" s="638"/>
      <c r="CB85" s="638"/>
      <c r="CC85" s="638"/>
      <c r="CD85" s="638"/>
      <c r="CE85" s="638"/>
      <c r="CF85" s="638"/>
      <c r="CG85" s="638"/>
      <c r="CH85" s="638"/>
      <c r="CI85" s="638"/>
      <c r="CJ85" s="1835"/>
      <c r="CK85" s="1841"/>
      <c r="CL85" s="708"/>
      <c r="CM85" s="638"/>
      <c r="CN85" s="638"/>
      <c r="CO85" s="638"/>
      <c r="CP85" s="638"/>
      <c r="CQ85" s="638"/>
      <c r="CR85" s="638"/>
      <c r="CS85" s="638"/>
      <c r="CT85" s="638"/>
      <c r="CU85" s="638"/>
      <c r="CV85" s="638"/>
      <c r="CW85" s="638"/>
      <c r="CX85" s="638"/>
      <c r="CY85" s="638"/>
      <c r="CZ85" s="638"/>
      <c r="DA85" s="638"/>
      <c r="DB85" s="638"/>
      <c r="DC85" s="638"/>
      <c r="DD85" s="638"/>
      <c r="DE85" s="638"/>
      <c r="DF85" s="638"/>
      <c r="DG85" s="1835"/>
      <c r="DH85" s="1841"/>
      <c r="DI85" s="708"/>
      <c r="DJ85" s="638"/>
      <c r="DK85" s="638"/>
      <c r="DL85" s="638"/>
      <c r="DM85" s="638"/>
      <c r="DN85" s="638"/>
      <c r="DO85" s="638"/>
      <c r="DP85" s="638"/>
      <c r="DQ85" s="638"/>
      <c r="DR85" s="638"/>
      <c r="DS85" s="638"/>
      <c r="DT85" s="638"/>
      <c r="DU85" s="638"/>
      <c r="DV85" s="638"/>
      <c r="DW85" s="638"/>
      <c r="DX85" s="638"/>
      <c r="DY85" s="638"/>
      <c r="DZ85" s="638"/>
      <c r="EA85" s="638"/>
      <c r="EB85" s="638"/>
      <c r="EC85" s="638"/>
      <c r="ED85" s="1835"/>
      <c r="EE85" s="1841"/>
      <c r="EF85" s="708"/>
      <c r="EG85" s="638"/>
      <c r="EH85" s="638"/>
      <c r="EI85" s="638"/>
      <c r="EJ85" s="638"/>
      <c r="EK85" s="638"/>
      <c r="EL85" s="638"/>
      <c r="EM85" s="638"/>
      <c r="EN85" s="638"/>
      <c r="EO85" s="638"/>
      <c r="EP85" s="638"/>
      <c r="EQ85" s="638"/>
      <c r="ER85" s="638"/>
      <c r="ES85" s="638"/>
      <c r="ET85" s="638"/>
      <c r="EU85" s="638"/>
      <c r="EV85" s="638"/>
      <c r="EW85" s="638"/>
      <c r="EX85" s="638"/>
      <c r="EY85" s="638"/>
      <c r="EZ85" s="638"/>
      <c r="FA85" s="1835"/>
      <c r="FB85" s="1841"/>
      <c r="FC85" s="708"/>
      <c r="FD85" s="638"/>
      <c r="FE85" s="638"/>
      <c r="FF85" s="638"/>
      <c r="FG85" s="638"/>
      <c r="FH85" s="638"/>
      <c r="FI85" s="638"/>
      <c r="FJ85" s="638"/>
      <c r="FK85" s="638"/>
      <c r="FL85" s="638"/>
      <c r="FM85" s="638"/>
      <c r="FN85" s="638"/>
      <c r="FO85" s="638"/>
      <c r="FP85" s="638"/>
      <c r="FQ85" s="638"/>
      <c r="FR85" s="638"/>
      <c r="FS85" s="638"/>
      <c r="FT85" s="638"/>
      <c r="FU85" s="638"/>
      <c r="FV85" s="638"/>
      <c r="FW85" s="638"/>
      <c r="FX85" s="1835"/>
      <c r="FY85" s="1841"/>
      <c r="FZ85" s="708"/>
    </row>
    <row r="86" spans="1:182" ht="12.75" customHeight="1" x14ac:dyDescent="0.2">
      <c r="A86" s="1817"/>
      <c r="B86" s="1822" t="s">
        <v>3916</v>
      </c>
      <c r="C86" s="1053" t="s">
        <v>52</v>
      </c>
      <c r="D86" s="339">
        <v>5636773.8290672395</v>
      </c>
      <c r="E86" s="339">
        <v>395366.63927147491</v>
      </c>
      <c r="F86" s="339">
        <v>1464.5240910350003</v>
      </c>
      <c r="G86" s="339">
        <v>0</v>
      </c>
      <c r="H86" s="339">
        <v>50</v>
      </c>
      <c r="I86" s="339">
        <v>100599.30471185612</v>
      </c>
      <c r="J86" s="339">
        <v>22743.07220999998</v>
      </c>
      <c r="K86" s="339">
        <v>6156997.369351605</v>
      </c>
      <c r="L86" s="1817"/>
      <c r="M86" s="1822" t="s">
        <v>3916</v>
      </c>
      <c r="N86" s="1053" t="s">
        <v>52</v>
      </c>
      <c r="O86" s="339">
        <v>1474194.8489999999</v>
      </c>
      <c r="P86" s="339">
        <v>757.15730975600002</v>
      </c>
      <c r="Q86" s="339">
        <v>0</v>
      </c>
      <c r="R86" s="339">
        <v>0</v>
      </c>
      <c r="S86" s="339">
        <v>146.41</v>
      </c>
      <c r="T86" s="339">
        <v>202502.88699999999</v>
      </c>
      <c r="U86" s="339">
        <v>0</v>
      </c>
      <c r="V86" s="339">
        <v>1677601.3033097561</v>
      </c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1835"/>
      <c r="AQ86" s="1840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  <c r="BC86" s="341"/>
      <c r="BD86" s="341"/>
      <c r="BE86" s="341"/>
      <c r="BF86" s="341"/>
      <c r="BG86" s="341"/>
      <c r="BH86" s="341"/>
      <c r="BI86" s="341"/>
      <c r="BJ86" s="341"/>
      <c r="BK86" s="341"/>
      <c r="BL86" s="341"/>
      <c r="BM86" s="1835"/>
      <c r="BN86" s="1840"/>
      <c r="BP86" s="341"/>
      <c r="BQ86" s="341"/>
      <c r="BR86" s="341"/>
      <c r="BS86" s="341"/>
      <c r="BT86" s="341"/>
      <c r="BU86" s="341"/>
      <c r="BV86" s="341"/>
      <c r="BW86" s="341"/>
      <c r="BX86" s="341"/>
      <c r="BY86" s="341"/>
      <c r="BZ86" s="341"/>
      <c r="CA86" s="341"/>
      <c r="CB86" s="341"/>
      <c r="CC86" s="341"/>
      <c r="CD86" s="341"/>
      <c r="CE86" s="341"/>
      <c r="CF86" s="341"/>
      <c r="CG86" s="341"/>
      <c r="CH86" s="341"/>
      <c r="CI86" s="341"/>
      <c r="CJ86" s="1835"/>
      <c r="CK86" s="1840"/>
      <c r="CM86" s="341"/>
      <c r="CN86" s="341"/>
      <c r="CO86" s="341"/>
      <c r="CP86" s="341"/>
      <c r="CQ86" s="341"/>
      <c r="CR86" s="341"/>
      <c r="CS86" s="341"/>
      <c r="CT86" s="341"/>
      <c r="CU86" s="341"/>
      <c r="CV86" s="341"/>
      <c r="CW86" s="341"/>
      <c r="CX86" s="341"/>
      <c r="CY86" s="341"/>
      <c r="CZ86" s="341"/>
      <c r="DA86" s="341"/>
      <c r="DB86" s="341"/>
      <c r="DC86" s="341"/>
      <c r="DD86" s="341"/>
      <c r="DE86" s="341"/>
      <c r="DF86" s="341"/>
      <c r="DG86" s="1835"/>
      <c r="DH86" s="1840"/>
      <c r="DJ86" s="341"/>
      <c r="DK86" s="341"/>
      <c r="DL86" s="341"/>
      <c r="DM86" s="341"/>
      <c r="DN86" s="341"/>
      <c r="DO86" s="341"/>
      <c r="DP86" s="341"/>
      <c r="DQ86" s="341"/>
      <c r="DR86" s="341"/>
      <c r="DS86" s="341"/>
      <c r="DT86" s="341"/>
      <c r="DU86" s="341"/>
      <c r="DV86" s="341"/>
      <c r="DW86" s="341"/>
      <c r="DX86" s="341"/>
      <c r="DY86" s="341"/>
      <c r="DZ86" s="341"/>
      <c r="EA86" s="341"/>
      <c r="EB86" s="341"/>
      <c r="EC86" s="341"/>
      <c r="ED86" s="1835"/>
      <c r="EE86" s="1840"/>
      <c r="EG86" s="341"/>
      <c r="EH86" s="341"/>
      <c r="EI86" s="341"/>
      <c r="EJ86" s="341"/>
      <c r="EK86" s="341"/>
      <c r="EL86" s="341"/>
      <c r="EM86" s="341"/>
      <c r="EN86" s="341"/>
      <c r="EO86" s="341"/>
      <c r="EP86" s="341"/>
      <c r="EQ86" s="341"/>
      <c r="ER86" s="341"/>
      <c r="ES86" s="341"/>
      <c r="ET86" s="341"/>
      <c r="EU86" s="341"/>
      <c r="EV86" s="341"/>
      <c r="EW86" s="341"/>
      <c r="EX86" s="341"/>
      <c r="EY86" s="341"/>
      <c r="EZ86" s="341"/>
      <c r="FA86" s="1835"/>
      <c r="FB86" s="1840"/>
      <c r="FD86" s="341"/>
      <c r="FE86" s="341"/>
      <c r="FF86" s="341"/>
      <c r="FG86" s="341"/>
      <c r="FH86" s="341"/>
      <c r="FI86" s="341"/>
      <c r="FJ86" s="341"/>
      <c r="FK86" s="341"/>
      <c r="FL86" s="341"/>
      <c r="FM86" s="341"/>
      <c r="FN86" s="341"/>
      <c r="FO86" s="341"/>
      <c r="FP86" s="341"/>
      <c r="FQ86" s="341"/>
      <c r="FR86" s="341"/>
      <c r="FS86" s="341"/>
      <c r="FT86" s="341"/>
      <c r="FU86" s="341"/>
      <c r="FV86" s="341"/>
      <c r="FW86" s="341"/>
      <c r="FX86" s="1835"/>
      <c r="FY86" s="1840"/>
    </row>
    <row r="87" spans="1:182" x14ac:dyDescent="0.2">
      <c r="A87" s="1817"/>
      <c r="B87" s="1820"/>
      <c r="C87" s="1053" t="s">
        <v>46</v>
      </c>
      <c r="D87" s="339">
        <v>7839474.0502940537</v>
      </c>
      <c r="E87" s="339">
        <v>79190.380435724888</v>
      </c>
      <c r="F87" s="339">
        <v>32801.531691972996</v>
      </c>
      <c r="G87" s="339">
        <v>0</v>
      </c>
      <c r="H87" s="339">
        <v>7887.63</v>
      </c>
      <c r="I87" s="339">
        <v>1465674.6556488818</v>
      </c>
      <c r="J87" s="339">
        <v>175980.34090000004</v>
      </c>
      <c r="K87" s="339">
        <v>9601008.5889706332</v>
      </c>
      <c r="L87" s="1817"/>
      <c r="M87" s="1820"/>
      <c r="N87" s="1053" t="s">
        <v>46</v>
      </c>
      <c r="O87" s="339">
        <v>2081894.9067326391</v>
      </c>
      <c r="P87" s="339">
        <v>985.87900000000002</v>
      </c>
      <c r="Q87" s="339">
        <v>0</v>
      </c>
      <c r="R87" s="339">
        <v>0</v>
      </c>
      <c r="S87" s="339">
        <v>1766.2919999999999</v>
      </c>
      <c r="T87" s="339">
        <v>1016532.279</v>
      </c>
      <c r="U87" s="339">
        <v>0</v>
      </c>
      <c r="V87" s="339">
        <v>3101179.3567326395</v>
      </c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1835"/>
      <c r="AQ87" s="18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341"/>
      <c r="BF87" s="341"/>
      <c r="BG87" s="341"/>
      <c r="BH87" s="341"/>
      <c r="BI87" s="341"/>
      <c r="BJ87" s="341"/>
      <c r="BK87" s="341"/>
      <c r="BL87" s="341"/>
      <c r="BM87" s="1835"/>
      <c r="BN87" s="1841"/>
      <c r="BP87" s="341"/>
      <c r="BQ87" s="341"/>
      <c r="BR87" s="341"/>
      <c r="BS87" s="341"/>
      <c r="BT87" s="341"/>
      <c r="BU87" s="341"/>
      <c r="BV87" s="341"/>
      <c r="BW87" s="341"/>
      <c r="BX87" s="341"/>
      <c r="BY87" s="341"/>
      <c r="BZ87" s="341"/>
      <c r="CA87" s="341"/>
      <c r="CB87" s="341"/>
      <c r="CC87" s="341"/>
      <c r="CD87" s="341"/>
      <c r="CE87" s="341"/>
      <c r="CF87" s="341"/>
      <c r="CG87" s="341"/>
      <c r="CH87" s="341"/>
      <c r="CI87" s="341"/>
      <c r="CJ87" s="1835"/>
      <c r="CK87" s="1841"/>
      <c r="CM87" s="341"/>
      <c r="CN87" s="341"/>
      <c r="CO87" s="341"/>
      <c r="CP87" s="341"/>
      <c r="CQ87" s="341"/>
      <c r="CR87" s="341"/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/>
      <c r="DE87" s="341"/>
      <c r="DF87" s="341"/>
      <c r="DG87" s="1835"/>
      <c r="DH87" s="1841"/>
      <c r="DJ87" s="341"/>
      <c r="DK87" s="341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1"/>
      <c r="EB87" s="341"/>
      <c r="EC87" s="341"/>
      <c r="ED87" s="1835"/>
      <c r="EE87" s="1841"/>
      <c r="EG87" s="341"/>
      <c r="EH87" s="341"/>
      <c r="EI87" s="341"/>
      <c r="EJ87" s="341"/>
      <c r="EK87" s="341"/>
      <c r="EL87" s="341"/>
      <c r="EM87" s="341"/>
      <c r="EN87" s="341"/>
      <c r="EO87" s="341"/>
      <c r="EP87" s="341"/>
      <c r="EQ87" s="341"/>
      <c r="ER87" s="341"/>
      <c r="ES87" s="341"/>
      <c r="ET87" s="341"/>
      <c r="EU87" s="341"/>
      <c r="EV87" s="341"/>
      <c r="EW87" s="341"/>
      <c r="EX87" s="341"/>
      <c r="EY87" s="341"/>
      <c r="EZ87" s="341"/>
      <c r="FA87" s="1835"/>
      <c r="FB87" s="1841"/>
      <c r="FD87" s="341"/>
      <c r="FE87" s="341"/>
      <c r="FF87" s="341"/>
      <c r="FG87" s="341"/>
      <c r="FH87" s="341"/>
      <c r="FI87" s="341"/>
      <c r="FJ87" s="341"/>
      <c r="FK87" s="341"/>
      <c r="FL87" s="341"/>
      <c r="FM87" s="341"/>
      <c r="FN87" s="341"/>
      <c r="FO87" s="341"/>
      <c r="FP87" s="341"/>
      <c r="FQ87" s="341"/>
      <c r="FR87" s="341"/>
      <c r="FS87" s="341"/>
      <c r="FT87" s="341"/>
      <c r="FU87" s="341"/>
      <c r="FV87" s="341"/>
      <c r="FW87" s="341"/>
      <c r="FX87" s="1835"/>
      <c r="FY87" s="1841"/>
    </row>
    <row r="88" spans="1:182" x14ac:dyDescent="0.2">
      <c r="A88" s="1817"/>
      <c r="B88" s="1820"/>
      <c r="C88" s="1536" t="s">
        <v>47</v>
      </c>
      <c r="D88" s="339">
        <v>7429257.4860681519</v>
      </c>
      <c r="E88" s="339">
        <v>86385.39226118986</v>
      </c>
      <c r="F88" s="339">
        <v>104001.77251192</v>
      </c>
      <c r="G88" s="339">
        <v>0</v>
      </c>
      <c r="H88" s="339">
        <v>7602.2360399999998</v>
      </c>
      <c r="I88" s="339">
        <v>1645917.7381218893</v>
      </c>
      <c r="J88" s="339">
        <v>135323.27144000013</v>
      </c>
      <c r="K88" s="339">
        <v>9408487.8964431509</v>
      </c>
      <c r="L88" s="1817"/>
      <c r="M88" s="1820"/>
      <c r="N88" s="1536" t="s">
        <v>47</v>
      </c>
      <c r="O88" s="339">
        <v>8045223.2649999997</v>
      </c>
      <c r="P88" s="339">
        <v>331.65600000000001</v>
      </c>
      <c r="Q88" s="339">
        <v>0</v>
      </c>
      <c r="R88" s="339">
        <v>0</v>
      </c>
      <c r="S88" s="339">
        <v>898.95299999999997</v>
      </c>
      <c r="T88" s="339">
        <v>343587.39199999999</v>
      </c>
      <c r="U88" s="339">
        <v>0</v>
      </c>
      <c r="V88" s="339">
        <v>8390041.2660000008</v>
      </c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1835"/>
      <c r="AQ88" s="1841"/>
      <c r="AR88" s="960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  <c r="BF88" s="341"/>
      <c r="BG88" s="341"/>
      <c r="BH88" s="341"/>
      <c r="BI88" s="341"/>
      <c r="BJ88" s="341"/>
      <c r="BK88" s="341"/>
      <c r="BL88" s="341"/>
      <c r="BM88" s="1835"/>
      <c r="BN88" s="1841"/>
      <c r="BO88" s="960"/>
      <c r="BP88" s="341"/>
      <c r="BQ88" s="341"/>
      <c r="BR88" s="341"/>
      <c r="BS88" s="341"/>
      <c r="BT88" s="341"/>
      <c r="BU88" s="341"/>
      <c r="BV88" s="341"/>
      <c r="BW88" s="341"/>
      <c r="BX88" s="341"/>
      <c r="BY88" s="341"/>
      <c r="BZ88" s="341"/>
      <c r="CA88" s="341"/>
      <c r="CB88" s="341"/>
      <c r="CC88" s="341"/>
      <c r="CD88" s="341"/>
      <c r="CE88" s="341"/>
      <c r="CF88" s="341"/>
      <c r="CG88" s="341"/>
      <c r="CH88" s="341"/>
      <c r="CI88" s="341"/>
      <c r="CJ88" s="1835"/>
      <c r="CK88" s="1841"/>
      <c r="CL88" s="960"/>
      <c r="CM88" s="341"/>
      <c r="CN88" s="341"/>
      <c r="CO88" s="341"/>
      <c r="CP88" s="341"/>
      <c r="CQ88" s="341"/>
      <c r="CR88" s="341"/>
      <c r="CS88" s="341"/>
      <c r="CT88" s="341"/>
      <c r="CU88" s="341"/>
      <c r="CV88" s="341"/>
      <c r="CW88" s="341"/>
      <c r="CX88" s="341"/>
      <c r="CY88" s="341"/>
      <c r="CZ88" s="341"/>
      <c r="DA88" s="341"/>
      <c r="DB88" s="341"/>
      <c r="DC88" s="341"/>
      <c r="DD88" s="341"/>
      <c r="DE88" s="341"/>
      <c r="DF88" s="341"/>
      <c r="DG88" s="1835"/>
      <c r="DH88" s="1841"/>
      <c r="DI88" s="960"/>
      <c r="DJ88" s="341"/>
      <c r="DK88" s="341"/>
      <c r="DL88" s="341"/>
      <c r="DM88" s="341"/>
      <c r="DN88" s="341"/>
      <c r="DO88" s="341"/>
      <c r="DP88" s="341"/>
      <c r="DQ88" s="341"/>
      <c r="DR88" s="341"/>
      <c r="DS88" s="341"/>
      <c r="DT88" s="341"/>
      <c r="DU88" s="341"/>
      <c r="DV88" s="341"/>
      <c r="DW88" s="341"/>
      <c r="DX88" s="341"/>
      <c r="DY88" s="341"/>
      <c r="DZ88" s="341"/>
      <c r="EA88" s="341"/>
      <c r="EB88" s="341"/>
      <c r="EC88" s="341"/>
      <c r="ED88" s="1835"/>
      <c r="EE88" s="1841"/>
      <c r="EF88" s="960"/>
      <c r="EG88" s="341"/>
      <c r="EH88" s="341"/>
      <c r="EI88" s="341"/>
      <c r="EJ88" s="341"/>
      <c r="EK88" s="341"/>
      <c r="EL88" s="341"/>
      <c r="EM88" s="341"/>
      <c r="EN88" s="341"/>
      <c r="EO88" s="341"/>
      <c r="EP88" s="341"/>
      <c r="EQ88" s="341"/>
      <c r="ER88" s="341"/>
      <c r="ES88" s="341"/>
      <c r="ET88" s="341"/>
      <c r="EU88" s="341"/>
      <c r="EV88" s="341"/>
      <c r="EW88" s="341"/>
      <c r="EX88" s="341"/>
      <c r="EY88" s="341"/>
      <c r="EZ88" s="341"/>
      <c r="FA88" s="1835"/>
      <c r="FB88" s="1841"/>
      <c r="FC88" s="960"/>
      <c r="FD88" s="341"/>
      <c r="FE88" s="341"/>
      <c r="FF88" s="341"/>
      <c r="FG88" s="341"/>
      <c r="FH88" s="341"/>
      <c r="FI88" s="341"/>
      <c r="FJ88" s="341"/>
      <c r="FK88" s="341"/>
      <c r="FL88" s="341"/>
      <c r="FM88" s="341"/>
      <c r="FN88" s="341"/>
      <c r="FO88" s="341"/>
      <c r="FP88" s="341"/>
      <c r="FQ88" s="341"/>
      <c r="FR88" s="341"/>
      <c r="FS88" s="341"/>
      <c r="FT88" s="341"/>
      <c r="FU88" s="341"/>
      <c r="FV88" s="341"/>
      <c r="FW88" s="341"/>
      <c r="FX88" s="1835"/>
      <c r="FY88" s="1841"/>
      <c r="FZ88" s="960"/>
    </row>
    <row r="89" spans="1:182" x14ac:dyDescent="0.2">
      <c r="A89" s="1817"/>
      <c r="B89" s="1820"/>
      <c r="C89" s="1053" t="s">
        <v>48</v>
      </c>
      <c r="D89" s="339">
        <v>4688276.7375535872</v>
      </c>
      <c r="E89" s="339">
        <v>65462.635908764023</v>
      </c>
      <c r="F89" s="339">
        <v>132423.42362244902</v>
      </c>
      <c r="G89" s="339">
        <v>0</v>
      </c>
      <c r="H89" s="339">
        <v>2975</v>
      </c>
      <c r="I89" s="339">
        <v>668828.91940609983</v>
      </c>
      <c r="J89" s="339">
        <v>64210.572260000037</v>
      </c>
      <c r="K89" s="339">
        <v>5622177.2887509</v>
      </c>
      <c r="L89" s="1817"/>
      <c r="M89" s="1820"/>
      <c r="N89" s="1053" t="s">
        <v>48</v>
      </c>
      <c r="O89" s="339">
        <v>7850416.8949999996</v>
      </c>
      <c r="P89" s="339">
        <v>163.977</v>
      </c>
      <c r="Q89" s="339">
        <v>0</v>
      </c>
      <c r="R89" s="339">
        <v>0</v>
      </c>
      <c r="S89" s="339">
        <v>144.608</v>
      </c>
      <c r="T89" s="339">
        <v>483811.14399999997</v>
      </c>
      <c r="U89" s="339">
        <v>0</v>
      </c>
      <c r="V89" s="339">
        <v>8334536.6239999998</v>
      </c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1835"/>
      <c r="AQ89" s="18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  <c r="BC89" s="341"/>
      <c r="BD89" s="341"/>
      <c r="BE89" s="341"/>
      <c r="BF89" s="341"/>
      <c r="BG89" s="341"/>
      <c r="BH89" s="341"/>
      <c r="BI89" s="341"/>
      <c r="BJ89" s="341"/>
      <c r="BK89" s="341"/>
      <c r="BL89" s="341"/>
      <c r="BM89" s="1835"/>
      <c r="BN89" s="1841"/>
      <c r="BP89" s="341"/>
      <c r="BQ89" s="341"/>
      <c r="BR89" s="341"/>
      <c r="BS89" s="341"/>
      <c r="BT89" s="341"/>
      <c r="BU89" s="341"/>
      <c r="BV89" s="341"/>
      <c r="BW89" s="341"/>
      <c r="BX89" s="341"/>
      <c r="BY89" s="341"/>
      <c r="BZ89" s="341"/>
      <c r="CA89" s="341"/>
      <c r="CB89" s="341"/>
      <c r="CC89" s="341"/>
      <c r="CD89" s="341"/>
      <c r="CE89" s="341"/>
      <c r="CF89" s="341"/>
      <c r="CG89" s="341"/>
      <c r="CH89" s="341"/>
      <c r="CI89" s="341"/>
      <c r="CJ89" s="1835"/>
      <c r="CK89" s="1841"/>
      <c r="CM89" s="341"/>
      <c r="CN89" s="341"/>
      <c r="CO89" s="341"/>
      <c r="CP89" s="341"/>
      <c r="CQ89" s="341"/>
      <c r="CR89" s="341"/>
      <c r="CS89" s="341"/>
      <c r="CT89" s="341"/>
      <c r="CU89" s="341"/>
      <c r="CV89" s="341"/>
      <c r="CW89" s="341"/>
      <c r="CX89" s="341"/>
      <c r="CY89" s="341"/>
      <c r="CZ89" s="341"/>
      <c r="DA89" s="341"/>
      <c r="DB89" s="341"/>
      <c r="DC89" s="341"/>
      <c r="DD89" s="341"/>
      <c r="DE89" s="341"/>
      <c r="DF89" s="341"/>
      <c r="DG89" s="1835"/>
      <c r="DH89" s="1841"/>
      <c r="DJ89" s="341"/>
      <c r="DK89" s="341"/>
      <c r="DL89" s="341"/>
      <c r="DM89" s="341"/>
      <c r="DN89" s="341"/>
      <c r="DO89" s="341"/>
      <c r="DP89" s="341"/>
      <c r="DQ89" s="341"/>
      <c r="DR89" s="341"/>
      <c r="DS89" s="341"/>
      <c r="DT89" s="341"/>
      <c r="DU89" s="341"/>
      <c r="DV89" s="341"/>
      <c r="DW89" s="341"/>
      <c r="DX89" s="341"/>
      <c r="DY89" s="341"/>
      <c r="DZ89" s="341"/>
      <c r="EA89" s="341"/>
      <c r="EB89" s="341"/>
      <c r="EC89" s="341"/>
      <c r="ED89" s="1835"/>
      <c r="EE89" s="1841"/>
      <c r="EG89" s="341"/>
      <c r="EH89" s="341"/>
      <c r="EI89" s="341"/>
      <c r="EJ89" s="341"/>
      <c r="EK89" s="341"/>
      <c r="EL89" s="341"/>
      <c r="EM89" s="341"/>
      <c r="EN89" s="341"/>
      <c r="EO89" s="341"/>
      <c r="EP89" s="341"/>
      <c r="EQ89" s="341"/>
      <c r="ER89" s="341"/>
      <c r="ES89" s="341"/>
      <c r="ET89" s="341"/>
      <c r="EU89" s="341"/>
      <c r="EV89" s="341"/>
      <c r="EW89" s="341"/>
      <c r="EX89" s="341"/>
      <c r="EY89" s="341"/>
      <c r="EZ89" s="341"/>
      <c r="FA89" s="1835"/>
      <c r="FB89" s="1841"/>
      <c r="FD89" s="341"/>
      <c r="FE89" s="341"/>
      <c r="FF89" s="341"/>
      <c r="FG89" s="341"/>
      <c r="FH89" s="341"/>
      <c r="FI89" s="341"/>
      <c r="FJ89" s="341"/>
      <c r="FK89" s="341"/>
      <c r="FL89" s="341"/>
      <c r="FM89" s="341"/>
      <c r="FN89" s="341"/>
      <c r="FO89" s="341"/>
      <c r="FP89" s="341"/>
      <c r="FQ89" s="341"/>
      <c r="FR89" s="341"/>
      <c r="FS89" s="341"/>
      <c r="FT89" s="341"/>
      <c r="FU89" s="341"/>
      <c r="FV89" s="341"/>
      <c r="FW89" s="341"/>
      <c r="FX89" s="1835"/>
      <c r="FY89" s="1841"/>
    </row>
    <row r="90" spans="1:182" x14ac:dyDescent="0.2">
      <c r="A90" s="1817"/>
      <c r="B90" s="1820"/>
      <c r="C90" s="1053" t="s">
        <v>49</v>
      </c>
      <c r="D90" s="339">
        <v>2456798.0487039923</v>
      </c>
      <c r="E90" s="339">
        <v>45938.250073582989</v>
      </c>
      <c r="F90" s="339">
        <v>75245.562524193985</v>
      </c>
      <c r="G90" s="339">
        <v>0</v>
      </c>
      <c r="H90" s="339">
        <v>300</v>
      </c>
      <c r="I90" s="339">
        <v>170513.03010126966</v>
      </c>
      <c r="J90" s="339">
        <v>14503.14271</v>
      </c>
      <c r="K90" s="339">
        <v>2763298.0341130388</v>
      </c>
      <c r="L90" s="1817"/>
      <c r="M90" s="1820"/>
      <c r="N90" s="1053" t="s">
        <v>49</v>
      </c>
      <c r="O90" s="339">
        <v>441454.89</v>
      </c>
      <c r="P90" s="339">
        <v>259.404</v>
      </c>
      <c r="Q90" s="339">
        <v>0</v>
      </c>
      <c r="R90" s="339">
        <v>0</v>
      </c>
      <c r="S90" s="339">
        <v>24.489000000000001</v>
      </c>
      <c r="T90" s="339">
        <v>146083.0628200002</v>
      </c>
      <c r="U90" s="339">
        <v>0</v>
      </c>
      <c r="V90" s="339">
        <v>587821.84582000016</v>
      </c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1835"/>
      <c r="AQ90" s="1841"/>
      <c r="AS90" s="341"/>
      <c r="AT90" s="341"/>
      <c r="AU90" s="341"/>
      <c r="AV90" s="341"/>
      <c r="AW90" s="341"/>
      <c r="AX90" s="341"/>
      <c r="AY90" s="341"/>
      <c r="AZ90" s="341"/>
      <c r="BA90" s="341"/>
      <c r="BB90" s="341"/>
      <c r="BC90" s="341"/>
      <c r="BD90" s="341"/>
      <c r="BE90" s="341"/>
      <c r="BF90" s="341"/>
      <c r="BG90" s="341"/>
      <c r="BH90" s="341"/>
      <c r="BI90" s="341"/>
      <c r="BJ90" s="341"/>
      <c r="BK90" s="341"/>
      <c r="BL90" s="341"/>
      <c r="BM90" s="1835"/>
      <c r="BN90" s="1841"/>
      <c r="BP90" s="341"/>
      <c r="BQ90" s="341"/>
      <c r="BR90" s="341"/>
      <c r="BS90" s="341"/>
      <c r="BT90" s="341"/>
      <c r="BU90" s="341"/>
      <c r="BV90" s="341"/>
      <c r="BW90" s="341"/>
      <c r="BX90" s="341"/>
      <c r="BY90" s="341"/>
      <c r="BZ90" s="341"/>
      <c r="CA90" s="341"/>
      <c r="CB90" s="341"/>
      <c r="CC90" s="341"/>
      <c r="CD90" s="341"/>
      <c r="CE90" s="341"/>
      <c r="CF90" s="341"/>
      <c r="CG90" s="341"/>
      <c r="CH90" s="341"/>
      <c r="CI90" s="341"/>
      <c r="CJ90" s="1835"/>
      <c r="CK90" s="1841"/>
      <c r="CM90" s="341"/>
      <c r="CN90" s="341"/>
      <c r="CO90" s="341"/>
      <c r="CP90" s="341"/>
      <c r="CQ90" s="341"/>
      <c r="CR90" s="341"/>
      <c r="CS90" s="341"/>
      <c r="CT90" s="341"/>
      <c r="CU90" s="341"/>
      <c r="CV90" s="341"/>
      <c r="CW90" s="341"/>
      <c r="CX90" s="341"/>
      <c r="CY90" s="341"/>
      <c r="CZ90" s="341"/>
      <c r="DA90" s="341"/>
      <c r="DB90" s="341"/>
      <c r="DC90" s="341"/>
      <c r="DD90" s="341"/>
      <c r="DE90" s="341"/>
      <c r="DF90" s="341"/>
      <c r="DG90" s="1835"/>
      <c r="DH90" s="1841"/>
      <c r="DJ90" s="341"/>
      <c r="DK90" s="341"/>
      <c r="DL90" s="341"/>
      <c r="DM90" s="341"/>
      <c r="DN90" s="341"/>
      <c r="DO90" s="341"/>
      <c r="DP90" s="341"/>
      <c r="DQ90" s="341"/>
      <c r="DR90" s="341"/>
      <c r="DS90" s="341"/>
      <c r="DT90" s="341"/>
      <c r="DU90" s="341"/>
      <c r="DV90" s="341"/>
      <c r="DW90" s="341"/>
      <c r="DX90" s="341"/>
      <c r="DY90" s="341"/>
      <c r="DZ90" s="341"/>
      <c r="EA90" s="341"/>
      <c r="EB90" s="341"/>
      <c r="EC90" s="341"/>
      <c r="ED90" s="1835"/>
      <c r="EE90" s="1841"/>
      <c r="EG90" s="341"/>
      <c r="EH90" s="341"/>
      <c r="EI90" s="341"/>
      <c r="EJ90" s="341"/>
      <c r="EK90" s="341"/>
      <c r="EL90" s="341"/>
      <c r="EM90" s="341"/>
      <c r="EN90" s="341"/>
      <c r="EO90" s="341"/>
      <c r="EP90" s="341"/>
      <c r="EQ90" s="341"/>
      <c r="ER90" s="341"/>
      <c r="ES90" s="341"/>
      <c r="ET90" s="341"/>
      <c r="EU90" s="341"/>
      <c r="EV90" s="341"/>
      <c r="EW90" s="341"/>
      <c r="EX90" s="341"/>
      <c r="EY90" s="341"/>
      <c r="EZ90" s="341"/>
      <c r="FA90" s="1835"/>
      <c r="FB90" s="1841"/>
      <c r="FD90" s="341"/>
      <c r="FE90" s="341"/>
      <c r="FF90" s="341"/>
      <c r="FG90" s="341"/>
      <c r="FH90" s="341"/>
      <c r="FI90" s="341"/>
      <c r="FJ90" s="341"/>
      <c r="FK90" s="341"/>
      <c r="FL90" s="341"/>
      <c r="FM90" s="341"/>
      <c r="FN90" s="341"/>
      <c r="FO90" s="341"/>
      <c r="FP90" s="341"/>
      <c r="FQ90" s="341"/>
      <c r="FR90" s="341"/>
      <c r="FS90" s="341"/>
      <c r="FT90" s="341"/>
      <c r="FU90" s="341"/>
      <c r="FV90" s="341"/>
      <c r="FW90" s="341"/>
      <c r="FX90" s="1835"/>
      <c r="FY90" s="1841"/>
    </row>
    <row r="91" spans="1:182" ht="14.25" thickBot="1" x14ac:dyDescent="0.25">
      <c r="A91" s="1818"/>
      <c r="B91" s="1823"/>
      <c r="C91" s="1493" t="s">
        <v>4023</v>
      </c>
      <c r="D91" s="636">
        <v>28050580.151687026</v>
      </c>
      <c r="E91" s="636">
        <v>672343.2979507366</v>
      </c>
      <c r="F91" s="636">
        <v>345936.81444157101</v>
      </c>
      <c r="G91" s="636">
        <v>0</v>
      </c>
      <c r="H91" s="636">
        <v>18814.866040000001</v>
      </c>
      <c r="I91" s="636">
        <v>4051533.6479899962</v>
      </c>
      <c r="J91" s="636">
        <v>412760.39952000015</v>
      </c>
      <c r="K91" s="636">
        <v>33551969.177629326</v>
      </c>
      <c r="L91" s="1818"/>
      <c r="M91" s="1823"/>
      <c r="N91" s="1493" t="s">
        <v>4023</v>
      </c>
      <c r="O91" s="636">
        <v>19893184.805732638</v>
      </c>
      <c r="P91" s="636">
        <v>2498.0733097560001</v>
      </c>
      <c r="Q91" s="636">
        <v>0</v>
      </c>
      <c r="R91" s="636">
        <v>0</v>
      </c>
      <c r="S91" s="636">
        <v>2980.752</v>
      </c>
      <c r="T91" s="636">
        <v>2192516.7648200002</v>
      </c>
      <c r="U91" s="636">
        <v>0</v>
      </c>
      <c r="V91" s="636">
        <v>22091180.395862397</v>
      </c>
      <c r="W91" s="638"/>
      <c r="X91" s="638"/>
      <c r="Y91" s="638"/>
      <c r="Z91" s="638"/>
      <c r="AA91" s="638"/>
      <c r="AB91" s="638"/>
      <c r="AC91" s="638"/>
      <c r="AD91" s="638"/>
      <c r="AE91" s="638"/>
      <c r="AF91" s="638"/>
      <c r="AG91" s="638"/>
      <c r="AH91" s="638"/>
      <c r="AI91" s="638"/>
      <c r="AJ91" s="638"/>
      <c r="AK91" s="638"/>
      <c r="AL91" s="638"/>
      <c r="AM91" s="638"/>
      <c r="AN91" s="638"/>
      <c r="AO91" s="638"/>
      <c r="AP91" s="1835"/>
      <c r="AQ91" s="1841"/>
      <c r="AR91" s="708"/>
      <c r="AS91" s="638"/>
      <c r="AT91" s="638"/>
      <c r="AU91" s="638"/>
      <c r="AV91" s="638"/>
      <c r="AW91" s="638"/>
      <c r="AX91" s="638"/>
      <c r="AY91" s="638"/>
      <c r="AZ91" s="638"/>
      <c r="BA91" s="638"/>
      <c r="BB91" s="638"/>
      <c r="BC91" s="638"/>
      <c r="BD91" s="638"/>
      <c r="BE91" s="638"/>
      <c r="BF91" s="638"/>
      <c r="BG91" s="638"/>
      <c r="BH91" s="638"/>
      <c r="BI91" s="638"/>
      <c r="BJ91" s="638"/>
      <c r="BK91" s="638"/>
      <c r="BL91" s="638"/>
      <c r="BM91" s="1835"/>
      <c r="BN91" s="1841"/>
      <c r="BO91" s="708"/>
      <c r="BP91" s="638"/>
      <c r="BQ91" s="638"/>
      <c r="BR91" s="638"/>
      <c r="BS91" s="638"/>
      <c r="BT91" s="638"/>
      <c r="BU91" s="638"/>
      <c r="BV91" s="638"/>
      <c r="BW91" s="638"/>
      <c r="BX91" s="638"/>
      <c r="BY91" s="638"/>
      <c r="BZ91" s="638"/>
      <c r="CA91" s="638"/>
      <c r="CB91" s="638"/>
      <c r="CC91" s="638"/>
      <c r="CD91" s="638"/>
      <c r="CE91" s="638"/>
      <c r="CF91" s="638"/>
      <c r="CG91" s="638"/>
      <c r="CH91" s="638"/>
      <c r="CI91" s="638"/>
      <c r="CJ91" s="1835"/>
      <c r="CK91" s="1841"/>
      <c r="CL91" s="708"/>
      <c r="CM91" s="638"/>
      <c r="CN91" s="638"/>
      <c r="CO91" s="638"/>
      <c r="CP91" s="638"/>
      <c r="CQ91" s="638"/>
      <c r="CR91" s="638"/>
      <c r="CS91" s="638"/>
      <c r="CT91" s="638"/>
      <c r="CU91" s="638"/>
      <c r="CV91" s="638"/>
      <c r="CW91" s="638"/>
      <c r="CX91" s="638"/>
      <c r="CY91" s="638"/>
      <c r="CZ91" s="638"/>
      <c r="DA91" s="638"/>
      <c r="DB91" s="638"/>
      <c r="DC91" s="638"/>
      <c r="DD91" s="638"/>
      <c r="DE91" s="638"/>
      <c r="DF91" s="638"/>
      <c r="DG91" s="1835"/>
      <c r="DH91" s="1841"/>
      <c r="DI91" s="708"/>
      <c r="DJ91" s="638"/>
      <c r="DK91" s="638"/>
      <c r="DL91" s="638"/>
      <c r="DM91" s="638"/>
      <c r="DN91" s="638"/>
      <c r="DO91" s="638"/>
      <c r="DP91" s="638"/>
      <c r="DQ91" s="638"/>
      <c r="DR91" s="638"/>
      <c r="DS91" s="638"/>
      <c r="DT91" s="638"/>
      <c r="DU91" s="638"/>
      <c r="DV91" s="638"/>
      <c r="DW91" s="638"/>
      <c r="DX91" s="638"/>
      <c r="DY91" s="638"/>
      <c r="DZ91" s="638"/>
      <c r="EA91" s="638"/>
      <c r="EB91" s="638"/>
      <c r="EC91" s="638"/>
      <c r="ED91" s="1835"/>
      <c r="EE91" s="1841"/>
      <c r="EF91" s="708"/>
      <c r="EG91" s="638"/>
      <c r="EH91" s="638"/>
      <c r="EI91" s="638"/>
      <c r="EJ91" s="638"/>
      <c r="EK91" s="638"/>
      <c r="EL91" s="638"/>
      <c r="EM91" s="638"/>
      <c r="EN91" s="638"/>
      <c r="EO91" s="638"/>
      <c r="EP91" s="638"/>
      <c r="EQ91" s="638"/>
      <c r="ER91" s="638"/>
      <c r="ES91" s="638"/>
      <c r="ET91" s="638"/>
      <c r="EU91" s="638"/>
      <c r="EV91" s="638"/>
      <c r="EW91" s="638"/>
      <c r="EX91" s="638"/>
      <c r="EY91" s="638"/>
      <c r="EZ91" s="638"/>
      <c r="FA91" s="1835"/>
      <c r="FB91" s="1841"/>
      <c r="FC91" s="708"/>
      <c r="FD91" s="638"/>
      <c r="FE91" s="638"/>
      <c r="FF91" s="638"/>
      <c r="FG91" s="638"/>
      <c r="FH91" s="638"/>
      <c r="FI91" s="638"/>
      <c r="FJ91" s="638"/>
      <c r="FK91" s="638"/>
      <c r="FL91" s="638"/>
      <c r="FM91" s="638"/>
      <c r="FN91" s="638"/>
      <c r="FO91" s="638"/>
      <c r="FP91" s="638"/>
      <c r="FQ91" s="638"/>
      <c r="FR91" s="638"/>
      <c r="FS91" s="638"/>
      <c r="FT91" s="638"/>
      <c r="FU91" s="638"/>
      <c r="FV91" s="638"/>
      <c r="FW91" s="638"/>
      <c r="FX91" s="1835"/>
      <c r="FY91" s="1841"/>
      <c r="FZ91" s="708"/>
    </row>
    <row r="92" spans="1:182" ht="12.75" customHeight="1" x14ac:dyDescent="0.2">
      <c r="A92" s="1816" t="s">
        <v>1542</v>
      </c>
      <c r="B92" s="1819" t="s">
        <v>3915</v>
      </c>
      <c r="C92" s="1533" t="s">
        <v>4024</v>
      </c>
      <c r="D92" s="335">
        <v>5269502.3194185002</v>
      </c>
      <c r="E92" s="335">
        <v>0</v>
      </c>
      <c r="F92" s="335">
        <v>137041.93383449799</v>
      </c>
      <c r="G92" s="335">
        <v>2036.7959000000001</v>
      </c>
      <c r="H92" s="335">
        <v>522323.48488</v>
      </c>
      <c r="I92" s="335">
        <v>2964755.2666711998</v>
      </c>
      <c r="J92" s="335">
        <v>1582.402</v>
      </c>
      <c r="K92" s="335">
        <v>8897242.2027041968</v>
      </c>
      <c r="L92" s="1816" t="s">
        <v>1537</v>
      </c>
      <c r="M92" s="1819" t="s">
        <v>3915</v>
      </c>
      <c r="N92" s="1533" t="s">
        <v>4024</v>
      </c>
      <c r="O92" s="335">
        <v>7599815.9737787144</v>
      </c>
      <c r="P92" s="335">
        <v>0</v>
      </c>
      <c r="Q92" s="335">
        <v>143343.89582991303</v>
      </c>
      <c r="R92" s="335">
        <v>9</v>
      </c>
      <c r="S92" s="335">
        <v>505879.11128324072</v>
      </c>
      <c r="T92" s="335">
        <v>2952805.2164384001</v>
      </c>
      <c r="U92" s="335">
        <v>377448.26289749949</v>
      </c>
      <c r="V92" s="335">
        <f>SUM(O92:U92)</f>
        <v>11579301.460227767</v>
      </c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1835"/>
      <c r="AQ92" s="1840"/>
      <c r="AS92" s="341"/>
      <c r="AT92" s="341"/>
      <c r="AU92" s="341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1"/>
      <c r="BI92" s="341"/>
      <c r="BJ92" s="341"/>
      <c r="BK92" s="341"/>
      <c r="BL92" s="341"/>
      <c r="BM92" s="1835"/>
      <c r="BN92" s="1840"/>
      <c r="BP92" s="341"/>
      <c r="BQ92" s="341"/>
      <c r="BR92" s="341"/>
      <c r="BS92" s="341"/>
      <c r="BT92" s="341"/>
      <c r="BU92" s="341"/>
      <c r="BV92" s="341"/>
      <c r="BW92" s="341"/>
      <c r="BX92" s="341"/>
      <c r="BY92" s="341"/>
      <c r="BZ92" s="341"/>
      <c r="CA92" s="341"/>
      <c r="CB92" s="341"/>
      <c r="CC92" s="341"/>
      <c r="CD92" s="341"/>
      <c r="CE92" s="341"/>
      <c r="CF92" s="341"/>
      <c r="CG92" s="341"/>
      <c r="CH92" s="341"/>
      <c r="CI92" s="341"/>
      <c r="CJ92" s="1835"/>
      <c r="CK92" s="1840"/>
      <c r="CM92" s="341"/>
      <c r="CN92" s="341"/>
      <c r="CO92" s="341"/>
      <c r="CP92" s="341"/>
      <c r="CQ92" s="341"/>
      <c r="CR92" s="341"/>
      <c r="CS92" s="341"/>
      <c r="CT92" s="341"/>
      <c r="CU92" s="341"/>
      <c r="CV92" s="341"/>
      <c r="CW92" s="341"/>
      <c r="CX92" s="341"/>
      <c r="CY92" s="341"/>
      <c r="CZ92" s="341"/>
      <c r="DA92" s="341"/>
      <c r="DB92" s="341"/>
      <c r="DC92" s="341"/>
      <c r="DD92" s="341"/>
      <c r="DE92" s="341"/>
      <c r="DF92" s="341"/>
      <c r="DG92" s="1835"/>
      <c r="DH92" s="1840"/>
      <c r="DJ92" s="341"/>
      <c r="DK92" s="341"/>
      <c r="DL92" s="341"/>
      <c r="DM92" s="341"/>
      <c r="DN92" s="341"/>
      <c r="DO92" s="341"/>
      <c r="DP92" s="341"/>
      <c r="DQ92" s="341"/>
      <c r="DR92" s="341"/>
      <c r="DS92" s="341"/>
      <c r="DT92" s="341"/>
      <c r="DU92" s="341"/>
      <c r="DV92" s="341"/>
      <c r="DW92" s="341"/>
      <c r="DX92" s="341"/>
      <c r="DY92" s="341"/>
      <c r="DZ92" s="341"/>
      <c r="EA92" s="341"/>
      <c r="EB92" s="341"/>
      <c r="EC92" s="341"/>
      <c r="ED92" s="1835"/>
      <c r="EE92" s="1840"/>
      <c r="EG92" s="341"/>
      <c r="EH92" s="341"/>
      <c r="EI92" s="341"/>
      <c r="EJ92" s="341"/>
      <c r="EK92" s="341"/>
      <c r="EL92" s="341"/>
      <c r="EM92" s="341"/>
      <c r="EN92" s="341"/>
      <c r="EO92" s="341"/>
      <c r="EP92" s="341"/>
      <c r="EQ92" s="341"/>
      <c r="ER92" s="341"/>
      <c r="ES92" s="341"/>
      <c r="ET92" s="341"/>
      <c r="EU92" s="341"/>
      <c r="EV92" s="341"/>
      <c r="EW92" s="341"/>
      <c r="EX92" s="341"/>
      <c r="EY92" s="341"/>
      <c r="EZ92" s="341"/>
      <c r="FA92" s="1835"/>
      <c r="FB92" s="1840"/>
      <c r="FD92" s="341"/>
      <c r="FE92" s="341"/>
      <c r="FF92" s="341"/>
      <c r="FG92" s="341"/>
      <c r="FH92" s="341"/>
      <c r="FI92" s="341"/>
      <c r="FJ92" s="341"/>
      <c r="FK92" s="341"/>
      <c r="FL92" s="341"/>
      <c r="FM92" s="341"/>
      <c r="FN92" s="341"/>
      <c r="FO92" s="341"/>
      <c r="FP92" s="341"/>
      <c r="FQ92" s="341"/>
      <c r="FR92" s="341"/>
      <c r="FS92" s="341"/>
      <c r="FT92" s="341"/>
      <c r="FU92" s="341"/>
      <c r="FV92" s="341"/>
      <c r="FW92" s="341"/>
      <c r="FX92" s="1835"/>
      <c r="FY92" s="1840"/>
    </row>
    <row r="93" spans="1:182" x14ac:dyDescent="0.2">
      <c r="A93" s="1817"/>
      <c r="B93" s="1820"/>
      <c r="C93" s="1053" t="s">
        <v>4025</v>
      </c>
      <c r="D93" s="339">
        <v>19223694.036377694</v>
      </c>
      <c r="E93" s="339">
        <v>0</v>
      </c>
      <c r="F93" s="339">
        <v>244180.3360287364</v>
      </c>
      <c r="G93" s="339">
        <v>7181.5123000000003</v>
      </c>
      <c r="H93" s="339">
        <v>1928425.3187800003</v>
      </c>
      <c r="I93" s="339">
        <v>11594337.287010804</v>
      </c>
      <c r="J93" s="339">
        <v>4362.674</v>
      </c>
      <c r="K93" s="339">
        <v>33002181.16449723</v>
      </c>
      <c r="L93" s="1817"/>
      <c r="M93" s="1820"/>
      <c r="N93" s="1053" t="s">
        <v>4025</v>
      </c>
      <c r="O93" s="339">
        <v>20969127.618347481</v>
      </c>
      <c r="P93" s="339">
        <v>0</v>
      </c>
      <c r="Q93" s="339">
        <v>254062.30209690297</v>
      </c>
      <c r="R93" s="339">
        <v>12</v>
      </c>
      <c r="S93" s="339">
        <v>1265296.1964969917</v>
      </c>
      <c r="T93" s="339">
        <v>5737177.985246703</v>
      </c>
      <c r="U93" s="339">
        <v>1562866.2486312492</v>
      </c>
      <c r="V93" s="339">
        <f t="shared" ref="V93:V100" si="0">SUM(O93:U93)</f>
        <v>29788542.350819331</v>
      </c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1835"/>
      <c r="AQ93" s="1841"/>
      <c r="AS93" s="341"/>
      <c r="AT93" s="341"/>
      <c r="AU93" s="341"/>
      <c r="AV93" s="341"/>
      <c r="AW93" s="341"/>
      <c r="AX93" s="341"/>
      <c r="AY93" s="341"/>
      <c r="AZ93" s="341"/>
      <c r="BA93" s="341"/>
      <c r="BB93" s="341"/>
      <c r="BC93" s="341"/>
      <c r="BD93" s="341"/>
      <c r="BE93" s="341"/>
      <c r="BF93" s="341"/>
      <c r="BG93" s="341"/>
      <c r="BH93" s="341"/>
      <c r="BI93" s="341"/>
      <c r="BJ93" s="341"/>
      <c r="BK93" s="341"/>
      <c r="BL93" s="341"/>
      <c r="BM93" s="1835"/>
      <c r="BN93" s="1841"/>
      <c r="BP93" s="341"/>
      <c r="BQ93" s="341"/>
      <c r="BR93" s="341"/>
      <c r="BS93" s="341"/>
      <c r="BT93" s="341"/>
      <c r="BU93" s="341"/>
      <c r="BV93" s="341"/>
      <c r="BW93" s="341"/>
      <c r="BX93" s="341"/>
      <c r="BY93" s="341"/>
      <c r="BZ93" s="341"/>
      <c r="CA93" s="341"/>
      <c r="CB93" s="341"/>
      <c r="CC93" s="341"/>
      <c r="CD93" s="341"/>
      <c r="CE93" s="341"/>
      <c r="CF93" s="341"/>
      <c r="CG93" s="341"/>
      <c r="CH93" s="341"/>
      <c r="CI93" s="341"/>
      <c r="CJ93" s="1835"/>
      <c r="CK93" s="1841"/>
      <c r="CM93" s="341"/>
      <c r="CN93" s="341"/>
      <c r="CO93" s="341"/>
      <c r="CP93" s="341"/>
      <c r="CQ93" s="341"/>
      <c r="CR93" s="341"/>
      <c r="CS93" s="341"/>
      <c r="CT93" s="341"/>
      <c r="CU93" s="341"/>
      <c r="CV93" s="341"/>
      <c r="CW93" s="341"/>
      <c r="CX93" s="341"/>
      <c r="CY93" s="341"/>
      <c r="CZ93" s="341"/>
      <c r="DA93" s="341"/>
      <c r="DB93" s="341"/>
      <c r="DC93" s="341"/>
      <c r="DD93" s="341"/>
      <c r="DE93" s="341"/>
      <c r="DF93" s="341"/>
      <c r="DG93" s="1835"/>
      <c r="DH93" s="1841"/>
      <c r="DJ93" s="341"/>
      <c r="DK93" s="341"/>
      <c r="DL93" s="341"/>
      <c r="DM93" s="341"/>
      <c r="DN93" s="341"/>
      <c r="DO93" s="341"/>
      <c r="DP93" s="341"/>
      <c r="DQ93" s="341"/>
      <c r="DR93" s="341"/>
      <c r="DS93" s="341"/>
      <c r="DT93" s="341"/>
      <c r="DU93" s="341"/>
      <c r="DV93" s="341"/>
      <c r="DW93" s="341"/>
      <c r="DX93" s="341"/>
      <c r="DY93" s="341"/>
      <c r="DZ93" s="341"/>
      <c r="EA93" s="341"/>
      <c r="EB93" s="341"/>
      <c r="EC93" s="341"/>
      <c r="ED93" s="1835"/>
      <c r="EE93" s="1841"/>
      <c r="EG93" s="341"/>
      <c r="EH93" s="341"/>
      <c r="EI93" s="341"/>
      <c r="EJ93" s="341"/>
      <c r="EK93" s="341"/>
      <c r="EL93" s="341"/>
      <c r="EM93" s="341"/>
      <c r="EN93" s="341"/>
      <c r="EO93" s="341"/>
      <c r="EP93" s="341"/>
      <c r="EQ93" s="341"/>
      <c r="ER93" s="341"/>
      <c r="ES93" s="341"/>
      <c r="ET93" s="341"/>
      <c r="EU93" s="341"/>
      <c r="EV93" s="341"/>
      <c r="EW93" s="341"/>
      <c r="EX93" s="341"/>
      <c r="EY93" s="341"/>
      <c r="EZ93" s="341"/>
      <c r="FA93" s="1835"/>
      <c r="FB93" s="1841"/>
      <c r="FD93" s="341"/>
      <c r="FE93" s="341"/>
      <c r="FF93" s="341"/>
      <c r="FG93" s="341"/>
      <c r="FH93" s="341"/>
      <c r="FI93" s="341"/>
      <c r="FJ93" s="341"/>
      <c r="FK93" s="341"/>
      <c r="FL93" s="341"/>
      <c r="FM93" s="341"/>
      <c r="FN93" s="341"/>
      <c r="FO93" s="341"/>
      <c r="FP93" s="341"/>
      <c r="FQ93" s="341"/>
      <c r="FR93" s="341"/>
      <c r="FS93" s="341"/>
      <c r="FT93" s="341"/>
      <c r="FU93" s="341"/>
      <c r="FV93" s="341"/>
      <c r="FW93" s="341"/>
      <c r="FX93" s="1835"/>
      <c r="FY93" s="1841"/>
    </row>
    <row r="94" spans="1:182" ht="13.5" x14ac:dyDescent="0.2">
      <c r="A94" s="1817"/>
      <c r="B94" s="1821"/>
      <c r="C94" s="1600" t="s">
        <v>4023</v>
      </c>
      <c r="D94" s="959">
        <v>24493196.355796196</v>
      </c>
      <c r="E94" s="959">
        <v>0</v>
      </c>
      <c r="F94" s="959">
        <v>381222.26986323437</v>
      </c>
      <c r="G94" s="959">
        <v>9218.3081999999995</v>
      </c>
      <c r="H94" s="959">
        <v>2450748.8036600002</v>
      </c>
      <c r="I94" s="959">
        <v>14559092.553682003</v>
      </c>
      <c r="J94" s="959">
        <v>5945.076</v>
      </c>
      <c r="K94" s="959">
        <v>41899423.367201425</v>
      </c>
      <c r="L94" s="1817"/>
      <c r="M94" s="1821"/>
      <c r="N94" s="1600" t="s">
        <v>4023</v>
      </c>
      <c r="O94" s="959">
        <v>28568943.592126194</v>
      </c>
      <c r="P94" s="959">
        <v>0</v>
      </c>
      <c r="Q94" s="959">
        <v>397406.19792681601</v>
      </c>
      <c r="R94" s="959">
        <v>21</v>
      </c>
      <c r="S94" s="959">
        <v>1771175.3077802323</v>
      </c>
      <c r="T94" s="959">
        <v>8689983.2016851027</v>
      </c>
      <c r="U94" s="959">
        <v>1940314.5115287486</v>
      </c>
      <c r="V94" s="959">
        <f t="shared" si="0"/>
        <v>41367843.811047092</v>
      </c>
      <c r="W94" s="638"/>
      <c r="X94" s="638"/>
      <c r="Y94" s="638"/>
      <c r="Z94" s="638"/>
      <c r="AA94" s="638"/>
      <c r="AB94" s="638"/>
      <c r="AC94" s="638"/>
      <c r="AD94" s="638"/>
      <c r="AE94" s="638"/>
      <c r="AF94" s="638"/>
      <c r="AG94" s="638"/>
      <c r="AH94" s="638"/>
      <c r="AI94" s="638"/>
      <c r="AJ94" s="638"/>
      <c r="AK94" s="638"/>
      <c r="AL94" s="638"/>
      <c r="AM94" s="638"/>
      <c r="AN94" s="638"/>
      <c r="AO94" s="638"/>
      <c r="AP94" s="1835"/>
      <c r="AQ94" s="1841"/>
      <c r="AR94" s="708"/>
      <c r="AS94" s="638"/>
      <c r="AT94" s="638"/>
      <c r="AU94" s="638"/>
      <c r="AV94" s="638"/>
      <c r="AW94" s="638"/>
      <c r="AX94" s="638"/>
      <c r="AY94" s="638"/>
      <c r="AZ94" s="638"/>
      <c r="BA94" s="638"/>
      <c r="BB94" s="638"/>
      <c r="BC94" s="638"/>
      <c r="BD94" s="638"/>
      <c r="BE94" s="638"/>
      <c r="BF94" s="638"/>
      <c r="BG94" s="638"/>
      <c r="BH94" s="638"/>
      <c r="BI94" s="638"/>
      <c r="BJ94" s="638"/>
      <c r="BK94" s="638"/>
      <c r="BL94" s="638"/>
      <c r="BM94" s="1835"/>
      <c r="BN94" s="1841"/>
      <c r="BO94" s="708"/>
      <c r="BP94" s="638"/>
      <c r="BQ94" s="638"/>
      <c r="BR94" s="638"/>
      <c r="BS94" s="638"/>
      <c r="BT94" s="638"/>
      <c r="BU94" s="638"/>
      <c r="BV94" s="638"/>
      <c r="BW94" s="638"/>
      <c r="BX94" s="638"/>
      <c r="BY94" s="638"/>
      <c r="BZ94" s="638"/>
      <c r="CA94" s="638"/>
      <c r="CB94" s="638"/>
      <c r="CC94" s="638"/>
      <c r="CD94" s="638"/>
      <c r="CE94" s="638"/>
      <c r="CF94" s="638"/>
      <c r="CG94" s="638"/>
      <c r="CH94" s="638"/>
      <c r="CI94" s="638"/>
      <c r="CJ94" s="1835"/>
      <c r="CK94" s="1841"/>
      <c r="CL94" s="708"/>
      <c r="CM94" s="638"/>
      <c r="CN94" s="638"/>
      <c r="CO94" s="638"/>
      <c r="CP94" s="638"/>
      <c r="CQ94" s="638"/>
      <c r="CR94" s="638"/>
      <c r="CS94" s="638"/>
      <c r="CT94" s="638"/>
      <c r="CU94" s="638"/>
      <c r="CV94" s="638"/>
      <c r="CW94" s="638"/>
      <c r="CX94" s="638"/>
      <c r="CY94" s="638"/>
      <c r="CZ94" s="638"/>
      <c r="DA94" s="638"/>
      <c r="DB94" s="638"/>
      <c r="DC94" s="638"/>
      <c r="DD94" s="638"/>
      <c r="DE94" s="638"/>
      <c r="DF94" s="638"/>
      <c r="DG94" s="1835"/>
      <c r="DH94" s="1841"/>
      <c r="DI94" s="708"/>
      <c r="DJ94" s="638"/>
      <c r="DK94" s="638"/>
      <c r="DL94" s="638"/>
      <c r="DM94" s="638"/>
      <c r="DN94" s="638"/>
      <c r="DO94" s="638"/>
      <c r="DP94" s="638"/>
      <c r="DQ94" s="638"/>
      <c r="DR94" s="638"/>
      <c r="DS94" s="638"/>
      <c r="DT94" s="638"/>
      <c r="DU94" s="638"/>
      <c r="DV94" s="638"/>
      <c r="DW94" s="638"/>
      <c r="DX94" s="638"/>
      <c r="DY94" s="638"/>
      <c r="DZ94" s="638"/>
      <c r="EA94" s="638"/>
      <c r="EB94" s="638"/>
      <c r="EC94" s="638"/>
      <c r="ED94" s="1835"/>
      <c r="EE94" s="1841"/>
      <c r="EF94" s="708"/>
      <c r="EG94" s="638"/>
      <c r="EH94" s="638"/>
      <c r="EI94" s="638"/>
      <c r="EJ94" s="638"/>
      <c r="EK94" s="638"/>
      <c r="EL94" s="638"/>
      <c r="EM94" s="638"/>
      <c r="EN94" s="638"/>
      <c r="EO94" s="638"/>
      <c r="EP94" s="638"/>
      <c r="EQ94" s="638"/>
      <c r="ER94" s="638"/>
      <c r="ES94" s="638"/>
      <c r="ET94" s="638"/>
      <c r="EU94" s="638"/>
      <c r="EV94" s="638"/>
      <c r="EW94" s="638"/>
      <c r="EX94" s="638"/>
      <c r="EY94" s="638"/>
      <c r="EZ94" s="638"/>
      <c r="FA94" s="1835"/>
      <c r="FB94" s="1841"/>
      <c r="FC94" s="708"/>
      <c r="FD94" s="638"/>
      <c r="FE94" s="638"/>
      <c r="FF94" s="638"/>
      <c r="FG94" s="638"/>
      <c r="FH94" s="638"/>
      <c r="FI94" s="638"/>
      <c r="FJ94" s="638"/>
      <c r="FK94" s="638"/>
      <c r="FL94" s="638"/>
      <c r="FM94" s="638"/>
      <c r="FN94" s="638"/>
      <c r="FO94" s="638"/>
      <c r="FP94" s="638"/>
      <c r="FQ94" s="638"/>
      <c r="FR94" s="638"/>
      <c r="FS94" s="638"/>
      <c r="FT94" s="638"/>
      <c r="FU94" s="638"/>
      <c r="FV94" s="638"/>
      <c r="FW94" s="638"/>
      <c r="FX94" s="1835"/>
      <c r="FY94" s="1841"/>
      <c r="FZ94" s="708"/>
    </row>
    <row r="95" spans="1:182" ht="12.75" customHeight="1" x14ac:dyDescent="0.2">
      <c r="A95" s="1817"/>
      <c r="B95" s="1822" t="s">
        <v>3916</v>
      </c>
      <c r="C95" s="1053" t="s">
        <v>52</v>
      </c>
      <c r="D95" s="339">
        <v>1136138.7380135001</v>
      </c>
      <c r="E95" s="339">
        <v>0</v>
      </c>
      <c r="F95" s="339">
        <v>32418.692792710794</v>
      </c>
      <c r="G95" s="339">
        <v>731.98469999999998</v>
      </c>
      <c r="H95" s="339">
        <v>127596.948</v>
      </c>
      <c r="I95" s="339">
        <v>659045.57705700002</v>
      </c>
      <c r="J95" s="339">
        <v>613.47799999999995</v>
      </c>
      <c r="K95" s="339">
        <v>1956545.4185632111</v>
      </c>
      <c r="L95" s="1817"/>
      <c r="M95" s="1822" t="s">
        <v>3916</v>
      </c>
      <c r="N95" s="1053" t="s">
        <v>52</v>
      </c>
      <c r="O95" s="339">
        <v>1280802.1290900002</v>
      </c>
      <c r="P95" s="339">
        <v>0</v>
      </c>
      <c r="Q95" s="339">
        <v>176.24017886199999</v>
      </c>
      <c r="R95" s="339">
        <v>0</v>
      </c>
      <c r="S95" s="339">
        <v>80689.594372850013</v>
      </c>
      <c r="T95" s="339">
        <v>356087.77629000007</v>
      </c>
      <c r="U95" s="339">
        <v>53069.089399999975</v>
      </c>
      <c r="V95" s="339">
        <f t="shared" si="0"/>
        <v>1770824.8293317119</v>
      </c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1835"/>
      <c r="AQ95" s="1840"/>
      <c r="AS95" s="341"/>
      <c r="AT95" s="341"/>
      <c r="AU95" s="341"/>
      <c r="AV95" s="341"/>
      <c r="AW95" s="341"/>
      <c r="AX95" s="341"/>
      <c r="AY95" s="341"/>
      <c r="AZ95" s="341"/>
      <c r="BA95" s="341"/>
      <c r="BB95" s="341"/>
      <c r="BC95" s="341"/>
      <c r="BD95" s="341"/>
      <c r="BE95" s="341"/>
      <c r="BF95" s="341"/>
      <c r="BG95" s="341"/>
      <c r="BH95" s="341"/>
      <c r="BI95" s="341"/>
      <c r="BJ95" s="341"/>
      <c r="BK95" s="341"/>
      <c r="BL95" s="341"/>
      <c r="BM95" s="1835"/>
      <c r="BN95" s="1840"/>
      <c r="BP95" s="341"/>
      <c r="BQ95" s="341"/>
      <c r="BR95" s="341"/>
      <c r="BS95" s="341"/>
      <c r="BT95" s="341"/>
      <c r="BU95" s="341"/>
      <c r="BV95" s="341"/>
      <c r="BW95" s="341"/>
      <c r="BX95" s="341"/>
      <c r="BY95" s="341"/>
      <c r="BZ95" s="341"/>
      <c r="CA95" s="341"/>
      <c r="CB95" s="341"/>
      <c r="CC95" s="341"/>
      <c r="CD95" s="341"/>
      <c r="CE95" s="341"/>
      <c r="CF95" s="341"/>
      <c r="CG95" s="341"/>
      <c r="CH95" s="341"/>
      <c r="CI95" s="341"/>
      <c r="CJ95" s="1835"/>
      <c r="CK95" s="1840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1835"/>
      <c r="DH95" s="1840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341"/>
      <c r="DU95" s="341"/>
      <c r="DV95" s="341"/>
      <c r="DW95" s="341"/>
      <c r="DX95" s="341"/>
      <c r="DY95" s="341"/>
      <c r="DZ95" s="341"/>
      <c r="EA95" s="341"/>
      <c r="EB95" s="341"/>
      <c r="EC95" s="341"/>
      <c r="ED95" s="1835"/>
      <c r="EE95" s="1840"/>
      <c r="EG95" s="341"/>
      <c r="EH95" s="341"/>
      <c r="EI95" s="341"/>
      <c r="EJ95" s="341"/>
      <c r="EK95" s="341"/>
      <c r="EL95" s="341"/>
      <c r="EM95" s="341"/>
      <c r="EN95" s="341"/>
      <c r="EO95" s="341"/>
      <c r="EP95" s="341"/>
      <c r="EQ95" s="341"/>
      <c r="ER95" s="341"/>
      <c r="ES95" s="341"/>
      <c r="ET95" s="341"/>
      <c r="EU95" s="341"/>
      <c r="EV95" s="341"/>
      <c r="EW95" s="341"/>
      <c r="EX95" s="341"/>
      <c r="EY95" s="341"/>
      <c r="EZ95" s="341"/>
      <c r="FA95" s="1835"/>
      <c r="FB95" s="1840"/>
      <c r="FD95" s="341"/>
      <c r="FE95" s="341"/>
      <c r="FF95" s="341"/>
      <c r="FG95" s="341"/>
      <c r="FH95" s="341"/>
      <c r="FI95" s="341"/>
      <c r="FJ95" s="341"/>
      <c r="FK95" s="341"/>
      <c r="FL95" s="341"/>
      <c r="FM95" s="341"/>
      <c r="FN95" s="341"/>
      <c r="FO95" s="341"/>
      <c r="FP95" s="341"/>
      <c r="FQ95" s="341"/>
      <c r="FR95" s="341"/>
      <c r="FS95" s="341"/>
      <c r="FT95" s="341"/>
      <c r="FU95" s="341"/>
      <c r="FV95" s="341"/>
      <c r="FW95" s="341"/>
      <c r="FX95" s="1835"/>
      <c r="FY95" s="1840"/>
    </row>
    <row r="96" spans="1:182" x14ac:dyDescent="0.2">
      <c r="A96" s="1817"/>
      <c r="B96" s="1820"/>
      <c r="C96" s="1053" t="s">
        <v>46</v>
      </c>
      <c r="D96" s="339">
        <v>8806750.2724606004</v>
      </c>
      <c r="E96" s="339">
        <v>0</v>
      </c>
      <c r="F96" s="339">
        <v>183851.44861311367</v>
      </c>
      <c r="G96" s="339">
        <v>4096.4162999999999</v>
      </c>
      <c r="H96" s="339">
        <v>897758.42230999994</v>
      </c>
      <c r="I96" s="339">
        <v>5532849.1637626002</v>
      </c>
      <c r="J96" s="339">
        <v>2340.058</v>
      </c>
      <c r="K96" s="339">
        <v>15427645.781446312</v>
      </c>
      <c r="L96" s="1817"/>
      <c r="M96" s="1820"/>
      <c r="N96" s="1053" t="s">
        <v>46</v>
      </c>
      <c r="O96" s="339">
        <v>10096411.034512384</v>
      </c>
      <c r="P96" s="339">
        <v>0</v>
      </c>
      <c r="Q96" s="339">
        <v>18872.838604728997</v>
      </c>
      <c r="R96" s="339">
        <v>3</v>
      </c>
      <c r="S96" s="339">
        <v>737148.51363750023</v>
      </c>
      <c r="T96" s="339">
        <v>3267277.9404684328</v>
      </c>
      <c r="U96" s="339">
        <v>517183.64518249972</v>
      </c>
      <c r="V96" s="339">
        <f t="shared" si="0"/>
        <v>14636896.972405545</v>
      </c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1835"/>
      <c r="AQ96" s="18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1"/>
      <c r="BC96" s="341"/>
      <c r="BD96" s="341"/>
      <c r="BE96" s="341"/>
      <c r="BF96" s="341"/>
      <c r="BG96" s="341"/>
      <c r="BH96" s="341"/>
      <c r="BI96" s="341"/>
      <c r="BJ96" s="341"/>
      <c r="BK96" s="341"/>
      <c r="BL96" s="341"/>
      <c r="BM96" s="1835"/>
      <c r="BN96" s="1841"/>
      <c r="BP96" s="341"/>
      <c r="BQ96" s="341"/>
      <c r="BR96" s="341"/>
      <c r="BS96" s="341"/>
      <c r="BT96" s="341"/>
      <c r="BU96" s="341"/>
      <c r="BV96" s="341"/>
      <c r="BW96" s="341"/>
      <c r="BX96" s="341"/>
      <c r="BY96" s="341"/>
      <c r="BZ96" s="341"/>
      <c r="CA96" s="341"/>
      <c r="CB96" s="341"/>
      <c r="CC96" s="341"/>
      <c r="CD96" s="341"/>
      <c r="CE96" s="341"/>
      <c r="CF96" s="341"/>
      <c r="CG96" s="341"/>
      <c r="CH96" s="341"/>
      <c r="CI96" s="341"/>
      <c r="CJ96" s="1835"/>
      <c r="CK96" s="1841"/>
      <c r="CM96" s="341"/>
      <c r="CN96" s="341"/>
      <c r="CO96" s="341"/>
      <c r="CP96" s="341"/>
      <c r="CQ96" s="341"/>
      <c r="CR96" s="341"/>
      <c r="CS96" s="341"/>
      <c r="CT96" s="341"/>
      <c r="CU96" s="341"/>
      <c r="CV96" s="341"/>
      <c r="CW96" s="341"/>
      <c r="CX96" s="341"/>
      <c r="CY96" s="341"/>
      <c r="CZ96" s="341"/>
      <c r="DA96" s="341"/>
      <c r="DB96" s="341"/>
      <c r="DC96" s="341"/>
      <c r="DD96" s="341"/>
      <c r="DE96" s="341"/>
      <c r="DF96" s="341"/>
      <c r="DG96" s="1835"/>
      <c r="DH96" s="1841"/>
      <c r="DJ96" s="341"/>
      <c r="DK96" s="341"/>
      <c r="DL96" s="341"/>
      <c r="DM96" s="341"/>
      <c r="DN96" s="341"/>
      <c r="DO96" s="341"/>
      <c r="DP96" s="341"/>
      <c r="DQ96" s="341"/>
      <c r="DR96" s="341"/>
      <c r="DS96" s="341"/>
      <c r="DT96" s="341"/>
      <c r="DU96" s="341"/>
      <c r="DV96" s="341"/>
      <c r="DW96" s="341"/>
      <c r="DX96" s="341"/>
      <c r="DY96" s="341"/>
      <c r="DZ96" s="341"/>
      <c r="EA96" s="341"/>
      <c r="EB96" s="341"/>
      <c r="EC96" s="341"/>
      <c r="ED96" s="1835"/>
      <c r="EE96" s="1841"/>
      <c r="EG96" s="341"/>
      <c r="EH96" s="341"/>
      <c r="EI96" s="341"/>
      <c r="EJ96" s="341"/>
      <c r="EK96" s="341"/>
      <c r="EL96" s="341"/>
      <c r="EM96" s="341"/>
      <c r="EN96" s="341"/>
      <c r="EO96" s="341"/>
      <c r="EP96" s="341"/>
      <c r="EQ96" s="341"/>
      <c r="ER96" s="341"/>
      <c r="ES96" s="341"/>
      <c r="ET96" s="341"/>
      <c r="EU96" s="341"/>
      <c r="EV96" s="341"/>
      <c r="EW96" s="341"/>
      <c r="EX96" s="341"/>
      <c r="EY96" s="341"/>
      <c r="EZ96" s="341"/>
      <c r="FA96" s="1835"/>
      <c r="FB96" s="1841"/>
      <c r="FD96" s="341"/>
      <c r="FE96" s="341"/>
      <c r="FF96" s="341"/>
      <c r="FG96" s="341"/>
      <c r="FH96" s="341"/>
      <c r="FI96" s="341"/>
      <c r="FJ96" s="341"/>
      <c r="FK96" s="341"/>
      <c r="FL96" s="341"/>
      <c r="FM96" s="341"/>
      <c r="FN96" s="341"/>
      <c r="FO96" s="341"/>
      <c r="FP96" s="341"/>
      <c r="FQ96" s="341"/>
      <c r="FR96" s="341"/>
      <c r="FS96" s="341"/>
      <c r="FT96" s="341"/>
      <c r="FU96" s="341"/>
      <c r="FV96" s="341"/>
      <c r="FW96" s="341"/>
      <c r="FX96" s="1835"/>
      <c r="FY96" s="1841"/>
    </row>
    <row r="97" spans="1:182" x14ac:dyDescent="0.2">
      <c r="A97" s="1817"/>
      <c r="B97" s="1820"/>
      <c r="C97" s="1536" t="s">
        <v>47</v>
      </c>
      <c r="D97" s="339">
        <v>9075551.8419977017</v>
      </c>
      <c r="E97" s="339">
        <v>0</v>
      </c>
      <c r="F97" s="339">
        <v>116250.35058984974</v>
      </c>
      <c r="G97" s="339">
        <v>3465.9522000000002</v>
      </c>
      <c r="H97" s="339">
        <v>1021533.2771900001</v>
      </c>
      <c r="I97" s="339">
        <v>5380431.5377137987</v>
      </c>
      <c r="J97" s="339">
        <v>2192.3510000000001</v>
      </c>
      <c r="K97" s="339">
        <v>15599425.310691351</v>
      </c>
      <c r="L97" s="1817"/>
      <c r="M97" s="1820"/>
      <c r="N97" s="1536" t="s">
        <v>47</v>
      </c>
      <c r="O97" s="339">
        <v>10801763.730655158</v>
      </c>
      <c r="P97" s="339">
        <v>0</v>
      </c>
      <c r="Q97" s="339">
        <v>113620.33629955599</v>
      </c>
      <c r="R97" s="339">
        <v>18</v>
      </c>
      <c r="S97" s="339">
        <v>748514.43564938824</v>
      </c>
      <c r="T97" s="339">
        <v>3406550.5367124416</v>
      </c>
      <c r="U97" s="339">
        <v>686912.93410625018</v>
      </c>
      <c r="V97" s="339">
        <f t="shared" si="0"/>
        <v>15757379.973422792</v>
      </c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1835"/>
      <c r="AQ97" s="1841"/>
      <c r="AR97" s="960"/>
      <c r="AS97" s="341"/>
      <c r="AT97" s="341"/>
      <c r="AU97" s="341"/>
      <c r="AV97" s="341"/>
      <c r="AW97" s="341"/>
      <c r="AX97" s="341"/>
      <c r="AY97" s="341"/>
      <c r="AZ97" s="341"/>
      <c r="BA97" s="341"/>
      <c r="BB97" s="341"/>
      <c r="BC97" s="341"/>
      <c r="BD97" s="341"/>
      <c r="BE97" s="341"/>
      <c r="BF97" s="341"/>
      <c r="BG97" s="341"/>
      <c r="BH97" s="341"/>
      <c r="BI97" s="341"/>
      <c r="BJ97" s="341"/>
      <c r="BK97" s="341"/>
      <c r="BL97" s="341"/>
      <c r="BM97" s="1835"/>
      <c r="BN97" s="1841"/>
      <c r="BO97" s="960"/>
      <c r="BP97" s="341"/>
      <c r="BQ97" s="341"/>
      <c r="BR97" s="341"/>
      <c r="BS97" s="341"/>
      <c r="BT97" s="341"/>
      <c r="BU97" s="341"/>
      <c r="BV97" s="341"/>
      <c r="BW97" s="341"/>
      <c r="BX97" s="341"/>
      <c r="BY97" s="341"/>
      <c r="BZ97" s="341"/>
      <c r="CA97" s="341"/>
      <c r="CB97" s="341"/>
      <c r="CC97" s="341"/>
      <c r="CD97" s="341"/>
      <c r="CE97" s="341"/>
      <c r="CF97" s="341"/>
      <c r="CG97" s="341"/>
      <c r="CH97" s="341"/>
      <c r="CI97" s="341"/>
      <c r="CJ97" s="1835"/>
      <c r="CK97" s="1841"/>
      <c r="CL97" s="960"/>
      <c r="CM97" s="341"/>
      <c r="CN97" s="341"/>
      <c r="CO97" s="341"/>
      <c r="CP97" s="341"/>
      <c r="CQ97" s="341"/>
      <c r="CR97" s="341"/>
      <c r="CS97" s="341"/>
      <c r="CT97" s="341"/>
      <c r="CU97" s="341"/>
      <c r="CV97" s="341"/>
      <c r="CW97" s="341"/>
      <c r="CX97" s="341"/>
      <c r="CY97" s="341"/>
      <c r="CZ97" s="341"/>
      <c r="DA97" s="341"/>
      <c r="DB97" s="341"/>
      <c r="DC97" s="341"/>
      <c r="DD97" s="341"/>
      <c r="DE97" s="341"/>
      <c r="DF97" s="341"/>
      <c r="DG97" s="1835"/>
      <c r="DH97" s="1841"/>
      <c r="DI97" s="960"/>
      <c r="DJ97" s="341"/>
      <c r="DK97" s="341"/>
      <c r="DL97" s="341"/>
      <c r="DM97" s="341"/>
      <c r="DN97" s="341"/>
      <c r="DO97" s="341"/>
      <c r="DP97" s="341"/>
      <c r="DQ97" s="341"/>
      <c r="DR97" s="341"/>
      <c r="DS97" s="341"/>
      <c r="DT97" s="341"/>
      <c r="DU97" s="341"/>
      <c r="DV97" s="341"/>
      <c r="DW97" s="341"/>
      <c r="DX97" s="341"/>
      <c r="DY97" s="341"/>
      <c r="DZ97" s="341"/>
      <c r="EA97" s="341"/>
      <c r="EB97" s="341"/>
      <c r="EC97" s="341"/>
      <c r="ED97" s="1835"/>
      <c r="EE97" s="1841"/>
      <c r="EF97" s="960"/>
      <c r="EG97" s="341"/>
      <c r="EH97" s="341"/>
      <c r="EI97" s="341"/>
      <c r="EJ97" s="341"/>
      <c r="EK97" s="341"/>
      <c r="EL97" s="341"/>
      <c r="EM97" s="341"/>
      <c r="EN97" s="341"/>
      <c r="EO97" s="341"/>
      <c r="EP97" s="341"/>
      <c r="EQ97" s="341"/>
      <c r="ER97" s="341"/>
      <c r="ES97" s="341"/>
      <c r="ET97" s="341"/>
      <c r="EU97" s="341"/>
      <c r="EV97" s="341"/>
      <c r="EW97" s="341"/>
      <c r="EX97" s="341"/>
      <c r="EY97" s="341"/>
      <c r="EZ97" s="341"/>
      <c r="FA97" s="1835"/>
      <c r="FB97" s="1841"/>
      <c r="FC97" s="960"/>
      <c r="FD97" s="341"/>
      <c r="FE97" s="341"/>
      <c r="FF97" s="341"/>
      <c r="FG97" s="341"/>
      <c r="FH97" s="341"/>
      <c r="FI97" s="341"/>
      <c r="FJ97" s="341"/>
      <c r="FK97" s="341"/>
      <c r="FL97" s="341"/>
      <c r="FM97" s="341"/>
      <c r="FN97" s="341"/>
      <c r="FO97" s="341"/>
      <c r="FP97" s="341"/>
      <c r="FQ97" s="341"/>
      <c r="FR97" s="341"/>
      <c r="FS97" s="341"/>
      <c r="FT97" s="341"/>
      <c r="FU97" s="341"/>
      <c r="FV97" s="341"/>
      <c r="FW97" s="341"/>
      <c r="FX97" s="1835"/>
      <c r="FY97" s="1841"/>
      <c r="FZ97" s="960"/>
    </row>
    <row r="98" spans="1:182" x14ac:dyDescent="0.2">
      <c r="A98" s="1817"/>
      <c r="B98" s="1820"/>
      <c r="C98" s="1053" t="s">
        <v>48</v>
      </c>
      <c r="D98" s="339">
        <v>4265398.5526590999</v>
      </c>
      <c r="E98" s="339">
        <v>0</v>
      </c>
      <c r="F98" s="339">
        <v>39370.995937649415</v>
      </c>
      <c r="G98" s="339">
        <v>867.21225000000004</v>
      </c>
      <c r="H98" s="339">
        <v>387481.36742000008</v>
      </c>
      <c r="I98" s="339">
        <v>2199530.7740686</v>
      </c>
      <c r="J98" s="339">
        <v>706.85</v>
      </c>
      <c r="K98" s="339">
        <v>6893355.75233535</v>
      </c>
      <c r="L98" s="1817"/>
      <c r="M98" s="1820"/>
      <c r="N98" s="1053" t="s">
        <v>48</v>
      </c>
      <c r="O98" s="339">
        <v>5055993.2102766968</v>
      </c>
      <c r="P98" s="339">
        <v>0</v>
      </c>
      <c r="Q98" s="339">
        <v>155144.98207864194</v>
      </c>
      <c r="R98" s="339">
        <v>0</v>
      </c>
      <c r="S98" s="339">
        <v>186639.25546209901</v>
      </c>
      <c r="T98" s="339">
        <v>1326038.8161012852</v>
      </c>
      <c r="U98" s="339">
        <v>578075.00988000026</v>
      </c>
      <c r="V98" s="339">
        <f t="shared" si="0"/>
        <v>7301891.2737987228</v>
      </c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1835"/>
      <c r="AQ98" s="1841"/>
      <c r="AS98" s="341"/>
      <c r="AT98" s="341"/>
      <c r="AU98" s="341"/>
      <c r="AV98" s="341"/>
      <c r="AW98" s="341"/>
      <c r="AX98" s="341"/>
      <c r="AY98" s="341"/>
      <c r="AZ98" s="341"/>
      <c r="BA98" s="341"/>
      <c r="BB98" s="341"/>
      <c r="BC98" s="341"/>
      <c r="BD98" s="341"/>
      <c r="BE98" s="341"/>
      <c r="BF98" s="341"/>
      <c r="BG98" s="341"/>
      <c r="BH98" s="341"/>
      <c r="BI98" s="341"/>
      <c r="BJ98" s="341"/>
      <c r="BK98" s="341"/>
      <c r="BL98" s="341"/>
      <c r="BM98" s="1835"/>
      <c r="BN98" s="1841"/>
      <c r="BP98" s="341"/>
      <c r="BQ98" s="341"/>
      <c r="BR98" s="341"/>
      <c r="BS98" s="341"/>
      <c r="BT98" s="341"/>
      <c r="BU98" s="341"/>
      <c r="BV98" s="341"/>
      <c r="BW98" s="341"/>
      <c r="BX98" s="341"/>
      <c r="BY98" s="341"/>
      <c r="BZ98" s="341"/>
      <c r="CA98" s="341"/>
      <c r="CB98" s="341"/>
      <c r="CC98" s="341"/>
      <c r="CD98" s="341"/>
      <c r="CE98" s="341"/>
      <c r="CF98" s="341"/>
      <c r="CG98" s="341"/>
      <c r="CH98" s="341"/>
      <c r="CI98" s="341"/>
      <c r="CJ98" s="1835"/>
      <c r="CK98" s="1841"/>
      <c r="CM98" s="341"/>
      <c r="CN98" s="341"/>
      <c r="CO98" s="341"/>
      <c r="CP98" s="341"/>
      <c r="CQ98" s="341"/>
      <c r="CR98" s="341"/>
      <c r="CS98" s="341"/>
      <c r="CT98" s="341"/>
      <c r="CU98" s="341"/>
      <c r="CV98" s="341"/>
      <c r="CW98" s="341"/>
      <c r="CX98" s="341"/>
      <c r="CY98" s="341"/>
      <c r="CZ98" s="341"/>
      <c r="DA98" s="341"/>
      <c r="DB98" s="341"/>
      <c r="DC98" s="341"/>
      <c r="DD98" s="341"/>
      <c r="DE98" s="341"/>
      <c r="DF98" s="341"/>
      <c r="DG98" s="1835"/>
      <c r="DH98" s="1841"/>
      <c r="DJ98" s="341"/>
      <c r="DK98" s="341"/>
      <c r="DL98" s="341"/>
      <c r="DM98" s="341"/>
      <c r="DN98" s="341"/>
      <c r="DO98" s="341"/>
      <c r="DP98" s="341"/>
      <c r="DQ98" s="341"/>
      <c r="DR98" s="341"/>
      <c r="DS98" s="341"/>
      <c r="DT98" s="341"/>
      <c r="DU98" s="341"/>
      <c r="DV98" s="341"/>
      <c r="DW98" s="341"/>
      <c r="DX98" s="341"/>
      <c r="DY98" s="341"/>
      <c r="DZ98" s="341"/>
      <c r="EA98" s="341"/>
      <c r="EB98" s="341"/>
      <c r="EC98" s="341"/>
      <c r="ED98" s="1835"/>
      <c r="EE98" s="1841"/>
      <c r="EG98" s="341"/>
      <c r="EH98" s="341"/>
      <c r="EI98" s="341"/>
      <c r="EJ98" s="341"/>
      <c r="EK98" s="341"/>
      <c r="EL98" s="341"/>
      <c r="EM98" s="341"/>
      <c r="EN98" s="341"/>
      <c r="EO98" s="341"/>
      <c r="EP98" s="341"/>
      <c r="EQ98" s="341"/>
      <c r="ER98" s="341"/>
      <c r="ES98" s="341"/>
      <c r="ET98" s="341"/>
      <c r="EU98" s="341"/>
      <c r="EV98" s="341"/>
      <c r="EW98" s="341"/>
      <c r="EX98" s="341"/>
      <c r="EY98" s="341"/>
      <c r="EZ98" s="341"/>
      <c r="FA98" s="1835"/>
      <c r="FB98" s="1841"/>
      <c r="FD98" s="341"/>
      <c r="FE98" s="341"/>
      <c r="FF98" s="341"/>
      <c r="FG98" s="341"/>
      <c r="FH98" s="341"/>
      <c r="FI98" s="341"/>
      <c r="FJ98" s="341"/>
      <c r="FK98" s="341"/>
      <c r="FL98" s="341"/>
      <c r="FM98" s="341"/>
      <c r="FN98" s="341"/>
      <c r="FO98" s="341"/>
      <c r="FP98" s="341"/>
      <c r="FQ98" s="341"/>
      <c r="FR98" s="341"/>
      <c r="FS98" s="341"/>
      <c r="FT98" s="341"/>
      <c r="FU98" s="341"/>
      <c r="FV98" s="341"/>
      <c r="FW98" s="341"/>
      <c r="FX98" s="1835"/>
      <c r="FY98" s="1841"/>
    </row>
    <row r="99" spans="1:182" x14ac:dyDescent="0.2">
      <c r="A99" s="1817"/>
      <c r="B99" s="1820"/>
      <c r="C99" s="1053" t="s">
        <v>49</v>
      </c>
      <c r="D99" s="339">
        <v>1209356.9506653002</v>
      </c>
      <c r="E99" s="339">
        <v>0</v>
      </c>
      <c r="F99" s="339">
        <v>9330.78192990975</v>
      </c>
      <c r="G99" s="339">
        <v>56.742750000000001</v>
      </c>
      <c r="H99" s="339">
        <v>16378.78874</v>
      </c>
      <c r="I99" s="339">
        <v>787235.50107999996</v>
      </c>
      <c r="J99" s="339">
        <v>92.338999999999999</v>
      </c>
      <c r="K99" s="339">
        <v>2022451.1041652097</v>
      </c>
      <c r="L99" s="1817"/>
      <c r="M99" s="1820"/>
      <c r="N99" s="1053" t="s">
        <v>49</v>
      </c>
      <c r="O99" s="339">
        <v>1333973.4875919283</v>
      </c>
      <c r="P99" s="339">
        <v>0</v>
      </c>
      <c r="Q99" s="339">
        <v>109591.80076502706</v>
      </c>
      <c r="R99" s="339">
        <v>0</v>
      </c>
      <c r="S99" s="339">
        <v>18183.508658397001</v>
      </c>
      <c r="T99" s="339">
        <v>334028.13211294974</v>
      </c>
      <c r="U99" s="339">
        <v>105073.83296</v>
      </c>
      <c r="V99" s="339">
        <f t="shared" si="0"/>
        <v>1900850.7620883023</v>
      </c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1835"/>
      <c r="AQ99" s="1841"/>
      <c r="AS99" s="341"/>
      <c r="AT99" s="341"/>
      <c r="AU99" s="341"/>
      <c r="AV99" s="341"/>
      <c r="AW99" s="341"/>
      <c r="AX99" s="341"/>
      <c r="AY99" s="341"/>
      <c r="AZ99" s="341"/>
      <c r="BA99" s="341"/>
      <c r="BB99" s="341"/>
      <c r="BC99" s="341"/>
      <c r="BD99" s="341"/>
      <c r="BE99" s="341"/>
      <c r="BF99" s="341"/>
      <c r="BG99" s="341"/>
      <c r="BH99" s="341"/>
      <c r="BI99" s="341"/>
      <c r="BJ99" s="341"/>
      <c r="BK99" s="341"/>
      <c r="BL99" s="341"/>
      <c r="BM99" s="1835"/>
      <c r="BN99" s="1841"/>
      <c r="BP99" s="341"/>
      <c r="BQ99" s="341"/>
      <c r="BR99" s="341"/>
      <c r="BS99" s="341"/>
      <c r="BT99" s="341"/>
      <c r="BU99" s="341"/>
      <c r="BV99" s="341"/>
      <c r="BW99" s="341"/>
      <c r="BX99" s="341"/>
      <c r="BY99" s="341"/>
      <c r="BZ99" s="341"/>
      <c r="CA99" s="341"/>
      <c r="CB99" s="341"/>
      <c r="CC99" s="341"/>
      <c r="CD99" s="341"/>
      <c r="CE99" s="341"/>
      <c r="CF99" s="341"/>
      <c r="CG99" s="341"/>
      <c r="CH99" s="341"/>
      <c r="CI99" s="341"/>
      <c r="CJ99" s="1835"/>
      <c r="CK99" s="1841"/>
      <c r="CM99" s="341"/>
      <c r="CN99" s="341"/>
      <c r="CO99" s="341"/>
      <c r="CP99" s="341"/>
      <c r="CQ99" s="341"/>
      <c r="CR99" s="341"/>
      <c r="CS99" s="341"/>
      <c r="CT99" s="341"/>
      <c r="CU99" s="341"/>
      <c r="CV99" s="341"/>
      <c r="CW99" s="341"/>
      <c r="CX99" s="341"/>
      <c r="CY99" s="341"/>
      <c r="CZ99" s="341"/>
      <c r="DA99" s="341"/>
      <c r="DB99" s="341"/>
      <c r="DC99" s="341"/>
      <c r="DD99" s="341"/>
      <c r="DE99" s="341"/>
      <c r="DF99" s="341"/>
      <c r="DG99" s="1835"/>
      <c r="DH99" s="1841"/>
      <c r="DJ99" s="341"/>
      <c r="DK99" s="341"/>
      <c r="DL99" s="341"/>
      <c r="DM99" s="341"/>
      <c r="DN99" s="341"/>
      <c r="DO99" s="341"/>
      <c r="DP99" s="341"/>
      <c r="DQ99" s="341"/>
      <c r="DR99" s="341"/>
      <c r="DS99" s="341"/>
      <c r="DT99" s="341"/>
      <c r="DU99" s="341"/>
      <c r="DV99" s="341"/>
      <c r="DW99" s="341"/>
      <c r="DX99" s="341"/>
      <c r="DY99" s="341"/>
      <c r="DZ99" s="341"/>
      <c r="EA99" s="341"/>
      <c r="EB99" s="341"/>
      <c r="EC99" s="341"/>
      <c r="ED99" s="1835"/>
      <c r="EE99" s="1841"/>
      <c r="EG99" s="341"/>
      <c r="EH99" s="341"/>
      <c r="EI99" s="341"/>
      <c r="EJ99" s="341"/>
      <c r="EK99" s="341"/>
      <c r="EL99" s="341"/>
      <c r="EM99" s="341"/>
      <c r="EN99" s="341"/>
      <c r="EO99" s="341"/>
      <c r="EP99" s="341"/>
      <c r="EQ99" s="341"/>
      <c r="ER99" s="341"/>
      <c r="ES99" s="341"/>
      <c r="ET99" s="341"/>
      <c r="EU99" s="341"/>
      <c r="EV99" s="341"/>
      <c r="EW99" s="341"/>
      <c r="EX99" s="341"/>
      <c r="EY99" s="341"/>
      <c r="EZ99" s="341"/>
      <c r="FA99" s="1835"/>
      <c r="FB99" s="1841"/>
      <c r="FD99" s="341"/>
      <c r="FE99" s="341"/>
      <c r="FF99" s="341"/>
      <c r="FG99" s="341"/>
      <c r="FH99" s="341"/>
      <c r="FI99" s="341"/>
      <c r="FJ99" s="341"/>
      <c r="FK99" s="341"/>
      <c r="FL99" s="341"/>
      <c r="FM99" s="341"/>
      <c r="FN99" s="341"/>
      <c r="FO99" s="341"/>
      <c r="FP99" s="341"/>
      <c r="FQ99" s="341"/>
      <c r="FR99" s="341"/>
      <c r="FS99" s="341"/>
      <c r="FT99" s="341"/>
      <c r="FU99" s="341"/>
      <c r="FV99" s="341"/>
      <c r="FW99" s="341"/>
      <c r="FX99" s="1835"/>
      <c r="FY99" s="1841"/>
    </row>
    <row r="100" spans="1:182" ht="14.25" thickBot="1" x14ac:dyDescent="0.25">
      <c r="A100" s="1818"/>
      <c r="B100" s="1823"/>
      <c r="C100" s="1493" t="s">
        <v>4023</v>
      </c>
      <c r="D100" s="636">
        <v>24493196.355796199</v>
      </c>
      <c r="E100" s="636">
        <v>0</v>
      </c>
      <c r="F100" s="636">
        <v>381222.26986323338</v>
      </c>
      <c r="G100" s="636">
        <v>9218.3081999999995</v>
      </c>
      <c r="H100" s="636">
        <v>2450748.8036600002</v>
      </c>
      <c r="I100" s="636">
        <v>14559092.553681999</v>
      </c>
      <c r="J100" s="636">
        <v>5945.0760000000009</v>
      </c>
      <c r="K100" s="636">
        <v>41899423.367201433</v>
      </c>
      <c r="L100" s="1818"/>
      <c r="M100" s="1823"/>
      <c r="N100" s="1493" t="s">
        <v>4023</v>
      </c>
      <c r="O100" s="636">
        <v>28568943.592126168</v>
      </c>
      <c r="P100" s="636">
        <v>0</v>
      </c>
      <c r="Q100" s="636">
        <v>397406.19792681595</v>
      </c>
      <c r="R100" s="636">
        <v>21</v>
      </c>
      <c r="S100" s="636">
        <v>1771175.3077802346</v>
      </c>
      <c r="T100" s="636">
        <v>8689983.2016851101</v>
      </c>
      <c r="U100" s="636">
        <v>1940314.51152875</v>
      </c>
      <c r="V100" s="636">
        <f t="shared" si="0"/>
        <v>41367843.811047085</v>
      </c>
      <c r="W100" s="638"/>
      <c r="X100" s="638"/>
      <c r="Y100" s="638"/>
      <c r="Z100" s="638"/>
      <c r="AA100" s="638"/>
      <c r="AB100" s="638"/>
      <c r="AC100" s="638"/>
      <c r="AD100" s="638"/>
      <c r="AE100" s="638"/>
      <c r="AF100" s="638"/>
      <c r="AG100" s="638"/>
      <c r="AH100" s="638"/>
      <c r="AI100" s="638"/>
      <c r="AJ100" s="638"/>
      <c r="AK100" s="638"/>
      <c r="AL100" s="638"/>
      <c r="AM100" s="638"/>
      <c r="AN100" s="638"/>
      <c r="AO100" s="638"/>
      <c r="AP100" s="1835"/>
      <c r="AQ100" s="1841"/>
      <c r="AR100" s="708"/>
      <c r="AS100" s="638"/>
      <c r="AT100" s="638"/>
      <c r="AU100" s="638"/>
      <c r="AV100" s="638"/>
      <c r="AW100" s="638"/>
      <c r="AX100" s="638"/>
      <c r="AY100" s="638"/>
      <c r="AZ100" s="638"/>
      <c r="BA100" s="638"/>
      <c r="BB100" s="638"/>
      <c r="BC100" s="638"/>
      <c r="BD100" s="638"/>
      <c r="BE100" s="638"/>
      <c r="BF100" s="638"/>
      <c r="BG100" s="638"/>
      <c r="BH100" s="638"/>
      <c r="BI100" s="638"/>
      <c r="BJ100" s="638"/>
      <c r="BK100" s="638"/>
      <c r="BL100" s="638"/>
      <c r="BM100" s="1835"/>
      <c r="BN100" s="1841"/>
      <c r="BO100" s="708"/>
      <c r="BP100" s="638"/>
      <c r="BQ100" s="638"/>
      <c r="BR100" s="638"/>
      <c r="BS100" s="638"/>
      <c r="BT100" s="638"/>
      <c r="BU100" s="638"/>
      <c r="BV100" s="638"/>
      <c r="BW100" s="638"/>
      <c r="BX100" s="638"/>
      <c r="BY100" s="638"/>
      <c r="BZ100" s="638"/>
      <c r="CA100" s="638"/>
      <c r="CB100" s="638"/>
      <c r="CC100" s="638"/>
      <c r="CD100" s="638"/>
      <c r="CE100" s="638"/>
      <c r="CF100" s="638"/>
      <c r="CG100" s="638"/>
      <c r="CH100" s="638"/>
      <c r="CI100" s="638"/>
      <c r="CJ100" s="1835"/>
      <c r="CK100" s="1841"/>
      <c r="CL100" s="708"/>
      <c r="CM100" s="638"/>
      <c r="CN100" s="638"/>
      <c r="CO100" s="638"/>
      <c r="CP100" s="638"/>
      <c r="CQ100" s="638"/>
      <c r="CR100" s="638"/>
      <c r="CS100" s="638"/>
      <c r="CT100" s="638"/>
      <c r="CU100" s="638"/>
      <c r="CV100" s="638"/>
      <c r="CW100" s="638"/>
      <c r="CX100" s="638"/>
      <c r="CY100" s="638"/>
      <c r="CZ100" s="638"/>
      <c r="DA100" s="638"/>
      <c r="DB100" s="638"/>
      <c r="DC100" s="638"/>
      <c r="DD100" s="638"/>
      <c r="DE100" s="638"/>
      <c r="DF100" s="638"/>
      <c r="DG100" s="1835"/>
      <c r="DH100" s="1841"/>
      <c r="DI100" s="708"/>
      <c r="DJ100" s="638"/>
      <c r="DK100" s="638"/>
      <c r="DL100" s="638"/>
      <c r="DM100" s="638"/>
      <c r="DN100" s="638"/>
      <c r="DO100" s="638"/>
      <c r="DP100" s="638"/>
      <c r="DQ100" s="638"/>
      <c r="DR100" s="638"/>
      <c r="DS100" s="638"/>
      <c r="DT100" s="638"/>
      <c r="DU100" s="638"/>
      <c r="DV100" s="638"/>
      <c r="DW100" s="638"/>
      <c r="DX100" s="638"/>
      <c r="DY100" s="638"/>
      <c r="DZ100" s="638"/>
      <c r="EA100" s="638"/>
      <c r="EB100" s="638"/>
      <c r="EC100" s="638"/>
      <c r="ED100" s="1835"/>
      <c r="EE100" s="1841"/>
      <c r="EF100" s="708"/>
      <c r="EG100" s="638"/>
      <c r="EH100" s="638"/>
      <c r="EI100" s="638"/>
      <c r="EJ100" s="638"/>
      <c r="EK100" s="638"/>
      <c r="EL100" s="638"/>
      <c r="EM100" s="638"/>
      <c r="EN100" s="638"/>
      <c r="EO100" s="638"/>
      <c r="EP100" s="638"/>
      <c r="EQ100" s="638"/>
      <c r="ER100" s="638"/>
      <c r="ES100" s="638"/>
      <c r="ET100" s="638"/>
      <c r="EU100" s="638"/>
      <c r="EV100" s="638"/>
      <c r="EW100" s="638"/>
      <c r="EX100" s="638"/>
      <c r="EY100" s="638"/>
      <c r="EZ100" s="638"/>
      <c r="FA100" s="1835"/>
      <c r="FB100" s="1841"/>
      <c r="FC100" s="708"/>
      <c r="FD100" s="638"/>
      <c r="FE100" s="638"/>
      <c r="FF100" s="638"/>
      <c r="FG100" s="638"/>
      <c r="FH100" s="638"/>
      <c r="FI100" s="638"/>
      <c r="FJ100" s="638"/>
      <c r="FK100" s="638"/>
      <c r="FL100" s="638"/>
      <c r="FM100" s="638"/>
      <c r="FN100" s="638"/>
      <c r="FO100" s="638"/>
      <c r="FP100" s="638"/>
      <c r="FQ100" s="638"/>
      <c r="FR100" s="638"/>
      <c r="FS100" s="638"/>
      <c r="FT100" s="638"/>
      <c r="FU100" s="638"/>
      <c r="FV100" s="638"/>
      <c r="FW100" s="638"/>
      <c r="FX100" s="1835"/>
      <c r="FY100" s="1841"/>
      <c r="FZ100" s="708"/>
    </row>
    <row r="101" spans="1:182" ht="12.75" customHeight="1" x14ac:dyDescent="0.2">
      <c r="A101" s="1836" t="s">
        <v>1566</v>
      </c>
      <c r="B101" s="1819" t="s">
        <v>3915</v>
      </c>
      <c r="C101" s="1533" t="s">
        <v>4024</v>
      </c>
      <c r="D101" s="335">
        <v>873713.49600000004</v>
      </c>
      <c r="E101" s="335">
        <v>0</v>
      </c>
      <c r="F101" s="335">
        <v>0</v>
      </c>
      <c r="G101" s="335">
        <v>782.35400000000004</v>
      </c>
      <c r="H101" s="335">
        <v>6877.7269999999999</v>
      </c>
      <c r="I101" s="335">
        <v>86251.224000000002</v>
      </c>
      <c r="J101" s="335">
        <v>8.2690000000000001</v>
      </c>
      <c r="K101" s="335">
        <v>967633.07</v>
      </c>
      <c r="L101" s="1816" t="s">
        <v>1422</v>
      </c>
      <c r="M101" s="1819" t="s">
        <v>3915</v>
      </c>
      <c r="N101" s="1533" t="s">
        <v>4024</v>
      </c>
      <c r="O101" s="335">
        <v>2820312.7972010719</v>
      </c>
      <c r="P101" s="335">
        <v>0</v>
      </c>
      <c r="Q101" s="335">
        <v>0</v>
      </c>
      <c r="R101" s="335">
        <v>39</v>
      </c>
      <c r="S101" s="335">
        <v>3455.5</v>
      </c>
      <c r="T101" s="335">
        <v>1028658.19629</v>
      </c>
      <c r="U101" s="335">
        <v>0.63500000000000001</v>
      </c>
      <c r="V101" s="335">
        <v>3852466.1284910715</v>
      </c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1835"/>
      <c r="AQ101" s="1840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  <c r="BC101" s="341"/>
      <c r="BD101" s="341"/>
      <c r="BE101" s="341"/>
      <c r="BF101" s="341"/>
      <c r="BG101" s="341"/>
      <c r="BH101" s="341"/>
      <c r="BI101" s="341"/>
      <c r="BJ101" s="341"/>
      <c r="BK101" s="341"/>
      <c r="BL101" s="341"/>
      <c r="BM101" s="1835"/>
      <c r="BN101" s="1840"/>
      <c r="BP101" s="341"/>
      <c r="BQ101" s="341"/>
      <c r="BR101" s="341"/>
      <c r="BS101" s="341"/>
      <c r="BT101" s="341"/>
      <c r="BU101" s="341"/>
      <c r="BV101" s="341"/>
      <c r="BW101" s="341"/>
      <c r="BX101" s="341"/>
      <c r="BY101" s="341"/>
      <c r="BZ101" s="341"/>
      <c r="CA101" s="341"/>
      <c r="CB101" s="341"/>
      <c r="CC101" s="341"/>
      <c r="CD101" s="341"/>
      <c r="CE101" s="341"/>
      <c r="CF101" s="341"/>
      <c r="CG101" s="341"/>
      <c r="CH101" s="341"/>
      <c r="CI101" s="341"/>
      <c r="CJ101" s="1835"/>
      <c r="CK101" s="1840"/>
      <c r="CM101" s="341"/>
      <c r="CN101" s="341"/>
      <c r="CO101" s="341"/>
      <c r="CP101" s="341"/>
      <c r="CQ101" s="341"/>
      <c r="CR101" s="341"/>
      <c r="CS101" s="341"/>
      <c r="CT101" s="341"/>
      <c r="CU101" s="341"/>
      <c r="CV101" s="341"/>
      <c r="CW101" s="341"/>
      <c r="CX101" s="341"/>
      <c r="CY101" s="341"/>
      <c r="CZ101" s="341"/>
      <c r="DA101" s="341"/>
      <c r="DB101" s="341"/>
      <c r="DC101" s="341"/>
      <c r="DD101" s="341"/>
      <c r="DE101" s="341"/>
      <c r="DF101" s="341"/>
      <c r="DG101" s="1835"/>
      <c r="DH101" s="1840"/>
      <c r="DJ101" s="341"/>
      <c r="DK101" s="341"/>
      <c r="DL101" s="341"/>
      <c r="DM101" s="341"/>
      <c r="DN101" s="341"/>
      <c r="DO101" s="341"/>
      <c r="DP101" s="341"/>
      <c r="DQ101" s="341"/>
      <c r="DR101" s="341"/>
      <c r="DS101" s="341"/>
      <c r="DT101" s="341"/>
      <c r="DU101" s="341"/>
      <c r="DV101" s="341"/>
      <c r="DW101" s="341"/>
      <c r="DX101" s="341"/>
      <c r="DY101" s="341"/>
      <c r="DZ101" s="341"/>
      <c r="EA101" s="341"/>
      <c r="EB101" s="341"/>
      <c r="EC101" s="341"/>
      <c r="ED101" s="1835"/>
      <c r="EE101" s="1840"/>
      <c r="EG101" s="341"/>
      <c r="EH101" s="341"/>
      <c r="EI101" s="341"/>
      <c r="EJ101" s="341"/>
      <c r="EK101" s="341"/>
      <c r="EL101" s="341"/>
      <c r="EM101" s="341"/>
      <c r="EN101" s="341"/>
      <c r="EO101" s="341"/>
      <c r="EP101" s="341"/>
      <c r="EQ101" s="341"/>
      <c r="ER101" s="341"/>
      <c r="ES101" s="341"/>
      <c r="ET101" s="341"/>
      <c r="EU101" s="341"/>
      <c r="EV101" s="341"/>
      <c r="EW101" s="341"/>
      <c r="EX101" s="341"/>
      <c r="EY101" s="341"/>
      <c r="EZ101" s="341"/>
      <c r="FA101" s="1835"/>
      <c r="FB101" s="1840"/>
      <c r="FD101" s="341"/>
      <c r="FE101" s="341"/>
      <c r="FF101" s="341"/>
      <c r="FG101" s="341"/>
      <c r="FH101" s="341"/>
      <c r="FI101" s="341"/>
      <c r="FJ101" s="341"/>
      <c r="FK101" s="341"/>
      <c r="FL101" s="341"/>
      <c r="FM101" s="341"/>
      <c r="FN101" s="341"/>
      <c r="FO101" s="341"/>
      <c r="FP101" s="341"/>
      <c r="FQ101" s="341"/>
      <c r="FR101" s="341"/>
      <c r="FS101" s="341"/>
      <c r="FT101" s="341"/>
      <c r="FU101" s="341"/>
      <c r="FV101" s="341"/>
      <c r="FW101" s="341"/>
      <c r="FX101" s="1835"/>
      <c r="FY101" s="1840"/>
    </row>
    <row r="102" spans="1:182" x14ac:dyDescent="0.2">
      <c r="A102" s="1837"/>
      <c r="B102" s="1820"/>
      <c r="C102" s="1053" t="s">
        <v>4025</v>
      </c>
      <c r="D102" s="339">
        <v>2742114.3419599999</v>
      </c>
      <c r="E102" s="339">
        <v>0</v>
      </c>
      <c r="F102" s="339">
        <v>0</v>
      </c>
      <c r="G102" s="339">
        <v>4251.4350000000004</v>
      </c>
      <c r="H102" s="339">
        <v>12989.657999999999</v>
      </c>
      <c r="I102" s="339">
        <v>337422.84399999998</v>
      </c>
      <c r="J102" s="339">
        <v>111.48699999999999</v>
      </c>
      <c r="K102" s="339">
        <v>3096889.76596</v>
      </c>
      <c r="L102" s="1817"/>
      <c r="M102" s="1820"/>
      <c r="N102" s="1053" t="s">
        <v>4025</v>
      </c>
      <c r="O102" s="339">
        <v>55368546.689098932</v>
      </c>
      <c r="P102" s="339">
        <v>0</v>
      </c>
      <c r="Q102" s="339">
        <v>0</v>
      </c>
      <c r="R102" s="339">
        <v>86.29</v>
      </c>
      <c r="S102" s="339">
        <v>10879.25</v>
      </c>
      <c r="T102" s="339">
        <v>2142218.4892600002</v>
      </c>
      <c r="U102" s="339">
        <v>1.0479000000000001</v>
      </c>
      <c r="V102" s="339">
        <v>57521731.766258933</v>
      </c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1835"/>
      <c r="AQ102" s="18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  <c r="BE102" s="341"/>
      <c r="BF102" s="341"/>
      <c r="BG102" s="341"/>
      <c r="BH102" s="341"/>
      <c r="BI102" s="341"/>
      <c r="BJ102" s="341"/>
      <c r="BK102" s="341"/>
      <c r="BL102" s="341"/>
      <c r="BM102" s="1835"/>
      <c r="BN102" s="1841"/>
      <c r="BP102" s="341"/>
      <c r="BQ102" s="341"/>
      <c r="BR102" s="341"/>
      <c r="BS102" s="341"/>
      <c r="BT102" s="341"/>
      <c r="BU102" s="341"/>
      <c r="BV102" s="341"/>
      <c r="BW102" s="341"/>
      <c r="BX102" s="341"/>
      <c r="BY102" s="341"/>
      <c r="BZ102" s="341"/>
      <c r="CA102" s="341"/>
      <c r="CB102" s="341"/>
      <c r="CC102" s="341"/>
      <c r="CD102" s="341"/>
      <c r="CE102" s="341"/>
      <c r="CF102" s="341"/>
      <c r="CG102" s="341"/>
      <c r="CH102" s="341"/>
      <c r="CI102" s="341"/>
      <c r="CJ102" s="1835"/>
      <c r="CK102" s="1841"/>
      <c r="CM102" s="341"/>
      <c r="CN102" s="341"/>
      <c r="CO102" s="341"/>
      <c r="CP102" s="341"/>
      <c r="CQ102" s="341"/>
      <c r="CR102" s="341"/>
      <c r="CS102" s="341"/>
      <c r="CT102" s="341"/>
      <c r="CU102" s="341"/>
      <c r="CV102" s="341"/>
      <c r="CW102" s="341"/>
      <c r="CX102" s="341"/>
      <c r="CY102" s="341"/>
      <c r="CZ102" s="341"/>
      <c r="DA102" s="341"/>
      <c r="DB102" s="341"/>
      <c r="DC102" s="341"/>
      <c r="DD102" s="341"/>
      <c r="DE102" s="341"/>
      <c r="DF102" s="341"/>
      <c r="DG102" s="1835"/>
      <c r="DH102" s="1841"/>
      <c r="DJ102" s="341"/>
      <c r="DK102" s="341"/>
      <c r="DL102" s="341"/>
      <c r="DM102" s="341"/>
      <c r="DN102" s="341"/>
      <c r="DO102" s="341"/>
      <c r="DP102" s="341"/>
      <c r="DQ102" s="341"/>
      <c r="DR102" s="341"/>
      <c r="DS102" s="341"/>
      <c r="DT102" s="341"/>
      <c r="DU102" s="341"/>
      <c r="DV102" s="341"/>
      <c r="DW102" s="341"/>
      <c r="DX102" s="341"/>
      <c r="DY102" s="341"/>
      <c r="DZ102" s="341"/>
      <c r="EA102" s="341"/>
      <c r="EB102" s="341"/>
      <c r="EC102" s="341"/>
      <c r="ED102" s="1835"/>
      <c r="EE102" s="1841"/>
      <c r="EG102" s="341"/>
      <c r="EH102" s="341"/>
      <c r="EI102" s="341"/>
      <c r="EJ102" s="341"/>
      <c r="EK102" s="341"/>
      <c r="EL102" s="341"/>
      <c r="EM102" s="341"/>
      <c r="EN102" s="341"/>
      <c r="EO102" s="341"/>
      <c r="EP102" s="341"/>
      <c r="EQ102" s="341"/>
      <c r="ER102" s="341"/>
      <c r="ES102" s="341"/>
      <c r="ET102" s="341"/>
      <c r="EU102" s="341"/>
      <c r="EV102" s="341"/>
      <c r="EW102" s="341"/>
      <c r="EX102" s="341"/>
      <c r="EY102" s="341"/>
      <c r="EZ102" s="341"/>
      <c r="FA102" s="1835"/>
      <c r="FB102" s="1841"/>
      <c r="FD102" s="341"/>
      <c r="FE102" s="341"/>
      <c r="FF102" s="341"/>
      <c r="FG102" s="341"/>
      <c r="FH102" s="341"/>
      <c r="FI102" s="341"/>
      <c r="FJ102" s="341"/>
      <c r="FK102" s="341"/>
      <c r="FL102" s="341"/>
      <c r="FM102" s="341"/>
      <c r="FN102" s="341"/>
      <c r="FO102" s="341"/>
      <c r="FP102" s="341"/>
      <c r="FQ102" s="341"/>
      <c r="FR102" s="341"/>
      <c r="FS102" s="341"/>
      <c r="FT102" s="341"/>
      <c r="FU102" s="341"/>
      <c r="FV102" s="341"/>
      <c r="FW102" s="341"/>
      <c r="FX102" s="1835"/>
      <c r="FY102" s="1841"/>
    </row>
    <row r="103" spans="1:182" ht="13.5" x14ac:dyDescent="0.2">
      <c r="A103" s="1837"/>
      <c r="B103" s="1821"/>
      <c r="C103" s="1600" t="s">
        <v>4023</v>
      </c>
      <c r="D103" s="959">
        <v>3615827.8379600001</v>
      </c>
      <c r="E103" s="959">
        <v>0</v>
      </c>
      <c r="F103" s="959">
        <v>0</v>
      </c>
      <c r="G103" s="959">
        <v>5033.7890000000007</v>
      </c>
      <c r="H103" s="959">
        <v>19867.384999999998</v>
      </c>
      <c r="I103" s="959">
        <v>423674.06799999997</v>
      </c>
      <c r="J103" s="959">
        <v>119.756</v>
      </c>
      <c r="K103" s="959">
        <v>4064522.8359599998</v>
      </c>
      <c r="L103" s="1817"/>
      <c r="M103" s="1821"/>
      <c r="N103" s="1600" t="s">
        <v>4023</v>
      </c>
      <c r="O103" s="959">
        <v>58188859.486300007</v>
      </c>
      <c r="P103" s="959">
        <v>0</v>
      </c>
      <c r="Q103" s="959">
        <v>0</v>
      </c>
      <c r="R103" s="959">
        <v>125.29</v>
      </c>
      <c r="S103" s="959">
        <v>14334.75</v>
      </c>
      <c r="T103" s="959">
        <v>3170876.6855500001</v>
      </c>
      <c r="U103" s="959">
        <v>1.6829000000000001</v>
      </c>
      <c r="V103" s="959">
        <v>61374197.894750006</v>
      </c>
      <c r="W103" s="638"/>
      <c r="X103" s="638"/>
      <c r="Y103" s="638"/>
      <c r="Z103" s="638"/>
      <c r="AA103" s="638"/>
      <c r="AB103" s="638"/>
      <c r="AC103" s="638"/>
      <c r="AD103" s="638"/>
      <c r="AE103" s="638"/>
      <c r="AF103" s="638"/>
      <c r="AG103" s="638"/>
      <c r="AH103" s="638"/>
      <c r="AI103" s="638"/>
      <c r="AJ103" s="638"/>
      <c r="AK103" s="638"/>
      <c r="AL103" s="638"/>
      <c r="AM103" s="638"/>
      <c r="AN103" s="638"/>
      <c r="AO103" s="638"/>
      <c r="AP103" s="1835"/>
      <c r="AQ103" s="1841"/>
      <c r="AR103" s="708"/>
      <c r="AS103" s="638"/>
      <c r="AT103" s="638"/>
      <c r="AU103" s="638"/>
      <c r="AV103" s="638"/>
      <c r="AW103" s="638"/>
      <c r="AX103" s="638"/>
      <c r="AY103" s="638"/>
      <c r="AZ103" s="638"/>
      <c r="BA103" s="638"/>
      <c r="BB103" s="638"/>
      <c r="BC103" s="638"/>
      <c r="BD103" s="638"/>
      <c r="BE103" s="638"/>
      <c r="BF103" s="638"/>
      <c r="BG103" s="638"/>
      <c r="BH103" s="638"/>
      <c r="BI103" s="638"/>
      <c r="BJ103" s="638"/>
      <c r="BK103" s="638"/>
      <c r="BL103" s="638"/>
      <c r="BM103" s="1835"/>
      <c r="BN103" s="1841"/>
      <c r="BO103" s="708"/>
      <c r="BP103" s="638"/>
      <c r="BQ103" s="638"/>
      <c r="BR103" s="638"/>
      <c r="BS103" s="638"/>
      <c r="BT103" s="638"/>
      <c r="BU103" s="638"/>
      <c r="BV103" s="638"/>
      <c r="BW103" s="638"/>
      <c r="BX103" s="638"/>
      <c r="BY103" s="638"/>
      <c r="BZ103" s="638"/>
      <c r="CA103" s="638"/>
      <c r="CB103" s="638"/>
      <c r="CC103" s="638"/>
      <c r="CD103" s="638"/>
      <c r="CE103" s="638"/>
      <c r="CF103" s="638"/>
      <c r="CG103" s="638"/>
      <c r="CH103" s="638"/>
      <c r="CI103" s="638"/>
      <c r="CJ103" s="1835"/>
      <c r="CK103" s="1841"/>
      <c r="CL103" s="708"/>
      <c r="CM103" s="638"/>
      <c r="CN103" s="638"/>
      <c r="CO103" s="638"/>
      <c r="CP103" s="638"/>
      <c r="CQ103" s="638"/>
      <c r="CR103" s="638"/>
      <c r="CS103" s="638"/>
      <c r="CT103" s="638"/>
      <c r="CU103" s="638"/>
      <c r="CV103" s="638"/>
      <c r="CW103" s="638"/>
      <c r="CX103" s="638"/>
      <c r="CY103" s="638"/>
      <c r="CZ103" s="638"/>
      <c r="DA103" s="638"/>
      <c r="DB103" s="638"/>
      <c r="DC103" s="638"/>
      <c r="DD103" s="638"/>
      <c r="DE103" s="638"/>
      <c r="DF103" s="638"/>
      <c r="DG103" s="1835"/>
      <c r="DH103" s="1841"/>
      <c r="DI103" s="708"/>
      <c r="DJ103" s="638"/>
      <c r="DK103" s="638"/>
      <c r="DL103" s="638"/>
      <c r="DM103" s="638"/>
      <c r="DN103" s="638"/>
      <c r="DO103" s="638"/>
      <c r="DP103" s="638"/>
      <c r="DQ103" s="638"/>
      <c r="DR103" s="638"/>
      <c r="DS103" s="638"/>
      <c r="DT103" s="638"/>
      <c r="DU103" s="638"/>
      <c r="DV103" s="638"/>
      <c r="DW103" s="638"/>
      <c r="DX103" s="638"/>
      <c r="DY103" s="638"/>
      <c r="DZ103" s="638"/>
      <c r="EA103" s="638"/>
      <c r="EB103" s="638"/>
      <c r="EC103" s="638"/>
      <c r="ED103" s="1835"/>
      <c r="EE103" s="1841"/>
      <c r="EF103" s="708"/>
      <c r="EG103" s="638"/>
      <c r="EH103" s="638"/>
      <c r="EI103" s="638"/>
      <c r="EJ103" s="638"/>
      <c r="EK103" s="638"/>
      <c r="EL103" s="638"/>
      <c r="EM103" s="638"/>
      <c r="EN103" s="638"/>
      <c r="EO103" s="638"/>
      <c r="EP103" s="638"/>
      <c r="EQ103" s="638"/>
      <c r="ER103" s="638"/>
      <c r="ES103" s="638"/>
      <c r="ET103" s="638"/>
      <c r="EU103" s="638"/>
      <c r="EV103" s="638"/>
      <c r="EW103" s="638"/>
      <c r="EX103" s="638"/>
      <c r="EY103" s="638"/>
      <c r="EZ103" s="638"/>
      <c r="FA103" s="1835"/>
      <c r="FB103" s="1841"/>
      <c r="FC103" s="708"/>
      <c r="FD103" s="638"/>
      <c r="FE103" s="638"/>
      <c r="FF103" s="638"/>
      <c r="FG103" s="638"/>
      <c r="FH103" s="638"/>
      <c r="FI103" s="638"/>
      <c r="FJ103" s="638"/>
      <c r="FK103" s="638"/>
      <c r="FL103" s="638"/>
      <c r="FM103" s="638"/>
      <c r="FN103" s="638"/>
      <c r="FO103" s="638"/>
      <c r="FP103" s="638"/>
      <c r="FQ103" s="638"/>
      <c r="FR103" s="638"/>
      <c r="FS103" s="638"/>
      <c r="FT103" s="638"/>
      <c r="FU103" s="638"/>
      <c r="FV103" s="638"/>
      <c r="FW103" s="638"/>
      <c r="FX103" s="1835"/>
      <c r="FY103" s="1841"/>
      <c r="FZ103" s="708"/>
    </row>
    <row r="104" spans="1:182" ht="12.75" customHeight="1" x14ac:dyDescent="0.2">
      <c r="A104" s="1837"/>
      <c r="B104" s="1822" t="s">
        <v>3916</v>
      </c>
      <c r="C104" s="1053" t="s">
        <v>52</v>
      </c>
      <c r="D104" s="339">
        <v>46954.811999999998</v>
      </c>
      <c r="E104" s="339">
        <v>0</v>
      </c>
      <c r="F104" s="339">
        <v>0</v>
      </c>
      <c r="G104" s="339">
        <v>446.4</v>
      </c>
      <c r="H104" s="339">
        <v>64.58</v>
      </c>
      <c r="I104" s="339">
        <v>8252.6360000000004</v>
      </c>
      <c r="J104" s="339">
        <v>0</v>
      </c>
      <c r="K104" s="339">
        <v>55718.428</v>
      </c>
      <c r="L104" s="1817"/>
      <c r="M104" s="1822" t="s">
        <v>3916</v>
      </c>
      <c r="N104" s="1053" t="s">
        <v>52</v>
      </c>
      <c r="O104" s="339">
        <v>741591.13222999999</v>
      </c>
      <c r="P104" s="339">
        <v>0</v>
      </c>
      <c r="Q104" s="339">
        <v>0</v>
      </c>
      <c r="R104" s="339">
        <v>9.1199999999999992</v>
      </c>
      <c r="S104" s="339">
        <v>1078.2</v>
      </c>
      <c r="T104" s="339">
        <v>96879.011579999991</v>
      </c>
      <c r="U104" s="339">
        <v>8.1200000000000008E-2</v>
      </c>
      <c r="V104" s="339">
        <v>839557.54501000012</v>
      </c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1835"/>
      <c r="AQ104" s="1840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  <c r="BC104" s="341"/>
      <c r="BD104" s="341"/>
      <c r="BE104" s="341"/>
      <c r="BF104" s="341"/>
      <c r="BG104" s="341"/>
      <c r="BH104" s="341"/>
      <c r="BI104" s="341"/>
      <c r="BJ104" s="341"/>
      <c r="BK104" s="341"/>
      <c r="BL104" s="341"/>
      <c r="BM104" s="1835"/>
      <c r="BN104" s="1840"/>
      <c r="BP104" s="341"/>
      <c r="BQ104" s="341"/>
      <c r="BR104" s="341"/>
      <c r="BS104" s="341"/>
      <c r="BT104" s="341"/>
      <c r="BU104" s="341"/>
      <c r="BV104" s="341"/>
      <c r="BW104" s="341"/>
      <c r="BX104" s="341"/>
      <c r="BY104" s="341"/>
      <c r="BZ104" s="341"/>
      <c r="CA104" s="341"/>
      <c r="CB104" s="341"/>
      <c r="CC104" s="341"/>
      <c r="CD104" s="341"/>
      <c r="CE104" s="341"/>
      <c r="CF104" s="341"/>
      <c r="CG104" s="341"/>
      <c r="CH104" s="341"/>
      <c r="CI104" s="341"/>
      <c r="CJ104" s="1835"/>
      <c r="CK104" s="1840"/>
      <c r="CM104" s="341"/>
      <c r="CN104" s="341"/>
      <c r="CO104" s="341"/>
      <c r="CP104" s="341"/>
      <c r="CQ104" s="341"/>
      <c r="CR104" s="341"/>
      <c r="CS104" s="341"/>
      <c r="CT104" s="341"/>
      <c r="CU104" s="341"/>
      <c r="CV104" s="341"/>
      <c r="CW104" s="341"/>
      <c r="CX104" s="341"/>
      <c r="CY104" s="341"/>
      <c r="CZ104" s="341"/>
      <c r="DA104" s="341"/>
      <c r="DB104" s="341"/>
      <c r="DC104" s="341"/>
      <c r="DD104" s="341"/>
      <c r="DE104" s="341"/>
      <c r="DF104" s="341"/>
      <c r="DG104" s="1835"/>
      <c r="DH104" s="1840"/>
      <c r="DJ104" s="341"/>
      <c r="DK104" s="341"/>
      <c r="DL104" s="341"/>
      <c r="DM104" s="341"/>
      <c r="DN104" s="341"/>
      <c r="DO104" s="341"/>
      <c r="DP104" s="341"/>
      <c r="DQ104" s="341"/>
      <c r="DR104" s="341"/>
      <c r="DS104" s="341"/>
      <c r="DT104" s="341"/>
      <c r="DU104" s="341"/>
      <c r="DV104" s="341"/>
      <c r="DW104" s="341"/>
      <c r="DX104" s="341"/>
      <c r="DY104" s="341"/>
      <c r="DZ104" s="341"/>
      <c r="EA104" s="341"/>
      <c r="EB104" s="341"/>
      <c r="EC104" s="341"/>
      <c r="ED104" s="1835"/>
      <c r="EE104" s="1840"/>
      <c r="EG104" s="341"/>
      <c r="EH104" s="341"/>
      <c r="EI104" s="341"/>
      <c r="EJ104" s="341"/>
      <c r="EK104" s="341"/>
      <c r="EL104" s="341"/>
      <c r="EM104" s="341"/>
      <c r="EN104" s="341"/>
      <c r="EO104" s="341"/>
      <c r="EP104" s="341"/>
      <c r="EQ104" s="341"/>
      <c r="ER104" s="341"/>
      <c r="ES104" s="341"/>
      <c r="ET104" s="341"/>
      <c r="EU104" s="341"/>
      <c r="EV104" s="341"/>
      <c r="EW104" s="341"/>
      <c r="EX104" s="341"/>
      <c r="EY104" s="341"/>
      <c r="EZ104" s="341"/>
      <c r="FA104" s="1835"/>
      <c r="FB104" s="1840"/>
      <c r="FD104" s="341"/>
      <c r="FE104" s="341"/>
      <c r="FF104" s="341"/>
      <c r="FG104" s="341"/>
      <c r="FH104" s="341"/>
      <c r="FI104" s="341"/>
      <c r="FJ104" s="341"/>
      <c r="FK104" s="341"/>
      <c r="FL104" s="341"/>
      <c r="FM104" s="341"/>
      <c r="FN104" s="341"/>
      <c r="FO104" s="341"/>
      <c r="FP104" s="341"/>
      <c r="FQ104" s="341"/>
      <c r="FR104" s="341"/>
      <c r="FS104" s="341"/>
      <c r="FT104" s="341"/>
      <c r="FU104" s="341"/>
      <c r="FV104" s="341"/>
      <c r="FW104" s="341"/>
      <c r="FX104" s="1835"/>
      <c r="FY104" s="1840"/>
    </row>
    <row r="105" spans="1:182" x14ac:dyDescent="0.2">
      <c r="A105" s="1837"/>
      <c r="B105" s="1820"/>
      <c r="C105" s="1053" t="s">
        <v>46</v>
      </c>
      <c r="D105" s="339">
        <v>730757.973</v>
      </c>
      <c r="E105" s="339">
        <v>0</v>
      </c>
      <c r="F105" s="339">
        <v>0</v>
      </c>
      <c r="G105" s="339">
        <v>2684.3380000000002</v>
      </c>
      <c r="H105" s="339">
        <v>2735.6709999999998</v>
      </c>
      <c r="I105" s="339">
        <v>122065.306</v>
      </c>
      <c r="J105" s="339">
        <v>14.99</v>
      </c>
      <c r="K105" s="339">
        <v>858258.27800000005</v>
      </c>
      <c r="L105" s="1817"/>
      <c r="M105" s="1820"/>
      <c r="N105" s="1053" t="s">
        <v>46</v>
      </c>
      <c r="O105" s="339">
        <v>7320091.9729700005</v>
      </c>
      <c r="P105" s="339">
        <v>0</v>
      </c>
      <c r="Q105" s="339">
        <v>0</v>
      </c>
      <c r="R105" s="339">
        <v>25.02</v>
      </c>
      <c r="S105" s="339">
        <v>5462.55</v>
      </c>
      <c r="T105" s="339">
        <v>1287306.7010999999</v>
      </c>
      <c r="U105" s="339">
        <v>0.3402</v>
      </c>
      <c r="V105" s="339">
        <v>8612886.5842700005</v>
      </c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1835"/>
      <c r="AQ105" s="18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1"/>
      <c r="BI105" s="341"/>
      <c r="BJ105" s="341"/>
      <c r="BK105" s="341"/>
      <c r="BL105" s="341"/>
      <c r="BM105" s="1835"/>
      <c r="BN105" s="1841"/>
      <c r="BP105" s="341"/>
      <c r="BQ105" s="341"/>
      <c r="BR105" s="341"/>
      <c r="BS105" s="341"/>
      <c r="BT105" s="341"/>
      <c r="BU105" s="341"/>
      <c r="BV105" s="341"/>
      <c r="BW105" s="341"/>
      <c r="BX105" s="341"/>
      <c r="BY105" s="341"/>
      <c r="BZ105" s="341"/>
      <c r="CA105" s="341"/>
      <c r="CB105" s="341"/>
      <c r="CC105" s="341"/>
      <c r="CD105" s="341"/>
      <c r="CE105" s="341"/>
      <c r="CF105" s="341"/>
      <c r="CG105" s="341"/>
      <c r="CH105" s="341"/>
      <c r="CI105" s="341"/>
      <c r="CJ105" s="1835"/>
      <c r="CK105" s="1841"/>
      <c r="CM105" s="341"/>
      <c r="CN105" s="341"/>
      <c r="CO105" s="341"/>
      <c r="CP105" s="341"/>
      <c r="CQ105" s="341"/>
      <c r="CR105" s="341"/>
      <c r="CS105" s="341"/>
      <c r="CT105" s="341"/>
      <c r="CU105" s="341"/>
      <c r="CV105" s="341"/>
      <c r="CW105" s="341"/>
      <c r="CX105" s="341"/>
      <c r="CY105" s="341"/>
      <c r="CZ105" s="341"/>
      <c r="DA105" s="341"/>
      <c r="DB105" s="341"/>
      <c r="DC105" s="341"/>
      <c r="DD105" s="341"/>
      <c r="DE105" s="341"/>
      <c r="DF105" s="341"/>
      <c r="DG105" s="1835"/>
      <c r="DH105" s="1841"/>
      <c r="DJ105" s="341"/>
      <c r="DK105" s="341"/>
      <c r="DL105" s="341"/>
      <c r="DM105" s="341"/>
      <c r="DN105" s="341"/>
      <c r="DO105" s="341"/>
      <c r="DP105" s="341"/>
      <c r="DQ105" s="341"/>
      <c r="DR105" s="341"/>
      <c r="DS105" s="341"/>
      <c r="DT105" s="341"/>
      <c r="DU105" s="341"/>
      <c r="DV105" s="341"/>
      <c r="DW105" s="341"/>
      <c r="DX105" s="341"/>
      <c r="DY105" s="341"/>
      <c r="DZ105" s="341"/>
      <c r="EA105" s="341"/>
      <c r="EB105" s="341"/>
      <c r="EC105" s="341"/>
      <c r="ED105" s="1835"/>
      <c r="EE105" s="1841"/>
      <c r="EG105" s="341"/>
      <c r="EH105" s="341"/>
      <c r="EI105" s="341"/>
      <c r="EJ105" s="341"/>
      <c r="EK105" s="341"/>
      <c r="EL105" s="341"/>
      <c r="EM105" s="341"/>
      <c r="EN105" s="341"/>
      <c r="EO105" s="341"/>
      <c r="EP105" s="341"/>
      <c r="EQ105" s="341"/>
      <c r="ER105" s="341"/>
      <c r="ES105" s="341"/>
      <c r="ET105" s="341"/>
      <c r="EU105" s="341"/>
      <c r="EV105" s="341"/>
      <c r="EW105" s="341"/>
      <c r="EX105" s="341"/>
      <c r="EY105" s="341"/>
      <c r="EZ105" s="341"/>
      <c r="FA105" s="1835"/>
      <c r="FB105" s="1841"/>
      <c r="FD105" s="341"/>
      <c r="FE105" s="341"/>
      <c r="FF105" s="341"/>
      <c r="FG105" s="341"/>
      <c r="FH105" s="341"/>
      <c r="FI105" s="341"/>
      <c r="FJ105" s="341"/>
      <c r="FK105" s="341"/>
      <c r="FL105" s="341"/>
      <c r="FM105" s="341"/>
      <c r="FN105" s="341"/>
      <c r="FO105" s="341"/>
      <c r="FP105" s="341"/>
      <c r="FQ105" s="341"/>
      <c r="FR105" s="341"/>
      <c r="FS105" s="341"/>
      <c r="FT105" s="341"/>
      <c r="FU105" s="341"/>
      <c r="FV105" s="341"/>
      <c r="FW105" s="341"/>
      <c r="FX105" s="1835"/>
      <c r="FY105" s="1841"/>
    </row>
    <row r="106" spans="1:182" x14ac:dyDescent="0.2">
      <c r="A106" s="1837"/>
      <c r="B106" s="1820"/>
      <c r="C106" s="1536" t="s">
        <v>47</v>
      </c>
      <c r="D106" s="339">
        <v>1071543.7439600001</v>
      </c>
      <c r="E106" s="339">
        <v>0</v>
      </c>
      <c r="F106" s="339">
        <v>0</v>
      </c>
      <c r="G106" s="339">
        <v>1278.1010000000001</v>
      </c>
      <c r="H106" s="339">
        <v>12749.999</v>
      </c>
      <c r="I106" s="339">
        <v>181343.12899999999</v>
      </c>
      <c r="J106" s="339">
        <v>41.102000000000004</v>
      </c>
      <c r="K106" s="339">
        <v>1266956.0749600001</v>
      </c>
      <c r="L106" s="1817"/>
      <c r="M106" s="1820"/>
      <c r="N106" s="1536" t="s">
        <v>47</v>
      </c>
      <c r="O106" s="339">
        <v>10470374.22373</v>
      </c>
      <c r="P106" s="339">
        <v>0</v>
      </c>
      <c r="Q106" s="339">
        <v>0</v>
      </c>
      <c r="R106" s="339">
        <v>26.9</v>
      </c>
      <c r="S106" s="339">
        <v>4875</v>
      </c>
      <c r="T106" s="339">
        <v>774242.35763999994</v>
      </c>
      <c r="U106" s="339">
        <v>0.57899999999999996</v>
      </c>
      <c r="V106" s="339">
        <v>11249519.060369998</v>
      </c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1835"/>
      <c r="AQ106" s="1841"/>
      <c r="AR106" s="960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  <c r="BC106" s="341"/>
      <c r="BD106" s="341"/>
      <c r="BE106" s="341"/>
      <c r="BF106" s="341"/>
      <c r="BG106" s="341"/>
      <c r="BH106" s="341"/>
      <c r="BI106" s="341"/>
      <c r="BJ106" s="341"/>
      <c r="BK106" s="341"/>
      <c r="BL106" s="341"/>
      <c r="BM106" s="1835"/>
      <c r="BN106" s="1841"/>
      <c r="BO106" s="960"/>
      <c r="BP106" s="341"/>
      <c r="BQ106" s="341"/>
      <c r="BR106" s="341"/>
      <c r="BS106" s="341"/>
      <c r="BT106" s="341"/>
      <c r="BU106" s="341"/>
      <c r="BV106" s="341"/>
      <c r="BW106" s="341"/>
      <c r="BX106" s="341"/>
      <c r="BY106" s="341"/>
      <c r="BZ106" s="341"/>
      <c r="CA106" s="341"/>
      <c r="CB106" s="341"/>
      <c r="CC106" s="341"/>
      <c r="CD106" s="341"/>
      <c r="CE106" s="341"/>
      <c r="CF106" s="341"/>
      <c r="CG106" s="341"/>
      <c r="CH106" s="341"/>
      <c r="CI106" s="341"/>
      <c r="CJ106" s="1835"/>
      <c r="CK106" s="1841"/>
      <c r="CL106" s="960"/>
      <c r="CM106" s="341"/>
      <c r="CN106" s="341"/>
      <c r="CO106" s="341"/>
      <c r="CP106" s="341"/>
      <c r="CQ106" s="341"/>
      <c r="CR106" s="341"/>
      <c r="CS106" s="341"/>
      <c r="CT106" s="341"/>
      <c r="CU106" s="341"/>
      <c r="CV106" s="341"/>
      <c r="CW106" s="341"/>
      <c r="CX106" s="341"/>
      <c r="CY106" s="341"/>
      <c r="CZ106" s="341"/>
      <c r="DA106" s="341"/>
      <c r="DB106" s="341"/>
      <c r="DC106" s="341"/>
      <c r="DD106" s="341"/>
      <c r="DE106" s="341"/>
      <c r="DF106" s="341"/>
      <c r="DG106" s="1835"/>
      <c r="DH106" s="1841"/>
      <c r="DI106" s="960"/>
      <c r="DJ106" s="341"/>
      <c r="DK106" s="341"/>
      <c r="DL106" s="341"/>
      <c r="DM106" s="341"/>
      <c r="DN106" s="341"/>
      <c r="DO106" s="341"/>
      <c r="DP106" s="341"/>
      <c r="DQ106" s="341"/>
      <c r="DR106" s="341"/>
      <c r="DS106" s="341"/>
      <c r="DT106" s="341"/>
      <c r="DU106" s="341"/>
      <c r="DV106" s="341"/>
      <c r="DW106" s="341"/>
      <c r="DX106" s="341"/>
      <c r="DY106" s="341"/>
      <c r="DZ106" s="341"/>
      <c r="EA106" s="341"/>
      <c r="EB106" s="341"/>
      <c r="EC106" s="341"/>
      <c r="ED106" s="1835"/>
      <c r="EE106" s="1841"/>
      <c r="EF106" s="960"/>
      <c r="EG106" s="341"/>
      <c r="EH106" s="341"/>
      <c r="EI106" s="341"/>
      <c r="EJ106" s="341"/>
      <c r="EK106" s="341"/>
      <c r="EL106" s="341"/>
      <c r="EM106" s="341"/>
      <c r="EN106" s="341"/>
      <c r="EO106" s="341"/>
      <c r="EP106" s="341"/>
      <c r="EQ106" s="341"/>
      <c r="ER106" s="341"/>
      <c r="ES106" s="341"/>
      <c r="ET106" s="341"/>
      <c r="EU106" s="341"/>
      <c r="EV106" s="341"/>
      <c r="EW106" s="341"/>
      <c r="EX106" s="341"/>
      <c r="EY106" s="341"/>
      <c r="EZ106" s="341"/>
      <c r="FA106" s="1835"/>
      <c r="FB106" s="1841"/>
      <c r="FC106" s="960"/>
      <c r="FD106" s="341"/>
      <c r="FE106" s="341"/>
      <c r="FF106" s="341"/>
      <c r="FG106" s="341"/>
      <c r="FH106" s="341"/>
      <c r="FI106" s="341"/>
      <c r="FJ106" s="341"/>
      <c r="FK106" s="341"/>
      <c r="FL106" s="341"/>
      <c r="FM106" s="341"/>
      <c r="FN106" s="341"/>
      <c r="FO106" s="341"/>
      <c r="FP106" s="341"/>
      <c r="FQ106" s="341"/>
      <c r="FR106" s="341"/>
      <c r="FS106" s="341"/>
      <c r="FT106" s="341"/>
      <c r="FU106" s="341"/>
      <c r="FV106" s="341"/>
      <c r="FW106" s="341"/>
      <c r="FX106" s="1835"/>
      <c r="FY106" s="1841"/>
      <c r="FZ106" s="960"/>
    </row>
    <row r="107" spans="1:182" x14ac:dyDescent="0.2">
      <c r="A107" s="1837"/>
      <c r="B107" s="1820"/>
      <c r="C107" s="1053" t="s">
        <v>48</v>
      </c>
      <c r="D107" s="339">
        <v>1189808.162</v>
      </c>
      <c r="E107" s="339">
        <v>0</v>
      </c>
      <c r="F107" s="339">
        <v>0</v>
      </c>
      <c r="G107" s="339">
        <v>544.29999999999995</v>
      </c>
      <c r="H107" s="339">
        <v>4203.1540000000005</v>
      </c>
      <c r="I107" s="339">
        <v>91053.782999999996</v>
      </c>
      <c r="J107" s="339">
        <v>63.664000000000001</v>
      </c>
      <c r="K107" s="339">
        <v>1285673.0630000001</v>
      </c>
      <c r="L107" s="1817"/>
      <c r="M107" s="1820"/>
      <c r="N107" s="1053" t="s">
        <v>48</v>
      </c>
      <c r="O107" s="339">
        <v>16290745.65834</v>
      </c>
      <c r="P107" s="339">
        <v>0</v>
      </c>
      <c r="Q107" s="339">
        <v>0</v>
      </c>
      <c r="R107" s="339">
        <v>42.25</v>
      </c>
      <c r="S107" s="339">
        <v>2731</v>
      </c>
      <c r="T107" s="339">
        <v>841354.05877999996</v>
      </c>
      <c r="U107" s="339">
        <v>0.46250000000000002</v>
      </c>
      <c r="V107" s="339">
        <v>17134873.429620001</v>
      </c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1835"/>
      <c r="AQ107" s="1841"/>
      <c r="AS107" s="341"/>
      <c r="AT107" s="341"/>
      <c r="AU107" s="341"/>
      <c r="AV107" s="341"/>
      <c r="AW107" s="341"/>
      <c r="AX107" s="341"/>
      <c r="AY107" s="341"/>
      <c r="AZ107" s="341"/>
      <c r="BA107" s="341"/>
      <c r="BB107" s="341"/>
      <c r="BC107" s="341"/>
      <c r="BD107" s="341"/>
      <c r="BE107" s="341"/>
      <c r="BF107" s="341"/>
      <c r="BG107" s="341"/>
      <c r="BH107" s="341"/>
      <c r="BI107" s="341"/>
      <c r="BJ107" s="341"/>
      <c r="BK107" s="341"/>
      <c r="BL107" s="341"/>
      <c r="BM107" s="1835"/>
      <c r="BN107" s="1841"/>
      <c r="BP107" s="341"/>
      <c r="BQ107" s="341"/>
      <c r="BR107" s="341"/>
      <c r="BS107" s="341"/>
      <c r="BT107" s="341"/>
      <c r="BU107" s="341"/>
      <c r="BV107" s="341"/>
      <c r="BW107" s="341"/>
      <c r="BX107" s="341"/>
      <c r="BY107" s="341"/>
      <c r="BZ107" s="341"/>
      <c r="CA107" s="341"/>
      <c r="CB107" s="341"/>
      <c r="CC107" s="341"/>
      <c r="CD107" s="341"/>
      <c r="CE107" s="341"/>
      <c r="CF107" s="341"/>
      <c r="CG107" s="341"/>
      <c r="CH107" s="341"/>
      <c r="CI107" s="341"/>
      <c r="CJ107" s="1835"/>
      <c r="CK107" s="1841"/>
      <c r="CM107" s="341"/>
      <c r="CN107" s="341"/>
      <c r="CO107" s="341"/>
      <c r="CP107" s="341"/>
      <c r="CQ107" s="341"/>
      <c r="CR107" s="341"/>
      <c r="CS107" s="341"/>
      <c r="CT107" s="341"/>
      <c r="CU107" s="341"/>
      <c r="CV107" s="341"/>
      <c r="CW107" s="341"/>
      <c r="CX107" s="341"/>
      <c r="CY107" s="341"/>
      <c r="CZ107" s="341"/>
      <c r="DA107" s="341"/>
      <c r="DB107" s="341"/>
      <c r="DC107" s="341"/>
      <c r="DD107" s="341"/>
      <c r="DE107" s="341"/>
      <c r="DF107" s="341"/>
      <c r="DG107" s="1835"/>
      <c r="DH107" s="1841"/>
      <c r="DJ107" s="341"/>
      <c r="DK107" s="341"/>
      <c r="DL107" s="341"/>
      <c r="DM107" s="341"/>
      <c r="DN107" s="341"/>
      <c r="DO107" s="341"/>
      <c r="DP107" s="341"/>
      <c r="DQ107" s="341"/>
      <c r="DR107" s="341"/>
      <c r="DS107" s="341"/>
      <c r="DT107" s="341"/>
      <c r="DU107" s="341"/>
      <c r="DV107" s="341"/>
      <c r="DW107" s="341"/>
      <c r="DX107" s="341"/>
      <c r="DY107" s="341"/>
      <c r="DZ107" s="341"/>
      <c r="EA107" s="341"/>
      <c r="EB107" s="341"/>
      <c r="EC107" s="341"/>
      <c r="ED107" s="1835"/>
      <c r="EE107" s="1841"/>
      <c r="EG107" s="341"/>
      <c r="EH107" s="341"/>
      <c r="EI107" s="341"/>
      <c r="EJ107" s="341"/>
      <c r="EK107" s="341"/>
      <c r="EL107" s="341"/>
      <c r="EM107" s="341"/>
      <c r="EN107" s="341"/>
      <c r="EO107" s="341"/>
      <c r="EP107" s="341"/>
      <c r="EQ107" s="341"/>
      <c r="ER107" s="341"/>
      <c r="ES107" s="341"/>
      <c r="ET107" s="341"/>
      <c r="EU107" s="341"/>
      <c r="EV107" s="341"/>
      <c r="EW107" s="341"/>
      <c r="EX107" s="341"/>
      <c r="EY107" s="341"/>
      <c r="EZ107" s="341"/>
      <c r="FA107" s="1835"/>
      <c r="FB107" s="1841"/>
      <c r="FD107" s="341"/>
      <c r="FE107" s="341"/>
      <c r="FF107" s="341"/>
      <c r="FG107" s="341"/>
      <c r="FH107" s="341"/>
      <c r="FI107" s="341"/>
      <c r="FJ107" s="341"/>
      <c r="FK107" s="341"/>
      <c r="FL107" s="341"/>
      <c r="FM107" s="341"/>
      <c r="FN107" s="341"/>
      <c r="FO107" s="341"/>
      <c r="FP107" s="341"/>
      <c r="FQ107" s="341"/>
      <c r="FR107" s="341"/>
      <c r="FS107" s="341"/>
      <c r="FT107" s="341"/>
      <c r="FU107" s="341"/>
      <c r="FV107" s="341"/>
      <c r="FW107" s="341"/>
      <c r="FX107" s="1835"/>
      <c r="FY107" s="1841"/>
    </row>
    <row r="108" spans="1:182" x14ac:dyDescent="0.2">
      <c r="A108" s="1837"/>
      <c r="B108" s="1820"/>
      <c r="C108" s="1053" t="s">
        <v>49</v>
      </c>
      <c r="D108" s="339">
        <v>576763.14500000002</v>
      </c>
      <c r="E108" s="339">
        <v>0</v>
      </c>
      <c r="F108" s="339">
        <v>0</v>
      </c>
      <c r="G108" s="339">
        <v>80.650000000000006</v>
      </c>
      <c r="H108" s="339">
        <v>113.98099999999999</v>
      </c>
      <c r="I108" s="339">
        <v>20959.216</v>
      </c>
      <c r="J108" s="339">
        <v>0</v>
      </c>
      <c r="K108" s="339">
        <v>597916.99199999997</v>
      </c>
      <c r="L108" s="1817"/>
      <c r="M108" s="1820"/>
      <c r="N108" s="1053" t="s">
        <v>49</v>
      </c>
      <c r="O108" s="339">
        <v>23366056.499030001</v>
      </c>
      <c r="P108" s="339">
        <v>0</v>
      </c>
      <c r="Q108" s="339">
        <v>0</v>
      </c>
      <c r="R108" s="339">
        <v>22</v>
      </c>
      <c r="S108" s="339">
        <v>188</v>
      </c>
      <c r="T108" s="339">
        <v>171094.55644999997</v>
      </c>
      <c r="U108" s="339">
        <v>0.22</v>
      </c>
      <c r="V108" s="339">
        <v>23537361.275480002</v>
      </c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1835"/>
      <c r="AQ108" s="18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  <c r="BC108" s="341"/>
      <c r="BD108" s="341"/>
      <c r="BE108" s="341"/>
      <c r="BF108" s="341"/>
      <c r="BG108" s="341"/>
      <c r="BH108" s="341"/>
      <c r="BI108" s="341"/>
      <c r="BJ108" s="341"/>
      <c r="BK108" s="341"/>
      <c r="BL108" s="341"/>
      <c r="BM108" s="1835"/>
      <c r="BN108" s="1841"/>
      <c r="BP108" s="341"/>
      <c r="BQ108" s="341"/>
      <c r="BR108" s="341"/>
      <c r="BS108" s="341"/>
      <c r="BT108" s="341"/>
      <c r="BU108" s="341"/>
      <c r="BV108" s="341"/>
      <c r="BW108" s="341"/>
      <c r="BX108" s="341"/>
      <c r="BY108" s="341"/>
      <c r="BZ108" s="341"/>
      <c r="CA108" s="341"/>
      <c r="CB108" s="341"/>
      <c r="CC108" s="341"/>
      <c r="CD108" s="341"/>
      <c r="CE108" s="341"/>
      <c r="CF108" s="341"/>
      <c r="CG108" s="341"/>
      <c r="CH108" s="341"/>
      <c r="CI108" s="341"/>
      <c r="CJ108" s="1835"/>
      <c r="CK108" s="1841"/>
      <c r="CM108" s="341"/>
      <c r="CN108" s="341"/>
      <c r="CO108" s="341"/>
      <c r="CP108" s="341"/>
      <c r="CQ108" s="341"/>
      <c r="CR108" s="341"/>
      <c r="CS108" s="341"/>
      <c r="CT108" s="341"/>
      <c r="CU108" s="341"/>
      <c r="CV108" s="341"/>
      <c r="CW108" s="341"/>
      <c r="CX108" s="341"/>
      <c r="CY108" s="341"/>
      <c r="CZ108" s="341"/>
      <c r="DA108" s="341"/>
      <c r="DB108" s="341"/>
      <c r="DC108" s="341"/>
      <c r="DD108" s="341"/>
      <c r="DE108" s="341"/>
      <c r="DF108" s="341"/>
      <c r="DG108" s="1835"/>
      <c r="DH108" s="1841"/>
      <c r="DJ108" s="341"/>
      <c r="DK108" s="341"/>
      <c r="DL108" s="341"/>
      <c r="DM108" s="341"/>
      <c r="DN108" s="341"/>
      <c r="DO108" s="341"/>
      <c r="DP108" s="341"/>
      <c r="DQ108" s="341"/>
      <c r="DR108" s="341"/>
      <c r="DS108" s="341"/>
      <c r="DT108" s="341"/>
      <c r="DU108" s="341"/>
      <c r="DV108" s="341"/>
      <c r="DW108" s="341"/>
      <c r="DX108" s="341"/>
      <c r="DY108" s="341"/>
      <c r="DZ108" s="341"/>
      <c r="EA108" s="341"/>
      <c r="EB108" s="341"/>
      <c r="EC108" s="341"/>
      <c r="ED108" s="1835"/>
      <c r="EE108" s="1841"/>
      <c r="EG108" s="341"/>
      <c r="EH108" s="341"/>
      <c r="EI108" s="341"/>
      <c r="EJ108" s="341"/>
      <c r="EK108" s="341"/>
      <c r="EL108" s="341"/>
      <c r="EM108" s="341"/>
      <c r="EN108" s="341"/>
      <c r="EO108" s="341"/>
      <c r="EP108" s="341"/>
      <c r="EQ108" s="341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1835"/>
      <c r="FB108" s="18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41"/>
      <c r="FN108" s="341"/>
      <c r="FO108" s="341"/>
      <c r="FP108" s="341"/>
      <c r="FQ108" s="341"/>
      <c r="FR108" s="341"/>
      <c r="FS108" s="341"/>
      <c r="FT108" s="341"/>
      <c r="FU108" s="341"/>
      <c r="FV108" s="341"/>
      <c r="FW108" s="341"/>
      <c r="FX108" s="1835"/>
      <c r="FY108" s="1841"/>
    </row>
    <row r="109" spans="1:182" ht="14.25" thickBot="1" x14ac:dyDescent="0.25">
      <c r="A109" s="1838"/>
      <c r="B109" s="1823"/>
      <c r="C109" s="1493" t="s">
        <v>4023</v>
      </c>
      <c r="D109" s="636">
        <v>3615827.8359600003</v>
      </c>
      <c r="E109" s="636">
        <v>0</v>
      </c>
      <c r="F109" s="636">
        <v>0</v>
      </c>
      <c r="G109" s="636">
        <v>5033.7889999999998</v>
      </c>
      <c r="H109" s="636">
        <v>19867.385000000002</v>
      </c>
      <c r="I109" s="636">
        <v>423674.07</v>
      </c>
      <c r="J109" s="636">
        <v>119.756</v>
      </c>
      <c r="K109" s="636">
        <v>4064522.8359600003</v>
      </c>
      <c r="L109" s="1818"/>
      <c r="M109" s="1823"/>
      <c r="N109" s="1493" t="s">
        <v>4023</v>
      </c>
      <c r="O109" s="636">
        <v>58188859.486299999</v>
      </c>
      <c r="P109" s="636">
        <v>0</v>
      </c>
      <c r="Q109" s="636">
        <v>0</v>
      </c>
      <c r="R109" s="636">
        <v>125.28999999999999</v>
      </c>
      <c r="S109" s="636">
        <v>14334.75</v>
      </c>
      <c r="T109" s="636">
        <v>3170876.6855500001</v>
      </c>
      <c r="U109" s="636">
        <v>1.6828999999999998</v>
      </c>
      <c r="V109" s="636">
        <v>61374197.894749999</v>
      </c>
      <c r="W109" s="638"/>
      <c r="X109" s="638"/>
      <c r="Y109" s="638"/>
      <c r="Z109" s="638"/>
      <c r="AA109" s="638"/>
      <c r="AB109" s="638"/>
      <c r="AC109" s="638"/>
      <c r="AD109" s="638"/>
      <c r="AE109" s="638"/>
      <c r="AF109" s="638"/>
      <c r="AG109" s="638"/>
      <c r="AH109" s="638"/>
      <c r="AI109" s="638"/>
      <c r="AJ109" s="638"/>
      <c r="AK109" s="638"/>
      <c r="AL109" s="638"/>
      <c r="AM109" s="638"/>
      <c r="AN109" s="638"/>
      <c r="AO109" s="638"/>
      <c r="AP109" s="1835"/>
      <c r="AQ109" s="1841"/>
      <c r="AR109" s="708"/>
      <c r="AS109" s="638"/>
      <c r="AT109" s="638"/>
      <c r="AU109" s="638"/>
      <c r="AV109" s="638"/>
      <c r="AW109" s="638"/>
      <c r="AX109" s="638"/>
      <c r="AY109" s="638"/>
      <c r="AZ109" s="638"/>
      <c r="BA109" s="638"/>
      <c r="BB109" s="638"/>
      <c r="BC109" s="638"/>
      <c r="BD109" s="638"/>
      <c r="BE109" s="638"/>
      <c r="BF109" s="638"/>
      <c r="BG109" s="638"/>
      <c r="BH109" s="638"/>
      <c r="BI109" s="638"/>
      <c r="BJ109" s="638"/>
      <c r="BK109" s="638"/>
      <c r="BL109" s="638"/>
      <c r="BM109" s="1835"/>
      <c r="BN109" s="1841"/>
      <c r="BO109" s="708"/>
      <c r="BP109" s="638"/>
      <c r="BQ109" s="638"/>
      <c r="BR109" s="638"/>
      <c r="BS109" s="638"/>
      <c r="BT109" s="638"/>
      <c r="BU109" s="638"/>
      <c r="BV109" s="638"/>
      <c r="BW109" s="638"/>
      <c r="BX109" s="638"/>
      <c r="BY109" s="638"/>
      <c r="BZ109" s="638"/>
      <c r="CA109" s="638"/>
      <c r="CB109" s="638"/>
      <c r="CC109" s="638"/>
      <c r="CD109" s="638"/>
      <c r="CE109" s="638"/>
      <c r="CF109" s="638"/>
      <c r="CG109" s="638"/>
      <c r="CH109" s="638"/>
      <c r="CI109" s="638"/>
      <c r="CJ109" s="1835"/>
      <c r="CK109" s="1841"/>
      <c r="CL109" s="708"/>
      <c r="CM109" s="638"/>
      <c r="CN109" s="638"/>
      <c r="CO109" s="638"/>
      <c r="CP109" s="638"/>
      <c r="CQ109" s="638"/>
      <c r="CR109" s="638"/>
      <c r="CS109" s="638"/>
      <c r="CT109" s="638"/>
      <c r="CU109" s="638"/>
      <c r="CV109" s="638"/>
      <c r="CW109" s="638"/>
      <c r="CX109" s="638"/>
      <c r="CY109" s="638"/>
      <c r="CZ109" s="638"/>
      <c r="DA109" s="638"/>
      <c r="DB109" s="638"/>
      <c r="DC109" s="638"/>
      <c r="DD109" s="638"/>
      <c r="DE109" s="638"/>
      <c r="DF109" s="638"/>
      <c r="DG109" s="1835"/>
      <c r="DH109" s="1841"/>
      <c r="DI109" s="708"/>
      <c r="DJ109" s="638"/>
      <c r="DK109" s="638"/>
      <c r="DL109" s="638"/>
      <c r="DM109" s="638"/>
      <c r="DN109" s="638"/>
      <c r="DO109" s="638"/>
      <c r="DP109" s="638"/>
      <c r="DQ109" s="638"/>
      <c r="DR109" s="638"/>
      <c r="DS109" s="638"/>
      <c r="DT109" s="638"/>
      <c r="DU109" s="638"/>
      <c r="DV109" s="638"/>
      <c r="DW109" s="638"/>
      <c r="DX109" s="638"/>
      <c r="DY109" s="638"/>
      <c r="DZ109" s="638"/>
      <c r="EA109" s="638"/>
      <c r="EB109" s="638"/>
      <c r="EC109" s="638"/>
      <c r="ED109" s="1835"/>
      <c r="EE109" s="1841"/>
      <c r="EF109" s="708"/>
      <c r="EG109" s="638"/>
      <c r="EH109" s="638"/>
      <c r="EI109" s="638"/>
      <c r="EJ109" s="638"/>
      <c r="EK109" s="638"/>
      <c r="EL109" s="638"/>
      <c r="EM109" s="638"/>
      <c r="EN109" s="638"/>
      <c r="EO109" s="638"/>
      <c r="EP109" s="638"/>
      <c r="EQ109" s="638"/>
      <c r="ER109" s="638"/>
      <c r="ES109" s="638"/>
      <c r="ET109" s="638"/>
      <c r="EU109" s="638"/>
      <c r="EV109" s="638"/>
      <c r="EW109" s="638"/>
      <c r="EX109" s="638"/>
      <c r="EY109" s="638"/>
      <c r="EZ109" s="638"/>
      <c r="FA109" s="1835"/>
      <c r="FB109" s="1841"/>
      <c r="FC109" s="708"/>
      <c r="FD109" s="638"/>
      <c r="FE109" s="638"/>
      <c r="FF109" s="638"/>
      <c r="FG109" s="638"/>
      <c r="FH109" s="638"/>
      <c r="FI109" s="638"/>
      <c r="FJ109" s="638"/>
      <c r="FK109" s="638"/>
      <c r="FL109" s="638"/>
      <c r="FM109" s="638"/>
      <c r="FN109" s="638"/>
      <c r="FO109" s="638"/>
      <c r="FP109" s="638"/>
      <c r="FQ109" s="638"/>
      <c r="FR109" s="638"/>
      <c r="FS109" s="638"/>
      <c r="FT109" s="638"/>
      <c r="FU109" s="638"/>
      <c r="FV109" s="638"/>
      <c r="FW109" s="638"/>
      <c r="FX109" s="1835"/>
      <c r="FY109" s="1841"/>
      <c r="FZ109" s="708"/>
    </row>
    <row r="110" spans="1:182" ht="12.75" customHeight="1" x14ac:dyDescent="0.2"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1835"/>
      <c r="AQ110" s="1840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  <c r="BC110" s="341"/>
      <c r="BD110" s="341"/>
      <c r="BE110" s="341"/>
      <c r="BF110" s="341"/>
      <c r="BG110" s="341"/>
      <c r="BH110" s="341"/>
      <c r="BI110" s="341"/>
      <c r="BJ110" s="341"/>
      <c r="BK110" s="341"/>
      <c r="BL110" s="341"/>
      <c r="BM110" s="1835"/>
      <c r="BN110" s="1840"/>
      <c r="BP110" s="341"/>
      <c r="BQ110" s="341"/>
      <c r="BR110" s="341"/>
      <c r="BS110" s="341"/>
      <c r="BT110" s="341"/>
      <c r="BU110" s="341"/>
      <c r="BV110" s="341"/>
      <c r="BW110" s="341"/>
      <c r="BX110" s="341"/>
      <c r="BY110" s="341"/>
      <c r="BZ110" s="341"/>
      <c r="CA110" s="341"/>
      <c r="CB110" s="341"/>
      <c r="CC110" s="341"/>
      <c r="CD110" s="341"/>
      <c r="CE110" s="341"/>
      <c r="CF110" s="341"/>
      <c r="CG110" s="341"/>
      <c r="CH110" s="341"/>
      <c r="CI110" s="341"/>
      <c r="CJ110" s="1835"/>
      <c r="CK110" s="1840"/>
      <c r="CM110" s="341"/>
      <c r="CN110" s="341"/>
      <c r="CO110" s="341"/>
      <c r="CP110" s="341"/>
      <c r="CQ110" s="341"/>
      <c r="CR110" s="341"/>
      <c r="CS110" s="341"/>
      <c r="CT110" s="341"/>
      <c r="CU110" s="341"/>
      <c r="CV110" s="341"/>
      <c r="CW110" s="341"/>
      <c r="CX110" s="341"/>
      <c r="CY110" s="341"/>
      <c r="CZ110" s="341"/>
      <c r="DA110" s="341"/>
      <c r="DB110" s="341"/>
      <c r="DC110" s="341"/>
      <c r="DD110" s="341"/>
      <c r="DE110" s="341"/>
      <c r="DF110" s="341"/>
      <c r="DG110" s="1835"/>
      <c r="DH110" s="1840"/>
      <c r="DJ110" s="341"/>
      <c r="DK110" s="341"/>
      <c r="DL110" s="341"/>
      <c r="DM110" s="341"/>
      <c r="DN110" s="341"/>
      <c r="DO110" s="341"/>
      <c r="DP110" s="341"/>
      <c r="DQ110" s="341"/>
      <c r="DR110" s="341"/>
      <c r="DS110" s="341"/>
      <c r="DT110" s="341"/>
      <c r="DU110" s="341"/>
      <c r="DV110" s="341"/>
      <c r="DW110" s="341"/>
      <c r="DX110" s="341"/>
      <c r="DY110" s="341"/>
      <c r="DZ110" s="341"/>
      <c r="EA110" s="341"/>
      <c r="EB110" s="341"/>
      <c r="EC110" s="341"/>
      <c r="ED110" s="1835"/>
      <c r="EE110" s="1840"/>
      <c r="EG110" s="341"/>
      <c r="EH110" s="341"/>
      <c r="EI110" s="341"/>
      <c r="EJ110" s="341"/>
      <c r="EK110" s="341"/>
      <c r="EL110" s="341"/>
      <c r="EM110" s="341"/>
      <c r="EN110" s="341"/>
      <c r="EO110" s="341"/>
      <c r="EP110" s="341"/>
      <c r="EQ110" s="341"/>
      <c r="ER110" s="341"/>
      <c r="ES110" s="341"/>
      <c r="ET110" s="341"/>
      <c r="EU110" s="341"/>
      <c r="EV110" s="341"/>
      <c r="EW110" s="341"/>
      <c r="EX110" s="341"/>
      <c r="EY110" s="341"/>
      <c r="EZ110" s="341"/>
      <c r="FA110" s="1835"/>
      <c r="FB110" s="1840"/>
      <c r="FD110" s="341"/>
      <c r="FE110" s="341"/>
      <c r="FF110" s="341"/>
      <c r="FG110" s="341"/>
      <c r="FH110" s="341"/>
      <c r="FI110" s="341"/>
      <c r="FJ110" s="341"/>
      <c r="FK110" s="341"/>
      <c r="FL110" s="341"/>
      <c r="FM110" s="341"/>
      <c r="FN110" s="341"/>
      <c r="FO110" s="341"/>
      <c r="FP110" s="341"/>
      <c r="FQ110" s="341"/>
      <c r="FR110" s="341"/>
      <c r="FS110" s="341"/>
      <c r="FT110" s="341"/>
      <c r="FU110" s="341"/>
      <c r="FV110" s="341"/>
      <c r="FW110" s="341"/>
      <c r="FX110" s="1835"/>
      <c r="FY110" s="1840"/>
    </row>
    <row r="111" spans="1:182" x14ac:dyDescent="0.2"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1835"/>
      <c r="AQ111" s="18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  <c r="BC111" s="341"/>
      <c r="BD111" s="341"/>
      <c r="BE111" s="341"/>
      <c r="BF111" s="341"/>
      <c r="BG111" s="341"/>
      <c r="BH111" s="341"/>
      <c r="BI111" s="341"/>
      <c r="BJ111" s="341"/>
      <c r="BK111" s="341"/>
      <c r="BL111" s="341"/>
      <c r="BM111" s="1835"/>
      <c r="BN111" s="1841"/>
      <c r="BP111" s="341"/>
      <c r="BQ111" s="341"/>
      <c r="BR111" s="341"/>
      <c r="BS111" s="341"/>
      <c r="BT111" s="341"/>
      <c r="BU111" s="341"/>
      <c r="BV111" s="341"/>
      <c r="BW111" s="341"/>
      <c r="BX111" s="341"/>
      <c r="BY111" s="341"/>
      <c r="BZ111" s="341"/>
      <c r="CA111" s="341"/>
      <c r="CB111" s="341"/>
      <c r="CC111" s="341"/>
      <c r="CD111" s="341"/>
      <c r="CE111" s="341"/>
      <c r="CF111" s="341"/>
      <c r="CG111" s="341"/>
      <c r="CH111" s="341"/>
      <c r="CI111" s="341"/>
      <c r="CJ111" s="1835"/>
      <c r="CK111" s="1841"/>
      <c r="CM111" s="341"/>
      <c r="CN111" s="341"/>
      <c r="CO111" s="341"/>
      <c r="CP111" s="341"/>
      <c r="CQ111" s="341"/>
      <c r="CR111" s="341"/>
      <c r="CS111" s="341"/>
      <c r="CT111" s="341"/>
      <c r="CU111" s="341"/>
      <c r="CV111" s="341"/>
      <c r="CW111" s="341"/>
      <c r="CX111" s="341"/>
      <c r="CY111" s="341"/>
      <c r="CZ111" s="341"/>
      <c r="DA111" s="341"/>
      <c r="DB111" s="341"/>
      <c r="DC111" s="341"/>
      <c r="DD111" s="341"/>
      <c r="DE111" s="341"/>
      <c r="DF111" s="341"/>
      <c r="DG111" s="1835"/>
      <c r="DH111" s="1841"/>
      <c r="DJ111" s="341"/>
      <c r="DK111" s="341"/>
      <c r="DL111" s="341"/>
      <c r="DM111" s="341"/>
      <c r="DN111" s="341"/>
      <c r="DO111" s="341"/>
      <c r="DP111" s="341"/>
      <c r="DQ111" s="341"/>
      <c r="DR111" s="341"/>
      <c r="DS111" s="341"/>
      <c r="DT111" s="341"/>
      <c r="DU111" s="341"/>
      <c r="DV111" s="341"/>
      <c r="DW111" s="341"/>
      <c r="DX111" s="341"/>
      <c r="DY111" s="341"/>
      <c r="DZ111" s="341"/>
      <c r="EA111" s="341"/>
      <c r="EB111" s="341"/>
      <c r="EC111" s="341"/>
      <c r="ED111" s="1835"/>
      <c r="EE111" s="1841"/>
      <c r="EG111" s="341"/>
      <c r="EH111" s="341"/>
      <c r="EI111" s="341"/>
      <c r="EJ111" s="341"/>
      <c r="EK111" s="341"/>
      <c r="EL111" s="341"/>
      <c r="EM111" s="341"/>
      <c r="EN111" s="341"/>
      <c r="EO111" s="341"/>
      <c r="EP111" s="341"/>
      <c r="EQ111" s="341"/>
      <c r="ER111" s="341"/>
      <c r="ES111" s="341"/>
      <c r="ET111" s="341"/>
      <c r="EU111" s="341"/>
      <c r="EV111" s="341"/>
      <c r="EW111" s="341"/>
      <c r="EX111" s="341"/>
      <c r="EY111" s="341"/>
      <c r="EZ111" s="341"/>
      <c r="FA111" s="1835"/>
      <c r="FB111" s="1841"/>
      <c r="FD111" s="341"/>
      <c r="FE111" s="341"/>
      <c r="FF111" s="341"/>
      <c r="FG111" s="341"/>
      <c r="FH111" s="341"/>
      <c r="FI111" s="341"/>
      <c r="FJ111" s="341"/>
      <c r="FK111" s="341"/>
      <c r="FL111" s="341"/>
      <c r="FM111" s="341"/>
      <c r="FN111" s="341"/>
      <c r="FO111" s="341"/>
      <c r="FP111" s="341"/>
      <c r="FQ111" s="341"/>
      <c r="FR111" s="341"/>
      <c r="FS111" s="341"/>
      <c r="FT111" s="341"/>
      <c r="FU111" s="341"/>
      <c r="FV111" s="341"/>
      <c r="FW111" s="341"/>
      <c r="FX111" s="1835"/>
      <c r="FY111" s="1841"/>
    </row>
    <row r="112" spans="1:182" x14ac:dyDescent="0.2">
      <c r="W112" s="638"/>
      <c r="X112" s="638"/>
      <c r="Y112" s="638"/>
      <c r="Z112" s="638"/>
      <c r="AA112" s="638"/>
      <c r="AB112" s="638"/>
      <c r="AC112" s="638"/>
      <c r="AD112" s="638"/>
      <c r="AE112" s="638"/>
      <c r="AF112" s="638"/>
      <c r="AG112" s="638"/>
      <c r="AH112" s="638"/>
      <c r="AI112" s="638"/>
      <c r="AJ112" s="638"/>
      <c r="AK112" s="638"/>
      <c r="AL112" s="638"/>
      <c r="AM112" s="638"/>
      <c r="AN112" s="638"/>
      <c r="AO112" s="638"/>
      <c r="AP112" s="1835"/>
      <c r="AQ112" s="1841"/>
      <c r="AR112" s="708"/>
      <c r="AS112" s="638"/>
      <c r="AT112" s="638"/>
      <c r="AU112" s="638"/>
      <c r="AV112" s="638"/>
      <c r="AW112" s="638"/>
      <c r="AX112" s="638"/>
      <c r="AY112" s="638"/>
      <c r="AZ112" s="638"/>
      <c r="BA112" s="638"/>
      <c r="BB112" s="638"/>
      <c r="BC112" s="638"/>
      <c r="BD112" s="638"/>
      <c r="BE112" s="638"/>
      <c r="BF112" s="638"/>
      <c r="BG112" s="638"/>
      <c r="BH112" s="638"/>
      <c r="BI112" s="638"/>
      <c r="BJ112" s="638"/>
      <c r="BK112" s="638"/>
      <c r="BL112" s="638"/>
      <c r="BM112" s="1835"/>
      <c r="BN112" s="1841"/>
      <c r="BO112" s="708"/>
      <c r="BP112" s="638"/>
      <c r="BQ112" s="638"/>
      <c r="BR112" s="638"/>
      <c r="BS112" s="638"/>
      <c r="BT112" s="638"/>
      <c r="BU112" s="638"/>
      <c r="BV112" s="638"/>
      <c r="BW112" s="638"/>
      <c r="BX112" s="638"/>
      <c r="BY112" s="638"/>
      <c r="BZ112" s="638"/>
      <c r="CA112" s="638"/>
      <c r="CB112" s="638"/>
      <c r="CC112" s="638"/>
      <c r="CD112" s="638"/>
      <c r="CE112" s="638"/>
      <c r="CF112" s="638"/>
      <c r="CG112" s="638"/>
      <c r="CH112" s="638"/>
      <c r="CI112" s="638"/>
      <c r="CJ112" s="1835"/>
      <c r="CK112" s="1841"/>
      <c r="CL112" s="708"/>
      <c r="CM112" s="638"/>
      <c r="CN112" s="638"/>
      <c r="CO112" s="638"/>
      <c r="CP112" s="638"/>
      <c r="CQ112" s="638"/>
      <c r="CR112" s="638"/>
      <c r="CS112" s="638"/>
      <c r="CT112" s="638"/>
      <c r="CU112" s="638"/>
      <c r="CV112" s="638"/>
      <c r="CW112" s="638"/>
      <c r="CX112" s="638"/>
      <c r="CY112" s="638"/>
      <c r="CZ112" s="638"/>
      <c r="DA112" s="638"/>
      <c r="DB112" s="638"/>
      <c r="DC112" s="638"/>
      <c r="DD112" s="638"/>
      <c r="DE112" s="638"/>
      <c r="DF112" s="638"/>
      <c r="DG112" s="1835"/>
      <c r="DH112" s="1841"/>
      <c r="DI112" s="708"/>
      <c r="DJ112" s="638"/>
      <c r="DK112" s="638"/>
      <c r="DL112" s="638"/>
      <c r="DM112" s="638"/>
      <c r="DN112" s="638"/>
      <c r="DO112" s="638"/>
      <c r="DP112" s="638"/>
      <c r="DQ112" s="638"/>
      <c r="DR112" s="638"/>
      <c r="DS112" s="638"/>
      <c r="DT112" s="638"/>
      <c r="DU112" s="638"/>
      <c r="DV112" s="638"/>
      <c r="DW112" s="638"/>
      <c r="DX112" s="638"/>
      <c r="DY112" s="638"/>
      <c r="DZ112" s="638"/>
      <c r="EA112" s="638"/>
      <c r="EB112" s="638"/>
      <c r="EC112" s="638"/>
      <c r="ED112" s="1835"/>
      <c r="EE112" s="1841"/>
      <c r="EF112" s="708"/>
      <c r="EG112" s="638"/>
      <c r="EH112" s="638"/>
      <c r="EI112" s="638"/>
      <c r="EJ112" s="638"/>
      <c r="EK112" s="638"/>
      <c r="EL112" s="638"/>
      <c r="EM112" s="638"/>
      <c r="EN112" s="638"/>
      <c r="EO112" s="638"/>
      <c r="EP112" s="638"/>
      <c r="EQ112" s="638"/>
      <c r="ER112" s="638"/>
      <c r="ES112" s="638"/>
      <c r="ET112" s="638"/>
      <c r="EU112" s="638"/>
      <c r="EV112" s="638"/>
      <c r="EW112" s="638"/>
      <c r="EX112" s="638"/>
      <c r="EY112" s="638"/>
      <c r="EZ112" s="638"/>
      <c r="FA112" s="1835"/>
      <c r="FB112" s="1841"/>
      <c r="FC112" s="708"/>
      <c r="FD112" s="638"/>
      <c r="FE112" s="638"/>
      <c r="FF112" s="638"/>
      <c r="FG112" s="638"/>
      <c r="FH112" s="638"/>
      <c r="FI112" s="638"/>
      <c r="FJ112" s="638"/>
      <c r="FK112" s="638"/>
      <c r="FL112" s="638"/>
      <c r="FM112" s="638"/>
      <c r="FN112" s="638"/>
      <c r="FO112" s="638"/>
      <c r="FP112" s="638"/>
      <c r="FQ112" s="638"/>
      <c r="FR112" s="638"/>
      <c r="FS112" s="638"/>
      <c r="FT112" s="638"/>
      <c r="FU112" s="638"/>
      <c r="FV112" s="638"/>
      <c r="FW112" s="638"/>
      <c r="FX112" s="1835"/>
      <c r="FY112" s="1841"/>
      <c r="FZ112" s="708"/>
    </row>
    <row r="113" spans="23:182" ht="12.75" customHeight="1" x14ac:dyDescent="0.2"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1835"/>
      <c r="AQ113" s="1840"/>
      <c r="AS113" s="341"/>
      <c r="AT113" s="341"/>
      <c r="AU113" s="341"/>
      <c r="AV113" s="341"/>
      <c r="AW113" s="341"/>
      <c r="AX113" s="341"/>
      <c r="AY113" s="341"/>
      <c r="AZ113" s="341"/>
      <c r="BA113" s="341"/>
      <c r="BB113" s="341"/>
      <c r="BC113" s="341"/>
      <c r="BD113" s="341"/>
      <c r="BE113" s="341"/>
      <c r="BF113" s="341"/>
      <c r="BG113" s="341"/>
      <c r="BH113" s="341"/>
      <c r="BI113" s="341"/>
      <c r="BJ113" s="341"/>
      <c r="BK113" s="341"/>
      <c r="BL113" s="341"/>
      <c r="BM113" s="1835"/>
      <c r="BN113" s="1840"/>
      <c r="BP113" s="341"/>
      <c r="BQ113" s="341"/>
      <c r="BR113" s="341"/>
      <c r="BS113" s="341"/>
      <c r="BT113" s="341"/>
      <c r="BU113" s="341"/>
      <c r="BV113" s="341"/>
      <c r="BW113" s="341"/>
      <c r="BX113" s="341"/>
      <c r="BY113" s="341"/>
      <c r="BZ113" s="341"/>
      <c r="CA113" s="341"/>
      <c r="CB113" s="341"/>
      <c r="CC113" s="341"/>
      <c r="CD113" s="341"/>
      <c r="CE113" s="341"/>
      <c r="CF113" s="341"/>
      <c r="CG113" s="341"/>
      <c r="CH113" s="341"/>
      <c r="CI113" s="341"/>
      <c r="CJ113" s="1835"/>
      <c r="CK113" s="1840"/>
      <c r="CM113" s="341"/>
      <c r="CN113" s="341"/>
      <c r="CO113" s="341"/>
      <c r="CP113" s="341"/>
      <c r="CQ113" s="341"/>
      <c r="CR113" s="341"/>
      <c r="CS113" s="341"/>
      <c r="CT113" s="341"/>
      <c r="CU113" s="341"/>
      <c r="CV113" s="341"/>
      <c r="CW113" s="341"/>
      <c r="CX113" s="341"/>
      <c r="CY113" s="341"/>
      <c r="CZ113" s="341"/>
      <c r="DA113" s="341"/>
      <c r="DB113" s="341"/>
      <c r="DC113" s="341"/>
      <c r="DD113" s="341"/>
      <c r="DE113" s="341"/>
      <c r="DF113" s="341"/>
      <c r="DG113" s="1835"/>
      <c r="DH113" s="1840"/>
      <c r="DJ113" s="341"/>
      <c r="DK113" s="341"/>
      <c r="DL113" s="341"/>
      <c r="DM113" s="341"/>
      <c r="DN113" s="341"/>
      <c r="DO113" s="341"/>
      <c r="DP113" s="341"/>
      <c r="DQ113" s="341"/>
      <c r="DR113" s="341"/>
      <c r="DS113" s="341"/>
      <c r="DT113" s="341"/>
      <c r="DU113" s="341"/>
      <c r="DV113" s="341"/>
      <c r="DW113" s="341"/>
      <c r="DX113" s="341"/>
      <c r="DY113" s="341"/>
      <c r="DZ113" s="341"/>
      <c r="EA113" s="341"/>
      <c r="EB113" s="341"/>
      <c r="EC113" s="341"/>
      <c r="ED113" s="1835"/>
      <c r="EE113" s="1840"/>
      <c r="EG113" s="341"/>
      <c r="EH113" s="341"/>
      <c r="EI113" s="341"/>
      <c r="EJ113" s="341"/>
      <c r="EK113" s="341"/>
      <c r="EL113" s="341"/>
      <c r="EM113" s="341"/>
      <c r="EN113" s="341"/>
      <c r="EO113" s="341"/>
      <c r="EP113" s="341"/>
      <c r="EQ113" s="341"/>
      <c r="ER113" s="341"/>
      <c r="ES113" s="341"/>
      <c r="ET113" s="341"/>
      <c r="EU113" s="341"/>
      <c r="EV113" s="341"/>
      <c r="EW113" s="341"/>
      <c r="EX113" s="341"/>
      <c r="EY113" s="341"/>
      <c r="EZ113" s="341"/>
      <c r="FA113" s="1835"/>
      <c r="FB113" s="1840"/>
      <c r="FD113" s="341"/>
      <c r="FE113" s="341"/>
      <c r="FF113" s="341"/>
      <c r="FG113" s="341"/>
      <c r="FH113" s="341"/>
      <c r="FI113" s="341"/>
      <c r="FJ113" s="341"/>
      <c r="FK113" s="341"/>
      <c r="FL113" s="341"/>
      <c r="FM113" s="341"/>
      <c r="FN113" s="341"/>
      <c r="FO113" s="341"/>
      <c r="FP113" s="341"/>
      <c r="FQ113" s="341"/>
      <c r="FR113" s="341"/>
      <c r="FS113" s="341"/>
      <c r="FT113" s="341"/>
      <c r="FU113" s="341"/>
      <c r="FV113" s="341"/>
      <c r="FW113" s="341"/>
      <c r="FX113" s="1835"/>
      <c r="FY113" s="1840"/>
    </row>
    <row r="114" spans="23:182" x14ac:dyDescent="0.2"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1835"/>
      <c r="AQ114" s="18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  <c r="BC114" s="341"/>
      <c r="BD114" s="341"/>
      <c r="BE114" s="341"/>
      <c r="BF114" s="341"/>
      <c r="BG114" s="341"/>
      <c r="BH114" s="341"/>
      <c r="BI114" s="341"/>
      <c r="BJ114" s="341"/>
      <c r="BK114" s="341"/>
      <c r="BL114" s="341"/>
      <c r="BM114" s="1835"/>
      <c r="BN114" s="1841"/>
      <c r="BP114" s="341"/>
      <c r="BQ114" s="341"/>
      <c r="BR114" s="341"/>
      <c r="BS114" s="341"/>
      <c r="BT114" s="341"/>
      <c r="BU114" s="341"/>
      <c r="BV114" s="341"/>
      <c r="BW114" s="341"/>
      <c r="BX114" s="341"/>
      <c r="BY114" s="341"/>
      <c r="BZ114" s="341"/>
      <c r="CA114" s="341"/>
      <c r="CB114" s="341"/>
      <c r="CC114" s="341"/>
      <c r="CD114" s="341"/>
      <c r="CE114" s="341"/>
      <c r="CF114" s="341"/>
      <c r="CG114" s="341"/>
      <c r="CH114" s="341"/>
      <c r="CI114" s="341"/>
      <c r="CJ114" s="1835"/>
      <c r="CK114" s="1841"/>
      <c r="CM114" s="341"/>
      <c r="CN114" s="341"/>
      <c r="CO114" s="341"/>
      <c r="CP114" s="341"/>
      <c r="CQ114" s="341"/>
      <c r="CR114" s="341"/>
      <c r="CS114" s="341"/>
      <c r="CT114" s="341"/>
      <c r="CU114" s="341"/>
      <c r="CV114" s="341"/>
      <c r="CW114" s="341"/>
      <c r="CX114" s="341"/>
      <c r="CY114" s="341"/>
      <c r="CZ114" s="341"/>
      <c r="DA114" s="341"/>
      <c r="DB114" s="341"/>
      <c r="DC114" s="341"/>
      <c r="DD114" s="341"/>
      <c r="DE114" s="341"/>
      <c r="DF114" s="341"/>
      <c r="DG114" s="1835"/>
      <c r="DH114" s="1841"/>
      <c r="DJ114" s="341"/>
      <c r="DK114" s="341"/>
      <c r="DL114" s="341"/>
      <c r="DM114" s="341"/>
      <c r="DN114" s="341"/>
      <c r="DO114" s="341"/>
      <c r="DP114" s="341"/>
      <c r="DQ114" s="341"/>
      <c r="DR114" s="341"/>
      <c r="DS114" s="341"/>
      <c r="DT114" s="341"/>
      <c r="DU114" s="341"/>
      <c r="DV114" s="341"/>
      <c r="DW114" s="341"/>
      <c r="DX114" s="341"/>
      <c r="DY114" s="341"/>
      <c r="DZ114" s="341"/>
      <c r="EA114" s="341"/>
      <c r="EB114" s="341"/>
      <c r="EC114" s="341"/>
      <c r="ED114" s="1835"/>
      <c r="EE114" s="1841"/>
      <c r="EG114" s="341"/>
      <c r="EH114" s="341"/>
      <c r="EI114" s="341"/>
      <c r="EJ114" s="341"/>
      <c r="EK114" s="341"/>
      <c r="EL114" s="341"/>
      <c r="EM114" s="341"/>
      <c r="EN114" s="341"/>
      <c r="EO114" s="341"/>
      <c r="EP114" s="341"/>
      <c r="EQ114" s="341"/>
      <c r="ER114" s="341"/>
      <c r="ES114" s="341"/>
      <c r="ET114" s="341"/>
      <c r="EU114" s="341"/>
      <c r="EV114" s="341"/>
      <c r="EW114" s="341"/>
      <c r="EX114" s="341"/>
      <c r="EY114" s="341"/>
      <c r="EZ114" s="341"/>
      <c r="FA114" s="1835"/>
      <c r="FB114" s="1841"/>
      <c r="FD114" s="341"/>
      <c r="FE114" s="341"/>
      <c r="FF114" s="341"/>
      <c r="FG114" s="341"/>
      <c r="FH114" s="341"/>
      <c r="FI114" s="341"/>
      <c r="FJ114" s="341"/>
      <c r="FK114" s="341"/>
      <c r="FL114" s="341"/>
      <c r="FM114" s="341"/>
      <c r="FN114" s="341"/>
      <c r="FO114" s="341"/>
      <c r="FP114" s="341"/>
      <c r="FQ114" s="341"/>
      <c r="FR114" s="341"/>
      <c r="FS114" s="341"/>
      <c r="FT114" s="341"/>
      <c r="FU114" s="341"/>
      <c r="FV114" s="341"/>
      <c r="FW114" s="341"/>
      <c r="FX114" s="1835"/>
      <c r="FY114" s="1841"/>
    </row>
    <row r="115" spans="23:182" x14ac:dyDescent="0.2"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1835"/>
      <c r="AQ115" s="1841"/>
      <c r="AR115" s="960"/>
      <c r="AS115" s="341"/>
      <c r="AT115" s="341"/>
      <c r="AU115" s="341"/>
      <c r="AV115" s="341"/>
      <c r="AW115" s="341"/>
      <c r="AX115" s="341"/>
      <c r="AY115" s="341"/>
      <c r="AZ115" s="341"/>
      <c r="BA115" s="341"/>
      <c r="BB115" s="341"/>
      <c r="BC115" s="341"/>
      <c r="BD115" s="341"/>
      <c r="BE115" s="341"/>
      <c r="BF115" s="341"/>
      <c r="BG115" s="341"/>
      <c r="BH115" s="341"/>
      <c r="BI115" s="341"/>
      <c r="BJ115" s="341"/>
      <c r="BK115" s="341"/>
      <c r="BL115" s="341"/>
      <c r="BM115" s="1835"/>
      <c r="BN115" s="1841"/>
      <c r="BO115" s="960"/>
      <c r="BP115" s="341"/>
      <c r="BQ115" s="341"/>
      <c r="BR115" s="341"/>
      <c r="BS115" s="341"/>
      <c r="BT115" s="341"/>
      <c r="BU115" s="341"/>
      <c r="BV115" s="341"/>
      <c r="BW115" s="341"/>
      <c r="BX115" s="341"/>
      <c r="BY115" s="341"/>
      <c r="BZ115" s="341"/>
      <c r="CA115" s="341"/>
      <c r="CB115" s="341"/>
      <c r="CC115" s="341"/>
      <c r="CD115" s="341"/>
      <c r="CE115" s="341"/>
      <c r="CF115" s="341"/>
      <c r="CG115" s="341"/>
      <c r="CH115" s="341"/>
      <c r="CI115" s="341"/>
      <c r="CJ115" s="1835"/>
      <c r="CK115" s="1841"/>
      <c r="CL115" s="960"/>
      <c r="CM115" s="341"/>
      <c r="CN115" s="341"/>
      <c r="CO115" s="341"/>
      <c r="CP115" s="341"/>
      <c r="CQ115" s="341"/>
      <c r="CR115" s="341"/>
      <c r="CS115" s="341"/>
      <c r="CT115" s="341"/>
      <c r="CU115" s="341"/>
      <c r="CV115" s="341"/>
      <c r="CW115" s="341"/>
      <c r="CX115" s="341"/>
      <c r="CY115" s="341"/>
      <c r="CZ115" s="341"/>
      <c r="DA115" s="341"/>
      <c r="DB115" s="341"/>
      <c r="DC115" s="341"/>
      <c r="DD115" s="341"/>
      <c r="DE115" s="341"/>
      <c r="DF115" s="341"/>
      <c r="DG115" s="1835"/>
      <c r="DH115" s="1841"/>
      <c r="DI115" s="960"/>
      <c r="DJ115" s="341"/>
      <c r="DK115" s="341"/>
      <c r="DL115" s="341"/>
      <c r="DM115" s="341"/>
      <c r="DN115" s="341"/>
      <c r="DO115" s="341"/>
      <c r="DP115" s="341"/>
      <c r="DQ115" s="341"/>
      <c r="DR115" s="341"/>
      <c r="DS115" s="341"/>
      <c r="DT115" s="341"/>
      <c r="DU115" s="341"/>
      <c r="DV115" s="341"/>
      <c r="DW115" s="341"/>
      <c r="DX115" s="341"/>
      <c r="DY115" s="341"/>
      <c r="DZ115" s="341"/>
      <c r="EA115" s="341"/>
      <c r="EB115" s="341"/>
      <c r="EC115" s="341"/>
      <c r="ED115" s="1835"/>
      <c r="EE115" s="1841"/>
      <c r="EF115" s="960"/>
      <c r="EG115" s="341"/>
      <c r="EH115" s="341"/>
      <c r="EI115" s="341"/>
      <c r="EJ115" s="341"/>
      <c r="EK115" s="341"/>
      <c r="EL115" s="341"/>
      <c r="EM115" s="341"/>
      <c r="EN115" s="341"/>
      <c r="EO115" s="341"/>
      <c r="EP115" s="341"/>
      <c r="EQ115" s="341"/>
      <c r="ER115" s="341"/>
      <c r="ES115" s="341"/>
      <c r="ET115" s="341"/>
      <c r="EU115" s="341"/>
      <c r="EV115" s="341"/>
      <c r="EW115" s="341"/>
      <c r="EX115" s="341"/>
      <c r="EY115" s="341"/>
      <c r="EZ115" s="341"/>
      <c r="FA115" s="1835"/>
      <c r="FB115" s="1841"/>
      <c r="FC115" s="960"/>
      <c r="FD115" s="341"/>
      <c r="FE115" s="341"/>
      <c r="FF115" s="341"/>
      <c r="FG115" s="341"/>
      <c r="FH115" s="341"/>
      <c r="FI115" s="341"/>
      <c r="FJ115" s="341"/>
      <c r="FK115" s="341"/>
      <c r="FL115" s="341"/>
      <c r="FM115" s="341"/>
      <c r="FN115" s="341"/>
      <c r="FO115" s="341"/>
      <c r="FP115" s="341"/>
      <c r="FQ115" s="341"/>
      <c r="FR115" s="341"/>
      <c r="FS115" s="341"/>
      <c r="FT115" s="341"/>
      <c r="FU115" s="341"/>
      <c r="FV115" s="341"/>
      <c r="FW115" s="341"/>
      <c r="FX115" s="1835"/>
      <c r="FY115" s="1841"/>
      <c r="FZ115" s="960"/>
    </row>
    <row r="116" spans="23:182" x14ac:dyDescent="0.2"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1835"/>
      <c r="AQ116" s="18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1835"/>
      <c r="BN116" s="18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1835"/>
      <c r="CK116" s="18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  <c r="CX116" s="341"/>
      <c r="CY116" s="341"/>
      <c r="CZ116" s="341"/>
      <c r="DA116" s="341"/>
      <c r="DB116" s="341"/>
      <c r="DC116" s="341"/>
      <c r="DD116" s="341"/>
      <c r="DE116" s="341"/>
      <c r="DF116" s="341"/>
      <c r="DG116" s="1835"/>
      <c r="DH116" s="1841"/>
      <c r="DJ116" s="341"/>
      <c r="DK116" s="341"/>
      <c r="DL116" s="341"/>
      <c r="DM116" s="341"/>
      <c r="DN116" s="341"/>
      <c r="DO116" s="341"/>
      <c r="DP116" s="341"/>
      <c r="DQ116" s="341"/>
      <c r="DR116" s="341"/>
      <c r="DS116" s="341"/>
      <c r="DT116" s="341"/>
      <c r="DU116" s="341"/>
      <c r="DV116" s="341"/>
      <c r="DW116" s="341"/>
      <c r="DX116" s="341"/>
      <c r="DY116" s="341"/>
      <c r="DZ116" s="341"/>
      <c r="EA116" s="341"/>
      <c r="EB116" s="341"/>
      <c r="EC116" s="341"/>
      <c r="ED116" s="1835"/>
      <c r="EE116" s="1841"/>
      <c r="EG116" s="341"/>
      <c r="EH116" s="341"/>
      <c r="EI116" s="341"/>
      <c r="EJ116" s="341"/>
      <c r="EK116" s="341"/>
      <c r="EL116" s="341"/>
      <c r="EM116" s="341"/>
      <c r="EN116" s="341"/>
      <c r="EO116" s="341"/>
      <c r="EP116" s="341"/>
      <c r="EQ116" s="341"/>
      <c r="ER116" s="341"/>
      <c r="ES116" s="341"/>
      <c r="ET116" s="341"/>
      <c r="EU116" s="341"/>
      <c r="EV116" s="341"/>
      <c r="EW116" s="341"/>
      <c r="EX116" s="341"/>
      <c r="EY116" s="341"/>
      <c r="EZ116" s="341"/>
      <c r="FA116" s="1835"/>
      <c r="FB116" s="1841"/>
      <c r="FD116" s="341"/>
      <c r="FE116" s="341"/>
      <c r="FF116" s="341"/>
      <c r="FG116" s="341"/>
      <c r="FH116" s="341"/>
      <c r="FI116" s="341"/>
      <c r="FJ116" s="341"/>
      <c r="FK116" s="341"/>
      <c r="FL116" s="341"/>
      <c r="FM116" s="341"/>
      <c r="FN116" s="341"/>
      <c r="FO116" s="341"/>
      <c r="FP116" s="341"/>
      <c r="FQ116" s="341"/>
      <c r="FR116" s="341"/>
      <c r="FS116" s="341"/>
      <c r="FT116" s="341"/>
      <c r="FU116" s="341"/>
      <c r="FV116" s="341"/>
      <c r="FW116" s="341"/>
      <c r="FX116" s="1835"/>
      <c r="FY116" s="1841"/>
    </row>
    <row r="117" spans="23:182" x14ac:dyDescent="0.2"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1835"/>
      <c r="AQ117" s="18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  <c r="BC117" s="341"/>
      <c r="BD117" s="341"/>
      <c r="BE117" s="341"/>
      <c r="BF117" s="341"/>
      <c r="BG117" s="341"/>
      <c r="BH117" s="341"/>
      <c r="BI117" s="341"/>
      <c r="BJ117" s="341"/>
      <c r="BK117" s="341"/>
      <c r="BL117" s="341"/>
      <c r="BM117" s="1835"/>
      <c r="BN117" s="1841"/>
      <c r="BP117" s="341"/>
      <c r="BQ117" s="341"/>
      <c r="BR117" s="341"/>
      <c r="BS117" s="341"/>
      <c r="BT117" s="341"/>
      <c r="BU117" s="341"/>
      <c r="BV117" s="341"/>
      <c r="BW117" s="341"/>
      <c r="BX117" s="341"/>
      <c r="BY117" s="341"/>
      <c r="BZ117" s="341"/>
      <c r="CA117" s="341"/>
      <c r="CB117" s="341"/>
      <c r="CC117" s="341"/>
      <c r="CD117" s="341"/>
      <c r="CE117" s="341"/>
      <c r="CF117" s="341"/>
      <c r="CG117" s="341"/>
      <c r="CH117" s="341"/>
      <c r="CI117" s="341"/>
      <c r="CJ117" s="1835"/>
      <c r="CK117" s="1841"/>
      <c r="CM117" s="341"/>
      <c r="CN117" s="341"/>
      <c r="CO117" s="341"/>
      <c r="CP117" s="341"/>
      <c r="CQ117" s="341"/>
      <c r="CR117" s="341"/>
      <c r="CS117" s="341"/>
      <c r="CT117" s="341"/>
      <c r="CU117" s="341"/>
      <c r="CV117" s="341"/>
      <c r="CW117" s="341"/>
      <c r="CX117" s="341"/>
      <c r="CY117" s="341"/>
      <c r="CZ117" s="341"/>
      <c r="DA117" s="341"/>
      <c r="DB117" s="341"/>
      <c r="DC117" s="341"/>
      <c r="DD117" s="341"/>
      <c r="DE117" s="341"/>
      <c r="DF117" s="341"/>
      <c r="DG117" s="1835"/>
      <c r="DH117" s="1841"/>
      <c r="DJ117" s="341"/>
      <c r="DK117" s="341"/>
      <c r="DL117" s="341"/>
      <c r="DM117" s="341"/>
      <c r="DN117" s="341"/>
      <c r="DO117" s="341"/>
      <c r="DP117" s="341"/>
      <c r="DQ117" s="341"/>
      <c r="DR117" s="341"/>
      <c r="DS117" s="341"/>
      <c r="DT117" s="341"/>
      <c r="DU117" s="341"/>
      <c r="DV117" s="341"/>
      <c r="DW117" s="341"/>
      <c r="DX117" s="341"/>
      <c r="DY117" s="341"/>
      <c r="DZ117" s="341"/>
      <c r="EA117" s="341"/>
      <c r="EB117" s="341"/>
      <c r="EC117" s="341"/>
      <c r="ED117" s="1835"/>
      <c r="EE117" s="1841"/>
      <c r="EG117" s="341"/>
      <c r="EH117" s="341"/>
      <c r="EI117" s="341"/>
      <c r="EJ117" s="341"/>
      <c r="EK117" s="341"/>
      <c r="EL117" s="341"/>
      <c r="EM117" s="341"/>
      <c r="EN117" s="341"/>
      <c r="EO117" s="341"/>
      <c r="EP117" s="341"/>
      <c r="EQ117" s="341"/>
      <c r="ER117" s="341"/>
      <c r="ES117" s="341"/>
      <c r="ET117" s="341"/>
      <c r="EU117" s="341"/>
      <c r="EV117" s="341"/>
      <c r="EW117" s="341"/>
      <c r="EX117" s="341"/>
      <c r="EY117" s="341"/>
      <c r="EZ117" s="341"/>
      <c r="FA117" s="1835"/>
      <c r="FB117" s="1841"/>
      <c r="FD117" s="341"/>
      <c r="FE117" s="341"/>
      <c r="FF117" s="341"/>
      <c r="FG117" s="341"/>
      <c r="FH117" s="341"/>
      <c r="FI117" s="341"/>
      <c r="FJ117" s="341"/>
      <c r="FK117" s="341"/>
      <c r="FL117" s="341"/>
      <c r="FM117" s="341"/>
      <c r="FN117" s="341"/>
      <c r="FO117" s="341"/>
      <c r="FP117" s="341"/>
      <c r="FQ117" s="341"/>
      <c r="FR117" s="341"/>
      <c r="FS117" s="341"/>
      <c r="FT117" s="341"/>
      <c r="FU117" s="341"/>
      <c r="FV117" s="341"/>
      <c r="FW117" s="341"/>
      <c r="FX117" s="1835"/>
      <c r="FY117" s="1841"/>
    </row>
    <row r="118" spans="23:182" x14ac:dyDescent="0.2">
      <c r="W118" s="638"/>
      <c r="X118" s="638"/>
      <c r="Y118" s="638"/>
      <c r="Z118" s="638"/>
      <c r="AA118" s="638"/>
      <c r="AB118" s="638"/>
      <c r="AC118" s="638"/>
      <c r="AD118" s="638"/>
      <c r="AE118" s="638"/>
      <c r="AF118" s="638"/>
      <c r="AG118" s="638"/>
      <c r="AH118" s="638"/>
      <c r="AI118" s="638"/>
      <c r="AJ118" s="638"/>
      <c r="AK118" s="638"/>
      <c r="AL118" s="638"/>
      <c r="AM118" s="638"/>
      <c r="AN118" s="638"/>
      <c r="AO118" s="638"/>
      <c r="AP118" s="1835"/>
      <c r="AQ118" s="1841"/>
      <c r="AR118" s="708"/>
      <c r="AS118" s="638"/>
      <c r="AT118" s="638"/>
      <c r="AU118" s="638"/>
      <c r="AV118" s="638"/>
      <c r="AW118" s="638"/>
      <c r="AX118" s="638"/>
      <c r="AY118" s="638"/>
      <c r="AZ118" s="638"/>
      <c r="BA118" s="638"/>
      <c r="BB118" s="638"/>
      <c r="BC118" s="638"/>
      <c r="BD118" s="638"/>
      <c r="BE118" s="638"/>
      <c r="BF118" s="638"/>
      <c r="BG118" s="638"/>
      <c r="BH118" s="638"/>
      <c r="BI118" s="638"/>
      <c r="BJ118" s="638"/>
      <c r="BK118" s="638"/>
      <c r="BL118" s="638"/>
      <c r="BM118" s="1835"/>
      <c r="BN118" s="1841"/>
      <c r="BO118" s="708"/>
      <c r="BP118" s="638"/>
      <c r="BQ118" s="638"/>
      <c r="BR118" s="638"/>
      <c r="BS118" s="638"/>
      <c r="BT118" s="638"/>
      <c r="BU118" s="638"/>
      <c r="BV118" s="638"/>
      <c r="BW118" s="638"/>
      <c r="BX118" s="638"/>
      <c r="BY118" s="638"/>
      <c r="BZ118" s="638"/>
      <c r="CA118" s="638"/>
      <c r="CB118" s="638"/>
      <c r="CC118" s="638"/>
      <c r="CD118" s="638"/>
      <c r="CE118" s="638"/>
      <c r="CF118" s="638"/>
      <c r="CG118" s="638"/>
      <c r="CH118" s="638"/>
      <c r="CI118" s="638"/>
      <c r="CJ118" s="1835"/>
      <c r="CK118" s="1841"/>
      <c r="CL118" s="708"/>
      <c r="CM118" s="638"/>
      <c r="CN118" s="638"/>
      <c r="CO118" s="638"/>
      <c r="CP118" s="638"/>
      <c r="CQ118" s="638"/>
      <c r="CR118" s="638"/>
      <c r="CS118" s="638"/>
      <c r="CT118" s="638"/>
      <c r="CU118" s="638"/>
      <c r="CV118" s="638"/>
      <c r="CW118" s="638"/>
      <c r="CX118" s="638"/>
      <c r="CY118" s="638"/>
      <c r="CZ118" s="638"/>
      <c r="DA118" s="638"/>
      <c r="DB118" s="638"/>
      <c r="DC118" s="638"/>
      <c r="DD118" s="638"/>
      <c r="DE118" s="638"/>
      <c r="DF118" s="638"/>
      <c r="DG118" s="1835"/>
      <c r="DH118" s="1841"/>
      <c r="DI118" s="708"/>
      <c r="DJ118" s="638"/>
      <c r="DK118" s="638"/>
      <c r="DL118" s="638"/>
      <c r="DM118" s="638"/>
      <c r="DN118" s="638"/>
      <c r="DO118" s="638"/>
      <c r="DP118" s="638"/>
      <c r="DQ118" s="638"/>
      <c r="DR118" s="638"/>
      <c r="DS118" s="638"/>
      <c r="DT118" s="638"/>
      <c r="DU118" s="638"/>
      <c r="DV118" s="638"/>
      <c r="DW118" s="638"/>
      <c r="DX118" s="638"/>
      <c r="DY118" s="638"/>
      <c r="DZ118" s="638"/>
      <c r="EA118" s="638"/>
      <c r="EB118" s="638"/>
      <c r="EC118" s="638"/>
      <c r="ED118" s="1835"/>
      <c r="EE118" s="1841"/>
      <c r="EF118" s="708"/>
      <c r="EG118" s="638"/>
      <c r="EH118" s="638"/>
      <c r="EI118" s="638"/>
      <c r="EJ118" s="638"/>
      <c r="EK118" s="638"/>
      <c r="EL118" s="638"/>
      <c r="EM118" s="638"/>
      <c r="EN118" s="638"/>
      <c r="EO118" s="638"/>
      <c r="EP118" s="638"/>
      <c r="EQ118" s="638"/>
      <c r="ER118" s="638"/>
      <c r="ES118" s="638"/>
      <c r="ET118" s="638"/>
      <c r="EU118" s="638"/>
      <c r="EV118" s="638"/>
      <c r="EW118" s="638"/>
      <c r="EX118" s="638"/>
      <c r="EY118" s="638"/>
      <c r="EZ118" s="638"/>
      <c r="FA118" s="1835"/>
      <c r="FB118" s="1841"/>
      <c r="FC118" s="708"/>
      <c r="FD118" s="638"/>
      <c r="FE118" s="638"/>
      <c r="FF118" s="638"/>
      <c r="FG118" s="638"/>
      <c r="FH118" s="638"/>
      <c r="FI118" s="638"/>
      <c r="FJ118" s="638"/>
      <c r="FK118" s="638"/>
      <c r="FL118" s="638"/>
      <c r="FM118" s="638"/>
      <c r="FN118" s="638"/>
      <c r="FO118" s="638"/>
      <c r="FP118" s="638"/>
      <c r="FQ118" s="638"/>
      <c r="FR118" s="638"/>
      <c r="FS118" s="638"/>
      <c r="FT118" s="638"/>
      <c r="FU118" s="638"/>
      <c r="FV118" s="638"/>
      <c r="FW118" s="638"/>
      <c r="FX118" s="1835"/>
      <c r="FY118" s="1841"/>
      <c r="FZ118" s="708"/>
    </row>
    <row r="119" spans="23:182" ht="12.75" customHeight="1" x14ac:dyDescent="0.2"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1835"/>
      <c r="AQ119" s="1840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  <c r="BC119" s="341"/>
      <c r="BD119" s="341"/>
      <c r="BE119" s="341"/>
      <c r="BF119" s="341"/>
      <c r="BG119" s="341"/>
      <c r="BH119" s="341"/>
      <c r="BI119" s="341"/>
      <c r="BJ119" s="341"/>
      <c r="BK119" s="341"/>
      <c r="BL119" s="341"/>
      <c r="BM119" s="1835"/>
      <c r="BN119" s="1840"/>
      <c r="BP119" s="341"/>
      <c r="BQ119" s="341"/>
      <c r="BR119" s="341"/>
      <c r="BS119" s="341"/>
      <c r="BT119" s="341"/>
      <c r="BU119" s="341"/>
      <c r="BV119" s="341"/>
      <c r="BW119" s="341"/>
      <c r="BX119" s="341"/>
      <c r="BY119" s="341"/>
      <c r="BZ119" s="341"/>
      <c r="CA119" s="341"/>
      <c r="CB119" s="341"/>
      <c r="CC119" s="341"/>
      <c r="CD119" s="341"/>
      <c r="CE119" s="341"/>
      <c r="CF119" s="341"/>
      <c r="CG119" s="341"/>
      <c r="CH119" s="341"/>
      <c r="CI119" s="341"/>
      <c r="CJ119" s="1835"/>
      <c r="CK119" s="1840"/>
      <c r="CM119" s="341"/>
      <c r="CN119" s="341"/>
      <c r="CO119" s="341"/>
      <c r="CP119" s="341"/>
      <c r="CQ119" s="341"/>
      <c r="CR119" s="341"/>
      <c r="CS119" s="341"/>
      <c r="CT119" s="341"/>
      <c r="CU119" s="341"/>
      <c r="CV119" s="341"/>
      <c r="CW119" s="341"/>
      <c r="CX119" s="341"/>
      <c r="CY119" s="341"/>
      <c r="CZ119" s="341"/>
      <c r="DA119" s="341"/>
      <c r="DB119" s="341"/>
      <c r="DC119" s="341"/>
      <c r="DD119" s="341"/>
      <c r="DE119" s="341"/>
      <c r="DF119" s="341"/>
      <c r="DG119" s="1835"/>
      <c r="DH119" s="1840"/>
      <c r="DJ119" s="341"/>
      <c r="DK119" s="341"/>
      <c r="DL119" s="341"/>
      <c r="DM119" s="341"/>
      <c r="DN119" s="341"/>
      <c r="DO119" s="341"/>
      <c r="DP119" s="341"/>
      <c r="DQ119" s="341"/>
      <c r="DR119" s="341"/>
      <c r="DS119" s="341"/>
      <c r="DT119" s="341"/>
      <c r="DU119" s="341"/>
      <c r="DV119" s="341"/>
      <c r="DW119" s="341"/>
      <c r="DX119" s="341"/>
      <c r="DY119" s="341"/>
      <c r="DZ119" s="341"/>
      <c r="EA119" s="341"/>
      <c r="EB119" s="341"/>
      <c r="EC119" s="341"/>
      <c r="ED119" s="1835"/>
      <c r="EE119" s="1840"/>
      <c r="EG119" s="341"/>
      <c r="EH119" s="341"/>
      <c r="EI119" s="341"/>
      <c r="EJ119" s="341"/>
      <c r="EK119" s="341"/>
      <c r="EL119" s="341"/>
      <c r="EM119" s="341"/>
      <c r="EN119" s="341"/>
      <c r="EO119" s="341"/>
      <c r="EP119" s="341"/>
      <c r="EQ119" s="341"/>
      <c r="ER119" s="341"/>
      <c r="ES119" s="341"/>
      <c r="ET119" s="341"/>
      <c r="EU119" s="341"/>
      <c r="EV119" s="341"/>
      <c r="EW119" s="341"/>
      <c r="EX119" s="341"/>
      <c r="EY119" s="341"/>
      <c r="EZ119" s="341"/>
      <c r="FA119" s="1835"/>
      <c r="FB119" s="1840"/>
      <c r="FD119" s="341"/>
      <c r="FE119" s="341"/>
      <c r="FF119" s="341"/>
      <c r="FG119" s="341"/>
      <c r="FH119" s="341"/>
      <c r="FI119" s="341"/>
      <c r="FJ119" s="341"/>
      <c r="FK119" s="341"/>
      <c r="FL119" s="341"/>
      <c r="FM119" s="341"/>
      <c r="FN119" s="341"/>
      <c r="FO119" s="341"/>
      <c r="FP119" s="341"/>
      <c r="FQ119" s="341"/>
      <c r="FR119" s="341"/>
      <c r="FS119" s="341"/>
      <c r="FT119" s="341"/>
      <c r="FU119" s="341"/>
      <c r="FV119" s="341"/>
      <c r="FW119" s="341"/>
      <c r="FX119" s="1835"/>
      <c r="FY119" s="1840"/>
    </row>
    <row r="120" spans="23:182" x14ac:dyDescent="0.2"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1835"/>
      <c r="AQ120" s="18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  <c r="BC120" s="341"/>
      <c r="BD120" s="341"/>
      <c r="BE120" s="341"/>
      <c r="BF120" s="341"/>
      <c r="BG120" s="341"/>
      <c r="BH120" s="341"/>
      <c r="BI120" s="341"/>
      <c r="BJ120" s="341"/>
      <c r="BK120" s="341"/>
      <c r="BL120" s="341"/>
      <c r="BM120" s="1835"/>
      <c r="BN120" s="1841"/>
      <c r="BP120" s="341"/>
      <c r="BQ120" s="341"/>
      <c r="BR120" s="341"/>
      <c r="BS120" s="341"/>
      <c r="BT120" s="341"/>
      <c r="BU120" s="341"/>
      <c r="BV120" s="341"/>
      <c r="BW120" s="341"/>
      <c r="BX120" s="341"/>
      <c r="BY120" s="341"/>
      <c r="BZ120" s="341"/>
      <c r="CA120" s="341"/>
      <c r="CB120" s="341"/>
      <c r="CC120" s="341"/>
      <c r="CD120" s="341"/>
      <c r="CE120" s="341"/>
      <c r="CF120" s="341"/>
      <c r="CG120" s="341"/>
      <c r="CH120" s="341"/>
      <c r="CI120" s="341"/>
      <c r="CJ120" s="1835"/>
      <c r="CK120" s="1841"/>
      <c r="CM120" s="341"/>
      <c r="CN120" s="341"/>
      <c r="CO120" s="341"/>
      <c r="CP120" s="341"/>
      <c r="CQ120" s="341"/>
      <c r="CR120" s="341"/>
      <c r="CS120" s="341"/>
      <c r="CT120" s="341"/>
      <c r="CU120" s="341"/>
      <c r="CV120" s="341"/>
      <c r="CW120" s="341"/>
      <c r="CX120" s="341"/>
      <c r="CY120" s="341"/>
      <c r="CZ120" s="341"/>
      <c r="DA120" s="341"/>
      <c r="DB120" s="341"/>
      <c r="DC120" s="341"/>
      <c r="DD120" s="341"/>
      <c r="DE120" s="341"/>
      <c r="DF120" s="341"/>
      <c r="DG120" s="1835"/>
      <c r="DH120" s="1841"/>
      <c r="DJ120" s="341"/>
      <c r="DK120" s="341"/>
      <c r="DL120" s="341"/>
      <c r="DM120" s="341"/>
      <c r="DN120" s="341"/>
      <c r="DO120" s="341"/>
      <c r="DP120" s="341"/>
      <c r="DQ120" s="341"/>
      <c r="DR120" s="341"/>
      <c r="DS120" s="341"/>
      <c r="DT120" s="341"/>
      <c r="DU120" s="341"/>
      <c r="DV120" s="341"/>
      <c r="DW120" s="341"/>
      <c r="DX120" s="341"/>
      <c r="DY120" s="341"/>
      <c r="DZ120" s="341"/>
      <c r="EA120" s="341"/>
      <c r="EB120" s="341"/>
      <c r="EC120" s="341"/>
      <c r="ED120" s="1835"/>
      <c r="EE120" s="1841"/>
      <c r="EG120" s="341"/>
      <c r="EH120" s="341"/>
      <c r="EI120" s="341"/>
      <c r="EJ120" s="341"/>
      <c r="EK120" s="341"/>
      <c r="EL120" s="341"/>
      <c r="EM120" s="341"/>
      <c r="EN120" s="341"/>
      <c r="EO120" s="341"/>
      <c r="EP120" s="341"/>
      <c r="EQ120" s="341"/>
      <c r="ER120" s="341"/>
      <c r="ES120" s="341"/>
      <c r="ET120" s="341"/>
      <c r="EU120" s="341"/>
      <c r="EV120" s="341"/>
      <c r="EW120" s="341"/>
      <c r="EX120" s="341"/>
      <c r="EY120" s="341"/>
      <c r="EZ120" s="341"/>
      <c r="FA120" s="1835"/>
      <c r="FB120" s="1841"/>
      <c r="FD120" s="341"/>
      <c r="FE120" s="341"/>
      <c r="FF120" s="341"/>
      <c r="FG120" s="341"/>
      <c r="FH120" s="341"/>
      <c r="FI120" s="341"/>
      <c r="FJ120" s="341"/>
      <c r="FK120" s="341"/>
      <c r="FL120" s="341"/>
      <c r="FM120" s="341"/>
      <c r="FN120" s="341"/>
      <c r="FO120" s="341"/>
      <c r="FP120" s="341"/>
      <c r="FQ120" s="341"/>
      <c r="FR120" s="341"/>
      <c r="FS120" s="341"/>
      <c r="FT120" s="341"/>
      <c r="FU120" s="341"/>
      <c r="FV120" s="341"/>
      <c r="FW120" s="341"/>
      <c r="FX120" s="1835"/>
      <c r="FY120" s="1841"/>
    </row>
    <row r="121" spans="23:182" x14ac:dyDescent="0.2">
      <c r="W121" s="638"/>
      <c r="X121" s="638"/>
      <c r="Y121" s="638"/>
      <c r="Z121" s="638"/>
      <c r="AA121" s="638"/>
      <c r="AB121" s="638"/>
      <c r="AC121" s="638"/>
      <c r="AD121" s="638"/>
      <c r="AE121" s="638"/>
      <c r="AF121" s="638"/>
      <c r="AG121" s="638"/>
      <c r="AH121" s="638"/>
      <c r="AI121" s="638"/>
      <c r="AJ121" s="638"/>
      <c r="AK121" s="638"/>
      <c r="AL121" s="638"/>
      <c r="AM121" s="638"/>
      <c r="AN121" s="638"/>
      <c r="AO121" s="638"/>
      <c r="AP121" s="1835"/>
      <c r="AQ121" s="1841"/>
      <c r="AR121" s="708"/>
      <c r="AS121" s="638"/>
      <c r="AT121" s="638"/>
      <c r="AU121" s="638"/>
      <c r="AV121" s="638"/>
      <c r="AW121" s="638"/>
      <c r="AX121" s="638"/>
      <c r="AY121" s="638"/>
      <c r="AZ121" s="638"/>
      <c r="BA121" s="638"/>
      <c r="BB121" s="638"/>
      <c r="BC121" s="638"/>
      <c r="BD121" s="638"/>
      <c r="BE121" s="638"/>
      <c r="BF121" s="638"/>
      <c r="BG121" s="638"/>
      <c r="BH121" s="638"/>
      <c r="BI121" s="638"/>
      <c r="BJ121" s="638"/>
      <c r="BK121" s="638"/>
      <c r="BL121" s="638"/>
      <c r="BM121" s="1835"/>
      <c r="BN121" s="1841"/>
      <c r="BO121" s="708"/>
      <c r="BP121" s="638"/>
      <c r="BQ121" s="638"/>
      <c r="BR121" s="638"/>
      <c r="BS121" s="638"/>
      <c r="BT121" s="638"/>
      <c r="BU121" s="638"/>
      <c r="BV121" s="638"/>
      <c r="BW121" s="638"/>
      <c r="BX121" s="638"/>
      <c r="BY121" s="638"/>
      <c r="BZ121" s="638"/>
      <c r="CA121" s="638"/>
      <c r="CB121" s="638"/>
      <c r="CC121" s="638"/>
      <c r="CD121" s="638"/>
      <c r="CE121" s="638"/>
      <c r="CF121" s="638"/>
      <c r="CG121" s="638"/>
      <c r="CH121" s="638"/>
      <c r="CI121" s="638"/>
      <c r="CJ121" s="1835"/>
      <c r="CK121" s="1841"/>
      <c r="CL121" s="708"/>
      <c r="CM121" s="638"/>
      <c r="CN121" s="638"/>
      <c r="CO121" s="638"/>
      <c r="CP121" s="638"/>
      <c r="CQ121" s="638"/>
      <c r="CR121" s="638"/>
      <c r="CS121" s="638"/>
      <c r="CT121" s="638"/>
      <c r="CU121" s="638"/>
      <c r="CV121" s="638"/>
      <c r="CW121" s="638"/>
      <c r="CX121" s="638"/>
      <c r="CY121" s="638"/>
      <c r="CZ121" s="638"/>
      <c r="DA121" s="638"/>
      <c r="DB121" s="638"/>
      <c r="DC121" s="638"/>
      <c r="DD121" s="638"/>
      <c r="DE121" s="638"/>
      <c r="DF121" s="638"/>
      <c r="DG121" s="1835"/>
      <c r="DH121" s="1841"/>
      <c r="DI121" s="708"/>
      <c r="DJ121" s="638"/>
      <c r="DK121" s="638"/>
      <c r="DL121" s="638"/>
      <c r="DM121" s="638"/>
      <c r="DN121" s="638"/>
      <c r="DO121" s="638"/>
      <c r="DP121" s="638"/>
      <c r="DQ121" s="638"/>
      <c r="DR121" s="638"/>
      <c r="DS121" s="638"/>
      <c r="DT121" s="638"/>
      <c r="DU121" s="638"/>
      <c r="DV121" s="638"/>
      <c r="DW121" s="638"/>
      <c r="DX121" s="638"/>
      <c r="DY121" s="638"/>
      <c r="DZ121" s="638"/>
      <c r="EA121" s="638"/>
      <c r="EB121" s="638"/>
      <c r="EC121" s="638"/>
      <c r="ED121" s="1835"/>
      <c r="EE121" s="1841"/>
      <c r="EF121" s="708"/>
      <c r="EG121" s="638"/>
      <c r="EH121" s="638"/>
      <c r="EI121" s="638"/>
      <c r="EJ121" s="638"/>
      <c r="EK121" s="638"/>
      <c r="EL121" s="638"/>
      <c r="EM121" s="638"/>
      <c r="EN121" s="638"/>
      <c r="EO121" s="638"/>
      <c r="EP121" s="638"/>
      <c r="EQ121" s="638"/>
      <c r="ER121" s="638"/>
      <c r="ES121" s="638"/>
      <c r="ET121" s="638"/>
      <c r="EU121" s="638"/>
      <c r="EV121" s="638"/>
      <c r="EW121" s="638"/>
      <c r="EX121" s="638"/>
      <c r="EY121" s="638"/>
      <c r="EZ121" s="638"/>
      <c r="FA121" s="1835"/>
      <c r="FB121" s="1841"/>
      <c r="FC121" s="708"/>
      <c r="FD121" s="638"/>
      <c r="FE121" s="638"/>
      <c r="FF121" s="638"/>
      <c r="FG121" s="638"/>
      <c r="FH121" s="638"/>
      <c r="FI121" s="638"/>
      <c r="FJ121" s="638"/>
      <c r="FK121" s="638"/>
      <c r="FL121" s="638"/>
      <c r="FM121" s="638"/>
      <c r="FN121" s="638"/>
      <c r="FO121" s="638"/>
      <c r="FP121" s="638"/>
      <c r="FQ121" s="638"/>
      <c r="FR121" s="638"/>
      <c r="FS121" s="638"/>
      <c r="FT121" s="638"/>
      <c r="FU121" s="638"/>
      <c r="FV121" s="638"/>
      <c r="FW121" s="638"/>
      <c r="FX121" s="1835"/>
      <c r="FY121" s="1841"/>
      <c r="FZ121" s="708"/>
    </row>
    <row r="122" spans="23:182" ht="12.75" customHeight="1" x14ac:dyDescent="0.2"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1835"/>
      <c r="AQ122" s="1840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  <c r="BC122" s="341"/>
      <c r="BD122" s="341"/>
      <c r="BE122" s="341"/>
      <c r="BF122" s="341"/>
      <c r="BG122" s="341"/>
      <c r="BH122" s="341"/>
      <c r="BI122" s="341"/>
      <c r="BJ122" s="341"/>
      <c r="BK122" s="341"/>
      <c r="BL122" s="341"/>
      <c r="BM122" s="1835"/>
      <c r="BN122" s="1840"/>
      <c r="BP122" s="341"/>
      <c r="BQ122" s="341"/>
      <c r="BR122" s="341"/>
      <c r="BS122" s="341"/>
      <c r="BT122" s="341"/>
      <c r="BU122" s="341"/>
      <c r="BV122" s="341"/>
      <c r="BW122" s="341"/>
      <c r="BX122" s="341"/>
      <c r="BY122" s="341"/>
      <c r="BZ122" s="341"/>
      <c r="CA122" s="341"/>
      <c r="CB122" s="341"/>
      <c r="CC122" s="341"/>
      <c r="CD122" s="341"/>
      <c r="CE122" s="341"/>
      <c r="CF122" s="341"/>
      <c r="CG122" s="341"/>
      <c r="CH122" s="341"/>
      <c r="CI122" s="341"/>
      <c r="CJ122" s="1835"/>
      <c r="CK122" s="1840"/>
      <c r="CM122" s="341"/>
      <c r="CN122" s="341"/>
      <c r="CO122" s="341"/>
      <c r="CP122" s="341"/>
      <c r="CQ122" s="341"/>
      <c r="CR122" s="341"/>
      <c r="CS122" s="341"/>
      <c r="CT122" s="341"/>
      <c r="CU122" s="341"/>
      <c r="CV122" s="341"/>
      <c r="CW122" s="341"/>
      <c r="CX122" s="341"/>
      <c r="CY122" s="341"/>
      <c r="CZ122" s="341"/>
      <c r="DA122" s="341"/>
      <c r="DB122" s="341"/>
      <c r="DC122" s="341"/>
      <c r="DD122" s="341"/>
      <c r="DE122" s="341"/>
      <c r="DF122" s="341"/>
      <c r="DG122" s="1835"/>
      <c r="DH122" s="1840"/>
      <c r="DJ122" s="341"/>
      <c r="DK122" s="341"/>
      <c r="DL122" s="341"/>
      <c r="DM122" s="341"/>
      <c r="DN122" s="341"/>
      <c r="DO122" s="341"/>
      <c r="DP122" s="341"/>
      <c r="DQ122" s="341"/>
      <c r="DR122" s="341"/>
      <c r="DS122" s="341"/>
      <c r="DT122" s="341"/>
      <c r="DU122" s="341"/>
      <c r="DV122" s="341"/>
      <c r="DW122" s="341"/>
      <c r="DX122" s="341"/>
      <c r="DY122" s="341"/>
      <c r="DZ122" s="341"/>
      <c r="EA122" s="341"/>
      <c r="EB122" s="341"/>
      <c r="EC122" s="341"/>
      <c r="ED122" s="1835"/>
      <c r="EE122" s="1840"/>
      <c r="EG122" s="341"/>
      <c r="EH122" s="341"/>
      <c r="EI122" s="341"/>
      <c r="EJ122" s="341"/>
      <c r="EK122" s="341"/>
      <c r="EL122" s="341"/>
      <c r="EM122" s="341"/>
      <c r="EN122" s="341"/>
      <c r="EO122" s="341"/>
      <c r="EP122" s="341"/>
      <c r="EQ122" s="341"/>
      <c r="ER122" s="341"/>
      <c r="ES122" s="341"/>
      <c r="ET122" s="341"/>
      <c r="EU122" s="341"/>
      <c r="EV122" s="341"/>
      <c r="EW122" s="341"/>
      <c r="EX122" s="341"/>
      <c r="EY122" s="341"/>
      <c r="EZ122" s="341"/>
      <c r="FA122" s="1835"/>
      <c r="FB122" s="1840"/>
      <c r="FD122" s="341"/>
      <c r="FE122" s="341"/>
      <c r="FF122" s="341"/>
      <c r="FG122" s="341"/>
      <c r="FH122" s="341"/>
      <c r="FI122" s="341"/>
      <c r="FJ122" s="341"/>
      <c r="FK122" s="341"/>
      <c r="FL122" s="341"/>
      <c r="FM122" s="341"/>
      <c r="FN122" s="341"/>
      <c r="FO122" s="341"/>
      <c r="FP122" s="341"/>
      <c r="FQ122" s="341"/>
      <c r="FR122" s="341"/>
      <c r="FS122" s="341"/>
      <c r="FT122" s="341"/>
      <c r="FU122" s="341"/>
      <c r="FV122" s="341"/>
      <c r="FW122" s="341"/>
      <c r="FX122" s="1835"/>
      <c r="FY122" s="1840"/>
    </row>
    <row r="123" spans="23:182" x14ac:dyDescent="0.2"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1835"/>
      <c r="AQ123" s="18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341"/>
      <c r="BE123" s="341"/>
      <c r="BF123" s="341"/>
      <c r="BG123" s="341"/>
      <c r="BH123" s="341"/>
      <c r="BI123" s="341"/>
      <c r="BJ123" s="341"/>
      <c r="BK123" s="341"/>
      <c r="BL123" s="341"/>
      <c r="BM123" s="1835"/>
      <c r="BN123" s="18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1835"/>
      <c r="CK123" s="18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341"/>
      <c r="DC123" s="341"/>
      <c r="DD123" s="341"/>
      <c r="DE123" s="341"/>
      <c r="DF123" s="341"/>
      <c r="DG123" s="1835"/>
      <c r="DH123" s="1841"/>
      <c r="DJ123" s="341"/>
      <c r="DK123" s="341"/>
      <c r="DL123" s="341"/>
      <c r="DM123" s="341"/>
      <c r="DN123" s="341"/>
      <c r="DO123" s="341"/>
      <c r="DP123" s="341"/>
      <c r="DQ123" s="341"/>
      <c r="DR123" s="341"/>
      <c r="DS123" s="341"/>
      <c r="DT123" s="341"/>
      <c r="DU123" s="341"/>
      <c r="DV123" s="341"/>
      <c r="DW123" s="341"/>
      <c r="DX123" s="341"/>
      <c r="DY123" s="341"/>
      <c r="DZ123" s="341"/>
      <c r="EA123" s="341"/>
      <c r="EB123" s="341"/>
      <c r="EC123" s="341"/>
      <c r="ED123" s="1835"/>
      <c r="EE123" s="1841"/>
      <c r="EG123" s="341"/>
      <c r="EH123" s="341"/>
      <c r="EI123" s="341"/>
      <c r="EJ123" s="341"/>
      <c r="EK123" s="341"/>
      <c r="EL123" s="341"/>
      <c r="EM123" s="341"/>
      <c r="EN123" s="341"/>
      <c r="EO123" s="341"/>
      <c r="EP123" s="341"/>
      <c r="EQ123" s="341"/>
      <c r="ER123" s="341"/>
      <c r="ES123" s="341"/>
      <c r="ET123" s="341"/>
      <c r="EU123" s="341"/>
      <c r="EV123" s="341"/>
      <c r="EW123" s="341"/>
      <c r="EX123" s="341"/>
      <c r="EY123" s="341"/>
      <c r="EZ123" s="341"/>
      <c r="FA123" s="1835"/>
      <c r="FB123" s="1841"/>
      <c r="FD123" s="341"/>
      <c r="FE123" s="341"/>
      <c r="FF123" s="341"/>
      <c r="FG123" s="341"/>
      <c r="FH123" s="341"/>
      <c r="FI123" s="341"/>
      <c r="FJ123" s="341"/>
      <c r="FK123" s="341"/>
      <c r="FL123" s="341"/>
      <c r="FM123" s="341"/>
      <c r="FN123" s="341"/>
      <c r="FO123" s="341"/>
      <c r="FP123" s="341"/>
      <c r="FQ123" s="341"/>
      <c r="FR123" s="341"/>
      <c r="FS123" s="341"/>
      <c r="FT123" s="341"/>
      <c r="FU123" s="341"/>
      <c r="FV123" s="341"/>
      <c r="FW123" s="341"/>
      <c r="FX123" s="1835"/>
      <c r="FY123" s="1841"/>
    </row>
    <row r="124" spans="23:182" x14ac:dyDescent="0.2"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1835"/>
      <c r="AQ124" s="1841"/>
      <c r="AR124" s="960"/>
      <c r="AS124" s="341"/>
      <c r="AT124" s="341"/>
      <c r="AU124" s="341"/>
      <c r="AV124" s="341"/>
      <c r="AW124" s="341"/>
      <c r="AX124" s="341"/>
      <c r="AY124" s="341"/>
      <c r="AZ124" s="341"/>
      <c r="BA124" s="341"/>
      <c r="BB124" s="341"/>
      <c r="BC124" s="341"/>
      <c r="BD124" s="341"/>
      <c r="BE124" s="341"/>
      <c r="BF124" s="341"/>
      <c r="BG124" s="341"/>
      <c r="BH124" s="341"/>
      <c r="BI124" s="341"/>
      <c r="BJ124" s="341"/>
      <c r="BK124" s="341"/>
      <c r="BL124" s="341"/>
      <c r="BM124" s="1835"/>
      <c r="BN124" s="1841"/>
      <c r="BO124" s="960"/>
      <c r="BP124" s="341"/>
      <c r="BQ124" s="341"/>
      <c r="BR124" s="341"/>
      <c r="BS124" s="341"/>
      <c r="BT124" s="341"/>
      <c r="BU124" s="341"/>
      <c r="BV124" s="341"/>
      <c r="BW124" s="341"/>
      <c r="BX124" s="341"/>
      <c r="BY124" s="341"/>
      <c r="BZ124" s="341"/>
      <c r="CA124" s="341"/>
      <c r="CB124" s="341"/>
      <c r="CC124" s="341"/>
      <c r="CD124" s="341"/>
      <c r="CE124" s="341"/>
      <c r="CF124" s="341"/>
      <c r="CG124" s="341"/>
      <c r="CH124" s="341"/>
      <c r="CI124" s="341"/>
      <c r="CJ124" s="1835"/>
      <c r="CK124" s="1841"/>
      <c r="CL124" s="960"/>
      <c r="CM124" s="341"/>
      <c r="CN124" s="341"/>
      <c r="CO124" s="341"/>
      <c r="CP124" s="341"/>
      <c r="CQ124" s="341"/>
      <c r="CR124" s="341"/>
      <c r="CS124" s="341"/>
      <c r="CT124" s="341"/>
      <c r="CU124" s="341"/>
      <c r="CV124" s="341"/>
      <c r="CW124" s="341"/>
      <c r="CX124" s="341"/>
      <c r="CY124" s="341"/>
      <c r="CZ124" s="341"/>
      <c r="DA124" s="341"/>
      <c r="DB124" s="341"/>
      <c r="DC124" s="341"/>
      <c r="DD124" s="341"/>
      <c r="DE124" s="341"/>
      <c r="DF124" s="341"/>
      <c r="DG124" s="1835"/>
      <c r="DH124" s="1841"/>
      <c r="DI124" s="960"/>
      <c r="DJ124" s="341"/>
      <c r="DK124" s="341"/>
      <c r="DL124" s="341"/>
      <c r="DM124" s="341"/>
      <c r="DN124" s="341"/>
      <c r="DO124" s="341"/>
      <c r="DP124" s="341"/>
      <c r="DQ124" s="341"/>
      <c r="DR124" s="341"/>
      <c r="DS124" s="341"/>
      <c r="DT124" s="341"/>
      <c r="DU124" s="341"/>
      <c r="DV124" s="341"/>
      <c r="DW124" s="341"/>
      <c r="DX124" s="341"/>
      <c r="DY124" s="341"/>
      <c r="DZ124" s="341"/>
      <c r="EA124" s="341"/>
      <c r="EB124" s="341"/>
      <c r="EC124" s="341"/>
      <c r="ED124" s="1835"/>
      <c r="EE124" s="1841"/>
      <c r="EF124" s="960"/>
      <c r="EG124" s="341"/>
      <c r="EH124" s="341"/>
      <c r="EI124" s="341"/>
      <c r="EJ124" s="341"/>
      <c r="EK124" s="341"/>
      <c r="EL124" s="341"/>
      <c r="EM124" s="341"/>
      <c r="EN124" s="341"/>
      <c r="EO124" s="341"/>
      <c r="EP124" s="341"/>
      <c r="EQ124" s="341"/>
      <c r="ER124" s="341"/>
      <c r="ES124" s="341"/>
      <c r="ET124" s="341"/>
      <c r="EU124" s="341"/>
      <c r="EV124" s="341"/>
      <c r="EW124" s="341"/>
      <c r="EX124" s="341"/>
      <c r="EY124" s="341"/>
      <c r="EZ124" s="341"/>
      <c r="FA124" s="1835"/>
      <c r="FB124" s="1841"/>
      <c r="FC124" s="960"/>
      <c r="FD124" s="341"/>
      <c r="FE124" s="341"/>
      <c r="FF124" s="341"/>
      <c r="FG124" s="341"/>
      <c r="FH124" s="341"/>
      <c r="FI124" s="341"/>
      <c r="FJ124" s="341"/>
      <c r="FK124" s="341"/>
      <c r="FL124" s="341"/>
      <c r="FM124" s="341"/>
      <c r="FN124" s="341"/>
      <c r="FO124" s="341"/>
      <c r="FP124" s="341"/>
      <c r="FQ124" s="341"/>
      <c r="FR124" s="341"/>
      <c r="FS124" s="341"/>
      <c r="FT124" s="341"/>
      <c r="FU124" s="341"/>
      <c r="FV124" s="341"/>
      <c r="FW124" s="341"/>
      <c r="FX124" s="1835"/>
      <c r="FY124" s="1841"/>
      <c r="FZ124" s="960"/>
    </row>
    <row r="125" spans="23:182" x14ac:dyDescent="0.2"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1835"/>
      <c r="AQ125" s="18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  <c r="BC125" s="341"/>
      <c r="BD125" s="341"/>
      <c r="BE125" s="341"/>
      <c r="BF125" s="341"/>
      <c r="BG125" s="341"/>
      <c r="BH125" s="341"/>
      <c r="BI125" s="341"/>
      <c r="BJ125" s="341"/>
      <c r="BK125" s="341"/>
      <c r="BL125" s="341"/>
      <c r="BM125" s="1835"/>
      <c r="BN125" s="1841"/>
      <c r="BP125" s="341"/>
      <c r="BQ125" s="341"/>
      <c r="BR125" s="341"/>
      <c r="BS125" s="341"/>
      <c r="BT125" s="341"/>
      <c r="BU125" s="341"/>
      <c r="BV125" s="341"/>
      <c r="BW125" s="341"/>
      <c r="BX125" s="341"/>
      <c r="BY125" s="341"/>
      <c r="BZ125" s="341"/>
      <c r="CA125" s="341"/>
      <c r="CB125" s="341"/>
      <c r="CC125" s="341"/>
      <c r="CD125" s="341"/>
      <c r="CE125" s="341"/>
      <c r="CF125" s="341"/>
      <c r="CG125" s="341"/>
      <c r="CH125" s="341"/>
      <c r="CI125" s="341"/>
      <c r="CJ125" s="1835"/>
      <c r="CK125" s="1841"/>
      <c r="CM125" s="341"/>
      <c r="CN125" s="341"/>
      <c r="CO125" s="341"/>
      <c r="CP125" s="341"/>
      <c r="CQ125" s="341"/>
      <c r="CR125" s="341"/>
      <c r="CS125" s="341"/>
      <c r="CT125" s="341"/>
      <c r="CU125" s="341"/>
      <c r="CV125" s="341"/>
      <c r="CW125" s="341"/>
      <c r="CX125" s="341"/>
      <c r="CY125" s="341"/>
      <c r="CZ125" s="341"/>
      <c r="DA125" s="341"/>
      <c r="DB125" s="341"/>
      <c r="DC125" s="341"/>
      <c r="DD125" s="341"/>
      <c r="DE125" s="341"/>
      <c r="DF125" s="341"/>
      <c r="DG125" s="1835"/>
      <c r="DH125" s="1841"/>
      <c r="DJ125" s="341"/>
      <c r="DK125" s="341"/>
      <c r="DL125" s="341"/>
      <c r="DM125" s="341"/>
      <c r="DN125" s="341"/>
      <c r="DO125" s="341"/>
      <c r="DP125" s="341"/>
      <c r="DQ125" s="341"/>
      <c r="DR125" s="341"/>
      <c r="DS125" s="341"/>
      <c r="DT125" s="341"/>
      <c r="DU125" s="341"/>
      <c r="DV125" s="341"/>
      <c r="DW125" s="341"/>
      <c r="DX125" s="341"/>
      <c r="DY125" s="341"/>
      <c r="DZ125" s="341"/>
      <c r="EA125" s="341"/>
      <c r="EB125" s="341"/>
      <c r="EC125" s="341"/>
      <c r="ED125" s="1835"/>
      <c r="EE125" s="1841"/>
      <c r="EG125" s="341"/>
      <c r="EH125" s="341"/>
      <c r="EI125" s="341"/>
      <c r="EJ125" s="341"/>
      <c r="EK125" s="341"/>
      <c r="EL125" s="341"/>
      <c r="EM125" s="341"/>
      <c r="EN125" s="341"/>
      <c r="EO125" s="341"/>
      <c r="EP125" s="341"/>
      <c r="EQ125" s="341"/>
      <c r="ER125" s="341"/>
      <c r="ES125" s="341"/>
      <c r="ET125" s="341"/>
      <c r="EU125" s="341"/>
      <c r="EV125" s="341"/>
      <c r="EW125" s="341"/>
      <c r="EX125" s="341"/>
      <c r="EY125" s="341"/>
      <c r="EZ125" s="341"/>
      <c r="FA125" s="1835"/>
      <c r="FB125" s="1841"/>
      <c r="FD125" s="341"/>
      <c r="FE125" s="341"/>
      <c r="FF125" s="341"/>
      <c r="FG125" s="341"/>
      <c r="FH125" s="341"/>
      <c r="FI125" s="341"/>
      <c r="FJ125" s="341"/>
      <c r="FK125" s="341"/>
      <c r="FL125" s="341"/>
      <c r="FM125" s="341"/>
      <c r="FN125" s="341"/>
      <c r="FO125" s="341"/>
      <c r="FP125" s="341"/>
      <c r="FQ125" s="341"/>
      <c r="FR125" s="341"/>
      <c r="FS125" s="341"/>
      <c r="FT125" s="341"/>
      <c r="FU125" s="341"/>
      <c r="FV125" s="341"/>
      <c r="FW125" s="341"/>
      <c r="FX125" s="1835"/>
      <c r="FY125" s="1841"/>
    </row>
    <row r="126" spans="23:182" x14ac:dyDescent="0.2"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1835"/>
      <c r="AQ126" s="18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  <c r="BC126" s="341"/>
      <c r="BD126" s="341"/>
      <c r="BE126" s="341"/>
      <c r="BF126" s="341"/>
      <c r="BG126" s="341"/>
      <c r="BH126" s="341"/>
      <c r="BI126" s="341"/>
      <c r="BJ126" s="341"/>
      <c r="BK126" s="341"/>
      <c r="BL126" s="341"/>
      <c r="BM126" s="1835"/>
      <c r="BN126" s="1841"/>
      <c r="BP126" s="341"/>
      <c r="BQ126" s="341"/>
      <c r="BR126" s="341"/>
      <c r="BS126" s="341"/>
      <c r="BT126" s="341"/>
      <c r="BU126" s="341"/>
      <c r="BV126" s="341"/>
      <c r="BW126" s="341"/>
      <c r="BX126" s="341"/>
      <c r="BY126" s="341"/>
      <c r="BZ126" s="341"/>
      <c r="CA126" s="341"/>
      <c r="CB126" s="341"/>
      <c r="CC126" s="341"/>
      <c r="CD126" s="341"/>
      <c r="CE126" s="341"/>
      <c r="CF126" s="341"/>
      <c r="CG126" s="341"/>
      <c r="CH126" s="341"/>
      <c r="CI126" s="341"/>
      <c r="CJ126" s="1835"/>
      <c r="CK126" s="1841"/>
      <c r="CM126" s="341"/>
      <c r="CN126" s="341"/>
      <c r="CO126" s="341"/>
      <c r="CP126" s="341"/>
      <c r="CQ126" s="341"/>
      <c r="CR126" s="341"/>
      <c r="CS126" s="341"/>
      <c r="CT126" s="341"/>
      <c r="CU126" s="341"/>
      <c r="CV126" s="341"/>
      <c r="CW126" s="341"/>
      <c r="CX126" s="341"/>
      <c r="CY126" s="341"/>
      <c r="CZ126" s="341"/>
      <c r="DA126" s="341"/>
      <c r="DB126" s="341"/>
      <c r="DC126" s="341"/>
      <c r="DD126" s="341"/>
      <c r="DE126" s="341"/>
      <c r="DF126" s="341"/>
      <c r="DG126" s="1835"/>
      <c r="DH126" s="1841"/>
      <c r="DJ126" s="341"/>
      <c r="DK126" s="341"/>
      <c r="DL126" s="341"/>
      <c r="DM126" s="341"/>
      <c r="DN126" s="341"/>
      <c r="DO126" s="341"/>
      <c r="DP126" s="341"/>
      <c r="DQ126" s="341"/>
      <c r="DR126" s="341"/>
      <c r="DS126" s="341"/>
      <c r="DT126" s="341"/>
      <c r="DU126" s="341"/>
      <c r="DV126" s="341"/>
      <c r="DW126" s="341"/>
      <c r="DX126" s="341"/>
      <c r="DY126" s="341"/>
      <c r="DZ126" s="341"/>
      <c r="EA126" s="341"/>
      <c r="EB126" s="341"/>
      <c r="EC126" s="341"/>
      <c r="ED126" s="1835"/>
      <c r="EE126" s="1841"/>
      <c r="EG126" s="341"/>
      <c r="EH126" s="341"/>
      <c r="EI126" s="341"/>
      <c r="EJ126" s="341"/>
      <c r="EK126" s="341"/>
      <c r="EL126" s="341"/>
      <c r="EM126" s="341"/>
      <c r="EN126" s="341"/>
      <c r="EO126" s="341"/>
      <c r="EP126" s="341"/>
      <c r="EQ126" s="341"/>
      <c r="ER126" s="341"/>
      <c r="ES126" s="341"/>
      <c r="ET126" s="341"/>
      <c r="EU126" s="341"/>
      <c r="EV126" s="341"/>
      <c r="EW126" s="341"/>
      <c r="EX126" s="341"/>
      <c r="EY126" s="341"/>
      <c r="EZ126" s="341"/>
      <c r="FA126" s="1835"/>
      <c r="FB126" s="1841"/>
      <c r="FD126" s="341"/>
      <c r="FE126" s="341"/>
      <c r="FF126" s="341"/>
      <c r="FG126" s="341"/>
      <c r="FH126" s="341"/>
      <c r="FI126" s="341"/>
      <c r="FJ126" s="341"/>
      <c r="FK126" s="341"/>
      <c r="FL126" s="341"/>
      <c r="FM126" s="341"/>
      <c r="FN126" s="341"/>
      <c r="FO126" s="341"/>
      <c r="FP126" s="341"/>
      <c r="FQ126" s="341"/>
      <c r="FR126" s="341"/>
      <c r="FS126" s="341"/>
      <c r="FT126" s="341"/>
      <c r="FU126" s="341"/>
      <c r="FV126" s="341"/>
      <c r="FW126" s="341"/>
      <c r="FX126" s="1835"/>
      <c r="FY126" s="1841"/>
    </row>
    <row r="127" spans="23:182" x14ac:dyDescent="0.2">
      <c r="W127" s="638"/>
      <c r="X127" s="638"/>
      <c r="Y127" s="638"/>
      <c r="Z127" s="638"/>
      <c r="AA127" s="638"/>
      <c r="AB127" s="638"/>
      <c r="AC127" s="638"/>
      <c r="AD127" s="638"/>
      <c r="AE127" s="638"/>
      <c r="AF127" s="638"/>
      <c r="AG127" s="638"/>
      <c r="AH127" s="638"/>
      <c r="AI127" s="638"/>
      <c r="AJ127" s="638"/>
      <c r="AK127" s="638"/>
      <c r="AL127" s="638"/>
      <c r="AM127" s="638"/>
      <c r="AN127" s="638"/>
      <c r="AO127" s="638"/>
      <c r="AP127" s="1835"/>
      <c r="AQ127" s="1841"/>
      <c r="AR127" s="708"/>
      <c r="AS127" s="638"/>
      <c r="AT127" s="638"/>
      <c r="AU127" s="638"/>
      <c r="AV127" s="638"/>
      <c r="AW127" s="638"/>
      <c r="AX127" s="638"/>
      <c r="AY127" s="638"/>
      <c r="AZ127" s="638"/>
      <c r="BA127" s="638"/>
      <c r="BB127" s="638"/>
      <c r="BC127" s="638"/>
      <c r="BD127" s="638"/>
      <c r="BE127" s="638"/>
      <c r="BF127" s="638"/>
      <c r="BG127" s="638"/>
      <c r="BH127" s="638"/>
      <c r="BI127" s="638"/>
      <c r="BJ127" s="638"/>
      <c r="BK127" s="638"/>
      <c r="BL127" s="638"/>
      <c r="BM127" s="1835"/>
      <c r="BN127" s="1841"/>
      <c r="BO127" s="708"/>
      <c r="BP127" s="638"/>
      <c r="BQ127" s="638"/>
      <c r="BR127" s="638"/>
      <c r="BS127" s="638"/>
      <c r="BT127" s="638"/>
      <c r="BU127" s="638"/>
      <c r="BV127" s="638"/>
      <c r="BW127" s="638"/>
      <c r="BX127" s="638"/>
      <c r="BY127" s="638"/>
      <c r="BZ127" s="638"/>
      <c r="CA127" s="638"/>
      <c r="CB127" s="638"/>
      <c r="CC127" s="638"/>
      <c r="CD127" s="638"/>
      <c r="CE127" s="638"/>
      <c r="CF127" s="638"/>
      <c r="CG127" s="638"/>
      <c r="CH127" s="638"/>
      <c r="CI127" s="638"/>
      <c r="CJ127" s="1835"/>
      <c r="CK127" s="1841"/>
      <c r="CL127" s="708"/>
      <c r="CM127" s="638"/>
      <c r="CN127" s="638"/>
      <c r="CO127" s="638"/>
      <c r="CP127" s="638"/>
      <c r="CQ127" s="638"/>
      <c r="CR127" s="638"/>
      <c r="CS127" s="638"/>
      <c r="CT127" s="638"/>
      <c r="CU127" s="638"/>
      <c r="CV127" s="638"/>
      <c r="CW127" s="638"/>
      <c r="CX127" s="638"/>
      <c r="CY127" s="638"/>
      <c r="CZ127" s="638"/>
      <c r="DA127" s="638"/>
      <c r="DB127" s="638"/>
      <c r="DC127" s="638"/>
      <c r="DD127" s="638"/>
      <c r="DE127" s="638"/>
      <c r="DF127" s="638"/>
      <c r="DG127" s="1835"/>
      <c r="DH127" s="1841"/>
      <c r="DI127" s="708"/>
      <c r="DJ127" s="638"/>
      <c r="DK127" s="638"/>
      <c r="DL127" s="638"/>
      <c r="DM127" s="638"/>
      <c r="DN127" s="638"/>
      <c r="DO127" s="638"/>
      <c r="DP127" s="638"/>
      <c r="DQ127" s="638"/>
      <c r="DR127" s="638"/>
      <c r="DS127" s="638"/>
      <c r="DT127" s="638"/>
      <c r="DU127" s="638"/>
      <c r="DV127" s="638"/>
      <c r="DW127" s="638"/>
      <c r="DX127" s="638"/>
      <c r="DY127" s="638"/>
      <c r="DZ127" s="638"/>
      <c r="EA127" s="638"/>
      <c r="EB127" s="638"/>
      <c r="EC127" s="638"/>
      <c r="ED127" s="1835"/>
      <c r="EE127" s="1841"/>
      <c r="EF127" s="708"/>
      <c r="EG127" s="638"/>
      <c r="EH127" s="638"/>
      <c r="EI127" s="638"/>
      <c r="EJ127" s="638"/>
      <c r="EK127" s="638"/>
      <c r="EL127" s="638"/>
      <c r="EM127" s="638"/>
      <c r="EN127" s="638"/>
      <c r="EO127" s="638"/>
      <c r="EP127" s="638"/>
      <c r="EQ127" s="638"/>
      <c r="ER127" s="638"/>
      <c r="ES127" s="638"/>
      <c r="ET127" s="638"/>
      <c r="EU127" s="638"/>
      <c r="EV127" s="638"/>
      <c r="EW127" s="638"/>
      <c r="EX127" s="638"/>
      <c r="EY127" s="638"/>
      <c r="EZ127" s="638"/>
      <c r="FA127" s="1835"/>
      <c r="FB127" s="1841"/>
      <c r="FC127" s="708"/>
      <c r="FD127" s="638"/>
      <c r="FE127" s="638"/>
      <c r="FF127" s="638"/>
      <c r="FG127" s="638"/>
      <c r="FH127" s="638"/>
      <c r="FI127" s="638"/>
      <c r="FJ127" s="638"/>
      <c r="FK127" s="638"/>
      <c r="FL127" s="638"/>
      <c r="FM127" s="638"/>
      <c r="FN127" s="638"/>
      <c r="FO127" s="638"/>
      <c r="FP127" s="638"/>
      <c r="FQ127" s="638"/>
      <c r="FR127" s="638"/>
      <c r="FS127" s="638"/>
      <c r="FT127" s="638"/>
      <c r="FU127" s="638"/>
      <c r="FV127" s="638"/>
      <c r="FW127" s="638"/>
      <c r="FX127" s="1835"/>
      <c r="FY127" s="1841"/>
      <c r="FZ127" s="708"/>
    </row>
    <row r="128" spans="23:182" ht="12.75" customHeight="1" x14ac:dyDescent="0.2"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1835"/>
      <c r="AQ128" s="1840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  <c r="BC128" s="341"/>
      <c r="BD128" s="341"/>
      <c r="BE128" s="341"/>
      <c r="BF128" s="341"/>
      <c r="BG128" s="341"/>
      <c r="BH128" s="341"/>
      <c r="BI128" s="341"/>
      <c r="BJ128" s="341"/>
      <c r="BK128" s="341"/>
      <c r="BL128" s="341"/>
      <c r="BM128" s="1835"/>
      <c r="BN128" s="1840"/>
      <c r="BP128" s="341"/>
      <c r="BQ128" s="341"/>
      <c r="BR128" s="341"/>
      <c r="BS128" s="341"/>
      <c r="BT128" s="341"/>
      <c r="BU128" s="341"/>
      <c r="BV128" s="341"/>
      <c r="BW128" s="341"/>
      <c r="BX128" s="341"/>
      <c r="BY128" s="341"/>
      <c r="BZ128" s="341"/>
      <c r="CA128" s="341"/>
      <c r="CB128" s="341"/>
      <c r="CC128" s="341"/>
      <c r="CD128" s="341"/>
      <c r="CE128" s="341"/>
      <c r="CF128" s="341"/>
      <c r="CG128" s="341"/>
      <c r="CH128" s="341"/>
      <c r="CI128" s="341"/>
      <c r="CJ128" s="1835"/>
      <c r="CK128" s="1840"/>
      <c r="CM128" s="341"/>
      <c r="CN128" s="341"/>
      <c r="CO128" s="341"/>
      <c r="CP128" s="341"/>
      <c r="CQ128" s="341"/>
      <c r="CR128" s="341"/>
      <c r="CS128" s="341"/>
      <c r="CT128" s="341"/>
      <c r="CU128" s="341"/>
      <c r="CV128" s="341"/>
      <c r="CW128" s="341"/>
      <c r="CX128" s="341"/>
      <c r="CY128" s="341"/>
      <c r="CZ128" s="341"/>
      <c r="DA128" s="341"/>
      <c r="DB128" s="341"/>
      <c r="DC128" s="341"/>
      <c r="DD128" s="341"/>
      <c r="DE128" s="341"/>
      <c r="DF128" s="341"/>
      <c r="DG128" s="1835"/>
      <c r="DH128" s="1840"/>
      <c r="DJ128" s="341"/>
      <c r="DK128" s="341"/>
      <c r="DL128" s="341"/>
      <c r="DM128" s="341"/>
      <c r="DN128" s="341"/>
      <c r="DO128" s="341"/>
      <c r="DP128" s="341"/>
      <c r="DQ128" s="341"/>
      <c r="DR128" s="341"/>
      <c r="DS128" s="341"/>
      <c r="DT128" s="341"/>
      <c r="DU128" s="341"/>
      <c r="DV128" s="341"/>
      <c r="DW128" s="341"/>
      <c r="DX128" s="341"/>
      <c r="DY128" s="341"/>
      <c r="DZ128" s="341"/>
      <c r="EA128" s="341"/>
      <c r="EB128" s="341"/>
      <c r="EC128" s="341"/>
      <c r="ED128" s="1835"/>
      <c r="EE128" s="1840"/>
      <c r="EG128" s="341"/>
      <c r="EH128" s="341"/>
      <c r="EI128" s="341"/>
      <c r="EJ128" s="341"/>
      <c r="EK128" s="341"/>
      <c r="EL128" s="341"/>
      <c r="EM128" s="341"/>
      <c r="EN128" s="341"/>
      <c r="EO128" s="341"/>
      <c r="EP128" s="341"/>
      <c r="EQ128" s="341"/>
      <c r="ER128" s="341"/>
      <c r="ES128" s="341"/>
      <c r="ET128" s="341"/>
      <c r="EU128" s="341"/>
      <c r="EV128" s="341"/>
      <c r="EW128" s="341"/>
      <c r="EX128" s="341"/>
      <c r="EY128" s="341"/>
      <c r="EZ128" s="341"/>
      <c r="FA128" s="1835"/>
      <c r="FB128" s="1840"/>
      <c r="FD128" s="341"/>
      <c r="FE128" s="341"/>
      <c r="FF128" s="341"/>
      <c r="FG128" s="341"/>
      <c r="FH128" s="341"/>
      <c r="FI128" s="341"/>
      <c r="FJ128" s="341"/>
      <c r="FK128" s="341"/>
      <c r="FL128" s="341"/>
      <c r="FM128" s="341"/>
      <c r="FN128" s="341"/>
      <c r="FO128" s="341"/>
      <c r="FP128" s="341"/>
      <c r="FQ128" s="341"/>
      <c r="FR128" s="341"/>
      <c r="FS128" s="341"/>
      <c r="FT128" s="341"/>
      <c r="FU128" s="341"/>
      <c r="FV128" s="341"/>
      <c r="FW128" s="341"/>
      <c r="FX128" s="1835"/>
      <c r="FY128" s="1840"/>
    </row>
    <row r="129" spans="23:182" x14ac:dyDescent="0.2"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1835"/>
      <c r="AQ129" s="18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BL129" s="341"/>
      <c r="BM129" s="1835"/>
      <c r="BN129" s="1841"/>
      <c r="BP129" s="341"/>
      <c r="BQ129" s="341"/>
      <c r="BR129" s="341"/>
      <c r="BS129" s="341"/>
      <c r="BT129" s="341"/>
      <c r="BU129" s="341"/>
      <c r="BV129" s="341"/>
      <c r="BW129" s="341"/>
      <c r="BX129" s="341"/>
      <c r="BY129" s="341"/>
      <c r="BZ129" s="341"/>
      <c r="CA129" s="341"/>
      <c r="CB129" s="341"/>
      <c r="CC129" s="341"/>
      <c r="CD129" s="341"/>
      <c r="CE129" s="341"/>
      <c r="CF129" s="341"/>
      <c r="CG129" s="341"/>
      <c r="CH129" s="341"/>
      <c r="CI129" s="341"/>
      <c r="CJ129" s="1835"/>
      <c r="CK129" s="1841"/>
      <c r="CM129" s="341"/>
      <c r="CN129" s="341"/>
      <c r="CO129" s="341"/>
      <c r="CP129" s="341"/>
      <c r="CQ129" s="341"/>
      <c r="CR129" s="341"/>
      <c r="CS129" s="341"/>
      <c r="CT129" s="341"/>
      <c r="CU129" s="341"/>
      <c r="CV129" s="341"/>
      <c r="CW129" s="341"/>
      <c r="CX129" s="341"/>
      <c r="CY129" s="341"/>
      <c r="CZ129" s="341"/>
      <c r="DA129" s="341"/>
      <c r="DB129" s="341"/>
      <c r="DC129" s="341"/>
      <c r="DD129" s="341"/>
      <c r="DE129" s="341"/>
      <c r="DF129" s="341"/>
      <c r="DG129" s="1835"/>
      <c r="DH129" s="1841"/>
      <c r="DJ129" s="341"/>
      <c r="DK129" s="341"/>
      <c r="DL129" s="341"/>
      <c r="DM129" s="341"/>
      <c r="DN129" s="341"/>
      <c r="DO129" s="341"/>
      <c r="DP129" s="341"/>
      <c r="DQ129" s="341"/>
      <c r="DR129" s="341"/>
      <c r="DS129" s="341"/>
      <c r="DT129" s="341"/>
      <c r="DU129" s="341"/>
      <c r="DV129" s="341"/>
      <c r="DW129" s="341"/>
      <c r="DX129" s="341"/>
      <c r="DY129" s="341"/>
      <c r="DZ129" s="341"/>
      <c r="EA129" s="341"/>
      <c r="EB129" s="341"/>
      <c r="EC129" s="341"/>
      <c r="ED129" s="1835"/>
      <c r="EE129" s="1841"/>
      <c r="EG129" s="341"/>
      <c r="EH129" s="341"/>
      <c r="EI129" s="341"/>
      <c r="EJ129" s="341"/>
      <c r="EK129" s="341"/>
      <c r="EL129" s="341"/>
      <c r="EM129" s="341"/>
      <c r="EN129" s="341"/>
      <c r="EO129" s="341"/>
      <c r="EP129" s="341"/>
      <c r="EQ129" s="341"/>
      <c r="ER129" s="341"/>
      <c r="ES129" s="341"/>
      <c r="ET129" s="341"/>
      <c r="EU129" s="341"/>
      <c r="EV129" s="341"/>
      <c r="EW129" s="341"/>
      <c r="EX129" s="341"/>
      <c r="EY129" s="341"/>
      <c r="EZ129" s="341"/>
      <c r="FA129" s="1835"/>
      <c r="FB129" s="1841"/>
      <c r="FD129" s="341"/>
      <c r="FE129" s="341"/>
      <c r="FF129" s="341"/>
      <c r="FG129" s="341"/>
      <c r="FH129" s="341"/>
      <c r="FI129" s="341"/>
      <c r="FJ129" s="341"/>
      <c r="FK129" s="341"/>
      <c r="FL129" s="341"/>
      <c r="FM129" s="341"/>
      <c r="FN129" s="341"/>
      <c r="FO129" s="341"/>
      <c r="FP129" s="341"/>
      <c r="FQ129" s="341"/>
      <c r="FR129" s="341"/>
      <c r="FS129" s="341"/>
      <c r="FT129" s="341"/>
      <c r="FU129" s="341"/>
      <c r="FV129" s="341"/>
      <c r="FW129" s="341"/>
      <c r="FX129" s="1835"/>
      <c r="FY129" s="1841"/>
    </row>
    <row r="130" spans="23:182" x14ac:dyDescent="0.2">
      <c r="W130" s="638"/>
      <c r="X130" s="638"/>
      <c r="Y130" s="638"/>
      <c r="Z130" s="638"/>
      <c r="AA130" s="638"/>
      <c r="AB130" s="638"/>
      <c r="AC130" s="638"/>
      <c r="AD130" s="638"/>
      <c r="AE130" s="638"/>
      <c r="AF130" s="638"/>
      <c r="AG130" s="638"/>
      <c r="AH130" s="638"/>
      <c r="AI130" s="638"/>
      <c r="AJ130" s="638"/>
      <c r="AK130" s="638"/>
      <c r="AL130" s="638"/>
      <c r="AM130" s="638"/>
      <c r="AN130" s="638"/>
      <c r="AO130" s="638"/>
      <c r="AP130" s="1835"/>
      <c r="AQ130" s="1841"/>
      <c r="AR130" s="708"/>
      <c r="AS130" s="638"/>
      <c r="AT130" s="638"/>
      <c r="AU130" s="638"/>
      <c r="AV130" s="638"/>
      <c r="AW130" s="638"/>
      <c r="AX130" s="638"/>
      <c r="AY130" s="638"/>
      <c r="AZ130" s="638"/>
      <c r="BA130" s="638"/>
      <c r="BB130" s="638"/>
      <c r="BC130" s="638"/>
      <c r="BD130" s="638"/>
      <c r="BE130" s="638"/>
      <c r="BF130" s="638"/>
      <c r="BG130" s="638"/>
      <c r="BH130" s="638"/>
      <c r="BI130" s="638"/>
      <c r="BJ130" s="638"/>
      <c r="BK130" s="638"/>
      <c r="BL130" s="638"/>
      <c r="BM130" s="1835"/>
      <c r="BN130" s="1841"/>
      <c r="BO130" s="708"/>
      <c r="BP130" s="638"/>
      <c r="BQ130" s="638"/>
      <c r="BR130" s="638"/>
      <c r="BS130" s="638"/>
      <c r="BT130" s="638"/>
      <c r="BU130" s="638"/>
      <c r="BV130" s="638"/>
      <c r="BW130" s="638"/>
      <c r="BX130" s="638"/>
      <c r="BY130" s="638"/>
      <c r="BZ130" s="638"/>
      <c r="CA130" s="638"/>
      <c r="CB130" s="638"/>
      <c r="CC130" s="638"/>
      <c r="CD130" s="638"/>
      <c r="CE130" s="638"/>
      <c r="CF130" s="638"/>
      <c r="CG130" s="638"/>
      <c r="CH130" s="638"/>
      <c r="CI130" s="638"/>
      <c r="CJ130" s="1835"/>
      <c r="CK130" s="1841"/>
      <c r="CL130" s="708"/>
      <c r="CM130" s="638"/>
      <c r="CN130" s="638"/>
      <c r="CO130" s="638"/>
      <c r="CP130" s="638"/>
      <c r="CQ130" s="638"/>
      <c r="CR130" s="638"/>
      <c r="CS130" s="638"/>
      <c r="CT130" s="638"/>
      <c r="CU130" s="638"/>
      <c r="CV130" s="638"/>
      <c r="CW130" s="638"/>
      <c r="CX130" s="638"/>
      <c r="CY130" s="638"/>
      <c r="CZ130" s="638"/>
      <c r="DA130" s="638"/>
      <c r="DB130" s="638"/>
      <c r="DC130" s="638"/>
      <c r="DD130" s="638"/>
      <c r="DE130" s="638"/>
      <c r="DF130" s="638"/>
      <c r="DG130" s="1835"/>
      <c r="DH130" s="1841"/>
      <c r="DI130" s="708"/>
      <c r="DJ130" s="638"/>
      <c r="DK130" s="638"/>
      <c r="DL130" s="638"/>
      <c r="DM130" s="638"/>
      <c r="DN130" s="638"/>
      <c r="DO130" s="638"/>
      <c r="DP130" s="638"/>
      <c r="DQ130" s="638"/>
      <c r="DR130" s="638"/>
      <c r="DS130" s="638"/>
      <c r="DT130" s="638"/>
      <c r="DU130" s="638"/>
      <c r="DV130" s="638"/>
      <c r="DW130" s="638"/>
      <c r="DX130" s="638"/>
      <c r="DY130" s="638"/>
      <c r="DZ130" s="638"/>
      <c r="EA130" s="638"/>
      <c r="EB130" s="638"/>
      <c r="EC130" s="638"/>
      <c r="ED130" s="1835"/>
      <c r="EE130" s="1841"/>
      <c r="EF130" s="708"/>
      <c r="EG130" s="638"/>
      <c r="EH130" s="638"/>
      <c r="EI130" s="638"/>
      <c r="EJ130" s="638"/>
      <c r="EK130" s="638"/>
      <c r="EL130" s="638"/>
      <c r="EM130" s="638"/>
      <c r="EN130" s="638"/>
      <c r="EO130" s="638"/>
      <c r="EP130" s="638"/>
      <c r="EQ130" s="638"/>
      <c r="ER130" s="638"/>
      <c r="ES130" s="638"/>
      <c r="ET130" s="638"/>
      <c r="EU130" s="638"/>
      <c r="EV130" s="638"/>
      <c r="EW130" s="638"/>
      <c r="EX130" s="638"/>
      <c r="EY130" s="638"/>
      <c r="EZ130" s="638"/>
      <c r="FA130" s="1835"/>
      <c r="FB130" s="1841"/>
      <c r="FC130" s="708"/>
      <c r="FD130" s="638"/>
      <c r="FE130" s="638"/>
      <c r="FF130" s="638"/>
      <c r="FG130" s="638"/>
      <c r="FH130" s="638"/>
      <c r="FI130" s="638"/>
      <c r="FJ130" s="638"/>
      <c r="FK130" s="638"/>
      <c r="FL130" s="638"/>
      <c r="FM130" s="638"/>
      <c r="FN130" s="638"/>
      <c r="FO130" s="638"/>
      <c r="FP130" s="638"/>
      <c r="FQ130" s="638"/>
      <c r="FR130" s="638"/>
      <c r="FS130" s="638"/>
      <c r="FT130" s="638"/>
      <c r="FU130" s="638"/>
      <c r="FV130" s="638"/>
      <c r="FW130" s="638"/>
      <c r="FX130" s="1835"/>
      <c r="FY130" s="1841"/>
      <c r="FZ130" s="708"/>
    </row>
    <row r="131" spans="23:182" ht="12.75" customHeight="1" x14ac:dyDescent="0.2"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1835"/>
      <c r="AQ131" s="1840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1"/>
      <c r="BI131" s="341"/>
      <c r="BJ131" s="341"/>
      <c r="BK131" s="341"/>
      <c r="BL131" s="341"/>
      <c r="BM131" s="1835"/>
      <c r="BN131" s="1840"/>
      <c r="BP131" s="341"/>
      <c r="BQ131" s="341"/>
      <c r="BR131" s="341"/>
      <c r="BS131" s="341"/>
      <c r="BT131" s="341"/>
      <c r="BU131" s="341"/>
      <c r="BV131" s="341"/>
      <c r="BW131" s="341"/>
      <c r="BX131" s="341"/>
      <c r="BY131" s="341"/>
      <c r="BZ131" s="341"/>
      <c r="CA131" s="341"/>
      <c r="CB131" s="341"/>
      <c r="CC131" s="341"/>
      <c r="CD131" s="341"/>
      <c r="CE131" s="341"/>
      <c r="CF131" s="341"/>
      <c r="CG131" s="341"/>
      <c r="CH131" s="341"/>
      <c r="CI131" s="341"/>
      <c r="CJ131" s="1835"/>
      <c r="CK131" s="1840"/>
      <c r="CM131" s="341"/>
      <c r="CN131" s="341"/>
      <c r="CO131" s="341"/>
      <c r="CP131" s="341"/>
      <c r="CQ131" s="341"/>
      <c r="CR131" s="341"/>
      <c r="CS131" s="341"/>
      <c r="CT131" s="341"/>
      <c r="CU131" s="341"/>
      <c r="CV131" s="341"/>
      <c r="CW131" s="341"/>
      <c r="CX131" s="341"/>
      <c r="CY131" s="341"/>
      <c r="CZ131" s="341"/>
      <c r="DA131" s="341"/>
      <c r="DB131" s="341"/>
      <c r="DC131" s="341"/>
      <c r="DD131" s="341"/>
      <c r="DE131" s="341"/>
      <c r="DF131" s="341"/>
      <c r="DG131" s="1835"/>
      <c r="DH131" s="1840"/>
      <c r="DJ131" s="341"/>
      <c r="DK131" s="341"/>
      <c r="DL131" s="341"/>
      <c r="DM131" s="341"/>
      <c r="DN131" s="341"/>
      <c r="DO131" s="341"/>
      <c r="DP131" s="341"/>
      <c r="DQ131" s="341"/>
      <c r="DR131" s="341"/>
      <c r="DS131" s="341"/>
      <c r="DT131" s="341"/>
      <c r="DU131" s="341"/>
      <c r="DV131" s="341"/>
      <c r="DW131" s="341"/>
      <c r="DX131" s="341"/>
      <c r="DY131" s="341"/>
      <c r="DZ131" s="341"/>
      <c r="EA131" s="341"/>
      <c r="EB131" s="341"/>
      <c r="EC131" s="341"/>
      <c r="ED131" s="1835"/>
      <c r="EE131" s="1840"/>
      <c r="EG131" s="341"/>
      <c r="EH131" s="341"/>
      <c r="EI131" s="341"/>
      <c r="EJ131" s="341"/>
      <c r="EK131" s="341"/>
      <c r="EL131" s="341"/>
      <c r="EM131" s="341"/>
      <c r="EN131" s="341"/>
      <c r="EO131" s="341"/>
      <c r="EP131" s="341"/>
      <c r="EQ131" s="341"/>
      <c r="ER131" s="341"/>
      <c r="ES131" s="341"/>
      <c r="ET131" s="341"/>
      <c r="EU131" s="341"/>
      <c r="EV131" s="341"/>
      <c r="EW131" s="341"/>
      <c r="EX131" s="341"/>
      <c r="EY131" s="341"/>
      <c r="EZ131" s="341"/>
      <c r="FA131" s="1835"/>
      <c r="FB131" s="1840"/>
      <c r="FD131" s="341"/>
      <c r="FE131" s="341"/>
      <c r="FF131" s="341"/>
      <c r="FG131" s="341"/>
      <c r="FH131" s="341"/>
      <c r="FI131" s="341"/>
      <c r="FJ131" s="341"/>
      <c r="FK131" s="341"/>
      <c r="FL131" s="341"/>
      <c r="FM131" s="341"/>
      <c r="FN131" s="341"/>
      <c r="FO131" s="341"/>
      <c r="FP131" s="341"/>
      <c r="FQ131" s="341"/>
      <c r="FR131" s="341"/>
      <c r="FS131" s="341"/>
      <c r="FT131" s="341"/>
      <c r="FU131" s="341"/>
      <c r="FV131" s="341"/>
      <c r="FW131" s="341"/>
      <c r="FX131" s="1835"/>
      <c r="FY131" s="1840"/>
    </row>
    <row r="132" spans="23:182" x14ac:dyDescent="0.2"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1835"/>
      <c r="AQ132" s="1841"/>
      <c r="AS132" s="341"/>
      <c r="AT132" s="341"/>
      <c r="AU132" s="341"/>
      <c r="AV132" s="341"/>
      <c r="AW132" s="341"/>
      <c r="AX132" s="341"/>
      <c r="AY132" s="341"/>
      <c r="AZ132" s="341"/>
      <c r="BA132" s="341"/>
      <c r="BB132" s="341"/>
      <c r="BC132" s="341"/>
      <c r="BD132" s="341"/>
      <c r="BE132" s="341"/>
      <c r="BF132" s="341"/>
      <c r="BG132" s="341"/>
      <c r="BH132" s="341"/>
      <c r="BI132" s="341"/>
      <c r="BJ132" s="341"/>
      <c r="BK132" s="341"/>
      <c r="BL132" s="341"/>
      <c r="BM132" s="1835"/>
      <c r="BN132" s="1841"/>
      <c r="BP132" s="341"/>
      <c r="BQ132" s="341"/>
      <c r="BR132" s="341"/>
      <c r="BS132" s="341"/>
      <c r="BT132" s="341"/>
      <c r="BU132" s="341"/>
      <c r="BV132" s="341"/>
      <c r="BW132" s="341"/>
      <c r="BX132" s="341"/>
      <c r="BY132" s="341"/>
      <c r="BZ132" s="341"/>
      <c r="CA132" s="341"/>
      <c r="CB132" s="341"/>
      <c r="CC132" s="341"/>
      <c r="CD132" s="341"/>
      <c r="CE132" s="341"/>
      <c r="CF132" s="341"/>
      <c r="CG132" s="341"/>
      <c r="CH132" s="341"/>
      <c r="CI132" s="341"/>
      <c r="CJ132" s="1835"/>
      <c r="CK132" s="1841"/>
      <c r="CM132" s="341"/>
      <c r="CN132" s="341"/>
      <c r="CO132" s="341"/>
      <c r="CP132" s="341"/>
      <c r="CQ132" s="341"/>
      <c r="CR132" s="341"/>
      <c r="CS132" s="341"/>
      <c r="CT132" s="341"/>
      <c r="CU132" s="341"/>
      <c r="CV132" s="341"/>
      <c r="CW132" s="341"/>
      <c r="CX132" s="341"/>
      <c r="CY132" s="341"/>
      <c r="CZ132" s="341"/>
      <c r="DA132" s="341"/>
      <c r="DB132" s="341"/>
      <c r="DC132" s="341"/>
      <c r="DD132" s="341"/>
      <c r="DE132" s="341"/>
      <c r="DF132" s="341"/>
      <c r="DG132" s="1835"/>
      <c r="DH132" s="1841"/>
      <c r="DJ132" s="341"/>
      <c r="DK132" s="341"/>
      <c r="DL132" s="341"/>
      <c r="DM132" s="341"/>
      <c r="DN132" s="341"/>
      <c r="DO132" s="341"/>
      <c r="DP132" s="341"/>
      <c r="DQ132" s="341"/>
      <c r="DR132" s="341"/>
      <c r="DS132" s="341"/>
      <c r="DT132" s="341"/>
      <c r="DU132" s="341"/>
      <c r="DV132" s="341"/>
      <c r="DW132" s="341"/>
      <c r="DX132" s="341"/>
      <c r="DY132" s="341"/>
      <c r="DZ132" s="341"/>
      <c r="EA132" s="341"/>
      <c r="EB132" s="341"/>
      <c r="EC132" s="341"/>
      <c r="ED132" s="1835"/>
      <c r="EE132" s="1841"/>
      <c r="EG132" s="341"/>
      <c r="EH132" s="341"/>
      <c r="EI132" s="341"/>
      <c r="EJ132" s="341"/>
      <c r="EK132" s="341"/>
      <c r="EL132" s="341"/>
      <c r="EM132" s="341"/>
      <c r="EN132" s="341"/>
      <c r="EO132" s="341"/>
      <c r="EP132" s="341"/>
      <c r="EQ132" s="341"/>
      <c r="ER132" s="341"/>
      <c r="ES132" s="341"/>
      <c r="ET132" s="341"/>
      <c r="EU132" s="341"/>
      <c r="EV132" s="341"/>
      <c r="EW132" s="341"/>
      <c r="EX132" s="341"/>
      <c r="EY132" s="341"/>
      <c r="EZ132" s="341"/>
      <c r="FA132" s="1835"/>
      <c r="FB132" s="1841"/>
      <c r="FD132" s="341"/>
      <c r="FE132" s="341"/>
      <c r="FF132" s="341"/>
      <c r="FG132" s="341"/>
      <c r="FH132" s="341"/>
      <c r="FI132" s="341"/>
      <c r="FJ132" s="341"/>
      <c r="FK132" s="341"/>
      <c r="FL132" s="341"/>
      <c r="FM132" s="341"/>
      <c r="FN132" s="341"/>
      <c r="FO132" s="341"/>
      <c r="FP132" s="341"/>
      <c r="FQ132" s="341"/>
      <c r="FR132" s="341"/>
      <c r="FS132" s="341"/>
      <c r="FT132" s="341"/>
      <c r="FU132" s="341"/>
      <c r="FV132" s="341"/>
      <c r="FW132" s="341"/>
      <c r="FX132" s="1835"/>
      <c r="FY132" s="1841"/>
    </row>
    <row r="133" spans="23:182" x14ac:dyDescent="0.2"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1835"/>
      <c r="AQ133" s="1841"/>
      <c r="AR133" s="960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341"/>
      <c r="BG133" s="341"/>
      <c r="BH133" s="341"/>
      <c r="BI133" s="341"/>
      <c r="BJ133" s="341"/>
      <c r="BK133" s="341"/>
      <c r="BL133" s="341"/>
      <c r="BM133" s="1835"/>
      <c r="BN133" s="1841"/>
      <c r="BO133" s="960"/>
      <c r="BP133" s="341"/>
      <c r="BQ133" s="341"/>
      <c r="BR133" s="341"/>
      <c r="BS133" s="341"/>
      <c r="BT133" s="341"/>
      <c r="BU133" s="341"/>
      <c r="BV133" s="341"/>
      <c r="BW133" s="341"/>
      <c r="BX133" s="341"/>
      <c r="BY133" s="341"/>
      <c r="BZ133" s="341"/>
      <c r="CA133" s="341"/>
      <c r="CB133" s="341"/>
      <c r="CC133" s="341"/>
      <c r="CD133" s="341"/>
      <c r="CE133" s="341"/>
      <c r="CF133" s="341"/>
      <c r="CG133" s="341"/>
      <c r="CH133" s="341"/>
      <c r="CI133" s="341"/>
      <c r="CJ133" s="1835"/>
      <c r="CK133" s="1841"/>
      <c r="CL133" s="960"/>
      <c r="CM133" s="341"/>
      <c r="CN133" s="341"/>
      <c r="CO133" s="341"/>
      <c r="CP133" s="341"/>
      <c r="CQ133" s="341"/>
      <c r="CR133" s="341"/>
      <c r="CS133" s="341"/>
      <c r="CT133" s="341"/>
      <c r="CU133" s="341"/>
      <c r="CV133" s="341"/>
      <c r="CW133" s="341"/>
      <c r="CX133" s="341"/>
      <c r="CY133" s="341"/>
      <c r="CZ133" s="341"/>
      <c r="DA133" s="341"/>
      <c r="DB133" s="341"/>
      <c r="DC133" s="341"/>
      <c r="DD133" s="341"/>
      <c r="DE133" s="341"/>
      <c r="DF133" s="341"/>
      <c r="DG133" s="1835"/>
      <c r="DH133" s="1841"/>
      <c r="DI133" s="960"/>
      <c r="DJ133" s="341"/>
      <c r="DK133" s="341"/>
      <c r="DL133" s="341"/>
      <c r="DM133" s="341"/>
      <c r="DN133" s="341"/>
      <c r="DO133" s="341"/>
      <c r="DP133" s="341"/>
      <c r="DQ133" s="341"/>
      <c r="DR133" s="341"/>
      <c r="DS133" s="341"/>
      <c r="DT133" s="341"/>
      <c r="DU133" s="341"/>
      <c r="DV133" s="341"/>
      <c r="DW133" s="341"/>
      <c r="DX133" s="341"/>
      <c r="DY133" s="341"/>
      <c r="DZ133" s="341"/>
      <c r="EA133" s="341"/>
      <c r="EB133" s="341"/>
      <c r="EC133" s="341"/>
      <c r="ED133" s="1835"/>
      <c r="EE133" s="1841"/>
      <c r="EF133" s="960"/>
      <c r="EG133" s="341"/>
      <c r="EH133" s="341"/>
      <c r="EI133" s="341"/>
      <c r="EJ133" s="341"/>
      <c r="EK133" s="341"/>
      <c r="EL133" s="341"/>
      <c r="EM133" s="341"/>
      <c r="EN133" s="341"/>
      <c r="EO133" s="341"/>
      <c r="EP133" s="341"/>
      <c r="EQ133" s="341"/>
      <c r="ER133" s="341"/>
      <c r="ES133" s="341"/>
      <c r="ET133" s="341"/>
      <c r="EU133" s="341"/>
      <c r="EV133" s="341"/>
      <c r="EW133" s="341"/>
      <c r="EX133" s="341"/>
      <c r="EY133" s="341"/>
      <c r="EZ133" s="341"/>
      <c r="FA133" s="1835"/>
      <c r="FB133" s="1841"/>
      <c r="FC133" s="960"/>
      <c r="FD133" s="341"/>
      <c r="FE133" s="341"/>
      <c r="FF133" s="341"/>
      <c r="FG133" s="341"/>
      <c r="FH133" s="341"/>
      <c r="FI133" s="341"/>
      <c r="FJ133" s="341"/>
      <c r="FK133" s="341"/>
      <c r="FL133" s="341"/>
      <c r="FM133" s="341"/>
      <c r="FN133" s="341"/>
      <c r="FO133" s="341"/>
      <c r="FP133" s="341"/>
      <c r="FQ133" s="341"/>
      <c r="FR133" s="341"/>
      <c r="FS133" s="341"/>
      <c r="FT133" s="341"/>
      <c r="FU133" s="341"/>
      <c r="FV133" s="341"/>
      <c r="FW133" s="341"/>
      <c r="FX133" s="1835"/>
      <c r="FY133" s="1841"/>
      <c r="FZ133" s="960"/>
    </row>
    <row r="134" spans="23:182" x14ac:dyDescent="0.2"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1835"/>
      <c r="AQ134" s="18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  <c r="BC134" s="341"/>
      <c r="BD134" s="341"/>
      <c r="BE134" s="341"/>
      <c r="BF134" s="341"/>
      <c r="BG134" s="341"/>
      <c r="BH134" s="341"/>
      <c r="BI134" s="341"/>
      <c r="BJ134" s="341"/>
      <c r="BK134" s="341"/>
      <c r="BL134" s="341"/>
      <c r="BM134" s="1835"/>
      <c r="BN134" s="1841"/>
      <c r="BP134" s="341"/>
      <c r="BQ134" s="341"/>
      <c r="BR134" s="341"/>
      <c r="BS134" s="341"/>
      <c r="BT134" s="341"/>
      <c r="BU134" s="341"/>
      <c r="BV134" s="341"/>
      <c r="BW134" s="341"/>
      <c r="BX134" s="341"/>
      <c r="BY134" s="341"/>
      <c r="BZ134" s="341"/>
      <c r="CA134" s="341"/>
      <c r="CB134" s="341"/>
      <c r="CC134" s="341"/>
      <c r="CD134" s="341"/>
      <c r="CE134" s="341"/>
      <c r="CF134" s="341"/>
      <c r="CG134" s="341"/>
      <c r="CH134" s="341"/>
      <c r="CI134" s="341"/>
      <c r="CJ134" s="1835"/>
      <c r="CK134" s="1841"/>
      <c r="CM134" s="341"/>
      <c r="CN134" s="341"/>
      <c r="CO134" s="341"/>
      <c r="CP134" s="341"/>
      <c r="CQ134" s="341"/>
      <c r="CR134" s="341"/>
      <c r="CS134" s="341"/>
      <c r="CT134" s="341"/>
      <c r="CU134" s="341"/>
      <c r="CV134" s="341"/>
      <c r="CW134" s="341"/>
      <c r="CX134" s="341"/>
      <c r="CY134" s="341"/>
      <c r="CZ134" s="341"/>
      <c r="DA134" s="341"/>
      <c r="DB134" s="341"/>
      <c r="DC134" s="341"/>
      <c r="DD134" s="341"/>
      <c r="DE134" s="341"/>
      <c r="DF134" s="341"/>
      <c r="DG134" s="1835"/>
      <c r="DH134" s="1841"/>
      <c r="DJ134" s="341"/>
      <c r="DK134" s="341"/>
      <c r="DL134" s="341"/>
      <c r="DM134" s="341"/>
      <c r="DN134" s="341"/>
      <c r="DO134" s="341"/>
      <c r="DP134" s="341"/>
      <c r="DQ134" s="341"/>
      <c r="DR134" s="341"/>
      <c r="DS134" s="341"/>
      <c r="DT134" s="341"/>
      <c r="DU134" s="341"/>
      <c r="DV134" s="341"/>
      <c r="DW134" s="341"/>
      <c r="DX134" s="341"/>
      <c r="DY134" s="341"/>
      <c r="DZ134" s="341"/>
      <c r="EA134" s="341"/>
      <c r="EB134" s="341"/>
      <c r="EC134" s="341"/>
      <c r="ED134" s="1835"/>
      <c r="EE134" s="1841"/>
      <c r="EG134" s="341"/>
      <c r="EH134" s="341"/>
      <c r="EI134" s="341"/>
      <c r="EJ134" s="341"/>
      <c r="EK134" s="341"/>
      <c r="EL134" s="341"/>
      <c r="EM134" s="341"/>
      <c r="EN134" s="341"/>
      <c r="EO134" s="341"/>
      <c r="EP134" s="341"/>
      <c r="EQ134" s="341"/>
      <c r="ER134" s="341"/>
      <c r="ES134" s="341"/>
      <c r="ET134" s="341"/>
      <c r="EU134" s="341"/>
      <c r="EV134" s="341"/>
      <c r="EW134" s="341"/>
      <c r="EX134" s="341"/>
      <c r="EY134" s="341"/>
      <c r="EZ134" s="341"/>
      <c r="FA134" s="1835"/>
      <c r="FB134" s="1841"/>
      <c r="FD134" s="341"/>
      <c r="FE134" s="341"/>
      <c r="FF134" s="341"/>
      <c r="FG134" s="341"/>
      <c r="FH134" s="341"/>
      <c r="FI134" s="341"/>
      <c r="FJ134" s="341"/>
      <c r="FK134" s="341"/>
      <c r="FL134" s="341"/>
      <c r="FM134" s="341"/>
      <c r="FN134" s="341"/>
      <c r="FO134" s="341"/>
      <c r="FP134" s="341"/>
      <c r="FQ134" s="341"/>
      <c r="FR134" s="341"/>
      <c r="FS134" s="341"/>
      <c r="FT134" s="341"/>
      <c r="FU134" s="341"/>
      <c r="FV134" s="341"/>
      <c r="FW134" s="341"/>
      <c r="FX134" s="1835"/>
      <c r="FY134" s="1841"/>
    </row>
    <row r="135" spans="23:182" x14ac:dyDescent="0.2"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1835"/>
      <c r="AQ135" s="18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  <c r="BC135" s="341"/>
      <c r="BD135" s="341"/>
      <c r="BE135" s="341"/>
      <c r="BF135" s="341"/>
      <c r="BG135" s="341"/>
      <c r="BH135" s="341"/>
      <c r="BI135" s="341"/>
      <c r="BJ135" s="341"/>
      <c r="BK135" s="341"/>
      <c r="BL135" s="341"/>
      <c r="BM135" s="1835"/>
      <c r="BN135" s="1841"/>
      <c r="BP135" s="341"/>
      <c r="BQ135" s="341"/>
      <c r="BR135" s="341"/>
      <c r="BS135" s="341"/>
      <c r="BT135" s="341"/>
      <c r="BU135" s="341"/>
      <c r="BV135" s="341"/>
      <c r="BW135" s="341"/>
      <c r="BX135" s="341"/>
      <c r="BY135" s="341"/>
      <c r="BZ135" s="341"/>
      <c r="CA135" s="341"/>
      <c r="CB135" s="341"/>
      <c r="CC135" s="341"/>
      <c r="CD135" s="341"/>
      <c r="CE135" s="341"/>
      <c r="CF135" s="341"/>
      <c r="CG135" s="341"/>
      <c r="CH135" s="341"/>
      <c r="CI135" s="341"/>
      <c r="CJ135" s="1835"/>
      <c r="CK135" s="1841"/>
      <c r="CM135" s="341"/>
      <c r="CN135" s="341"/>
      <c r="CO135" s="341"/>
      <c r="CP135" s="341"/>
      <c r="CQ135" s="341"/>
      <c r="CR135" s="341"/>
      <c r="CS135" s="341"/>
      <c r="CT135" s="341"/>
      <c r="CU135" s="341"/>
      <c r="CV135" s="341"/>
      <c r="CW135" s="341"/>
      <c r="CX135" s="341"/>
      <c r="CY135" s="341"/>
      <c r="CZ135" s="341"/>
      <c r="DA135" s="341"/>
      <c r="DB135" s="341"/>
      <c r="DC135" s="341"/>
      <c r="DD135" s="341"/>
      <c r="DE135" s="341"/>
      <c r="DF135" s="341"/>
      <c r="DG135" s="1835"/>
      <c r="DH135" s="1841"/>
      <c r="DJ135" s="341"/>
      <c r="DK135" s="341"/>
      <c r="DL135" s="341"/>
      <c r="DM135" s="341"/>
      <c r="DN135" s="341"/>
      <c r="DO135" s="341"/>
      <c r="DP135" s="341"/>
      <c r="DQ135" s="341"/>
      <c r="DR135" s="341"/>
      <c r="DS135" s="341"/>
      <c r="DT135" s="341"/>
      <c r="DU135" s="341"/>
      <c r="DV135" s="341"/>
      <c r="DW135" s="341"/>
      <c r="DX135" s="341"/>
      <c r="DY135" s="341"/>
      <c r="DZ135" s="341"/>
      <c r="EA135" s="341"/>
      <c r="EB135" s="341"/>
      <c r="EC135" s="341"/>
      <c r="ED135" s="1835"/>
      <c r="EE135" s="1841"/>
      <c r="EG135" s="341"/>
      <c r="EH135" s="341"/>
      <c r="EI135" s="341"/>
      <c r="EJ135" s="341"/>
      <c r="EK135" s="341"/>
      <c r="EL135" s="341"/>
      <c r="EM135" s="341"/>
      <c r="EN135" s="341"/>
      <c r="EO135" s="341"/>
      <c r="EP135" s="341"/>
      <c r="EQ135" s="341"/>
      <c r="ER135" s="341"/>
      <c r="ES135" s="341"/>
      <c r="ET135" s="341"/>
      <c r="EU135" s="341"/>
      <c r="EV135" s="341"/>
      <c r="EW135" s="341"/>
      <c r="EX135" s="341"/>
      <c r="EY135" s="341"/>
      <c r="EZ135" s="341"/>
      <c r="FA135" s="1835"/>
      <c r="FB135" s="1841"/>
      <c r="FD135" s="341"/>
      <c r="FE135" s="341"/>
      <c r="FF135" s="341"/>
      <c r="FG135" s="341"/>
      <c r="FH135" s="341"/>
      <c r="FI135" s="341"/>
      <c r="FJ135" s="341"/>
      <c r="FK135" s="341"/>
      <c r="FL135" s="341"/>
      <c r="FM135" s="341"/>
      <c r="FN135" s="341"/>
      <c r="FO135" s="341"/>
      <c r="FP135" s="341"/>
      <c r="FQ135" s="341"/>
      <c r="FR135" s="341"/>
      <c r="FS135" s="341"/>
      <c r="FT135" s="341"/>
      <c r="FU135" s="341"/>
      <c r="FV135" s="341"/>
      <c r="FW135" s="341"/>
      <c r="FX135" s="1835"/>
      <c r="FY135" s="1841"/>
    </row>
    <row r="136" spans="23:182" x14ac:dyDescent="0.2">
      <c r="W136" s="638"/>
      <c r="X136" s="638"/>
      <c r="Y136" s="638"/>
      <c r="Z136" s="638"/>
      <c r="AA136" s="638"/>
      <c r="AB136" s="638"/>
      <c r="AC136" s="638"/>
      <c r="AD136" s="638"/>
      <c r="AE136" s="638"/>
      <c r="AF136" s="638"/>
      <c r="AG136" s="638"/>
      <c r="AH136" s="638"/>
      <c r="AI136" s="638"/>
      <c r="AJ136" s="638"/>
      <c r="AK136" s="638"/>
      <c r="AL136" s="638"/>
      <c r="AM136" s="638"/>
      <c r="AN136" s="638"/>
      <c r="AO136" s="638"/>
      <c r="AP136" s="1835"/>
      <c r="AQ136" s="1841"/>
      <c r="AR136" s="708"/>
      <c r="AS136" s="638"/>
      <c r="AT136" s="638"/>
      <c r="AU136" s="638"/>
      <c r="AV136" s="638"/>
      <c r="AW136" s="638"/>
      <c r="AX136" s="638"/>
      <c r="AY136" s="638"/>
      <c r="AZ136" s="638"/>
      <c r="BA136" s="638"/>
      <c r="BB136" s="638"/>
      <c r="BC136" s="638"/>
      <c r="BD136" s="638"/>
      <c r="BE136" s="638"/>
      <c r="BF136" s="638"/>
      <c r="BG136" s="638"/>
      <c r="BH136" s="638"/>
      <c r="BI136" s="638"/>
      <c r="BJ136" s="638"/>
      <c r="BK136" s="638"/>
      <c r="BL136" s="638"/>
      <c r="BM136" s="1835"/>
      <c r="BN136" s="1841"/>
      <c r="BO136" s="708"/>
      <c r="BP136" s="638"/>
      <c r="BQ136" s="638"/>
      <c r="BR136" s="638"/>
      <c r="BS136" s="638"/>
      <c r="BT136" s="638"/>
      <c r="BU136" s="638"/>
      <c r="BV136" s="638"/>
      <c r="BW136" s="638"/>
      <c r="BX136" s="638"/>
      <c r="BY136" s="638"/>
      <c r="BZ136" s="638"/>
      <c r="CA136" s="638"/>
      <c r="CB136" s="638"/>
      <c r="CC136" s="638"/>
      <c r="CD136" s="638"/>
      <c r="CE136" s="638"/>
      <c r="CF136" s="638"/>
      <c r="CG136" s="638"/>
      <c r="CH136" s="638"/>
      <c r="CI136" s="638"/>
      <c r="CJ136" s="1835"/>
      <c r="CK136" s="1841"/>
      <c r="CL136" s="708"/>
      <c r="CM136" s="638"/>
      <c r="CN136" s="638"/>
      <c r="CO136" s="638"/>
      <c r="CP136" s="638"/>
      <c r="CQ136" s="638"/>
      <c r="CR136" s="638"/>
      <c r="CS136" s="638"/>
      <c r="CT136" s="638"/>
      <c r="CU136" s="638"/>
      <c r="CV136" s="638"/>
      <c r="CW136" s="638"/>
      <c r="CX136" s="638"/>
      <c r="CY136" s="638"/>
      <c r="CZ136" s="638"/>
      <c r="DA136" s="638"/>
      <c r="DB136" s="638"/>
      <c r="DC136" s="638"/>
      <c r="DD136" s="638"/>
      <c r="DE136" s="638"/>
      <c r="DF136" s="638"/>
      <c r="DG136" s="1835"/>
      <c r="DH136" s="1841"/>
      <c r="DI136" s="708"/>
      <c r="DJ136" s="638"/>
      <c r="DK136" s="638"/>
      <c r="DL136" s="638"/>
      <c r="DM136" s="638"/>
      <c r="DN136" s="638"/>
      <c r="DO136" s="638"/>
      <c r="DP136" s="638"/>
      <c r="DQ136" s="638"/>
      <c r="DR136" s="638"/>
      <c r="DS136" s="638"/>
      <c r="DT136" s="638"/>
      <c r="DU136" s="638"/>
      <c r="DV136" s="638"/>
      <c r="DW136" s="638"/>
      <c r="DX136" s="638"/>
      <c r="DY136" s="638"/>
      <c r="DZ136" s="638"/>
      <c r="EA136" s="638"/>
      <c r="EB136" s="638"/>
      <c r="EC136" s="638"/>
      <c r="ED136" s="1835"/>
      <c r="EE136" s="1841"/>
      <c r="EF136" s="708"/>
      <c r="EG136" s="638"/>
      <c r="EH136" s="638"/>
      <c r="EI136" s="638"/>
      <c r="EJ136" s="638"/>
      <c r="EK136" s="638"/>
      <c r="EL136" s="638"/>
      <c r="EM136" s="638"/>
      <c r="EN136" s="638"/>
      <c r="EO136" s="638"/>
      <c r="EP136" s="638"/>
      <c r="EQ136" s="638"/>
      <c r="ER136" s="638"/>
      <c r="ES136" s="638"/>
      <c r="ET136" s="638"/>
      <c r="EU136" s="638"/>
      <c r="EV136" s="638"/>
      <c r="EW136" s="638"/>
      <c r="EX136" s="638"/>
      <c r="EY136" s="638"/>
      <c r="EZ136" s="638"/>
      <c r="FA136" s="1835"/>
      <c r="FB136" s="1841"/>
      <c r="FC136" s="708"/>
      <c r="FD136" s="638"/>
      <c r="FE136" s="638"/>
      <c r="FF136" s="638"/>
      <c r="FG136" s="638"/>
      <c r="FH136" s="638"/>
      <c r="FI136" s="638"/>
      <c r="FJ136" s="638"/>
      <c r="FK136" s="638"/>
      <c r="FL136" s="638"/>
      <c r="FM136" s="638"/>
      <c r="FN136" s="638"/>
      <c r="FO136" s="638"/>
      <c r="FP136" s="638"/>
      <c r="FQ136" s="638"/>
      <c r="FR136" s="638"/>
      <c r="FS136" s="638"/>
      <c r="FT136" s="638"/>
      <c r="FU136" s="638"/>
      <c r="FV136" s="638"/>
      <c r="FW136" s="638"/>
      <c r="FX136" s="1835"/>
      <c r="FY136" s="1841"/>
      <c r="FZ136" s="708"/>
    </row>
    <row r="137" spans="23:182" ht="12.75" customHeight="1" x14ac:dyDescent="0.2"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1835"/>
      <c r="AQ137" s="1840"/>
      <c r="AS137" s="341"/>
      <c r="AT137" s="341"/>
      <c r="AU137" s="341"/>
      <c r="AV137" s="341"/>
      <c r="AW137" s="341"/>
      <c r="AX137" s="341"/>
      <c r="AY137" s="341"/>
      <c r="AZ137" s="341"/>
      <c r="BA137" s="341"/>
      <c r="BB137" s="341"/>
      <c r="BC137" s="341"/>
      <c r="BD137" s="341"/>
      <c r="BE137" s="341"/>
      <c r="BF137" s="341"/>
      <c r="BG137" s="341"/>
      <c r="BH137" s="341"/>
      <c r="BI137" s="341"/>
      <c r="BJ137" s="341"/>
      <c r="BK137" s="341"/>
      <c r="BL137" s="341"/>
      <c r="BM137" s="1835"/>
      <c r="BN137" s="1840"/>
      <c r="BP137" s="341"/>
      <c r="BQ137" s="341"/>
      <c r="BR137" s="341"/>
      <c r="BS137" s="341"/>
      <c r="BT137" s="341"/>
      <c r="BU137" s="341"/>
      <c r="BV137" s="341"/>
      <c r="BW137" s="341"/>
      <c r="BX137" s="341"/>
      <c r="BY137" s="341"/>
      <c r="BZ137" s="341"/>
      <c r="CA137" s="341"/>
      <c r="CB137" s="341"/>
      <c r="CC137" s="341"/>
      <c r="CD137" s="341"/>
      <c r="CE137" s="341"/>
      <c r="CF137" s="341"/>
      <c r="CG137" s="341"/>
      <c r="CH137" s="341"/>
      <c r="CI137" s="341"/>
      <c r="CJ137" s="1835"/>
      <c r="CK137" s="1840"/>
      <c r="CM137" s="341"/>
      <c r="CN137" s="341"/>
      <c r="CO137" s="341"/>
      <c r="CP137" s="341"/>
      <c r="CQ137" s="341"/>
      <c r="CR137" s="341"/>
      <c r="CS137" s="341"/>
      <c r="CT137" s="341"/>
      <c r="CU137" s="341"/>
      <c r="CV137" s="341"/>
      <c r="CW137" s="341"/>
      <c r="CX137" s="341"/>
      <c r="CY137" s="341"/>
      <c r="CZ137" s="341"/>
      <c r="DA137" s="341"/>
      <c r="DB137" s="341"/>
      <c r="DC137" s="341"/>
      <c r="DD137" s="341"/>
      <c r="DE137" s="341"/>
      <c r="DF137" s="341"/>
      <c r="DG137" s="1835"/>
      <c r="DH137" s="1840"/>
      <c r="DJ137" s="341"/>
      <c r="DK137" s="341"/>
      <c r="DL137" s="341"/>
      <c r="DM137" s="341"/>
      <c r="DN137" s="341"/>
      <c r="DO137" s="341"/>
      <c r="DP137" s="341"/>
      <c r="DQ137" s="341"/>
      <c r="DR137" s="341"/>
      <c r="DS137" s="341"/>
      <c r="DT137" s="341"/>
      <c r="DU137" s="341"/>
      <c r="DV137" s="341"/>
      <c r="DW137" s="341"/>
      <c r="DX137" s="341"/>
      <c r="DY137" s="341"/>
      <c r="DZ137" s="341"/>
      <c r="EA137" s="341"/>
      <c r="EB137" s="341"/>
      <c r="EC137" s="341"/>
      <c r="ED137" s="1835"/>
      <c r="EE137" s="1840"/>
      <c r="EG137" s="341"/>
      <c r="EH137" s="341"/>
      <c r="EI137" s="341"/>
      <c r="EJ137" s="341"/>
      <c r="EK137" s="341"/>
      <c r="EL137" s="341"/>
      <c r="EM137" s="341"/>
      <c r="EN137" s="341"/>
      <c r="EO137" s="341"/>
      <c r="EP137" s="341"/>
      <c r="EQ137" s="341"/>
      <c r="ER137" s="341"/>
      <c r="ES137" s="341"/>
      <c r="ET137" s="341"/>
      <c r="EU137" s="341"/>
      <c r="EV137" s="341"/>
      <c r="EW137" s="341"/>
      <c r="EX137" s="341"/>
      <c r="EY137" s="341"/>
      <c r="EZ137" s="341"/>
      <c r="FA137" s="1835"/>
      <c r="FB137" s="1840"/>
      <c r="FD137" s="341"/>
      <c r="FE137" s="341"/>
      <c r="FF137" s="341"/>
      <c r="FG137" s="341"/>
      <c r="FH137" s="341"/>
      <c r="FI137" s="341"/>
      <c r="FJ137" s="341"/>
      <c r="FK137" s="341"/>
      <c r="FL137" s="341"/>
      <c r="FM137" s="341"/>
      <c r="FN137" s="341"/>
      <c r="FO137" s="341"/>
      <c r="FP137" s="341"/>
      <c r="FQ137" s="341"/>
      <c r="FR137" s="341"/>
      <c r="FS137" s="341"/>
      <c r="FT137" s="341"/>
      <c r="FU137" s="341"/>
      <c r="FV137" s="341"/>
      <c r="FW137" s="341"/>
      <c r="FX137" s="1835"/>
      <c r="FY137" s="1840"/>
    </row>
    <row r="138" spans="23:182" x14ac:dyDescent="0.2"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1835"/>
      <c r="AQ138" s="18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  <c r="BC138" s="341"/>
      <c r="BD138" s="341"/>
      <c r="BE138" s="341"/>
      <c r="BF138" s="341"/>
      <c r="BG138" s="341"/>
      <c r="BH138" s="341"/>
      <c r="BI138" s="341"/>
      <c r="BJ138" s="341"/>
      <c r="BK138" s="341"/>
      <c r="BL138" s="341"/>
      <c r="BM138" s="1835"/>
      <c r="BN138" s="1841"/>
      <c r="BP138" s="341"/>
      <c r="BQ138" s="341"/>
      <c r="BR138" s="341"/>
      <c r="BS138" s="341"/>
      <c r="BT138" s="341"/>
      <c r="BU138" s="341"/>
      <c r="BV138" s="341"/>
      <c r="BW138" s="341"/>
      <c r="BX138" s="341"/>
      <c r="BY138" s="341"/>
      <c r="BZ138" s="341"/>
      <c r="CA138" s="341"/>
      <c r="CB138" s="341"/>
      <c r="CC138" s="341"/>
      <c r="CD138" s="341"/>
      <c r="CE138" s="341"/>
      <c r="CF138" s="341"/>
      <c r="CG138" s="341"/>
      <c r="CH138" s="341"/>
      <c r="CI138" s="341"/>
      <c r="CJ138" s="1835"/>
      <c r="CK138" s="1841"/>
      <c r="CM138" s="341"/>
      <c r="CN138" s="341"/>
      <c r="CO138" s="341"/>
      <c r="CP138" s="341"/>
      <c r="CQ138" s="341"/>
      <c r="CR138" s="341"/>
      <c r="CS138" s="341"/>
      <c r="CT138" s="341"/>
      <c r="CU138" s="341"/>
      <c r="CV138" s="341"/>
      <c r="CW138" s="341"/>
      <c r="CX138" s="341"/>
      <c r="CY138" s="341"/>
      <c r="CZ138" s="341"/>
      <c r="DA138" s="341"/>
      <c r="DB138" s="341"/>
      <c r="DC138" s="341"/>
      <c r="DD138" s="341"/>
      <c r="DE138" s="341"/>
      <c r="DF138" s="341"/>
      <c r="DG138" s="1835"/>
      <c r="DH138" s="1841"/>
      <c r="DJ138" s="341"/>
      <c r="DK138" s="341"/>
      <c r="DL138" s="341"/>
      <c r="DM138" s="341"/>
      <c r="DN138" s="341"/>
      <c r="DO138" s="341"/>
      <c r="DP138" s="341"/>
      <c r="DQ138" s="341"/>
      <c r="DR138" s="341"/>
      <c r="DS138" s="341"/>
      <c r="DT138" s="341"/>
      <c r="DU138" s="341"/>
      <c r="DV138" s="341"/>
      <c r="DW138" s="341"/>
      <c r="DX138" s="341"/>
      <c r="DY138" s="341"/>
      <c r="DZ138" s="341"/>
      <c r="EA138" s="341"/>
      <c r="EB138" s="341"/>
      <c r="EC138" s="341"/>
      <c r="ED138" s="1835"/>
      <c r="EE138" s="1841"/>
      <c r="EG138" s="341"/>
      <c r="EH138" s="341"/>
      <c r="EI138" s="341"/>
      <c r="EJ138" s="341"/>
      <c r="EK138" s="341"/>
      <c r="EL138" s="341"/>
      <c r="EM138" s="341"/>
      <c r="EN138" s="341"/>
      <c r="EO138" s="341"/>
      <c r="EP138" s="341"/>
      <c r="EQ138" s="341"/>
      <c r="ER138" s="341"/>
      <c r="ES138" s="341"/>
      <c r="ET138" s="341"/>
      <c r="EU138" s="341"/>
      <c r="EV138" s="341"/>
      <c r="EW138" s="341"/>
      <c r="EX138" s="341"/>
      <c r="EY138" s="341"/>
      <c r="EZ138" s="341"/>
      <c r="FA138" s="1835"/>
      <c r="FB138" s="1841"/>
      <c r="FD138" s="341"/>
      <c r="FE138" s="341"/>
      <c r="FF138" s="341"/>
      <c r="FG138" s="341"/>
      <c r="FH138" s="341"/>
      <c r="FI138" s="341"/>
      <c r="FJ138" s="341"/>
      <c r="FK138" s="341"/>
      <c r="FL138" s="341"/>
      <c r="FM138" s="341"/>
      <c r="FN138" s="341"/>
      <c r="FO138" s="341"/>
      <c r="FP138" s="341"/>
      <c r="FQ138" s="341"/>
      <c r="FR138" s="341"/>
      <c r="FS138" s="341"/>
      <c r="FT138" s="341"/>
      <c r="FU138" s="341"/>
      <c r="FV138" s="341"/>
      <c r="FW138" s="341"/>
      <c r="FX138" s="1835"/>
      <c r="FY138" s="1841"/>
    </row>
    <row r="139" spans="23:182" x14ac:dyDescent="0.2">
      <c r="W139" s="638"/>
      <c r="X139" s="638"/>
      <c r="Y139" s="638"/>
      <c r="Z139" s="638"/>
      <c r="AA139" s="638"/>
      <c r="AB139" s="638"/>
      <c r="AC139" s="638"/>
      <c r="AD139" s="638"/>
      <c r="AE139" s="638"/>
      <c r="AF139" s="638"/>
      <c r="AG139" s="638"/>
      <c r="AH139" s="638"/>
      <c r="AI139" s="638"/>
      <c r="AJ139" s="638"/>
      <c r="AK139" s="638"/>
      <c r="AL139" s="638"/>
      <c r="AM139" s="638"/>
      <c r="AN139" s="638"/>
      <c r="AO139" s="638"/>
      <c r="AP139" s="1835"/>
      <c r="AQ139" s="1841"/>
      <c r="AR139" s="708"/>
      <c r="AS139" s="638"/>
      <c r="AT139" s="638"/>
      <c r="AU139" s="638"/>
      <c r="AV139" s="638"/>
      <c r="AW139" s="638"/>
      <c r="AX139" s="638"/>
      <c r="AY139" s="638"/>
      <c r="AZ139" s="638"/>
      <c r="BA139" s="638"/>
      <c r="BB139" s="638"/>
      <c r="BC139" s="638"/>
      <c r="BD139" s="638"/>
      <c r="BE139" s="638"/>
      <c r="BF139" s="638"/>
      <c r="BG139" s="638"/>
      <c r="BH139" s="638"/>
      <c r="BI139" s="638"/>
      <c r="BJ139" s="638"/>
      <c r="BK139" s="638"/>
      <c r="BL139" s="638"/>
      <c r="BM139" s="1835"/>
      <c r="BN139" s="1841"/>
      <c r="BO139" s="708"/>
      <c r="BP139" s="638"/>
      <c r="BQ139" s="638"/>
      <c r="BR139" s="638"/>
      <c r="BS139" s="638"/>
      <c r="BT139" s="638"/>
      <c r="BU139" s="638"/>
      <c r="BV139" s="638"/>
      <c r="BW139" s="638"/>
      <c r="BX139" s="638"/>
      <c r="BY139" s="638"/>
      <c r="BZ139" s="638"/>
      <c r="CA139" s="638"/>
      <c r="CB139" s="638"/>
      <c r="CC139" s="638"/>
      <c r="CD139" s="638"/>
      <c r="CE139" s="638"/>
      <c r="CF139" s="638"/>
      <c r="CG139" s="638"/>
      <c r="CH139" s="638"/>
      <c r="CI139" s="638"/>
      <c r="CJ139" s="1835"/>
      <c r="CK139" s="1841"/>
      <c r="CL139" s="708"/>
      <c r="CM139" s="638"/>
      <c r="CN139" s="638"/>
      <c r="CO139" s="638"/>
      <c r="CP139" s="638"/>
      <c r="CQ139" s="638"/>
      <c r="CR139" s="638"/>
      <c r="CS139" s="638"/>
      <c r="CT139" s="638"/>
      <c r="CU139" s="638"/>
      <c r="CV139" s="638"/>
      <c r="CW139" s="638"/>
      <c r="CX139" s="638"/>
      <c r="CY139" s="638"/>
      <c r="CZ139" s="638"/>
      <c r="DA139" s="638"/>
      <c r="DB139" s="638"/>
      <c r="DC139" s="638"/>
      <c r="DD139" s="638"/>
      <c r="DE139" s="638"/>
      <c r="DF139" s="638"/>
      <c r="DG139" s="1835"/>
      <c r="DH139" s="1841"/>
      <c r="DI139" s="708"/>
      <c r="DJ139" s="638"/>
      <c r="DK139" s="638"/>
      <c r="DL139" s="638"/>
      <c r="DM139" s="638"/>
      <c r="DN139" s="638"/>
      <c r="DO139" s="638"/>
      <c r="DP139" s="638"/>
      <c r="DQ139" s="638"/>
      <c r="DR139" s="638"/>
      <c r="DS139" s="638"/>
      <c r="DT139" s="638"/>
      <c r="DU139" s="638"/>
      <c r="DV139" s="638"/>
      <c r="DW139" s="638"/>
      <c r="DX139" s="638"/>
      <c r="DY139" s="638"/>
      <c r="DZ139" s="638"/>
      <c r="EA139" s="638"/>
      <c r="EB139" s="638"/>
      <c r="EC139" s="638"/>
      <c r="ED139" s="1835"/>
      <c r="EE139" s="1841"/>
      <c r="EF139" s="708"/>
      <c r="EG139" s="638"/>
      <c r="EH139" s="638"/>
      <c r="EI139" s="638"/>
      <c r="EJ139" s="638"/>
      <c r="EK139" s="638"/>
      <c r="EL139" s="638"/>
      <c r="EM139" s="638"/>
      <c r="EN139" s="638"/>
      <c r="EO139" s="638"/>
      <c r="EP139" s="638"/>
      <c r="EQ139" s="638"/>
      <c r="ER139" s="638"/>
      <c r="ES139" s="638"/>
      <c r="ET139" s="638"/>
      <c r="EU139" s="638"/>
      <c r="EV139" s="638"/>
      <c r="EW139" s="638"/>
      <c r="EX139" s="638"/>
      <c r="EY139" s="638"/>
      <c r="EZ139" s="638"/>
      <c r="FA139" s="1835"/>
      <c r="FB139" s="1841"/>
      <c r="FC139" s="708"/>
      <c r="FD139" s="638"/>
      <c r="FE139" s="638"/>
      <c r="FF139" s="638"/>
      <c r="FG139" s="638"/>
      <c r="FH139" s="638"/>
      <c r="FI139" s="638"/>
      <c r="FJ139" s="638"/>
      <c r="FK139" s="638"/>
      <c r="FL139" s="638"/>
      <c r="FM139" s="638"/>
      <c r="FN139" s="638"/>
      <c r="FO139" s="638"/>
      <c r="FP139" s="638"/>
      <c r="FQ139" s="638"/>
      <c r="FR139" s="638"/>
      <c r="FS139" s="638"/>
      <c r="FT139" s="638"/>
      <c r="FU139" s="638"/>
      <c r="FV139" s="638"/>
      <c r="FW139" s="638"/>
      <c r="FX139" s="1835"/>
      <c r="FY139" s="1841"/>
      <c r="FZ139" s="708"/>
    </row>
    <row r="140" spans="23:182" ht="12.75" customHeight="1" x14ac:dyDescent="0.2"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1835"/>
      <c r="AQ140" s="1840"/>
      <c r="AS140" s="341"/>
      <c r="AT140" s="341"/>
      <c r="AU140" s="341"/>
      <c r="AV140" s="341"/>
      <c r="AW140" s="341"/>
      <c r="AX140" s="341"/>
      <c r="AY140" s="341"/>
      <c r="AZ140" s="341"/>
      <c r="BA140" s="341"/>
      <c r="BB140" s="341"/>
      <c r="BC140" s="341"/>
      <c r="BD140" s="341"/>
      <c r="BE140" s="341"/>
      <c r="BF140" s="341"/>
      <c r="BG140" s="341"/>
      <c r="BH140" s="341"/>
      <c r="BI140" s="341"/>
      <c r="BJ140" s="341"/>
      <c r="BK140" s="341"/>
      <c r="BL140" s="341"/>
      <c r="BM140" s="1835"/>
      <c r="BN140" s="1840"/>
      <c r="BP140" s="341"/>
      <c r="BQ140" s="341"/>
      <c r="BR140" s="341"/>
      <c r="BS140" s="341"/>
      <c r="BT140" s="341"/>
      <c r="BU140" s="341"/>
      <c r="BV140" s="341"/>
      <c r="BW140" s="341"/>
      <c r="BX140" s="341"/>
      <c r="BY140" s="341"/>
      <c r="BZ140" s="341"/>
      <c r="CA140" s="341"/>
      <c r="CB140" s="341"/>
      <c r="CC140" s="341"/>
      <c r="CD140" s="341"/>
      <c r="CE140" s="341"/>
      <c r="CF140" s="341"/>
      <c r="CG140" s="341"/>
      <c r="CH140" s="341"/>
      <c r="CI140" s="341"/>
      <c r="CJ140" s="1835"/>
      <c r="CK140" s="1840"/>
      <c r="CM140" s="341"/>
      <c r="CN140" s="341"/>
      <c r="CO140" s="341"/>
      <c r="CP140" s="341"/>
      <c r="CQ140" s="341"/>
      <c r="CR140" s="341"/>
      <c r="CS140" s="341"/>
      <c r="CT140" s="341"/>
      <c r="CU140" s="341"/>
      <c r="CV140" s="341"/>
      <c r="CW140" s="341"/>
      <c r="CX140" s="341"/>
      <c r="CY140" s="341"/>
      <c r="CZ140" s="341"/>
      <c r="DA140" s="341"/>
      <c r="DB140" s="341"/>
      <c r="DC140" s="341"/>
      <c r="DD140" s="341"/>
      <c r="DE140" s="341"/>
      <c r="DF140" s="341"/>
      <c r="DG140" s="1835"/>
      <c r="DH140" s="1840"/>
      <c r="DJ140" s="341"/>
      <c r="DK140" s="341"/>
      <c r="DL140" s="341"/>
      <c r="DM140" s="341"/>
      <c r="DN140" s="341"/>
      <c r="DO140" s="341"/>
      <c r="DP140" s="341"/>
      <c r="DQ140" s="341"/>
      <c r="DR140" s="341"/>
      <c r="DS140" s="341"/>
      <c r="DT140" s="341"/>
      <c r="DU140" s="341"/>
      <c r="DV140" s="341"/>
      <c r="DW140" s="341"/>
      <c r="DX140" s="341"/>
      <c r="DY140" s="341"/>
      <c r="DZ140" s="341"/>
      <c r="EA140" s="341"/>
      <c r="EB140" s="341"/>
      <c r="EC140" s="341"/>
      <c r="ED140" s="1835"/>
      <c r="EE140" s="1840"/>
      <c r="EG140" s="341"/>
      <c r="EH140" s="341"/>
      <c r="EI140" s="341"/>
      <c r="EJ140" s="341"/>
      <c r="EK140" s="341"/>
      <c r="EL140" s="341"/>
      <c r="EM140" s="341"/>
      <c r="EN140" s="341"/>
      <c r="EO140" s="341"/>
      <c r="EP140" s="341"/>
      <c r="EQ140" s="341"/>
      <c r="ER140" s="341"/>
      <c r="ES140" s="341"/>
      <c r="ET140" s="341"/>
      <c r="EU140" s="341"/>
      <c r="EV140" s="341"/>
      <c r="EW140" s="341"/>
      <c r="EX140" s="341"/>
      <c r="EY140" s="341"/>
      <c r="EZ140" s="341"/>
      <c r="FA140" s="1835"/>
      <c r="FB140" s="1840"/>
      <c r="FD140" s="341"/>
      <c r="FE140" s="341"/>
      <c r="FF140" s="341"/>
      <c r="FG140" s="341"/>
      <c r="FH140" s="341"/>
      <c r="FI140" s="341"/>
      <c r="FJ140" s="341"/>
      <c r="FK140" s="341"/>
      <c r="FL140" s="341"/>
      <c r="FM140" s="341"/>
      <c r="FN140" s="341"/>
      <c r="FO140" s="341"/>
      <c r="FP140" s="341"/>
      <c r="FQ140" s="341"/>
      <c r="FR140" s="341"/>
      <c r="FS140" s="341"/>
      <c r="FT140" s="341"/>
      <c r="FU140" s="341"/>
      <c r="FV140" s="341"/>
      <c r="FW140" s="341"/>
      <c r="FX140" s="1835"/>
      <c r="FY140" s="1840"/>
    </row>
    <row r="141" spans="23:182" x14ac:dyDescent="0.2"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1835"/>
      <c r="AQ141" s="18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  <c r="BC141" s="341"/>
      <c r="BD141" s="341"/>
      <c r="BE141" s="341"/>
      <c r="BF141" s="341"/>
      <c r="BG141" s="341"/>
      <c r="BH141" s="341"/>
      <c r="BI141" s="341"/>
      <c r="BJ141" s="341"/>
      <c r="BK141" s="341"/>
      <c r="BL141" s="341"/>
      <c r="BM141" s="1835"/>
      <c r="BN141" s="1841"/>
      <c r="BP141" s="341"/>
      <c r="BQ141" s="341"/>
      <c r="BR141" s="341"/>
      <c r="BS141" s="341"/>
      <c r="BT141" s="341"/>
      <c r="BU141" s="341"/>
      <c r="BV141" s="341"/>
      <c r="BW141" s="341"/>
      <c r="BX141" s="341"/>
      <c r="BY141" s="341"/>
      <c r="BZ141" s="341"/>
      <c r="CA141" s="341"/>
      <c r="CB141" s="341"/>
      <c r="CC141" s="341"/>
      <c r="CD141" s="341"/>
      <c r="CE141" s="341"/>
      <c r="CF141" s="341"/>
      <c r="CG141" s="341"/>
      <c r="CH141" s="341"/>
      <c r="CI141" s="341"/>
      <c r="CJ141" s="1835"/>
      <c r="CK141" s="1841"/>
      <c r="CM141" s="341"/>
      <c r="CN141" s="341"/>
      <c r="CO141" s="341"/>
      <c r="CP141" s="341"/>
      <c r="CQ141" s="341"/>
      <c r="CR141" s="341"/>
      <c r="CS141" s="341"/>
      <c r="CT141" s="341"/>
      <c r="CU141" s="341"/>
      <c r="CV141" s="341"/>
      <c r="CW141" s="341"/>
      <c r="CX141" s="341"/>
      <c r="CY141" s="341"/>
      <c r="CZ141" s="341"/>
      <c r="DA141" s="341"/>
      <c r="DB141" s="341"/>
      <c r="DC141" s="341"/>
      <c r="DD141" s="341"/>
      <c r="DE141" s="341"/>
      <c r="DF141" s="341"/>
      <c r="DG141" s="1835"/>
      <c r="DH141" s="1841"/>
      <c r="DJ141" s="341"/>
      <c r="DK141" s="341"/>
      <c r="DL141" s="341"/>
      <c r="DM141" s="341"/>
      <c r="DN141" s="341"/>
      <c r="DO141" s="341"/>
      <c r="DP141" s="341"/>
      <c r="DQ141" s="341"/>
      <c r="DR141" s="341"/>
      <c r="DS141" s="341"/>
      <c r="DT141" s="341"/>
      <c r="DU141" s="341"/>
      <c r="DV141" s="341"/>
      <c r="DW141" s="341"/>
      <c r="DX141" s="341"/>
      <c r="DY141" s="341"/>
      <c r="DZ141" s="341"/>
      <c r="EA141" s="341"/>
      <c r="EB141" s="341"/>
      <c r="EC141" s="341"/>
      <c r="ED141" s="1835"/>
      <c r="EE141" s="1841"/>
      <c r="EG141" s="341"/>
      <c r="EH141" s="341"/>
      <c r="EI141" s="341"/>
      <c r="EJ141" s="341"/>
      <c r="EK141" s="341"/>
      <c r="EL141" s="341"/>
      <c r="EM141" s="341"/>
      <c r="EN141" s="341"/>
      <c r="EO141" s="341"/>
      <c r="EP141" s="341"/>
      <c r="EQ141" s="341"/>
      <c r="ER141" s="341"/>
      <c r="ES141" s="341"/>
      <c r="ET141" s="341"/>
      <c r="EU141" s="341"/>
      <c r="EV141" s="341"/>
      <c r="EW141" s="341"/>
      <c r="EX141" s="341"/>
      <c r="EY141" s="341"/>
      <c r="EZ141" s="341"/>
      <c r="FA141" s="1835"/>
      <c r="FB141" s="1841"/>
      <c r="FD141" s="341"/>
      <c r="FE141" s="341"/>
      <c r="FF141" s="341"/>
      <c r="FG141" s="341"/>
      <c r="FH141" s="341"/>
      <c r="FI141" s="341"/>
      <c r="FJ141" s="341"/>
      <c r="FK141" s="341"/>
      <c r="FL141" s="341"/>
      <c r="FM141" s="341"/>
      <c r="FN141" s="341"/>
      <c r="FO141" s="341"/>
      <c r="FP141" s="341"/>
      <c r="FQ141" s="341"/>
      <c r="FR141" s="341"/>
      <c r="FS141" s="341"/>
      <c r="FT141" s="341"/>
      <c r="FU141" s="341"/>
      <c r="FV141" s="341"/>
      <c r="FW141" s="341"/>
      <c r="FX141" s="1835"/>
      <c r="FY141" s="1841"/>
    </row>
    <row r="142" spans="23:182" x14ac:dyDescent="0.2"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1835"/>
      <c r="AQ142" s="1841"/>
      <c r="AR142" s="960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  <c r="BC142" s="341"/>
      <c r="BD142" s="341"/>
      <c r="BE142" s="341"/>
      <c r="BF142" s="341"/>
      <c r="BG142" s="341"/>
      <c r="BH142" s="341"/>
      <c r="BI142" s="341"/>
      <c r="BJ142" s="341"/>
      <c r="BK142" s="341"/>
      <c r="BL142" s="341"/>
      <c r="BM142" s="1835"/>
      <c r="BN142" s="1841"/>
      <c r="BO142" s="960"/>
      <c r="BP142" s="341"/>
      <c r="BQ142" s="341"/>
      <c r="BR142" s="341"/>
      <c r="BS142" s="341"/>
      <c r="BT142" s="341"/>
      <c r="BU142" s="341"/>
      <c r="BV142" s="341"/>
      <c r="BW142" s="341"/>
      <c r="BX142" s="341"/>
      <c r="BY142" s="341"/>
      <c r="BZ142" s="341"/>
      <c r="CA142" s="341"/>
      <c r="CB142" s="341"/>
      <c r="CC142" s="341"/>
      <c r="CD142" s="341"/>
      <c r="CE142" s="341"/>
      <c r="CF142" s="341"/>
      <c r="CG142" s="341"/>
      <c r="CH142" s="341"/>
      <c r="CI142" s="341"/>
      <c r="CJ142" s="1835"/>
      <c r="CK142" s="1841"/>
      <c r="CL142" s="960"/>
      <c r="CM142" s="341"/>
      <c r="CN142" s="341"/>
      <c r="CO142" s="341"/>
      <c r="CP142" s="341"/>
      <c r="CQ142" s="341"/>
      <c r="CR142" s="341"/>
      <c r="CS142" s="341"/>
      <c r="CT142" s="341"/>
      <c r="CU142" s="341"/>
      <c r="CV142" s="341"/>
      <c r="CW142" s="341"/>
      <c r="CX142" s="341"/>
      <c r="CY142" s="341"/>
      <c r="CZ142" s="341"/>
      <c r="DA142" s="341"/>
      <c r="DB142" s="341"/>
      <c r="DC142" s="341"/>
      <c r="DD142" s="341"/>
      <c r="DE142" s="341"/>
      <c r="DF142" s="341"/>
      <c r="DG142" s="1835"/>
      <c r="DH142" s="1841"/>
      <c r="DI142" s="960"/>
      <c r="DJ142" s="341"/>
      <c r="DK142" s="341"/>
      <c r="DL142" s="341"/>
      <c r="DM142" s="341"/>
      <c r="DN142" s="341"/>
      <c r="DO142" s="341"/>
      <c r="DP142" s="341"/>
      <c r="DQ142" s="341"/>
      <c r="DR142" s="341"/>
      <c r="DS142" s="341"/>
      <c r="DT142" s="341"/>
      <c r="DU142" s="341"/>
      <c r="DV142" s="341"/>
      <c r="DW142" s="341"/>
      <c r="DX142" s="341"/>
      <c r="DY142" s="341"/>
      <c r="DZ142" s="341"/>
      <c r="EA142" s="341"/>
      <c r="EB142" s="341"/>
      <c r="EC142" s="341"/>
      <c r="ED142" s="1835"/>
      <c r="EE142" s="1841"/>
      <c r="EF142" s="960"/>
      <c r="EG142" s="341"/>
      <c r="EH142" s="341"/>
      <c r="EI142" s="341"/>
      <c r="EJ142" s="341"/>
      <c r="EK142" s="341"/>
      <c r="EL142" s="341"/>
      <c r="EM142" s="341"/>
      <c r="EN142" s="341"/>
      <c r="EO142" s="341"/>
      <c r="EP142" s="341"/>
      <c r="EQ142" s="341"/>
      <c r="ER142" s="341"/>
      <c r="ES142" s="341"/>
      <c r="ET142" s="341"/>
      <c r="EU142" s="341"/>
      <c r="EV142" s="341"/>
      <c r="EW142" s="341"/>
      <c r="EX142" s="341"/>
      <c r="EY142" s="341"/>
      <c r="EZ142" s="341"/>
      <c r="FA142" s="1835"/>
      <c r="FB142" s="1841"/>
      <c r="FC142" s="960"/>
      <c r="FD142" s="341"/>
      <c r="FE142" s="341"/>
      <c r="FF142" s="341"/>
      <c r="FG142" s="341"/>
      <c r="FH142" s="341"/>
      <c r="FI142" s="341"/>
      <c r="FJ142" s="341"/>
      <c r="FK142" s="341"/>
      <c r="FL142" s="341"/>
      <c r="FM142" s="341"/>
      <c r="FN142" s="341"/>
      <c r="FO142" s="341"/>
      <c r="FP142" s="341"/>
      <c r="FQ142" s="341"/>
      <c r="FR142" s="341"/>
      <c r="FS142" s="341"/>
      <c r="FT142" s="341"/>
      <c r="FU142" s="341"/>
      <c r="FV142" s="341"/>
      <c r="FW142" s="341"/>
      <c r="FX142" s="1835"/>
      <c r="FY142" s="1841"/>
      <c r="FZ142" s="960"/>
    </row>
    <row r="143" spans="23:182" x14ac:dyDescent="0.2"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1835"/>
      <c r="AQ143" s="18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  <c r="BC143" s="341"/>
      <c r="BD143" s="341"/>
      <c r="BE143" s="341"/>
      <c r="BF143" s="341"/>
      <c r="BG143" s="341"/>
      <c r="BH143" s="341"/>
      <c r="BI143" s="341"/>
      <c r="BJ143" s="341"/>
      <c r="BK143" s="341"/>
      <c r="BL143" s="341"/>
      <c r="BM143" s="1835"/>
      <c r="BN143" s="1841"/>
      <c r="BP143" s="341"/>
      <c r="BQ143" s="341"/>
      <c r="BR143" s="341"/>
      <c r="BS143" s="341"/>
      <c r="BT143" s="341"/>
      <c r="BU143" s="341"/>
      <c r="BV143" s="341"/>
      <c r="BW143" s="341"/>
      <c r="BX143" s="341"/>
      <c r="BY143" s="341"/>
      <c r="BZ143" s="341"/>
      <c r="CA143" s="341"/>
      <c r="CB143" s="341"/>
      <c r="CC143" s="341"/>
      <c r="CD143" s="341"/>
      <c r="CE143" s="341"/>
      <c r="CF143" s="341"/>
      <c r="CG143" s="341"/>
      <c r="CH143" s="341"/>
      <c r="CI143" s="341"/>
      <c r="CJ143" s="1835"/>
      <c r="CK143" s="1841"/>
      <c r="CM143" s="341"/>
      <c r="CN143" s="341"/>
      <c r="CO143" s="341"/>
      <c r="CP143" s="341"/>
      <c r="CQ143" s="341"/>
      <c r="CR143" s="341"/>
      <c r="CS143" s="341"/>
      <c r="CT143" s="341"/>
      <c r="CU143" s="341"/>
      <c r="CV143" s="341"/>
      <c r="CW143" s="341"/>
      <c r="CX143" s="341"/>
      <c r="CY143" s="341"/>
      <c r="CZ143" s="341"/>
      <c r="DA143" s="341"/>
      <c r="DB143" s="341"/>
      <c r="DC143" s="341"/>
      <c r="DD143" s="341"/>
      <c r="DE143" s="341"/>
      <c r="DF143" s="341"/>
      <c r="DG143" s="1835"/>
      <c r="DH143" s="18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341"/>
      <c r="DZ143" s="341"/>
      <c r="EA143" s="341"/>
      <c r="EB143" s="341"/>
      <c r="EC143" s="341"/>
      <c r="ED143" s="1835"/>
      <c r="EE143" s="1841"/>
      <c r="EG143" s="341"/>
      <c r="EH143" s="341"/>
      <c r="EI143" s="341"/>
      <c r="EJ143" s="341"/>
      <c r="EK143" s="341"/>
      <c r="EL143" s="341"/>
      <c r="EM143" s="341"/>
      <c r="EN143" s="341"/>
      <c r="EO143" s="341"/>
      <c r="EP143" s="341"/>
      <c r="EQ143" s="341"/>
      <c r="ER143" s="341"/>
      <c r="ES143" s="341"/>
      <c r="ET143" s="341"/>
      <c r="EU143" s="341"/>
      <c r="EV143" s="341"/>
      <c r="EW143" s="341"/>
      <c r="EX143" s="341"/>
      <c r="EY143" s="341"/>
      <c r="EZ143" s="341"/>
      <c r="FA143" s="1835"/>
      <c r="FB143" s="1841"/>
      <c r="FD143" s="341"/>
      <c r="FE143" s="341"/>
      <c r="FF143" s="341"/>
      <c r="FG143" s="341"/>
      <c r="FH143" s="341"/>
      <c r="FI143" s="341"/>
      <c r="FJ143" s="341"/>
      <c r="FK143" s="341"/>
      <c r="FL143" s="341"/>
      <c r="FM143" s="341"/>
      <c r="FN143" s="341"/>
      <c r="FO143" s="341"/>
      <c r="FP143" s="341"/>
      <c r="FQ143" s="341"/>
      <c r="FR143" s="341"/>
      <c r="FS143" s="341"/>
      <c r="FT143" s="341"/>
      <c r="FU143" s="341"/>
      <c r="FV143" s="341"/>
      <c r="FW143" s="341"/>
      <c r="FX143" s="1835"/>
      <c r="FY143" s="1841"/>
    </row>
    <row r="144" spans="23:182" x14ac:dyDescent="0.2"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1835"/>
      <c r="AQ144" s="18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1835"/>
      <c r="BN144" s="1841"/>
      <c r="BP144" s="341"/>
      <c r="BQ144" s="341"/>
      <c r="BR144" s="341"/>
      <c r="BS144" s="341"/>
      <c r="BT144" s="341"/>
      <c r="BU144" s="341"/>
      <c r="BV144" s="341"/>
      <c r="BW144" s="341"/>
      <c r="BX144" s="341"/>
      <c r="BY144" s="341"/>
      <c r="BZ144" s="341"/>
      <c r="CA144" s="341"/>
      <c r="CB144" s="341"/>
      <c r="CC144" s="341"/>
      <c r="CD144" s="341"/>
      <c r="CE144" s="341"/>
      <c r="CF144" s="341"/>
      <c r="CG144" s="341"/>
      <c r="CH144" s="341"/>
      <c r="CI144" s="341"/>
      <c r="CJ144" s="1835"/>
      <c r="CK144" s="1841"/>
      <c r="CM144" s="341"/>
      <c r="CN144" s="341"/>
      <c r="CO144" s="341"/>
      <c r="CP144" s="341"/>
      <c r="CQ144" s="341"/>
      <c r="CR144" s="341"/>
      <c r="CS144" s="341"/>
      <c r="CT144" s="341"/>
      <c r="CU144" s="341"/>
      <c r="CV144" s="341"/>
      <c r="CW144" s="341"/>
      <c r="CX144" s="341"/>
      <c r="CY144" s="341"/>
      <c r="CZ144" s="341"/>
      <c r="DA144" s="341"/>
      <c r="DB144" s="341"/>
      <c r="DC144" s="341"/>
      <c r="DD144" s="341"/>
      <c r="DE144" s="341"/>
      <c r="DF144" s="341"/>
      <c r="DG144" s="1835"/>
      <c r="DH144" s="1841"/>
      <c r="DJ144" s="341"/>
      <c r="DK144" s="341"/>
      <c r="DL144" s="341"/>
      <c r="DM144" s="341"/>
      <c r="DN144" s="341"/>
      <c r="DO144" s="341"/>
      <c r="DP144" s="341"/>
      <c r="DQ144" s="341"/>
      <c r="DR144" s="341"/>
      <c r="DS144" s="341"/>
      <c r="DT144" s="341"/>
      <c r="DU144" s="341"/>
      <c r="DV144" s="341"/>
      <c r="DW144" s="341"/>
      <c r="DX144" s="341"/>
      <c r="DY144" s="341"/>
      <c r="DZ144" s="341"/>
      <c r="EA144" s="341"/>
      <c r="EB144" s="341"/>
      <c r="EC144" s="341"/>
      <c r="ED144" s="1835"/>
      <c r="EE144" s="1841"/>
      <c r="EG144" s="341"/>
      <c r="EH144" s="341"/>
      <c r="EI144" s="341"/>
      <c r="EJ144" s="341"/>
      <c r="EK144" s="341"/>
      <c r="EL144" s="341"/>
      <c r="EM144" s="341"/>
      <c r="EN144" s="341"/>
      <c r="EO144" s="341"/>
      <c r="EP144" s="341"/>
      <c r="EQ144" s="341"/>
      <c r="ER144" s="341"/>
      <c r="ES144" s="341"/>
      <c r="ET144" s="341"/>
      <c r="EU144" s="341"/>
      <c r="EV144" s="341"/>
      <c r="EW144" s="341"/>
      <c r="EX144" s="341"/>
      <c r="EY144" s="341"/>
      <c r="EZ144" s="341"/>
      <c r="FA144" s="1835"/>
      <c r="FB144" s="1841"/>
      <c r="FD144" s="341"/>
      <c r="FE144" s="341"/>
      <c r="FF144" s="341"/>
      <c r="FG144" s="341"/>
      <c r="FH144" s="341"/>
      <c r="FI144" s="341"/>
      <c r="FJ144" s="341"/>
      <c r="FK144" s="341"/>
      <c r="FL144" s="341"/>
      <c r="FM144" s="341"/>
      <c r="FN144" s="341"/>
      <c r="FO144" s="341"/>
      <c r="FP144" s="341"/>
      <c r="FQ144" s="341"/>
      <c r="FR144" s="341"/>
      <c r="FS144" s="341"/>
      <c r="FT144" s="341"/>
      <c r="FU144" s="341"/>
      <c r="FV144" s="341"/>
      <c r="FW144" s="341"/>
      <c r="FX144" s="1835"/>
      <c r="FY144" s="1841"/>
    </row>
    <row r="145" spans="23:182" x14ac:dyDescent="0.2">
      <c r="W145" s="638"/>
      <c r="X145" s="638"/>
      <c r="Y145" s="638"/>
      <c r="Z145" s="638"/>
      <c r="AA145" s="638"/>
      <c r="AB145" s="638"/>
      <c r="AC145" s="638"/>
      <c r="AD145" s="638"/>
      <c r="AE145" s="638"/>
      <c r="AF145" s="638"/>
      <c r="AG145" s="638"/>
      <c r="AH145" s="638"/>
      <c r="AI145" s="638"/>
      <c r="AJ145" s="638"/>
      <c r="AK145" s="638"/>
      <c r="AL145" s="638"/>
      <c r="AM145" s="638"/>
      <c r="AN145" s="638"/>
      <c r="AO145" s="638"/>
      <c r="AP145" s="1835"/>
      <c r="AQ145" s="1841"/>
      <c r="AR145" s="708"/>
      <c r="AS145" s="638"/>
      <c r="AT145" s="638"/>
      <c r="AU145" s="638"/>
      <c r="AV145" s="638"/>
      <c r="AW145" s="638"/>
      <c r="AX145" s="638"/>
      <c r="AY145" s="638"/>
      <c r="AZ145" s="638"/>
      <c r="BA145" s="638"/>
      <c r="BB145" s="638"/>
      <c r="BC145" s="638"/>
      <c r="BD145" s="638"/>
      <c r="BE145" s="638"/>
      <c r="BF145" s="638"/>
      <c r="BG145" s="638"/>
      <c r="BH145" s="638"/>
      <c r="BI145" s="638"/>
      <c r="BJ145" s="638"/>
      <c r="BK145" s="638"/>
      <c r="BL145" s="638"/>
      <c r="BM145" s="1835"/>
      <c r="BN145" s="1841"/>
      <c r="BO145" s="708"/>
      <c r="BP145" s="638"/>
      <c r="BQ145" s="638"/>
      <c r="BR145" s="638"/>
      <c r="BS145" s="638"/>
      <c r="BT145" s="638"/>
      <c r="BU145" s="638"/>
      <c r="BV145" s="638"/>
      <c r="BW145" s="638"/>
      <c r="BX145" s="638"/>
      <c r="BY145" s="638"/>
      <c r="BZ145" s="638"/>
      <c r="CA145" s="638"/>
      <c r="CB145" s="638"/>
      <c r="CC145" s="638"/>
      <c r="CD145" s="638"/>
      <c r="CE145" s="638"/>
      <c r="CF145" s="638"/>
      <c r="CG145" s="638"/>
      <c r="CH145" s="638"/>
      <c r="CI145" s="638"/>
      <c r="CJ145" s="1835"/>
      <c r="CK145" s="1841"/>
      <c r="CL145" s="708"/>
      <c r="CM145" s="638"/>
      <c r="CN145" s="638"/>
      <c r="CO145" s="638"/>
      <c r="CP145" s="638"/>
      <c r="CQ145" s="638"/>
      <c r="CR145" s="638"/>
      <c r="CS145" s="638"/>
      <c r="CT145" s="638"/>
      <c r="CU145" s="638"/>
      <c r="CV145" s="638"/>
      <c r="CW145" s="638"/>
      <c r="CX145" s="638"/>
      <c r="CY145" s="638"/>
      <c r="CZ145" s="638"/>
      <c r="DA145" s="638"/>
      <c r="DB145" s="638"/>
      <c r="DC145" s="638"/>
      <c r="DD145" s="638"/>
      <c r="DE145" s="638"/>
      <c r="DF145" s="638"/>
      <c r="DG145" s="1835"/>
      <c r="DH145" s="1841"/>
      <c r="DI145" s="708"/>
      <c r="DJ145" s="638"/>
      <c r="DK145" s="638"/>
      <c r="DL145" s="638"/>
      <c r="DM145" s="638"/>
      <c r="DN145" s="638"/>
      <c r="DO145" s="638"/>
      <c r="DP145" s="638"/>
      <c r="DQ145" s="638"/>
      <c r="DR145" s="638"/>
      <c r="DS145" s="638"/>
      <c r="DT145" s="638"/>
      <c r="DU145" s="638"/>
      <c r="DV145" s="638"/>
      <c r="DW145" s="638"/>
      <c r="DX145" s="638"/>
      <c r="DY145" s="638"/>
      <c r="DZ145" s="638"/>
      <c r="EA145" s="638"/>
      <c r="EB145" s="638"/>
      <c r="EC145" s="638"/>
      <c r="ED145" s="1835"/>
      <c r="EE145" s="1841"/>
      <c r="EF145" s="708"/>
      <c r="EG145" s="638"/>
      <c r="EH145" s="638"/>
      <c r="EI145" s="638"/>
      <c r="EJ145" s="638"/>
      <c r="EK145" s="638"/>
      <c r="EL145" s="638"/>
      <c r="EM145" s="638"/>
      <c r="EN145" s="638"/>
      <c r="EO145" s="638"/>
      <c r="EP145" s="638"/>
      <c r="EQ145" s="638"/>
      <c r="ER145" s="638"/>
      <c r="ES145" s="638"/>
      <c r="ET145" s="638"/>
      <c r="EU145" s="638"/>
      <c r="EV145" s="638"/>
      <c r="EW145" s="638"/>
      <c r="EX145" s="638"/>
      <c r="EY145" s="638"/>
      <c r="EZ145" s="638"/>
      <c r="FA145" s="1835"/>
      <c r="FB145" s="1841"/>
      <c r="FC145" s="708"/>
      <c r="FD145" s="638"/>
      <c r="FE145" s="638"/>
      <c r="FF145" s="638"/>
      <c r="FG145" s="638"/>
      <c r="FH145" s="638"/>
      <c r="FI145" s="638"/>
      <c r="FJ145" s="638"/>
      <c r="FK145" s="638"/>
      <c r="FL145" s="638"/>
      <c r="FM145" s="638"/>
      <c r="FN145" s="638"/>
      <c r="FO145" s="638"/>
      <c r="FP145" s="638"/>
      <c r="FQ145" s="638"/>
      <c r="FR145" s="638"/>
      <c r="FS145" s="638"/>
      <c r="FT145" s="638"/>
      <c r="FU145" s="638"/>
      <c r="FV145" s="638"/>
      <c r="FW145" s="638"/>
      <c r="FX145" s="1835"/>
      <c r="FY145" s="1841"/>
      <c r="FZ145" s="708"/>
    </row>
    <row r="146" spans="23:182" ht="12.75" customHeight="1" x14ac:dyDescent="0.2"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1835"/>
      <c r="AQ146" s="1840"/>
      <c r="AS146" s="341"/>
      <c r="AT146" s="341"/>
      <c r="AU146" s="341"/>
      <c r="AV146" s="341"/>
      <c r="AW146" s="341"/>
      <c r="AX146" s="341"/>
      <c r="AY146" s="341"/>
      <c r="AZ146" s="341"/>
      <c r="BA146" s="341"/>
      <c r="BB146" s="341"/>
      <c r="BC146" s="341"/>
      <c r="BD146" s="341"/>
      <c r="BE146" s="341"/>
      <c r="BF146" s="341"/>
      <c r="BG146" s="341"/>
      <c r="BH146" s="341"/>
      <c r="BI146" s="341"/>
      <c r="BJ146" s="341"/>
      <c r="BK146" s="341"/>
      <c r="BL146" s="341"/>
      <c r="BM146" s="1835"/>
      <c r="BN146" s="1840"/>
      <c r="BP146" s="341"/>
      <c r="BQ146" s="341"/>
      <c r="BR146" s="341"/>
      <c r="BS146" s="341"/>
      <c r="BT146" s="341"/>
      <c r="BU146" s="341"/>
      <c r="BV146" s="341"/>
      <c r="BW146" s="341"/>
      <c r="BX146" s="341"/>
      <c r="BY146" s="341"/>
      <c r="BZ146" s="341"/>
      <c r="CA146" s="341"/>
      <c r="CB146" s="341"/>
      <c r="CC146" s="341"/>
      <c r="CD146" s="341"/>
      <c r="CE146" s="341"/>
      <c r="CF146" s="341"/>
      <c r="CG146" s="341"/>
      <c r="CH146" s="341"/>
      <c r="CI146" s="341"/>
      <c r="CJ146" s="1835"/>
      <c r="CK146" s="1840"/>
      <c r="CM146" s="341"/>
      <c r="CN146" s="341"/>
      <c r="CO146" s="341"/>
      <c r="CP146" s="341"/>
      <c r="CQ146" s="341"/>
      <c r="CR146" s="341"/>
      <c r="CS146" s="341"/>
      <c r="CT146" s="341"/>
      <c r="CU146" s="341"/>
      <c r="CV146" s="341"/>
      <c r="CW146" s="341"/>
      <c r="CX146" s="341"/>
      <c r="CY146" s="341"/>
      <c r="CZ146" s="341"/>
      <c r="DA146" s="341"/>
      <c r="DB146" s="341"/>
      <c r="DC146" s="341"/>
      <c r="DD146" s="341"/>
      <c r="DE146" s="341"/>
      <c r="DF146" s="341"/>
      <c r="DG146" s="1835"/>
      <c r="DH146" s="1840"/>
      <c r="DJ146" s="341"/>
      <c r="DK146" s="341"/>
      <c r="DL146" s="341"/>
      <c r="DM146" s="341"/>
      <c r="DN146" s="341"/>
      <c r="DO146" s="341"/>
      <c r="DP146" s="341"/>
      <c r="DQ146" s="341"/>
      <c r="DR146" s="341"/>
      <c r="DS146" s="341"/>
      <c r="DT146" s="341"/>
      <c r="DU146" s="341"/>
      <c r="DV146" s="341"/>
      <c r="DW146" s="341"/>
      <c r="DX146" s="341"/>
      <c r="DY146" s="341"/>
      <c r="DZ146" s="341"/>
      <c r="EA146" s="341"/>
      <c r="EB146" s="341"/>
      <c r="EC146" s="341"/>
      <c r="ED146" s="1835"/>
      <c r="EE146" s="1840"/>
      <c r="EG146" s="341"/>
      <c r="EH146" s="341"/>
      <c r="EI146" s="341"/>
      <c r="EJ146" s="341"/>
      <c r="EK146" s="341"/>
      <c r="EL146" s="341"/>
      <c r="EM146" s="341"/>
      <c r="EN146" s="341"/>
      <c r="EO146" s="341"/>
      <c r="EP146" s="341"/>
      <c r="EQ146" s="341"/>
      <c r="ER146" s="341"/>
      <c r="ES146" s="341"/>
      <c r="ET146" s="341"/>
      <c r="EU146" s="341"/>
      <c r="EV146" s="341"/>
      <c r="EW146" s="341"/>
      <c r="EX146" s="341"/>
      <c r="EY146" s="341"/>
      <c r="EZ146" s="341"/>
      <c r="FA146" s="1835"/>
      <c r="FB146" s="1840"/>
      <c r="FD146" s="341"/>
      <c r="FE146" s="341"/>
      <c r="FF146" s="341"/>
      <c r="FG146" s="341"/>
      <c r="FH146" s="341"/>
      <c r="FI146" s="341"/>
      <c r="FJ146" s="341"/>
      <c r="FK146" s="341"/>
      <c r="FL146" s="341"/>
      <c r="FM146" s="341"/>
      <c r="FN146" s="341"/>
      <c r="FO146" s="341"/>
      <c r="FP146" s="341"/>
      <c r="FQ146" s="341"/>
      <c r="FR146" s="341"/>
      <c r="FS146" s="341"/>
      <c r="FT146" s="341"/>
      <c r="FU146" s="341"/>
      <c r="FV146" s="341"/>
      <c r="FW146" s="341"/>
      <c r="FX146" s="1835"/>
      <c r="FY146" s="1840"/>
    </row>
    <row r="147" spans="23:182" x14ac:dyDescent="0.2"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1835"/>
      <c r="AQ147" s="18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  <c r="BC147" s="341"/>
      <c r="BD147" s="341"/>
      <c r="BE147" s="341"/>
      <c r="BF147" s="341"/>
      <c r="BG147" s="341"/>
      <c r="BH147" s="341"/>
      <c r="BI147" s="341"/>
      <c r="BJ147" s="341"/>
      <c r="BK147" s="341"/>
      <c r="BL147" s="341"/>
      <c r="BM147" s="1835"/>
      <c r="BN147" s="1841"/>
      <c r="BP147" s="341"/>
      <c r="BQ147" s="341"/>
      <c r="BR147" s="341"/>
      <c r="BS147" s="341"/>
      <c r="BT147" s="341"/>
      <c r="BU147" s="341"/>
      <c r="BV147" s="341"/>
      <c r="BW147" s="341"/>
      <c r="BX147" s="341"/>
      <c r="BY147" s="341"/>
      <c r="BZ147" s="341"/>
      <c r="CA147" s="341"/>
      <c r="CB147" s="341"/>
      <c r="CC147" s="341"/>
      <c r="CD147" s="341"/>
      <c r="CE147" s="341"/>
      <c r="CF147" s="341"/>
      <c r="CG147" s="341"/>
      <c r="CH147" s="341"/>
      <c r="CI147" s="341"/>
      <c r="CJ147" s="1835"/>
      <c r="CK147" s="1841"/>
      <c r="CM147" s="341"/>
      <c r="CN147" s="341"/>
      <c r="CO147" s="341"/>
      <c r="CP147" s="341"/>
      <c r="CQ147" s="341"/>
      <c r="CR147" s="341"/>
      <c r="CS147" s="341"/>
      <c r="CT147" s="341"/>
      <c r="CU147" s="341"/>
      <c r="CV147" s="341"/>
      <c r="CW147" s="341"/>
      <c r="CX147" s="341"/>
      <c r="CY147" s="341"/>
      <c r="CZ147" s="341"/>
      <c r="DA147" s="341"/>
      <c r="DB147" s="341"/>
      <c r="DC147" s="341"/>
      <c r="DD147" s="341"/>
      <c r="DE147" s="341"/>
      <c r="DF147" s="341"/>
      <c r="DG147" s="1835"/>
      <c r="DH147" s="1841"/>
      <c r="DJ147" s="341"/>
      <c r="DK147" s="341"/>
      <c r="DL147" s="341"/>
      <c r="DM147" s="341"/>
      <c r="DN147" s="341"/>
      <c r="DO147" s="341"/>
      <c r="DP147" s="341"/>
      <c r="DQ147" s="341"/>
      <c r="DR147" s="341"/>
      <c r="DS147" s="341"/>
      <c r="DT147" s="341"/>
      <c r="DU147" s="341"/>
      <c r="DV147" s="341"/>
      <c r="DW147" s="341"/>
      <c r="DX147" s="341"/>
      <c r="DY147" s="341"/>
      <c r="DZ147" s="341"/>
      <c r="EA147" s="341"/>
      <c r="EB147" s="341"/>
      <c r="EC147" s="341"/>
      <c r="ED147" s="1835"/>
      <c r="EE147" s="1841"/>
      <c r="EG147" s="341"/>
      <c r="EH147" s="341"/>
      <c r="EI147" s="341"/>
      <c r="EJ147" s="341"/>
      <c r="EK147" s="341"/>
      <c r="EL147" s="341"/>
      <c r="EM147" s="341"/>
      <c r="EN147" s="341"/>
      <c r="EO147" s="341"/>
      <c r="EP147" s="341"/>
      <c r="EQ147" s="341"/>
      <c r="ER147" s="341"/>
      <c r="ES147" s="341"/>
      <c r="ET147" s="341"/>
      <c r="EU147" s="341"/>
      <c r="EV147" s="341"/>
      <c r="EW147" s="341"/>
      <c r="EX147" s="341"/>
      <c r="EY147" s="341"/>
      <c r="EZ147" s="341"/>
      <c r="FA147" s="1835"/>
      <c r="FB147" s="1841"/>
      <c r="FD147" s="341"/>
      <c r="FE147" s="341"/>
      <c r="FF147" s="341"/>
      <c r="FG147" s="341"/>
      <c r="FH147" s="341"/>
      <c r="FI147" s="341"/>
      <c r="FJ147" s="341"/>
      <c r="FK147" s="341"/>
      <c r="FL147" s="341"/>
      <c r="FM147" s="341"/>
      <c r="FN147" s="341"/>
      <c r="FO147" s="341"/>
      <c r="FP147" s="341"/>
      <c r="FQ147" s="341"/>
      <c r="FR147" s="341"/>
      <c r="FS147" s="341"/>
      <c r="FT147" s="341"/>
      <c r="FU147" s="341"/>
      <c r="FV147" s="341"/>
      <c r="FW147" s="341"/>
      <c r="FX147" s="1835"/>
      <c r="FY147" s="1841"/>
    </row>
    <row r="148" spans="23:182" x14ac:dyDescent="0.2">
      <c r="W148" s="638"/>
      <c r="X148" s="638"/>
      <c r="Y148" s="638"/>
      <c r="Z148" s="638"/>
      <c r="AA148" s="638"/>
      <c r="AB148" s="638"/>
      <c r="AC148" s="638"/>
      <c r="AD148" s="638"/>
      <c r="AE148" s="638"/>
      <c r="AF148" s="638"/>
      <c r="AG148" s="638"/>
      <c r="AH148" s="638"/>
      <c r="AI148" s="638"/>
      <c r="AJ148" s="638"/>
      <c r="AK148" s="638"/>
      <c r="AL148" s="638"/>
      <c r="AM148" s="638"/>
      <c r="AN148" s="638"/>
      <c r="AO148" s="638"/>
      <c r="AP148" s="1835"/>
      <c r="AQ148" s="1841"/>
      <c r="AR148" s="708"/>
      <c r="AS148" s="638"/>
      <c r="AT148" s="638"/>
      <c r="AU148" s="638"/>
      <c r="AV148" s="638"/>
      <c r="AW148" s="638"/>
      <c r="AX148" s="638"/>
      <c r="AY148" s="638"/>
      <c r="AZ148" s="638"/>
      <c r="BA148" s="638"/>
      <c r="BB148" s="638"/>
      <c r="BC148" s="638"/>
      <c r="BD148" s="638"/>
      <c r="BE148" s="638"/>
      <c r="BF148" s="638"/>
      <c r="BG148" s="638"/>
      <c r="BH148" s="638"/>
      <c r="BI148" s="638"/>
      <c r="BJ148" s="638"/>
      <c r="BK148" s="638"/>
      <c r="BL148" s="638"/>
      <c r="BM148" s="1835"/>
      <c r="BN148" s="1841"/>
      <c r="BO148" s="708"/>
      <c r="BP148" s="638"/>
      <c r="BQ148" s="638"/>
      <c r="BR148" s="638"/>
      <c r="BS148" s="638"/>
      <c r="BT148" s="638"/>
      <c r="BU148" s="638"/>
      <c r="BV148" s="638"/>
      <c r="BW148" s="638"/>
      <c r="BX148" s="638"/>
      <c r="BY148" s="638"/>
      <c r="BZ148" s="638"/>
      <c r="CA148" s="638"/>
      <c r="CB148" s="638"/>
      <c r="CC148" s="638"/>
      <c r="CD148" s="638"/>
      <c r="CE148" s="638"/>
      <c r="CF148" s="638"/>
      <c r="CG148" s="638"/>
      <c r="CH148" s="638"/>
      <c r="CI148" s="638"/>
      <c r="CJ148" s="1835"/>
      <c r="CK148" s="1841"/>
      <c r="CL148" s="708"/>
      <c r="CM148" s="638"/>
      <c r="CN148" s="638"/>
      <c r="CO148" s="638"/>
      <c r="CP148" s="638"/>
      <c r="CQ148" s="638"/>
      <c r="CR148" s="638"/>
      <c r="CS148" s="638"/>
      <c r="CT148" s="638"/>
      <c r="CU148" s="638"/>
      <c r="CV148" s="638"/>
      <c r="CW148" s="638"/>
      <c r="CX148" s="638"/>
      <c r="CY148" s="638"/>
      <c r="CZ148" s="638"/>
      <c r="DA148" s="638"/>
      <c r="DB148" s="638"/>
      <c r="DC148" s="638"/>
      <c r="DD148" s="638"/>
      <c r="DE148" s="638"/>
      <c r="DF148" s="638"/>
      <c r="DG148" s="1835"/>
      <c r="DH148" s="1841"/>
      <c r="DI148" s="708"/>
      <c r="DJ148" s="638"/>
      <c r="DK148" s="638"/>
      <c r="DL148" s="638"/>
      <c r="DM148" s="638"/>
      <c r="DN148" s="638"/>
      <c r="DO148" s="638"/>
      <c r="DP148" s="638"/>
      <c r="DQ148" s="638"/>
      <c r="DR148" s="638"/>
      <c r="DS148" s="638"/>
      <c r="DT148" s="638"/>
      <c r="DU148" s="638"/>
      <c r="DV148" s="638"/>
      <c r="DW148" s="638"/>
      <c r="DX148" s="638"/>
      <c r="DY148" s="638"/>
      <c r="DZ148" s="638"/>
      <c r="EA148" s="638"/>
      <c r="EB148" s="638"/>
      <c r="EC148" s="638"/>
      <c r="ED148" s="1835"/>
      <c r="EE148" s="1841"/>
      <c r="EF148" s="708"/>
      <c r="EG148" s="638"/>
      <c r="EH148" s="638"/>
      <c r="EI148" s="638"/>
      <c r="EJ148" s="638"/>
      <c r="EK148" s="638"/>
      <c r="EL148" s="638"/>
      <c r="EM148" s="638"/>
      <c r="EN148" s="638"/>
      <c r="EO148" s="638"/>
      <c r="EP148" s="638"/>
      <c r="EQ148" s="638"/>
      <c r="ER148" s="638"/>
      <c r="ES148" s="638"/>
      <c r="ET148" s="638"/>
      <c r="EU148" s="638"/>
      <c r="EV148" s="638"/>
      <c r="EW148" s="638"/>
      <c r="EX148" s="638"/>
      <c r="EY148" s="638"/>
      <c r="EZ148" s="638"/>
      <c r="FA148" s="1835"/>
      <c r="FB148" s="1841"/>
      <c r="FC148" s="708"/>
      <c r="FD148" s="638"/>
      <c r="FE148" s="638"/>
      <c r="FF148" s="638"/>
      <c r="FG148" s="638"/>
      <c r="FH148" s="638"/>
      <c r="FI148" s="638"/>
      <c r="FJ148" s="638"/>
      <c r="FK148" s="638"/>
      <c r="FL148" s="638"/>
      <c r="FM148" s="638"/>
      <c r="FN148" s="638"/>
      <c r="FO148" s="638"/>
      <c r="FP148" s="638"/>
      <c r="FQ148" s="638"/>
      <c r="FR148" s="638"/>
      <c r="FS148" s="638"/>
      <c r="FT148" s="638"/>
      <c r="FU148" s="638"/>
      <c r="FV148" s="638"/>
      <c r="FW148" s="638"/>
      <c r="FX148" s="1835"/>
      <c r="FY148" s="1841"/>
      <c r="FZ148" s="708"/>
    </row>
    <row r="149" spans="23:182" ht="12.75" customHeight="1" x14ac:dyDescent="0.2"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1835"/>
      <c r="AQ149" s="1840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  <c r="BC149" s="341"/>
      <c r="BD149" s="341"/>
      <c r="BE149" s="341"/>
      <c r="BF149" s="341"/>
      <c r="BG149" s="341"/>
      <c r="BH149" s="341"/>
      <c r="BI149" s="341"/>
      <c r="BJ149" s="341"/>
      <c r="BK149" s="341"/>
      <c r="BL149" s="341"/>
      <c r="BM149" s="1835"/>
      <c r="BN149" s="1840"/>
      <c r="BP149" s="341"/>
      <c r="BQ149" s="341"/>
      <c r="BR149" s="341"/>
      <c r="BS149" s="341"/>
      <c r="BT149" s="341"/>
      <c r="BU149" s="341"/>
      <c r="BV149" s="341"/>
      <c r="BW149" s="341"/>
      <c r="BX149" s="341"/>
      <c r="BY149" s="341"/>
      <c r="BZ149" s="341"/>
      <c r="CA149" s="341"/>
      <c r="CB149" s="341"/>
      <c r="CC149" s="341"/>
      <c r="CD149" s="341"/>
      <c r="CE149" s="341"/>
      <c r="CF149" s="341"/>
      <c r="CG149" s="341"/>
      <c r="CH149" s="341"/>
      <c r="CI149" s="341"/>
      <c r="CJ149" s="1835"/>
      <c r="CK149" s="1840"/>
      <c r="CM149" s="341"/>
      <c r="CN149" s="341"/>
      <c r="CO149" s="341"/>
      <c r="CP149" s="341"/>
      <c r="CQ149" s="341"/>
      <c r="CR149" s="341"/>
      <c r="CS149" s="341"/>
      <c r="CT149" s="341"/>
      <c r="CU149" s="341"/>
      <c r="CV149" s="341"/>
      <c r="CW149" s="341"/>
      <c r="CX149" s="341"/>
      <c r="CY149" s="341"/>
      <c r="CZ149" s="341"/>
      <c r="DA149" s="341"/>
      <c r="DB149" s="341"/>
      <c r="DC149" s="341"/>
      <c r="DD149" s="341"/>
      <c r="DE149" s="341"/>
      <c r="DF149" s="341"/>
      <c r="DG149" s="1835"/>
      <c r="DH149" s="1840"/>
      <c r="DJ149" s="341"/>
      <c r="DK149" s="341"/>
      <c r="DL149" s="341"/>
      <c r="DM149" s="341"/>
      <c r="DN149" s="341"/>
      <c r="DO149" s="341"/>
      <c r="DP149" s="341"/>
      <c r="DQ149" s="341"/>
      <c r="DR149" s="341"/>
      <c r="DS149" s="341"/>
      <c r="DT149" s="341"/>
      <c r="DU149" s="341"/>
      <c r="DV149" s="341"/>
      <c r="DW149" s="341"/>
      <c r="DX149" s="341"/>
      <c r="DY149" s="341"/>
      <c r="DZ149" s="341"/>
      <c r="EA149" s="341"/>
      <c r="EB149" s="341"/>
      <c r="EC149" s="341"/>
      <c r="ED149" s="1835"/>
      <c r="EE149" s="1840"/>
      <c r="EG149" s="341"/>
      <c r="EH149" s="341"/>
      <c r="EI149" s="341"/>
      <c r="EJ149" s="341"/>
      <c r="EK149" s="341"/>
      <c r="EL149" s="341"/>
      <c r="EM149" s="341"/>
      <c r="EN149" s="341"/>
      <c r="EO149" s="341"/>
      <c r="EP149" s="341"/>
      <c r="EQ149" s="341"/>
      <c r="ER149" s="341"/>
      <c r="ES149" s="341"/>
      <c r="ET149" s="341"/>
      <c r="EU149" s="341"/>
      <c r="EV149" s="341"/>
      <c r="EW149" s="341"/>
      <c r="EX149" s="341"/>
      <c r="EY149" s="341"/>
      <c r="EZ149" s="341"/>
      <c r="FA149" s="1835"/>
      <c r="FB149" s="1840"/>
      <c r="FD149" s="341"/>
      <c r="FE149" s="341"/>
      <c r="FF149" s="341"/>
      <c r="FG149" s="341"/>
      <c r="FH149" s="341"/>
      <c r="FI149" s="341"/>
      <c r="FJ149" s="341"/>
      <c r="FK149" s="341"/>
      <c r="FL149" s="341"/>
      <c r="FM149" s="341"/>
      <c r="FN149" s="341"/>
      <c r="FO149" s="341"/>
      <c r="FP149" s="341"/>
      <c r="FQ149" s="341"/>
      <c r="FR149" s="341"/>
      <c r="FS149" s="341"/>
      <c r="FT149" s="341"/>
      <c r="FU149" s="341"/>
      <c r="FV149" s="341"/>
      <c r="FW149" s="341"/>
      <c r="FX149" s="1835"/>
      <c r="FY149" s="1840"/>
    </row>
    <row r="150" spans="23:182" x14ac:dyDescent="0.2"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1835"/>
      <c r="AQ150" s="1841"/>
      <c r="AS150" s="341"/>
      <c r="AT150" s="341"/>
      <c r="AU150" s="341"/>
      <c r="AV150" s="341"/>
      <c r="AW150" s="341"/>
      <c r="AX150" s="341"/>
      <c r="AY150" s="341"/>
      <c r="AZ150" s="341"/>
      <c r="BA150" s="341"/>
      <c r="BB150" s="341"/>
      <c r="BC150" s="341"/>
      <c r="BD150" s="341"/>
      <c r="BE150" s="341"/>
      <c r="BF150" s="341"/>
      <c r="BG150" s="341"/>
      <c r="BH150" s="341"/>
      <c r="BI150" s="341"/>
      <c r="BJ150" s="341"/>
      <c r="BK150" s="341"/>
      <c r="BL150" s="341"/>
      <c r="BM150" s="1835"/>
      <c r="BN150" s="1841"/>
      <c r="BP150" s="341"/>
      <c r="BQ150" s="341"/>
      <c r="BR150" s="341"/>
      <c r="BS150" s="341"/>
      <c r="BT150" s="341"/>
      <c r="BU150" s="341"/>
      <c r="BV150" s="341"/>
      <c r="BW150" s="341"/>
      <c r="BX150" s="341"/>
      <c r="BY150" s="341"/>
      <c r="BZ150" s="341"/>
      <c r="CA150" s="341"/>
      <c r="CB150" s="341"/>
      <c r="CC150" s="341"/>
      <c r="CD150" s="341"/>
      <c r="CE150" s="341"/>
      <c r="CF150" s="341"/>
      <c r="CG150" s="341"/>
      <c r="CH150" s="341"/>
      <c r="CI150" s="341"/>
      <c r="CJ150" s="1835"/>
      <c r="CK150" s="1841"/>
      <c r="CM150" s="341"/>
      <c r="CN150" s="341"/>
      <c r="CO150" s="341"/>
      <c r="CP150" s="341"/>
      <c r="CQ150" s="341"/>
      <c r="CR150" s="341"/>
      <c r="CS150" s="341"/>
      <c r="CT150" s="341"/>
      <c r="CU150" s="341"/>
      <c r="CV150" s="341"/>
      <c r="CW150" s="341"/>
      <c r="CX150" s="341"/>
      <c r="CY150" s="341"/>
      <c r="CZ150" s="341"/>
      <c r="DA150" s="341"/>
      <c r="DB150" s="341"/>
      <c r="DC150" s="341"/>
      <c r="DD150" s="341"/>
      <c r="DE150" s="341"/>
      <c r="DF150" s="341"/>
      <c r="DG150" s="1835"/>
      <c r="DH150" s="1841"/>
      <c r="DJ150" s="341"/>
      <c r="DK150" s="341"/>
      <c r="DL150" s="341"/>
      <c r="DM150" s="341"/>
      <c r="DN150" s="341"/>
      <c r="DO150" s="341"/>
      <c r="DP150" s="341"/>
      <c r="DQ150" s="341"/>
      <c r="DR150" s="341"/>
      <c r="DS150" s="341"/>
      <c r="DT150" s="341"/>
      <c r="DU150" s="341"/>
      <c r="DV150" s="341"/>
      <c r="DW150" s="341"/>
      <c r="DX150" s="341"/>
      <c r="DY150" s="341"/>
      <c r="DZ150" s="341"/>
      <c r="EA150" s="341"/>
      <c r="EB150" s="341"/>
      <c r="EC150" s="341"/>
      <c r="ED150" s="1835"/>
      <c r="EE150" s="1841"/>
      <c r="EG150" s="341"/>
      <c r="EH150" s="341"/>
      <c r="EI150" s="341"/>
      <c r="EJ150" s="341"/>
      <c r="EK150" s="341"/>
      <c r="EL150" s="341"/>
      <c r="EM150" s="341"/>
      <c r="EN150" s="341"/>
      <c r="EO150" s="341"/>
      <c r="EP150" s="341"/>
      <c r="EQ150" s="341"/>
      <c r="ER150" s="341"/>
      <c r="ES150" s="341"/>
      <c r="ET150" s="341"/>
      <c r="EU150" s="341"/>
      <c r="EV150" s="341"/>
      <c r="EW150" s="341"/>
      <c r="EX150" s="341"/>
      <c r="EY150" s="341"/>
      <c r="EZ150" s="341"/>
      <c r="FA150" s="1835"/>
      <c r="FB150" s="1841"/>
      <c r="FD150" s="341"/>
      <c r="FE150" s="341"/>
      <c r="FF150" s="341"/>
      <c r="FG150" s="341"/>
      <c r="FH150" s="341"/>
      <c r="FI150" s="341"/>
      <c r="FJ150" s="341"/>
      <c r="FK150" s="341"/>
      <c r="FL150" s="341"/>
      <c r="FM150" s="341"/>
      <c r="FN150" s="341"/>
      <c r="FO150" s="341"/>
      <c r="FP150" s="341"/>
      <c r="FQ150" s="341"/>
      <c r="FR150" s="341"/>
      <c r="FS150" s="341"/>
      <c r="FT150" s="341"/>
      <c r="FU150" s="341"/>
      <c r="FV150" s="341"/>
      <c r="FW150" s="341"/>
      <c r="FX150" s="1835"/>
      <c r="FY150" s="1841"/>
    </row>
    <row r="151" spans="23:182" x14ac:dyDescent="0.2"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1835"/>
      <c r="AQ151" s="1841"/>
      <c r="AR151" s="960"/>
      <c r="AS151" s="341"/>
      <c r="AT151" s="341"/>
      <c r="AU151" s="341"/>
      <c r="AV151" s="341"/>
      <c r="AW151" s="341"/>
      <c r="AX151" s="341"/>
      <c r="AY151" s="341"/>
      <c r="AZ151" s="341"/>
      <c r="BA151" s="341"/>
      <c r="BB151" s="341"/>
      <c r="BC151" s="341"/>
      <c r="BD151" s="341"/>
      <c r="BE151" s="341"/>
      <c r="BF151" s="341"/>
      <c r="BG151" s="341"/>
      <c r="BH151" s="341"/>
      <c r="BI151" s="341"/>
      <c r="BJ151" s="341"/>
      <c r="BK151" s="341"/>
      <c r="BL151" s="341"/>
      <c r="BM151" s="1835"/>
      <c r="BN151" s="1841"/>
      <c r="BO151" s="960"/>
      <c r="BP151" s="341"/>
      <c r="BQ151" s="341"/>
      <c r="BR151" s="341"/>
      <c r="BS151" s="341"/>
      <c r="BT151" s="341"/>
      <c r="BU151" s="341"/>
      <c r="BV151" s="341"/>
      <c r="BW151" s="341"/>
      <c r="BX151" s="341"/>
      <c r="BY151" s="341"/>
      <c r="BZ151" s="341"/>
      <c r="CA151" s="341"/>
      <c r="CB151" s="341"/>
      <c r="CC151" s="341"/>
      <c r="CD151" s="341"/>
      <c r="CE151" s="341"/>
      <c r="CF151" s="341"/>
      <c r="CG151" s="341"/>
      <c r="CH151" s="341"/>
      <c r="CI151" s="341"/>
      <c r="CJ151" s="1835"/>
      <c r="CK151" s="1841"/>
      <c r="CL151" s="960"/>
      <c r="CM151" s="341"/>
      <c r="CN151" s="341"/>
      <c r="CO151" s="341"/>
      <c r="CP151" s="341"/>
      <c r="CQ151" s="341"/>
      <c r="CR151" s="341"/>
      <c r="CS151" s="341"/>
      <c r="CT151" s="341"/>
      <c r="CU151" s="341"/>
      <c r="CV151" s="341"/>
      <c r="CW151" s="341"/>
      <c r="CX151" s="341"/>
      <c r="CY151" s="341"/>
      <c r="CZ151" s="341"/>
      <c r="DA151" s="341"/>
      <c r="DB151" s="341"/>
      <c r="DC151" s="341"/>
      <c r="DD151" s="341"/>
      <c r="DE151" s="341"/>
      <c r="DF151" s="341"/>
      <c r="DG151" s="1835"/>
      <c r="DH151" s="1841"/>
      <c r="DI151" s="960"/>
      <c r="DJ151" s="341"/>
      <c r="DK151" s="341"/>
      <c r="DL151" s="341"/>
      <c r="DM151" s="341"/>
      <c r="DN151" s="341"/>
      <c r="DO151" s="341"/>
      <c r="DP151" s="341"/>
      <c r="DQ151" s="341"/>
      <c r="DR151" s="341"/>
      <c r="DS151" s="341"/>
      <c r="DT151" s="341"/>
      <c r="DU151" s="341"/>
      <c r="DV151" s="341"/>
      <c r="DW151" s="341"/>
      <c r="DX151" s="341"/>
      <c r="DY151" s="341"/>
      <c r="DZ151" s="341"/>
      <c r="EA151" s="341"/>
      <c r="EB151" s="341"/>
      <c r="EC151" s="341"/>
      <c r="ED151" s="1835"/>
      <c r="EE151" s="1841"/>
      <c r="EF151" s="960"/>
      <c r="EG151" s="341"/>
      <c r="EH151" s="341"/>
      <c r="EI151" s="341"/>
      <c r="EJ151" s="341"/>
      <c r="EK151" s="341"/>
      <c r="EL151" s="341"/>
      <c r="EM151" s="341"/>
      <c r="EN151" s="341"/>
      <c r="EO151" s="341"/>
      <c r="EP151" s="341"/>
      <c r="EQ151" s="341"/>
      <c r="ER151" s="341"/>
      <c r="ES151" s="341"/>
      <c r="ET151" s="341"/>
      <c r="EU151" s="341"/>
      <c r="EV151" s="341"/>
      <c r="EW151" s="341"/>
      <c r="EX151" s="341"/>
      <c r="EY151" s="341"/>
      <c r="EZ151" s="341"/>
      <c r="FA151" s="1835"/>
      <c r="FB151" s="1841"/>
      <c r="FC151" s="960"/>
      <c r="FD151" s="341"/>
      <c r="FE151" s="341"/>
      <c r="FF151" s="341"/>
      <c r="FG151" s="341"/>
      <c r="FH151" s="341"/>
      <c r="FI151" s="341"/>
      <c r="FJ151" s="341"/>
      <c r="FK151" s="341"/>
      <c r="FL151" s="341"/>
      <c r="FM151" s="341"/>
      <c r="FN151" s="341"/>
      <c r="FO151" s="341"/>
      <c r="FP151" s="341"/>
      <c r="FQ151" s="341"/>
      <c r="FR151" s="341"/>
      <c r="FS151" s="341"/>
      <c r="FT151" s="341"/>
      <c r="FU151" s="341"/>
      <c r="FV151" s="341"/>
      <c r="FW151" s="341"/>
      <c r="FX151" s="1835"/>
      <c r="FY151" s="1841"/>
      <c r="FZ151" s="960"/>
    </row>
    <row r="152" spans="23:182" x14ac:dyDescent="0.2"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1835"/>
      <c r="AQ152" s="1841"/>
      <c r="AS152" s="341"/>
      <c r="AT152" s="341"/>
      <c r="AU152" s="341"/>
      <c r="AV152" s="341"/>
      <c r="AW152" s="341"/>
      <c r="AX152" s="341"/>
      <c r="AY152" s="341"/>
      <c r="AZ152" s="341"/>
      <c r="BA152" s="341"/>
      <c r="BB152" s="341"/>
      <c r="BC152" s="341"/>
      <c r="BD152" s="341"/>
      <c r="BE152" s="341"/>
      <c r="BF152" s="341"/>
      <c r="BG152" s="341"/>
      <c r="BH152" s="341"/>
      <c r="BI152" s="341"/>
      <c r="BJ152" s="341"/>
      <c r="BK152" s="341"/>
      <c r="BL152" s="341"/>
      <c r="BM152" s="1835"/>
      <c r="BN152" s="1841"/>
      <c r="BP152" s="341"/>
      <c r="BQ152" s="341"/>
      <c r="BR152" s="341"/>
      <c r="BS152" s="341"/>
      <c r="BT152" s="341"/>
      <c r="BU152" s="341"/>
      <c r="BV152" s="341"/>
      <c r="BW152" s="341"/>
      <c r="BX152" s="341"/>
      <c r="BY152" s="341"/>
      <c r="BZ152" s="341"/>
      <c r="CA152" s="341"/>
      <c r="CB152" s="341"/>
      <c r="CC152" s="341"/>
      <c r="CD152" s="341"/>
      <c r="CE152" s="341"/>
      <c r="CF152" s="341"/>
      <c r="CG152" s="341"/>
      <c r="CH152" s="341"/>
      <c r="CI152" s="341"/>
      <c r="CJ152" s="1835"/>
      <c r="CK152" s="1841"/>
      <c r="CM152" s="341"/>
      <c r="CN152" s="341"/>
      <c r="CO152" s="341"/>
      <c r="CP152" s="341"/>
      <c r="CQ152" s="341"/>
      <c r="CR152" s="341"/>
      <c r="CS152" s="341"/>
      <c r="CT152" s="341"/>
      <c r="CU152" s="341"/>
      <c r="CV152" s="341"/>
      <c r="CW152" s="341"/>
      <c r="CX152" s="341"/>
      <c r="CY152" s="341"/>
      <c r="CZ152" s="341"/>
      <c r="DA152" s="341"/>
      <c r="DB152" s="341"/>
      <c r="DC152" s="341"/>
      <c r="DD152" s="341"/>
      <c r="DE152" s="341"/>
      <c r="DF152" s="341"/>
      <c r="DG152" s="1835"/>
      <c r="DH152" s="1841"/>
      <c r="DJ152" s="341"/>
      <c r="DK152" s="341"/>
      <c r="DL152" s="341"/>
      <c r="DM152" s="341"/>
      <c r="DN152" s="341"/>
      <c r="DO152" s="341"/>
      <c r="DP152" s="341"/>
      <c r="DQ152" s="341"/>
      <c r="DR152" s="341"/>
      <c r="DS152" s="341"/>
      <c r="DT152" s="341"/>
      <c r="DU152" s="341"/>
      <c r="DV152" s="341"/>
      <c r="DW152" s="341"/>
      <c r="DX152" s="341"/>
      <c r="DY152" s="341"/>
      <c r="DZ152" s="341"/>
      <c r="EA152" s="341"/>
      <c r="EB152" s="341"/>
      <c r="EC152" s="341"/>
      <c r="ED152" s="1835"/>
      <c r="EE152" s="1841"/>
      <c r="EG152" s="341"/>
      <c r="EH152" s="341"/>
      <c r="EI152" s="341"/>
      <c r="EJ152" s="341"/>
      <c r="EK152" s="341"/>
      <c r="EL152" s="341"/>
      <c r="EM152" s="341"/>
      <c r="EN152" s="341"/>
      <c r="EO152" s="341"/>
      <c r="EP152" s="341"/>
      <c r="EQ152" s="341"/>
      <c r="ER152" s="341"/>
      <c r="ES152" s="341"/>
      <c r="ET152" s="341"/>
      <c r="EU152" s="341"/>
      <c r="EV152" s="341"/>
      <c r="EW152" s="341"/>
      <c r="EX152" s="341"/>
      <c r="EY152" s="341"/>
      <c r="EZ152" s="341"/>
      <c r="FA152" s="1835"/>
      <c r="FB152" s="1841"/>
      <c r="FD152" s="341"/>
      <c r="FE152" s="341"/>
      <c r="FF152" s="341"/>
      <c r="FG152" s="341"/>
      <c r="FH152" s="341"/>
      <c r="FI152" s="341"/>
      <c r="FJ152" s="341"/>
      <c r="FK152" s="341"/>
      <c r="FL152" s="341"/>
      <c r="FM152" s="341"/>
      <c r="FN152" s="341"/>
      <c r="FO152" s="341"/>
      <c r="FP152" s="341"/>
      <c r="FQ152" s="341"/>
      <c r="FR152" s="341"/>
      <c r="FS152" s="341"/>
      <c r="FT152" s="341"/>
      <c r="FU152" s="341"/>
      <c r="FV152" s="341"/>
      <c r="FW152" s="341"/>
      <c r="FX152" s="1835"/>
      <c r="FY152" s="1841"/>
    </row>
    <row r="153" spans="23:182" x14ac:dyDescent="0.2"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1835"/>
      <c r="AQ153" s="18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  <c r="BC153" s="341"/>
      <c r="BD153" s="341"/>
      <c r="BE153" s="341"/>
      <c r="BF153" s="341"/>
      <c r="BG153" s="341"/>
      <c r="BH153" s="341"/>
      <c r="BI153" s="341"/>
      <c r="BJ153" s="341"/>
      <c r="BK153" s="341"/>
      <c r="BL153" s="341"/>
      <c r="BM153" s="1835"/>
      <c r="BN153" s="1841"/>
      <c r="BP153" s="341"/>
      <c r="BQ153" s="341"/>
      <c r="BR153" s="341"/>
      <c r="BS153" s="341"/>
      <c r="BT153" s="341"/>
      <c r="BU153" s="341"/>
      <c r="BV153" s="341"/>
      <c r="BW153" s="341"/>
      <c r="BX153" s="341"/>
      <c r="BY153" s="341"/>
      <c r="BZ153" s="341"/>
      <c r="CA153" s="341"/>
      <c r="CB153" s="341"/>
      <c r="CC153" s="341"/>
      <c r="CD153" s="341"/>
      <c r="CE153" s="341"/>
      <c r="CF153" s="341"/>
      <c r="CG153" s="341"/>
      <c r="CH153" s="341"/>
      <c r="CI153" s="341"/>
      <c r="CJ153" s="1835"/>
      <c r="CK153" s="1841"/>
      <c r="CM153" s="341"/>
      <c r="CN153" s="341"/>
      <c r="CO153" s="341"/>
      <c r="CP153" s="341"/>
      <c r="CQ153" s="341"/>
      <c r="CR153" s="341"/>
      <c r="CS153" s="341"/>
      <c r="CT153" s="341"/>
      <c r="CU153" s="341"/>
      <c r="CV153" s="341"/>
      <c r="CW153" s="341"/>
      <c r="CX153" s="341"/>
      <c r="CY153" s="341"/>
      <c r="CZ153" s="341"/>
      <c r="DA153" s="341"/>
      <c r="DB153" s="341"/>
      <c r="DC153" s="341"/>
      <c r="DD153" s="341"/>
      <c r="DE153" s="341"/>
      <c r="DF153" s="341"/>
      <c r="DG153" s="1835"/>
      <c r="DH153" s="1841"/>
      <c r="DJ153" s="341"/>
      <c r="DK153" s="341"/>
      <c r="DL153" s="341"/>
      <c r="DM153" s="341"/>
      <c r="DN153" s="341"/>
      <c r="DO153" s="341"/>
      <c r="DP153" s="341"/>
      <c r="DQ153" s="341"/>
      <c r="DR153" s="341"/>
      <c r="DS153" s="341"/>
      <c r="DT153" s="341"/>
      <c r="DU153" s="341"/>
      <c r="DV153" s="341"/>
      <c r="DW153" s="341"/>
      <c r="DX153" s="341"/>
      <c r="DY153" s="341"/>
      <c r="DZ153" s="341"/>
      <c r="EA153" s="341"/>
      <c r="EB153" s="341"/>
      <c r="EC153" s="341"/>
      <c r="ED153" s="1835"/>
      <c r="EE153" s="1841"/>
      <c r="EG153" s="341"/>
      <c r="EH153" s="341"/>
      <c r="EI153" s="341"/>
      <c r="EJ153" s="341"/>
      <c r="EK153" s="341"/>
      <c r="EL153" s="341"/>
      <c r="EM153" s="341"/>
      <c r="EN153" s="341"/>
      <c r="EO153" s="341"/>
      <c r="EP153" s="341"/>
      <c r="EQ153" s="341"/>
      <c r="ER153" s="341"/>
      <c r="ES153" s="341"/>
      <c r="ET153" s="341"/>
      <c r="EU153" s="341"/>
      <c r="EV153" s="341"/>
      <c r="EW153" s="341"/>
      <c r="EX153" s="341"/>
      <c r="EY153" s="341"/>
      <c r="EZ153" s="341"/>
      <c r="FA153" s="1835"/>
      <c r="FB153" s="1841"/>
      <c r="FD153" s="341"/>
      <c r="FE153" s="341"/>
      <c r="FF153" s="341"/>
      <c r="FG153" s="341"/>
      <c r="FH153" s="341"/>
      <c r="FI153" s="341"/>
      <c r="FJ153" s="341"/>
      <c r="FK153" s="341"/>
      <c r="FL153" s="341"/>
      <c r="FM153" s="341"/>
      <c r="FN153" s="341"/>
      <c r="FO153" s="341"/>
      <c r="FP153" s="341"/>
      <c r="FQ153" s="341"/>
      <c r="FR153" s="341"/>
      <c r="FS153" s="341"/>
      <c r="FT153" s="341"/>
      <c r="FU153" s="341"/>
      <c r="FV153" s="341"/>
      <c r="FW153" s="341"/>
      <c r="FX153" s="1835"/>
      <c r="FY153" s="1841"/>
    </row>
    <row r="154" spans="23:182" x14ac:dyDescent="0.2">
      <c r="W154" s="638"/>
      <c r="X154" s="638"/>
      <c r="Y154" s="638"/>
      <c r="Z154" s="638"/>
      <c r="AA154" s="638"/>
      <c r="AB154" s="638"/>
      <c r="AC154" s="638"/>
      <c r="AD154" s="638"/>
      <c r="AE154" s="638"/>
      <c r="AF154" s="638"/>
      <c r="AG154" s="638"/>
      <c r="AH154" s="638"/>
      <c r="AI154" s="638"/>
      <c r="AJ154" s="638"/>
      <c r="AK154" s="638"/>
      <c r="AL154" s="638"/>
      <c r="AM154" s="638"/>
      <c r="AN154" s="638"/>
      <c r="AO154" s="638"/>
      <c r="AP154" s="1835"/>
      <c r="AQ154" s="1841"/>
      <c r="AR154" s="708"/>
      <c r="AS154" s="638"/>
      <c r="AT154" s="638"/>
      <c r="AU154" s="638"/>
      <c r="AV154" s="638"/>
      <c r="AW154" s="638"/>
      <c r="AX154" s="638"/>
      <c r="AY154" s="638"/>
      <c r="AZ154" s="638"/>
      <c r="BA154" s="638"/>
      <c r="BB154" s="638"/>
      <c r="BC154" s="638"/>
      <c r="BD154" s="638"/>
      <c r="BE154" s="638"/>
      <c r="BF154" s="638"/>
      <c r="BG154" s="638"/>
      <c r="BH154" s="638"/>
      <c r="BI154" s="638"/>
      <c r="BJ154" s="638"/>
      <c r="BK154" s="638"/>
      <c r="BL154" s="638"/>
      <c r="BM154" s="1835"/>
      <c r="BN154" s="1841"/>
      <c r="BO154" s="708"/>
      <c r="BP154" s="638"/>
      <c r="BQ154" s="638"/>
      <c r="BR154" s="638"/>
      <c r="BS154" s="638"/>
      <c r="BT154" s="638"/>
      <c r="BU154" s="638"/>
      <c r="BV154" s="638"/>
      <c r="BW154" s="638"/>
      <c r="BX154" s="638"/>
      <c r="BY154" s="638"/>
      <c r="BZ154" s="638"/>
      <c r="CA154" s="638"/>
      <c r="CB154" s="638"/>
      <c r="CC154" s="638"/>
      <c r="CD154" s="638"/>
      <c r="CE154" s="638"/>
      <c r="CF154" s="638"/>
      <c r="CG154" s="638"/>
      <c r="CH154" s="638"/>
      <c r="CI154" s="638"/>
      <c r="CJ154" s="1835"/>
      <c r="CK154" s="1841"/>
      <c r="CL154" s="708"/>
      <c r="CM154" s="638"/>
      <c r="CN154" s="638"/>
      <c r="CO154" s="638"/>
      <c r="CP154" s="638"/>
      <c r="CQ154" s="638"/>
      <c r="CR154" s="638"/>
      <c r="CS154" s="638"/>
      <c r="CT154" s="638"/>
      <c r="CU154" s="638"/>
      <c r="CV154" s="638"/>
      <c r="CW154" s="638"/>
      <c r="CX154" s="638"/>
      <c r="CY154" s="638"/>
      <c r="CZ154" s="638"/>
      <c r="DA154" s="638"/>
      <c r="DB154" s="638"/>
      <c r="DC154" s="638"/>
      <c r="DD154" s="638"/>
      <c r="DE154" s="638"/>
      <c r="DF154" s="638"/>
      <c r="DG154" s="1835"/>
      <c r="DH154" s="1841"/>
      <c r="DI154" s="708"/>
      <c r="DJ154" s="638"/>
      <c r="DK154" s="638"/>
      <c r="DL154" s="638"/>
      <c r="DM154" s="638"/>
      <c r="DN154" s="638"/>
      <c r="DO154" s="638"/>
      <c r="DP154" s="638"/>
      <c r="DQ154" s="638"/>
      <c r="DR154" s="638"/>
      <c r="DS154" s="638"/>
      <c r="DT154" s="638"/>
      <c r="DU154" s="638"/>
      <c r="DV154" s="638"/>
      <c r="DW154" s="638"/>
      <c r="DX154" s="638"/>
      <c r="DY154" s="638"/>
      <c r="DZ154" s="638"/>
      <c r="EA154" s="638"/>
      <c r="EB154" s="638"/>
      <c r="EC154" s="638"/>
      <c r="ED154" s="1835"/>
      <c r="EE154" s="1841"/>
      <c r="EF154" s="708"/>
      <c r="EG154" s="638"/>
      <c r="EH154" s="638"/>
      <c r="EI154" s="638"/>
      <c r="EJ154" s="638"/>
      <c r="EK154" s="638"/>
      <c r="EL154" s="638"/>
      <c r="EM154" s="638"/>
      <c r="EN154" s="638"/>
      <c r="EO154" s="638"/>
      <c r="EP154" s="638"/>
      <c r="EQ154" s="638"/>
      <c r="ER154" s="638"/>
      <c r="ES154" s="638"/>
      <c r="ET154" s="638"/>
      <c r="EU154" s="638"/>
      <c r="EV154" s="638"/>
      <c r="EW154" s="638"/>
      <c r="EX154" s="638"/>
      <c r="EY154" s="638"/>
      <c r="EZ154" s="638"/>
      <c r="FA154" s="1835"/>
      <c r="FB154" s="1841"/>
      <c r="FC154" s="708"/>
      <c r="FD154" s="638"/>
      <c r="FE154" s="638"/>
      <c r="FF154" s="638"/>
      <c r="FG154" s="638"/>
      <c r="FH154" s="638"/>
      <c r="FI154" s="638"/>
      <c r="FJ154" s="638"/>
      <c r="FK154" s="638"/>
      <c r="FL154" s="638"/>
      <c r="FM154" s="638"/>
      <c r="FN154" s="638"/>
      <c r="FO154" s="638"/>
      <c r="FP154" s="638"/>
      <c r="FQ154" s="638"/>
      <c r="FR154" s="638"/>
      <c r="FS154" s="638"/>
      <c r="FT154" s="638"/>
      <c r="FU154" s="638"/>
      <c r="FV154" s="638"/>
      <c r="FW154" s="638"/>
      <c r="FX154" s="1835"/>
      <c r="FY154" s="1841"/>
      <c r="FZ154" s="708"/>
    </row>
    <row r="155" spans="23:182" ht="12.75" customHeight="1" x14ac:dyDescent="0.2"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1835"/>
      <c r="AQ155" s="1840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  <c r="BC155" s="341"/>
      <c r="BD155" s="341"/>
      <c r="BE155" s="341"/>
      <c r="BF155" s="341"/>
      <c r="BG155" s="341"/>
      <c r="BH155" s="341"/>
      <c r="BI155" s="341"/>
      <c r="BJ155" s="341"/>
      <c r="BK155" s="341"/>
      <c r="BL155" s="341"/>
      <c r="BM155" s="1835"/>
      <c r="BN155" s="1840"/>
      <c r="BP155" s="341"/>
      <c r="BQ155" s="341"/>
      <c r="BR155" s="341"/>
      <c r="BS155" s="341"/>
      <c r="BT155" s="341"/>
      <c r="BU155" s="341"/>
      <c r="BV155" s="341"/>
      <c r="BW155" s="341"/>
      <c r="BX155" s="341"/>
      <c r="BY155" s="341"/>
      <c r="BZ155" s="341"/>
      <c r="CA155" s="341"/>
      <c r="CB155" s="341"/>
      <c r="CC155" s="341"/>
      <c r="CD155" s="341"/>
      <c r="CE155" s="341"/>
      <c r="CF155" s="341"/>
      <c r="CG155" s="341"/>
      <c r="CH155" s="341"/>
      <c r="CI155" s="341"/>
      <c r="CJ155" s="1835"/>
      <c r="CK155" s="1840"/>
      <c r="CM155" s="341"/>
      <c r="CN155" s="341"/>
      <c r="CO155" s="341"/>
      <c r="CP155" s="341"/>
      <c r="CQ155" s="341"/>
      <c r="CR155" s="341"/>
      <c r="CS155" s="341"/>
      <c r="CT155" s="341"/>
      <c r="CU155" s="341"/>
      <c r="CV155" s="341"/>
      <c r="CW155" s="341"/>
      <c r="CX155" s="341"/>
      <c r="CY155" s="341"/>
      <c r="CZ155" s="341"/>
      <c r="DA155" s="341"/>
      <c r="DB155" s="341"/>
      <c r="DC155" s="341"/>
      <c r="DD155" s="341"/>
      <c r="DE155" s="341"/>
      <c r="DF155" s="341"/>
      <c r="DG155" s="1835"/>
      <c r="DH155" s="1840"/>
      <c r="DJ155" s="341"/>
      <c r="DK155" s="341"/>
      <c r="DL155" s="341"/>
      <c r="DM155" s="341"/>
      <c r="DN155" s="341"/>
      <c r="DO155" s="341"/>
      <c r="DP155" s="341"/>
      <c r="DQ155" s="341"/>
      <c r="DR155" s="341"/>
      <c r="DS155" s="341"/>
      <c r="DT155" s="341"/>
      <c r="DU155" s="341"/>
      <c r="DV155" s="341"/>
      <c r="DW155" s="341"/>
      <c r="DX155" s="341"/>
      <c r="DY155" s="341"/>
      <c r="DZ155" s="341"/>
      <c r="EA155" s="341"/>
      <c r="EB155" s="341"/>
      <c r="EC155" s="341"/>
      <c r="ED155" s="1835"/>
      <c r="EE155" s="1840"/>
      <c r="EG155" s="341"/>
      <c r="EH155" s="341"/>
      <c r="EI155" s="341"/>
      <c r="EJ155" s="341"/>
      <c r="EK155" s="341"/>
      <c r="EL155" s="341"/>
      <c r="EM155" s="341"/>
      <c r="EN155" s="341"/>
      <c r="EO155" s="341"/>
      <c r="EP155" s="341"/>
      <c r="EQ155" s="341"/>
      <c r="ER155" s="341"/>
      <c r="ES155" s="341"/>
      <c r="ET155" s="341"/>
      <c r="EU155" s="341"/>
      <c r="EV155" s="341"/>
      <c r="EW155" s="341"/>
      <c r="EX155" s="341"/>
      <c r="EY155" s="341"/>
      <c r="EZ155" s="341"/>
      <c r="FA155" s="1835"/>
      <c r="FB155" s="1840"/>
      <c r="FD155" s="341"/>
      <c r="FE155" s="341"/>
      <c r="FF155" s="341"/>
      <c r="FG155" s="341"/>
      <c r="FH155" s="341"/>
      <c r="FI155" s="341"/>
      <c r="FJ155" s="341"/>
      <c r="FK155" s="341"/>
      <c r="FL155" s="341"/>
      <c r="FM155" s="341"/>
      <c r="FN155" s="341"/>
      <c r="FO155" s="341"/>
      <c r="FP155" s="341"/>
      <c r="FQ155" s="341"/>
      <c r="FR155" s="341"/>
      <c r="FS155" s="341"/>
      <c r="FT155" s="341"/>
      <c r="FU155" s="341"/>
      <c r="FV155" s="341"/>
      <c r="FW155" s="341"/>
      <c r="FX155" s="1835"/>
      <c r="FY155" s="1840"/>
    </row>
    <row r="156" spans="23:182" x14ac:dyDescent="0.2"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1835"/>
      <c r="AQ156" s="18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1"/>
      <c r="BC156" s="341"/>
      <c r="BD156" s="341"/>
      <c r="BE156" s="341"/>
      <c r="BF156" s="341"/>
      <c r="BG156" s="341"/>
      <c r="BH156" s="341"/>
      <c r="BI156" s="341"/>
      <c r="BJ156" s="341"/>
      <c r="BK156" s="341"/>
      <c r="BL156" s="341"/>
      <c r="BM156" s="1835"/>
      <c r="BN156" s="1841"/>
      <c r="BP156" s="341"/>
      <c r="BQ156" s="341"/>
      <c r="BR156" s="341"/>
      <c r="BS156" s="341"/>
      <c r="BT156" s="341"/>
      <c r="BU156" s="341"/>
      <c r="BV156" s="341"/>
      <c r="BW156" s="341"/>
      <c r="BX156" s="341"/>
      <c r="BY156" s="341"/>
      <c r="BZ156" s="341"/>
      <c r="CA156" s="341"/>
      <c r="CB156" s="341"/>
      <c r="CC156" s="341"/>
      <c r="CD156" s="341"/>
      <c r="CE156" s="341"/>
      <c r="CF156" s="341"/>
      <c r="CG156" s="341"/>
      <c r="CH156" s="341"/>
      <c r="CI156" s="341"/>
      <c r="CJ156" s="1835"/>
      <c r="CK156" s="1841"/>
      <c r="CM156" s="341"/>
      <c r="CN156" s="341"/>
      <c r="CO156" s="341"/>
      <c r="CP156" s="341"/>
      <c r="CQ156" s="341"/>
      <c r="CR156" s="341"/>
      <c r="CS156" s="341"/>
      <c r="CT156" s="341"/>
      <c r="CU156" s="341"/>
      <c r="CV156" s="341"/>
      <c r="CW156" s="341"/>
      <c r="CX156" s="341"/>
      <c r="CY156" s="341"/>
      <c r="CZ156" s="341"/>
      <c r="DA156" s="341"/>
      <c r="DB156" s="341"/>
      <c r="DC156" s="341"/>
      <c r="DD156" s="341"/>
      <c r="DE156" s="341"/>
      <c r="DF156" s="341"/>
      <c r="DG156" s="1835"/>
      <c r="DH156" s="1841"/>
      <c r="DJ156" s="341"/>
      <c r="DK156" s="341"/>
      <c r="DL156" s="341"/>
      <c r="DM156" s="341"/>
      <c r="DN156" s="341"/>
      <c r="DO156" s="341"/>
      <c r="DP156" s="341"/>
      <c r="DQ156" s="341"/>
      <c r="DR156" s="341"/>
      <c r="DS156" s="341"/>
      <c r="DT156" s="341"/>
      <c r="DU156" s="341"/>
      <c r="DV156" s="341"/>
      <c r="DW156" s="341"/>
      <c r="DX156" s="341"/>
      <c r="DY156" s="341"/>
      <c r="DZ156" s="341"/>
      <c r="EA156" s="341"/>
      <c r="EB156" s="341"/>
      <c r="EC156" s="341"/>
      <c r="ED156" s="1835"/>
      <c r="EE156" s="1841"/>
      <c r="EG156" s="341"/>
      <c r="EH156" s="341"/>
      <c r="EI156" s="341"/>
      <c r="EJ156" s="341"/>
      <c r="EK156" s="341"/>
      <c r="EL156" s="341"/>
      <c r="EM156" s="341"/>
      <c r="EN156" s="341"/>
      <c r="EO156" s="341"/>
      <c r="EP156" s="341"/>
      <c r="EQ156" s="341"/>
      <c r="ER156" s="341"/>
      <c r="ES156" s="341"/>
      <c r="ET156" s="341"/>
      <c r="EU156" s="341"/>
      <c r="EV156" s="341"/>
      <c r="EW156" s="341"/>
      <c r="EX156" s="341"/>
      <c r="EY156" s="341"/>
      <c r="EZ156" s="341"/>
      <c r="FA156" s="1835"/>
      <c r="FB156" s="1841"/>
      <c r="FD156" s="341"/>
      <c r="FE156" s="341"/>
      <c r="FF156" s="341"/>
      <c r="FG156" s="341"/>
      <c r="FH156" s="341"/>
      <c r="FI156" s="341"/>
      <c r="FJ156" s="341"/>
      <c r="FK156" s="341"/>
      <c r="FL156" s="341"/>
      <c r="FM156" s="341"/>
      <c r="FN156" s="341"/>
      <c r="FO156" s="341"/>
      <c r="FP156" s="341"/>
      <c r="FQ156" s="341"/>
      <c r="FR156" s="341"/>
      <c r="FS156" s="341"/>
      <c r="FT156" s="341"/>
      <c r="FU156" s="341"/>
      <c r="FV156" s="341"/>
      <c r="FW156" s="341"/>
      <c r="FX156" s="1835"/>
      <c r="FY156" s="1841"/>
    </row>
    <row r="157" spans="23:182" x14ac:dyDescent="0.2">
      <c r="W157" s="638"/>
      <c r="X157" s="638"/>
      <c r="Y157" s="638"/>
      <c r="Z157" s="638"/>
      <c r="AA157" s="638"/>
      <c r="AB157" s="638"/>
      <c r="AC157" s="638"/>
      <c r="AD157" s="638"/>
      <c r="AE157" s="638"/>
      <c r="AF157" s="638"/>
      <c r="AG157" s="638"/>
      <c r="AH157" s="638"/>
      <c r="AI157" s="638"/>
      <c r="AJ157" s="638"/>
      <c r="AK157" s="638"/>
      <c r="AL157" s="638"/>
      <c r="AM157" s="638"/>
      <c r="AN157" s="638"/>
      <c r="AO157" s="638"/>
      <c r="AP157" s="1835"/>
      <c r="AQ157" s="1841"/>
      <c r="AR157" s="708"/>
      <c r="AS157" s="638"/>
      <c r="AT157" s="638"/>
      <c r="AU157" s="638"/>
      <c r="AV157" s="638"/>
      <c r="AW157" s="638"/>
      <c r="AX157" s="638"/>
      <c r="AY157" s="638"/>
      <c r="AZ157" s="638"/>
      <c r="BA157" s="638"/>
      <c r="BB157" s="638"/>
      <c r="BC157" s="638"/>
      <c r="BD157" s="638"/>
      <c r="BE157" s="638"/>
      <c r="BF157" s="638"/>
      <c r="BG157" s="638"/>
      <c r="BH157" s="638"/>
      <c r="BI157" s="638"/>
      <c r="BJ157" s="638"/>
      <c r="BK157" s="638"/>
      <c r="BL157" s="638"/>
      <c r="BM157" s="1835"/>
      <c r="BN157" s="1841"/>
      <c r="BO157" s="708"/>
      <c r="BP157" s="638"/>
      <c r="BQ157" s="638"/>
      <c r="BR157" s="638"/>
      <c r="BS157" s="638"/>
      <c r="BT157" s="638"/>
      <c r="BU157" s="638"/>
      <c r="BV157" s="638"/>
      <c r="BW157" s="638"/>
      <c r="BX157" s="638"/>
      <c r="BY157" s="638"/>
      <c r="BZ157" s="638"/>
      <c r="CA157" s="638"/>
      <c r="CB157" s="638"/>
      <c r="CC157" s="638"/>
      <c r="CD157" s="638"/>
      <c r="CE157" s="638"/>
      <c r="CF157" s="638"/>
      <c r="CG157" s="638"/>
      <c r="CH157" s="638"/>
      <c r="CI157" s="638"/>
      <c r="CJ157" s="1835"/>
      <c r="CK157" s="1841"/>
      <c r="CL157" s="708"/>
      <c r="CM157" s="638"/>
      <c r="CN157" s="638"/>
      <c r="CO157" s="638"/>
      <c r="CP157" s="638"/>
      <c r="CQ157" s="638"/>
      <c r="CR157" s="638"/>
      <c r="CS157" s="638"/>
      <c r="CT157" s="638"/>
      <c r="CU157" s="638"/>
      <c r="CV157" s="638"/>
      <c r="CW157" s="638"/>
      <c r="CX157" s="638"/>
      <c r="CY157" s="638"/>
      <c r="CZ157" s="638"/>
      <c r="DA157" s="638"/>
      <c r="DB157" s="638"/>
      <c r="DC157" s="638"/>
      <c r="DD157" s="638"/>
      <c r="DE157" s="638"/>
      <c r="DF157" s="638"/>
      <c r="DG157" s="1835"/>
      <c r="DH157" s="1841"/>
      <c r="DI157" s="708"/>
      <c r="DJ157" s="638"/>
      <c r="DK157" s="638"/>
      <c r="DL157" s="638"/>
      <c r="DM157" s="638"/>
      <c r="DN157" s="638"/>
      <c r="DO157" s="638"/>
      <c r="DP157" s="638"/>
      <c r="DQ157" s="638"/>
      <c r="DR157" s="638"/>
      <c r="DS157" s="638"/>
      <c r="DT157" s="638"/>
      <c r="DU157" s="638"/>
      <c r="DV157" s="638"/>
      <c r="DW157" s="638"/>
      <c r="DX157" s="638"/>
      <c r="DY157" s="638"/>
      <c r="DZ157" s="638"/>
      <c r="EA157" s="638"/>
      <c r="EB157" s="638"/>
      <c r="EC157" s="638"/>
      <c r="ED157" s="1835"/>
      <c r="EE157" s="1841"/>
      <c r="EF157" s="708"/>
      <c r="EG157" s="638"/>
      <c r="EH157" s="638"/>
      <c r="EI157" s="638"/>
      <c r="EJ157" s="638"/>
      <c r="EK157" s="638"/>
      <c r="EL157" s="638"/>
      <c r="EM157" s="638"/>
      <c r="EN157" s="638"/>
      <c r="EO157" s="638"/>
      <c r="EP157" s="638"/>
      <c r="EQ157" s="638"/>
      <c r="ER157" s="638"/>
      <c r="ES157" s="638"/>
      <c r="ET157" s="638"/>
      <c r="EU157" s="638"/>
      <c r="EV157" s="638"/>
      <c r="EW157" s="638"/>
      <c r="EX157" s="638"/>
      <c r="EY157" s="638"/>
      <c r="EZ157" s="638"/>
      <c r="FA157" s="1835"/>
      <c r="FB157" s="1841"/>
      <c r="FC157" s="708"/>
      <c r="FD157" s="638"/>
      <c r="FE157" s="638"/>
      <c r="FF157" s="638"/>
      <c r="FG157" s="638"/>
      <c r="FH157" s="638"/>
      <c r="FI157" s="638"/>
      <c r="FJ157" s="638"/>
      <c r="FK157" s="638"/>
      <c r="FL157" s="638"/>
      <c r="FM157" s="638"/>
      <c r="FN157" s="638"/>
      <c r="FO157" s="638"/>
      <c r="FP157" s="638"/>
      <c r="FQ157" s="638"/>
      <c r="FR157" s="638"/>
      <c r="FS157" s="638"/>
      <c r="FT157" s="638"/>
      <c r="FU157" s="638"/>
      <c r="FV157" s="638"/>
      <c r="FW157" s="638"/>
      <c r="FX157" s="1835"/>
      <c r="FY157" s="1841"/>
      <c r="FZ157" s="708"/>
    </row>
    <row r="158" spans="23:182" ht="12.75" customHeight="1" x14ac:dyDescent="0.2"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1835"/>
      <c r="AQ158" s="1840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1835"/>
      <c r="BN158" s="1840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1835"/>
      <c r="CK158" s="1840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  <c r="CX158" s="341"/>
      <c r="CY158" s="341"/>
      <c r="CZ158" s="341"/>
      <c r="DA158" s="341"/>
      <c r="DB158" s="341"/>
      <c r="DC158" s="341"/>
      <c r="DD158" s="341"/>
      <c r="DE158" s="341"/>
      <c r="DF158" s="341"/>
      <c r="DG158" s="1835"/>
      <c r="DH158" s="1840"/>
      <c r="DJ158" s="341"/>
      <c r="DK158" s="341"/>
      <c r="DL158" s="341"/>
      <c r="DM158" s="341"/>
      <c r="DN158" s="341"/>
      <c r="DO158" s="341"/>
      <c r="DP158" s="341"/>
      <c r="DQ158" s="341"/>
      <c r="DR158" s="341"/>
      <c r="DS158" s="341"/>
      <c r="DT158" s="341"/>
      <c r="DU158" s="341"/>
      <c r="DV158" s="341"/>
      <c r="DW158" s="341"/>
      <c r="DX158" s="341"/>
      <c r="DY158" s="341"/>
      <c r="DZ158" s="341"/>
      <c r="EA158" s="341"/>
      <c r="EB158" s="341"/>
      <c r="EC158" s="341"/>
      <c r="ED158" s="1835"/>
      <c r="EE158" s="1840"/>
      <c r="EG158" s="341"/>
      <c r="EH158" s="341"/>
      <c r="EI158" s="341"/>
      <c r="EJ158" s="341"/>
      <c r="EK158" s="341"/>
      <c r="EL158" s="341"/>
      <c r="EM158" s="341"/>
      <c r="EN158" s="341"/>
      <c r="EO158" s="341"/>
      <c r="EP158" s="341"/>
      <c r="EQ158" s="341"/>
      <c r="ER158" s="341"/>
      <c r="ES158" s="341"/>
      <c r="ET158" s="341"/>
      <c r="EU158" s="341"/>
      <c r="EV158" s="341"/>
      <c r="EW158" s="341"/>
      <c r="EX158" s="341"/>
      <c r="EY158" s="341"/>
      <c r="EZ158" s="341"/>
      <c r="FA158" s="1835"/>
      <c r="FB158" s="1840"/>
      <c r="FD158" s="341"/>
      <c r="FE158" s="341"/>
      <c r="FF158" s="341"/>
      <c r="FG158" s="341"/>
      <c r="FH158" s="341"/>
      <c r="FI158" s="341"/>
      <c r="FJ158" s="341"/>
      <c r="FK158" s="341"/>
      <c r="FL158" s="341"/>
      <c r="FM158" s="341"/>
      <c r="FN158" s="341"/>
      <c r="FO158" s="341"/>
      <c r="FP158" s="341"/>
      <c r="FQ158" s="341"/>
      <c r="FR158" s="341"/>
      <c r="FS158" s="341"/>
      <c r="FT158" s="341"/>
      <c r="FU158" s="341"/>
      <c r="FV158" s="341"/>
      <c r="FW158" s="341"/>
      <c r="FX158" s="1835"/>
      <c r="FY158" s="1840"/>
    </row>
    <row r="159" spans="23:182" x14ac:dyDescent="0.2"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1835"/>
      <c r="AQ159" s="18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  <c r="BC159" s="341"/>
      <c r="BD159" s="341"/>
      <c r="BE159" s="341"/>
      <c r="BF159" s="341"/>
      <c r="BG159" s="341"/>
      <c r="BH159" s="341"/>
      <c r="BI159" s="341"/>
      <c r="BJ159" s="341"/>
      <c r="BK159" s="341"/>
      <c r="BL159" s="341"/>
      <c r="BM159" s="1835"/>
      <c r="BN159" s="1841"/>
      <c r="BP159" s="341"/>
      <c r="BQ159" s="341"/>
      <c r="BR159" s="341"/>
      <c r="BS159" s="341"/>
      <c r="BT159" s="341"/>
      <c r="BU159" s="341"/>
      <c r="BV159" s="341"/>
      <c r="BW159" s="341"/>
      <c r="BX159" s="341"/>
      <c r="BY159" s="341"/>
      <c r="BZ159" s="341"/>
      <c r="CA159" s="341"/>
      <c r="CB159" s="341"/>
      <c r="CC159" s="341"/>
      <c r="CD159" s="341"/>
      <c r="CE159" s="341"/>
      <c r="CF159" s="341"/>
      <c r="CG159" s="341"/>
      <c r="CH159" s="341"/>
      <c r="CI159" s="341"/>
      <c r="CJ159" s="1835"/>
      <c r="CK159" s="1841"/>
      <c r="CM159" s="341"/>
      <c r="CN159" s="341"/>
      <c r="CO159" s="341"/>
      <c r="CP159" s="341"/>
      <c r="CQ159" s="341"/>
      <c r="CR159" s="341"/>
      <c r="CS159" s="341"/>
      <c r="CT159" s="341"/>
      <c r="CU159" s="341"/>
      <c r="CV159" s="341"/>
      <c r="CW159" s="341"/>
      <c r="CX159" s="341"/>
      <c r="CY159" s="341"/>
      <c r="CZ159" s="341"/>
      <c r="DA159" s="341"/>
      <c r="DB159" s="341"/>
      <c r="DC159" s="341"/>
      <c r="DD159" s="341"/>
      <c r="DE159" s="341"/>
      <c r="DF159" s="341"/>
      <c r="DG159" s="1835"/>
      <c r="DH159" s="1841"/>
      <c r="DJ159" s="341"/>
      <c r="DK159" s="341"/>
      <c r="DL159" s="341"/>
      <c r="DM159" s="341"/>
      <c r="DN159" s="341"/>
      <c r="DO159" s="341"/>
      <c r="DP159" s="341"/>
      <c r="DQ159" s="341"/>
      <c r="DR159" s="341"/>
      <c r="DS159" s="341"/>
      <c r="DT159" s="341"/>
      <c r="DU159" s="341"/>
      <c r="DV159" s="341"/>
      <c r="DW159" s="341"/>
      <c r="DX159" s="341"/>
      <c r="DY159" s="341"/>
      <c r="DZ159" s="341"/>
      <c r="EA159" s="341"/>
      <c r="EB159" s="341"/>
      <c r="EC159" s="341"/>
      <c r="ED159" s="1835"/>
      <c r="EE159" s="1841"/>
      <c r="EG159" s="341"/>
      <c r="EH159" s="341"/>
      <c r="EI159" s="341"/>
      <c r="EJ159" s="341"/>
      <c r="EK159" s="341"/>
      <c r="EL159" s="341"/>
      <c r="EM159" s="341"/>
      <c r="EN159" s="341"/>
      <c r="EO159" s="341"/>
      <c r="EP159" s="341"/>
      <c r="EQ159" s="341"/>
      <c r="ER159" s="341"/>
      <c r="ES159" s="341"/>
      <c r="ET159" s="341"/>
      <c r="EU159" s="341"/>
      <c r="EV159" s="341"/>
      <c r="EW159" s="341"/>
      <c r="EX159" s="341"/>
      <c r="EY159" s="341"/>
      <c r="EZ159" s="341"/>
      <c r="FA159" s="1835"/>
      <c r="FB159" s="1841"/>
      <c r="FD159" s="341"/>
      <c r="FE159" s="341"/>
      <c r="FF159" s="341"/>
      <c r="FG159" s="341"/>
      <c r="FH159" s="341"/>
      <c r="FI159" s="341"/>
      <c r="FJ159" s="341"/>
      <c r="FK159" s="341"/>
      <c r="FL159" s="341"/>
      <c r="FM159" s="341"/>
      <c r="FN159" s="341"/>
      <c r="FO159" s="341"/>
      <c r="FP159" s="341"/>
      <c r="FQ159" s="341"/>
      <c r="FR159" s="341"/>
      <c r="FS159" s="341"/>
      <c r="FT159" s="341"/>
      <c r="FU159" s="341"/>
      <c r="FV159" s="341"/>
      <c r="FW159" s="341"/>
      <c r="FX159" s="1835"/>
      <c r="FY159" s="1841"/>
    </row>
    <row r="160" spans="23:182" x14ac:dyDescent="0.2"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1835"/>
      <c r="AQ160" s="1841"/>
      <c r="AR160" s="960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  <c r="BC160" s="341"/>
      <c r="BD160" s="341"/>
      <c r="BE160" s="341"/>
      <c r="BF160" s="341"/>
      <c r="BG160" s="341"/>
      <c r="BH160" s="341"/>
      <c r="BI160" s="341"/>
      <c r="BJ160" s="341"/>
      <c r="BK160" s="341"/>
      <c r="BL160" s="341"/>
      <c r="BM160" s="1835"/>
      <c r="BN160" s="1841"/>
      <c r="BO160" s="960"/>
      <c r="BP160" s="341"/>
      <c r="BQ160" s="341"/>
      <c r="BR160" s="341"/>
      <c r="BS160" s="341"/>
      <c r="BT160" s="341"/>
      <c r="BU160" s="341"/>
      <c r="BV160" s="341"/>
      <c r="BW160" s="341"/>
      <c r="BX160" s="341"/>
      <c r="BY160" s="341"/>
      <c r="BZ160" s="341"/>
      <c r="CA160" s="341"/>
      <c r="CB160" s="341"/>
      <c r="CC160" s="341"/>
      <c r="CD160" s="341"/>
      <c r="CE160" s="341"/>
      <c r="CF160" s="341"/>
      <c r="CG160" s="341"/>
      <c r="CH160" s="341"/>
      <c r="CI160" s="341"/>
      <c r="CJ160" s="1835"/>
      <c r="CK160" s="1841"/>
      <c r="CL160" s="960"/>
      <c r="CM160" s="341"/>
      <c r="CN160" s="341"/>
      <c r="CO160" s="341"/>
      <c r="CP160" s="341"/>
      <c r="CQ160" s="341"/>
      <c r="CR160" s="341"/>
      <c r="CS160" s="341"/>
      <c r="CT160" s="341"/>
      <c r="CU160" s="341"/>
      <c r="CV160" s="341"/>
      <c r="CW160" s="341"/>
      <c r="CX160" s="341"/>
      <c r="CY160" s="341"/>
      <c r="CZ160" s="341"/>
      <c r="DA160" s="341"/>
      <c r="DB160" s="341"/>
      <c r="DC160" s="341"/>
      <c r="DD160" s="341"/>
      <c r="DE160" s="341"/>
      <c r="DF160" s="341"/>
      <c r="DG160" s="1835"/>
      <c r="DH160" s="1841"/>
      <c r="DI160" s="960"/>
      <c r="DJ160" s="341"/>
      <c r="DK160" s="341"/>
      <c r="DL160" s="341"/>
      <c r="DM160" s="341"/>
      <c r="DN160" s="341"/>
      <c r="DO160" s="341"/>
      <c r="DP160" s="341"/>
      <c r="DQ160" s="341"/>
      <c r="DR160" s="341"/>
      <c r="DS160" s="341"/>
      <c r="DT160" s="341"/>
      <c r="DU160" s="341"/>
      <c r="DV160" s="341"/>
      <c r="DW160" s="341"/>
      <c r="DX160" s="341"/>
      <c r="DY160" s="341"/>
      <c r="DZ160" s="341"/>
      <c r="EA160" s="341"/>
      <c r="EB160" s="341"/>
      <c r="EC160" s="341"/>
      <c r="ED160" s="1835"/>
      <c r="EE160" s="1841"/>
      <c r="EF160" s="960"/>
      <c r="EG160" s="341"/>
      <c r="EH160" s="341"/>
      <c r="EI160" s="341"/>
      <c r="EJ160" s="341"/>
      <c r="EK160" s="341"/>
      <c r="EL160" s="341"/>
      <c r="EM160" s="341"/>
      <c r="EN160" s="341"/>
      <c r="EO160" s="341"/>
      <c r="EP160" s="341"/>
      <c r="EQ160" s="341"/>
      <c r="ER160" s="341"/>
      <c r="ES160" s="341"/>
      <c r="ET160" s="341"/>
      <c r="EU160" s="341"/>
      <c r="EV160" s="341"/>
      <c r="EW160" s="341"/>
      <c r="EX160" s="341"/>
      <c r="EY160" s="341"/>
      <c r="EZ160" s="341"/>
      <c r="FA160" s="1835"/>
      <c r="FB160" s="1841"/>
      <c r="FC160" s="960"/>
      <c r="FD160" s="341"/>
      <c r="FE160" s="341"/>
      <c r="FF160" s="341"/>
      <c r="FG160" s="341"/>
      <c r="FH160" s="341"/>
      <c r="FI160" s="341"/>
      <c r="FJ160" s="341"/>
      <c r="FK160" s="341"/>
      <c r="FL160" s="341"/>
      <c r="FM160" s="341"/>
      <c r="FN160" s="341"/>
      <c r="FO160" s="341"/>
      <c r="FP160" s="341"/>
      <c r="FQ160" s="341"/>
      <c r="FR160" s="341"/>
      <c r="FS160" s="341"/>
      <c r="FT160" s="341"/>
      <c r="FU160" s="341"/>
      <c r="FV160" s="341"/>
      <c r="FW160" s="341"/>
      <c r="FX160" s="1835"/>
      <c r="FY160" s="1841"/>
      <c r="FZ160" s="960"/>
    </row>
    <row r="161" spans="1:182" x14ac:dyDescent="0.2"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1835"/>
      <c r="AQ161" s="18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  <c r="BC161" s="341"/>
      <c r="BD161" s="341"/>
      <c r="BE161" s="341"/>
      <c r="BF161" s="341"/>
      <c r="BG161" s="341"/>
      <c r="BH161" s="341"/>
      <c r="BI161" s="341"/>
      <c r="BJ161" s="341"/>
      <c r="BK161" s="341"/>
      <c r="BL161" s="341"/>
      <c r="BM161" s="1835"/>
      <c r="BN161" s="1841"/>
      <c r="BP161" s="341"/>
      <c r="BQ161" s="341"/>
      <c r="BR161" s="341"/>
      <c r="BS161" s="341"/>
      <c r="BT161" s="341"/>
      <c r="BU161" s="341"/>
      <c r="BV161" s="341"/>
      <c r="BW161" s="341"/>
      <c r="BX161" s="341"/>
      <c r="BY161" s="341"/>
      <c r="BZ161" s="341"/>
      <c r="CA161" s="341"/>
      <c r="CB161" s="341"/>
      <c r="CC161" s="341"/>
      <c r="CD161" s="341"/>
      <c r="CE161" s="341"/>
      <c r="CF161" s="341"/>
      <c r="CG161" s="341"/>
      <c r="CH161" s="341"/>
      <c r="CI161" s="341"/>
      <c r="CJ161" s="1835"/>
      <c r="CK161" s="1841"/>
      <c r="CM161" s="341"/>
      <c r="CN161" s="341"/>
      <c r="CO161" s="341"/>
      <c r="CP161" s="341"/>
      <c r="CQ161" s="341"/>
      <c r="CR161" s="341"/>
      <c r="CS161" s="341"/>
      <c r="CT161" s="341"/>
      <c r="CU161" s="341"/>
      <c r="CV161" s="341"/>
      <c r="CW161" s="341"/>
      <c r="CX161" s="341"/>
      <c r="CY161" s="341"/>
      <c r="CZ161" s="341"/>
      <c r="DA161" s="341"/>
      <c r="DB161" s="341"/>
      <c r="DC161" s="341"/>
      <c r="DD161" s="341"/>
      <c r="DE161" s="341"/>
      <c r="DF161" s="341"/>
      <c r="DG161" s="1835"/>
      <c r="DH161" s="1841"/>
      <c r="DJ161" s="341"/>
      <c r="DK161" s="341"/>
      <c r="DL161" s="341"/>
      <c r="DM161" s="341"/>
      <c r="DN161" s="341"/>
      <c r="DO161" s="341"/>
      <c r="DP161" s="341"/>
      <c r="DQ161" s="341"/>
      <c r="DR161" s="341"/>
      <c r="DS161" s="341"/>
      <c r="DT161" s="341"/>
      <c r="DU161" s="341"/>
      <c r="DV161" s="341"/>
      <c r="DW161" s="341"/>
      <c r="DX161" s="341"/>
      <c r="DY161" s="341"/>
      <c r="DZ161" s="341"/>
      <c r="EA161" s="341"/>
      <c r="EB161" s="341"/>
      <c r="EC161" s="341"/>
      <c r="ED161" s="1835"/>
      <c r="EE161" s="1841"/>
      <c r="EG161" s="341"/>
      <c r="EH161" s="341"/>
      <c r="EI161" s="341"/>
      <c r="EJ161" s="341"/>
      <c r="EK161" s="341"/>
      <c r="EL161" s="341"/>
      <c r="EM161" s="341"/>
      <c r="EN161" s="341"/>
      <c r="EO161" s="341"/>
      <c r="EP161" s="341"/>
      <c r="EQ161" s="341"/>
      <c r="ER161" s="341"/>
      <c r="ES161" s="341"/>
      <c r="ET161" s="341"/>
      <c r="EU161" s="341"/>
      <c r="EV161" s="341"/>
      <c r="EW161" s="341"/>
      <c r="EX161" s="341"/>
      <c r="EY161" s="341"/>
      <c r="EZ161" s="341"/>
      <c r="FA161" s="1835"/>
      <c r="FB161" s="1841"/>
      <c r="FD161" s="341"/>
      <c r="FE161" s="341"/>
      <c r="FF161" s="341"/>
      <c r="FG161" s="341"/>
      <c r="FH161" s="341"/>
      <c r="FI161" s="341"/>
      <c r="FJ161" s="341"/>
      <c r="FK161" s="341"/>
      <c r="FL161" s="341"/>
      <c r="FM161" s="341"/>
      <c r="FN161" s="341"/>
      <c r="FO161" s="341"/>
      <c r="FP161" s="341"/>
      <c r="FQ161" s="341"/>
      <c r="FR161" s="341"/>
      <c r="FS161" s="341"/>
      <c r="FT161" s="341"/>
      <c r="FU161" s="341"/>
      <c r="FV161" s="341"/>
      <c r="FW161" s="341"/>
      <c r="FX161" s="1835"/>
      <c r="FY161" s="1841"/>
    </row>
    <row r="162" spans="1:182" x14ac:dyDescent="0.2"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1835"/>
      <c r="AQ162" s="18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  <c r="BC162" s="341"/>
      <c r="BD162" s="341"/>
      <c r="BE162" s="341"/>
      <c r="BF162" s="341"/>
      <c r="BG162" s="341"/>
      <c r="BH162" s="341"/>
      <c r="BI162" s="341"/>
      <c r="BJ162" s="341"/>
      <c r="BK162" s="341"/>
      <c r="BL162" s="341"/>
      <c r="BM162" s="1835"/>
      <c r="BN162" s="1841"/>
      <c r="BP162" s="341"/>
      <c r="BQ162" s="341"/>
      <c r="BR162" s="341"/>
      <c r="BS162" s="341"/>
      <c r="BT162" s="341"/>
      <c r="BU162" s="341"/>
      <c r="BV162" s="341"/>
      <c r="BW162" s="341"/>
      <c r="BX162" s="341"/>
      <c r="BY162" s="341"/>
      <c r="BZ162" s="341"/>
      <c r="CA162" s="341"/>
      <c r="CB162" s="341"/>
      <c r="CC162" s="341"/>
      <c r="CD162" s="341"/>
      <c r="CE162" s="341"/>
      <c r="CF162" s="341"/>
      <c r="CG162" s="341"/>
      <c r="CH162" s="341"/>
      <c r="CI162" s="341"/>
      <c r="CJ162" s="1835"/>
      <c r="CK162" s="1841"/>
      <c r="CM162" s="341"/>
      <c r="CN162" s="341"/>
      <c r="CO162" s="341"/>
      <c r="CP162" s="341"/>
      <c r="CQ162" s="341"/>
      <c r="CR162" s="341"/>
      <c r="CS162" s="341"/>
      <c r="CT162" s="341"/>
      <c r="CU162" s="341"/>
      <c r="CV162" s="341"/>
      <c r="CW162" s="341"/>
      <c r="CX162" s="341"/>
      <c r="CY162" s="341"/>
      <c r="CZ162" s="341"/>
      <c r="DA162" s="341"/>
      <c r="DB162" s="341"/>
      <c r="DC162" s="341"/>
      <c r="DD162" s="341"/>
      <c r="DE162" s="341"/>
      <c r="DF162" s="341"/>
      <c r="DG162" s="1835"/>
      <c r="DH162" s="1841"/>
      <c r="DJ162" s="341"/>
      <c r="DK162" s="341"/>
      <c r="DL162" s="341"/>
      <c r="DM162" s="341"/>
      <c r="DN162" s="341"/>
      <c r="DO162" s="341"/>
      <c r="DP162" s="341"/>
      <c r="DQ162" s="341"/>
      <c r="DR162" s="341"/>
      <c r="DS162" s="341"/>
      <c r="DT162" s="341"/>
      <c r="DU162" s="341"/>
      <c r="DV162" s="341"/>
      <c r="DW162" s="341"/>
      <c r="DX162" s="341"/>
      <c r="DY162" s="341"/>
      <c r="DZ162" s="341"/>
      <c r="EA162" s="341"/>
      <c r="EB162" s="341"/>
      <c r="EC162" s="341"/>
      <c r="ED162" s="1835"/>
      <c r="EE162" s="1841"/>
      <c r="EG162" s="341"/>
      <c r="EH162" s="341"/>
      <c r="EI162" s="341"/>
      <c r="EJ162" s="341"/>
      <c r="EK162" s="341"/>
      <c r="EL162" s="341"/>
      <c r="EM162" s="341"/>
      <c r="EN162" s="341"/>
      <c r="EO162" s="341"/>
      <c r="EP162" s="341"/>
      <c r="EQ162" s="341"/>
      <c r="ER162" s="341"/>
      <c r="ES162" s="341"/>
      <c r="ET162" s="341"/>
      <c r="EU162" s="341"/>
      <c r="EV162" s="341"/>
      <c r="EW162" s="341"/>
      <c r="EX162" s="341"/>
      <c r="EY162" s="341"/>
      <c r="EZ162" s="341"/>
      <c r="FA162" s="1835"/>
      <c r="FB162" s="1841"/>
      <c r="FD162" s="341"/>
      <c r="FE162" s="341"/>
      <c r="FF162" s="341"/>
      <c r="FG162" s="341"/>
      <c r="FH162" s="341"/>
      <c r="FI162" s="341"/>
      <c r="FJ162" s="341"/>
      <c r="FK162" s="341"/>
      <c r="FL162" s="341"/>
      <c r="FM162" s="341"/>
      <c r="FN162" s="341"/>
      <c r="FO162" s="341"/>
      <c r="FP162" s="341"/>
      <c r="FQ162" s="341"/>
      <c r="FR162" s="341"/>
      <c r="FS162" s="341"/>
      <c r="FT162" s="341"/>
      <c r="FU162" s="341"/>
      <c r="FV162" s="341"/>
      <c r="FW162" s="341"/>
      <c r="FX162" s="1835"/>
      <c r="FY162" s="1841"/>
    </row>
    <row r="163" spans="1:182" x14ac:dyDescent="0.2">
      <c r="W163" s="638"/>
      <c r="X163" s="638"/>
      <c r="Y163" s="638"/>
      <c r="Z163" s="638"/>
      <c r="AA163" s="638"/>
      <c r="AB163" s="638"/>
      <c r="AC163" s="638"/>
      <c r="AD163" s="638"/>
      <c r="AE163" s="638"/>
      <c r="AF163" s="638"/>
      <c r="AG163" s="638"/>
      <c r="AH163" s="638"/>
      <c r="AI163" s="638"/>
      <c r="AJ163" s="638"/>
      <c r="AK163" s="638"/>
      <c r="AL163" s="638"/>
      <c r="AM163" s="638"/>
      <c r="AN163" s="638"/>
      <c r="AO163" s="638"/>
      <c r="AP163" s="1835"/>
      <c r="AQ163" s="1841"/>
      <c r="AR163" s="708"/>
      <c r="AS163" s="638"/>
      <c r="AT163" s="638"/>
      <c r="AU163" s="638"/>
      <c r="AV163" s="638"/>
      <c r="AW163" s="638"/>
      <c r="AX163" s="638"/>
      <c r="AY163" s="638"/>
      <c r="AZ163" s="638"/>
      <c r="BA163" s="638"/>
      <c r="BB163" s="638"/>
      <c r="BC163" s="638"/>
      <c r="BD163" s="638"/>
      <c r="BE163" s="638"/>
      <c r="BF163" s="638"/>
      <c r="BG163" s="638"/>
      <c r="BH163" s="638"/>
      <c r="BI163" s="638"/>
      <c r="BJ163" s="638"/>
      <c r="BK163" s="638"/>
      <c r="BL163" s="638"/>
      <c r="BM163" s="1835"/>
      <c r="BN163" s="1841"/>
      <c r="BO163" s="708"/>
      <c r="BP163" s="638"/>
      <c r="BQ163" s="638"/>
      <c r="BR163" s="638"/>
      <c r="BS163" s="638"/>
      <c r="BT163" s="638"/>
      <c r="BU163" s="638"/>
      <c r="BV163" s="638"/>
      <c r="BW163" s="638"/>
      <c r="BX163" s="638"/>
      <c r="BY163" s="638"/>
      <c r="BZ163" s="638"/>
      <c r="CA163" s="638"/>
      <c r="CB163" s="638"/>
      <c r="CC163" s="638"/>
      <c r="CD163" s="638"/>
      <c r="CE163" s="638"/>
      <c r="CF163" s="638"/>
      <c r="CG163" s="638"/>
      <c r="CH163" s="638"/>
      <c r="CI163" s="638"/>
      <c r="CJ163" s="1835"/>
      <c r="CK163" s="1841"/>
      <c r="CL163" s="708"/>
      <c r="CM163" s="638"/>
      <c r="CN163" s="638"/>
      <c r="CO163" s="638"/>
      <c r="CP163" s="638"/>
      <c r="CQ163" s="638"/>
      <c r="CR163" s="638"/>
      <c r="CS163" s="638"/>
      <c r="CT163" s="638"/>
      <c r="CU163" s="638"/>
      <c r="CV163" s="638"/>
      <c r="CW163" s="638"/>
      <c r="CX163" s="638"/>
      <c r="CY163" s="638"/>
      <c r="CZ163" s="638"/>
      <c r="DA163" s="638"/>
      <c r="DB163" s="638"/>
      <c r="DC163" s="638"/>
      <c r="DD163" s="638"/>
      <c r="DE163" s="638"/>
      <c r="DF163" s="638"/>
      <c r="DG163" s="1835"/>
      <c r="DH163" s="1841"/>
      <c r="DI163" s="708"/>
      <c r="DJ163" s="638"/>
      <c r="DK163" s="638"/>
      <c r="DL163" s="638"/>
      <c r="DM163" s="638"/>
      <c r="DN163" s="638"/>
      <c r="DO163" s="638"/>
      <c r="DP163" s="638"/>
      <c r="DQ163" s="638"/>
      <c r="DR163" s="638"/>
      <c r="DS163" s="638"/>
      <c r="DT163" s="638"/>
      <c r="DU163" s="638"/>
      <c r="DV163" s="638"/>
      <c r="DW163" s="638"/>
      <c r="DX163" s="638"/>
      <c r="DY163" s="638"/>
      <c r="DZ163" s="638"/>
      <c r="EA163" s="638"/>
      <c r="EB163" s="638"/>
      <c r="EC163" s="638"/>
      <c r="ED163" s="1835"/>
      <c r="EE163" s="1841"/>
      <c r="EF163" s="708"/>
      <c r="EG163" s="638"/>
      <c r="EH163" s="638"/>
      <c r="EI163" s="638"/>
      <c r="EJ163" s="638"/>
      <c r="EK163" s="638"/>
      <c r="EL163" s="638"/>
      <c r="EM163" s="638"/>
      <c r="EN163" s="638"/>
      <c r="EO163" s="638"/>
      <c r="EP163" s="638"/>
      <c r="EQ163" s="638"/>
      <c r="ER163" s="638"/>
      <c r="ES163" s="638"/>
      <c r="ET163" s="638"/>
      <c r="EU163" s="638"/>
      <c r="EV163" s="638"/>
      <c r="EW163" s="638"/>
      <c r="EX163" s="638"/>
      <c r="EY163" s="638"/>
      <c r="EZ163" s="638"/>
      <c r="FA163" s="1835"/>
      <c r="FB163" s="1841"/>
      <c r="FC163" s="708"/>
      <c r="FD163" s="638"/>
      <c r="FE163" s="638"/>
      <c r="FF163" s="638"/>
      <c r="FG163" s="638"/>
      <c r="FH163" s="638"/>
      <c r="FI163" s="638"/>
      <c r="FJ163" s="638"/>
      <c r="FK163" s="638"/>
      <c r="FL163" s="638"/>
      <c r="FM163" s="638"/>
      <c r="FN163" s="638"/>
      <c r="FO163" s="638"/>
      <c r="FP163" s="638"/>
      <c r="FQ163" s="638"/>
      <c r="FR163" s="638"/>
      <c r="FS163" s="638"/>
      <c r="FT163" s="638"/>
      <c r="FU163" s="638"/>
      <c r="FV163" s="638"/>
      <c r="FW163" s="638"/>
      <c r="FX163" s="1835"/>
      <c r="FY163" s="1841"/>
      <c r="FZ163" s="708"/>
    </row>
    <row r="164" spans="1:182" ht="12.75" customHeight="1" x14ac:dyDescent="0.2"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1835"/>
      <c r="AQ164" s="1840"/>
      <c r="AS164" s="341"/>
      <c r="AT164" s="341"/>
      <c r="AU164" s="341"/>
      <c r="AV164" s="341"/>
      <c r="AW164" s="341"/>
      <c r="AX164" s="341"/>
      <c r="AY164" s="341"/>
      <c r="AZ164" s="341"/>
      <c r="BA164" s="341"/>
      <c r="BB164" s="341"/>
      <c r="BC164" s="341"/>
      <c r="BD164" s="341"/>
      <c r="BE164" s="341"/>
      <c r="BF164" s="341"/>
      <c r="BG164" s="341"/>
      <c r="BH164" s="341"/>
      <c r="BI164" s="341"/>
      <c r="BJ164" s="341"/>
      <c r="BK164" s="341"/>
      <c r="BL164" s="341"/>
      <c r="BM164" s="1835"/>
      <c r="BN164" s="1840"/>
      <c r="BP164" s="341"/>
      <c r="BQ164" s="341"/>
      <c r="BR164" s="341"/>
      <c r="BS164" s="341"/>
      <c r="BT164" s="341"/>
      <c r="BU164" s="341"/>
      <c r="BV164" s="341"/>
      <c r="BW164" s="341"/>
      <c r="BX164" s="341"/>
      <c r="BY164" s="341"/>
      <c r="BZ164" s="341"/>
      <c r="CA164" s="341"/>
      <c r="CB164" s="341"/>
      <c r="CC164" s="341"/>
      <c r="CD164" s="341"/>
      <c r="CE164" s="341"/>
      <c r="CF164" s="341"/>
      <c r="CG164" s="341"/>
      <c r="CH164" s="341"/>
      <c r="CI164" s="341"/>
      <c r="CJ164" s="1835"/>
      <c r="CK164" s="1840"/>
      <c r="CM164" s="341"/>
      <c r="CN164" s="341"/>
      <c r="CO164" s="341"/>
      <c r="CP164" s="341"/>
      <c r="CQ164" s="341"/>
      <c r="CR164" s="341"/>
      <c r="CS164" s="341"/>
      <c r="CT164" s="341"/>
      <c r="CU164" s="341"/>
      <c r="CV164" s="341"/>
      <c r="CW164" s="341"/>
      <c r="CX164" s="341"/>
      <c r="CY164" s="341"/>
      <c r="CZ164" s="341"/>
      <c r="DA164" s="341"/>
      <c r="DB164" s="341"/>
      <c r="DC164" s="341"/>
      <c r="DD164" s="341"/>
      <c r="DE164" s="341"/>
      <c r="DF164" s="341"/>
      <c r="DG164" s="1835"/>
      <c r="DH164" s="1840"/>
      <c r="DJ164" s="341"/>
      <c r="DK164" s="341"/>
      <c r="DL164" s="341"/>
      <c r="DM164" s="341"/>
      <c r="DN164" s="341"/>
      <c r="DO164" s="341"/>
      <c r="DP164" s="341"/>
      <c r="DQ164" s="341"/>
      <c r="DR164" s="341"/>
      <c r="DS164" s="341"/>
      <c r="DT164" s="341"/>
      <c r="DU164" s="341"/>
      <c r="DV164" s="341"/>
      <c r="DW164" s="341"/>
      <c r="DX164" s="341"/>
      <c r="DY164" s="341"/>
      <c r="DZ164" s="341"/>
      <c r="EA164" s="341"/>
      <c r="EB164" s="341"/>
      <c r="EC164" s="341"/>
      <c r="ED164" s="1835"/>
      <c r="EE164" s="1840"/>
      <c r="EG164" s="341"/>
      <c r="EH164" s="341"/>
      <c r="EI164" s="341"/>
      <c r="EJ164" s="341"/>
      <c r="EK164" s="341"/>
      <c r="EL164" s="341"/>
      <c r="EM164" s="341"/>
      <c r="EN164" s="341"/>
      <c r="EO164" s="341"/>
      <c r="EP164" s="341"/>
      <c r="EQ164" s="341"/>
      <c r="ER164" s="341"/>
      <c r="ES164" s="341"/>
      <c r="ET164" s="341"/>
      <c r="EU164" s="341"/>
      <c r="EV164" s="341"/>
      <c r="EW164" s="341"/>
      <c r="EX164" s="341"/>
      <c r="EY164" s="341"/>
      <c r="EZ164" s="341"/>
      <c r="FA164" s="1835"/>
      <c r="FB164" s="1840"/>
      <c r="FD164" s="341"/>
      <c r="FE164" s="341"/>
      <c r="FF164" s="341"/>
      <c r="FG164" s="341"/>
      <c r="FH164" s="341"/>
      <c r="FI164" s="341"/>
      <c r="FJ164" s="341"/>
      <c r="FK164" s="341"/>
      <c r="FL164" s="341"/>
      <c r="FM164" s="341"/>
      <c r="FN164" s="341"/>
      <c r="FO164" s="341"/>
      <c r="FP164" s="341"/>
      <c r="FQ164" s="341"/>
      <c r="FR164" s="341"/>
      <c r="FS164" s="341"/>
      <c r="FT164" s="341"/>
      <c r="FU164" s="341"/>
      <c r="FV164" s="341"/>
      <c r="FW164" s="341"/>
      <c r="FX164" s="1835"/>
      <c r="FY164" s="1840"/>
    </row>
    <row r="165" spans="1:182" x14ac:dyDescent="0.2"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1835"/>
      <c r="AQ165" s="18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1"/>
      <c r="BC165" s="341"/>
      <c r="BD165" s="341"/>
      <c r="BE165" s="341"/>
      <c r="BF165" s="341"/>
      <c r="BG165" s="341"/>
      <c r="BH165" s="341"/>
      <c r="BI165" s="341"/>
      <c r="BJ165" s="341"/>
      <c r="BK165" s="341"/>
      <c r="BL165" s="341"/>
      <c r="BM165" s="1835"/>
      <c r="BN165" s="1841"/>
      <c r="BP165" s="341"/>
      <c r="BQ165" s="341"/>
      <c r="BR165" s="341"/>
      <c r="BS165" s="341"/>
      <c r="BT165" s="341"/>
      <c r="BU165" s="341"/>
      <c r="BV165" s="341"/>
      <c r="BW165" s="341"/>
      <c r="BX165" s="341"/>
      <c r="BY165" s="341"/>
      <c r="BZ165" s="341"/>
      <c r="CA165" s="341"/>
      <c r="CB165" s="341"/>
      <c r="CC165" s="341"/>
      <c r="CD165" s="341"/>
      <c r="CE165" s="341"/>
      <c r="CF165" s="341"/>
      <c r="CG165" s="341"/>
      <c r="CH165" s="341"/>
      <c r="CI165" s="341"/>
      <c r="CJ165" s="1835"/>
      <c r="CK165" s="1841"/>
      <c r="CM165" s="341"/>
      <c r="CN165" s="341"/>
      <c r="CO165" s="341"/>
      <c r="CP165" s="341"/>
      <c r="CQ165" s="341"/>
      <c r="CR165" s="341"/>
      <c r="CS165" s="341"/>
      <c r="CT165" s="341"/>
      <c r="CU165" s="341"/>
      <c r="CV165" s="341"/>
      <c r="CW165" s="341"/>
      <c r="CX165" s="341"/>
      <c r="CY165" s="341"/>
      <c r="CZ165" s="341"/>
      <c r="DA165" s="341"/>
      <c r="DB165" s="341"/>
      <c r="DC165" s="341"/>
      <c r="DD165" s="341"/>
      <c r="DE165" s="341"/>
      <c r="DF165" s="341"/>
      <c r="DG165" s="1835"/>
      <c r="DH165" s="1841"/>
      <c r="DJ165" s="341"/>
      <c r="DK165" s="341"/>
      <c r="DL165" s="341"/>
      <c r="DM165" s="341"/>
      <c r="DN165" s="341"/>
      <c r="DO165" s="341"/>
      <c r="DP165" s="341"/>
      <c r="DQ165" s="341"/>
      <c r="DR165" s="341"/>
      <c r="DS165" s="341"/>
      <c r="DT165" s="341"/>
      <c r="DU165" s="341"/>
      <c r="DV165" s="341"/>
      <c r="DW165" s="341"/>
      <c r="DX165" s="341"/>
      <c r="DY165" s="341"/>
      <c r="DZ165" s="341"/>
      <c r="EA165" s="341"/>
      <c r="EB165" s="341"/>
      <c r="EC165" s="341"/>
      <c r="ED165" s="1835"/>
      <c r="EE165" s="1841"/>
      <c r="EG165" s="341"/>
      <c r="EH165" s="341"/>
      <c r="EI165" s="341"/>
      <c r="EJ165" s="341"/>
      <c r="EK165" s="341"/>
      <c r="EL165" s="341"/>
      <c r="EM165" s="341"/>
      <c r="EN165" s="341"/>
      <c r="EO165" s="341"/>
      <c r="EP165" s="341"/>
      <c r="EQ165" s="341"/>
      <c r="ER165" s="341"/>
      <c r="ES165" s="341"/>
      <c r="ET165" s="341"/>
      <c r="EU165" s="341"/>
      <c r="EV165" s="341"/>
      <c r="EW165" s="341"/>
      <c r="EX165" s="341"/>
      <c r="EY165" s="341"/>
      <c r="EZ165" s="341"/>
      <c r="FA165" s="1835"/>
      <c r="FB165" s="1841"/>
      <c r="FD165" s="341"/>
      <c r="FE165" s="341"/>
      <c r="FF165" s="341"/>
      <c r="FG165" s="341"/>
      <c r="FH165" s="341"/>
      <c r="FI165" s="341"/>
      <c r="FJ165" s="341"/>
      <c r="FK165" s="341"/>
      <c r="FL165" s="341"/>
      <c r="FM165" s="341"/>
      <c r="FN165" s="341"/>
      <c r="FO165" s="341"/>
      <c r="FP165" s="341"/>
      <c r="FQ165" s="341"/>
      <c r="FR165" s="341"/>
      <c r="FS165" s="341"/>
      <c r="FT165" s="341"/>
      <c r="FU165" s="341"/>
      <c r="FV165" s="341"/>
      <c r="FW165" s="341"/>
      <c r="FX165" s="1835"/>
      <c r="FY165" s="1841"/>
    </row>
    <row r="166" spans="1:182" x14ac:dyDescent="0.2">
      <c r="W166" s="638"/>
      <c r="X166" s="638"/>
      <c r="Y166" s="638"/>
      <c r="Z166" s="638"/>
      <c r="AA166" s="638"/>
      <c r="AB166" s="638"/>
      <c r="AC166" s="638"/>
      <c r="AD166" s="638"/>
      <c r="AE166" s="638"/>
      <c r="AF166" s="638"/>
      <c r="AG166" s="638"/>
      <c r="AH166" s="638"/>
      <c r="AI166" s="638"/>
      <c r="AJ166" s="638"/>
      <c r="AK166" s="638"/>
      <c r="AL166" s="638"/>
      <c r="AM166" s="638"/>
      <c r="AN166" s="638"/>
      <c r="AO166" s="638"/>
      <c r="AP166" s="1835"/>
      <c r="AQ166" s="1841"/>
      <c r="AR166" s="708"/>
      <c r="AS166" s="638"/>
      <c r="AT166" s="638"/>
      <c r="AU166" s="638"/>
      <c r="AV166" s="638"/>
      <c r="AW166" s="638"/>
      <c r="AX166" s="638"/>
      <c r="AY166" s="638"/>
      <c r="AZ166" s="638"/>
      <c r="BA166" s="638"/>
      <c r="BB166" s="638"/>
      <c r="BC166" s="638"/>
      <c r="BD166" s="638"/>
      <c r="BE166" s="638"/>
      <c r="BF166" s="638"/>
      <c r="BG166" s="638"/>
      <c r="BH166" s="638"/>
      <c r="BI166" s="638"/>
      <c r="BJ166" s="638"/>
      <c r="BK166" s="638"/>
      <c r="BL166" s="638"/>
      <c r="BM166" s="1835"/>
      <c r="BN166" s="1841"/>
      <c r="BO166" s="708"/>
      <c r="BP166" s="638"/>
      <c r="BQ166" s="638"/>
      <c r="BR166" s="638"/>
      <c r="BS166" s="638"/>
      <c r="BT166" s="638"/>
      <c r="BU166" s="638"/>
      <c r="BV166" s="638"/>
      <c r="BW166" s="638"/>
      <c r="BX166" s="638"/>
      <c r="BY166" s="638"/>
      <c r="BZ166" s="638"/>
      <c r="CA166" s="638"/>
      <c r="CB166" s="638"/>
      <c r="CC166" s="638"/>
      <c r="CD166" s="638"/>
      <c r="CE166" s="638"/>
      <c r="CF166" s="638"/>
      <c r="CG166" s="638"/>
      <c r="CH166" s="638"/>
      <c r="CI166" s="638"/>
      <c r="CJ166" s="1835"/>
      <c r="CK166" s="1841"/>
      <c r="CL166" s="708"/>
      <c r="CM166" s="638"/>
      <c r="CN166" s="638"/>
      <c r="CO166" s="638"/>
      <c r="CP166" s="638"/>
      <c r="CQ166" s="638"/>
      <c r="CR166" s="638"/>
      <c r="CS166" s="638"/>
      <c r="CT166" s="638"/>
      <c r="CU166" s="638"/>
      <c r="CV166" s="638"/>
      <c r="CW166" s="638"/>
      <c r="CX166" s="638"/>
      <c r="CY166" s="638"/>
      <c r="CZ166" s="638"/>
      <c r="DA166" s="638"/>
      <c r="DB166" s="638"/>
      <c r="DC166" s="638"/>
      <c r="DD166" s="638"/>
      <c r="DE166" s="638"/>
      <c r="DF166" s="638"/>
      <c r="DG166" s="1835"/>
      <c r="DH166" s="1841"/>
      <c r="DI166" s="708"/>
      <c r="DJ166" s="638"/>
      <c r="DK166" s="638"/>
      <c r="DL166" s="638"/>
      <c r="DM166" s="638"/>
      <c r="DN166" s="638"/>
      <c r="DO166" s="638"/>
      <c r="DP166" s="638"/>
      <c r="DQ166" s="638"/>
      <c r="DR166" s="638"/>
      <c r="DS166" s="638"/>
      <c r="DT166" s="638"/>
      <c r="DU166" s="638"/>
      <c r="DV166" s="638"/>
      <c r="DW166" s="638"/>
      <c r="DX166" s="638"/>
      <c r="DY166" s="638"/>
      <c r="DZ166" s="638"/>
      <c r="EA166" s="638"/>
      <c r="EB166" s="638"/>
      <c r="EC166" s="638"/>
      <c r="ED166" s="1835"/>
      <c r="EE166" s="1841"/>
      <c r="EF166" s="708"/>
      <c r="EG166" s="638"/>
      <c r="EH166" s="638"/>
      <c r="EI166" s="638"/>
      <c r="EJ166" s="638"/>
      <c r="EK166" s="638"/>
      <c r="EL166" s="638"/>
      <c r="EM166" s="638"/>
      <c r="EN166" s="638"/>
      <c r="EO166" s="638"/>
      <c r="EP166" s="638"/>
      <c r="EQ166" s="638"/>
      <c r="ER166" s="638"/>
      <c r="ES166" s="638"/>
      <c r="ET166" s="638"/>
      <c r="EU166" s="638"/>
      <c r="EV166" s="638"/>
      <c r="EW166" s="638"/>
      <c r="EX166" s="638"/>
      <c r="EY166" s="638"/>
      <c r="EZ166" s="638"/>
      <c r="FA166" s="1835"/>
      <c r="FB166" s="1841"/>
      <c r="FC166" s="708"/>
      <c r="FD166" s="638"/>
      <c r="FE166" s="638"/>
      <c r="FF166" s="638"/>
      <c r="FG166" s="638"/>
      <c r="FH166" s="638"/>
      <c r="FI166" s="638"/>
      <c r="FJ166" s="638"/>
      <c r="FK166" s="638"/>
      <c r="FL166" s="638"/>
      <c r="FM166" s="638"/>
      <c r="FN166" s="638"/>
      <c r="FO166" s="638"/>
      <c r="FP166" s="638"/>
      <c r="FQ166" s="638"/>
      <c r="FR166" s="638"/>
      <c r="FS166" s="638"/>
      <c r="FT166" s="638"/>
      <c r="FU166" s="638"/>
      <c r="FV166" s="638"/>
      <c r="FW166" s="638"/>
      <c r="FX166" s="1835"/>
      <c r="FY166" s="1841"/>
      <c r="FZ166" s="708"/>
    </row>
    <row r="167" spans="1:182" ht="12.75" customHeight="1" x14ac:dyDescent="0.2"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1835"/>
      <c r="AQ167" s="1840"/>
      <c r="AS167" s="341"/>
      <c r="AT167" s="341"/>
      <c r="AU167" s="341"/>
      <c r="AV167" s="341"/>
      <c r="AW167" s="341"/>
      <c r="AX167" s="341"/>
      <c r="AY167" s="341"/>
      <c r="AZ167" s="341"/>
      <c r="BA167" s="341"/>
      <c r="BB167" s="341"/>
      <c r="BC167" s="341"/>
      <c r="BD167" s="341"/>
      <c r="BE167" s="341"/>
      <c r="BF167" s="341"/>
      <c r="BG167" s="341"/>
      <c r="BH167" s="341"/>
      <c r="BI167" s="341"/>
      <c r="BJ167" s="341"/>
      <c r="BK167" s="341"/>
      <c r="BL167" s="341"/>
      <c r="BM167" s="1835"/>
      <c r="BN167" s="1840"/>
      <c r="BP167" s="341"/>
      <c r="BQ167" s="341"/>
      <c r="BR167" s="341"/>
      <c r="BS167" s="341"/>
      <c r="BT167" s="341"/>
      <c r="BU167" s="341"/>
      <c r="BV167" s="341"/>
      <c r="BW167" s="341"/>
      <c r="BX167" s="341"/>
      <c r="BY167" s="341"/>
      <c r="BZ167" s="341"/>
      <c r="CA167" s="341"/>
      <c r="CB167" s="341"/>
      <c r="CC167" s="341"/>
      <c r="CD167" s="341"/>
      <c r="CE167" s="341"/>
      <c r="CF167" s="341"/>
      <c r="CG167" s="341"/>
      <c r="CH167" s="341"/>
      <c r="CI167" s="341"/>
      <c r="CJ167" s="1835"/>
      <c r="CK167" s="1840"/>
      <c r="CM167" s="341"/>
      <c r="CN167" s="341"/>
      <c r="CO167" s="341"/>
      <c r="CP167" s="341"/>
      <c r="CQ167" s="341"/>
      <c r="CR167" s="341"/>
      <c r="CS167" s="341"/>
      <c r="CT167" s="341"/>
      <c r="CU167" s="341"/>
      <c r="CV167" s="341"/>
      <c r="CW167" s="341"/>
      <c r="CX167" s="341"/>
      <c r="CY167" s="341"/>
      <c r="CZ167" s="341"/>
      <c r="DA167" s="341"/>
      <c r="DB167" s="341"/>
      <c r="DC167" s="341"/>
      <c r="DD167" s="341"/>
      <c r="DE167" s="341"/>
      <c r="DF167" s="341"/>
      <c r="DG167" s="1835"/>
      <c r="DH167" s="1840"/>
      <c r="DJ167" s="341"/>
      <c r="DK167" s="341"/>
      <c r="DL167" s="341"/>
      <c r="DM167" s="341"/>
      <c r="DN167" s="341"/>
      <c r="DO167" s="341"/>
      <c r="DP167" s="341"/>
      <c r="DQ167" s="341"/>
      <c r="DR167" s="341"/>
      <c r="DS167" s="341"/>
      <c r="DT167" s="341"/>
      <c r="DU167" s="341"/>
      <c r="DV167" s="341"/>
      <c r="DW167" s="341"/>
      <c r="DX167" s="341"/>
      <c r="DY167" s="341"/>
      <c r="DZ167" s="341"/>
      <c r="EA167" s="341"/>
      <c r="EB167" s="341"/>
      <c r="EC167" s="341"/>
      <c r="ED167" s="1835"/>
      <c r="EE167" s="1840"/>
      <c r="EG167" s="341"/>
      <c r="EH167" s="341"/>
      <c r="EI167" s="341"/>
      <c r="EJ167" s="341"/>
      <c r="EK167" s="341"/>
      <c r="EL167" s="341"/>
      <c r="EM167" s="341"/>
      <c r="EN167" s="341"/>
      <c r="EO167" s="341"/>
      <c r="EP167" s="341"/>
      <c r="EQ167" s="341"/>
      <c r="ER167" s="341"/>
      <c r="ES167" s="341"/>
      <c r="ET167" s="341"/>
      <c r="EU167" s="341"/>
      <c r="EV167" s="341"/>
      <c r="EW167" s="341"/>
      <c r="EX167" s="341"/>
      <c r="EY167" s="341"/>
      <c r="EZ167" s="341"/>
      <c r="FA167" s="1835"/>
      <c r="FB167" s="1840"/>
      <c r="FD167" s="341"/>
      <c r="FE167" s="341"/>
      <c r="FF167" s="341"/>
      <c r="FG167" s="341"/>
      <c r="FH167" s="341"/>
      <c r="FI167" s="341"/>
      <c r="FJ167" s="341"/>
      <c r="FK167" s="341"/>
      <c r="FL167" s="341"/>
      <c r="FM167" s="341"/>
      <c r="FN167" s="341"/>
      <c r="FO167" s="341"/>
      <c r="FP167" s="341"/>
      <c r="FQ167" s="341"/>
      <c r="FR167" s="341"/>
      <c r="FS167" s="341"/>
      <c r="FT167" s="341"/>
      <c r="FU167" s="341"/>
      <c r="FV167" s="341"/>
      <c r="FW167" s="341"/>
      <c r="FX167" s="1835"/>
      <c r="FY167" s="1840"/>
    </row>
    <row r="168" spans="1:182" x14ac:dyDescent="0.2"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1835"/>
      <c r="AQ168" s="1841"/>
      <c r="AS168" s="341"/>
      <c r="AT168" s="341"/>
      <c r="AU168" s="341"/>
      <c r="AV168" s="341"/>
      <c r="AW168" s="341"/>
      <c r="AX168" s="341"/>
      <c r="AY168" s="341"/>
      <c r="AZ168" s="341"/>
      <c r="BA168" s="341"/>
      <c r="BB168" s="341"/>
      <c r="BC168" s="341"/>
      <c r="BD168" s="341"/>
      <c r="BE168" s="341"/>
      <c r="BF168" s="341"/>
      <c r="BG168" s="341"/>
      <c r="BH168" s="341"/>
      <c r="BI168" s="341"/>
      <c r="BJ168" s="341"/>
      <c r="BK168" s="341"/>
      <c r="BL168" s="341"/>
      <c r="BM168" s="1835"/>
      <c r="BN168" s="1841"/>
      <c r="BP168" s="341"/>
      <c r="BQ168" s="341"/>
      <c r="BR168" s="341"/>
      <c r="BS168" s="341"/>
      <c r="BT168" s="341"/>
      <c r="BU168" s="341"/>
      <c r="BV168" s="341"/>
      <c r="BW168" s="341"/>
      <c r="BX168" s="341"/>
      <c r="BY168" s="341"/>
      <c r="BZ168" s="341"/>
      <c r="CA168" s="341"/>
      <c r="CB168" s="341"/>
      <c r="CC168" s="341"/>
      <c r="CD168" s="341"/>
      <c r="CE168" s="341"/>
      <c r="CF168" s="341"/>
      <c r="CG168" s="341"/>
      <c r="CH168" s="341"/>
      <c r="CI168" s="341"/>
      <c r="CJ168" s="1835"/>
      <c r="CK168" s="1841"/>
      <c r="CM168" s="341"/>
      <c r="CN168" s="341"/>
      <c r="CO168" s="341"/>
      <c r="CP168" s="341"/>
      <c r="CQ168" s="341"/>
      <c r="CR168" s="341"/>
      <c r="CS168" s="341"/>
      <c r="CT168" s="341"/>
      <c r="CU168" s="341"/>
      <c r="CV168" s="341"/>
      <c r="CW168" s="341"/>
      <c r="CX168" s="341"/>
      <c r="CY168" s="341"/>
      <c r="CZ168" s="341"/>
      <c r="DA168" s="341"/>
      <c r="DB168" s="341"/>
      <c r="DC168" s="341"/>
      <c r="DD168" s="341"/>
      <c r="DE168" s="341"/>
      <c r="DF168" s="341"/>
      <c r="DG168" s="1835"/>
      <c r="DH168" s="1841"/>
      <c r="DJ168" s="341"/>
      <c r="DK168" s="341"/>
      <c r="DL168" s="341"/>
      <c r="DM168" s="341"/>
      <c r="DN168" s="341"/>
      <c r="DO168" s="341"/>
      <c r="DP168" s="341"/>
      <c r="DQ168" s="341"/>
      <c r="DR168" s="341"/>
      <c r="DS168" s="341"/>
      <c r="DT168" s="341"/>
      <c r="DU168" s="341"/>
      <c r="DV168" s="341"/>
      <c r="DW168" s="341"/>
      <c r="DX168" s="341"/>
      <c r="DY168" s="341"/>
      <c r="DZ168" s="341"/>
      <c r="EA168" s="341"/>
      <c r="EB168" s="341"/>
      <c r="EC168" s="341"/>
      <c r="ED168" s="1835"/>
      <c r="EE168" s="1841"/>
      <c r="EG168" s="341"/>
      <c r="EH168" s="341"/>
      <c r="EI168" s="341"/>
      <c r="EJ168" s="341"/>
      <c r="EK168" s="341"/>
      <c r="EL168" s="341"/>
      <c r="EM168" s="341"/>
      <c r="EN168" s="341"/>
      <c r="EO168" s="341"/>
      <c r="EP168" s="341"/>
      <c r="EQ168" s="341"/>
      <c r="ER168" s="341"/>
      <c r="ES168" s="341"/>
      <c r="ET168" s="341"/>
      <c r="EU168" s="341"/>
      <c r="EV168" s="341"/>
      <c r="EW168" s="341"/>
      <c r="EX168" s="341"/>
      <c r="EY168" s="341"/>
      <c r="EZ168" s="341"/>
      <c r="FA168" s="1835"/>
      <c r="FB168" s="1841"/>
      <c r="FD168" s="341"/>
      <c r="FE168" s="341"/>
      <c r="FF168" s="341"/>
      <c r="FG168" s="341"/>
      <c r="FH168" s="341"/>
      <c r="FI168" s="341"/>
      <c r="FJ168" s="341"/>
      <c r="FK168" s="341"/>
      <c r="FL168" s="341"/>
      <c r="FM168" s="341"/>
      <c r="FN168" s="341"/>
      <c r="FO168" s="341"/>
      <c r="FP168" s="341"/>
      <c r="FQ168" s="341"/>
      <c r="FR168" s="341"/>
      <c r="FS168" s="341"/>
      <c r="FT168" s="341"/>
      <c r="FU168" s="341"/>
      <c r="FV168" s="341"/>
      <c r="FW168" s="341"/>
      <c r="FX168" s="1835"/>
      <c r="FY168" s="1841"/>
    </row>
    <row r="169" spans="1:182" x14ac:dyDescent="0.2"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1835"/>
      <c r="AQ169" s="1841"/>
      <c r="AR169" s="960"/>
      <c r="AS169" s="341"/>
      <c r="AT169" s="341"/>
      <c r="AU169" s="341"/>
      <c r="AV169" s="341"/>
      <c r="AW169" s="341"/>
      <c r="AX169" s="341"/>
      <c r="AY169" s="341"/>
      <c r="AZ169" s="341"/>
      <c r="BA169" s="341"/>
      <c r="BB169" s="341"/>
      <c r="BC169" s="341"/>
      <c r="BD169" s="341"/>
      <c r="BE169" s="341"/>
      <c r="BF169" s="341"/>
      <c r="BG169" s="341"/>
      <c r="BH169" s="341"/>
      <c r="BI169" s="341"/>
      <c r="BJ169" s="341"/>
      <c r="BK169" s="341"/>
      <c r="BL169" s="341"/>
      <c r="BM169" s="1835"/>
      <c r="BN169" s="1841"/>
      <c r="BO169" s="960"/>
      <c r="BP169" s="341"/>
      <c r="BQ169" s="341"/>
      <c r="BR169" s="341"/>
      <c r="BS169" s="341"/>
      <c r="BT169" s="341"/>
      <c r="BU169" s="341"/>
      <c r="BV169" s="341"/>
      <c r="BW169" s="341"/>
      <c r="BX169" s="341"/>
      <c r="BY169" s="341"/>
      <c r="BZ169" s="341"/>
      <c r="CA169" s="341"/>
      <c r="CB169" s="341"/>
      <c r="CC169" s="341"/>
      <c r="CD169" s="341"/>
      <c r="CE169" s="341"/>
      <c r="CF169" s="341"/>
      <c r="CG169" s="341"/>
      <c r="CH169" s="341"/>
      <c r="CI169" s="341"/>
      <c r="CJ169" s="1835"/>
      <c r="CK169" s="1841"/>
      <c r="CL169" s="960"/>
      <c r="CM169" s="341"/>
      <c r="CN169" s="341"/>
      <c r="CO169" s="341"/>
      <c r="CP169" s="341"/>
      <c r="CQ169" s="341"/>
      <c r="CR169" s="341"/>
      <c r="CS169" s="341"/>
      <c r="CT169" s="341"/>
      <c r="CU169" s="341"/>
      <c r="CV169" s="341"/>
      <c r="CW169" s="341"/>
      <c r="CX169" s="341"/>
      <c r="CY169" s="341"/>
      <c r="CZ169" s="341"/>
      <c r="DA169" s="341"/>
      <c r="DB169" s="341"/>
      <c r="DC169" s="341"/>
      <c r="DD169" s="341"/>
      <c r="DE169" s="341"/>
      <c r="DF169" s="341"/>
      <c r="DG169" s="1835"/>
      <c r="DH169" s="1841"/>
      <c r="DI169" s="960"/>
      <c r="DJ169" s="341"/>
      <c r="DK169" s="341"/>
      <c r="DL169" s="341"/>
      <c r="DM169" s="341"/>
      <c r="DN169" s="341"/>
      <c r="DO169" s="341"/>
      <c r="DP169" s="341"/>
      <c r="DQ169" s="341"/>
      <c r="DR169" s="341"/>
      <c r="DS169" s="341"/>
      <c r="DT169" s="341"/>
      <c r="DU169" s="341"/>
      <c r="DV169" s="341"/>
      <c r="DW169" s="341"/>
      <c r="DX169" s="341"/>
      <c r="DY169" s="341"/>
      <c r="DZ169" s="341"/>
      <c r="EA169" s="341"/>
      <c r="EB169" s="341"/>
      <c r="EC169" s="341"/>
      <c r="ED169" s="1835"/>
      <c r="EE169" s="1841"/>
      <c r="EF169" s="960"/>
      <c r="EG169" s="341"/>
      <c r="EH169" s="341"/>
      <c r="EI169" s="341"/>
      <c r="EJ169" s="341"/>
      <c r="EK169" s="341"/>
      <c r="EL169" s="341"/>
      <c r="EM169" s="341"/>
      <c r="EN169" s="341"/>
      <c r="EO169" s="341"/>
      <c r="EP169" s="341"/>
      <c r="EQ169" s="341"/>
      <c r="ER169" s="341"/>
      <c r="ES169" s="341"/>
      <c r="ET169" s="341"/>
      <c r="EU169" s="341"/>
      <c r="EV169" s="341"/>
      <c r="EW169" s="341"/>
      <c r="EX169" s="341"/>
      <c r="EY169" s="341"/>
      <c r="EZ169" s="341"/>
      <c r="FA169" s="1835"/>
      <c r="FB169" s="1841"/>
      <c r="FC169" s="960"/>
      <c r="FD169" s="341"/>
      <c r="FE169" s="341"/>
      <c r="FF169" s="341"/>
      <c r="FG169" s="341"/>
      <c r="FH169" s="341"/>
      <c r="FI169" s="341"/>
      <c r="FJ169" s="341"/>
      <c r="FK169" s="341"/>
      <c r="FL169" s="341"/>
      <c r="FM169" s="341"/>
      <c r="FN169" s="341"/>
      <c r="FO169" s="341"/>
      <c r="FP169" s="341"/>
      <c r="FQ169" s="341"/>
      <c r="FR169" s="341"/>
      <c r="FS169" s="341"/>
      <c r="FT169" s="341"/>
      <c r="FU169" s="341"/>
      <c r="FV169" s="341"/>
      <c r="FW169" s="341"/>
      <c r="FX169" s="1835"/>
      <c r="FY169" s="1841"/>
      <c r="FZ169" s="960"/>
    </row>
    <row r="170" spans="1:182" x14ac:dyDescent="0.2"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1835"/>
      <c r="AQ170" s="1841"/>
      <c r="AS170" s="341"/>
      <c r="AT170" s="341"/>
      <c r="AU170" s="341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1"/>
      <c r="BI170" s="341"/>
      <c r="BJ170" s="341"/>
      <c r="BK170" s="341"/>
      <c r="BL170" s="341"/>
      <c r="BM170" s="1835"/>
      <c r="BN170" s="1841"/>
      <c r="BP170" s="341"/>
      <c r="BQ170" s="341"/>
      <c r="BR170" s="341"/>
      <c r="BS170" s="341"/>
      <c r="BT170" s="341"/>
      <c r="BU170" s="341"/>
      <c r="BV170" s="341"/>
      <c r="BW170" s="341"/>
      <c r="BX170" s="341"/>
      <c r="BY170" s="341"/>
      <c r="BZ170" s="341"/>
      <c r="CA170" s="341"/>
      <c r="CB170" s="341"/>
      <c r="CC170" s="341"/>
      <c r="CD170" s="341"/>
      <c r="CE170" s="341"/>
      <c r="CF170" s="341"/>
      <c r="CG170" s="341"/>
      <c r="CH170" s="341"/>
      <c r="CI170" s="341"/>
      <c r="CJ170" s="1835"/>
      <c r="CK170" s="1841"/>
      <c r="CM170" s="341"/>
      <c r="CN170" s="341"/>
      <c r="CO170" s="341"/>
      <c r="CP170" s="341"/>
      <c r="CQ170" s="341"/>
      <c r="CR170" s="341"/>
      <c r="CS170" s="341"/>
      <c r="CT170" s="341"/>
      <c r="CU170" s="341"/>
      <c r="CV170" s="341"/>
      <c r="CW170" s="341"/>
      <c r="CX170" s="341"/>
      <c r="CY170" s="341"/>
      <c r="CZ170" s="341"/>
      <c r="DA170" s="341"/>
      <c r="DB170" s="341"/>
      <c r="DC170" s="341"/>
      <c r="DD170" s="341"/>
      <c r="DE170" s="341"/>
      <c r="DF170" s="341"/>
      <c r="DG170" s="1835"/>
      <c r="DH170" s="1841"/>
      <c r="DJ170" s="341"/>
      <c r="DK170" s="341"/>
      <c r="DL170" s="341"/>
      <c r="DM170" s="341"/>
      <c r="DN170" s="341"/>
      <c r="DO170" s="341"/>
      <c r="DP170" s="341"/>
      <c r="DQ170" s="341"/>
      <c r="DR170" s="341"/>
      <c r="DS170" s="341"/>
      <c r="DT170" s="341"/>
      <c r="DU170" s="341"/>
      <c r="DV170" s="341"/>
      <c r="DW170" s="341"/>
      <c r="DX170" s="341"/>
      <c r="DY170" s="341"/>
      <c r="DZ170" s="341"/>
      <c r="EA170" s="341"/>
      <c r="EB170" s="341"/>
      <c r="EC170" s="341"/>
      <c r="ED170" s="1835"/>
      <c r="EE170" s="1841"/>
      <c r="EG170" s="341"/>
      <c r="EH170" s="341"/>
      <c r="EI170" s="341"/>
      <c r="EJ170" s="341"/>
      <c r="EK170" s="341"/>
      <c r="EL170" s="341"/>
      <c r="EM170" s="341"/>
      <c r="EN170" s="341"/>
      <c r="EO170" s="341"/>
      <c r="EP170" s="341"/>
      <c r="EQ170" s="341"/>
      <c r="ER170" s="341"/>
      <c r="ES170" s="341"/>
      <c r="ET170" s="341"/>
      <c r="EU170" s="341"/>
      <c r="EV170" s="341"/>
      <c r="EW170" s="341"/>
      <c r="EX170" s="341"/>
      <c r="EY170" s="341"/>
      <c r="EZ170" s="341"/>
      <c r="FA170" s="1835"/>
      <c r="FB170" s="1841"/>
      <c r="FD170" s="341"/>
      <c r="FE170" s="341"/>
      <c r="FF170" s="341"/>
      <c r="FG170" s="341"/>
      <c r="FH170" s="341"/>
      <c r="FI170" s="341"/>
      <c r="FJ170" s="341"/>
      <c r="FK170" s="341"/>
      <c r="FL170" s="341"/>
      <c r="FM170" s="341"/>
      <c r="FN170" s="341"/>
      <c r="FO170" s="341"/>
      <c r="FP170" s="341"/>
      <c r="FQ170" s="341"/>
      <c r="FR170" s="341"/>
      <c r="FS170" s="341"/>
      <c r="FT170" s="341"/>
      <c r="FU170" s="341"/>
      <c r="FV170" s="341"/>
      <c r="FW170" s="341"/>
      <c r="FX170" s="1835"/>
      <c r="FY170" s="1841"/>
    </row>
    <row r="171" spans="1:182" x14ac:dyDescent="0.2"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1835"/>
      <c r="AQ171" s="1841"/>
      <c r="AS171" s="341"/>
      <c r="AT171" s="341"/>
      <c r="AU171" s="341"/>
      <c r="AV171" s="341"/>
      <c r="AW171" s="341"/>
      <c r="AX171" s="341"/>
      <c r="AY171" s="341"/>
      <c r="AZ171" s="341"/>
      <c r="BA171" s="341"/>
      <c r="BB171" s="341"/>
      <c r="BC171" s="341"/>
      <c r="BD171" s="341"/>
      <c r="BE171" s="341"/>
      <c r="BF171" s="341"/>
      <c r="BG171" s="341"/>
      <c r="BH171" s="341"/>
      <c r="BI171" s="341"/>
      <c r="BJ171" s="341"/>
      <c r="BK171" s="341"/>
      <c r="BL171" s="341"/>
      <c r="BM171" s="1835"/>
      <c r="BN171" s="1841"/>
      <c r="BP171" s="341"/>
      <c r="BQ171" s="341"/>
      <c r="BR171" s="341"/>
      <c r="BS171" s="341"/>
      <c r="BT171" s="341"/>
      <c r="BU171" s="341"/>
      <c r="BV171" s="341"/>
      <c r="BW171" s="341"/>
      <c r="BX171" s="341"/>
      <c r="BY171" s="341"/>
      <c r="BZ171" s="341"/>
      <c r="CA171" s="341"/>
      <c r="CB171" s="341"/>
      <c r="CC171" s="341"/>
      <c r="CD171" s="341"/>
      <c r="CE171" s="341"/>
      <c r="CF171" s="341"/>
      <c r="CG171" s="341"/>
      <c r="CH171" s="341"/>
      <c r="CI171" s="341"/>
      <c r="CJ171" s="1835"/>
      <c r="CK171" s="1841"/>
      <c r="CM171" s="341"/>
      <c r="CN171" s="341"/>
      <c r="CO171" s="341"/>
      <c r="CP171" s="341"/>
      <c r="CQ171" s="341"/>
      <c r="CR171" s="341"/>
      <c r="CS171" s="341"/>
      <c r="CT171" s="341"/>
      <c r="CU171" s="341"/>
      <c r="CV171" s="341"/>
      <c r="CW171" s="341"/>
      <c r="CX171" s="341"/>
      <c r="CY171" s="341"/>
      <c r="CZ171" s="341"/>
      <c r="DA171" s="341"/>
      <c r="DB171" s="341"/>
      <c r="DC171" s="341"/>
      <c r="DD171" s="341"/>
      <c r="DE171" s="341"/>
      <c r="DF171" s="341"/>
      <c r="DG171" s="1835"/>
      <c r="DH171" s="1841"/>
      <c r="DJ171" s="341"/>
      <c r="DK171" s="341"/>
      <c r="DL171" s="341"/>
      <c r="DM171" s="341"/>
      <c r="DN171" s="341"/>
      <c r="DO171" s="341"/>
      <c r="DP171" s="341"/>
      <c r="DQ171" s="341"/>
      <c r="DR171" s="341"/>
      <c r="DS171" s="341"/>
      <c r="DT171" s="341"/>
      <c r="DU171" s="341"/>
      <c r="DV171" s="341"/>
      <c r="DW171" s="341"/>
      <c r="DX171" s="341"/>
      <c r="DY171" s="341"/>
      <c r="DZ171" s="341"/>
      <c r="EA171" s="341"/>
      <c r="EB171" s="341"/>
      <c r="EC171" s="341"/>
      <c r="ED171" s="1835"/>
      <c r="EE171" s="1841"/>
      <c r="EG171" s="341"/>
      <c r="EH171" s="341"/>
      <c r="EI171" s="341"/>
      <c r="EJ171" s="341"/>
      <c r="EK171" s="341"/>
      <c r="EL171" s="341"/>
      <c r="EM171" s="341"/>
      <c r="EN171" s="341"/>
      <c r="EO171" s="341"/>
      <c r="EP171" s="341"/>
      <c r="EQ171" s="341"/>
      <c r="ER171" s="341"/>
      <c r="ES171" s="341"/>
      <c r="ET171" s="341"/>
      <c r="EU171" s="341"/>
      <c r="EV171" s="341"/>
      <c r="EW171" s="341"/>
      <c r="EX171" s="341"/>
      <c r="EY171" s="341"/>
      <c r="EZ171" s="341"/>
      <c r="FA171" s="1835"/>
      <c r="FB171" s="1841"/>
      <c r="FD171" s="341"/>
      <c r="FE171" s="341"/>
      <c r="FF171" s="341"/>
      <c r="FG171" s="341"/>
      <c r="FH171" s="341"/>
      <c r="FI171" s="341"/>
      <c r="FJ171" s="341"/>
      <c r="FK171" s="341"/>
      <c r="FL171" s="341"/>
      <c r="FM171" s="341"/>
      <c r="FN171" s="341"/>
      <c r="FO171" s="341"/>
      <c r="FP171" s="341"/>
      <c r="FQ171" s="341"/>
      <c r="FR171" s="341"/>
      <c r="FS171" s="341"/>
      <c r="FT171" s="341"/>
      <c r="FU171" s="341"/>
      <c r="FV171" s="341"/>
      <c r="FW171" s="341"/>
      <c r="FX171" s="1835"/>
      <c r="FY171" s="1841"/>
    </row>
    <row r="172" spans="1:182" ht="13.5" thickBot="1" x14ac:dyDescent="0.25">
      <c r="W172" s="638"/>
      <c r="X172" s="638"/>
      <c r="Y172" s="638"/>
      <c r="Z172" s="638"/>
      <c r="AA172" s="638"/>
      <c r="AB172" s="638"/>
      <c r="AC172" s="638"/>
      <c r="AD172" s="638"/>
      <c r="AE172" s="638"/>
      <c r="AF172" s="638"/>
      <c r="AG172" s="638"/>
      <c r="AH172" s="638"/>
      <c r="AI172" s="638"/>
      <c r="AJ172" s="638"/>
      <c r="AK172" s="638"/>
      <c r="AL172" s="638"/>
      <c r="AM172" s="638"/>
      <c r="AN172" s="638"/>
      <c r="AO172" s="638"/>
      <c r="AP172" s="1835"/>
      <c r="AQ172" s="1841"/>
      <c r="AR172" s="708"/>
      <c r="AS172" s="638"/>
      <c r="AT172" s="638"/>
      <c r="AU172" s="638"/>
      <c r="AV172" s="638"/>
      <c r="AW172" s="638"/>
      <c r="AX172" s="638"/>
      <c r="AY172" s="638"/>
      <c r="AZ172" s="638"/>
      <c r="BA172" s="638"/>
      <c r="BB172" s="638"/>
      <c r="BC172" s="638"/>
      <c r="BD172" s="638"/>
      <c r="BE172" s="638"/>
      <c r="BF172" s="638"/>
      <c r="BG172" s="638"/>
      <c r="BH172" s="638"/>
      <c r="BI172" s="638"/>
      <c r="BJ172" s="638"/>
      <c r="BK172" s="638"/>
      <c r="BL172" s="638"/>
      <c r="BM172" s="1835"/>
      <c r="BN172" s="1841"/>
      <c r="BO172" s="708"/>
      <c r="BP172" s="638"/>
      <c r="BQ172" s="638"/>
      <c r="BR172" s="638"/>
      <c r="BS172" s="638"/>
      <c r="BT172" s="638"/>
      <c r="BU172" s="638"/>
      <c r="BV172" s="638"/>
      <c r="BW172" s="638"/>
      <c r="BX172" s="638"/>
      <c r="BY172" s="638"/>
      <c r="BZ172" s="638"/>
      <c r="CA172" s="638"/>
      <c r="CB172" s="638"/>
      <c r="CC172" s="638"/>
      <c r="CD172" s="638"/>
      <c r="CE172" s="638"/>
      <c r="CF172" s="638"/>
      <c r="CG172" s="638"/>
      <c r="CH172" s="638"/>
      <c r="CI172" s="638"/>
      <c r="CJ172" s="1835"/>
      <c r="CK172" s="1841"/>
      <c r="CL172" s="708"/>
      <c r="CM172" s="638"/>
      <c r="CN172" s="638"/>
      <c r="CO172" s="638"/>
      <c r="CP172" s="638"/>
      <c r="CQ172" s="638"/>
      <c r="CR172" s="638"/>
      <c r="CS172" s="638"/>
      <c r="CT172" s="638"/>
      <c r="CU172" s="638"/>
      <c r="CV172" s="638"/>
      <c r="CW172" s="638"/>
      <c r="CX172" s="638"/>
      <c r="CY172" s="638"/>
      <c r="CZ172" s="638"/>
      <c r="DA172" s="638"/>
      <c r="DB172" s="638"/>
      <c r="DC172" s="638"/>
      <c r="DD172" s="638"/>
      <c r="DE172" s="638"/>
      <c r="DF172" s="638"/>
      <c r="DG172" s="1835"/>
      <c r="DH172" s="1841"/>
      <c r="DI172" s="708"/>
      <c r="DJ172" s="638"/>
      <c r="DK172" s="638"/>
      <c r="DL172" s="638"/>
      <c r="DM172" s="638"/>
      <c r="DN172" s="638"/>
      <c r="DO172" s="638"/>
      <c r="DP172" s="638"/>
      <c r="DQ172" s="638"/>
      <c r="DR172" s="638"/>
      <c r="DS172" s="638"/>
      <c r="DT172" s="638"/>
      <c r="DU172" s="638"/>
      <c r="DV172" s="638"/>
      <c r="DW172" s="638"/>
      <c r="DX172" s="638"/>
      <c r="DY172" s="638"/>
      <c r="DZ172" s="638"/>
      <c r="EA172" s="638"/>
      <c r="EB172" s="638"/>
      <c r="EC172" s="638"/>
      <c r="ED172" s="1835"/>
      <c r="EE172" s="1841"/>
      <c r="EF172" s="708"/>
      <c r="EG172" s="638"/>
      <c r="EH172" s="638"/>
      <c r="EI172" s="638"/>
      <c r="EJ172" s="638"/>
      <c r="EK172" s="638"/>
      <c r="EL172" s="638"/>
      <c r="EM172" s="638"/>
      <c r="EN172" s="638"/>
      <c r="EO172" s="638"/>
      <c r="EP172" s="638"/>
      <c r="EQ172" s="638"/>
      <c r="ER172" s="638"/>
      <c r="ES172" s="638"/>
      <c r="ET172" s="638"/>
      <c r="EU172" s="638"/>
      <c r="EV172" s="638"/>
      <c r="EW172" s="638"/>
      <c r="EX172" s="638"/>
      <c r="EY172" s="638"/>
      <c r="EZ172" s="638"/>
      <c r="FA172" s="1835"/>
      <c r="FB172" s="1841"/>
      <c r="FC172" s="708"/>
      <c r="FD172" s="638"/>
      <c r="FE172" s="638"/>
      <c r="FF172" s="638"/>
      <c r="FG172" s="638"/>
      <c r="FH172" s="638"/>
      <c r="FI172" s="638"/>
      <c r="FJ172" s="638"/>
      <c r="FK172" s="638"/>
      <c r="FL172" s="638"/>
      <c r="FM172" s="638"/>
      <c r="FN172" s="638"/>
      <c r="FO172" s="638"/>
      <c r="FP172" s="638"/>
      <c r="FQ172" s="638"/>
      <c r="FR172" s="638"/>
      <c r="FS172" s="638"/>
      <c r="FT172" s="638"/>
      <c r="FU172" s="638"/>
      <c r="FV172" s="638"/>
      <c r="FW172" s="638"/>
      <c r="FX172" s="1835"/>
      <c r="FY172" s="1841"/>
      <c r="FZ172" s="708"/>
    </row>
    <row r="173" spans="1:182" ht="12.75" customHeight="1" x14ac:dyDescent="0.2">
      <c r="A173" s="631" t="s">
        <v>2135</v>
      </c>
      <c r="B173" s="1049" t="s">
        <v>53</v>
      </c>
      <c r="C173" s="1046" t="s">
        <v>50</v>
      </c>
      <c r="D173" s="335">
        <v>0</v>
      </c>
      <c r="E173" s="335">
        <v>0</v>
      </c>
      <c r="F173" s="335">
        <v>0</v>
      </c>
      <c r="G173" s="335">
        <v>0</v>
      </c>
      <c r="H173" s="335">
        <v>0</v>
      </c>
      <c r="I173" s="335">
        <v>0</v>
      </c>
      <c r="J173" s="335">
        <v>0</v>
      </c>
      <c r="K173" s="335">
        <v>0</v>
      </c>
      <c r="L173" s="631"/>
      <c r="M173" s="1049"/>
      <c r="N173" s="1046"/>
      <c r="O173" s="335"/>
      <c r="P173" s="335"/>
      <c r="Q173" s="335"/>
      <c r="R173" s="335"/>
      <c r="S173" s="335"/>
      <c r="T173" s="335"/>
      <c r="U173" s="335"/>
      <c r="V173" s="335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1835"/>
      <c r="AQ173" s="1840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1835"/>
      <c r="BN173" s="1840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1"/>
      <c r="CB173" s="341"/>
      <c r="CC173" s="341"/>
      <c r="CD173" s="341"/>
      <c r="CE173" s="341"/>
      <c r="CF173" s="341"/>
      <c r="CG173" s="341"/>
      <c r="CH173" s="341"/>
      <c r="CI173" s="341"/>
      <c r="CJ173" s="1835"/>
      <c r="CK173" s="1840"/>
      <c r="CM173" s="341"/>
      <c r="CN173" s="341"/>
      <c r="CO173" s="341"/>
      <c r="CP173" s="341"/>
      <c r="CQ173" s="341"/>
      <c r="CR173" s="341"/>
      <c r="CS173" s="341"/>
      <c r="CT173" s="341"/>
      <c r="CU173" s="341"/>
      <c r="CV173" s="341"/>
      <c r="CW173" s="341"/>
      <c r="CX173" s="341"/>
      <c r="CY173" s="341"/>
      <c r="CZ173" s="341"/>
      <c r="DA173" s="341"/>
      <c r="DB173" s="341"/>
      <c r="DC173" s="341"/>
      <c r="DD173" s="341"/>
      <c r="DE173" s="341"/>
      <c r="DF173" s="341"/>
      <c r="DG173" s="1835"/>
      <c r="DH173" s="1840"/>
      <c r="DJ173" s="341"/>
      <c r="DK173" s="341"/>
      <c r="DL173" s="341"/>
      <c r="DM173" s="341"/>
      <c r="DN173" s="341"/>
      <c r="DO173" s="341"/>
      <c r="DP173" s="341"/>
      <c r="DQ173" s="341"/>
      <c r="DR173" s="341"/>
      <c r="DS173" s="341"/>
      <c r="DT173" s="341"/>
      <c r="DU173" s="341"/>
      <c r="DV173" s="341"/>
      <c r="DW173" s="341"/>
      <c r="DX173" s="341"/>
      <c r="DY173" s="341"/>
      <c r="DZ173" s="341"/>
      <c r="EA173" s="341"/>
      <c r="EB173" s="341"/>
      <c r="EC173" s="341"/>
      <c r="ED173" s="1835"/>
      <c r="EE173" s="1840"/>
      <c r="EG173" s="341"/>
      <c r="EH173" s="341"/>
      <c r="EI173" s="341"/>
      <c r="EJ173" s="341"/>
      <c r="EK173" s="341"/>
      <c r="EL173" s="341"/>
      <c r="EM173" s="341"/>
      <c r="EN173" s="341"/>
      <c r="EO173" s="341"/>
      <c r="EP173" s="341"/>
      <c r="EQ173" s="341"/>
      <c r="ER173" s="341"/>
      <c r="ES173" s="341"/>
      <c r="ET173" s="341"/>
      <c r="EU173" s="341"/>
      <c r="EV173" s="341"/>
      <c r="EW173" s="341"/>
      <c r="EX173" s="341"/>
      <c r="EY173" s="341"/>
      <c r="EZ173" s="341"/>
      <c r="FA173" s="1835"/>
      <c r="FB173" s="1840"/>
      <c r="FD173" s="341"/>
      <c r="FE173" s="341"/>
      <c r="FF173" s="341"/>
      <c r="FG173" s="341"/>
      <c r="FH173" s="341"/>
      <c r="FI173" s="341"/>
      <c r="FJ173" s="341"/>
      <c r="FK173" s="341"/>
      <c r="FL173" s="341"/>
      <c r="FM173" s="341"/>
      <c r="FN173" s="341"/>
      <c r="FO173" s="341"/>
      <c r="FP173" s="341"/>
      <c r="FQ173" s="341"/>
      <c r="FR173" s="341"/>
      <c r="FS173" s="341"/>
      <c r="FT173" s="341"/>
      <c r="FU173" s="341"/>
      <c r="FV173" s="341"/>
      <c r="FW173" s="341"/>
      <c r="FX173" s="1835"/>
      <c r="FY173" s="1840"/>
    </row>
    <row r="174" spans="1:182" x14ac:dyDescent="0.2">
      <c r="A174" s="629"/>
      <c r="B174" s="629"/>
      <c r="C174" s="1047" t="s">
        <v>51</v>
      </c>
      <c r="D174" s="339">
        <v>0</v>
      </c>
      <c r="E174" s="339">
        <v>0</v>
      </c>
      <c r="F174" s="339">
        <v>0</v>
      </c>
      <c r="G174" s="339">
        <v>0</v>
      </c>
      <c r="H174" s="339">
        <v>0</v>
      </c>
      <c r="I174" s="339">
        <v>0</v>
      </c>
      <c r="J174" s="339">
        <v>0</v>
      </c>
      <c r="K174" s="339">
        <v>0</v>
      </c>
      <c r="L174" s="629"/>
      <c r="M174" s="629"/>
      <c r="N174" s="1047"/>
      <c r="O174" s="339"/>
      <c r="P174" s="339"/>
      <c r="Q174" s="339"/>
      <c r="R174" s="339"/>
      <c r="S174" s="339"/>
      <c r="T174" s="339"/>
      <c r="U174" s="339"/>
      <c r="V174" s="339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1835"/>
      <c r="AQ174" s="1841"/>
      <c r="AS174" s="341"/>
      <c r="AT174" s="341"/>
      <c r="AU174" s="341"/>
      <c r="AV174" s="341"/>
      <c r="AW174" s="341"/>
      <c r="AX174" s="341"/>
      <c r="AY174" s="341"/>
      <c r="AZ174" s="341"/>
      <c r="BA174" s="341"/>
      <c r="BB174" s="341"/>
      <c r="BC174" s="341"/>
      <c r="BD174" s="341"/>
      <c r="BE174" s="341"/>
      <c r="BF174" s="341"/>
      <c r="BG174" s="341"/>
      <c r="BH174" s="341"/>
      <c r="BI174" s="341"/>
      <c r="BJ174" s="341"/>
      <c r="BK174" s="341"/>
      <c r="BL174" s="341"/>
      <c r="BM174" s="1835"/>
      <c r="BN174" s="1841"/>
      <c r="BP174" s="341"/>
      <c r="BQ174" s="341"/>
      <c r="BR174" s="341"/>
      <c r="BS174" s="341"/>
      <c r="BT174" s="341"/>
      <c r="BU174" s="341"/>
      <c r="BV174" s="341"/>
      <c r="BW174" s="341"/>
      <c r="BX174" s="341"/>
      <c r="BY174" s="341"/>
      <c r="BZ174" s="341"/>
      <c r="CA174" s="341"/>
      <c r="CB174" s="341"/>
      <c r="CC174" s="341"/>
      <c r="CD174" s="341"/>
      <c r="CE174" s="341"/>
      <c r="CF174" s="341"/>
      <c r="CG174" s="341"/>
      <c r="CH174" s="341"/>
      <c r="CI174" s="341"/>
      <c r="CJ174" s="1835"/>
      <c r="CK174" s="1841"/>
      <c r="CM174" s="341"/>
      <c r="CN174" s="341"/>
      <c r="CO174" s="341"/>
      <c r="CP174" s="341"/>
      <c r="CQ174" s="341"/>
      <c r="CR174" s="341"/>
      <c r="CS174" s="341"/>
      <c r="CT174" s="341"/>
      <c r="CU174" s="341"/>
      <c r="CV174" s="341"/>
      <c r="CW174" s="341"/>
      <c r="CX174" s="341"/>
      <c r="CY174" s="341"/>
      <c r="CZ174" s="341"/>
      <c r="DA174" s="341"/>
      <c r="DB174" s="341"/>
      <c r="DC174" s="341"/>
      <c r="DD174" s="341"/>
      <c r="DE174" s="341"/>
      <c r="DF174" s="341"/>
      <c r="DG174" s="1835"/>
      <c r="DH174" s="1841"/>
      <c r="DJ174" s="341"/>
      <c r="DK174" s="341"/>
      <c r="DL174" s="341"/>
      <c r="DM174" s="341"/>
      <c r="DN174" s="341"/>
      <c r="DO174" s="341"/>
      <c r="DP174" s="341"/>
      <c r="DQ174" s="341"/>
      <c r="DR174" s="341"/>
      <c r="DS174" s="341"/>
      <c r="DT174" s="341"/>
      <c r="DU174" s="341"/>
      <c r="DV174" s="341"/>
      <c r="DW174" s="341"/>
      <c r="DX174" s="341"/>
      <c r="DY174" s="341"/>
      <c r="DZ174" s="341"/>
      <c r="EA174" s="341"/>
      <c r="EB174" s="341"/>
      <c r="EC174" s="341"/>
      <c r="ED174" s="1835"/>
      <c r="EE174" s="1841"/>
      <c r="EG174" s="341"/>
      <c r="EH174" s="341"/>
      <c r="EI174" s="341"/>
      <c r="EJ174" s="341"/>
      <c r="EK174" s="341"/>
      <c r="EL174" s="341"/>
      <c r="EM174" s="341"/>
      <c r="EN174" s="341"/>
      <c r="EO174" s="341"/>
      <c r="EP174" s="341"/>
      <c r="EQ174" s="341"/>
      <c r="ER174" s="341"/>
      <c r="ES174" s="341"/>
      <c r="ET174" s="341"/>
      <c r="EU174" s="341"/>
      <c r="EV174" s="341"/>
      <c r="EW174" s="341"/>
      <c r="EX174" s="341"/>
      <c r="EY174" s="341"/>
      <c r="EZ174" s="341"/>
      <c r="FA174" s="1835"/>
      <c r="FB174" s="1841"/>
      <c r="FD174" s="341"/>
      <c r="FE174" s="341"/>
      <c r="FF174" s="341"/>
      <c r="FG174" s="341"/>
      <c r="FH174" s="341"/>
      <c r="FI174" s="341"/>
      <c r="FJ174" s="341"/>
      <c r="FK174" s="341"/>
      <c r="FL174" s="341"/>
      <c r="FM174" s="341"/>
      <c r="FN174" s="341"/>
      <c r="FO174" s="341"/>
      <c r="FP174" s="341"/>
      <c r="FQ174" s="341"/>
      <c r="FR174" s="341"/>
      <c r="FS174" s="341"/>
      <c r="FT174" s="341"/>
      <c r="FU174" s="341"/>
      <c r="FV174" s="341"/>
      <c r="FW174" s="341"/>
      <c r="FX174" s="1835"/>
      <c r="FY174" s="1841"/>
    </row>
    <row r="175" spans="1:182" x14ac:dyDescent="0.2">
      <c r="A175" s="629"/>
      <c r="B175" s="629"/>
      <c r="C175" s="1048" t="s">
        <v>403</v>
      </c>
      <c r="D175" s="635">
        <v>0</v>
      </c>
      <c r="E175" s="635">
        <v>0</v>
      </c>
      <c r="F175" s="635">
        <v>0</v>
      </c>
      <c r="G175" s="635">
        <v>0</v>
      </c>
      <c r="H175" s="635">
        <v>0</v>
      </c>
      <c r="I175" s="635">
        <v>0</v>
      </c>
      <c r="J175" s="635">
        <v>0</v>
      </c>
      <c r="K175" s="635">
        <v>0</v>
      </c>
      <c r="L175" s="629"/>
      <c r="M175" s="629"/>
      <c r="N175" s="1048"/>
      <c r="O175" s="635"/>
      <c r="P175" s="635"/>
      <c r="Q175" s="635"/>
      <c r="R175" s="635"/>
      <c r="S175" s="635"/>
      <c r="T175" s="635"/>
      <c r="U175" s="635"/>
      <c r="V175" s="635"/>
      <c r="W175" s="638"/>
      <c r="X175" s="638"/>
      <c r="Y175" s="638"/>
      <c r="Z175" s="638"/>
      <c r="AA175" s="638"/>
      <c r="AB175" s="638"/>
      <c r="AC175" s="638"/>
      <c r="AD175" s="638"/>
      <c r="AE175" s="638"/>
      <c r="AF175" s="638"/>
      <c r="AG175" s="638"/>
      <c r="AH175" s="638"/>
      <c r="AI175" s="638"/>
      <c r="AJ175" s="638"/>
      <c r="AK175" s="638"/>
      <c r="AL175" s="638"/>
      <c r="AM175" s="638"/>
      <c r="AN175" s="638"/>
      <c r="AO175" s="638"/>
      <c r="AP175" s="1835"/>
      <c r="AQ175" s="1841"/>
      <c r="AR175" s="708"/>
      <c r="AS175" s="638"/>
      <c r="AT175" s="638"/>
      <c r="AU175" s="638"/>
      <c r="AV175" s="638"/>
      <c r="AW175" s="638"/>
      <c r="AX175" s="638"/>
      <c r="AY175" s="638"/>
      <c r="AZ175" s="638"/>
      <c r="BA175" s="638"/>
      <c r="BB175" s="638"/>
      <c r="BC175" s="638"/>
      <c r="BD175" s="638"/>
      <c r="BE175" s="638"/>
      <c r="BF175" s="638"/>
      <c r="BG175" s="638"/>
      <c r="BH175" s="638"/>
      <c r="BI175" s="638"/>
      <c r="BJ175" s="638"/>
      <c r="BK175" s="638"/>
      <c r="BL175" s="638"/>
      <c r="BM175" s="1835"/>
      <c r="BN175" s="1841"/>
      <c r="BO175" s="708"/>
      <c r="BP175" s="638"/>
      <c r="BQ175" s="638"/>
      <c r="BR175" s="638"/>
      <c r="BS175" s="638"/>
      <c r="BT175" s="638"/>
      <c r="BU175" s="638"/>
      <c r="BV175" s="638"/>
      <c r="BW175" s="638"/>
      <c r="BX175" s="638"/>
      <c r="BY175" s="638"/>
      <c r="BZ175" s="638"/>
      <c r="CA175" s="638"/>
      <c r="CB175" s="638"/>
      <c r="CC175" s="638"/>
      <c r="CD175" s="638"/>
      <c r="CE175" s="638"/>
      <c r="CF175" s="638"/>
      <c r="CG175" s="638"/>
      <c r="CH175" s="638"/>
      <c r="CI175" s="638"/>
      <c r="CJ175" s="1835"/>
      <c r="CK175" s="1841"/>
      <c r="CL175" s="708"/>
      <c r="CM175" s="638"/>
      <c r="CN175" s="638"/>
      <c r="CO175" s="638"/>
      <c r="CP175" s="638"/>
      <c r="CQ175" s="638"/>
      <c r="CR175" s="638"/>
      <c r="CS175" s="638"/>
      <c r="CT175" s="638"/>
      <c r="CU175" s="638"/>
      <c r="CV175" s="638"/>
      <c r="CW175" s="638"/>
      <c r="CX175" s="638"/>
      <c r="CY175" s="638"/>
      <c r="CZ175" s="638"/>
      <c r="DA175" s="638"/>
      <c r="DB175" s="638"/>
      <c r="DC175" s="638"/>
      <c r="DD175" s="638"/>
      <c r="DE175" s="638"/>
      <c r="DF175" s="638"/>
      <c r="DG175" s="1835"/>
      <c r="DH175" s="1841"/>
      <c r="DI175" s="708"/>
      <c r="DJ175" s="638"/>
      <c r="DK175" s="638"/>
      <c r="DL175" s="638"/>
      <c r="DM175" s="638"/>
      <c r="DN175" s="638"/>
      <c r="DO175" s="638"/>
      <c r="DP175" s="638"/>
      <c r="DQ175" s="638"/>
      <c r="DR175" s="638"/>
      <c r="DS175" s="638"/>
      <c r="DT175" s="638"/>
      <c r="DU175" s="638"/>
      <c r="DV175" s="638"/>
      <c r="DW175" s="638"/>
      <c r="DX175" s="638"/>
      <c r="DY175" s="638"/>
      <c r="DZ175" s="638"/>
      <c r="EA175" s="638"/>
      <c r="EB175" s="638"/>
      <c r="EC175" s="638"/>
      <c r="ED175" s="1835"/>
      <c r="EE175" s="1841"/>
      <c r="EF175" s="708"/>
      <c r="EG175" s="638"/>
      <c r="EH175" s="638"/>
      <c r="EI175" s="638"/>
      <c r="EJ175" s="638"/>
      <c r="EK175" s="638"/>
      <c r="EL175" s="638"/>
      <c r="EM175" s="638"/>
      <c r="EN175" s="638"/>
      <c r="EO175" s="638"/>
      <c r="EP175" s="638"/>
      <c r="EQ175" s="638"/>
      <c r="ER175" s="638"/>
      <c r="ES175" s="638"/>
      <c r="ET175" s="638"/>
      <c r="EU175" s="638"/>
      <c r="EV175" s="638"/>
      <c r="EW175" s="638"/>
      <c r="EX175" s="638"/>
      <c r="EY175" s="638"/>
      <c r="EZ175" s="638"/>
      <c r="FA175" s="1835"/>
      <c r="FB175" s="1841"/>
      <c r="FC175" s="708"/>
      <c r="FD175" s="638"/>
      <c r="FE175" s="638"/>
      <c r="FF175" s="638"/>
      <c r="FG175" s="638"/>
      <c r="FH175" s="638"/>
      <c r="FI175" s="638"/>
      <c r="FJ175" s="638"/>
      <c r="FK175" s="638"/>
      <c r="FL175" s="638"/>
      <c r="FM175" s="638"/>
      <c r="FN175" s="638"/>
      <c r="FO175" s="638"/>
      <c r="FP175" s="638"/>
      <c r="FQ175" s="638"/>
      <c r="FR175" s="638"/>
      <c r="FS175" s="638"/>
      <c r="FT175" s="638"/>
      <c r="FU175" s="638"/>
      <c r="FV175" s="638"/>
      <c r="FW175" s="638"/>
      <c r="FX175" s="1835"/>
      <c r="FY175" s="1841"/>
      <c r="FZ175" s="708"/>
    </row>
    <row r="176" spans="1:182" ht="12.75" customHeight="1" x14ac:dyDescent="0.2">
      <c r="A176" s="629"/>
      <c r="B176" s="1050" t="s">
        <v>54</v>
      </c>
      <c r="C176" s="962" t="s">
        <v>52</v>
      </c>
      <c r="D176" s="965">
        <v>0</v>
      </c>
      <c r="E176" s="965">
        <v>0</v>
      </c>
      <c r="F176" s="965">
        <v>0</v>
      </c>
      <c r="G176" s="965">
        <v>0</v>
      </c>
      <c r="H176" s="965">
        <v>0</v>
      </c>
      <c r="I176" s="965">
        <v>0</v>
      </c>
      <c r="J176" s="965">
        <v>0</v>
      </c>
      <c r="K176" s="965">
        <v>0</v>
      </c>
      <c r="L176" s="629"/>
      <c r="M176" s="1050"/>
      <c r="N176" s="962"/>
      <c r="O176" s="965"/>
      <c r="P176" s="965"/>
      <c r="Q176" s="965"/>
      <c r="R176" s="965"/>
      <c r="S176" s="965"/>
      <c r="T176" s="965"/>
      <c r="U176" s="965"/>
      <c r="V176" s="965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1835"/>
      <c r="AQ176" s="1840"/>
      <c r="AS176" s="341"/>
      <c r="AT176" s="341"/>
      <c r="AU176" s="341"/>
      <c r="AV176" s="341"/>
      <c r="AW176" s="341"/>
      <c r="AX176" s="341"/>
      <c r="AY176" s="341"/>
      <c r="AZ176" s="341"/>
      <c r="BA176" s="341"/>
      <c r="BB176" s="341"/>
      <c r="BC176" s="341"/>
      <c r="BD176" s="341"/>
      <c r="BE176" s="341"/>
      <c r="BF176" s="341"/>
      <c r="BG176" s="341"/>
      <c r="BH176" s="341"/>
      <c r="BI176" s="341"/>
      <c r="BJ176" s="341"/>
      <c r="BK176" s="341"/>
      <c r="BL176" s="341"/>
      <c r="BM176" s="1835"/>
      <c r="BN176" s="1840"/>
      <c r="BP176" s="341"/>
      <c r="BQ176" s="341"/>
      <c r="BR176" s="341"/>
      <c r="BS176" s="341"/>
      <c r="BT176" s="341"/>
      <c r="BU176" s="341"/>
      <c r="BV176" s="341"/>
      <c r="BW176" s="341"/>
      <c r="BX176" s="341"/>
      <c r="BY176" s="341"/>
      <c r="BZ176" s="341"/>
      <c r="CA176" s="341"/>
      <c r="CB176" s="341"/>
      <c r="CC176" s="341"/>
      <c r="CD176" s="341"/>
      <c r="CE176" s="341"/>
      <c r="CF176" s="341"/>
      <c r="CG176" s="341"/>
      <c r="CH176" s="341"/>
      <c r="CI176" s="341"/>
      <c r="CJ176" s="1835"/>
      <c r="CK176" s="1840"/>
      <c r="CM176" s="341"/>
      <c r="CN176" s="341"/>
      <c r="CO176" s="341"/>
      <c r="CP176" s="341"/>
      <c r="CQ176" s="341"/>
      <c r="CR176" s="341"/>
      <c r="CS176" s="341"/>
      <c r="CT176" s="341"/>
      <c r="CU176" s="341"/>
      <c r="CV176" s="341"/>
      <c r="CW176" s="341"/>
      <c r="CX176" s="341"/>
      <c r="CY176" s="341"/>
      <c r="CZ176" s="341"/>
      <c r="DA176" s="341"/>
      <c r="DB176" s="341"/>
      <c r="DC176" s="341"/>
      <c r="DD176" s="341"/>
      <c r="DE176" s="341"/>
      <c r="DF176" s="341"/>
      <c r="DG176" s="1835"/>
      <c r="DH176" s="1840"/>
      <c r="DJ176" s="341"/>
      <c r="DK176" s="341"/>
      <c r="DL176" s="341"/>
      <c r="DM176" s="341"/>
      <c r="DN176" s="341"/>
      <c r="DO176" s="341"/>
      <c r="DP176" s="341"/>
      <c r="DQ176" s="341"/>
      <c r="DR176" s="341"/>
      <c r="DS176" s="341"/>
      <c r="DT176" s="341"/>
      <c r="DU176" s="341"/>
      <c r="DV176" s="341"/>
      <c r="DW176" s="341"/>
      <c r="DX176" s="341"/>
      <c r="DY176" s="341"/>
      <c r="DZ176" s="341"/>
      <c r="EA176" s="341"/>
      <c r="EB176" s="341"/>
      <c r="EC176" s="341"/>
      <c r="ED176" s="1835"/>
      <c r="EE176" s="1840"/>
      <c r="EG176" s="341"/>
      <c r="EH176" s="341"/>
      <c r="EI176" s="341"/>
      <c r="EJ176" s="341"/>
      <c r="EK176" s="341"/>
      <c r="EL176" s="341"/>
      <c r="EM176" s="341"/>
      <c r="EN176" s="341"/>
      <c r="EO176" s="341"/>
      <c r="EP176" s="341"/>
      <c r="EQ176" s="341"/>
      <c r="ER176" s="341"/>
      <c r="ES176" s="341"/>
      <c r="ET176" s="341"/>
      <c r="EU176" s="341"/>
      <c r="EV176" s="341"/>
      <c r="EW176" s="341"/>
      <c r="EX176" s="341"/>
      <c r="EY176" s="341"/>
      <c r="EZ176" s="341"/>
      <c r="FA176" s="1835"/>
      <c r="FB176" s="1840"/>
      <c r="FD176" s="341"/>
      <c r="FE176" s="341"/>
      <c r="FF176" s="341"/>
      <c r="FG176" s="341"/>
      <c r="FH176" s="341"/>
      <c r="FI176" s="341"/>
      <c r="FJ176" s="341"/>
      <c r="FK176" s="341"/>
      <c r="FL176" s="341"/>
      <c r="FM176" s="341"/>
      <c r="FN176" s="341"/>
      <c r="FO176" s="341"/>
      <c r="FP176" s="341"/>
      <c r="FQ176" s="341"/>
      <c r="FR176" s="341"/>
      <c r="FS176" s="341"/>
      <c r="FT176" s="341"/>
      <c r="FU176" s="341"/>
      <c r="FV176" s="341"/>
      <c r="FW176" s="341"/>
      <c r="FX176" s="1835"/>
      <c r="FY176" s="1840"/>
    </row>
    <row r="177" spans="1:182" ht="25.5" x14ac:dyDescent="0.2">
      <c r="A177" s="629"/>
      <c r="B177" s="1051"/>
      <c r="C177" s="963" t="s">
        <v>46</v>
      </c>
      <c r="D177" s="339">
        <v>0</v>
      </c>
      <c r="E177" s="339">
        <v>0</v>
      </c>
      <c r="F177" s="339">
        <v>0</v>
      </c>
      <c r="G177" s="339">
        <v>0</v>
      </c>
      <c r="H177" s="339">
        <v>0</v>
      </c>
      <c r="I177" s="339">
        <v>0</v>
      </c>
      <c r="J177" s="339">
        <v>0</v>
      </c>
      <c r="K177" s="339">
        <v>0</v>
      </c>
      <c r="L177" s="629"/>
      <c r="M177" s="1051"/>
      <c r="N177" s="963"/>
      <c r="O177" s="339"/>
      <c r="P177" s="339"/>
      <c r="Q177" s="339"/>
      <c r="R177" s="339"/>
      <c r="S177" s="339"/>
      <c r="T177" s="339"/>
      <c r="U177" s="339"/>
      <c r="V177" s="339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1835"/>
      <c r="AQ177" s="1841"/>
      <c r="AS177" s="341"/>
      <c r="AT177" s="341"/>
      <c r="AU177" s="341"/>
      <c r="AV177" s="341"/>
      <c r="AW177" s="341"/>
      <c r="AX177" s="341"/>
      <c r="AY177" s="341"/>
      <c r="AZ177" s="341"/>
      <c r="BA177" s="341"/>
      <c r="BB177" s="341"/>
      <c r="BC177" s="341"/>
      <c r="BD177" s="341"/>
      <c r="BE177" s="341"/>
      <c r="BF177" s="341"/>
      <c r="BG177" s="341"/>
      <c r="BH177" s="341"/>
      <c r="BI177" s="341"/>
      <c r="BJ177" s="341"/>
      <c r="BK177" s="341"/>
      <c r="BL177" s="341"/>
      <c r="BM177" s="1835"/>
      <c r="BN177" s="1841"/>
      <c r="BP177" s="341"/>
      <c r="BQ177" s="341"/>
      <c r="BR177" s="341"/>
      <c r="BS177" s="341"/>
      <c r="BT177" s="341"/>
      <c r="BU177" s="341"/>
      <c r="BV177" s="341"/>
      <c r="BW177" s="341"/>
      <c r="BX177" s="341"/>
      <c r="BY177" s="341"/>
      <c r="BZ177" s="341"/>
      <c r="CA177" s="341"/>
      <c r="CB177" s="341"/>
      <c r="CC177" s="341"/>
      <c r="CD177" s="341"/>
      <c r="CE177" s="341"/>
      <c r="CF177" s="341"/>
      <c r="CG177" s="341"/>
      <c r="CH177" s="341"/>
      <c r="CI177" s="341"/>
      <c r="CJ177" s="1835"/>
      <c r="CK177" s="1841"/>
      <c r="CM177" s="341"/>
      <c r="CN177" s="341"/>
      <c r="CO177" s="341"/>
      <c r="CP177" s="341"/>
      <c r="CQ177" s="341"/>
      <c r="CR177" s="341"/>
      <c r="CS177" s="341"/>
      <c r="CT177" s="341"/>
      <c r="CU177" s="341"/>
      <c r="CV177" s="341"/>
      <c r="CW177" s="341"/>
      <c r="CX177" s="341"/>
      <c r="CY177" s="341"/>
      <c r="CZ177" s="341"/>
      <c r="DA177" s="341"/>
      <c r="DB177" s="341"/>
      <c r="DC177" s="341"/>
      <c r="DD177" s="341"/>
      <c r="DE177" s="341"/>
      <c r="DF177" s="341"/>
      <c r="DG177" s="1835"/>
      <c r="DH177" s="1841"/>
      <c r="DJ177" s="341"/>
      <c r="DK177" s="341"/>
      <c r="DL177" s="341"/>
      <c r="DM177" s="341"/>
      <c r="DN177" s="341"/>
      <c r="DO177" s="341"/>
      <c r="DP177" s="341"/>
      <c r="DQ177" s="341"/>
      <c r="DR177" s="341"/>
      <c r="DS177" s="341"/>
      <c r="DT177" s="341"/>
      <c r="DU177" s="341"/>
      <c r="DV177" s="341"/>
      <c r="DW177" s="341"/>
      <c r="DX177" s="341"/>
      <c r="DY177" s="341"/>
      <c r="DZ177" s="341"/>
      <c r="EA177" s="341"/>
      <c r="EB177" s="341"/>
      <c r="EC177" s="341"/>
      <c r="ED177" s="1835"/>
      <c r="EE177" s="1841"/>
      <c r="EG177" s="341"/>
      <c r="EH177" s="341"/>
      <c r="EI177" s="341"/>
      <c r="EJ177" s="341"/>
      <c r="EK177" s="341"/>
      <c r="EL177" s="341"/>
      <c r="EM177" s="341"/>
      <c r="EN177" s="341"/>
      <c r="EO177" s="341"/>
      <c r="EP177" s="341"/>
      <c r="EQ177" s="341"/>
      <c r="ER177" s="341"/>
      <c r="ES177" s="341"/>
      <c r="ET177" s="341"/>
      <c r="EU177" s="341"/>
      <c r="EV177" s="341"/>
      <c r="EW177" s="341"/>
      <c r="EX177" s="341"/>
      <c r="EY177" s="341"/>
      <c r="EZ177" s="341"/>
      <c r="FA177" s="1835"/>
      <c r="FB177" s="1841"/>
      <c r="FD177" s="341"/>
      <c r="FE177" s="341"/>
      <c r="FF177" s="341"/>
      <c r="FG177" s="341"/>
      <c r="FH177" s="341"/>
      <c r="FI177" s="341"/>
      <c r="FJ177" s="341"/>
      <c r="FK177" s="341"/>
      <c r="FL177" s="341"/>
      <c r="FM177" s="341"/>
      <c r="FN177" s="341"/>
      <c r="FO177" s="341"/>
      <c r="FP177" s="341"/>
      <c r="FQ177" s="341"/>
      <c r="FR177" s="341"/>
      <c r="FS177" s="341"/>
      <c r="FT177" s="341"/>
      <c r="FU177" s="341"/>
      <c r="FV177" s="341"/>
      <c r="FW177" s="341"/>
      <c r="FX177" s="1835"/>
      <c r="FY177" s="1841"/>
    </row>
    <row r="178" spans="1:182" ht="25.5" x14ac:dyDescent="0.2">
      <c r="A178" s="629"/>
      <c r="B178" s="1051"/>
      <c r="C178" s="963" t="s">
        <v>47</v>
      </c>
      <c r="D178" s="339">
        <v>0</v>
      </c>
      <c r="E178" s="339">
        <v>0</v>
      </c>
      <c r="F178" s="339">
        <v>0</v>
      </c>
      <c r="G178" s="339">
        <v>0</v>
      </c>
      <c r="H178" s="339">
        <v>0</v>
      </c>
      <c r="I178" s="339">
        <v>0</v>
      </c>
      <c r="J178" s="339">
        <v>0</v>
      </c>
      <c r="K178" s="339">
        <v>0</v>
      </c>
      <c r="L178" s="629"/>
      <c r="M178" s="1051"/>
      <c r="N178" s="963"/>
      <c r="O178" s="339"/>
      <c r="P178" s="339"/>
      <c r="Q178" s="339"/>
      <c r="R178" s="339"/>
      <c r="S178" s="339"/>
      <c r="T178" s="339"/>
      <c r="U178" s="339"/>
      <c r="V178" s="339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1835"/>
      <c r="AQ178" s="1841"/>
      <c r="AR178" s="960"/>
      <c r="AS178" s="341"/>
      <c r="AT178" s="341"/>
      <c r="AU178" s="341"/>
      <c r="AV178" s="341"/>
      <c r="AW178" s="341"/>
      <c r="AX178" s="341"/>
      <c r="AY178" s="341"/>
      <c r="AZ178" s="341"/>
      <c r="BA178" s="341"/>
      <c r="BB178" s="341"/>
      <c r="BC178" s="341"/>
      <c r="BD178" s="341"/>
      <c r="BE178" s="341"/>
      <c r="BF178" s="341"/>
      <c r="BG178" s="341"/>
      <c r="BH178" s="341"/>
      <c r="BI178" s="341"/>
      <c r="BJ178" s="341"/>
      <c r="BK178" s="341"/>
      <c r="BL178" s="341"/>
      <c r="BM178" s="1835"/>
      <c r="BN178" s="1841"/>
      <c r="BO178" s="960"/>
      <c r="BP178" s="341"/>
      <c r="BQ178" s="341"/>
      <c r="BR178" s="341"/>
      <c r="BS178" s="341"/>
      <c r="BT178" s="341"/>
      <c r="BU178" s="341"/>
      <c r="BV178" s="341"/>
      <c r="BW178" s="341"/>
      <c r="BX178" s="341"/>
      <c r="BY178" s="341"/>
      <c r="BZ178" s="341"/>
      <c r="CA178" s="341"/>
      <c r="CB178" s="341"/>
      <c r="CC178" s="341"/>
      <c r="CD178" s="341"/>
      <c r="CE178" s="341"/>
      <c r="CF178" s="341"/>
      <c r="CG178" s="341"/>
      <c r="CH178" s="341"/>
      <c r="CI178" s="341"/>
      <c r="CJ178" s="1835"/>
      <c r="CK178" s="1841"/>
      <c r="CL178" s="960"/>
      <c r="CM178" s="341"/>
      <c r="CN178" s="341"/>
      <c r="CO178" s="341"/>
      <c r="CP178" s="341"/>
      <c r="CQ178" s="341"/>
      <c r="CR178" s="341"/>
      <c r="CS178" s="341"/>
      <c r="CT178" s="341"/>
      <c r="CU178" s="341"/>
      <c r="CV178" s="341"/>
      <c r="CW178" s="341"/>
      <c r="CX178" s="341"/>
      <c r="CY178" s="341"/>
      <c r="CZ178" s="341"/>
      <c r="DA178" s="341"/>
      <c r="DB178" s="341"/>
      <c r="DC178" s="341"/>
      <c r="DD178" s="341"/>
      <c r="DE178" s="341"/>
      <c r="DF178" s="341"/>
      <c r="DG178" s="1835"/>
      <c r="DH178" s="1841"/>
      <c r="DI178" s="960"/>
      <c r="DJ178" s="341"/>
      <c r="DK178" s="341"/>
      <c r="DL178" s="341"/>
      <c r="DM178" s="341"/>
      <c r="DN178" s="341"/>
      <c r="DO178" s="341"/>
      <c r="DP178" s="341"/>
      <c r="DQ178" s="341"/>
      <c r="DR178" s="341"/>
      <c r="DS178" s="341"/>
      <c r="DT178" s="341"/>
      <c r="DU178" s="341"/>
      <c r="DV178" s="341"/>
      <c r="DW178" s="341"/>
      <c r="DX178" s="341"/>
      <c r="DY178" s="341"/>
      <c r="DZ178" s="341"/>
      <c r="EA178" s="341"/>
      <c r="EB178" s="341"/>
      <c r="EC178" s="341"/>
      <c r="ED178" s="1835"/>
      <c r="EE178" s="1841"/>
      <c r="EF178" s="960"/>
      <c r="EG178" s="341"/>
      <c r="EH178" s="341"/>
      <c r="EI178" s="341"/>
      <c r="EJ178" s="341"/>
      <c r="EK178" s="341"/>
      <c r="EL178" s="341"/>
      <c r="EM178" s="341"/>
      <c r="EN178" s="341"/>
      <c r="EO178" s="341"/>
      <c r="EP178" s="341"/>
      <c r="EQ178" s="341"/>
      <c r="ER178" s="341"/>
      <c r="ES178" s="341"/>
      <c r="ET178" s="341"/>
      <c r="EU178" s="341"/>
      <c r="EV178" s="341"/>
      <c r="EW178" s="341"/>
      <c r="EX178" s="341"/>
      <c r="EY178" s="341"/>
      <c r="EZ178" s="341"/>
      <c r="FA178" s="1835"/>
      <c r="FB178" s="1841"/>
      <c r="FC178" s="960"/>
      <c r="FD178" s="341"/>
      <c r="FE178" s="341"/>
      <c r="FF178" s="341"/>
      <c r="FG178" s="341"/>
      <c r="FH178" s="341"/>
      <c r="FI178" s="341"/>
      <c r="FJ178" s="341"/>
      <c r="FK178" s="341"/>
      <c r="FL178" s="341"/>
      <c r="FM178" s="341"/>
      <c r="FN178" s="341"/>
      <c r="FO178" s="341"/>
      <c r="FP178" s="341"/>
      <c r="FQ178" s="341"/>
      <c r="FR178" s="341"/>
      <c r="FS178" s="341"/>
      <c r="FT178" s="341"/>
      <c r="FU178" s="341"/>
      <c r="FV178" s="341"/>
      <c r="FW178" s="341"/>
      <c r="FX178" s="1835"/>
      <c r="FY178" s="1841"/>
      <c r="FZ178" s="960"/>
    </row>
    <row r="179" spans="1:182" ht="25.5" x14ac:dyDescent="0.2">
      <c r="A179" s="629"/>
      <c r="B179" s="1051"/>
      <c r="C179" s="963" t="s">
        <v>48</v>
      </c>
      <c r="D179" s="339">
        <v>0</v>
      </c>
      <c r="E179" s="339">
        <v>0</v>
      </c>
      <c r="F179" s="339">
        <v>0</v>
      </c>
      <c r="G179" s="339">
        <v>0</v>
      </c>
      <c r="H179" s="339">
        <v>0</v>
      </c>
      <c r="I179" s="339">
        <v>0</v>
      </c>
      <c r="J179" s="339">
        <v>0</v>
      </c>
      <c r="K179" s="339">
        <v>0</v>
      </c>
      <c r="L179" s="629"/>
      <c r="M179" s="1051"/>
      <c r="N179" s="963"/>
      <c r="O179" s="339"/>
      <c r="P179" s="339"/>
      <c r="Q179" s="339"/>
      <c r="R179" s="339"/>
      <c r="S179" s="339"/>
      <c r="T179" s="339"/>
      <c r="U179" s="339"/>
      <c r="V179" s="339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1835"/>
      <c r="AQ179" s="1841"/>
      <c r="AS179" s="341"/>
      <c r="AT179" s="341"/>
      <c r="AU179" s="341"/>
      <c r="AV179" s="341"/>
      <c r="AW179" s="341"/>
      <c r="AX179" s="341"/>
      <c r="AY179" s="341"/>
      <c r="AZ179" s="341"/>
      <c r="BA179" s="341"/>
      <c r="BB179" s="341"/>
      <c r="BC179" s="341"/>
      <c r="BD179" s="341"/>
      <c r="BE179" s="341"/>
      <c r="BF179" s="341"/>
      <c r="BG179" s="341"/>
      <c r="BH179" s="341"/>
      <c r="BI179" s="341"/>
      <c r="BJ179" s="341"/>
      <c r="BK179" s="341"/>
      <c r="BL179" s="341"/>
      <c r="BM179" s="1835"/>
      <c r="BN179" s="1841"/>
      <c r="BP179" s="341"/>
      <c r="BQ179" s="341"/>
      <c r="BR179" s="341"/>
      <c r="BS179" s="341"/>
      <c r="BT179" s="341"/>
      <c r="BU179" s="341"/>
      <c r="BV179" s="341"/>
      <c r="BW179" s="341"/>
      <c r="BX179" s="341"/>
      <c r="BY179" s="341"/>
      <c r="BZ179" s="341"/>
      <c r="CA179" s="341"/>
      <c r="CB179" s="341"/>
      <c r="CC179" s="341"/>
      <c r="CD179" s="341"/>
      <c r="CE179" s="341"/>
      <c r="CF179" s="341"/>
      <c r="CG179" s="341"/>
      <c r="CH179" s="341"/>
      <c r="CI179" s="341"/>
      <c r="CJ179" s="1835"/>
      <c r="CK179" s="1841"/>
      <c r="CM179" s="341"/>
      <c r="CN179" s="341"/>
      <c r="CO179" s="341"/>
      <c r="CP179" s="341"/>
      <c r="CQ179" s="341"/>
      <c r="CR179" s="341"/>
      <c r="CS179" s="341"/>
      <c r="CT179" s="341"/>
      <c r="CU179" s="341"/>
      <c r="CV179" s="341"/>
      <c r="CW179" s="341"/>
      <c r="CX179" s="341"/>
      <c r="CY179" s="341"/>
      <c r="CZ179" s="341"/>
      <c r="DA179" s="341"/>
      <c r="DB179" s="341"/>
      <c r="DC179" s="341"/>
      <c r="DD179" s="341"/>
      <c r="DE179" s="341"/>
      <c r="DF179" s="341"/>
      <c r="DG179" s="1835"/>
      <c r="DH179" s="1841"/>
      <c r="DJ179" s="341"/>
      <c r="DK179" s="341"/>
      <c r="DL179" s="341"/>
      <c r="DM179" s="341"/>
      <c r="DN179" s="341"/>
      <c r="DO179" s="341"/>
      <c r="DP179" s="341"/>
      <c r="DQ179" s="341"/>
      <c r="DR179" s="341"/>
      <c r="DS179" s="341"/>
      <c r="DT179" s="341"/>
      <c r="DU179" s="341"/>
      <c r="DV179" s="341"/>
      <c r="DW179" s="341"/>
      <c r="DX179" s="341"/>
      <c r="DY179" s="341"/>
      <c r="DZ179" s="341"/>
      <c r="EA179" s="341"/>
      <c r="EB179" s="341"/>
      <c r="EC179" s="341"/>
      <c r="ED179" s="1835"/>
      <c r="EE179" s="1841"/>
      <c r="EG179" s="341"/>
      <c r="EH179" s="341"/>
      <c r="EI179" s="341"/>
      <c r="EJ179" s="341"/>
      <c r="EK179" s="341"/>
      <c r="EL179" s="341"/>
      <c r="EM179" s="341"/>
      <c r="EN179" s="341"/>
      <c r="EO179" s="341"/>
      <c r="EP179" s="341"/>
      <c r="EQ179" s="341"/>
      <c r="ER179" s="341"/>
      <c r="ES179" s="341"/>
      <c r="ET179" s="341"/>
      <c r="EU179" s="341"/>
      <c r="EV179" s="341"/>
      <c r="EW179" s="341"/>
      <c r="EX179" s="341"/>
      <c r="EY179" s="341"/>
      <c r="EZ179" s="341"/>
      <c r="FA179" s="1835"/>
      <c r="FB179" s="1841"/>
      <c r="FD179" s="341"/>
      <c r="FE179" s="341"/>
      <c r="FF179" s="341"/>
      <c r="FG179" s="341"/>
      <c r="FH179" s="341"/>
      <c r="FI179" s="341"/>
      <c r="FJ179" s="341"/>
      <c r="FK179" s="341"/>
      <c r="FL179" s="341"/>
      <c r="FM179" s="341"/>
      <c r="FN179" s="341"/>
      <c r="FO179" s="341"/>
      <c r="FP179" s="341"/>
      <c r="FQ179" s="341"/>
      <c r="FR179" s="341"/>
      <c r="FS179" s="341"/>
      <c r="FT179" s="341"/>
      <c r="FU179" s="341"/>
      <c r="FV179" s="341"/>
      <c r="FW179" s="341"/>
      <c r="FX179" s="1835"/>
      <c r="FY179" s="1841"/>
    </row>
    <row r="180" spans="1:182" x14ac:dyDescent="0.2">
      <c r="A180" s="629"/>
      <c r="B180" s="1051"/>
      <c r="C180" s="963" t="s">
        <v>49</v>
      </c>
      <c r="D180" s="339">
        <v>0</v>
      </c>
      <c r="E180" s="339">
        <v>0</v>
      </c>
      <c r="F180" s="339">
        <v>0</v>
      </c>
      <c r="G180" s="339">
        <v>0</v>
      </c>
      <c r="H180" s="339">
        <v>0</v>
      </c>
      <c r="I180" s="339">
        <v>0</v>
      </c>
      <c r="J180" s="339">
        <v>0</v>
      </c>
      <c r="K180" s="339">
        <v>0</v>
      </c>
      <c r="L180" s="629"/>
      <c r="M180" s="1051"/>
      <c r="N180" s="963"/>
      <c r="O180" s="339"/>
      <c r="P180" s="339"/>
      <c r="Q180" s="339"/>
      <c r="R180" s="339"/>
      <c r="S180" s="339"/>
      <c r="T180" s="339"/>
      <c r="U180" s="339"/>
      <c r="V180" s="339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1835"/>
      <c r="AQ180" s="18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  <c r="BC180" s="341"/>
      <c r="BD180" s="341"/>
      <c r="BE180" s="341"/>
      <c r="BF180" s="341"/>
      <c r="BG180" s="341"/>
      <c r="BH180" s="341"/>
      <c r="BI180" s="341"/>
      <c r="BJ180" s="341"/>
      <c r="BK180" s="341"/>
      <c r="BL180" s="341"/>
      <c r="BM180" s="1835"/>
      <c r="BN180" s="1841"/>
      <c r="BP180" s="341"/>
      <c r="BQ180" s="341"/>
      <c r="BR180" s="341"/>
      <c r="BS180" s="341"/>
      <c r="BT180" s="341"/>
      <c r="BU180" s="341"/>
      <c r="BV180" s="341"/>
      <c r="BW180" s="341"/>
      <c r="BX180" s="341"/>
      <c r="BY180" s="341"/>
      <c r="BZ180" s="341"/>
      <c r="CA180" s="341"/>
      <c r="CB180" s="341"/>
      <c r="CC180" s="341"/>
      <c r="CD180" s="341"/>
      <c r="CE180" s="341"/>
      <c r="CF180" s="341"/>
      <c r="CG180" s="341"/>
      <c r="CH180" s="341"/>
      <c r="CI180" s="341"/>
      <c r="CJ180" s="1835"/>
      <c r="CK180" s="1841"/>
      <c r="CM180" s="341"/>
      <c r="CN180" s="341"/>
      <c r="CO180" s="341"/>
      <c r="CP180" s="341"/>
      <c r="CQ180" s="341"/>
      <c r="CR180" s="341"/>
      <c r="CS180" s="341"/>
      <c r="CT180" s="341"/>
      <c r="CU180" s="341"/>
      <c r="CV180" s="341"/>
      <c r="CW180" s="341"/>
      <c r="CX180" s="341"/>
      <c r="CY180" s="341"/>
      <c r="CZ180" s="341"/>
      <c r="DA180" s="341"/>
      <c r="DB180" s="341"/>
      <c r="DC180" s="341"/>
      <c r="DD180" s="341"/>
      <c r="DE180" s="341"/>
      <c r="DF180" s="341"/>
      <c r="DG180" s="1835"/>
      <c r="DH180" s="1841"/>
      <c r="DJ180" s="341"/>
      <c r="DK180" s="341"/>
      <c r="DL180" s="341"/>
      <c r="DM180" s="341"/>
      <c r="DN180" s="341"/>
      <c r="DO180" s="341"/>
      <c r="DP180" s="341"/>
      <c r="DQ180" s="341"/>
      <c r="DR180" s="341"/>
      <c r="DS180" s="341"/>
      <c r="DT180" s="341"/>
      <c r="DU180" s="341"/>
      <c r="DV180" s="341"/>
      <c r="DW180" s="341"/>
      <c r="DX180" s="341"/>
      <c r="DY180" s="341"/>
      <c r="DZ180" s="341"/>
      <c r="EA180" s="341"/>
      <c r="EB180" s="341"/>
      <c r="EC180" s="341"/>
      <c r="ED180" s="1835"/>
      <c r="EE180" s="1841"/>
      <c r="EG180" s="341"/>
      <c r="EH180" s="341"/>
      <c r="EI180" s="341"/>
      <c r="EJ180" s="341"/>
      <c r="EK180" s="341"/>
      <c r="EL180" s="341"/>
      <c r="EM180" s="341"/>
      <c r="EN180" s="341"/>
      <c r="EO180" s="341"/>
      <c r="EP180" s="341"/>
      <c r="EQ180" s="341"/>
      <c r="ER180" s="341"/>
      <c r="ES180" s="341"/>
      <c r="ET180" s="341"/>
      <c r="EU180" s="341"/>
      <c r="EV180" s="341"/>
      <c r="EW180" s="341"/>
      <c r="EX180" s="341"/>
      <c r="EY180" s="341"/>
      <c r="EZ180" s="341"/>
      <c r="FA180" s="1835"/>
      <c r="FB180" s="1841"/>
      <c r="FD180" s="341"/>
      <c r="FE180" s="341"/>
      <c r="FF180" s="341"/>
      <c r="FG180" s="341"/>
      <c r="FH180" s="341"/>
      <c r="FI180" s="341"/>
      <c r="FJ180" s="341"/>
      <c r="FK180" s="341"/>
      <c r="FL180" s="341"/>
      <c r="FM180" s="341"/>
      <c r="FN180" s="341"/>
      <c r="FO180" s="341"/>
      <c r="FP180" s="341"/>
      <c r="FQ180" s="341"/>
      <c r="FR180" s="341"/>
      <c r="FS180" s="341"/>
      <c r="FT180" s="341"/>
      <c r="FU180" s="341"/>
      <c r="FV180" s="341"/>
      <c r="FW180" s="341"/>
      <c r="FX180" s="1835"/>
      <c r="FY180" s="1841"/>
    </row>
    <row r="181" spans="1:182" ht="13.5" thickBot="1" x14ac:dyDescent="0.25">
      <c r="A181" s="630"/>
      <c r="B181" s="1052"/>
      <c r="C181" s="964" t="s">
        <v>403</v>
      </c>
      <c r="D181" s="636">
        <v>0</v>
      </c>
      <c r="E181" s="636">
        <v>0</v>
      </c>
      <c r="F181" s="636">
        <v>0</v>
      </c>
      <c r="G181" s="636">
        <v>0</v>
      </c>
      <c r="H181" s="636">
        <v>0</v>
      </c>
      <c r="I181" s="636">
        <v>0</v>
      </c>
      <c r="J181" s="636">
        <v>0</v>
      </c>
      <c r="K181" s="636">
        <v>0</v>
      </c>
      <c r="L181" s="630"/>
      <c r="M181" s="1052"/>
      <c r="N181" s="964"/>
      <c r="O181" s="636"/>
      <c r="P181" s="636"/>
      <c r="Q181" s="636"/>
      <c r="R181" s="636"/>
      <c r="S181" s="636"/>
      <c r="T181" s="636"/>
      <c r="U181" s="636"/>
      <c r="V181" s="636"/>
      <c r="W181" s="638"/>
      <c r="X181" s="638"/>
      <c r="Y181" s="638"/>
      <c r="Z181" s="638"/>
      <c r="AA181" s="638"/>
      <c r="AB181" s="638"/>
      <c r="AC181" s="638"/>
      <c r="AD181" s="638"/>
      <c r="AE181" s="638"/>
      <c r="AF181" s="638"/>
      <c r="AG181" s="638"/>
      <c r="AH181" s="638"/>
      <c r="AI181" s="638"/>
      <c r="AJ181" s="638"/>
      <c r="AK181" s="638"/>
      <c r="AL181" s="638"/>
      <c r="AM181" s="638"/>
      <c r="AN181" s="638"/>
      <c r="AO181" s="638"/>
      <c r="AP181" s="1835"/>
      <c r="AQ181" s="1841"/>
      <c r="AR181" s="708"/>
      <c r="AS181" s="638"/>
      <c r="AT181" s="638"/>
      <c r="AU181" s="638"/>
      <c r="AV181" s="638"/>
      <c r="AW181" s="638"/>
      <c r="AX181" s="638"/>
      <c r="AY181" s="638"/>
      <c r="AZ181" s="638"/>
      <c r="BA181" s="638"/>
      <c r="BB181" s="638"/>
      <c r="BC181" s="638"/>
      <c r="BD181" s="638"/>
      <c r="BE181" s="638"/>
      <c r="BF181" s="638"/>
      <c r="BG181" s="638"/>
      <c r="BH181" s="638"/>
      <c r="BI181" s="638"/>
      <c r="BJ181" s="638"/>
      <c r="BK181" s="638"/>
      <c r="BL181" s="638"/>
      <c r="BM181" s="1835"/>
      <c r="BN181" s="1841"/>
      <c r="BO181" s="708"/>
      <c r="BP181" s="638"/>
      <c r="BQ181" s="638"/>
      <c r="BR181" s="638"/>
      <c r="BS181" s="638"/>
      <c r="BT181" s="638"/>
      <c r="BU181" s="638"/>
      <c r="BV181" s="638"/>
      <c r="BW181" s="638"/>
      <c r="BX181" s="638"/>
      <c r="BY181" s="638"/>
      <c r="BZ181" s="638"/>
      <c r="CA181" s="638"/>
      <c r="CB181" s="638"/>
      <c r="CC181" s="638"/>
      <c r="CD181" s="638"/>
      <c r="CE181" s="638"/>
      <c r="CF181" s="638"/>
      <c r="CG181" s="638"/>
      <c r="CH181" s="638"/>
      <c r="CI181" s="638"/>
      <c r="CJ181" s="1835"/>
      <c r="CK181" s="1841"/>
      <c r="CL181" s="708"/>
      <c r="CM181" s="638"/>
      <c r="CN181" s="638"/>
      <c r="CO181" s="638"/>
      <c r="CP181" s="638"/>
      <c r="CQ181" s="638"/>
      <c r="CR181" s="638"/>
      <c r="CS181" s="638"/>
      <c r="CT181" s="638"/>
      <c r="CU181" s="638"/>
      <c r="CV181" s="638"/>
      <c r="CW181" s="638"/>
      <c r="CX181" s="638"/>
      <c r="CY181" s="638"/>
      <c r="CZ181" s="638"/>
      <c r="DA181" s="638"/>
      <c r="DB181" s="638"/>
      <c r="DC181" s="638"/>
      <c r="DD181" s="638"/>
      <c r="DE181" s="638"/>
      <c r="DF181" s="638"/>
      <c r="DG181" s="1835"/>
      <c r="DH181" s="1841"/>
      <c r="DI181" s="708"/>
      <c r="DJ181" s="638"/>
      <c r="DK181" s="638"/>
      <c r="DL181" s="638"/>
      <c r="DM181" s="638"/>
      <c r="DN181" s="638"/>
      <c r="DO181" s="638"/>
      <c r="DP181" s="638"/>
      <c r="DQ181" s="638"/>
      <c r="DR181" s="638"/>
      <c r="DS181" s="638"/>
      <c r="DT181" s="638"/>
      <c r="DU181" s="638"/>
      <c r="DV181" s="638"/>
      <c r="DW181" s="638"/>
      <c r="DX181" s="638"/>
      <c r="DY181" s="638"/>
      <c r="DZ181" s="638"/>
      <c r="EA181" s="638"/>
      <c r="EB181" s="638"/>
      <c r="EC181" s="638"/>
      <c r="ED181" s="1835"/>
      <c r="EE181" s="1841"/>
      <c r="EF181" s="708"/>
      <c r="EG181" s="638"/>
      <c r="EH181" s="638"/>
      <c r="EI181" s="638"/>
      <c r="EJ181" s="638"/>
      <c r="EK181" s="638"/>
      <c r="EL181" s="638"/>
      <c r="EM181" s="638"/>
      <c r="EN181" s="638"/>
      <c r="EO181" s="638"/>
      <c r="EP181" s="638"/>
      <c r="EQ181" s="638"/>
      <c r="ER181" s="638"/>
      <c r="ES181" s="638"/>
      <c r="ET181" s="638"/>
      <c r="EU181" s="638"/>
      <c r="EV181" s="638"/>
      <c r="EW181" s="638"/>
      <c r="EX181" s="638"/>
      <c r="EY181" s="638"/>
      <c r="EZ181" s="638"/>
      <c r="FA181" s="1835"/>
      <c r="FB181" s="1841"/>
      <c r="FC181" s="708"/>
      <c r="FD181" s="638"/>
      <c r="FE181" s="638"/>
      <c r="FF181" s="638"/>
      <c r="FG181" s="638"/>
      <c r="FH181" s="638"/>
      <c r="FI181" s="638"/>
      <c r="FJ181" s="638"/>
      <c r="FK181" s="638"/>
      <c r="FL181" s="638"/>
      <c r="FM181" s="638"/>
      <c r="FN181" s="638"/>
      <c r="FO181" s="638"/>
      <c r="FP181" s="638"/>
      <c r="FQ181" s="638"/>
      <c r="FR181" s="638"/>
      <c r="FS181" s="638"/>
      <c r="FT181" s="638"/>
      <c r="FU181" s="638"/>
      <c r="FV181" s="638"/>
      <c r="FW181" s="638"/>
      <c r="FX181" s="1835"/>
      <c r="FY181" s="1841"/>
      <c r="FZ181" s="708"/>
    </row>
    <row r="182" spans="1:182" ht="12.75" customHeight="1" x14ac:dyDescent="0.2"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1835"/>
      <c r="AQ182" s="1840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  <c r="BG182" s="341"/>
      <c r="BH182" s="341"/>
      <c r="BI182" s="341"/>
      <c r="BJ182" s="341"/>
      <c r="BK182" s="341"/>
      <c r="BL182" s="341"/>
      <c r="BM182" s="1835"/>
      <c r="BN182" s="1840"/>
      <c r="BP182" s="341"/>
      <c r="BQ182" s="341"/>
      <c r="BR182" s="341"/>
      <c r="BS182" s="341"/>
      <c r="BT182" s="341"/>
      <c r="BU182" s="341"/>
      <c r="BV182" s="341"/>
      <c r="BW182" s="341"/>
      <c r="BX182" s="341"/>
      <c r="BY182" s="341"/>
      <c r="BZ182" s="341"/>
      <c r="CA182" s="341"/>
      <c r="CB182" s="341"/>
      <c r="CC182" s="341"/>
      <c r="CD182" s="341"/>
      <c r="CE182" s="341"/>
      <c r="CF182" s="341"/>
      <c r="CG182" s="341"/>
      <c r="CH182" s="341"/>
      <c r="CI182" s="341"/>
      <c r="CJ182" s="1835"/>
      <c r="CK182" s="1840"/>
      <c r="CM182" s="341"/>
      <c r="CN182" s="341"/>
      <c r="CO182" s="341"/>
      <c r="CP182" s="341"/>
      <c r="CQ182" s="341"/>
      <c r="CR182" s="341"/>
      <c r="CS182" s="341"/>
      <c r="CT182" s="341"/>
      <c r="CU182" s="341"/>
      <c r="CV182" s="341"/>
      <c r="CW182" s="341"/>
      <c r="CX182" s="341"/>
      <c r="CY182" s="341"/>
      <c r="CZ182" s="341"/>
      <c r="DA182" s="341"/>
      <c r="DB182" s="341"/>
      <c r="DC182" s="341"/>
      <c r="DD182" s="341"/>
      <c r="DE182" s="341"/>
      <c r="DF182" s="341"/>
      <c r="DG182" s="1835"/>
      <c r="DH182" s="1840"/>
      <c r="DJ182" s="341"/>
      <c r="DK182" s="341"/>
      <c r="DL182" s="341"/>
      <c r="DM182" s="341"/>
      <c r="DN182" s="341"/>
      <c r="DO182" s="341"/>
      <c r="DP182" s="341"/>
      <c r="DQ182" s="341"/>
      <c r="DR182" s="341"/>
      <c r="DS182" s="341"/>
      <c r="DT182" s="341"/>
      <c r="DU182" s="341"/>
      <c r="DV182" s="341"/>
      <c r="DW182" s="341"/>
      <c r="DX182" s="341"/>
      <c r="DY182" s="341"/>
      <c r="DZ182" s="341"/>
      <c r="EA182" s="341"/>
      <c r="EB182" s="341"/>
      <c r="EC182" s="341"/>
      <c r="ED182" s="1835"/>
      <c r="EE182" s="1840"/>
      <c r="EG182" s="341"/>
      <c r="EH182" s="341"/>
      <c r="EI182" s="341"/>
      <c r="EJ182" s="341"/>
      <c r="EK182" s="341"/>
      <c r="EL182" s="341"/>
      <c r="EM182" s="341"/>
      <c r="EN182" s="341"/>
      <c r="EO182" s="341"/>
      <c r="EP182" s="341"/>
      <c r="EQ182" s="341"/>
      <c r="ER182" s="341"/>
      <c r="ES182" s="341"/>
      <c r="ET182" s="341"/>
      <c r="EU182" s="341"/>
      <c r="EV182" s="341"/>
      <c r="EW182" s="341"/>
      <c r="EX182" s="341"/>
      <c r="EY182" s="341"/>
      <c r="EZ182" s="341"/>
      <c r="FA182" s="1835"/>
      <c r="FB182" s="1840"/>
      <c r="FD182" s="341"/>
      <c r="FE182" s="341"/>
      <c r="FF182" s="341"/>
      <c r="FG182" s="341"/>
      <c r="FH182" s="341"/>
      <c r="FI182" s="341"/>
      <c r="FJ182" s="341"/>
      <c r="FK182" s="341"/>
      <c r="FL182" s="341"/>
      <c r="FM182" s="341"/>
      <c r="FN182" s="341"/>
      <c r="FO182" s="341"/>
      <c r="FP182" s="341"/>
      <c r="FQ182" s="341"/>
      <c r="FR182" s="341"/>
      <c r="FS182" s="341"/>
      <c r="FT182" s="341"/>
      <c r="FU182" s="341"/>
      <c r="FV182" s="341"/>
      <c r="FW182" s="341"/>
      <c r="FX182" s="1835"/>
      <c r="FY182" s="1840"/>
    </row>
    <row r="183" spans="1:182" x14ac:dyDescent="0.2"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1835"/>
      <c r="AQ183" s="18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1"/>
      <c r="BI183" s="341"/>
      <c r="BJ183" s="341"/>
      <c r="BK183" s="341"/>
      <c r="BL183" s="341"/>
      <c r="BM183" s="1835"/>
      <c r="BN183" s="1841"/>
      <c r="BP183" s="341"/>
      <c r="BQ183" s="341"/>
      <c r="BR183" s="341"/>
      <c r="BS183" s="341"/>
      <c r="BT183" s="341"/>
      <c r="BU183" s="341"/>
      <c r="BV183" s="341"/>
      <c r="BW183" s="341"/>
      <c r="BX183" s="341"/>
      <c r="BY183" s="341"/>
      <c r="BZ183" s="341"/>
      <c r="CA183" s="341"/>
      <c r="CB183" s="341"/>
      <c r="CC183" s="341"/>
      <c r="CD183" s="341"/>
      <c r="CE183" s="341"/>
      <c r="CF183" s="341"/>
      <c r="CG183" s="341"/>
      <c r="CH183" s="341"/>
      <c r="CI183" s="341"/>
      <c r="CJ183" s="1835"/>
      <c r="CK183" s="1841"/>
      <c r="CM183" s="341"/>
      <c r="CN183" s="341"/>
      <c r="CO183" s="341"/>
      <c r="CP183" s="341"/>
      <c r="CQ183" s="341"/>
      <c r="CR183" s="341"/>
      <c r="CS183" s="341"/>
      <c r="CT183" s="341"/>
      <c r="CU183" s="341"/>
      <c r="CV183" s="341"/>
      <c r="CW183" s="341"/>
      <c r="CX183" s="341"/>
      <c r="CY183" s="341"/>
      <c r="CZ183" s="341"/>
      <c r="DA183" s="341"/>
      <c r="DB183" s="341"/>
      <c r="DC183" s="341"/>
      <c r="DD183" s="341"/>
      <c r="DE183" s="341"/>
      <c r="DF183" s="341"/>
      <c r="DG183" s="1835"/>
      <c r="DH183" s="1841"/>
      <c r="DJ183" s="341"/>
      <c r="DK183" s="341"/>
      <c r="DL183" s="341"/>
      <c r="DM183" s="341"/>
      <c r="DN183" s="341"/>
      <c r="DO183" s="341"/>
      <c r="DP183" s="341"/>
      <c r="DQ183" s="341"/>
      <c r="DR183" s="341"/>
      <c r="DS183" s="341"/>
      <c r="DT183" s="341"/>
      <c r="DU183" s="341"/>
      <c r="DV183" s="341"/>
      <c r="DW183" s="341"/>
      <c r="DX183" s="341"/>
      <c r="DY183" s="341"/>
      <c r="DZ183" s="341"/>
      <c r="EA183" s="341"/>
      <c r="EB183" s="341"/>
      <c r="EC183" s="341"/>
      <c r="ED183" s="1835"/>
      <c r="EE183" s="1841"/>
      <c r="EG183" s="341"/>
      <c r="EH183" s="341"/>
      <c r="EI183" s="341"/>
      <c r="EJ183" s="341"/>
      <c r="EK183" s="341"/>
      <c r="EL183" s="341"/>
      <c r="EM183" s="341"/>
      <c r="EN183" s="341"/>
      <c r="EO183" s="341"/>
      <c r="EP183" s="341"/>
      <c r="EQ183" s="341"/>
      <c r="ER183" s="341"/>
      <c r="ES183" s="341"/>
      <c r="ET183" s="341"/>
      <c r="EU183" s="341"/>
      <c r="EV183" s="341"/>
      <c r="EW183" s="341"/>
      <c r="EX183" s="341"/>
      <c r="EY183" s="341"/>
      <c r="EZ183" s="341"/>
      <c r="FA183" s="1835"/>
      <c r="FB183" s="1841"/>
      <c r="FD183" s="341"/>
      <c r="FE183" s="341"/>
      <c r="FF183" s="341"/>
      <c r="FG183" s="341"/>
      <c r="FH183" s="341"/>
      <c r="FI183" s="341"/>
      <c r="FJ183" s="341"/>
      <c r="FK183" s="341"/>
      <c r="FL183" s="341"/>
      <c r="FM183" s="341"/>
      <c r="FN183" s="341"/>
      <c r="FO183" s="341"/>
      <c r="FP183" s="341"/>
      <c r="FQ183" s="341"/>
      <c r="FR183" s="341"/>
      <c r="FS183" s="341"/>
      <c r="FT183" s="341"/>
      <c r="FU183" s="341"/>
      <c r="FV183" s="341"/>
      <c r="FW183" s="341"/>
      <c r="FX183" s="1835"/>
      <c r="FY183" s="1841"/>
    </row>
    <row r="184" spans="1:182" x14ac:dyDescent="0.2">
      <c r="W184" s="638"/>
      <c r="X184" s="638"/>
      <c r="Y184" s="638"/>
      <c r="Z184" s="638"/>
      <c r="AA184" s="638"/>
      <c r="AB184" s="638"/>
      <c r="AC184" s="638"/>
      <c r="AD184" s="638"/>
      <c r="AE184" s="638"/>
      <c r="AF184" s="638"/>
      <c r="AG184" s="638"/>
      <c r="AH184" s="638"/>
      <c r="AI184" s="638"/>
      <c r="AJ184" s="638"/>
      <c r="AK184" s="638"/>
      <c r="AL184" s="638"/>
      <c r="AM184" s="638"/>
      <c r="AN184" s="638"/>
      <c r="AO184" s="638"/>
      <c r="AP184" s="1835"/>
      <c r="AQ184" s="1841"/>
      <c r="AR184" s="708"/>
      <c r="AS184" s="638"/>
      <c r="AT184" s="638"/>
      <c r="AU184" s="638"/>
      <c r="AV184" s="638"/>
      <c r="AW184" s="638"/>
      <c r="AX184" s="638"/>
      <c r="AY184" s="638"/>
      <c r="AZ184" s="638"/>
      <c r="BA184" s="638"/>
      <c r="BB184" s="638"/>
      <c r="BC184" s="638"/>
      <c r="BD184" s="638"/>
      <c r="BE184" s="638"/>
      <c r="BF184" s="638"/>
      <c r="BG184" s="638"/>
      <c r="BH184" s="638"/>
      <c r="BI184" s="638"/>
      <c r="BJ184" s="638"/>
      <c r="BK184" s="638"/>
      <c r="BL184" s="638"/>
      <c r="BM184" s="1835"/>
      <c r="BN184" s="1841"/>
      <c r="BO184" s="708"/>
      <c r="BP184" s="638"/>
      <c r="BQ184" s="638"/>
      <c r="BR184" s="638"/>
      <c r="BS184" s="638"/>
      <c r="BT184" s="638"/>
      <c r="BU184" s="638"/>
      <c r="BV184" s="638"/>
      <c r="BW184" s="638"/>
      <c r="BX184" s="638"/>
      <c r="BY184" s="638"/>
      <c r="BZ184" s="638"/>
      <c r="CA184" s="638"/>
      <c r="CB184" s="638"/>
      <c r="CC184" s="638"/>
      <c r="CD184" s="638"/>
      <c r="CE184" s="638"/>
      <c r="CF184" s="638"/>
      <c r="CG184" s="638"/>
      <c r="CH184" s="638"/>
      <c r="CI184" s="638"/>
      <c r="CJ184" s="1835"/>
      <c r="CK184" s="1841"/>
      <c r="CL184" s="708"/>
      <c r="CM184" s="638"/>
      <c r="CN184" s="638"/>
      <c r="CO184" s="638"/>
      <c r="CP184" s="638"/>
      <c r="CQ184" s="638"/>
      <c r="CR184" s="638"/>
      <c r="CS184" s="638"/>
      <c r="CT184" s="638"/>
      <c r="CU184" s="638"/>
      <c r="CV184" s="638"/>
      <c r="CW184" s="638"/>
      <c r="CX184" s="638"/>
      <c r="CY184" s="638"/>
      <c r="CZ184" s="638"/>
      <c r="DA184" s="638"/>
      <c r="DB184" s="638"/>
      <c r="DC184" s="638"/>
      <c r="DD184" s="638"/>
      <c r="DE184" s="638"/>
      <c r="DF184" s="638"/>
      <c r="DG184" s="1835"/>
      <c r="DH184" s="1841"/>
      <c r="DI184" s="708"/>
      <c r="DJ184" s="638"/>
      <c r="DK184" s="638"/>
      <c r="DL184" s="638"/>
      <c r="DM184" s="638"/>
      <c r="DN184" s="638"/>
      <c r="DO184" s="638"/>
      <c r="DP184" s="638"/>
      <c r="DQ184" s="638"/>
      <c r="DR184" s="638"/>
      <c r="DS184" s="638"/>
      <c r="DT184" s="638"/>
      <c r="DU184" s="638"/>
      <c r="DV184" s="638"/>
      <c r="DW184" s="638"/>
      <c r="DX184" s="638"/>
      <c r="DY184" s="638"/>
      <c r="DZ184" s="638"/>
      <c r="EA184" s="638"/>
      <c r="EB184" s="638"/>
      <c r="EC184" s="638"/>
      <c r="ED184" s="1835"/>
      <c r="EE184" s="1841"/>
      <c r="EF184" s="708"/>
      <c r="EG184" s="638"/>
      <c r="EH184" s="638"/>
      <c r="EI184" s="638"/>
      <c r="EJ184" s="638"/>
      <c r="EK184" s="638"/>
      <c r="EL184" s="638"/>
      <c r="EM184" s="638"/>
      <c r="EN184" s="638"/>
      <c r="EO184" s="638"/>
      <c r="EP184" s="638"/>
      <c r="EQ184" s="638"/>
      <c r="ER184" s="638"/>
      <c r="ES184" s="638"/>
      <c r="ET184" s="638"/>
      <c r="EU184" s="638"/>
      <c r="EV184" s="638"/>
      <c r="EW184" s="638"/>
      <c r="EX184" s="638"/>
      <c r="EY184" s="638"/>
      <c r="EZ184" s="638"/>
      <c r="FA184" s="1835"/>
      <c r="FB184" s="1841"/>
      <c r="FC184" s="708"/>
      <c r="FD184" s="638"/>
      <c r="FE184" s="638"/>
      <c r="FF184" s="638"/>
      <c r="FG184" s="638"/>
      <c r="FH184" s="638"/>
      <c r="FI184" s="638"/>
      <c r="FJ184" s="638"/>
      <c r="FK184" s="638"/>
      <c r="FL184" s="638"/>
      <c r="FM184" s="638"/>
      <c r="FN184" s="638"/>
      <c r="FO184" s="638"/>
      <c r="FP184" s="638"/>
      <c r="FQ184" s="638"/>
      <c r="FR184" s="638"/>
      <c r="FS184" s="638"/>
      <c r="FT184" s="638"/>
      <c r="FU184" s="638"/>
      <c r="FV184" s="638"/>
      <c r="FW184" s="638"/>
      <c r="FX184" s="1835"/>
      <c r="FY184" s="1841"/>
      <c r="FZ184" s="708"/>
    </row>
    <row r="185" spans="1:182" ht="12.75" customHeight="1" x14ac:dyDescent="0.2"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1835"/>
      <c r="AQ185" s="1840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BL185" s="341"/>
      <c r="BM185" s="1835"/>
      <c r="BN185" s="1840"/>
      <c r="BP185" s="341"/>
      <c r="BQ185" s="341"/>
      <c r="BR185" s="341"/>
      <c r="BS185" s="341"/>
      <c r="BT185" s="341"/>
      <c r="BU185" s="341"/>
      <c r="BV185" s="341"/>
      <c r="BW185" s="341"/>
      <c r="BX185" s="341"/>
      <c r="BY185" s="341"/>
      <c r="BZ185" s="341"/>
      <c r="CA185" s="341"/>
      <c r="CB185" s="341"/>
      <c r="CC185" s="341"/>
      <c r="CD185" s="341"/>
      <c r="CE185" s="341"/>
      <c r="CF185" s="341"/>
      <c r="CG185" s="341"/>
      <c r="CH185" s="341"/>
      <c r="CI185" s="341"/>
      <c r="CJ185" s="1835"/>
      <c r="CK185" s="1840"/>
      <c r="CM185" s="341"/>
      <c r="CN185" s="341"/>
      <c r="CO185" s="341"/>
      <c r="CP185" s="341"/>
      <c r="CQ185" s="341"/>
      <c r="CR185" s="341"/>
      <c r="CS185" s="341"/>
      <c r="CT185" s="341"/>
      <c r="CU185" s="341"/>
      <c r="CV185" s="341"/>
      <c r="CW185" s="341"/>
      <c r="CX185" s="341"/>
      <c r="CY185" s="341"/>
      <c r="CZ185" s="341"/>
      <c r="DA185" s="341"/>
      <c r="DB185" s="341"/>
      <c r="DC185" s="341"/>
      <c r="DD185" s="341"/>
      <c r="DE185" s="341"/>
      <c r="DF185" s="341"/>
      <c r="DG185" s="1835"/>
      <c r="DH185" s="1840"/>
      <c r="DJ185" s="341"/>
      <c r="DK185" s="341"/>
      <c r="DL185" s="341"/>
      <c r="DM185" s="341"/>
      <c r="DN185" s="341"/>
      <c r="DO185" s="341"/>
      <c r="DP185" s="341"/>
      <c r="DQ185" s="341"/>
      <c r="DR185" s="341"/>
      <c r="DS185" s="341"/>
      <c r="DT185" s="341"/>
      <c r="DU185" s="341"/>
      <c r="DV185" s="341"/>
      <c r="DW185" s="341"/>
      <c r="DX185" s="341"/>
      <c r="DY185" s="341"/>
      <c r="DZ185" s="341"/>
      <c r="EA185" s="341"/>
      <c r="EB185" s="341"/>
      <c r="EC185" s="341"/>
      <c r="ED185" s="1835"/>
      <c r="EE185" s="1840"/>
      <c r="EG185" s="341"/>
      <c r="EH185" s="341"/>
      <c r="EI185" s="341"/>
      <c r="EJ185" s="341"/>
      <c r="EK185" s="341"/>
      <c r="EL185" s="341"/>
      <c r="EM185" s="341"/>
      <c r="EN185" s="341"/>
      <c r="EO185" s="341"/>
      <c r="EP185" s="341"/>
      <c r="EQ185" s="341"/>
      <c r="ER185" s="341"/>
      <c r="ES185" s="341"/>
      <c r="ET185" s="341"/>
      <c r="EU185" s="341"/>
      <c r="EV185" s="341"/>
      <c r="EW185" s="341"/>
      <c r="EX185" s="341"/>
      <c r="EY185" s="341"/>
      <c r="EZ185" s="341"/>
      <c r="FA185" s="1835"/>
      <c r="FB185" s="1840"/>
      <c r="FD185" s="341"/>
      <c r="FE185" s="341"/>
      <c r="FF185" s="341"/>
      <c r="FG185" s="341"/>
      <c r="FH185" s="341"/>
      <c r="FI185" s="341"/>
      <c r="FJ185" s="341"/>
      <c r="FK185" s="341"/>
      <c r="FL185" s="341"/>
      <c r="FM185" s="341"/>
      <c r="FN185" s="341"/>
      <c r="FO185" s="341"/>
      <c r="FP185" s="341"/>
      <c r="FQ185" s="341"/>
      <c r="FR185" s="341"/>
      <c r="FS185" s="341"/>
      <c r="FT185" s="341"/>
      <c r="FU185" s="341"/>
      <c r="FV185" s="341"/>
      <c r="FW185" s="341"/>
      <c r="FX185" s="1835"/>
      <c r="FY185" s="1840"/>
    </row>
    <row r="186" spans="1:182" x14ac:dyDescent="0.2"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1835"/>
      <c r="AQ186" s="18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  <c r="BC186" s="341"/>
      <c r="BD186" s="341"/>
      <c r="BE186" s="341"/>
      <c r="BF186" s="341"/>
      <c r="BG186" s="341"/>
      <c r="BH186" s="341"/>
      <c r="BI186" s="341"/>
      <c r="BJ186" s="341"/>
      <c r="BK186" s="341"/>
      <c r="BL186" s="341"/>
      <c r="BM186" s="1835"/>
      <c r="BN186" s="1841"/>
      <c r="BP186" s="341"/>
      <c r="BQ186" s="341"/>
      <c r="BR186" s="341"/>
      <c r="BS186" s="341"/>
      <c r="BT186" s="341"/>
      <c r="BU186" s="341"/>
      <c r="BV186" s="341"/>
      <c r="BW186" s="341"/>
      <c r="BX186" s="341"/>
      <c r="BY186" s="341"/>
      <c r="BZ186" s="341"/>
      <c r="CA186" s="341"/>
      <c r="CB186" s="341"/>
      <c r="CC186" s="341"/>
      <c r="CD186" s="341"/>
      <c r="CE186" s="341"/>
      <c r="CF186" s="341"/>
      <c r="CG186" s="341"/>
      <c r="CH186" s="341"/>
      <c r="CI186" s="341"/>
      <c r="CJ186" s="1835"/>
      <c r="CK186" s="1841"/>
      <c r="CM186" s="341"/>
      <c r="CN186" s="341"/>
      <c r="CO186" s="341"/>
      <c r="CP186" s="341"/>
      <c r="CQ186" s="341"/>
      <c r="CR186" s="341"/>
      <c r="CS186" s="341"/>
      <c r="CT186" s="341"/>
      <c r="CU186" s="341"/>
      <c r="CV186" s="341"/>
      <c r="CW186" s="341"/>
      <c r="CX186" s="341"/>
      <c r="CY186" s="341"/>
      <c r="CZ186" s="341"/>
      <c r="DA186" s="341"/>
      <c r="DB186" s="341"/>
      <c r="DC186" s="341"/>
      <c r="DD186" s="341"/>
      <c r="DE186" s="341"/>
      <c r="DF186" s="341"/>
      <c r="DG186" s="1835"/>
      <c r="DH186" s="1841"/>
      <c r="DJ186" s="341"/>
      <c r="DK186" s="341"/>
      <c r="DL186" s="341"/>
      <c r="DM186" s="341"/>
      <c r="DN186" s="341"/>
      <c r="DO186" s="341"/>
      <c r="DP186" s="341"/>
      <c r="DQ186" s="341"/>
      <c r="DR186" s="341"/>
      <c r="DS186" s="341"/>
      <c r="DT186" s="341"/>
      <c r="DU186" s="341"/>
      <c r="DV186" s="341"/>
      <c r="DW186" s="341"/>
      <c r="DX186" s="341"/>
      <c r="DY186" s="341"/>
      <c r="DZ186" s="341"/>
      <c r="EA186" s="341"/>
      <c r="EB186" s="341"/>
      <c r="EC186" s="341"/>
      <c r="ED186" s="1835"/>
      <c r="EE186" s="1841"/>
      <c r="EG186" s="341"/>
      <c r="EH186" s="341"/>
      <c r="EI186" s="341"/>
      <c r="EJ186" s="341"/>
      <c r="EK186" s="341"/>
      <c r="EL186" s="341"/>
      <c r="EM186" s="341"/>
      <c r="EN186" s="341"/>
      <c r="EO186" s="341"/>
      <c r="EP186" s="341"/>
      <c r="EQ186" s="341"/>
      <c r="ER186" s="341"/>
      <c r="ES186" s="341"/>
      <c r="ET186" s="341"/>
      <c r="EU186" s="341"/>
      <c r="EV186" s="341"/>
      <c r="EW186" s="341"/>
      <c r="EX186" s="341"/>
      <c r="EY186" s="341"/>
      <c r="EZ186" s="341"/>
      <c r="FA186" s="1835"/>
      <c r="FB186" s="1841"/>
      <c r="FD186" s="341"/>
      <c r="FE186" s="341"/>
      <c r="FF186" s="341"/>
      <c r="FG186" s="341"/>
      <c r="FH186" s="341"/>
      <c r="FI186" s="341"/>
      <c r="FJ186" s="341"/>
      <c r="FK186" s="341"/>
      <c r="FL186" s="341"/>
      <c r="FM186" s="341"/>
      <c r="FN186" s="341"/>
      <c r="FO186" s="341"/>
      <c r="FP186" s="341"/>
      <c r="FQ186" s="341"/>
      <c r="FR186" s="341"/>
      <c r="FS186" s="341"/>
      <c r="FT186" s="341"/>
      <c r="FU186" s="341"/>
      <c r="FV186" s="341"/>
      <c r="FW186" s="341"/>
      <c r="FX186" s="1835"/>
      <c r="FY186" s="1841"/>
    </row>
    <row r="187" spans="1:182" x14ac:dyDescent="0.2"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1835"/>
      <c r="AQ187" s="1841"/>
      <c r="AR187" s="960"/>
      <c r="AS187" s="341"/>
      <c r="AT187" s="341"/>
      <c r="AU187" s="341"/>
      <c r="AV187" s="341"/>
      <c r="AW187" s="341"/>
      <c r="AX187" s="341"/>
      <c r="AY187" s="341"/>
      <c r="AZ187" s="341"/>
      <c r="BA187" s="341"/>
      <c r="BB187" s="341"/>
      <c r="BC187" s="341"/>
      <c r="BD187" s="341"/>
      <c r="BE187" s="341"/>
      <c r="BF187" s="341"/>
      <c r="BG187" s="341"/>
      <c r="BH187" s="341"/>
      <c r="BI187" s="341"/>
      <c r="BJ187" s="341"/>
      <c r="BK187" s="341"/>
      <c r="BL187" s="341"/>
      <c r="BM187" s="1835"/>
      <c r="BN187" s="1841"/>
      <c r="BO187" s="960"/>
      <c r="BP187" s="341"/>
      <c r="BQ187" s="341"/>
      <c r="BR187" s="341"/>
      <c r="BS187" s="341"/>
      <c r="BT187" s="341"/>
      <c r="BU187" s="341"/>
      <c r="BV187" s="341"/>
      <c r="BW187" s="341"/>
      <c r="BX187" s="341"/>
      <c r="BY187" s="341"/>
      <c r="BZ187" s="341"/>
      <c r="CA187" s="341"/>
      <c r="CB187" s="341"/>
      <c r="CC187" s="341"/>
      <c r="CD187" s="341"/>
      <c r="CE187" s="341"/>
      <c r="CF187" s="341"/>
      <c r="CG187" s="341"/>
      <c r="CH187" s="341"/>
      <c r="CI187" s="341"/>
      <c r="CJ187" s="1835"/>
      <c r="CK187" s="1841"/>
      <c r="CL187" s="960"/>
      <c r="CM187" s="341"/>
      <c r="CN187" s="341"/>
      <c r="CO187" s="341"/>
      <c r="CP187" s="341"/>
      <c r="CQ187" s="341"/>
      <c r="CR187" s="341"/>
      <c r="CS187" s="341"/>
      <c r="CT187" s="341"/>
      <c r="CU187" s="341"/>
      <c r="CV187" s="341"/>
      <c r="CW187" s="341"/>
      <c r="CX187" s="341"/>
      <c r="CY187" s="341"/>
      <c r="CZ187" s="341"/>
      <c r="DA187" s="341"/>
      <c r="DB187" s="341"/>
      <c r="DC187" s="341"/>
      <c r="DD187" s="341"/>
      <c r="DE187" s="341"/>
      <c r="DF187" s="341"/>
      <c r="DG187" s="1835"/>
      <c r="DH187" s="1841"/>
      <c r="DI187" s="960"/>
      <c r="DJ187" s="341"/>
      <c r="DK187" s="341"/>
      <c r="DL187" s="341"/>
      <c r="DM187" s="341"/>
      <c r="DN187" s="341"/>
      <c r="DO187" s="341"/>
      <c r="DP187" s="341"/>
      <c r="DQ187" s="341"/>
      <c r="DR187" s="341"/>
      <c r="DS187" s="341"/>
      <c r="DT187" s="341"/>
      <c r="DU187" s="341"/>
      <c r="DV187" s="341"/>
      <c r="DW187" s="341"/>
      <c r="DX187" s="341"/>
      <c r="DY187" s="341"/>
      <c r="DZ187" s="341"/>
      <c r="EA187" s="341"/>
      <c r="EB187" s="341"/>
      <c r="EC187" s="341"/>
      <c r="ED187" s="1835"/>
      <c r="EE187" s="1841"/>
      <c r="EF187" s="960"/>
      <c r="EG187" s="341"/>
      <c r="EH187" s="341"/>
      <c r="EI187" s="341"/>
      <c r="EJ187" s="341"/>
      <c r="EK187" s="341"/>
      <c r="EL187" s="341"/>
      <c r="EM187" s="341"/>
      <c r="EN187" s="341"/>
      <c r="EO187" s="341"/>
      <c r="EP187" s="341"/>
      <c r="EQ187" s="341"/>
      <c r="ER187" s="341"/>
      <c r="ES187" s="341"/>
      <c r="ET187" s="341"/>
      <c r="EU187" s="341"/>
      <c r="EV187" s="341"/>
      <c r="EW187" s="341"/>
      <c r="EX187" s="341"/>
      <c r="EY187" s="341"/>
      <c r="EZ187" s="341"/>
      <c r="FA187" s="1835"/>
      <c r="FB187" s="1841"/>
      <c r="FC187" s="960"/>
      <c r="FD187" s="341"/>
      <c r="FE187" s="341"/>
      <c r="FF187" s="341"/>
      <c r="FG187" s="341"/>
      <c r="FH187" s="341"/>
      <c r="FI187" s="341"/>
      <c r="FJ187" s="341"/>
      <c r="FK187" s="341"/>
      <c r="FL187" s="341"/>
      <c r="FM187" s="341"/>
      <c r="FN187" s="341"/>
      <c r="FO187" s="341"/>
      <c r="FP187" s="341"/>
      <c r="FQ187" s="341"/>
      <c r="FR187" s="341"/>
      <c r="FS187" s="341"/>
      <c r="FT187" s="341"/>
      <c r="FU187" s="341"/>
      <c r="FV187" s="341"/>
      <c r="FW187" s="341"/>
      <c r="FX187" s="1835"/>
      <c r="FY187" s="1841"/>
      <c r="FZ187" s="960"/>
    </row>
    <row r="188" spans="1:182" x14ac:dyDescent="0.2"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1835"/>
      <c r="AQ188" s="18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  <c r="BC188" s="341"/>
      <c r="BD188" s="341"/>
      <c r="BE188" s="341"/>
      <c r="BF188" s="341"/>
      <c r="BG188" s="341"/>
      <c r="BH188" s="341"/>
      <c r="BI188" s="341"/>
      <c r="BJ188" s="341"/>
      <c r="BK188" s="341"/>
      <c r="BL188" s="341"/>
      <c r="BM188" s="1835"/>
      <c r="BN188" s="1841"/>
      <c r="BP188" s="341"/>
      <c r="BQ188" s="341"/>
      <c r="BR188" s="341"/>
      <c r="BS188" s="341"/>
      <c r="BT188" s="341"/>
      <c r="BU188" s="341"/>
      <c r="BV188" s="341"/>
      <c r="BW188" s="341"/>
      <c r="BX188" s="341"/>
      <c r="BY188" s="341"/>
      <c r="BZ188" s="341"/>
      <c r="CA188" s="341"/>
      <c r="CB188" s="341"/>
      <c r="CC188" s="341"/>
      <c r="CD188" s="341"/>
      <c r="CE188" s="341"/>
      <c r="CF188" s="341"/>
      <c r="CG188" s="341"/>
      <c r="CH188" s="341"/>
      <c r="CI188" s="341"/>
      <c r="CJ188" s="1835"/>
      <c r="CK188" s="1841"/>
      <c r="CM188" s="341"/>
      <c r="CN188" s="341"/>
      <c r="CO188" s="341"/>
      <c r="CP188" s="341"/>
      <c r="CQ188" s="341"/>
      <c r="CR188" s="341"/>
      <c r="CS188" s="341"/>
      <c r="CT188" s="341"/>
      <c r="CU188" s="341"/>
      <c r="CV188" s="341"/>
      <c r="CW188" s="341"/>
      <c r="CX188" s="341"/>
      <c r="CY188" s="341"/>
      <c r="CZ188" s="341"/>
      <c r="DA188" s="341"/>
      <c r="DB188" s="341"/>
      <c r="DC188" s="341"/>
      <c r="DD188" s="341"/>
      <c r="DE188" s="341"/>
      <c r="DF188" s="341"/>
      <c r="DG188" s="1835"/>
      <c r="DH188" s="1841"/>
      <c r="DJ188" s="341"/>
      <c r="DK188" s="341"/>
      <c r="DL188" s="341"/>
      <c r="DM188" s="341"/>
      <c r="DN188" s="341"/>
      <c r="DO188" s="341"/>
      <c r="DP188" s="341"/>
      <c r="DQ188" s="341"/>
      <c r="DR188" s="341"/>
      <c r="DS188" s="341"/>
      <c r="DT188" s="341"/>
      <c r="DU188" s="341"/>
      <c r="DV188" s="341"/>
      <c r="DW188" s="341"/>
      <c r="DX188" s="341"/>
      <c r="DY188" s="341"/>
      <c r="DZ188" s="341"/>
      <c r="EA188" s="341"/>
      <c r="EB188" s="341"/>
      <c r="EC188" s="341"/>
      <c r="ED188" s="1835"/>
      <c r="EE188" s="1841"/>
      <c r="EG188" s="341"/>
      <c r="EH188" s="341"/>
      <c r="EI188" s="341"/>
      <c r="EJ188" s="341"/>
      <c r="EK188" s="341"/>
      <c r="EL188" s="341"/>
      <c r="EM188" s="341"/>
      <c r="EN188" s="341"/>
      <c r="EO188" s="341"/>
      <c r="EP188" s="341"/>
      <c r="EQ188" s="341"/>
      <c r="ER188" s="341"/>
      <c r="ES188" s="341"/>
      <c r="ET188" s="341"/>
      <c r="EU188" s="341"/>
      <c r="EV188" s="341"/>
      <c r="EW188" s="341"/>
      <c r="EX188" s="341"/>
      <c r="EY188" s="341"/>
      <c r="EZ188" s="341"/>
      <c r="FA188" s="1835"/>
      <c r="FB188" s="1841"/>
      <c r="FD188" s="341"/>
      <c r="FE188" s="341"/>
      <c r="FF188" s="341"/>
      <c r="FG188" s="341"/>
      <c r="FH188" s="341"/>
      <c r="FI188" s="341"/>
      <c r="FJ188" s="341"/>
      <c r="FK188" s="341"/>
      <c r="FL188" s="341"/>
      <c r="FM188" s="341"/>
      <c r="FN188" s="341"/>
      <c r="FO188" s="341"/>
      <c r="FP188" s="341"/>
      <c r="FQ188" s="341"/>
      <c r="FR188" s="341"/>
      <c r="FS188" s="341"/>
      <c r="FT188" s="341"/>
      <c r="FU188" s="341"/>
      <c r="FV188" s="341"/>
      <c r="FW188" s="341"/>
      <c r="FX188" s="1835"/>
      <c r="FY188" s="1841"/>
    </row>
    <row r="189" spans="1:182" x14ac:dyDescent="0.2"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1835"/>
      <c r="AQ189" s="1841"/>
      <c r="AS189" s="341"/>
      <c r="AT189" s="341"/>
      <c r="AU189" s="341"/>
      <c r="AV189" s="341"/>
      <c r="AW189" s="341"/>
      <c r="AX189" s="341"/>
      <c r="AY189" s="341"/>
      <c r="AZ189" s="341"/>
      <c r="BA189" s="341"/>
      <c r="BB189" s="341"/>
      <c r="BC189" s="341"/>
      <c r="BD189" s="341"/>
      <c r="BE189" s="341"/>
      <c r="BF189" s="341"/>
      <c r="BG189" s="341"/>
      <c r="BH189" s="341"/>
      <c r="BI189" s="341"/>
      <c r="BJ189" s="341"/>
      <c r="BK189" s="341"/>
      <c r="BL189" s="341"/>
      <c r="BM189" s="1835"/>
      <c r="BN189" s="1841"/>
      <c r="BP189" s="341"/>
      <c r="BQ189" s="341"/>
      <c r="BR189" s="341"/>
      <c r="BS189" s="341"/>
      <c r="BT189" s="341"/>
      <c r="BU189" s="341"/>
      <c r="BV189" s="341"/>
      <c r="BW189" s="341"/>
      <c r="BX189" s="341"/>
      <c r="BY189" s="341"/>
      <c r="BZ189" s="341"/>
      <c r="CA189" s="341"/>
      <c r="CB189" s="341"/>
      <c r="CC189" s="341"/>
      <c r="CD189" s="341"/>
      <c r="CE189" s="341"/>
      <c r="CF189" s="341"/>
      <c r="CG189" s="341"/>
      <c r="CH189" s="341"/>
      <c r="CI189" s="341"/>
      <c r="CJ189" s="1835"/>
      <c r="CK189" s="1841"/>
      <c r="CM189" s="341"/>
      <c r="CN189" s="341"/>
      <c r="CO189" s="341"/>
      <c r="CP189" s="341"/>
      <c r="CQ189" s="341"/>
      <c r="CR189" s="341"/>
      <c r="CS189" s="341"/>
      <c r="CT189" s="341"/>
      <c r="CU189" s="341"/>
      <c r="CV189" s="341"/>
      <c r="CW189" s="341"/>
      <c r="CX189" s="341"/>
      <c r="CY189" s="341"/>
      <c r="CZ189" s="341"/>
      <c r="DA189" s="341"/>
      <c r="DB189" s="341"/>
      <c r="DC189" s="341"/>
      <c r="DD189" s="341"/>
      <c r="DE189" s="341"/>
      <c r="DF189" s="341"/>
      <c r="DG189" s="1835"/>
      <c r="DH189" s="1841"/>
      <c r="DJ189" s="341"/>
      <c r="DK189" s="341"/>
      <c r="DL189" s="341"/>
      <c r="DM189" s="341"/>
      <c r="DN189" s="341"/>
      <c r="DO189" s="341"/>
      <c r="DP189" s="341"/>
      <c r="DQ189" s="341"/>
      <c r="DR189" s="341"/>
      <c r="DS189" s="341"/>
      <c r="DT189" s="341"/>
      <c r="DU189" s="341"/>
      <c r="DV189" s="341"/>
      <c r="DW189" s="341"/>
      <c r="DX189" s="341"/>
      <c r="DY189" s="341"/>
      <c r="DZ189" s="341"/>
      <c r="EA189" s="341"/>
      <c r="EB189" s="341"/>
      <c r="EC189" s="341"/>
      <c r="ED189" s="1835"/>
      <c r="EE189" s="1841"/>
      <c r="EG189" s="341"/>
      <c r="EH189" s="341"/>
      <c r="EI189" s="341"/>
      <c r="EJ189" s="341"/>
      <c r="EK189" s="341"/>
      <c r="EL189" s="341"/>
      <c r="EM189" s="341"/>
      <c r="EN189" s="341"/>
      <c r="EO189" s="341"/>
      <c r="EP189" s="341"/>
      <c r="EQ189" s="341"/>
      <c r="ER189" s="341"/>
      <c r="ES189" s="341"/>
      <c r="ET189" s="341"/>
      <c r="EU189" s="341"/>
      <c r="EV189" s="341"/>
      <c r="EW189" s="341"/>
      <c r="EX189" s="341"/>
      <c r="EY189" s="341"/>
      <c r="EZ189" s="341"/>
      <c r="FA189" s="1835"/>
      <c r="FB189" s="1841"/>
      <c r="FD189" s="341"/>
      <c r="FE189" s="341"/>
      <c r="FF189" s="341"/>
      <c r="FG189" s="341"/>
      <c r="FH189" s="341"/>
      <c r="FI189" s="341"/>
      <c r="FJ189" s="341"/>
      <c r="FK189" s="341"/>
      <c r="FL189" s="341"/>
      <c r="FM189" s="341"/>
      <c r="FN189" s="341"/>
      <c r="FO189" s="341"/>
      <c r="FP189" s="341"/>
      <c r="FQ189" s="341"/>
      <c r="FR189" s="341"/>
      <c r="FS189" s="341"/>
      <c r="FT189" s="341"/>
      <c r="FU189" s="341"/>
      <c r="FV189" s="341"/>
      <c r="FW189" s="341"/>
      <c r="FX189" s="1835"/>
      <c r="FY189" s="1841"/>
    </row>
    <row r="190" spans="1:182" x14ac:dyDescent="0.2">
      <c r="W190" s="638"/>
      <c r="X190" s="638"/>
      <c r="Y190" s="638"/>
      <c r="Z190" s="638"/>
      <c r="AA190" s="638"/>
      <c r="AB190" s="638"/>
      <c r="AC190" s="638"/>
      <c r="AD190" s="638"/>
      <c r="AE190" s="638"/>
      <c r="AF190" s="638"/>
      <c r="AG190" s="638"/>
      <c r="AH190" s="638"/>
      <c r="AI190" s="638"/>
      <c r="AJ190" s="638"/>
      <c r="AK190" s="638"/>
      <c r="AL190" s="638"/>
      <c r="AM190" s="638"/>
      <c r="AN190" s="638"/>
      <c r="AO190" s="638"/>
      <c r="AP190" s="1835"/>
      <c r="AQ190" s="1841"/>
      <c r="AR190" s="708"/>
      <c r="AS190" s="638"/>
      <c r="AT190" s="638"/>
      <c r="AU190" s="638"/>
      <c r="AV190" s="638"/>
      <c r="AW190" s="638"/>
      <c r="AX190" s="638"/>
      <c r="AY190" s="638"/>
      <c r="AZ190" s="638"/>
      <c r="BA190" s="638"/>
      <c r="BB190" s="638"/>
      <c r="BC190" s="638"/>
      <c r="BD190" s="638"/>
      <c r="BE190" s="638"/>
      <c r="BF190" s="638"/>
      <c r="BG190" s="638"/>
      <c r="BH190" s="638"/>
      <c r="BI190" s="638"/>
      <c r="BJ190" s="638"/>
      <c r="BK190" s="638"/>
      <c r="BL190" s="638"/>
      <c r="BM190" s="1835"/>
      <c r="BN190" s="1841"/>
      <c r="BO190" s="708"/>
      <c r="BP190" s="638"/>
      <c r="BQ190" s="638"/>
      <c r="BR190" s="638"/>
      <c r="BS190" s="638"/>
      <c r="BT190" s="638"/>
      <c r="BU190" s="638"/>
      <c r="BV190" s="638"/>
      <c r="BW190" s="638"/>
      <c r="BX190" s="638"/>
      <c r="BY190" s="638"/>
      <c r="BZ190" s="638"/>
      <c r="CA190" s="638"/>
      <c r="CB190" s="638"/>
      <c r="CC190" s="638"/>
      <c r="CD190" s="638"/>
      <c r="CE190" s="638"/>
      <c r="CF190" s="638"/>
      <c r="CG190" s="638"/>
      <c r="CH190" s="638"/>
      <c r="CI190" s="638"/>
      <c r="CJ190" s="1835"/>
      <c r="CK190" s="1841"/>
      <c r="CL190" s="708"/>
      <c r="CM190" s="638"/>
      <c r="CN190" s="638"/>
      <c r="CO190" s="638"/>
      <c r="CP190" s="638"/>
      <c r="CQ190" s="638"/>
      <c r="CR190" s="638"/>
      <c r="CS190" s="638"/>
      <c r="CT190" s="638"/>
      <c r="CU190" s="638"/>
      <c r="CV190" s="638"/>
      <c r="CW190" s="638"/>
      <c r="CX190" s="638"/>
      <c r="CY190" s="638"/>
      <c r="CZ190" s="638"/>
      <c r="DA190" s="638"/>
      <c r="DB190" s="638"/>
      <c r="DC190" s="638"/>
      <c r="DD190" s="638"/>
      <c r="DE190" s="638"/>
      <c r="DF190" s="638"/>
      <c r="DG190" s="1835"/>
      <c r="DH190" s="1841"/>
      <c r="DI190" s="708"/>
      <c r="DJ190" s="638"/>
      <c r="DK190" s="638"/>
      <c r="DL190" s="638"/>
      <c r="DM190" s="638"/>
      <c r="DN190" s="638"/>
      <c r="DO190" s="638"/>
      <c r="DP190" s="638"/>
      <c r="DQ190" s="638"/>
      <c r="DR190" s="638"/>
      <c r="DS190" s="638"/>
      <c r="DT190" s="638"/>
      <c r="DU190" s="638"/>
      <c r="DV190" s="638"/>
      <c r="DW190" s="638"/>
      <c r="DX190" s="638"/>
      <c r="DY190" s="638"/>
      <c r="DZ190" s="638"/>
      <c r="EA190" s="638"/>
      <c r="EB190" s="638"/>
      <c r="EC190" s="638"/>
      <c r="ED190" s="1835"/>
      <c r="EE190" s="1841"/>
      <c r="EF190" s="708"/>
      <c r="EG190" s="638"/>
      <c r="EH190" s="638"/>
      <c r="EI190" s="638"/>
      <c r="EJ190" s="638"/>
      <c r="EK190" s="638"/>
      <c r="EL190" s="638"/>
      <c r="EM190" s="638"/>
      <c r="EN190" s="638"/>
      <c r="EO190" s="638"/>
      <c r="EP190" s="638"/>
      <c r="EQ190" s="638"/>
      <c r="ER190" s="638"/>
      <c r="ES190" s="638"/>
      <c r="ET190" s="638"/>
      <c r="EU190" s="638"/>
      <c r="EV190" s="638"/>
      <c r="EW190" s="638"/>
      <c r="EX190" s="638"/>
      <c r="EY190" s="638"/>
      <c r="EZ190" s="638"/>
      <c r="FA190" s="1835"/>
      <c r="FB190" s="1841"/>
      <c r="FC190" s="708"/>
      <c r="FD190" s="638"/>
      <c r="FE190" s="638"/>
      <c r="FF190" s="638"/>
      <c r="FG190" s="638"/>
      <c r="FH190" s="638"/>
      <c r="FI190" s="638"/>
      <c r="FJ190" s="638"/>
      <c r="FK190" s="638"/>
      <c r="FL190" s="638"/>
      <c r="FM190" s="638"/>
      <c r="FN190" s="638"/>
      <c r="FO190" s="638"/>
      <c r="FP190" s="638"/>
      <c r="FQ190" s="638"/>
      <c r="FR190" s="638"/>
      <c r="FS190" s="638"/>
      <c r="FT190" s="638"/>
      <c r="FU190" s="638"/>
      <c r="FV190" s="638"/>
      <c r="FW190" s="638"/>
      <c r="FX190" s="1835"/>
      <c r="FY190" s="1841"/>
      <c r="FZ190" s="708"/>
    </row>
    <row r="191" spans="1:182" ht="12.75" customHeight="1" x14ac:dyDescent="0.2"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1835"/>
      <c r="AQ191" s="1840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  <c r="BC191" s="341"/>
      <c r="BD191" s="341"/>
      <c r="BE191" s="341"/>
      <c r="BF191" s="341"/>
      <c r="BG191" s="341"/>
      <c r="BH191" s="341"/>
      <c r="BI191" s="341"/>
      <c r="BJ191" s="341"/>
      <c r="BK191" s="341"/>
      <c r="BL191" s="341"/>
      <c r="BM191" s="1835"/>
      <c r="BN191" s="1840"/>
      <c r="BP191" s="341"/>
      <c r="BQ191" s="341"/>
      <c r="BR191" s="341"/>
      <c r="BS191" s="341"/>
      <c r="BT191" s="341"/>
      <c r="BU191" s="341"/>
      <c r="BV191" s="341"/>
      <c r="BW191" s="341"/>
      <c r="BX191" s="341"/>
      <c r="BY191" s="341"/>
      <c r="BZ191" s="341"/>
      <c r="CA191" s="341"/>
      <c r="CB191" s="341"/>
      <c r="CC191" s="341"/>
      <c r="CD191" s="341"/>
      <c r="CE191" s="341"/>
      <c r="CF191" s="341"/>
      <c r="CG191" s="341"/>
      <c r="CH191" s="341"/>
      <c r="CI191" s="341"/>
      <c r="CJ191" s="1835"/>
      <c r="CK191" s="1840"/>
      <c r="CM191" s="341"/>
      <c r="CN191" s="341"/>
      <c r="CO191" s="341"/>
      <c r="CP191" s="341"/>
      <c r="CQ191" s="341"/>
      <c r="CR191" s="341"/>
      <c r="CS191" s="341"/>
      <c r="CT191" s="341"/>
      <c r="CU191" s="341"/>
      <c r="CV191" s="341"/>
      <c r="CW191" s="341"/>
      <c r="CX191" s="341"/>
      <c r="CY191" s="341"/>
      <c r="CZ191" s="341"/>
      <c r="DA191" s="341"/>
      <c r="DB191" s="341"/>
      <c r="DC191" s="341"/>
      <c r="DD191" s="341"/>
      <c r="DE191" s="341"/>
      <c r="DF191" s="341"/>
      <c r="DG191" s="1835"/>
      <c r="DH191" s="1840"/>
      <c r="DJ191" s="341"/>
      <c r="DK191" s="341"/>
      <c r="DL191" s="341"/>
      <c r="DM191" s="341"/>
      <c r="DN191" s="341"/>
      <c r="DO191" s="341"/>
      <c r="DP191" s="341"/>
      <c r="DQ191" s="341"/>
      <c r="DR191" s="341"/>
      <c r="DS191" s="341"/>
      <c r="DT191" s="341"/>
      <c r="DU191" s="341"/>
      <c r="DV191" s="341"/>
      <c r="DW191" s="341"/>
      <c r="DX191" s="341"/>
      <c r="DY191" s="341"/>
      <c r="DZ191" s="341"/>
      <c r="EA191" s="341"/>
      <c r="EB191" s="341"/>
      <c r="EC191" s="341"/>
      <c r="ED191" s="1835"/>
      <c r="EE191" s="1840"/>
      <c r="EG191" s="341"/>
      <c r="EH191" s="341"/>
      <c r="EI191" s="341"/>
      <c r="EJ191" s="341"/>
      <c r="EK191" s="341"/>
      <c r="EL191" s="341"/>
      <c r="EM191" s="341"/>
      <c r="EN191" s="341"/>
      <c r="EO191" s="341"/>
      <c r="EP191" s="341"/>
      <c r="EQ191" s="341"/>
      <c r="ER191" s="341"/>
      <c r="ES191" s="341"/>
      <c r="ET191" s="341"/>
      <c r="EU191" s="341"/>
      <c r="EV191" s="341"/>
      <c r="EW191" s="341"/>
      <c r="EX191" s="341"/>
      <c r="EY191" s="341"/>
      <c r="EZ191" s="341"/>
      <c r="FA191" s="1835"/>
      <c r="FB191" s="1840"/>
      <c r="FD191" s="341"/>
      <c r="FE191" s="341"/>
      <c r="FF191" s="341"/>
      <c r="FG191" s="341"/>
      <c r="FH191" s="341"/>
      <c r="FI191" s="341"/>
      <c r="FJ191" s="341"/>
      <c r="FK191" s="341"/>
      <c r="FL191" s="341"/>
      <c r="FM191" s="341"/>
      <c r="FN191" s="341"/>
      <c r="FO191" s="341"/>
      <c r="FP191" s="341"/>
      <c r="FQ191" s="341"/>
      <c r="FR191" s="341"/>
      <c r="FS191" s="341"/>
      <c r="FT191" s="341"/>
      <c r="FU191" s="341"/>
      <c r="FV191" s="341"/>
      <c r="FW191" s="341"/>
      <c r="FX191" s="1835"/>
      <c r="FY191" s="1840"/>
    </row>
    <row r="192" spans="1:182" x14ac:dyDescent="0.2"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1835"/>
      <c r="AQ192" s="18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  <c r="BC192" s="341"/>
      <c r="BD192" s="341"/>
      <c r="BE192" s="341"/>
      <c r="BF192" s="341"/>
      <c r="BG192" s="341"/>
      <c r="BH192" s="341"/>
      <c r="BI192" s="341"/>
      <c r="BJ192" s="341"/>
      <c r="BK192" s="341"/>
      <c r="BL192" s="341"/>
      <c r="BM192" s="1835"/>
      <c r="BN192" s="1841"/>
      <c r="BP192" s="341"/>
      <c r="BQ192" s="341"/>
      <c r="BR192" s="341"/>
      <c r="BS192" s="341"/>
      <c r="BT192" s="341"/>
      <c r="BU192" s="341"/>
      <c r="BV192" s="341"/>
      <c r="BW192" s="341"/>
      <c r="BX192" s="341"/>
      <c r="BY192" s="341"/>
      <c r="BZ192" s="341"/>
      <c r="CA192" s="341"/>
      <c r="CB192" s="341"/>
      <c r="CC192" s="341"/>
      <c r="CD192" s="341"/>
      <c r="CE192" s="341"/>
      <c r="CF192" s="341"/>
      <c r="CG192" s="341"/>
      <c r="CH192" s="341"/>
      <c r="CI192" s="341"/>
      <c r="CJ192" s="1835"/>
      <c r="CK192" s="1841"/>
      <c r="CM192" s="341"/>
      <c r="CN192" s="341"/>
      <c r="CO192" s="341"/>
      <c r="CP192" s="341"/>
      <c r="CQ192" s="341"/>
      <c r="CR192" s="341"/>
      <c r="CS192" s="341"/>
      <c r="CT192" s="341"/>
      <c r="CU192" s="341"/>
      <c r="CV192" s="341"/>
      <c r="CW192" s="341"/>
      <c r="CX192" s="341"/>
      <c r="CY192" s="341"/>
      <c r="CZ192" s="341"/>
      <c r="DA192" s="341"/>
      <c r="DB192" s="341"/>
      <c r="DC192" s="341"/>
      <c r="DD192" s="341"/>
      <c r="DE192" s="341"/>
      <c r="DF192" s="341"/>
      <c r="DG192" s="1835"/>
      <c r="DH192" s="1841"/>
      <c r="DJ192" s="341"/>
      <c r="DK192" s="341"/>
      <c r="DL192" s="341"/>
      <c r="DM192" s="341"/>
      <c r="DN192" s="341"/>
      <c r="DO192" s="341"/>
      <c r="DP192" s="341"/>
      <c r="DQ192" s="341"/>
      <c r="DR192" s="341"/>
      <c r="DS192" s="341"/>
      <c r="DT192" s="341"/>
      <c r="DU192" s="341"/>
      <c r="DV192" s="341"/>
      <c r="DW192" s="341"/>
      <c r="DX192" s="341"/>
      <c r="DY192" s="341"/>
      <c r="DZ192" s="341"/>
      <c r="EA192" s="341"/>
      <c r="EB192" s="341"/>
      <c r="EC192" s="341"/>
      <c r="ED192" s="1835"/>
      <c r="EE192" s="1841"/>
      <c r="EG192" s="341"/>
      <c r="EH192" s="341"/>
      <c r="EI192" s="341"/>
      <c r="EJ192" s="341"/>
      <c r="EK192" s="341"/>
      <c r="EL192" s="341"/>
      <c r="EM192" s="341"/>
      <c r="EN192" s="341"/>
      <c r="EO192" s="341"/>
      <c r="EP192" s="341"/>
      <c r="EQ192" s="341"/>
      <c r="ER192" s="341"/>
      <c r="ES192" s="341"/>
      <c r="ET192" s="341"/>
      <c r="EU192" s="341"/>
      <c r="EV192" s="341"/>
      <c r="EW192" s="341"/>
      <c r="EX192" s="341"/>
      <c r="EY192" s="341"/>
      <c r="EZ192" s="341"/>
      <c r="FA192" s="1835"/>
      <c r="FB192" s="1841"/>
      <c r="FD192" s="341"/>
      <c r="FE192" s="341"/>
      <c r="FF192" s="341"/>
      <c r="FG192" s="341"/>
      <c r="FH192" s="341"/>
      <c r="FI192" s="341"/>
      <c r="FJ192" s="341"/>
      <c r="FK192" s="341"/>
      <c r="FL192" s="341"/>
      <c r="FM192" s="341"/>
      <c r="FN192" s="341"/>
      <c r="FO192" s="341"/>
      <c r="FP192" s="341"/>
      <c r="FQ192" s="341"/>
      <c r="FR192" s="341"/>
      <c r="FS192" s="341"/>
      <c r="FT192" s="341"/>
      <c r="FU192" s="341"/>
      <c r="FV192" s="341"/>
      <c r="FW192" s="341"/>
      <c r="FX192" s="1835"/>
      <c r="FY192" s="1841"/>
    </row>
    <row r="193" spans="23:182" x14ac:dyDescent="0.2">
      <c r="W193" s="638"/>
      <c r="X193" s="638"/>
      <c r="Y193" s="638"/>
      <c r="Z193" s="638"/>
      <c r="AA193" s="638"/>
      <c r="AB193" s="638"/>
      <c r="AC193" s="638"/>
      <c r="AD193" s="638"/>
      <c r="AE193" s="638"/>
      <c r="AF193" s="638"/>
      <c r="AG193" s="638"/>
      <c r="AH193" s="638"/>
      <c r="AI193" s="638"/>
      <c r="AJ193" s="638"/>
      <c r="AK193" s="638"/>
      <c r="AL193" s="638"/>
      <c r="AM193" s="638"/>
      <c r="AN193" s="638"/>
      <c r="AO193" s="638"/>
      <c r="AP193" s="1835"/>
      <c r="AQ193" s="1841"/>
      <c r="AR193" s="708"/>
      <c r="AS193" s="638"/>
      <c r="AT193" s="638"/>
      <c r="AU193" s="638"/>
      <c r="AV193" s="638"/>
      <c r="AW193" s="638"/>
      <c r="AX193" s="638"/>
      <c r="AY193" s="638"/>
      <c r="AZ193" s="638"/>
      <c r="BA193" s="638"/>
      <c r="BB193" s="638"/>
      <c r="BC193" s="638"/>
      <c r="BD193" s="638"/>
      <c r="BE193" s="638"/>
      <c r="BF193" s="638"/>
      <c r="BG193" s="638"/>
      <c r="BH193" s="638"/>
      <c r="BI193" s="638"/>
      <c r="BJ193" s="638"/>
      <c r="BK193" s="638"/>
      <c r="BL193" s="638"/>
      <c r="BM193" s="1835"/>
      <c r="BN193" s="1841"/>
      <c r="BO193" s="708"/>
      <c r="BP193" s="638"/>
      <c r="BQ193" s="638"/>
      <c r="BR193" s="638"/>
      <c r="BS193" s="638"/>
      <c r="BT193" s="638"/>
      <c r="BU193" s="638"/>
      <c r="BV193" s="638"/>
      <c r="BW193" s="638"/>
      <c r="BX193" s="638"/>
      <c r="BY193" s="638"/>
      <c r="BZ193" s="638"/>
      <c r="CA193" s="638"/>
      <c r="CB193" s="638"/>
      <c r="CC193" s="638"/>
      <c r="CD193" s="638"/>
      <c r="CE193" s="638"/>
      <c r="CF193" s="638"/>
      <c r="CG193" s="638"/>
      <c r="CH193" s="638"/>
      <c r="CI193" s="638"/>
      <c r="CJ193" s="1835"/>
      <c r="CK193" s="1841"/>
      <c r="CL193" s="708"/>
      <c r="CM193" s="638"/>
      <c r="CN193" s="638"/>
      <c r="CO193" s="638"/>
      <c r="CP193" s="638"/>
      <c r="CQ193" s="638"/>
      <c r="CR193" s="638"/>
      <c r="CS193" s="638"/>
      <c r="CT193" s="638"/>
      <c r="CU193" s="638"/>
      <c r="CV193" s="638"/>
      <c r="CW193" s="638"/>
      <c r="CX193" s="638"/>
      <c r="CY193" s="638"/>
      <c r="CZ193" s="638"/>
      <c r="DA193" s="638"/>
      <c r="DB193" s="638"/>
      <c r="DC193" s="638"/>
      <c r="DD193" s="638"/>
      <c r="DE193" s="638"/>
      <c r="DF193" s="638"/>
      <c r="DG193" s="1835"/>
      <c r="DH193" s="1841"/>
      <c r="DI193" s="708"/>
      <c r="DJ193" s="638"/>
      <c r="DK193" s="638"/>
      <c r="DL193" s="638"/>
      <c r="DM193" s="638"/>
      <c r="DN193" s="638"/>
      <c r="DO193" s="638"/>
      <c r="DP193" s="638"/>
      <c r="DQ193" s="638"/>
      <c r="DR193" s="638"/>
      <c r="DS193" s="638"/>
      <c r="DT193" s="638"/>
      <c r="DU193" s="638"/>
      <c r="DV193" s="638"/>
      <c r="DW193" s="638"/>
      <c r="DX193" s="638"/>
      <c r="DY193" s="638"/>
      <c r="DZ193" s="638"/>
      <c r="EA193" s="638"/>
      <c r="EB193" s="638"/>
      <c r="EC193" s="638"/>
      <c r="ED193" s="1835"/>
      <c r="EE193" s="1841"/>
      <c r="EF193" s="708"/>
      <c r="EG193" s="638"/>
      <c r="EH193" s="638"/>
      <c r="EI193" s="638"/>
      <c r="EJ193" s="638"/>
      <c r="EK193" s="638"/>
      <c r="EL193" s="638"/>
      <c r="EM193" s="638"/>
      <c r="EN193" s="638"/>
      <c r="EO193" s="638"/>
      <c r="EP193" s="638"/>
      <c r="EQ193" s="638"/>
      <c r="ER193" s="638"/>
      <c r="ES193" s="638"/>
      <c r="ET193" s="638"/>
      <c r="EU193" s="638"/>
      <c r="EV193" s="638"/>
      <c r="EW193" s="638"/>
      <c r="EX193" s="638"/>
      <c r="EY193" s="638"/>
      <c r="EZ193" s="638"/>
      <c r="FA193" s="1835"/>
      <c r="FB193" s="1841"/>
      <c r="FC193" s="708"/>
      <c r="FD193" s="638"/>
      <c r="FE193" s="638"/>
      <c r="FF193" s="638"/>
      <c r="FG193" s="638"/>
      <c r="FH193" s="638"/>
      <c r="FI193" s="638"/>
      <c r="FJ193" s="638"/>
      <c r="FK193" s="638"/>
      <c r="FL193" s="638"/>
      <c r="FM193" s="638"/>
      <c r="FN193" s="638"/>
      <c r="FO193" s="638"/>
      <c r="FP193" s="638"/>
      <c r="FQ193" s="638"/>
      <c r="FR193" s="638"/>
      <c r="FS193" s="638"/>
      <c r="FT193" s="638"/>
      <c r="FU193" s="638"/>
      <c r="FV193" s="638"/>
      <c r="FW193" s="638"/>
      <c r="FX193" s="1835"/>
      <c r="FY193" s="1841"/>
      <c r="FZ193" s="708"/>
    </row>
    <row r="194" spans="23:182" ht="12.75" customHeight="1" x14ac:dyDescent="0.2"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1835"/>
      <c r="AQ194" s="1840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  <c r="BC194" s="341"/>
      <c r="BD194" s="341"/>
      <c r="BE194" s="341"/>
      <c r="BF194" s="341"/>
      <c r="BG194" s="341"/>
      <c r="BH194" s="341"/>
      <c r="BI194" s="341"/>
      <c r="BJ194" s="341"/>
      <c r="BK194" s="341"/>
      <c r="BL194" s="341"/>
      <c r="BM194" s="1835"/>
      <c r="BN194" s="1840"/>
      <c r="BP194" s="341"/>
      <c r="BQ194" s="341"/>
      <c r="BR194" s="341"/>
      <c r="BS194" s="341"/>
      <c r="BT194" s="341"/>
      <c r="BU194" s="341"/>
      <c r="BV194" s="341"/>
      <c r="BW194" s="341"/>
      <c r="BX194" s="341"/>
      <c r="BY194" s="341"/>
      <c r="BZ194" s="341"/>
      <c r="CA194" s="341"/>
      <c r="CB194" s="341"/>
      <c r="CC194" s="341"/>
      <c r="CD194" s="341"/>
      <c r="CE194" s="341"/>
      <c r="CF194" s="341"/>
      <c r="CG194" s="341"/>
      <c r="CH194" s="341"/>
      <c r="CI194" s="341"/>
      <c r="CJ194" s="1835"/>
      <c r="CK194" s="1840"/>
      <c r="CM194" s="341"/>
      <c r="CN194" s="341"/>
      <c r="CO194" s="341"/>
      <c r="CP194" s="341"/>
      <c r="CQ194" s="341"/>
      <c r="CR194" s="341"/>
      <c r="CS194" s="341"/>
      <c r="CT194" s="341"/>
      <c r="CU194" s="341"/>
      <c r="CV194" s="341"/>
      <c r="CW194" s="341"/>
      <c r="CX194" s="341"/>
      <c r="CY194" s="341"/>
      <c r="CZ194" s="341"/>
      <c r="DA194" s="341"/>
      <c r="DB194" s="341"/>
      <c r="DC194" s="341"/>
      <c r="DD194" s="341"/>
      <c r="DE194" s="341"/>
      <c r="DF194" s="341"/>
      <c r="DG194" s="1835"/>
      <c r="DH194" s="1840"/>
      <c r="DJ194" s="341"/>
      <c r="DK194" s="341"/>
      <c r="DL194" s="341"/>
      <c r="DM194" s="341"/>
      <c r="DN194" s="341"/>
      <c r="DO194" s="341"/>
      <c r="DP194" s="341"/>
      <c r="DQ194" s="341"/>
      <c r="DR194" s="341"/>
      <c r="DS194" s="341"/>
      <c r="DT194" s="341"/>
      <c r="DU194" s="341"/>
      <c r="DV194" s="341"/>
      <c r="DW194" s="341"/>
      <c r="DX194" s="341"/>
      <c r="DY194" s="341"/>
      <c r="DZ194" s="341"/>
      <c r="EA194" s="341"/>
      <c r="EB194" s="341"/>
      <c r="EC194" s="341"/>
      <c r="ED194" s="1835"/>
      <c r="EE194" s="1840"/>
      <c r="EG194" s="341"/>
      <c r="EH194" s="341"/>
      <c r="EI194" s="341"/>
      <c r="EJ194" s="341"/>
      <c r="EK194" s="341"/>
      <c r="EL194" s="341"/>
      <c r="EM194" s="341"/>
      <c r="EN194" s="341"/>
      <c r="EO194" s="341"/>
      <c r="EP194" s="341"/>
      <c r="EQ194" s="341"/>
      <c r="ER194" s="341"/>
      <c r="ES194" s="341"/>
      <c r="ET194" s="341"/>
      <c r="EU194" s="341"/>
      <c r="EV194" s="341"/>
      <c r="EW194" s="341"/>
      <c r="EX194" s="341"/>
      <c r="EY194" s="341"/>
      <c r="EZ194" s="341"/>
      <c r="FA194" s="1835"/>
      <c r="FB194" s="1840"/>
      <c r="FD194" s="341"/>
      <c r="FE194" s="341"/>
      <c r="FF194" s="341"/>
      <c r="FG194" s="341"/>
      <c r="FH194" s="341"/>
      <c r="FI194" s="341"/>
      <c r="FJ194" s="341"/>
      <c r="FK194" s="341"/>
      <c r="FL194" s="341"/>
      <c r="FM194" s="341"/>
      <c r="FN194" s="341"/>
      <c r="FO194" s="341"/>
      <c r="FP194" s="341"/>
      <c r="FQ194" s="341"/>
      <c r="FR194" s="341"/>
      <c r="FS194" s="341"/>
      <c r="FT194" s="341"/>
      <c r="FU194" s="341"/>
      <c r="FV194" s="341"/>
      <c r="FW194" s="341"/>
      <c r="FX194" s="1835"/>
      <c r="FY194" s="1840"/>
    </row>
    <row r="195" spans="23:182" x14ac:dyDescent="0.2"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1835"/>
      <c r="AQ195" s="1841"/>
      <c r="AS195" s="341"/>
      <c r="AT195" s="341"/>
      <c r="AU195" s="341"/>
      <c r="AV195" s="341"/>
      <c r="AW195" s="341"/>
      <c r="AX195" s="341"/>
      <c r="AY195" s="341"/>
      <c r="AZ195" s="341"/>
      <c r="BA195" s="341"/>
      <c r="BB195" s="341"/>
      <c r="BC195" s="341"/>
      <c r="BD195" s="341"/>
      <c r="BE195" s="341"/>
      <c r="BF195" s="341"/>
      <c r="BG195" s="341"/>
      <c r="BH195" s="341"/>
      <c r="BI195" s="341"/>
      <c r="BJ195" s="341"/>
      <c r="BK195" s="341"/>
      <c r="BL195" s="341"/>
      <c r="BM195" s="1835"/>
      <c r="BN195" s="1841"/>
      <c r="BP195" s="341"/>
      <c r="BQ195" s="341"/>
      <c r="BR195" s="341"/>
      <c r="BS195" s="341"/>
      <c r="BT195" s="341"/>
      <c r="BU195" s="341"/>
      <c r="BV195" s="341"/>
      <c r="BW195" s="341"/>
      <c r="BX195" s="341"/>
      <c r="BY195" s="341"/>
      <c r="BZ195" s="341"/>
      <c r="CA195" s="341"/>
      <c r="CB195" s="341"/>
      <c r="CC195" s="341"/>
      <c r="CD195" s="341"/>
      <c r="CE195" s="341"/>
      <c r="CF195" s="341"/>
      <c r="CG195" s="341"/>
      <c r="CH195" s="341"/>
      <c r="CI195" s="341"/>
      <c r="CJ195" s="1835"/>
      <c r="CK195" s="1841"/>
      <c r="CM195" s="341"/>
      <c r="CN195" s="341"/>
      <c r="CO195" s="341"/>
      <c r="CP195" s="341"/>
      <c r="CQ195" s="341"/>
      <c r="CR195" s="341"/>
      <c r="CS195" s="341"/>
      <c r="CT195" s="341"/>
      <c r="CU195" s="341"/>
      <c r="CV195" s="341"/>
      <c r="CW195" s="341"/>
      <c r="CX195" s="341"/>
      <c r="CY195" s="341"/>
      <c r="CZ195" s="341"/>
      <c r="DA195" s="341"/>
      <c r="DB195" s="341"/>
      <c r="DC195" s="341"/>
      <c r="DD195" s="341"/>
      <c r="DE195" s="341"/>
      <c r="DF195" s="341"/>
      <c r="DG195" s="1835"/>
      <c r="DH195" s="1841"/>
      <c r="DJ195" s="341"/>
      <c r="DK195" s="341"/>
      <c r="DL195" s="341"/>
      <c r="DM195" s="341"/>
      <c r="DN195" s="341"/>
      <c r="DO195" s="341"/>
      <c r="DP195" s="341"/>
      <c r="DQ195" s="341"/>
      <c r="DR195" s="341"/>
      <c r="DS195" s="341"/>
      <c r="DT195" s="341"/>
      <c r="DU195" s="341"/>
      <c r="DV195" s="341"/>
      <c r="DW195" s="341"/>
      <c r="DX195" s="341"/>
      <c r="DY195" s="341"/>
      <c r="DZ195" s="341"/>
      <c r="EA195" s="341"/>
      <c r="EB195" s="341"/>
      <c r="EC195" s="341"/>
      <c r="ED195" s="1835"/>
      <c r="EE195" s="1841"/>
      <c r="EG195" s="341"/>
      <c r="EH195" s="341"/>
      <c r="EI195" s="341"/>
      <c r="EJ195" s="341"/>
      <c r="EK195" s="341"/>
      <c r="EL195" s="341"/>
      <c r="EM195" s="341"/>
      <c r="EN195" s="341"/>
      <c r="EO195" s="341"/>
      <c r="EP195" s="341"/>
      <c r="EQ195" s="341"/>
      <c r="ER195" s="341"/>
      <c r="ES195" s="341"/>
      <c r="ET195" s="341"/>
      <c r="EU195" s="341"/>
      <c r="EV195" s="341"/>
      <c r="EW195" s="341"/>
      <c r="EX195" s="341"/>
      <c r="EY195" s="341"/>
      <c r="EZ195" s="341"/>
      <c r="FA195" s="1835"/>
      <c r="FB195" s="1841"/>
      <c r="FD195" s="341"/>
      <c r="FE195" s="341"/>
      <c r="FF195" s="341"/>
      <c r="FG195" s="341"/>
      <c r="FH195" s="341"/>
      <c r="FI195" s="341"/>
      <c r="FJ195" s="341"/>
      <c r="FK195" s="341"/>
      <c r="FL195" s="341"/>
      <c r="FM195" s="341"/>
      <c r="FN195" s="341"/>
      <c r="FO195" s="341"/>
      <c r="FP195" s="341"/>
      <c r="FQ195" s="341"/>
      <c r="FR195" s="341"/>
      <c r="FS195" s="341"/>
      <c r="FT195" s="341"/>
      <c r="FU195" s="341"/>
      <c r="FV195" s="341"/>
      <c r="FW195" s="341"/>
      <c r="FX195" s="1835"/>
      <c r="FY195" s="1841"/>
    </row>
    <row r="196" spans="23:182" x14ac:dyDescent="0.2"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1835"/>
      <c r="AQ196" s="1841"/>
      <c r="AR196" s="960"/>
      <c r="AS196" s="341"/>
      <c r="AT196" s="341"/>
      <c r="AU196" s="341"/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1"/>
      <c r="BI196" s="341"/>
      <c r="BJ196" s="341"/>
      <c r="BK196" s="341"/>
      <c r="BL196" s="341"/>
      <c r="BM196" s="1835"/>
      <c r="BN196" s="1841"/>
      <c r="BO196" s="960"/>
      <c r="BP196" s="341"/>
      <c r="BQ196" s="341"/>
      <c r="BR196" s="341"/>
      <c r="BS196" s="341"/>
      <c r="BT196" s="341"/>
      <c r="BU196" s="341"/>
      <c r="BV196" s="341"/>
      <c r="BW196" s="341"/>
      <c r="BX196" s="341"/>
      <c r="BY196" s="341"/>
      <c r="BZ196" s="341"/>
      <c r="CA196" s="341"/>
      <c r="CB196" s="341"/>
      <c r="CC196" s="341"/>
      <c r="CD196" s="341"/>
      <c r="CE196" s="341"/>
      <c r="CF196" s="341"/>
      <c r="CG196" s="341"/>
      <c r="CH196" s="341"/>
      <c r="CI196" s="341"/>
      <c r="CJ196" s="1835"/>
      <c r="CK196" s="1841"/>
      <c r="CL196" s="960"/>
      <c r="CM196" s="341"/>
      <c r="CN196" s="341"/>
      <c r="CO196" s="341"/>
      <c r="CP196" s="341"/>
      <c r="CQ196" s="341"/>
      <c r="CR196" s="341"/>
      <c r="CS196" s="341"/>
      <c r="CT196" s="341"/>
      <c r="CU196" s="341"/>
      <c r="CV196" s="341"/>
      <c r="CW196" s="341"/>
      <c r="CX196" s="341"/>
      <c r="CY196" s="341"/>
      <c r="CZ196" s="341"/>
      <c r="DA196" s="341"/>
      <c r="DB196" s="341"/>
      <c r="DC196" s="341"/>
      <c r="DD196" s="341"/>
      <c r="DE196" s="341"/>
      <c r="DF196" s="341"/>
      <c r="DG196" s="1835"/>
      <c r="DH196" s="1841"/>
      <c r="DI196" s="960"/>
      <c r="DJ196" s="341"/>
      <c r="DK196" s="341"/>
      <c r="DL196" s="341"/>
      <c r="DM196" s="341"/>
      <c r="DN196" s="341"/>
      <c r="DO196" s="341"/>
      <c r="DP196" s="341"/>
      <c r="DQ196" s="341"/>
      <c r="DR196" s="341"/>
      <c r="DS196" s="341"/>
      <c r="DT196" s="341"/>
      <c r="DU196" s="341"/>
      <c r="DV196" s="341"/>
      <c r="DW196" s="341"/>
      <c r="DX196" s="341"/>
      <c r="DY196" s="341"/>
      <c r="DZ196" s="341"/>
      <c r="EA196" s="341"/>
      <c r="EB196" s="341"/>
      <c r="EC196" s="341"/>
      <c r="ED196" s="1835"/>
      <c r="EE196" s="1841"/>
      <c r="EF196" s="960"/>
      <c r="EG196" s="341"/>
      <c r="EH196" s="341"/>
      <c r="EI196" s="341"/>
      <c r="EJ196" s="341"/>
      <c r="EK196" s="341"/>
      <c r="EL196" s="341"/>
      <c r="EM196" s="341"/>
      <c r="EN196" s="341"/>
      <c r="EO196" s="341"/>
      <c r="EP196" s="341"/>
      <c r="EQ196" s="341"/>
      <c r="ER196" s="341"/>
      <c r="ES196" s="341"/>
      <c r="ET196" s="341"/>
      <c r="EU196" s="341"/>
      <c r="EV196" s="341"/>
      <c r="EW196" s="341"/>
      <c r="EX196" s="341"/>
      <c r="EY196" s="341"/>
      <c r="EZ196" s="341"/>
      <c r="FA196" s="1835"/>
      <c r="FB196" s="1841"/>
      <c r="FC196" s="960"/>
      <c r="FD196" s="341"/>
      <c r="FE196" s="341"/>
      <c r="FF196" s="341"/>
      <c r="FG196" s="341"/>
      <c r="FH196" s="341"/>
      <c r="FI196" s="341"/>
      <c r="FJ196" s="341"/>
      <c r="FK196" s="341"/>
      <c r="FL196" s="341"/>
      <c r="FM196" s="341"/>
      <c r="FN196" s="341"/>
      <c r="FO196" s="341"/>
      <c r="FP196" s="341"/>
      <c r="FQ196" s="341"/>
      <c r="FR196" s="341"/>
      <c r="FS196" s="341"/>
      <c r="FT196" s="341"/>
      <c r="FU196" s="341"/>
      <c r="FV196" s="341"/>
      <c r="FW196" s="341"/>
      <c r="FX196" s="1835"/>
      <c r="FY196" s="1841"/>
      <c r="FZ196" s="960"/>
    </row>
    <row r="197" spans="23:182" x14ac:dyDescent="0.2"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1835"/>
      <c r="AQ197" s="1841"/>
      <c r="AS197" s="341"/>
      <c r="AT197" s="341"/>
      <c r="AU197" s="341"/>
      <c r="AV197" s="341"/>
      <c r="AW197" s="341"/>
      <c r="AX197" s="341"/>
      <c r="AY197" s="341"/>
      <c r="AZ197" s="341"/>
      <c r="BA197" s="341"/>
      <c r="BB197" s="341"/>
      <c r="BC197" s="341"/>
      <c r="BD197" s="341"/>
      <c r="BE197" s="341"/>
      <c r="BF197" s="341"/>
      <c r="BG197" s="341"/>
      <c r="BH197" s="341"/>
      <c r="BI197" s="341"/>
      <c r="BJ197" s="341"/>
      <c r="BK197" s="341"/>
      <c r="BL197" s="341"/>
      <c r="BM197" s="1835"/>
      <c r="BN197" s="1841"/>
      <c r="BP197" s="341"/>
      <c r="BQ197" s="341"/>
      <c r="BR197" s="341"/>
      <c r="BS197" s="341"/>
      <c r="BT197" s="341"/>
      <c r="BU197" s="341"/>
      <c r="BV197" s="341"/>
      <c r="BW197" s="341"/>
      <c r="BX197" s="341"/>
      <c r="BY197" s="341"/>
      <c r="BZ197" s="341"/>
      <c r="CA197" s="341"/>
      <c r="CB197" s="341"/>
      <c r="CC197" s="341"/>
      <c r="CD197" s="341"/>
      <c r="CE197" s="341"/>
      <c r="CF197" s="341"/>
      <c r="CG197" s="341"/>
      <c r="CH197" s="341"/>
      <c r="CI197" s="341"/>
      <c r="CJ197" s="1835"/>
      <c r="CK197" s="1841"/>
      <c r="CM197" s="341"/>
      <c r="CN197" s="341"/>
      <c r="CO197" s="341"/>
      <c r="CP197" s="341"/>
      <c r="CQ197" s="341"/>
      <c r="CR197" s="341"/>
      <c r="CS197" s="341"/>
      <c r="CT197" s="341"/>
      <c r="CU197" s="341"/>
      <c r="CV197" s="341"/>
      <c r="CW197" s="341"/>
      <c r="CX197" s="341"/>
      <c r="CY197" s="341"/>
      <c r="CZ197" s="341"/>
      <c r="DA197" s="341"/>
      <c r="DB197" s="341"/>
      <c r="DC197" s="341"/>
      <c r="DD197" s="341"/>
      <c r="DE197" s="341"/>
      <c r="DF197" s="341"/>
      <c r="DG197" s="1835"/>
      <c r="DH197" s="1841"/>
      <c r="DJ197" s="341"/>
      <c r="DK197" s="341"/>
      <c r="DL197" s="341"/>
      <c r="DM197" s="341"/>
      <c r="DN197" s="341"/>
      <c r="DO197" s="341"/>
      <c r="DP197" s="341"/>
      <c r="DQ197" s="341"/>
      <c r="DR197" s="341"/>
      <c r="DS197" s="341"/>
      <c r="DT197" s="341"/>
      <c r="DU197" s="341"/>
      <c r="DV197" s="341"/>
      <c r="DW197" s="341"/>
      <c r="DX197" s="341"/>
      <c r="DY197" s="341"/>
      <c r="DZ197" s="341"/>
      <c r="EA197" s="341"/>
      <c r="EB197" s="341"/>
      <c r="EC197" s="341"/>
      <c r="ED197" s="1835"/>
      <c r="EE197" s="1841"/>
      <c r="EG197" s="341"/>
      <c r="EH197" s="341"/>
      <c r="EI197" s="341"/>
      <c r="EJ197" s="341"/>
      <c r="EK197" s="341"/>
      <c r="EL197" s="341"/>
      <c r="EM197" s="341"/>
      <c r="EN197" s="341"/>
      <c r="EO197" s="341"/>
      <c r="EP197" s="341"/>
      <c r="EQ197" s="341"/>
      <c r="ER197" s="341"/>
      <c r="ES197" s="341"/>
      <c r="ET197" s="341"/>
      <c r="EU197" s="341"/>
      <c r="EV197" s="341"/>
      <c r="EW197" s="341"/>
      <c r="EX197" s="341"/>
      <c r="EY197" s="341"/>
      <c r="EZ197" s="341"/>
      <c r="FA197" s="1835"/>
      <c r="FB197" s="1841"/>
      <c r="FD197" s="341"/>
      <c r="FE197" s="341"/>
      <c r="FF197" s="341"/>
      <c r="FG197" s="341"/>
      <c r="FH197" s="341"/>
      <c r="FI197" s="341"/>
      <c r="FJ197" s="341"/>
      <c r="FK197" s="341"/>
      <c r="FL197" s="341"/>
      <c r="FM197" s="341"/>
      <c r="FN197" s="341"/>
      <c r="FO197" s="341"/>
      <c r="FP197" s="341"/>
      <c r="FQ197" s="341"/>
      <c r="FR197" s="341"/>
      <c r="FS197" s="341"/>
      <c r="FT197" s="341"/>
      <c r="FU197" s="341"/>
      <c r="FV197" s="341"/>
      <c r="FW197" s="341"/>
      <c r="FX197" s="1835"/>
      <c r="FY197" s="1841"/>
    </row>
    <row r="198" spans="23:182" x14ac:dyDescent="0.2"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1835"/>
      <c r="AQ198" s="18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  <c r="BC198" s="341"/>
      <c r="BD198" s="341"/>
      <c r="BE198" s="341"/>
      <c r="BF198" s="341"/>
      <c r="BG198" s="341"/>
      <c r="BH198" s="341"/>
      <c r="BI198" s="341"/>
      <c r="BJ198" s="341"/>
      <c r="BK198" s="341"/>
      <c r="BL198" s="341"/>
      <c r="BM198" s="1835"/>
      <c r="BN198" s="1841"/>
      <c r="BP198" s="341"/>
      <c r="BQ198" s="341"/>
      <c r="BR198" s="341"/>
      <c r="BS198" s="341"/>
      <c r="BT198" s="341"/>
      <c r="BU198" s="341"/>
      <c r="BV198" s="341"/>
      <c r="BW198" s="341"/>
      <c r="BX198" s="341"/>
      <c r="BY198" s="341"/>
      <c r="BZ198" s="341"/>
      <c r="CA198" s="341"/>
      <c r="CB198" s="341"/>
      <c r="CC198" s="341"/>
      <c r="CD198" s="341"/>
      <c r="CE198" s="341"/>
      <c r="CF198" s="341"/>
      <c r="CG198" s="341"/>
      <c r="CH198" s="341"/>
      <c r="CI198" s="341"/>
      <c r="CJ198" s="1835"/>
      <c r="CK198" s="1841"/>
      <c r="CM198" s="341"/>
      <c r="CN198" s="341"/>
      <c r="CO198" s="341"/>
      <c r="CP198" s="341"/>
      <c r="CQ198" s="341"/>
      <c r="CR198" s="341"/>
      <c r="CS198" s="341"/>
      <c r="CT198" s="341"/>
      <c r="CU198" s="341"/>
      <c r="CV198" s="341"/>
      <c r="CW198" s="341"/>
      <c r="CX198" s="341"/>
      <c r="CY198" s="341"/>
      <c r="CZ198" s="341"/>
      <c r="DA198" s="341"/>
      <c r="DB198" s="341"/>
      <c r="DC198" s="341"/>
      <c r="DD198" s="341"/>
      <c r="DE198" s="341"/>
      <c r="DF198" s="341"/>
      <c r="DG198" s="1835"/>
      <c r="DH198" s="1841"/>
      <c r="DJ198" s="341"/>
      <c r="DK198" s="341"/>
      <c r="DL198" s="341"/>
      <c r="DM198" s="341"/>
      <c r="DN198" s="341"/>
      <c r="DO198" s="341"/>
      <c r="DP198" s="341"/>
      <c r="DQ198" s="341"/>
      <c r="DR198" s="341"/>
      <c r="DS198" s="341"/>
      <c r="DT198" s="341"/>
      <c r="DU198" s="341"/>
      <c r="DV198" s="341"/>
      <c r="DW198" s="341"/>
      <c r="DX198" s="341"/>
      <c r="DY198" s="341"/>
      <c r="DZ198" s="341"/>
      <c r="EA198" s="341"/>
      <c r="EB198" s="341"/>
      <c r="EC198" s="341"/>
      <c r="ED198" s="1835"/>
      <c r="EE198" s="1841"/>
      <c r="EG198" s="341"/>
      <c r="EH198" s="341"/>
      <c r="EI198" s="341"/>
      <c r="EJ198" s="341"/>
      <c r="EK198" s="341"/>
      <c r="EL198" s="341"/>
      <c r="EM198" s="341"/>
      <c r="EN198" s="341"/>
      <c r="EO198" s="341"/>
      <c r="EP198" s="341"/>
      <c r="EQ198" s="341"/>
      <c r="ER198" s="341"/>
      <c r="ES198" s="341"/>
      <c r="ET198" s="341"/>
      <c r="EU198" s="341"/>
      <c r="EV198" s="341"/>
      <c r="EW198" s="341"/>
      <c r="EX198" s="341"/>
      <c r="EY198" s="341"/>
      <c r="EZ198" s="341"/>
      <c r="FA198" s="1835"/>
      <c r="FB198" s="1841"/>
      <c r="FD198" s="341"/>
      <c r="FE198" s="341"/>
      <c r="FF198" s="341"/>
      <c r="FG198" s="341"/>
      <c r="FH198" s="341"/>
      <c r="FI198" s="341"/>
      <c r="FJ198" s="341"/>
      <c r="FK198" s="341"/>
      <c r="FL198" s="341"/>
      <c r="FM198" s="341"/>
      <c r="FN198" s="341"/>
      <c r="FO198" s="341"/>
      <c r="FP198" s="341"/>
      <c r="FQ198" s="341"/>
      <c r="FR198" s="341"/>
      <c r="FS198" s="341"/>
      <c r="FT198" s="341"/>
      <c r="FU198" s="341"/>
      <c r="FV198" s="341"/>
      <c r="FW198" s="341"/>
      <c r="FX198" s="1835"/>
      <c r="FY198" s="1841"/>
    </row>
    <row r="199" spans="23:182" x14ac:dyDescent="0.2">
      <c r="W199" s="638"/>
      <c r="X199" s="638"/>
      <c r="Y199" s="638"/>
      <c r="Z199" s="638"/>
      <c r="AA199" s="638"/>
      <c r="AB199" s="638"/>
      <c r="AC199" s="638"/>
      <c r="AD199" s="638"/>
      <c r="AE199" s="638"/>
      <c r="AF199" s="638"/>
      <c r="AG199" s="638"/>
      <c r="AH199" s="638"/>
      <c r="AI199" s="638"/>
      <c r="AJ199" s="638"/>
      <c r="AK199" s="638"/>
      <c r="AL199" s="638"/>
      <c r="AM199" s="638"/>
      <c r="AN199" s="638"/>
      <c r="AO199" s="638"/>
      <c r="AP199" s="1835"/>
      <c r="AQ199" s="1841"/>
      <c r="AR199" s="708"/>
      <c r="AS199" s="638"/>
      <c r="AT199" s="638"/>
      <c r="AU199" s="638"/>
      <c r="AV199" s="638"/>
      <c r="AW199" s="638"/>
      <c r="AX199" s="638"/>
      <c r="AY199" s="638"/>
      <c r="AZ199" s="638"/>
      <c r="BA199" s="638"/>
      <c r="BB199" s="638"/>
      <c r="BC199" s="638"/>
      <c r="BD199" s="638"/>
      <c r="BE199" s="638"/>
      <c r="BF199" s="638"/>
      <c r="BG199" s="638"/>
      <c r="BH199" s="638"/>
      <c r="BI199" s="638"/>
      <c r="BJ199" s="638"/>
      <c r="BK199" s="638"/>
      <c r="BL199" s="638"/>
      <c r="BM199" s="1835"/>
      <c r="BN199" s="1841"/>
      <c r="BO199" s="708"/>
      <c r="BP199" s="638"/>
      <c r="BQ199" s="638"/>
      <c r="BR199" s="638"/>
      <c r="BS199" s="638"/>
      <c r="BT199" s="638"/>
      <c r="BU199" s="638"/>
      <c r="BV199" s="638"/>
      <c r="BW199" s="638"/>
      <c r="BX199" s="638"/>
      <c r="BY199" s="638"/>
      <c r="BZ199" s="638"/>
      <c r="CA199" s="638"/>
      <c r="CB199" s="638"/>
      <c r="CC199" s="638"/>
      <c r="CD199" s="638"/>
      <c r="CE199" s="638"/>
      <c r="CF199" s="638"/>
      <c r="CG199" s="638"/>
      <c r="CH199" s="638"/>
      <c r="CI199" s="638"/>
      <c r="CJ199" s="1835"/>
      <c r="CK199" s="1841"/>
      <c r="CL199" s="708"/>
      <c r="CM199" s="638"/>
      <c r="CN199" s="638"/>
      <c r="CO199" s="638"/>
      <c r="CP199" s="638"/>
      <c r="CQ199" s="638"/>
      <c r="CR199" s="638"/>
      <c r="CS199" s="638"/>
      <c r="CT199" s="638"/>
      <c r="CU199" s="638"/>
      <c r="CV199" s="638"/>
      <c r="CW199" s="638"/>
      <c r="CX199" s="638"/>
      <c r="CY199" s="638"/>
      <c r="CZ199" s="638"/>
      <c r="DA199" s="638"/>
      <c r="DB199" s="638"/>
      <c r="DC199" s="638"/>
      <c r="DD199" s="638"/>
      <c r="DE199" s="638"/>
      <c r="DF199" s="638"/>
      <c r="DG199" s="1835"/>
      <c r="DH199" s="1841"/>
      <c r="DI199" s="708"/>
      <c r="DJ199" s="638"/>
      <c r="DK199" s="638"/>
      <c r="DL199" s="638"/>
      <c r="DM199" s="638"/>
      <c r="DN199" s="638"/>
      <c r="DO199" s="638"/>
      <c r="DP199" s="638"/>
      <c r="DQ199" s="638"/>
      <c r="DR199" s="638"/>
      <c r="DS199" s="638"/>
      <c r="DT199" s="638"/>
      <c r="DU199" s="638"/>
      <c r="DV199" s="638"/>
      <c r="DW199" s="638"/>
      <c r="DX199" s="638"/>
      <c r="DY199" s="638"/>
      <c r="DZ199" s="638"/>
      <c r="EA199" s="638"/>
      <c r="EB199" s="638"/>
      <c r="EC199" s="638"/>
      <c r="ED199" s="1835"/>
      <c r="EE199" s="1841"/>
      <c r="EF199" s="708"/>
      <c r="EG199" s="638"/>
      <c r="EH199" s="638"/>
      <c r="EI199" s="638"/>
      <c r="EJ199" s="638"/>
      <c r="EK199" s="638"/>
      <c r="EL199" s="638"/>
      <c r="EM199" s="638"/>
      <c r="EN199" s="638"/>
      <c r="EO199" s="638"/>
      <c r="EP199" s="638"/>
      <c r="EQ199" s="638"/>
      <c r="ER199" s="638"/>
      <c r="ES199" s="638"/>
      <c r="ET199" s="638"/>
      <c r="EU199" s="638"/>
      <c r="EV199" s="638"/>
      <c r="EW199" s="638"/>
      <c r="EX199" s="638"/>
      <c r="EY199" s="638"/>
      <c r="EZ199" s="638"/>
      <c r="FA199" s="1835"/>
      <c r="FB199" s="1841"/>
      <c r="FC199" s="708"/>
      <c r="FD199" s="638"/>
      <c r="FE199" s="638"/>
      <c r="FF199" s="638"/>
      <c r="FG199" s="638"/>
      <c r="FH199" s="638"/>
      <c r="FI199" s="638"/>
      <c r="FJ199" s="638"/>
      <c r="FK199" s="638"/>
      <c r="FL199" s="638"/>
      <c r="FM199" s="638"/>
      <c r="FN199" s="638"/>
      <c r="FO199" s="638"/>
      <c r="FP199" s="638"/>
      <c r="FQ199" s="638"/>
      <c r="FR199" s="638"/>
      <c r="FS199" s="638"/>
      <c r="FT199" s="638"/>
      <c r="FU199" s="638"/>
      <c r="FV199" s="638"/>
      <c r="FW199" s="638"/>
      <c r="FX199" s="1835"/>
      <c r="FY199" s="1841"/>
      <c r="FZ199" s="708"/>
    </row>
    <row r="200" spans="23:182" ht="12.75" customHeight="1" x14ac:dyDescent="0.2"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1835"/>
      <c r="AQ200" s="1840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BL200" s="341"/>
      <c r="BM200" s="1835"/>
      <c r="BN200" s="1840"/>
      <c r="BP200" s="341"/>
      <c r="BQ200" s="341"/>
      <c r="BR200" s="341"/>
      <c r="BS200" s="341"/>
      <c r="BT200" s="341"/>
      <c r="BU200" s="341"/>
      <c r="BV200" s="341"/>
      <c r="BW200" s="341"/>
      <c r="BX200" s="341"/>
      <c r="BY200" s="341"/>
      <c r="BZ200" s="341"/>
      <c r="CA200" s="341"/>
      <c r="CB200" s="341"/>
      <c r="CC200" s="341"/>
      <c r="CD200" s="341"/>
      <c r="CE200" s="341"/>
      <c r="CF200" s="341"/>
      <c r="CG200" s="341"/>
      <c r="CH200" s="341"/>
      <c r="CI200" s="341"/>
      <c r="CJ200" s="1835"/>
      <c r="CK200" s="1840"/>
      <c r="CM200" s="341"/>
      <c r="CN200" s="341"/>
      <c r="CO200" s="341"/>
      <c r="CP200" s="341"/>
      <c r="CQ200" s="341"/>
      <c r="CR200" s="341"/>
      <c r="CS200" s="341"/>
      <c r="CT200" s="341"/>
      <c r="CU200" s="341"/>
      <c r="CV200" s="341"/>
      <c r="CW200" s="341"/>
      <c r="CX200" s="341"/>
      <c r="CY200" s="341"/>
      <c r="CZ200" s="341"/>
      <c r="DA200" s="341"/>
      <c r="DB200" s="341"/>
      <c r="DC200" s="341"/>
      <c r="DD200" s="341"/>
      <c r="DE200" s="341"/>
      <c r="DF200" s="341"/>
      <c r="DG200" s="1835"/>
      <c r="DH200" s="1840"/>
      <c r="DJ200" s="341"/>
      <c r="DK200" s="341"/>
      <c r="DL200" s="341"/>
      <c r="DM200" s="341"/>
      <c r="DN200" s="341"/>
      <c r="DO200" s="341"/>
      <c r="DP200" s="341"/>
      <c r="DQ200" s="341"/>
      <c r="DR200" s="341"/>
      <c r="DS200" s="341"/>
      <c r="DT200" s="341"/>
      <c r="DU200" s="341"/>
      <c r="DV200" s="341"/>
      <c r="DW200" s="341"/>
      <c r="DX200" s="341"/>
      <c r="DY200" s="341"/>
      <c r="DZ200" s="341"/>
      <c r="EA200" s="341"/>
      <c r="EB200" s="341"/>
      <c r="EC200" s="341"/>
      <c r="ED200" s="1835"/>
      <c r="EE200" s="1840"/>
      <c r="EG200" s="341"/>
      <c r="EH200" s="341"/>
      <c r="EI200" s="341"/>
      <c r="EJ200" s="341"/>
      <c r="EK200" s="341"/>
      <c r="EL200" s="341"/>
      <c r="EM200" s="341"/>
      <c r="EN200" s="341"/>
      <c r="EO200" s="341"/>
      <c r="EP200" s="341"/>
      <c r="EQ200" s="341"/>
      <c r="ER200" s="341"/>
      <c r="ES200" s="341"/>
      <c r="ET200" s="341"/>
      <c r="EU200" s="341"/>
      <c r="EV200" s="341"/>
      <c r="EW200" s="341"/>
      <c r="EX200" s="341"/>
      <c r="EY200" s="341"/>
      <c r="EZ200" s="341"/>
      <c r="FA200" s="1835"/>
      <c r="FB200" s="1840"/>
      <c r="FD200" s="341"/>
      <c r="FE200" s="341"/>
      <c r="FF200" s="341"/>
      <c r="FG200" s="341"/>
      <c r="FH200" s="341"/>
      <c r="FI200" s="341"/>
      <c r="FJ200" s="341"/>
      <c r="FK200" s="341"/>
      <c r="FL200" s="341"/>
      <c r="FM200" s="341"/>
      <c r="FN200" s="341"/>
      <c r="FO200" s="341"/>
      <c r="FP200" s="341"/>
      <c r="FQ200" s="341"/>
      <c r="FR200" s="341"/>
      <c r="FS200" s="341"/>
      <c r="FT200" s="341"/>
      <c r="FU200" s="341"/>
      <c r="FV200" s="341"/>
      <c r="FW200" s="341"/>
      <c r="FX200" s="1835"/>
      <c r="FY200" s="1840"/>
    </row>
    <row r="201" spans="23:182" x14ac:dyDescent="0.2"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1835"/>
      <c r="AQ201" s="18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  <c r="BC201" s="341"/>
      <c r="BD201" s="341"/>
      <c r="BE201" s="341"/>
      <c r="BF201" s="341"/>
      <c r="BG201" s="341"/>
      <c r="BH201" s="341"/>
      <c r="BI201" s="341"/>
      <c r="BJ201" s="341"/>
      <c r="BK201" s="341"/>
      <c r="BL201" s="341"/>
      <c r="BM201" s="1835"/>
      <c r="BN201" s="1841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  <c r="BZ201" s="341"/>
      <c r="CA201" s="341"/>
      <c r="CB201" s="341"/>
      <c r="CC201" s="341"/>
      <c r="CD201" s="341"/>
      <c r="CE201" s="341"/>
      <c r="CF201" s="341"/>
      <c r="CG201" s="341"/>
      <c r="CH201" s="341"/>
      <c r="CI201" s="341"/>
      <c r="CJ201" s="1835"/>
      <c r="CK201" s="1841"/>
      <c r="CM201" s="341"/>
      <c r="CN201" s="341"/>
      <c r="CO201" s="341"/>
      <c r="CP201" s="341"/>
      <c r="CQ201" s="341"/>
      <c r="CR201" s="341"/>
      <c r="CS201" s="341"/>
      <c r="CT201" s="341"/>
      <c r="CU201" s="341"/>
      <c r="CV201" s="341"/>
      <c r="CW201" s="341"/>
      <c r="CX201" s="341"/>
      <c r="CY201" s="341"/>
      <c r="CZ201" s="341"/>
      <c r="DA201" s="341"/>
      <c r="DB201" s="341"/>
      <c r="DC201" s="341"/>
      <c r="DD201" s="341"/>
      <c r="DE201" s="341"/>
      <c r="DF201" s="341"/>
      <c r="DG201" s="1835"/>
      <c r="DH201" s="1841"/>
      <c r="DJ201" s="341"/>
      <c r="DK201" s="341"/>
      <c r="DL201" s="341"/>
      <c r="DM201" s="341"/>
      <c r="DN201" s="341"/>
      <c r="DO201" s="341"/>
      <c r="DP201" s="341"/>
      <c r="DQ201" s="341"/>
      <c r="DR201" s="341"/>
      <c r="DS201" s="341"/>
      <c r="DT201" s="341"/>
      <c r="DU201" s="341"/>
      <c r="DV201" s="341"/>
      <c r="DW201" s="341"/>
      <c r="DX201" s="341"/>
      <c r="DY201" s="341"/>
      <c r="DZ201" s="341"/>
      <c r="EA201" s="341"/>
      <c r="EB201" s="341"/>
      <c r="EC201" s="341"/>
      <c r="ED201" s="1835"/>
      <c r="EE201" s="1841"/>
      <c r="EG201" s="341"/>
      <c r="EH201" s="341"/>
      <c r="EI201" s="341"/>
      <c r="EJ201" s="341"/>
      <c r="EK201" s="341"/>
      <c r="EL201" s="341"/>
      <c r="EM201" s="341"/>
      <c r="EN201" s="341"/>
      <c r="EO201" s="341"/>
      <c r="EP201" s="341"/>
      <c r="EQ201" s="341"/>
      <c r="ER201" s="341"/>
      <c r="ES201" s="341"/>
      <c r="ET201" s="341"/>
      <c r="EU201" s="341"/>
      <c r="EV201" s="341"/>
      <c r="EW201" s="341"/>
      <c r="EX201" s="341"/>
      <c r="EY201" s="341"/>
      <c r="EZ201" s="341"/>
      <c r="FA201" s="1835"/>
      <c r="FB201" s="1841"/>
      <c r="FD201" s="341"/>
      <c r="FE201" s="341"/>
      <c r="FF201" s="341"/>
      <c r="FG201" s="341"/>
      <c r="FH201" s="341"/>
      <c r="FI201" s="341"/>
      <c r="FJ201" s="341"/>
      <c r="FK201" s="341"/>
      <c r="FL201" s="341"/>
      <c r="FM201" s="341"/>
      <c r="FN201" s="341"/>
      <c r="FO201" s="341"/>
      <c r="FP201" s="341"/>
      <c r="FQ201" s="341"/>
      <c r="FR201" s="341"/>
      <c r="FS201" s="341"/>
      <c r="FT201" s="341"/>
      <c r="FU201" s="341"/>
      <c r="FV201" s="341"/>
      <c r="FW201" s="341"/>
      <c r="FX201" s="1835"/>
      <c r="FY201" s="1841"/>
    </row>
    <row r="202" spans="23:182" x14ac:dyDescent="0.2">
      <c r="W202" s="638"/>
      <c r="X202" s="638"/>
      <c r="Y202" s="638"/>
      <c r="Z202" s="638"/>
      <c r="AA202" s="638"/>
      <c r="AB202" s="638"/>
      <c r="AC202" s="638"/>
      <c r="AD202" s="638"/>
      <c r="AE202" s="638"/>
      <c r="AF202" s="638"/>
      <c r="AG202" s="638"/>
      <c r="AH202" s="638"/>
      <c r="AI202" s="638"/>
      <c r="AJ202" s="638"/>
      <c r="AK202" s="638"/>
      <c r="AL202" s="638"/>
      <c r="AM202" s="638"/>
      <c r="AN202" s="638"/>
      <c r="AO202" s="638"/>
      <c r="AP202" s="1835"/>
      <c r="AQ202" s="1841"/>
      <c r="AR202" s="708"/>
      <c r="AS202" s="638"/>
      <c r="AT202" s="638"/>
      <c r="AU202" s="638"/>
      <c r="AV202" s="638"/>
      <c r="AW202" s="638"/>
      <c r="AX202" s="638"/>
      <c r="AY202" s="638"/>
      <c r="AZ202" s="638"/>
      <c r="BA202" s="638"/>
      <c r="BB202" s="638"/>
      <c r="BC202" s="638"/>
      <c r="BD202" s="638"/>
      <c r="BE202" s="638"/>
      <c r="BF202" s="638"/>
      <c r="BG202" s="638"/>
      <c r="BH202" s="638"/>
      <c r="BI202" s="638"/>
      <c r="BJ202" s="638"/>
      <c r="BK202" s="638"/>
      <c r="BL202" s="638"/>
      <c r="BM202" s="1835"/>
      <c r="BN202" s="1841"/>
      <c r="BO202" s="708"/>
      <c r="BP202" s="638"/>
      <c r="BQ202" s="638"/>
      <c r="BR202" s="638"/>
      <c r="BS202" s="638"/>
      <c r="BT202" s="638"/>
      <c r="BU202" s="638"/>
      <c r="BV202" s="638"/>
      <c r="BW202" s="638"/>
      <c r="BX202" s="638"/>
      <c r="BY202" s="638"/>
      <c r="BZ202" s="638"/>
      <c r="CA202" s="638"/>
      <c r="CB202" s="638"/>
      <c r="CC202" s="638"/>
      <c r="CD202" s="638"/>
      <c r="CE202" s="638"/>
      <c r="CF202" s="638"/>
      <c r="CG202" s="638"/>
      <c r="CH202" s="638"/>
      <c r="CI202" s="638"/>
      <c r="CJ202" s="1835"/>
      <c r="CK202" s="1841"/>
      <c r="CL202" s="708"/>
      <c r="CM202" s="638"/>
      <c r="CN202" s="638"/>
      <c r="CO202" s="638"/>
      <c r="CP202" s="638"/>
      <c r="CQ202" s="638"/>
      <c r="CR202" s="638"/>
      <c r="CS202" s="638"/>
      <c r="CT202" s="638"/>
      <c r="CU202" s="638"/>
      <c r="CV202" s="638"/>
      <c r="CW202" s="638"/>
      <c r="CX202" s="638"/>
      <c r="CY202" s="638"/>
      <c r="CZ202" s="638"/>
      <c r="DA202" s="638"/>
      <c r="DB202" s="638"/>
      <c r="DC202" s="638"/>
      <c r="DD202" s="638"/>
      <c r="DE202" s="638"/>
      <c r="DF202" s="638"/>
      <c r="DG202" s="1835"/>
      <c r="DH202" s="1841"/>
      <c r="DI202" s="708"/>
      <c r="DJ202" s="638"/>
      <c r="DK202" s="638"/>
      <c r="DL202" s="638"/>
      <c r="DM202" s="638"/>
      <c r="DN202" s="638"/>
      <c r="DO202" s="638"/>
      <c r="DP202" s="638"/>
      <c r="DQ202" s="638"/>
      <c r="DR202" s="638"/>
      <c r="DS202" s="638"/>
      <c r="DT202" s="638"/>
      <c r="DU202" s="638"/>
      <c r="DV202" s="638"/>
      <c r="DW202" s="638"/>
      <c r="DX202" s="638"/>
      <c r="DY202" s="638"/>
      <c r="DZ202" s="638"/>
      <c r="EA202" s="638"/>
      <c r="EB202" s="638"/>
      <c r="EC202" s="638"/>
      <c r="ED202" s="1835"/>
      <c r="EE202" s="1841"/>
      <c r="EF202" s="708"/>
      <c r="EG202" s="638"/>
      <c r="EH202" s="638"/>
      <c r="EI202" s="638"/>
      <c r="EJ202" s="638"/>
      <c r="EK202" s="638"/>
      <c r="EL202" s="638"/>
      <c r="EM202" s="638"/>
      <c r="EN202" s="638"/>
      <c r="EO202" s="638"/>
      <c r="EP202" s="638"/>
      <c r="EQ202" s="638"/>
      <c r="ER202" s="638"/>
      <c r="ES202" s="638"/>
      <c r="ET202" s="638"/>
      <c r="EU202" s="638"/>
      <c r="EV202" s="638"/>
      <c r="EW202" s="638"/>
      <c r="EX202" s="638"/>
      <c r="EY202" s="638"/>
      <c r="EZ202" s="638"/>
      <c r="FA202" s="1835"/>
      <c r="FB202" s="1841"/>
      <c r="FC202" s="708"/>
      <c r="FD202" s="638"/>
      <c r="FE202" s="638"/>
      <c r="FF202" s="638"/>
      <c r="FG202" s="638"/>
      <c r="FH202" s="638"/>
      <c r="FI202" s="638"/>
      <c r="FJ202" s="638"/>
      <c r="FK202" s="638"/>
      <c r="FL202" s="638"/>
      <c r="FM202" s="638"/>
      <c r="FN202" s="638"/>
      <c r="FO202" s="638"/>
      <c r="FP202" s="638"/>
      <c r="FQ202" s="638"/>
      <c r="FR202" s="638"/>
      <c r="FS202" s="638"/>
      <c r="FT202" s="638"/>
      <c r="FU202" s="638"/>
      <c r="FV202" s="638"/>
      <c r="FW202" s="638"/>
      <c r="FX202" s="1835"/>
      <c r="FY202" s="1841"/>
      <c r="FZ202" s="708"/>
    </row>
    <row r="203" spans="23:182" ht="12.75" customHeight="1" x14ac:dyDescent="0.2"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1835"/>
      <c r="AQ203" s="1840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  <c r="BC203" s="341"/>
      <c r="BD203" s="341"/>
      <c r="BE203" s="341"/>
      <c r="BF203" s="341"/>
      <c r="BG203" s="341"/>
      <c r="BH203" s="341"/>
      <c r="BI203" s="341"/>
      <c r="BJ203" s="341"/>
      <c r="BK203" s="341"/>
      <c r="BL203" s="341"/>
      <c r="BM203" s="1835"/>
      <c r="BN203" s="1840"/>
      <c r="BP203" s="341"/>
      <c r="BQ203" s="341"/>
      <c r="BR203" s="341"/>
      <c r="BS203" s="341"/>
      <c r="BT203" s="341"/>
      <c r="BU203" s="341"/>
      <c r="BV203" s="341"/>
      <c r="BW203" s="341"/>
      <c r="BX203" s="341"/>
      <c r="BY203" s="341"/>
      <c r="BZ203" s="341"/>
      <c r="CA203" s="341"/>
      <c r="CB203" s="341"/>
      <c r="CC203" s="341"/>
      <c r="CD203" s="341"/>
      <c r="CE203" s="341"/>
      <c r="CF203" s="341"/>
      <c r="CG203" s="341"/>
      <c r="CH203" s="341"/>
      <c r="CI203" s="341"/>
      <c r="CJ203" s="1835"/>
      <c r="CK203" s="1840"/>
      <c r="CM203" s="341"/>
      <c r="CN203" s="341"/>
      <c r="CO203" s="341"/>
      <c r="CP203" s="341"/>
      <c r="CQ203" s="341"/>
      <c r="CR203" s="341"/>
      <c r="CS203" s="341"/>
      <c r="CT203" s="341"/>
      <c r="CU203" s="341"/>
      <c r="CV203" s="341"/>
      <c r="CW203" s="341"/>
      <c r="CX203" s="341"/>
      <c r="CY203" s="341"/>
      <c r="CZ203" s="341"/>
      <c r="DA203" s="341"/>
      <c r="DB203" s="341"/>
      <c r="DC203" s="341"/>
      <c r="DD203" s="341"/>
      <c r="DE203" s="341"/>
      <c r="DF203" s="341"/>
      <c r="DG203" s="1835"/>
      <c r="DH203" s="1840"/>
      <c r="DJ203" s="341"/>
      <c r="DK203" s="341"/>
      <c r="DL203" s="341"/>
      <c r="DM203" s="341"/>
      <c r="DN203" s="341"/>
      <c r="DO203" s="341"/>
      <c r="DP203" s="341"/>
      <c r="DQ203" s="341"/>
      <c r="DR203" s="341"/>
      <c r="DS203" s="341"/>
      <c r="DT203" s="341"/>
      <c r="DU203" s="341"/>
      <c r="DV203" s="341"/>
      <c r="DW203" s="341"/>
      <c r="DX203" s="341"/>
      <c r="DY203" s="341"/>
      <c r="DZ203" s="341"/>
      <c r="EA203" s="341"/>
      <c r="EB203" s="341"/>
      <c r="EC203" s="341"/>
      <c r="ED203" s="1835"/>
      <c r="EE203" s="1840"/>
      <c r="EG203" s="341"/>
      <c r="EH203" s="341"/>
      <c r="EI203" s="341"/>
      <c r="EJ203" s="341"/>
      <c r="EK203" s="341"/>
      <c r="EL203" s="341"/>
      <c r="EM203" s="341"/>
      <c r="EN203" s="341"/>
      <c r="EO203" s="341"/>
      <c r="EP203" s="341"/>
      <c r="EQ203" s="341"/>
      <c r="ER203" s="341"/>
      <c r="ES203" s="341"/>
      <c r="ET203" s="341"/>
      <c r="EU203" s="341"/>
      <c r="EV203" s="341"/>
      <c r="EW203" s="341"/>
      <c r="EX203" s="341"/>
      <c r="EY203" s="341"/>
      <c r="EZ203" s="341"/>
      <c r="FA203" s="1835"/>
      <c r="FB203" s="1840"/>
      <c r="FD203" s="341"/>
      <c r="FE203" s="341"/>
      <c r="FF203" s="341"/>
      <c r="FG203" s="341"/>
      <c r="FH203" s="341"/>
      <c r="FI203" s="341"/>
      <c r="FJ203" s="341"/>
      <c r="FK203" s="341"/>
      <c r="FL203" s="341"/>
      <c r="FM203" s="341"/>
      <c r="FN203" s="341"/>
      <c r="FO203" s="341"/>
      <c r="FP203" s="341"/>
      <c r="FQ203" s="341"/>
      <c r="FR203" s="341"/>
      <c r="FS203" s="341"/>
      <c r="FT203" s="341"/>
      <c r="FU203" s="341"/>
      <c r="FV203" s="341"/>
      <c r="FW203" s="341"/>
      <c r="FX203" s="1835"/>
      <c r="FY203" s="1840"/>
    </row>
    <row r="204" spans="23:182" x14ac:dyDescent="0.2"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1835"/>
      <c r="AQ204" s="18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1"/>
      <c r="BC204" s="341"/>
      <c r="BD204" s="341"/>
      <c r="BE204" s="341"/>
      <c r="BF204" s="341"/>
      <c r="BG204" s="341"/>
      <c r="BH204" s="341"/>
      <c r="BI204" s="341"/>
      <c r="BJ204" s="341"/>
      <c r="BK204" s="341"/>
      <c r="BL204" s="341"/>
      <c r="BM204" s="1835"/>
      <c r="BN204" s="1841"/>
      <c r="BP204" s="341"/>
      <c r="BQ204" s="341"/>
      <c r="BR204" s="341"/>
      <c r="BS204" s="341"/>
      <c r="BT204" s="341"/>
      <c r="BU204" s="341"/>
      <c r="BV204" s="341"/>
      <c r="BW204" s="341"/>
      <c r="BX204" s="341"/>
      <c r="BY204" s="341"/>
      <c r="BZ204" s="341"/>
      <c r="CA204" s="341"/>
      <c r="CB204" s="341"/>
      <c r="CC204" s="341"/>
      <c r="CD204" s="341"/>
      <c r="CE204" s="341"/>
      <c r="CF204" s="341"/>
      <c r="CG204" s="341"/>
      <c r="CH204" s="341"/>
      <c r="CI204" s="341"/>
      <c r="CJ204" s="1835"/>
      <c r="CK204" s="1841"/>
      <c r="CM204" s="341"/>
      <c r="CN204" s="341"/>
      <c r="CO204" s="341"/>
      <c r="CP204" s="341"/>
      <c r="CQ204" s="341"/>
      <c r="CR204" s="341"/>
      <c r="CS204" s="341"/>
      <c r="CT204" s="341"/>
      <c r="CU204" s="341"/>
      <c r="CV204" s="341"/>
      <c r="CW204" s="341"/>
      <c r="CX204" s="341"/>
      <c r="CY204" s="341"/>
      <c r="CZ204" s="341"/>
      <c r="DA204" s="341"/>
      <c r="DB204" s="341"/>
      <c r="DC204" s="341"/>
      <c r="DD204" s="341"/>
      <c r="DE204" s="341"/>
      <c r="DF204" s="341"/>
      <c r="DG204" s="1835"/>
      <c r="DH204" s="1841"/>
      <c r="DJ204" s="341"/>
      <c r="DK204" s="341"/>
      <c r="DL204" s="341"/>
      <c r="DM204" s="341"/>
      <c r="DN204" s="341"/>
      <c r="DO204" s="341"/>
      <c r="DP204" s="341"/>
      <c r="DQ204" s="341"/>
      <c r="DR204" s="341"/>
      <c r="DS204" s="341"/>
      <c r="DT204" s="341"/>
      <c r="DU204" s="341"/>
      <c r="DV204" s="341"/>
      <c r="DW204" s="341"/>
      <c r="DX204" s="341"/>
      <c r="DY204" s="341"/>
      <c r="DZ204" s="341"/>
      <c r="EA204" s="341"/>
      <c r="EB204" s="341"/>
      <c r="EC204" s="341"/>
      <c r="ED204" s="1835"/>
      <c r="EE204" s="1841"/>
      <c r="EG204" s="341"/>
      <c r="EH204" s="341"/>
      <c r="EI204" s="341"/>
      <c r="EJ204" s="341"/>
      <c r="EK204" s="341"/>
      <c r="EL204" s="341"/>
      <c r="EM204" s="341"/>
      <c r="EN204" s="341"/>
      <c r="EO204" s="341"/>
      <c r="EP204" s="341"/>
      <c r="EQ204" s="341"/>
      <c r="ER204" s="341"/>
      <c r="ES204" s="341"/>
      <c r="ET204" s="341"/>
      <c r="EU204" s="341"/>
      <c r="EV204" s="341"/>
      <c r="EW204" s="341"/>
      <c r="EX204" s="341"/>
      <c r="EY204" s="341"/>
      <c r="EZ204" s="341"/>
      <c r="FA204" s="1835"/>
      <c r="FB204" s="1841"/>
      <c r="FD204" s="341"/>
      <c r="FE204" s="341"/>
      <c r="FF204" s="341"/>
      <c r="FG204" s="341"/>
      <c r="FH204" s="341"/>
      <c r="FI204" s="341"/>
      <c r="FJ204" s="341"/>
      <c r="FK204" s="341"/>
      <c r="FL204" s="341"/>
      <c r="FM204" s="341"/>
      <c r="FN204" s="341"/>
      <c r="FO204" s="341"/>
      <c r="FP204" s="341"/>
      <c r="FQ204" s="341"/>
      <c r="FR204" s="341"/>
      <c r="FS204" s="341"/>
      <c r="FT204" s="341"/>
      <c r="FU204" s="341"/>
      <c r="FV204" s="341"/>
      <c r="FW204" s="341"/>
      <c r="FX204" s="1835"/>
      <c r="FY204" s="1841"/>
    </row>
    <row r="205" spans="23:182" x14ac:dyDescent="0.2"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1835"/>
      <c r="AQ205" s="1841"/>
      <c r="AR205" s="960"/>
      <c r="AS205" s="341"/>
      <c r="AT205" s="341"/>
      <c r="AU205" s="341"/>
      <c r="AV205" s="341"/>
      <c r="AW205" s="341"/>
      <c r="AX205" s="341"/>
      <c r="AY205" s="341"/>
      <c r="AZ205" s="341"/>
      <c r="BA205" s="341"/>
      <c r="BB205" s="341"/>
      <c r="BC205" s="341"/>
      <c r="BD205" s="341"/>
      <c r="BE205" s="341"/>
      <c r="BF205" s="341"/>
      <c r="BG205" s="341"/>
      <c r="BH205" s="341"/>
      <c r="BI205" s="341"/>
      <c r="BJ205" s="341"/>
      <c r="BK205" s="341"/>
      <c r="BL205" s="341"/>
      <c r="BM205" s="1835"/>
      <c r="BN205" s="1841"/>
      <c r="BO205" s="960"/>
      <c r="BP205" s="341"/>
      <c r="BQ205" s="341"/>
      <c r="BR205" s="341"/>
      <c r="BS205" s="341"/>
      <c r="BT205" s="341"/>
      <c r="BU205" s="341"/>
      <c r="BV205" s="341"/>
      <c r="BW205" s="341"/>
      <c r="BX205" s="341"/>
      <c r="BY205" s="341"/>
      <c r="BZ205" s="341"/>
      <c r="CA205" s="341"/>
      <c r="CB205" s="341"/>
      <c r="CC205" s="341"/>
      <c r="CD205" s="341"/>
      <c r="CE205" s="341"/>
      <c r="CF205" s="341"/>
      <c r="CG205" s="341"/>
      <c r="CH205" s="341"/>
      <c r="CI205" s="341"/>
      <c r="CJ205" s="1835"/>
      <c r="CK205" s="1841"/>
      <c r="CL205" s="960"/>
      <c r="CM205" s="341"/>
      <c r="CN205" s="341"/>
      <c r="CO205" s="341"/>
      <c r="CP205" s="341"/>
      <c r="CQ205" s="341"/>
      <c r="CR205" s="341"/>
      <c r="CS205" s="341"/>
      <c r="CT205" s="341"/>
      <c r="CU205" s="341"/>
      <c r="CV205" s="341"/>
      <c r="CW205" s="341"/>
      <c r="CX205" s="341"/>
      <c r="CY205" s="341"/>
      <c r="CZ205" s="341"/>
      <c r="DA205" s="341"/>
      <c r="DB205" s="341"/>
      <c r="DC205" s="341"/>
      <c r="DD205" s="341"/>
      <c r="DE205" s="341"/>
      <c r="DF205" s="341"/>
      <c r="DG205" s="1835"/>
      <c r="DH205" s="1841"/>
      <c r="DI205" s="960"/>
      <c r="DJ205" s="341"/>
      <c r="DK205" s="341"/>
      <c r="DL205" s="341"/>
      <c r="DM205" s="341"/>
      <c r="DN205" s="341"/>
      <c r="DO205" s="341"/>
      <c r="DP205" s="341"/>
      <c r="DQ205" s="341"/>
      <c r="DR205" s="341"/>
      <c r="DS205" s="341"/>
      <c r="DT205" s="341"/>
      <c r="DU205" s="341"/>
      <c r="DV205" s="341"/>
      <c r="DW205" s="341"/>
      <c r="DX205" s="341"/>
      <c r="DY205" s="341"/>
      <c r="DZ205" s="341"/>
      <c r="EA205" s="341"/>
      <c r="EB205" s="341"/>
      <c r="EC205" s="341"/>
      <c r="ED205" s="1835"/>
      <c r="EE205" s="1841"/>
      <c r="EF205" s="960"/>
      <c r="EG205" s="341"/>
      <c r="EH205" s="341"/>
      <c r="EI205" s="341"/>
      <c r="EJ205" s="341"/>
      <c r="EK205" s="341"/>
      <c r="EL205" s="341"/>
      <c r="EM205" s="341"/>
      <c r="EN205" s="341"/>
      <c r="EO205" s="341"/>
      <c r="EP205" s="341"/>
      <c r="EQ205" s="341"/>
      <c r="ER205" s="341"/>
      <c r="ES205" s="341"/>
      <c r="ET205" s="341"/>
      <c r="EU205" s="341"/>
      <c r="EV205" s="341"/>
      <c r="EW205" s="341"/>
      <c r="EX205" s="341"/>
      <c r="EY205" s="341"/>
      <c r="EZ205" s="341"/>
      <c r="FA205" s="1835"/>
      <c r="FB205" s="1841"/>
      <c r="FC205" s="960"/>
      <c r="FD205" s="341"/>
      <c r="FE205" s="341"/>
      <c r="FF205" s="341"/>
      <c r="FG205" s="341"/>
      <c r="FH205" s="341"/>
      <c r="FI205" s="341"/>
      <c r="FJ205" s="341"/>
      <c r="FK205" s="341"/>
      <c r="FL205" s="341"/>
      <c r="FM205" s="341"/>
      <c r="FN205" s="341"/>
      <c r="FO205" s="341"/>
      <c r="FP205" s="341"/>
      <c r="FQ205" s="341"/>
      <c r="FR205" s="341"/>
      <c r="FS205" s="341"/>
      <c r="FT205" s="341"/>
      <c r="FU205" s="341"/>
      <c r="FV205" s="341"/>
      <c r="FW205" s="341"/>
      <c r="FX205" s="1835"/>
      <c r="FY205" s="1841"/>
      <c r="FZ205" s="960"/>
    </row>
    <row r="206" spans="23:182" x14ac:dyDescent="0.2"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1835"/>
      <c r="AQ206" s="18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1835"/>
      <c r="BN206" s="18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1"/>
      <c r="CB206" s="341"/>
      <c r="CC206" s="341"/>
      <c r="CD206" s="341"/>
      <c r="CE206" s="341"/>
      <c r="CF206" s="341"/>
      <c r="CG206" s="341"/>
      <c r="CH206" s="341"/>
      <c r="CI206" s="341"/>
      <c r="CJ206" s="1835"/>
      <c r="CK206" s="1841"/>
      <c r="CM206" s="341"/>
      <c r="CN206" s="341"/>
      <c r="CO206" s="341"/>
      <c r="CP206" s="341"/>
      <c r="CQ206" s="341"/>
      <c r="CR206" s="341"/>
      <c r="CS206" s="341"/>
      <c r="CT206" s="341"/>
      <c r="CU206" s="341"/>
      <c r="CV206" s="341"/>
      <c r="CW206" s="341"/>
      <c r="CX206" s="341"/>
      <c r="CY206" s="341"/>
      <c r="CZ206" s="341"/>
      <c r="DA206" s="341"/>
      <c r="DB206" s="341"/>
      <c r="DC206" s="341"/>
      <c r="DD206" s="341"/>
      <c r="DE206" s="341"/>
      <c r="DF206" s="341"/>
      <c r="DG206" s="1835"/>
      <c r="DH206" s="1841"/>
      <c r="DJ206" s="341"/>
      <c r="DK206" s="341"/>
      <c r="DL206" s="341"/>
      <c r="DM206" s="341"/>
      <c r="DN206" s="341"/>
      <c r="DO206" s="341"/>
      <c r="DP206" s="341"/>
      <c r="DQ206" s="341"/>
      <c r="DR206" s="341"/>
      <c r="DS206" s="341"/>
      <c r="DT206" s="341"/>
      <c r="DU206" s="341"/>
      <c r="DV206" s="341"/>
      <c r="DW206" s="341"/>
      <c r="DX206" s="341"/>
      <c r="DY206" s="341"/>
      <c r="DZ206" s="341"/>
      <c r="EA206" s="341"/>
      <c r="EB206" s="341"/>
      <c r="EC206" s="341"/>
      <c r="ED206" s="1835"/>
      <c r="EE206" s="1841"/>
      <c r="EG206" s="341"/>
      <c r="EH206" s="341"/>
      <c r="EI206" s="341"/>
      <c r="EJ206" s="341"/>
      <c r="EK206" s="341"/>
      <c r="EL206" s="341"/>
      <c r="EM206" s="341"/>
      <c r="EN206" s="341"/>
      <c r="EO206" s="341"/>
      <c r="EP206" s="341"/>
      <c r="EQ206" s="341"/>
      <c r="ER206" s="341"/>
      <c r="ES206" s="341"/>
      <c r="ET206" s="341"/>
      <c r="EU206" s="341"/>
      <c r="EV206" s="341"/>
      <c r="EW206" s="341"/>
      <c r="EX206" s="341"/>
      <c r="EY206" s="341"/>
      <c r="EZ206" s="341"/>
      <c r="FA206" s="1835"/>
      <c r="FB206" s="1841"/>
      <c r="FD206" s="341"/>
      <c r="FE206" s="341"/>
      <c r="FF206" s="341"/>
      <c r="FG206" s="341"/>
      <c r="FH206" s="341"/>
      <c r="FI206" s="341"/>
      <c r="FJ206" s="341"/>
      <c r="FK206" s="341"/>
      <c r="FL206" s="341"/>
      <c r="FM206" s="341"/>
      <c r="FN206" s="341"/>
      <c r="FO206" s="341"/>
      <c r="FP206" s="341"/>
      <c r="FQ206" s="341"/>
      <c r="FR206" s="341"/>
      <c r="FS206" s="341"/>
      <c r="FT206" s="341"/>
      <c r="FU206" s="341"/>
      <c r="FV206" s="341"/>
      <c r="FW206" s="341"/>
      <c r="FX206" s="1835"/>
      <c r="FY206" s="1841"/>
    </row>
    <row r="207" spans="23:182" x14ac:dyDescent="0.2"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1835"/>
      <c r="AQ207" s="18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  <c r="BC207" s="341"/>
      <c r="BD207" s="341"/>
      <c r="BE207" s="341"/>
      <c r="BF207" s="341"/>
      <c r="BG207" s="341"/>
      <c r="BH207" s="341"/>
      <c r="BI207" s="341"/>
      <c r="BJ207" s="341"/>
      <c r="BK207" s="341"/>
      <c r="BL207" s="341"/>
      <c r="BM207" s="1835"/>
      <c r="BN207" s="1841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  <c r="BZ207" s="341"/>
      <c r="CA207" s="341"/>
      <c r="CB207" s="341"/>
      <c r="CC207" s="341"/>
      <c r="CD207" s="341"/>
      <c r="CE207" s="341"/>
      <c r="CF207" s="341"/>
      <c r="CG207" s="341"/>
      <c r="CH207" s="341"/>
      <c r="CI207" s="341"/>
      <c r="CJ207" s="1835"/>
      <c r="CK207" s="1841"/>
      <c r="CM207" s="341"/>
      <c r="CN207" s="341"/>
      <c r="CO207" s="341"/>
      <c r="CP207" s="341"/>
      <c r="CQ207" s="341"/>
      <c r="CR207" s="341"/>
      <c r="CS207" s="341"/>
      <c r="CT207" s="341"/>
      <c r="CU207" s="341"/>
      <c r="CV207" s="341"/>
      <c r="CW207" s="341"/>
      <c r="CX207" s="341"/>
      <c r="CY207" s="341"/>
      <c r="CZ207" s="341"/>
      <c r="DA207" s="341"/>
      <c r="DB207" s="341"/>
      <c r="DC207" s="341"/>
      <c r="DD207" s="341"/>
      <c r="DE207" s="341"/>
      <c r="DF207" s="341"/>
      <c r="DG207" s="1835"/>
      <c r="DH207" s="1841"/>
      <c r="DJ207" s="341"/>
      <c r="DK207" s="341"/>
      <c r="DL207" s="341"/>
      <c r="DM207" s="341"/>
      <c r="DN207" s="341"/>
      <c r="DO207" s="341"/>
      <c r="DP207" s="341"/>
      <c r="DQ207" s="341"/>
      <c r="DR207" s="341"/>
      <c r="DS207" s="341"/>
      <c r="DT207" s="341"/>
      <c r="DU207" s="341"/>
      <c r="DV207" s="341"/>
      <c r="DW207" s="341"/>
      <c r="DX207" s="341"/>
      <c r="DY207" s="341"/>
      <c r="DZ207" s="341"/>
      <c r="EA207" s="341"/>
      <c r="EB207" s="341"/>
      <c r="EC207" s="341"/>
      <c r="ED207" s="1835"/>
      <c r="EE207" s="1841"/>
      <c r="EG207" s="341"/>
      <c r="EH207" s="341"/>
      <c r="EI207" s="341"/>
      <c r="EJ207" s="341"/>
      <c r="EK207" s="341"/>
      <c r="EL207" s="341"/>
      <c r="EM207" s="341"/>
      <c r="EN207" s="341"/>
      <c r="EO207" s="341"/>
      <c r="EP207" s="341"/>
      <c r="EQ207" s="341"/>
      <c r="ER207" s="341"/>
      <c r="ES207" s="341"/>
      <c r="ET207" s="341"/>
      <c r="EU207" s="341"/>
      <c r="EV207" s="341"/>
      <c r="EW207" s="341"/>
      <c r="EX207" s="341"/>
      <c r="EY207" s="341"/>
      <c r="EZ207" s="341"/>
      <c r="FA207" s="1835"/>
      <c r="FB207" s="1841"/>
      <c r="FD207" s="341"/>
      <c r="FE207" s="341"/>
      <c r="FF207" s="341"/>
      <c r="FG207" s="341"/>
      <c r="FH207" s="341"/>
      <c r="FI207" s="341"/>
      <c r="FJ207" s="341"/>
      <c r="FK207" s="341"/>
      <c r="FL207" s="341"/>
      <c r="FM207" s="341"/>
      <c r="FN207" s="341"/>
      <c r="FO207" s="341"/>
      <c r="FP207" s="341"/>
      <c r="FQ207" s="341"/>
      <c r="FR207" s="341"/>
      <c r="FS207" s="341"/>
      <c r="FT207" s="341"/>
      <c r="FU207" s="341"/>
      <c r="FV207" s="341"/>
      <c r="FW207" s="341"/>
      <c r="FX207" s="1835"/>
      <c r="FY207" s="1841"/>
    </row>
    <row r="208" spans="23:182" x14ac:dyDescent="0.2">
      <c r="W208" s="638"/>
      <c r="X208" s="638"/>
      <c r="Y208" s="638"/>
      <c r="Z208" s="638"/>
      <c r="AA208" s="638"/>
      <c r="AB208" s="638"/>
      <c r="AC208" s="638"/>
      <c r="AD208" s="638"/>
      <c r="AE208" s="638"/>
      <c r="AF208" s="638"/>
      <c r="AG208" s="638"/>
      <c r="AH208" s="638"/>
      <c r="AI208" s="638"/>
      <c r="AJ208" s="638"/>
      <c r="AK208" s="638"/>
      <c r="AL208" s="638"/>
      <c r="AM208" s="638"/>
      <c r="AN208" s="638"/>
      <c r="AO208" s="638"/>
      <c r="AP208" s="1835"/>
      <c r="AQ208" s="1841"/>
      <c r="AR208" s="708"/>
      <c r="AS208" s="638"/>
      <c r="AT208" s="638"/>
      <c r="AU208" s="638"/>
      <c r="AV208" s="638"/>
      <c r="AW208" s="638"/>
      <c r="AX208" s="638"/>
      <c r="AY208" s="638"/>
      <c r="AZ208" s="638"/>
      <c r="BA208" s="638"/>
      <c r="BB208" s="638"/>
      <c r="BC208" s="638"/>
      <c r="BD208" s="638"/>
      <c r="BE208" s="638"/>
      <c r="BF208" s="638"/>
      <c r="BG208" s="638"/>
      <c r="BH208" s="638"/>
      <c r="BI208" s="638"/>
      <c r="BJ208" s="638"/>
      <c r="BK208" s="638"/>
      <c r="BL208" s="638"/>
      <c r="BM208" s="1835"/>
      <c r="BN208" s="1841"/>
      <c r="BO208" s="708"/>
      <c r="BP208" s="638"/>
      <c r="BQ208" s="638"/>
      <c r="BR208" s="638"/>
      <c r="BS208" s="638"/>
      <c r="BT208" s="638"/>
      <c r="BU208" s="638"/>
      <c r="BV208" s="638"/>
      <c r="BW208" s="638"/>
      <c r="BX208" s="638"/>
      <c r="BY208" s="638"/>
      <c r="BZ208" s="638"/>
      <c r="CA208" s="638"/>
      <c r="CB208" s="638"/>
      <c r="CC208" s="638"/>
      <c r="CD208" s="638"/>
      <c r="CE208" s="638"/>
      <c r="CF208" s="638"/>
      <c r="CG208" s="638"/>
      <c r="CH208" s="638"/>
      <c r="CI208" s="638"/>
      <c r="CJ208" s="1835"/>
      <c r="CK208" s="1841"/>
      <c r="CL208" s="708"/>
      <c r="CM208" s="638"/>
      <c r="CN208" s="638"/>
      <c r="CO208" s="638"/>
      <c r="CP208" s="638"/>
      <c r="CQ208" s="638"/>
      <c r="CR208" s="638"/>
      <c r="CS208" s="638"/>
      <c r="CT208" s="638"/>
      <c r="CU208" s="638"/>
      <c r="CV208" s="638"/>
      <c r="CW208" s="638"/>
      <c r="CX208" s="638"/>
      <c r="CY208" s="638"/>
      <c r="CZ208" s="638"/>
      <c r="DA208" s="638"/>
      <c r="DB208" s="638"/>
      <c r="DC208" s="638"/>
      <c r="DD208" s="638"/>
      <c r="DE208" s="638"/>
      <c r="DF208" s="638"/>
      <c r="DG208" s="1835"/>
      <c r="DH208" s="1841"/>
      <c r="DI208" s="708"/>
      <c r="DJ208" s="638"/>
      <c r="DK208" s="638"/>
      <c r="DL208" s="638"/>
      <c r="DM208" s="638"/>
      <c r="DN208" s="638"/>
      <c r="DO208" s="638"/>
      <c r="DP208" s="638"/>
      <c r="DQ208" s="638"/>
      <c r="DR208" s="638"/>
      <c r="DS208" s="638"/>
      <c r="DT208" s="638"/>
      <c r="DU208" s="638"/>
      <c r="DV208" s="638"/>
      <c r="DW208" s="638"/>
      <c r="DX208" s="638"/>
      <c r="DY208" s="638"/>
      <c r="DZ208" s="638"/>
      <c r="EA208" s="638"/>
      <c r="EB208" s="638"/>
      <c r="EC208" s="638"/>
      <c r="ED208" s="1835"/>
      <c r="EE208" s="1841"/>
      <c r="EF208" s="708"/>
      <c r="EG208" s="638"/>
      <c r="EH208" s="638"/>
      <c r="EI208" s="638"/>
      <c r="EJ208" s="638"/>
      <c r="EK208" s="638"/>
      <c r="EL208" s="638"/>
      <c r="EM208" s="638"/>
      <c r="EN208" s="638"/>
      <c r="EO208" s="638"/>
      <c r="EP208" s="638"/>
      <c r="EQ208" s="638"/>
      <c r="ER208" s="638"/>
      <c r="ES208" s="638"/>
      <c r="ET208" s="638"/>
      <c r="EU208" s="638"/>
      <c r="EV208" s="638"/>
      <c r="EW208" s="638"/>
      <c r="EX208" s="638"/>
      <c r="EY208" s="638"/>
      <c r="EZ208" s="638"/>
      <c r="FA208" s="1835"/>
      <c r="FB208" s="1841"/>
      <c r="FC208" s="708"/>
      <c r="FD208" s="638"/>
      <c r="FE208" s="638"/>
      <c r="FF208" s="638"/>
      <c r="FG208" s="638"/>
      <c r="FH208" s="638"/>
      <c r="FI208" s="638"/>
      <c r="FJ208" s="638"/>
      <c r="FK208" s="638"/>
      <c r="FL208" s="638"/>
      <c r="FM208" s="638"/>
      <c r="FN208" s="638"/>
      <c r="FO208" s="638"/>
      <c r="FP208" s="638"/>
      <c r="FQ208" s="638"/>
      <c r="FR208" s="638"/>
      <c r="FS208" s="638"/>
      <c r="FT208" s="638"/>
      <c r="FU208" s="638"/>
      <c r="FV208" s="638"/>
      <c r="FW208" s="638"/>
      <c r="FX208" s="1835"/>
      <c r="FY208" s="1841"/>
      <c r="FZ208" s="708"/>
    </row>
    <row r="259" ht="15" customHeight="1" x14ac:dyDescent="0.2"/>
    <row r="272" ht="38.25" customHeight="1" x14ac:dyDescent="0.2"/>
    <row r="276" ht="12.75" customHeight="1" x14ac:dyDescent="0.2"/>
    <row r="277" ht="12.75" customHeight="1" x14ac:dyDescent="0.2"/>
    <row r="278" ht="12.75" customHeight="1" x14ac:dyDescent="0.2"/>
  </sheetData>
  <mergeCells count="529">
    <mergeCell ref="CJ200:CJ208"/>
    <mergeCell ref="CK200:CK202"/>
    <mergeCell ref="AQ203:AQ208"/>
    <mergeCell ref="EE203:EE208"/>
    <mergeCell ref="BM200:BM208"/>
    <mergeCell ref="BN200:BN202"/>
    <mergeCell ref="BN203:BN208"/>
    <mergeCell ref="DH203:DH208"/>
    <mergeCell ref="CK203:CK208"/>
    <mergeCell ref="FY203:FY208"/>
    <mergeCell ref="FX200:FX208"/>
    <mergeCell ref="FY200:FY202"/>
    <mergeCell ref="EE200:EE202"/>
    <mergeCell ref="FB203:FB208"/>
    <mergeCell ref="DH200:DH202"/>
    <mergeCell ref="DH194:DH199"/>
    <mergeCell ref="AP200:AP208"/>
    <mergeCell ref="AQ200:AQ202"/>
    <mergeCell ref="FA200:FA208"/>
    <mergeCell ref="FB200:FB202"/>
    <mergeCell ref="ED200:ED208"/>
    <mergeCell ref="AP191:AP199"/>
    <mergeCell ref="AQ194:AQ199"/>
    <mergeCell ref="CJ191:CJ199"/>
    <mergeCell ref="DG200:DG208"/>
    <mergeCell ref="FY194:FY199"/>
    <mergeCell ref="FA191:FA199"/>
    <mergeCell ref="FX191:FX199"/>
    <mergeCell ref="DH191:DH193"/>
    <mergeCell ref="ED191:ED199"/>
    <mergeCell ref="EE194:EE199"/>
    <mergeCell ref="FB194:FB199"/>
    <mergeCell ref="FB191:FB193"/>
    <mergeCell ref="FY191:FY193"/>
    <mergeCell ref="EE191:EE193"/>
    <mergeCell ref="DG191:DG199"/>
    <mergeCell ref="AQ191:AQ193"/>
    <mergeCell ref="CK194:CK199"/>
    <mergeCell ref="CK191:CK193"/>
    <mergeCell ref="BM191:BM199"/>
    <mergeCell ref="BN191:BN193"/>
    <mergeCell ref="BN194:BN199"/>
    <mergeCell ref="BM182:BM190"/>
    <mergeCell ref="AP182:AP190"/>
    <mergeCell ref="AQ182:AQ184"/>
    <mergeCell ref="AQ185:AQ190"/>
    <mergeCell ref="BN182:BN184"/>
    <mergeCell ref="BN185:BN190"/>
    <mergeCell ref="EE182:EE184"/>
    <mergeCell ref="CJ182:CJ190"/>
    <mergeCell ref="CK182:CK184"/>
    <mergeCell ref="CK185:CK190"/>
    <mergeCell ref="DG182:DG190"/>
    <mergeCell ref="DH182:DH184"/>
    <mergeCell ref="ED182:ED190"/>
    <mergeCell ref="DH185:DH190"/>
    <mergeCell ref="EE185:EE190"/>
    <mergeCell ref="FX182:FX190"/>
    <mergeCell ref="FY182:FY184"/>
    <mergeCell ref="FB185:FB190"/>
    <mergeCell ref="FY185:FY190"/>
    <mergeCell ref="FA182:FA190"/>
    <mergeCell ref="FB182:FB184"/>
    <mergeCell ref="FA173:FA181"/>
    <mergeCell ref="BM173:BM181"/>
    <mergeCell ref="BN173:BN175"/>
    <mergeCell ref="BN176:BN181"/>
    <mergeCell ref="ED173:ED181"/>
    <mergeCell ref="EE173:EE175"/>
    <mergeCell ref="DH176:DH181"/>
    <mergeCell ref="EE176:EE181"/>
    <mergeCell ref="FB173:FB175"/>
    <mergeCell ref="FX173:FX181"/>
    <mergeCell ref="FY173:FY175"/>
    <mergeCell ref="FB176:FB181"/>
    <mergeCell ref="FY176:FY181"/>
    <mergeCell ref="CJ173:CJ181"/>
    <mergeCell ref="CK173:CK175"/>
    <mergeCell ref="CK176:CK181"/>
    <mergeCell ref="DG173:DG181"/>
    <mergeCell ref="DH173:DH175"/>
    <mergeCell ref="AP173:AP181"/>
    <mergeCell ref="AQ173:AQ175"/>
    <mergeCell ref="AQ176:AQ181"/>
    <mergeCell ref="L74:L82"/>
    <mergeCell ref="M74:M76"/>
    <mergeCell ref="M77:M82"/>
    <mergeCell ref="AP164:AP172"/>
    <mergeCell ref="AQ164:AQ166"/>
    <mergeCell ref="AQ167:AQ172"/>
    <mergeCell ref="AP74:AP82"/>
    <mergeCell ref="FA164:FA172"/>
    <mergeCell ref="BM164:BM172"/>
    <mergeCell ref="BN164:BN166"/>
    <mergeCell ref="BN167:BN172"/>
    <mergeCell ref="ED164:ED172"/>
    <mergeCell ref="EE164:EE166"/>
    <mergeCell ref="DH167:DH172"/>
    <mergeCell ref="EE167:EE172"/>
    <mergeCell ref="FB164:FB166"/>
    <mergeCell ref="FX164:FX172"/>
    <mergeCell ref="FY164:FY166"/>
    <mergeCell ref="FB167:FB172"/>
    <mergeCell ref="FY167:FY172"/>
    <mergeCell ref="CJ164:CJ172"/>
    <mergeCell ref="CK164:CK166"/>
    <mergeCell ref="CK167:CK172"/>
    <mergeCell ref="DG164:DG172"/>
    <mergeCell ref="DH164:DH166"/>
    <mergeCell ref="FY155:FY157"/>
    <mergeCell ref="FB158:FB163"/>
    <mergeCell ref="FY158:FY163"/>
    <mergeCell ref="L65:L73"/>
    <mergeCell ref="M65:M67"/>
    <mergeCell ref="M68:M73"/>
    <mergeCell ref="FA155:FA163"/>
    <mergeCell ref="BM155:BM163"/>
    <mergeCell ref="BN155:BN157"/>
    <mergeCell ref="BN158:BN163"/>
    <mergeCell ref="AP155:AP163"/>
    <mergeCell ref="AQ155:AQ157"/>
    <mergeCell ref="AQ158:AQ163"/>
    <mergeCell ref="EE158:EE163"/>
    <mergeCell ref="FB155:FB157"/>
    <mergeCell ref="FX155:FX163"/>
    <mergeCell ref="ED155:ED163"/>
    <mergeCell ref="EE155:EE157"/>
    <mergeCell ref="DH158:DH163"/>
    <mergeCell ref="BN149:BN154"/>
    <mergeCell ref="ED146:ED154"/>
    <mergeCell ref="EE146:EE148"/>
    <mergeCell ref="DH149:DH154"/>
    <mergeCell ref="CJ155:CJ163"/>
    <mergeCell ref="CK155:CK157"/>
    <mergeCell ref="CK158:CK163"/>
    <mergeCell ref="DG155:DG163"/>
    <mergeCell ref="DH155:DH157"/>
    <mergeCell ref="EE149:EE154"/>
    <mergeCell ref="FB146:FB148"/>
    <mergeCell ref="FX146:FX154"/>
    <mergeCell ref="FY146:FY148"/>
    <mergeCell ref="FB149:FB154"/>
    <mergeCell ref="FY149:FY154"/>
    <mergeCell ref="FA146:FA154"/>
    <mergeCell ref="CJ146:CJ154"/>
    <mergeCell ref="CK146:CK148"/>
    <mergeCell ref="CK149:CK154"/>
    <mergeCell ref="DG146:DG154"/>
    <mergeCell ref="DH146:DH148"/>
    <mergeCell ref="AP146:AP154"/>
    <mergeCell ref="AQ146:AQ148"/>
    <mergeCell ref="AQ149:AQ154"/>
    <mergeCell ref="BM146:BM154"/>
    <mergeCell ref="BN146:BN148"/>
    <mergeCell ref="L47:L55"/>
    <mergeCell ref="M47:M49"/>
    <mergeCell ref="M50:M55"/>
    <mergeCell ref="FA137:FA145"/>
    <mergeCell ref="BM137:BM145"/>
    <mergeCell ref="BN137:BN139"/>
    <mergeCell ref="BN140:BN145"/>
    <mergeCell ref="ED137:ED145"/>
    <mergeCell ref="EE137:EE139"/>
    <mergeCell ref="DH140:DH145"/>
    <mergeCell ref="EE140:EE145"/>
    <mergeCell ref="FB137:FB139"/>
    <mergeCell ref="FX137:FX145"/>
    <mergeCell ref="FY137:FY139"/>
    <mergeCell ref="FB140:FB145"/>
    <mergeCell ref="FY140:FY145"/>
    <mergeCell ref="CJ137:CJ145"/>
    <mergeCell ref="CK137:CK139"/>
    <mergeCell ref="CK140:CK145"/>
    <mergeCell ref="DG137:DG145"/>
    <mergeCell ref="DH137:DH139"/>
    <mergeCell ref="AP137:AP145"/>
    <mergeCell ref="AQ137:AQ139"/>
    <mergeCell ref="AQ140:AQ145"/>
    <mergeCell ref="L38:L46"/>
    <mergeCell ref="M38:M40"/>
    <mergeCell ref="M41:M46"/>
    <mergeCell ref="FA128:FA136"/>
    <mergeCell ref="BM128:BM136"/>
    <mergeCell ref="BN128:BN130"/>
    <mergeCell ref="BN131:BN136"/>
    <mergeCell ref="ED128:ED136"/>
    <mergeCell ref="EE128:EE130"/>
    <mergeCell ref="DH131:DH136"/>
    <mergeCell ref="EE131:EE136"/>
    <mergeCell ref="FB128:FB130"/>
    <mergeCell ref="FX128:FX136"/>
    <mergeCell ref="FY128:FY130"/>
    <mergeCell ref="FB131:FB136"/>
    <mergeCell ref="FY131:FY136"/>
    <mergeCell ref="CJ128:CJ136"/>
    <mergeCell ref="CK128:CK130"/>
    <mergeCell ref="CK131:CK136"/>
    <mergeCell ref="DG128:DG136"/>
    <mergeCell ref="DH128:DH130"/>
    <mergeCell ref="AP128:AP136"/>
    <mergeCell ref="AQ128:AQ130"/>
    <mergeCell ref="AQ131:AQ136"/>
    <mergeCell ref="L29:L37"/>
    <mergeCell ref="M29:M31"/>
    <mergeCell ref="M32:M37"/>
    <mergeCell ref="FA119:FA127"/>
    <mergeCell ref="BM119:BM127"/>
    <mergeCell ref="BN119:BN121"/>
    <mergeCell ref="BN122:BN127"/>
    <mergeCell ref="ED119:ED127"/>
    <mergeCell ref="EE119:EE121"/>
    <mergeCell ref="DH122:DH127"/>
    <mergeCell ref="EE122:EE127"/>
    <mergeCell ref="FB119:FB121"/>
    <mergeCell ref="FX119:FX127"/>
    <mergeCell ref="FY119:FY121"/>
    <mergeCell ref="FB122:FB127"/>
    <mergeCell ref="FY122:FY127"/>
    <mergeCell ref="CJ119:CJ127"/>
    <mergeCell ref="CK119:CK121"/>
    <mergeCell ref="CK122:CK127"/>
    <mergeCell ref="DG119:DG127"/>
    <mergeCell ref="DH119:DH121"/>
    <mergeCell ref="AP119:AP127"/>
    <mergeCell ref="AQ119:AQ121"/>
    <mergeCell ref="AQ122:AQ127"/>
    <mergeCell ref="L20:L28"/>
    <mergeCell ref="M20:M22"/>
    <mergeCell ref="M23:M28"/>
    <mergeCell ref="FA110:FA118"/>
    <mergeCell ref="BM110:BM118"/>
    <mergeCell ref="BN110:BN112"/>
    <mergeCell ref="BN113:BN118"/>
    <mergeCell ref="ED110:ED118"/>
    <mergeCell ref="EE110:EE112"/>
    <mergeCell ref="DH113:DH118"/>
    <mergeCell ref="EE113:EE118"/>
    <mergeCell ref="FB110:FB112"/>
    <mergeCell ref="FX110:FX118"/>
    <mergeCell ref="FY110:FY112"/>
    <mergeCell ref="FB113:FB118"/>
    <mergeCell ref="FY113:FY118"/>
    <mergeCell ref="CJ110:CJ118"/>
    <mergeCell ref="CK110:CK112"/>
    <mergeCell ref="CK113:CK118"/>
    <mergeCell ref="DG110:DG118"/>
    <mergeCell ref="DH110:DH112"/>
    <mergeCell ref="AP110:AP118"/>
    <mergeCell ref="AQ110:AQ112"/>
    <mergeCell ref="AQ113:AQ118"/>
    <mergeCell ref="L11:L19"/>
    <mergeCell ref="M11:M13"/>
    <mergeCell ref="M14:M19"/>
    <mergeCell ref="FA101:FA109"/>
    <mergeCell ref="BM101:BM109"/>
    <mergeCell ref="BN101:BN103"/>
    <mergeCell ref="BN104:BN109"/>
    <mergeCell ref="ED101:ED109"/>
    <mergeCell ref="EE101:EE103"/>
    <mergeCell ref="DH104:DH109"/>
    <mergeCell ref="EE104:EE109"/>
    <mergeCell ref="FB101:FB103"/>
    <mergeCell ref="FX101:FX109"/>
    <mergeCell ref="FY101:FY103"/>
    <mergeCell ref="FB104:FB109"/>
    <mergeCell ref="FY104:FY109"/>
    <mergeCell ref="CJ101:CJ109"/>
    <mergeCell ref="CK101:CK103"/>
    <mergeCell ref="CK104:CK109"/>
    <mergeCell ref="DG101:DG109"/>
    <mergeCell ref="DH101:DH103"/>
    <mergeCell ref="AP101:AP109"/>
    <mergeCell ref="AQ101:AQ103"/>
    <mergeCell ref="AQ104:AQ109"/>
    <mergeCell ref="A101:A109"/>
    <mergeCell ref="B101:B103"/>
    <mergeCell ref="B104:B109"/>
    <mergeCell ref="FA92:FA100"/>
    <mergeCell ref="BM92:BM100"/>
    <mergeCell ref="BN92:BN94"/>
    <mergeCell ref="BN95:BN100"/>
    <mergeCell ref="ED92:ED100"/>
    <mergeCell ref="EE92:EE94"/>
    <mergeCell ref="DH95:DH100"/>
    <mergeCell ref="EE95:EE100"/>
    <mergeCell ref="FB92:FB94"/>
    <mergeCell ref="FX92:FX100"/>
    <mergeCell ref="FY92:FY94"/>
    <mergeCell ref="FB95:FB100"/>
    <mergeCell ref="FY95:FY100"/>
    <mergeCell ref="CJ92:CJ100"/>
    <mergeCell ref="CK92:CK94"/>
    <mergeCell ref="CK95:CK100"/>
    <mergeCell ref="DG92:DG100"/>
    <mergeCell ref="DH92:DH94"/>
    <mergeCell ref="V8:V10"/>
    <mergeCell ref="AP92:AP100"/>
    <mergeCell ref="AQ92:AQ94"/>
    <mergeCell ref="AQ95:AQ100"/>
    <mergeCell ref="CJ83:CJ91"/>
    <mergeCell ref="A92:A100"/>
    <mergeCell ref="B92:B94"/>
    <mergeCell ref="B95:B100"/>
    <mergeCell ref="P8:P10"/>
    <mergeCell ref="Q8:Q10"/>
    <mergeCell ref="R8:R10"/>
    <mergeCell ref="A83:A91"/>
    <mergeCell ref="B83:B85"/>
    <mergeCell ref="B86:B91"/>
    <mergeCell ref="A65:A73"/>
    <mergeCell ref="S8:S10"/>
    <mergeCell ref="T8:T10"/>
    <mergeCell ref="U8:U10"/>
    <mergeCell ref="FA83:FA91"/>
    <mergeCell ref="BM83:BM91"/>
    <mergeCell ref="BN83:BN85"/>
    <mergeCell ref="BN86:BN91"/>
    <mergeCell ref="ED83:ED91"/>
    <mergeCell ref="EE83:EE85"/>
    <mergeCell ref="DH86:DH91"/>
    <mergeCell ref="EE86:EE91"/>
    <mergeCell ref="FB83:FB85"/>
    <mergeCell ref="FX83:FX91"/>
    <mergeCell ref="FY83:FY85"/>
    <mergeCell ref="FB86:FB91"/>
    <mergeCell ref="FY86:FY91"/>
    <mergeCell ref="CK83:CK85"/>
    <mergeCell ref="CK86:CK91"/>
    <mergeCell ref="DG83:DG91"/>
    <mergeCell ref="DH83:DH85"/>
    <mergeCell ref="AP83:AP91"/>
    <mergeCell ref="AQ83:AQ85"/>
    <mergeCell ref="AQ86:AQ91"/>
    <mergeCell ref="FA74:FA82"/>
    <mergeCell ref="BM74:BM82"/>
    <mergeCell ref="BN74:BN76"/>
    <mergeCell ref="BN77:BN82"/>
    <mergeCell ref="ED74:ED82"/>
    <mergeCell ref="EE74:EE76"/>
    <mergeCell ref="DH77:DH82"/>
    <mergeCell ref="EE77:EE82"/>
    <mergeCell ref="FB74:FB76"/>
    <mergeCell ref="FX74:FX82"/>
    <mergeCell ref="FY74:FY76"/>
    <mergeCell ref="FB77:FB82"/>
    <mergeCell ref="FY77:FY82"/>
    <mergeCell ref="CJ74:CJ82"/>
    <mergeCell ref="CK74:CK76"/>
    <mergeCell ref="CK77:CK82"/>
    <mergeCell ref="DG74:DG82"/>
    <mergeCell ref="DH74:DH76"/>
    <mergeCell ref="AQ74:AQ76"/>
    <mergeCell ref="AQ77:AQ82"/>
    <mergeCell ref="A74:A82"/>
    <mergeCell ref="B74:B76"/>
    <mergeCell ref="B77:B82"/>
    <mergeCell ref="FA65:FA73"/>
    <mergeCell ref="BM65:BM73"/>
    <mergeCell ref="BN65:BN67"/>
    <mergeCell ref="BN68:BN73"/>
    <mergeCell ref="ED65:ED73"/>
    <mergeCell ref="EE65:EE67"/>
    <mergeCell ref="DH68:DH73"/>
    <mergeCell ref="EE68:EE73"/>
    <mergeCell ref="FB65:FB67"/>
    <mergeCell ref="FX65:FX73"/>
    <mergeCell ref="FY65:FY67"/>
    <mergeCell ref="FB68:FB73"/>
    <mergeCell ref="FY68:FY73"/>
    <mergeCell ref="CJ65:CJ73"/>
    <mergeCell ref="CK65:CK67"/>
    <mergeCell ref="CK68:CK73"/>
    <mergeCell ref="DG65:DG73"/>
    <mergeCell ref="DH65:DH67"/>
    <mergeCell ref="AP65:AP73"/>
    <mergeCell ref="AQ65:AQ67"/>
    <mergeCell ref="AQ68:AQ73"/>
    <mergeCell ref="B65:B67"/>
    <mergeCell ref="B68:B73"/>
    <mergeCell ref="FA56:FA64"/>
    <mergeCell ref="BM56:BM64"/>
    <mergeCell ref="BN56:BN58"/>
    <mergeCell ref="BN59:BN64"/>
    <mergeCell ref="ED56:ED64"/>
    <mergeCell ref="EE56:EE58"/>
    <mergeCell ref="DH59:DH64"/>
    <mergeCell ref="EE59:EE64"/>
    <mergeCell ref="FB56:FB58"/>
    <mergeCell ref="FX56:FX64"/>
    <mergeCell ref="FY56:FY58"/>
    <mergeCell ref="FB59:FB64"/>
    <mergeCell ref="FY59:FY64"/>
    <mergeCell ref="CJ56:CJ64"/>
    <mergeCell ref="CK56:CK58"/>
    <mergeCell ref="CK59:CK64"/>
    <mergeCell ref="DG56:DG64"/>
    <mergeCell ref="DH56:DH58"/>
    <mergeCell ref="AP56:AP64"/>
    <mergeCell ref="AQ56:AQ58"/>
    <mergeCell ref="AQ59:AQ64"/>
    <mergeCell ref="A56:A64"/>
    <mergeCell ref="B56:B58"/>
    <mergeCell ref="B59:B64"/>
    <mergeCell ref="L56:L64"/>
    <mergeCell ref="M56:M58"/>
    <mergeCell ref="M59:M64"/>
    <mergeCell ref="BN47:BN49"/>
    <mergeCell ref="BN50:BN55"/>
    <mergeCell ref="ED47:ED55"/>
    <mergeCell ref="EE47:EE49"/>
    <mergeCell ref="DH50:DH55"/>
    <mergeCell ref="EE50:EE55"/>
    <mergeCell ref="FB47:FB49"/>
    <mergeCell ref="FX47:FX55"/>
    <mergeCell ref="FY47:FY49"/>
    <mergeCell ref="FB50:FB55"/>
    <mergeCell ref="FY50:FY55"/>
    <mergeCell ref="CJ47:CJ55"/>
    <mergeCell ref="CK47:CK49"/>
    <mergeCell ref="CK50:CK55"/>
    <mergeCell ref="DG47:DG55"/>
    <mergeCell ref="DH47:DH49"/>
    <mergeCell ref="AQ50:AQ55"/>
    <mergeCell ref="FA38:FA46"/>
    <mergeCell ref="BM38:BM46"/>
    <mergeCell ref="BN38:BN40"/>
    <mergeCell ref="BN41:BN46"/>
    <mergeCell ref="ED38:ED46"/>
    <mergeCell ref="EE38:EE40"/>
    <mergeCell ref="DH38:DH40"/>
    <mergeCell ref="FA47:FA55"/>
    <mergeCell ref="BM47:BM55"/>
    <mergeCell ref="AQ41:AQ46"/>
    <mergeCell ref="DG38:DG46"/>
    <mergeCell ref="A47:A55"/>
    <mergeCell ref="B47:B49"/>
    <mergeCell ref="B50:B55"/>
    <mergeCell ref="FB38:FB40"/>
    <mergeCell ref="AP38:AP46"/>
    <mergeCell ref="AQ38:AQ40"/>
    <mergeCell ref="AP47:AP55"/>
    <mergeCell ref="AQ47:AQ49"/>
    <mergeCell ref="FX38:FX46"/>
    <mergeCell ref="FY38:FY40"/>
    <mergeCell ref="FB41:FB46"/>
    <mergeCell ref="FY41:FY46"/>
    <mergeCell ref="CJ38:CJ46"/>
    <mergeCell ref="CK38:CK40"/>
    <mergeCell ref="CK41:CK46"/>
    <mergeCell ref="DH41:DH46"/>
    <mergeCell ref="EE41:EE46"/>
    <mergeCell ref="FX29:FX37"/>
    <mergeCell ref="FY29:FY31"/>
    <mergeCell ref="FB32:FB37"/>
    <mergeCell ref="FY32:FY37"/>
    <mergeCell ref="A38:A46"/>
    <mergeCell ref="B38:B40"/>
    <mergeCell ref="B41:B46"/>
    <mergeCell ref="ED29:ED37"/>
    <mergeCell ref="EE29:EE31"/>
    <mergeCell ref="DH32:DH37"/>
    <mergeCell ref="EE32:EE37"/>
    <mergeCell ref="FA29:FA37"/>
    <mergeCell ref="FB29:FB31"/>
    <mergeCell ref="DG29:DG37"/>
    <mergeCell ref="DH29:DH31"/>
    <mergeCell ref="AQ32:AQ37"/>
    <mergeCell ref="BM29:BM37"/>
    <mergeCell ref="BN29:BN31"/>
    <mergeCell ref="BN32:BN37"/>
    <mergeCell ref="AP29:AP37"/>
    <mergeCell ref="AQ29:AQ31"/>
    <mergeCell ref="CK23:CK28"/>
    <mergeCell ref="AQ23:AQ28"/>
    <mergeCell ref="BN23:BN28"/>
    <mergeCell ref="DH23:DH28"/>
    <mergeCell ref="BM20:BM28"/>
    <mergeCell ref="CJ29:CJ37"/>
    <mergeCell ref="CK29:CK31"/>
    <mergeCell ref="CK32:CK37"/>
    <mergeCell ref="CK20:CK22"/>
    <mergeCell ref="DG20:DG28"/>
    <mergeCell ref="DH20:DH22"/>
    <mergeCell ref="CJ20:CJ28"/>
    <mergeCell ref="BN20:BN22"/>
    <mergeCell ref="A29:A37"/>
    <mergeCell ref="B29:B31"/>
    <mergeCell ref="B32:B37"/>
    <mergeCell ref="AQ20:AQ22"/>
    <mergeCell ref="A20:A28"/>
    <mergeCell ref="FY23:FY28"/>
    <mergeCell ref="ED20:ED28"/>
    <mergeCell ref="FB20:FB22"/>
    <mergeCell ref="FX20:FX28"/>
    <mergeCell ref="FY20:FY22"/>
    <mergeCell ref="EE20:EE22"/>
    <mergeCell ref="FA20:FA28"/>
    <mergeCell ref="EE23:EE28"/>
    <mergeCell ref="FB23:FB28"/>
    <mergeCell ref="AP20:AP28"/>
    <mergeCell ref="A11:A19"/>
    <mergeCell ref="B11:B13"/>
    <mergeCell ref="B14:B19"/>
    <mergeCell ref="I8:I10"/>
    <mergeCell ref="D8:D10"/>
    <mergeCell ref="J8:J10"/>
    <mergeCell ref="L8:L10"/>
    <mergeCell ref="M8:N10"/>
    <mergeCell ref="O8:O10"/>
    <mergeCell ref="M95:M100"/>
    <mergeCell ref="K8:K10"/>
    <mergeCell ref="A8:A10"/>
    <mergeCell ref="B8:C10"/>
    <mergeCell ref="E8:E10"/>
    <mergeCell ref="F8:F10"/>
    <mergeCell ref="G8:G10"/>
    <mergeCell ref="H8:H10"/>
    <mergeCell ref="B20:B22"/>
    <mergeCell ref="B23:B28"/>
    <mergeCell ref="L101:L109"/>
    <mergeCell ref="M101:M103"/>
    <mergeCell ref="M104:M109"/>
    <mergeCell ref="A5:K6"/>
    <mergeCell ref="L5:V6"/>
    <mergeCell ref="L83:L91"/>
    <mergeCell ref="M83:M85"/>
    <mergeCell ref="M86:M91"/>
    <mergeCell ref="L92:L100"/>
    <mergeCell ref="M92:M94"/>
  </mergeCells>
  <phoneticPr fontId="164" type="noConversion"/>
  <hyperlinks>
    <hyperlink ref="A1" location="İÇİNDEKİLER!A1" display="İçindekiler"/>
    <hyperlink ref="A2" location="CONTENTS!A1" display="Contents"/>
  </hyperlinks>
  <pageMargins left="0.7" right="0.7" top="0.75" bottom="0.75" header="0.3" footer="0.3"/>
  <pageSetup scale="49" orientation="portrait" r:id="rId1"/>
  <colBreaks count="1" manualBreakCount="1">
    <brk id="11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X136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41.28515625" style="330" customWidth="1"/>
    <col min="2" max="24" width="10.7109375" style="330" customWidth="1"/>
    <col min="25" max="16384" width="9.140625" style="330"/>
  </cols>
  <sheetData>
    <row r="1" spans="1:24" x14ac:dyDescent="0.2">
      <c r="A1" s="757" t="s">
        <v>349</v>
      </c>
    </row>
    <row r="2" spans="1:24" x14ac:dyDescent="0.2">
      <c r="A2" s="757" t="s">
        <v>350</v>
      </c>
    </row>
    <row r="3" spans="1:24" s="872" customFormat="1" ht="15" customHeight="1" x14ac:dyDescent="0.2">
      <c r="A3" s="990" t="s">
        <v>1689</v>
      </c>
      <c r="X3" s="995" t="s">
        <v>1690</v>
      </c>
    </row>
    <row r="4" spans="1:24" s="441" customFormat="1" ht="12" customHeight="1" x14ac:dyDescent="0.2"/>
    <row r="5" spans="1:24" s="441" customFormat="1" ht="18" customHeight="1" x14ac:dyDescent="0.2">
      <c r="A5" s="1803" t="s">
        <v>3124</v>
      </c>
      <c r="B5" s="1844"/>
      <c r="C5" s="1844"/>
      <c r="D5" s="1844"/>
      <c r="E5" s="1844"/>
      <c r="F5" s="1844"/>
      <c r="G5" s="1844"/>
      <c r="H5" s="1844"/>
      <c r="I5" s="1844"/>
      <c r="J5" s="1844"/>
      <c r="K5" s="1842" t="s">
        <v>3125</v>
      </c>
      <c r="L5" s="1843"/>
      <c r="M5" s="1843"/>
      <c r="N5" s="1843"/>
      <c r="O5" s="1843"/>
      <c r="P5" s="1843"/>
      <c r="Q5" s="1843"/>
      <c r="R5" s="1843"/>
      <c r="S5" s="1843"/>
      <c r="T5" s="1843"/>
      <c r="U5" s="1843"/>
      <c r="V5" s="1843"/>
      <c r="W5" s="1843"/>
      <c r="X5" s="1843"/>
    </row>
    <row r="6" spans="1:24" s="441" customFormat="1" ht="18" customHeight="1" x14ac:dyDescent="0.2">
      <c r="A6" s="1844"/>
      <c r="B6" s="1844"/>
      <c r="C6" s="1844"/>
      <c r="D6" s="1844"/>
      <c r="E6" s="1844"/>
      <c r="F6" s="1844"/>
      <c r="G6" s="1844"/>
      <c r="H6" s="1844"/>
      <c r="I6" s="1844"/>
      <c r="J6" s="1844"/>
      <c r="K6" s="1843"/>
      <c r="L6" s="1843"/>
      <c r="M6" s="1843"/>
      <c r="N6" s="1843"/>
      <c r="O6" s="1843"/>
      <c r="P6" s="1843"/>
      <c r="Q6" s="1843"/>
      <c r="R6" s="1843"/>
      <c r="S6" s="1843"/>
      <c r="T6" s="1843"/>
      <c r="U6" s="1843"/>
      <c r="V6" s="1843"/>
      <c r="W6" s="1843"/>
      <c r="X6" s="1843"/>
    </row>
    <row r="7" spans="1:24" s="441" customFormat="1" ht="12" customHeight="1" thickBot="1" x14ac:dyDescent="0.25"/>
    <row r="8" spans="1:24" s="288" customFormat="1" ht="69.95" customHeight="1" thickBot="1" x14ac:dyDescent="0.25">
      <c r="A8" s="1253" t="s">
        <v>677</v>
      </c>
      <c r="B8" s="1254" t="s">
        <v>1529</v>
      </c>
      <c r="C8" s="1254" t="s">
        <v>103</v>
      </c>
      <c r="D8" s="1254" t="s">
        <v>0</v>
      </c>
      <c r="E8" s="1254" t="s">
        <v>832</v>
      </c>
      <c r="F8" s="1254" t="s">
        <v>1531</v>
      </c>
      <c r="G8" s="1254" t="s">
        <v>1534</v>
      </c>
      <c r="H8" s="1254" t="s">
        <v>1420</v>
      </c>
      <c r="I8" s="1254" t="s">
        <v>798</v>
      </c>
      <c r="J8" s="1254" t="s">
        <v>831</v>
      </c>
      <c r="K8" s="1254" t="s">
        <v>1542</v>
      </c>
      <c r="L8" s="1254" t="s">
        <v>1566</v>
      </c>
      <c r="M8" s="1254" t="s">
        <v>104</v>
      </c>
      <c r="N8" s="1254" t="s">
        <v>1421</v>
      </c>
      <c r="O8" s="1254" t="s">
        <v>1567</v>
      </c>
      <c r="P8" s="1254" t="s">
        <v>1532</v>
      </c>
      <c r="Q8" s="1254" t="s">
        <v>958</v>
      </c>
      <c r="R8" s="1254" t="s">
        <v>1419</v>
      </c>
      <c r="S8" s="1254" t="s">
        <v>1533</v>
      </c>
      <c r="T8" s="1254" t="s">
        <v>1927</v>
      </c>
      <c r="U8" s="1254" t="s">
        <v>1536</v>
      </c>
      <c r="V8" s="1254" t="s">
        <v>1537</v>
      </c>
      <c r="W8" s="1254" t="s">
        <v>1422</v>
      </c>
      <c r="X8" s="1255" t="s">
        <v>1136</v>
      </c>
    </row>
    <row r="9" spans="1:24" x14ac:dyDescent="0.2">
      <c r="A9" s="1258" t="s">
        <v>81</v>
      </c>
      <c r="B9" s="1259"/>
      <c r="C9" s="1259"/>
      <c r="D9" s="1259"/>
      <c r="E9" s="1259"/>
      <c r="F9" s="1259"/>
      <c r="G9" s="1259"/>
      <c r="H9" s="1259"/>
      <c r="I9" s="1259"/>
      <c r="J9" s="1259"/>
      <c r="K9" s="1259"/>
      <c r="L9" s="1259"/>
      <c r="M9" s="1259"/>
      <c r="N9" s="1259"/>
      <c r="O9" s="1259"/>
      <c r="P9" s="1259"/>
      <c r="Q9" s="1259"/>
      <c r="R9" s="1259"/>
      <c r="S9" s="1259"/>
      <c r="T9" s="1259"/>
      <c r="U9" s="1259"/>
      <c r="V9" s="1259"/>
      <c r="W9" s="1259"/>
      <c r="X9" s="1259"/>
    </row>
    <row r="10" spans="1:24" ht="13.5" x14ac:dyDescent="0.2">
      <c r="A10" s="867" t="s">
        <v>3119</v>
      </c>
      <c r="B10" s="868">
        <v>9</v>
      </c>
      <c r="C10" s="868">
        <v>0</v>
      </c>
      <c r="D10" s="868">
        <v>0</v>
      </c>
      <c r="E10" s="868">
        <v>0</v>
      </c>
      <c r="F10" s="868">
        <v>3055</v>
      </c>
      <c r="G10" s="868">
        <v>202</v>
      </c>
      <c r="H10" s="868">
        <v>0</v>
      </c>
      <c r="I10" s="868">
        <v>123955</v>
      </c>
      <c r="J10" s="868">
        <v>196171</v>
      </c>
      <c r="K10" s="868">
        <v>902137</v>
      </c>
      <c r="L10" s="868">
        <v>191104</v>
      </c>
      <c r="M10" s="868">
        <v>41000</v>
      </c>
      <c r="N10" s="868">
        <v>20453</v>
      </c>
      <c r="O10" s="868">
        <v>0</v>
      </c>
      <c r="P10" s="868">
        <v>0</v>
      </c>
      <c r="Q10" s="868">
        <v>0</v>
      </c>
      <c r="R10" s="868">
        <v>0</v>
      </c>
      <c r="S10" s="868">
        <v>0</v>
      </c>
      <c r="T10" s="868">
        <v>0</v>
      </c>
      <c r="U10" s="868">
        <v>0</v>
      </c>
      <c r="V10" s="868">
        <v>0</v>
      </c>
      <c r="W10" s="868">
        <v>0</v>
      </c>
      <c r="X10" s="868">
        <v>1478086</v>
      </c>
    </row>
    <row r="11" spans="1:24" s="869" customFormat="1" ht="13.5" x14ac:dyDescent="0.2">
      <c r="A11" s="867" t="s">
        <v>608</v>
      </c>
      <c r="B11" s="868">
        <v>234</v>
      </c>
      <c r="C11" s="868">
        <v>0</v>
      </c>
      <c r="D11" s="868">
        <v>0</v>
      </c>
      <c r="E11" s="868">
        <v>0</v>
      </c>
      <c r="F11" s="868">
        <v>4159</v>
      </c>
      <c r="G11" s="868">
        <v>6</v>
      </c>
      <c r="H11" s="868">
        <v>0</v>
      </c>
      <c r="I11" s="868">
        <v>132108.9</v>
      </c>
      <c r="J11" s="868">
        <v>53</v>
      </c>
      <c r="K11" s="868">
        <v>622433</v>
      </c>
      <c r="L11" s="868">
        <v>164422</v>
      </c>
      <c r="M11" s="868">
        <v>1459</v>
      </c>
      <c r="N11" s="868">
        <v>17044</v>
      </c>
      <c r="O11" s="868">
        <v>0</v>
      </c>
      <c r="P11" s="868">
        <v>0</v>
      </c>
      <c r="Q11" s="868">
        <v>0</v>
      </c>
      <c r="R11" s="868">
        <v>0</v>
      </c>
      <c r="S11" s="868">
        <v>0</v>
      </c>
      <c r="T11" s="868">
        <v>0</v>
      </c>
      <c r="U11" s="868">
        <v>0</v>
      </c>
      <c r="V11" s="868">
        <v>0</v>
      </c>
      <c r="W11" s="868">
        <v>0</v>
      </c>
      <c r="X11" s="868">
        <v>941918.9</v>
      </c>
    </row>
    <row r="12" spans="1:24" x14ac:dyDescent="0.2">
      <c r="A12" s="782" t="s">
        <v>390</v>
      </c>
      <c r="B12" s="339">
        <v>234</v>
      </c>
      <c r="C12" s="339">
        <v>0</v>
      </c>
      <c r="D12" s="339">
        <v>0</v>
      </c>
      <c r="E12" s="339">
        <v>0</v>
      </c>
      <c r="F12" s="339">
        <v>4159</v>
      </c>
      <c r="G12" s="339">
        <v>6</v>
      </c>
      <c r="H12" s="339">
        <v>0</v>
      </c>
      <c r="I12" s="339">
        <v>113763.3</v>
      </c>
      <c r="J12" s="339">
        <v>8</v>
      </c>
      <c r="K12" s="339">
        <v>622433</v>
      </c>
      <c r="L12" s="339">
        <v>141579</v>
      </c>
      <c r="M12" s="339">
        <v>1459</v>
      </c>
      <c r="N12" s="339">
        <v>17044</v>
      </c>
      <c r="O12" s="339">
        <v>0</v>
      </c>
      <c r="P12" s="339">
        <v>0</v>
      </c>
      <c r="Q12" s="339">
        <v>0</v>
      </c>
      <c r="R12" s="339">
        <v>0</v>
      </c>
      <c r="S12" s="339">
        <v>0</v>
      </c>
      <c r="T12" s="339">
        <v>0</v>
      </c>
      <c r="U12" s="339">
        <v>0</v>
      </c>
      <c r="V12" s="339">
        <v>0</v>
      </c>
      <c r="W12" s="339">
        <v>0</v>
      </c>
      <c r="X12" s="339">
        <v>900685.3</v>
      </c>
    </row>
    <row r="13" spans="1:24" x14ac:dyDescent="0.2">
      <c r="A13" s="782" t="s">
        <v>391</v>
      </c>
      <c r="B13" s="339">
        <v>0</v>
      </c>
      <c r="C13" s="339">
        <v>0</v>
      </c>
      <c r="D13" s="339">
        <v>0</v>
      </c>
      <c r="E13" s="339">
        <v>0</v>
      </c>
      <c r="F13" s="339">
        <v>0</v>
      </c>
      <c r="G13" s="339">
        <v>0</v>
      </c>
      <c r="H13" s="339">
        <v>0</v>
      </c>
      <c r="I13" s="339">
        <v>18345.600000000002</v>
      </c>
      <c r="J13" s="339">
        <v>0</v>
      </c>
      <c r="K13" s="339">
        <v>0</v>
      </c>
      <c r="L13" s="339">
        <v>899</v>
      </c>
      <c r="M13" s="339">
        <v>0</v>
      </c>
      <c r="N13" s="339">
        <v>0</v>
      </c>
      <c r="O13" s="339">
        <v>0</v>
      </c>
      <c r="P13" s="339">
        <v>0</v>
      </c>
      <c r="Q13" s="339">
        <v>0</v>
      </c>
      <c r="R13" s="339">
        <v>0</v>
      </c>
      <c r="S13" s="339">
        <v>0</v>
      </c>
      <c r="T13" s="339">
        <v>0</v>
      </c>
      <c r="U13" s="339">
        <v>0</v>
      </c>
      <c r="V13" s="339">
        <v>0</v>
      </c>
      <c r="W13" s="339">
        <v>0</v>
      </c>
      <c r="X13" s="339">
        <v>19244.600000000002</v>
      </c>
    </row>
    <row r="14" spans="1:24" x14ac:dyDescent="0.2">
      <c r="A14" s="782" t="s">
        <v>422</v>
      </c>
      <c r="B14" s="339">
        <v>0</v>
      </c>
      <c r="C14" s="339">
        <v>0</v>
      </c>
      <c r="D14" s="339">
        <v>0</v>
      </c>
      <c r="E14" s="339">
        <v>0</v>
      </c>
      <c r="F14" s="339">
        <v>0</v>
      </c>
      <c r="G14" s="339">
        <v>0</v>
      </c>
      <c r="H14" s="339">
        <v>0</v>
      </c>
      <c r="I14" s="339">
        <v>0</v>
      </c>
      <c r="J14" s="339">
        <v>0</v>
      </c>
      <c r="K14" s="339">
        <v>0</v>
      </c>
      <c r="L14" s="339">
        <v>0</v>
      </c>
      <c r="M14" s="339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W14" s="339">
        <v>0</v>
      </c>
      <c r="X14" s="339">
        <v>0</v>
      </c>
    </row>
    <row r="15" spans="1:24" x14ac:dyDescent="0.2">
      <c r="A15" s="782" t="s">
        <v>423</v>
      </c>
      <c r="B15" s="339">
        <v>0</v>
      </c>
      <c r="C15" s="339">
        <v>0</v>
      </c>
      <c r="D15" s="339">
        <v>0</v>
      </c>
      <c r="E15" s="339">
        <v>0</v>
      </c>
      <c r="F15" s="339">
        <v>0</v>
      </c>
      <c r="G15" s="339">
        <v>0</v>
      </c>
      <c r="H15" s="339">
        <v>0</v>
      </c>
      <c r="I15" s="339">
        <v>0</v>
      </c>
      <c r="J15" s="339">
        <v>31</v>
      </c>
      <c r="K15" s="339">
        <v>0</v>
      </c>
      <c r="L15" s="339">
        <v>0</v>
      </c>
      <c r="M15" s="339">
        <v>0</v>
      </c>
      <c r="N15" s="339">
        <v>0</v>
      </c>
      <c r="O15" s="339">
        <v>0</v>
      </c>
      <c r="P15" s="339">
        <v>0</v>
      </c>
      <c r="Q15" s="339">
        <v>0</v>
      </c>
      <c r="R15" s="339">
        <v>0</v>
      </c>
      <c r="S15" s="339">
        <v>0</v>
      </c>
      <c r="T15" s="339">
        <v>0</v>
      </c>
      <c r="U15" s="339">
        <v>0</v>
      </c>
      <c r="V15" s="339">
        <v>0</v>
      </c>
      <c r="W15" s="339">
        <v>0</v>
      </c>
      <c r="X15" s="339">
        <v>31</v>
      </c>
    </row>
    <row r="16" spans="1:24" x14ac:dyDescent="0.2">
      <c r="A16" s="782" t="s">
        <v>424</v>
      </c>
      <c r="B16" s="339">
        <v>0</v>
      </c>
      <c r="C16" s="339">
        <v>0</v>
      </c>
      <c r="D16" s="339">
        <v>0</v>
      </c>
      <c r="E16" s="339">
        <v>0</v>
      </c>
      <c r="F16" s="339">
        <v>0</v>
      </c>
      <c r="G16" s="339">
        <v>0</v>
      </c>
      <c r="H16" s="339">
        <v>0</v>
      </c>
      <c r="I16" s="339">
        <v>0</v>
      </c>
      <c r="J16" s="339">
        <v>14</v>
      </c>
      <c r="K16" s="339">
        <v>0</v>
      </c>
      <c r="L16" s="339">
        <v>21944</v>
      </c>
      <c r="M16" s="339">
        <v>0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21958</v>
      </c>
    </row>
    <row r="17" spans="1:24" s="872" customFormat="1" ht="13.5" x14ac:dyDescent="0.2">
      <c r="A17" s="871" t="s">
        <v>606</v>
      </c>
      <c r="B17" s="868">
        <v>9</v>
      </c>
      <c r="C17" s="868">
        <v>0</v>
      </c>
      <c r="D17" s="868">
        <v>0</v>
      </c>
      <c r="E17" s="868">
        <v>0</v>
      </c>
      <c r="F17" s="868">
        <v>1697</v>
      </c>
      <c r="G17" s="868">
        <v>2</v>
      </c>
      <c r="H17" s="868">
        <v>0</v>
      </c>
      <c r="I17" s="868">
        <v>71289.240000000005</v>
      </c>
      <c r="J17" s="868">
        <v>112000</v>
      </c>
      <c r="K17" s="868">
        <v>285452</v>
      </c>
      <c r="L17" s="868">
        <v>168264</v>
      </c>
      <c r="M17" s="868">
        <v>16919</v>
      </c>
      <c r="N17" s="868">
        <v>0</v>
      </c>
      <c r="O17" s="868">
        <v>0</v>
      </c>
      <c r="P17" s="868">
        <v>0</v>
      </c>
      <c r="Q17" s="868">
        <v>0</v>
      </c>
      <c r="R17" s="868">
        <v>0</v>
      </c>
      <c r="S17" s="868">
        <v>0</v>
      </c>
      <c r="T17" s="868">
        <v>0</v>
      </c>
      <c r="U17" s="868">
        <v>0</v>
      </c>
      <c r="V17" s="868">
        <v>0</v>
      </c>
      <c r="W17" s="868">
        <v>0</v>
      </c>
      <c r="X17" s="868">
        <v>655632.24</v>
      </c>
    </row>
    <row r="18" spans="1:24" x14ac:dyDescent="0.2">
      <c r="A18" s="782" t="s">
        <v>392</v>
      </c>
      <c r="B18" s="339">
        <v>0</v>
      </c>
      <c r="C18" s="339">
        <v>0</v>
      </c>
      <c r="D18" s="339">
        <v>0</v>
      </c>
      <c r="E18" s="339">
        <v>0</v>
      </c>
      <c r="F18" s="339">
        <v>8</v>
      </c>
      <c r="G18" s="339">
        <v>0</v>
      </c>
      <c r="H18" s="339">
        <v>0</v>
      </c>
      <c r="I18" s="339">
        <v>0</v>
      </c>
      <c r="J18" s="339">
        <v>142</v>
      </c>
      <c r="K18" s="339">
        <v>832</v>
      </c>
      <c r="L18" s="339">
        <v>617</v>
      </c>
      <c r="M18" s="339">
        <v>29</v>
      </c>
      <c r="N18" s="339">
        <v>0</v>
      </c>
      <c r="O18" s="339">
        <v>0</v>
      </c>
      <c r="P18" s="339">
        <v>0</v>
      </c>
      <c r="Q18" s="339">
        <v>0</v>
      </c>
      <c r="R18" s="339">
        <v>0</v>
      </c>
      <c r="S18" s="339">
        <v>0</v>
      </c>
      <c r="T18" s="339">
        <v>0</v>
      </c>
      <c r="U18" s="339">
        <v>0</v>
      </c>
      <c r="V18" s="339">
        <v>0</v>
      </c>
      <c r="W18" s="339">
        <v>0</v>
      </c>
      <c r="X18" s="339">
        <v>1628</v>
      </c>
    </row>
    <row r="19" spans="1:24" x14ac:dyDescent="0.2">
      <c r="A19" s="782" t="s">
        <v>425</v>
      </c>
      <c r="B19" s="339">
        <v>0</v>
      </c>
      <c r="C19" s="339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O19" s="339">
        <v>0</v>
      </c>
      <c r="P19" s="339">
        <v>0</v>
      </c>
      <c r="Q19" s="339">
        <v>0</v>
      </c>
      <c r="R19" s="339">
        <v>0</v>
      </c>
      <c r="S19" s="339">
        <v>0</v>
      </c>
      <c r="T19" s="339">
        <v>0</v>
      </c>
      <c r="U19" s="339">
        <v>0</v>
      </c>
      <c r="V19" s="339">
        <v>0</v>
      </c>
      <c r="W19" s="339">
        <v>0</v>
      </c>
      <c r="X19" s="339">
        <v>0</v>
      </c>
    </row>
    <row r="20" spans="1:24" x14ac:dyDescent="0.2">
      <c r="A20" s="782" t="s">
        <v>393</v>
      </c>
      <c r="B20" s="339">
        <v>9</v>
      </c>
      <c r="C20" s="339">
        <v>0</v>
      </c>
      <c r="D20" s="339">
        <v>0</v>
      </c>
      <c r="E20" s="339">
        <v>0</v>
      </c>
      <c r="F20" s="339">
        <v>1642</v>
      </c>
      <c r="G20" s="339">
        <v>0</v>
      </c>
      <c r="H20" s="339">
        <v>0</v>
      </c>
      <c r="I20" s="339">
        <v>18520.32</v>
      </c>
      <c r="J20" s="339">
        <v>104103</v>
      </c>
      <c r="K20" s="339">
        <v>223655</v>
      </c>
      <c r="L20" s="339">
        <v>74156</v>
      </c>
      <c r="M20" s="339">
        <v>16684</v>
      </c>
      <c r="N20" s="339">
        <v>0</v>
      </c>
      <c r="O20" s="339">
        <v>0</v>
      </c>
      <c r="P20" s="339">
        <v>0</v>
      </c>
      <c r="Q20" s="339">
        <v>0</v>
      </c>
      <c r="R20" s="339">
        <v>0</v>
      </c>
      <c r="S20" s="339">
        <v>0</v>
      </c>
      <c r="T20" s="339">
        <v>0</v>
      </c>
      <c r="U20" s="339">
        <v>0</v>
      </c>
      <c r="V20" s="339">
        <v>0</v>
      </c>
      <c r="W20" s="339">
        <v>0</v>
      </c>
      <c r="X20" s="339">
        <v>438769.32</v>
      </c>
    </row>
    <row r="21" spans="1:24" x14ac:dyDescent="0.2">
      <c r="A21" s="782" t="s">
        <v>394</v>
      </c>
      <c r="B21" s="339">
        <v>0</v>
      </c>
      <c r="C21" s="339">
        <v>0</v>
      </c>
      <c r="D21" s="339">
        <v>0</v>
      </c>
      <c r="E21" s="339">
        <v>0</v>
      </c>
      <c r="F21" s="339">
        <v>0</v>
      </c>
      <c r="G21" s="339">
        <v>0</v>
      </c>
      <c r="H21" s="339">
        <v>0</v>
      </c>
      <c r="I21" s="339">
        <v>0</v>
      </c>
      <c r="J21" s="339">
        <v>1609</v>
      </c>
      <c r="K21" s="339">
        <v>33356</v>
      </c>
      <c r="L21" s="339">
        <v>4318</v>
      </c>
      <c r="M21" s="339">
        <v>0</v>
      </c>
      <c r="N21" s="339">
        <v>0</v>
      </c>
      <c r="O21" s="339">
        <v>0</v>
      </c>
      <c r="P21" s="339">
        <v>0</v>
      </c>
      <c r="Q21" s="339">
        <v>0</v>
      </c>
      <c r="R21" s="339">
        <v>0</v>
      </c>
      <c r="S21" s="339">
        <v>0</v>
      </c>
      <c r="T21" s="339">
        <v>0</v>
      </c>
      <c r="U21" s="339">
        <v>0</v>
      </c>
      <c r="V21" s="339">
        <v>0</v>
      </c>
      <c r="W21" s="339">
        <v>0</v>
      </c>
      <c r="X21" s="339">
        <v>39283</v>
      </c>
    </row>
    <row r="22" spans="1:24" x14ac:dyDescent="0.2">
      <c r="A22" s="782" t="s">
        <v>395</v>
      </c>
      <c r="B22" s="339">
        <v>0</v>
      </c>
      <c r="C22" s="339">
        <v>0</v>
      </c>
      <c r="D22" s="339">
        <v>0</v>
      </c>
      <c r="E22" s="339">
        <v>0</v>
      </c>
      <c r="F22" s="339">
        <v>47</v>
      </c>
      <c r="G22" s="339">
        <v>2</v>
      </c>
      <c r="H22" s="339">
        <v>0</v>
      </c>
      <c r="I22" s="339">
        <v>52768.920000000006</v>
      </c>
      <c r="J22" s="339">
        <v>1762</v>
      </c>
      <c r="K22" s="339">
        <v>27609</v>
      </c>
      <c r="L22" s="339">
        <v>375</v>
      </c>
      <c r="M22" s="339">
        <v>0</v>
      </c>
      <c r="N22" s="339">
        <v>0</v>
      </c>
      <c r="O22" s="339">
        <v>0</v>
      </c>
      <c r="P22" s="339">
        <v>0</v>
      </c>
      <c r="Q22" s="339">
        <v>0</v>
      </c>
      <c r="R22" s="339">
        <v>0</v>
      </c>
      <c r="S22" s="339">
        <v>0</v>
      </c>
      <c r="T22" s="339">
        <v>0</v>
      </c>
      <c r="U22" s="339">
        <v>0</v>
      </c>
      <c r="V22" s="339">
        <v>0</v>
      </c>
      <c r="W22" s="339">
        <v>0</v>
      </c>
      <c r="X22" s="339">
        <v>82563.920000000013</v>
      </c>
    </row>
    <row r="23" spans="1:24" x14ac:dyDescent="0.2">
      <c r="A23" s="782" t="s">
        <v>426</v>
      </c>
      <c r="B23" s="339">
        <v>0</v>
      </c>
      <c r="C23" s="339">
        <v>0</v>
      </c>
      <c r="D23" s="339">
        <v>0</v>
      </c>
      <c r="E23" s="339">
        <v>0</v>
      </c>
      <c r="F23" s="339">
        <v>0</v>
      </c>
      <c r="G23" s="339">
        <v>0</v>
      </c>
      <c r="H23" s="339">
        <v>0</v>
      </c>
      <c r="I23" s="339">
        <v>0</v>
      </c>
      <c r="J23" s="339">
        <v>1279</v>
      </c>
      <c r="K23" s="339">
        <v>0</v>
      </c>
      <c r="L23" s="339">
        <v>2023</v>
      </c>
      <c r="M23" s="339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0</v>
      </c>
      <c r="W23" s="339">
        <v>0</v>
      </c>
      <c r="X23" s="339">
        <v>3302</v>
      </c>
    </row>
    <row r="24" spans="1:24" x14ac:dyDescent="0.2">
      <c r="A24" s="782" t="s">
        <v>427</v>
      </c>
      <c r="B24" s="339">
        <v>0</v>
      </c>
      <c r="C24" s="339">
        <v>0</v>
      </c>
      <c r="D24" s="339"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3105</v>
      </c>
      <c r="K24" s="339">
        <v>0</v>
      </c>
      <c r="L24" s="339">
        <v>86775</v>
      </c>
      <c r="M24" s="339">
        <v>206</v>
      </c>
      <c r="N24" s="339">
        <v>0</v>
      </c>
      <c r="O24" s="339">
        <v>0</v>
      </c>
      <c r="P24" s="339">
        <v>0</v>
      </c>
      <c r="Q24" s="339">
        <v>0</v>
      </c>
      <c r="R24" s="339">
        <v>0</v>
      </c>
      <c r="S24" s="339">
        <v>0</v>
      </c>
      <c r="T24" s="339">
        <v>0</v>
      </c>
      <c r="U24" s="339">
        <v>0</v>
      </c>
      <c r="V24" s="339">
        <v>0</v>
      </c>
      <c r="W24" s="339">
        <v>0</v>
      </c>
      <c r="X24" s="339">
        <v>90086</v>
      </c>
    </row>
    <row r="25" spans="1:24" s="872" customFormat="1" ht="13.5" x14ac:dyDescent="0.2">
      <c r="A25" s="867" t="s">
        <v>3120</v>
      </c>
      <c r="B25" s="868">
        <v>234</v>
      </c>
      <c r="C25" s="868">
        <v>0</v>
      </c>
      <c r="D25" s="868">
        <v>0</v>
      </c>
      <c r="E25" s="868">
        <v>0</v>
      </c>
      <c r="F25" s="868">
        <v>5517</v>
      </c>
      <c r="G25" s="868">
        <v>206</v>
      </c>
      <c r="H25" s="868">
        <v>0</v>
      </c>
      <c r="I25" s="868">
        <v>184774.65999999997</v>
      </c>
      <c r="J25" s="868">
        <v>87315</v>
      </c>
      <c r="K25" s="868">
        <v>1239118</v>
      </c>
      <c r="L25" s="868">
        <v>252093</v>
      </c>
      <c r="M25" s="868">
        <v>25746</v>
      </c>
      <c r="N25" s="868">
        <v>37497</v>
      </c>
      <c r="O25" s="868">
        <v>0</v>
      </c>
      <c r="P25" s="868">
        <v>0</v>
      </c>
      <c r="Q25" s="868">
        <v>0</v>
      </c>
      <c r="R25" s="868">
        <v>0</v>
      </c>
      <c r="S25" s="868">
        <v>0</v>
      </c>
      <c r="T25" s="868">
        <v>0</v>
      </c>
      <c r="U25" s="868">
        <v>0</v>
      </c>
      <c r="V25" s="868">
        <v>0</v>
      </c>
      <c r="W25" s="868">
        <v>0</v>
      </c>
      <c r="X25" s="868">
        <v>1832500.66</v>
      </c>
    </row>
    <row r="26" spans="1:24" s="869" customFormat="1" x14ac:dyDescent="0.2">
      <c r="A26" s="1260" t="s">
        <v>82</v>
      </c>
      <c r="B26" s="1261"/>
      <c r="C26" s="1261"/>
      <c r="D26" s="1261"/>
      <c r="E26" s="1261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61"/>
      <c r="Q26" s="1261"/>
      <c r="R26" s="1261"/>
      <c r="S26" s="1261"/>
      <c r="T26" s="1261"/>
      <c r="U26" s="1261"/>
      <c r="V26" s="1261"/>
      <c r="W26" s="1261"/>
      <c r="X26" s="1261"/>
    </row>
    <row r="27" spans="1:24" s="872" customFormat="1" ht="13.5" x14ac:dyDescent="0.2">
      <c r="A27" s="867" t="s">
        <v>3119</v>
      </c>
      <c r="B27" s="868">
        <v>3146</v>
      </c>
      <c r="C27" s="868">
        <v>0</v>
      </c>
      <c r="D27" s="868">
        <v>162</v>
      </c>
      <c r="E27" s="868">
        <v>1158</v>
      </c>
      <c r="F27" s="868">
        <v>4756</v>
      </c>
      <c r="G27" s="868">
        <v>1631</v>
      </c>
      <c r="H27" s="868">
        <v>136374</v>
      </c>
      <c r="I27" s="868">
        <v>43319</v>
      </c>
      <c r="J27" s="868">
        <v>82613</v>
      </c>
      <c r="K27" s="868">
        <v>83645</v>
      </c>
      <c r="L27" s="868">
        <v>49339</v>
      </c>
      <c r="M27" s="868">
        <v>18404</v>
      </c>
      <c r="N27" s="868">
        <v>11282</v>
      </c>
      <c r="O27" s="868">
        <v>7190</v>
      </c>
      <c r="P27" s="868">
        <v>5097</v>
      </c>
      <c r="Q27" s="868">
        <v>6425</v>
      </c>
      <c r="R27" s="868">
        <v>114</v>
      </c>
      <c r="S27" s="868">
        <v>5856</v>
      </c>
      <c r="T27" s="868">
        <v>54433</v>
      </c>
      <c r="U27" s="868">
        <v>55148</v>
      </c>
      <c r="V27" s="868">
        <v>140636</v>
      </c>
      <c r="W27" s="868">
        <v>4216</v>
      </c>
      <c r="X27" s="868">
        <v>714944</v>
      </c>
    </row>
    <row r="28" spans="1:24" s="869" customFormat="1" ht="13.5" x14ac:dyDescent="0.2">
      <c r="A28" s="867" t="s">
        <v>608</v>
      </c>
      <c r="B28" s="868">
        <v>167</v>
      </c>
      <c r="C28" s="868">
        <v>0</v>
      </c>
      <c r="D28" s="868">
        <v>164</v>
      </c>
      <c r="E28" s="868">
        <v>364</v>
      </c>
      <c r="F28" s="868">
        <v>597</v>
      </c>
      <c r="G28" s="868">
        <v>1475</v>
      </c>
      <c r="H28" s="868">
        <v>30332</v>
      </c>
      <c r="I28" s="868">
        <v>-21026.250000000015</v>
      </c>
      <c r="J28" s="868">
        <v>241197</v>
      </c>
      <c r="K28" s="868">
        <v>70590</v>
      </c>
      <c r="L28" s="868">
        <v>31319</v>
      </c>
      <c r="M28" s="868">
        <v>19162</v>
      </c>
      <c r="N28" s="868">
        <v>418</v>
      </c>
      <c r="O28" s="868">
        <v>58249</v>
      </c>
      <c r="P28" s="868">
        <v>2671</v>
      </c>
      <c r="Q28" s="868">
        <v>4753</v>
      </c>
      <c r="R28" s="868">
        <v>17462</v>
      </c>
      <c r="S28" s="868">
        <v>6546</v>
      </c>
      <c r="T28" s="868">
        <v>31463</v>
      </c>
      <c r="U28" s="868">
        <v>13493</v>
      </c>
      <c r="V28" s="868">
        <v>8447</v>
      </c>
      <c r="W28" s="868">
        <v>14267</v>
      </c>
      <c r="X28" s="868">
        <v>532109.75</v>
      </c>
    </row>
    <row r="29" spans="1:24" x14ac:dyDescent="0.2">
      <c r="A29" s="782" t="s">
        <v>390</v>
      </c>
      <c r="B29" s="339">
        <v>167</v>
      </c>
      <c r="C29" s="339">
        <v>0</v>
      </c>
      <c r="D29" s="339">
        <v>162</v>
      </c>
      <c r="E29" s="339">
        <v>364</v>
      </c>
      <c r="F29" s="339">
        <v>585</v>
      </c>
      <c r="G29" s="339">
        <v>1296</v>
      </c>
      <c r="H29" s="339">
        <v>27985</v>
      </c>
      <c r="I29" s="339">
        <v>-40117.350000000006</v>
      </c>
      <c r="J29" s="339">
        <v>16379</v>
      </c>
      <c r="K29" s="339">
        <v>70453</v>
      </c>
      <c r="L29" s="339">
        <v>10983</v>
      </c>
      <c r="M29" s="339">
        <v>13616</v>
      </c>
      <c r="N29" s="339">
        <v>418</v>
      </c>
      <c r="O29" s="339">
        <v>58249</v>
      </c>
      <c r="P29" s="339">
        <v>196</v>
      </c>
      <c r="Q29" s="339">
        <v>3442</v>
      </c>
      <c r="R29" s="339">
        <v>17462</v>
      </c>
      <c r="S29" s="339">
        <v>4086</v>
      </c>
      <c r="T29" s="339">
        <v>12980</v>
      </c>
      <c r="U29" s="339">
        <v>12493</v>
      </c>
      <c r="V29" s="339">
        <v>8443</v>
      </c>
      <c r="W29" s="339">
        <v>14267</v>
      </c>
      <c r="X29" s="339">
        <v>233908.65</v>
      </c>
    </row>
    <row r="30" spans="1:24" x14ac:dyDescent="0.2">
      <c r="A30" s="782" t="s">
        <v>391</v>
      </c>
      <c r="B30" s="339">
        <v>0</v>
      </c>
      <c r="C30" s="339">
        <v>0</v>
      </c>
      <c r="D30" s="339">
        <v>2</v>
      </c>
      <c r="E30" s="339">
        <v>0</v>
      </c>
      <c r="F30" s="339">
        <v>12</v>
      </c>
      <c r="G30" s="339">
        <v>179</v>
      </c>
      <c r="H30" s="339">
        <v>2142</v>
      </c>
      <c r="I30" s="339">
        <v>-10985.100000000002</v>
      </c>
      <c r="J30" s="339">
        <v>0</v>
      </c>
      <c r="K30" s="339">
        <v>0</v>
      </c>
      <c r="L30" s="339">
        <v>382</v>
      </c>
      <c r="M30" s="339">
        <v>5546</v>
      </c>
      <c r="N30" s="339">
        <v>0</v>
      </c>
      <c r="O30" s="339">
        <v>0</v>
      </c>
      <c r="P30" s="339">
        <v>2475</v>
      </c>
      <c r="Q30" s="339">
        <v>215</v>
      </c>
      <c r="R30" s="339">
        <v>0</v>
      </c>
      <c r="S30" s="339">
        <v>2460</v>
      </c>
      <c r="T30" s="339">
        <v>108</v>
      </c>
      <c r="U30" s="339">
        <v>71</v>
      </c>
      <c r="V30" s="339">
        <v>0</v>
      </c>
      <c r="W30" s="339">
        <v>0</v>
      </c>
      <c r="X30" s="339">
        <v>2606.8999999999978</v>
      </c>
    </row>
    <row r="31" spans="1:24" x14ac:dyDescent="0.2">
      <c r="A31" s="782" t="s">
        <v>422</v>
      </c>
      <c r="B31" s="339">
        <v>0</v>
      </c>
      <c r="C31" s="339">
        <v>0</v>
      </c>
      <c r="D31" s="339">
        <v>0</v>
      </c>
      <c r="E31" s="339">
        <v>0</v>
      </c>
      <c r="F31" s="339">
        <v>0</v>
      </c>
      <c r="G31" s="339">
        <v>0</v>
      </c>
      <c r="H31" s="339">
        <v>73</v>
      </c>
      <c r="I31" s="339">
        <v>5842.2</v>
      </c>
      <c r="J31" s="339">
        <v>228</v>
      </c>
      <c r="K31" s="339">
        <v>2</v>
      </c>
      <c r="L31" s="339">
        <v>15</v>
      </c>
      <c r="M31" s="339">
        <v>0</v>
      </c>
      <c r="N31" s="339">
        <v>0</v>
      </c>
      <c r="O31" s="339">
        <v>0</v>
      </c>
      <c r="P31" s="339">
        <v>0</v>
      </c>
      <c r="Q31" s="339">
        <v>9</v>
      </c>
      <c r="R31" s="339">
        <v>0</v>
      </c>
      <c r="S31" s="339">
        <v>0</v>
      </c>
      <c r="T31" s="339">
        <v>36</v>
      </c>
      <c r="U31" s="339">
        <v>10</v>
      </c>
      <c r="V31" s="339">
        <v>4</v>
      </c>
      <c r="W31" s="339">
        <v>0</v>
      </c>
      <c r="X31" s="339">
        <v>6219.2</v>
      </c>
    </row>
    <row r="32" spans="1:24" x14ac:dyDescent="0.2">
      <c r="A32" s="782" t="s">
        <v>423</v>
      </c>
      <c r="B32" s="339">
        <v>0</v>
      </c>
      <c r="C32" s="339">
        <v>0</v>
      </c>
      <c r="D32" s="339">
        <v>0</v>
      </c>
      <c r="E32" s="339">
        <v>0</v>
      </c>
      <c r="F32" s="339">
        <v>0</v>
      </c>
      <c r="G32" s="339">
        <v>0</v>
      </c>
      <c r="H32" s="339">
        <v>128</v>
      </c>
      <c r="I32" s="339">
        <v>24234</v>
      </c>
      <c r="J32" s="339">
        <v>786</v>
      </c>
      <c r="K32" s="339">
        <v>135</v>
      </c>
      <c r="L32" s="339">
        <v>62</v>
      </c>
      <c r="M32" s="339">
        <v>0</v>
      </c>
      <c r="N32" s="339">
        <v>0</v>
      </c>
      <c r="O32" s="339">
        <v>0</v>
      </c>
      <c r="P32" s="339">
        <v>0</v>
      </c>
      <c r="Q32" s="339">
        <v>0</v>
      </c>
      <c r="R32" s="339">
        <v>0</v>
      </c>
      <c r="S32" s="339">
        <v>0</v>
      </c>
      <c r="T32" s="339">
        <v>66</v>
      </c>
      <c r="U32" s="339">
        <v>0</v>
      </c>
      <c r="V32" s="339">
        <v>0</v>
      </c>
      <c r="W32" s="339">
        <v>0</v>
      </c>
      <c r="X32" s="339">
        <v>25411</v>
      </c>
    </row>
    <row r="33" spans="1:24" x14ac:dyDescent="0.2">
      <c r="A33" s="782" t="s">
        <v>424</v>
      </c>
      <c r="B33" s="339">
        <v>0</v>
      </c>
      <c r="C33" s="339">
        <v>0</v>
      </c>
      <c r="D33" s="339">
        <v>0</v>
      </c>
      <c r="E33" s="339">
        <v>0</v>
      </c>
      <c r="F33" s="339">
        <v>0</v>
      </c>
      <c r="G33" s="339">
        <v>0</v>
      </c>
      <c r="H33" s="339">
        <v>4</v>
      </c>
      <c r="I33" s="339">
        <v>0</v>
      </c>
      <c r="J33" s="339">
        <v>223804</v>
      </c>
      <c r="K33" s="339">
        <v>0</v>
      </c>
      <c r="L33" s="339">
        <v>19877</v>
      </c>
      <c r="M33" s="339">
        <v>0</v>
      </c>
      <c r="N33" s="339">
        <v>0</v>
      </c>
      <c r="O33" s="339">
        <v>0</v>
      </c>
      <c r="P33" s="339">
        <v>0</v>
      </c>
      <c r="Q33" s="339">
        <v>1087</v>
      </c>
      <c r="R33" s="339">
        <v>0</v>
      </c>
      <c r="S33" s="339">
        <v>0</v>
      </c>
      <c r="T33" s="339">
        <v>18273</v>
      </c>
      <c r="U33" s="339">
        <v>919</v>
      </c>
      <c r="V33" s="339">
        <v>0</v>
      </c>
      <c r="W33" s="339">
        <v>0</v>
      </c>
      <c r="X33" s="339">
        <v>263964</v>
      </c>
    </row>
    <row r="34" spans="1:24" s="872" customFormat="1" ht="13.5" x14ac:dyDescent="0.2">
      <c r="A34" s="871" t="s">
        <v>606</v>
      </c>
      <c r="B34" s="868">
        <v>779</v>
      </c>
      <c r="C34" s="868">
        <v>0</v>
      </c>
      <c r="D34" s="868">
        <v>306</v>
      </c>
      <c r="E34" s="868">
        <v>91</v>
      </c>
      <c r="F34" s="868">
        <v>1054</v>
      </c>
      <c r="G34" s="868">
        <v>619</v>
      </c>
      <c r="H34" s="868">
        <v>18778</v>
      </c>
      <c r="I34" s="868">
        <v>-30142.160000000003</v>
      </c>
      <c r="J34" s="868">
        <v>80103</v>
      </c>
      <c r="K34" s="868">
        <v>61868</v>
      </c>
      <c r="L34" s="868">
        <v>29034</v>
      </c>
      <c r="M34" s="868">
        <v>15012</v>
      </c>
      <c r="N34" s="868">
        <v>8254</v>
      </c>
      <c r="O34" s="868">
        <v>11191</v>
      </c>
      <c r="P34" s="868">
        <v>4862</v>
      </c>
      <c r="Q34" s="868">
        <v>4678</v>
      </c>
      <c r="R34" s="868">
        <v>832</v>
      </c>
      <c r="S34" s="868">
        <v>6707</v>
      </c>
      <c r="T34" s="868">
        <v>35937</v>
      </c>
      <c r="U34" s="868">
        <v>793</v>
      </c>
      <c r="V34" s="868">
        <v>19309</v>
      </c>
      <c r="W34" s="868">
        <v>4447</v>
      </c>
      <c r="X34" s="868">
        <v>274511.83999999997</v>
      </c>
    </row>
    <row r="35" spans="1:24" x14ac:dyDescent="0.2">
      <c r="A35" s="782" t="s">
        <v>392</v>
      </c>
      <c r="B35" s="339">
        <v>0</v>
      </c>
      <c r="C35" s="339">
        <v>0</v>
      </c>
      <c r="D35" s="339">
        <v>6</v>
      </c>
      <c r="E35" s="339">
        <v>2</v>
      </c>
      <c r="F35" s="339">
        <v>7</v>
      </c>
      <c r="G35" s="339">
        <v>0</v>
      </c>
      <c r="H35" s="339">
        <v>26</v>
      </c>
      <c r="I35" s="339">
        <v>41.34</v>
      </c>
      <c r="J35" s="339">
        <v>216</v>
      </c>
      <c r="K35" s="339">
        <v>50</v>
      </c>
      <c r="L35" s="339">
        <v>87</v>
      </c>
      <c r="M35" s="339">
        <v>9</v>
      </c>
      <c r="N35" s="339">
        <v>0</v>
      </c>
      <c r="O35" s="339">
        <v>26</v>
      </c>
      <c r="P35" s="339">
        <v>18</v>
      </c>
      <c r="Q35" s="339">
        <v>7</v>
      </c>
      <c r="R35" s="339">
        <v>14</v>
      </c>
      <c r="S35" s="339">
        <v>1</v>
      </c>
      <c r="T35" s="339">
        <v>45</v>
      </c>
      <c r="U35" s="339">
        <v>142</v>
      </c>
      <c r="V35" s="339">
        <v>260</v>
      </c>
      <c r="W35" s="339">
        <v>25</v>
      </c>
      <c r="X35" s="339">
        <v>982.34</v>
      </c>
    </row>
    <row r="36" spans="1:24" x14ac:dyDescent="0.2">
      <c r="A36" s="782" t="s">
        <v>425</v>
      </c>
      <c r="B36" s="339">
        <v>0</v>
      </c>
      <c r="C36" s="339">
        <v>0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339">
        <v>5</v>
      </c>
      <c r="N36" s="339">
        <v>0</v>
      </c>
      <c r="O36" s="339">
        <v>0</v>
      </c>
      <c r="P36" s="339">
        <v>0</v>
      </c>
      <c r="Q36" s="339">
        <v>0</v>
      </c>
      <c r="R36" s="339">
        <v>0</v>
      </c>
      <c r="S36" s="339">
        <v>0</v>
      </c>
      <c r="T36" s="339">
        <v>0</v>
      </c>
      <c r="U36" s="339">
        <v>0</v>
      </c>
      <c r="V36" s="339">
        <v>0</v>
      </c>
      <c r="W36" s="339">
        <v>4417</v>
      </c>
      <c r="X36" s="339">
        <v>4422</v>
      </c>
    </row>
    <row r="37" spans="1:24" x14ac:dyDescent="0.2">
      <c r="A37" s="782" t="s">
        <v>393</v>
      </c>
      <c r="B37" s="339">
        <v>320</v>
      </c>
      <c r="C37" s="339">
        <v>0</v>
      </c>
      <c r="D37" s="339">
        <v>0</v>
      </c>
      <c r="E37" s="339">
        <v>0</v>
      </c>
      <c r="F37" s="339">
        <v>103</v>
      </c>
      <c r="G37" s="339">
        <v>260</v>
      </c>
      <c r="H37" s="339">
        <v>577</v>
      </c>
      <c r="I37" s="339">
        <v>-7889.58</v>
      </c>
      <c r="J37" s="339">
        <v>16434</v>
      </c>
      <c r="K37" s="339">
        <v>39220</v>
      </c>
      <c r="L37" s="339">
        <v>15249</v>
      </c>
      <c r="M37" s="339">
        <v>14345</v>
      </c>
      <c r="N37" s="339">
        <v>0</v>
      </c>
      <c r="O37" s="339">
        <v>5950</v>
      </c>
      <c r="P37" s="339">
        <v>2917</v>
      </c>
      <c r="Q37" s="339">
        <v>3664</v>
      </c>
      <c r="R37" s="339">
        <v>19</v>
      </c>
      <c r="S37" s="339">
        <v>5475</v>
      </c>
      <c r="T37" s="339">
        <v>28289</v>
      </c>
      <c r="U37" s="339">
        <v>284</v>
      </c>
      <c r="V37" s="339">
        <v>3497</v>
      </c>
      <c r="W37" s="339">
        <v>0</v>
      </c>
      <c r="X37" s="339">
        <v>128713.42</v>
      </c>
    </row>
    <row r="38" spans="1:24" x14ac:dyDescent="0.2">
      <c r="A38" s="782" t="s">
        <v>394</v>
      </c>
      <c r="B38" s="339">
        <v>380</v>
      </c>
      <c r="C38" s="339">
        <v>0</v>
      </c>
      <c r="D38" s="339">
        <v>0</v>
      </c>
      <c r="E38" s="339">
        <v>74</v>
      </c>
      <c r="F38" s="339">
        <v>928</v>
      </c>
      <c r="G38" s="339">
        <v>24</v>
      </c>
      <c r="H38" s="339">
        <v>3171</v>
      </c>
      <c r="I38" s="339">
        <v>166.42000000000002</v>
      </c>
      <c r="J38" s="339">
        <v>6535</v>
      </c>
      <c r="K38" s="339">
        <v>4769</v>
      </c>
      <c r="L38" s="339">
        <v>9191</v>
      </c>
      <c r="M38" s="339">
        <v>481</v>
      </c>
      <c r="N38" s="339">
        <v>1459</v>
      </c>
      <c r="O38" s="339">
        <v>40</v>
      </c>
      <c r="P38" s="339">
        <v>33</v>
      </c>
      <c r="Q38" s="339">
        <v>204</v>
      </c>
      <c r="R38" s="339">
        <v>0</v>
      </c>
      <c r="S38" s="339">
        <v>0</v>
      </c>
      <c r="T38" s="339">
        <v>4729</v>
      </c>
      <c r="U38" s="339">
        <v>112</v>
      </c>
      <c r="V38" s="339">
        <v>6308</v>
      </c>
      <c r="W38" s="339">
        <v>0</v>
      </c>
      <c r="X38" s="339">
        <v>38604.42</v>
      </c>
    </row>
    <row r="39" spans="1:24" x14ac:dyDescent="0.2">
      <c r="A39" s="782" t="s">
        <v>395</v>
      </c>
      <c r="B39" s="339">
        <v>79</v>
      </c>
      <c r="C39" s="339">
        <v>0</v>
      </c>
      <c r="D39" s="339">
        <v>300</v>
      </c>
      <c r="E39" s="339">
        <v>15</v>
      </c>
      <c r="F39" s="339">
        <v>16</v>
      </c>
      <c r="G39" s="339">
        <v>335</v>
      </c>
      <c r="H39" s="339">
        <v>12770</v>
      </c>
      <c r="I39" s="339">
        <v>-24867.600000000006</v>
      </c>
      <c r="J39" s="339">
        <v>1563</v>
      </c>
      <c r="K39" s="339">
        <v>16491</v>
      </c>
      <c r="L39" s="339">
        <v>70</v>
      </c>
      <c r="M39" s="339">
        <v>18</v>
      </c>
      <c r="N39" s="339">
        <v>6795</v>
      </c>
      <c r="O39" s="339">
        <v>5175</v>
      </c>
      <c r="P39" s="339">
        <v>1894</v>
      </c>
      <c r="Q39" s="339">
        <v>634</v>
      </c>
      <c r="R39" s="339">
        <v>697</v>
      </c>
      <c r="S39" s="339">
        <v>1231</v>
      </c>
      <c r="T39" s="339">
        <v>2086</v>
      </c>
      <c r="U39" s="339">
        <v>142</v>
      </c>
      <c r="V39" s="339">
        <v>9244</v>
      </c>
      <c r="W39" s="339">
        <v>5</v>
      </c>
      <c r="X39" s="339">
        <v>34692.399999999994</v>
      </c>
    </row>
    <row r="40" spans="1:24" x14ac:dyDescent="0.2">
      <c r="A40" s="782" t="s">
        <v>426</v>
      </c>
      <c r="B40" s="339">
        <v>0</v>
      </c>
      <c r="C40" s="339">
        <v>0</v>
      </c>
      <c r="D40" s="339">
        <v>0</v>
      </c>
      <c r="E40" s="339">
        <v>0</v>
      </c>
      <c r="F40" s="339">
        <v>0</v>
      </c>
      <c r="G40" s="339">
        <v>0</v>
      </c>
      <c r="H40" s="339">
        <v>2226</v>
      </c>
      <c r="I40" s="339">
        <v>2407.2600000000002</v>
      </c>
      <c r="J40" s="339">
        <v>2245</v>
      </c>
      <c r="K40" s="339">
        <v>1338</v>
      </c>
      <c r="L40" s="339">
        <v>505</v>
      </c>
      <c r="M40" s="339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9">
        <v>0</v>
      </c>
      <c r="T40" s="339">
        <v>788</v>
      </c>
      <c r="U40" s="339">
        <v>30</v>
      </c>
      <c r="V40" s="339">
        <v>0</v>
      </c>
      <c r="W40" s="339">
        <v>0</v>
      </c>
      <c r="X40" s="339">
        <v>9539.26</v>
      </c>
    </row>
    <row r="41" spans="1:24" x14ac:dyDescent="0.2">
      <c r="A41" s="782" t="s">
        <v>427</v>
      </c>
      <c r="B41" s="339">
        <v>0</v>
      </c>
      <c r="C41" s="339">
        <v>0</v>
      </c>
      <c r="D41" s="339">
        <v>0</v>
      </c>
      <c r="E41" s="339">
        <v>0</v>
      </c>
      <c r="F41" s="339">
        <v>0</v>
      </c>
      <c r="G41" s="339">
        <v>0</v>
      </c>
      <c r="H41" s="339">
        <v>8</v>
      </c>
      <c r="I41" s="339">
        <v>0</v>
      </c>
      <c r="J41" s="339">
        <v>53110</v>
      </c>
      <c r="K41" s="339">
        <v>0</v>
      </c>
      <c r="L41" s="339">
        <v>3932</v>
      </c>
      <c r="M41" s="339">
        <v>154</v>
      </c>
      <c r="N41" s="339">
        <v>0</v>
      </c>
      <c r="O41" s="339">
        <v>0</v>
      </c>
      <c r="P41" s="339">
        <v>0</v>
      </c>
      <c r="Q41" s="339">
        <v>169</v>
      </c>
      <c r="R41" s="339">
        <v>102</v>
      </c>
      <c r="S41" s="339">
        <v>0</v>
      </c>
      <c r="T41" s="339">
        <v>0</v>
      </c>
      <c r="U41" s="339">
        <v>83</v>
      </c>
      <c r="V41" s="339">
        <v>0</v>
      </c>
      <c r="W41" s="339">
        <v>0</v>
      </c>
      <c r="X41" s="339">
        <v>57558</v>
      </c>
    </row>
    <row r="42" spans="1:24" s="872" customFormat="1" ht="13.5" x14ac:dyDescent="0.2">
      <c r="A42" s="867" t="s">
        <v>3120</v>
      </c>
      <c r="B42" s="868">
        <v>2534</v>
      </c>
      <c r="C42" s="868">
        <v>0</v>
      </c>
      <c r="D42" s="868">
        <v>20</v>
      </c>
      <c r="E42" s="868">
        <v>1431</v>
      </c>
      <c r="F42" s="868">
        <v>4299</v>
      </c>
      <c r="G42" s="868">
        <v>2487</v>
      </c>
      <c r="H42" s="868">
        <v>147932</v>
      </c>
      <c r="I42" s="868">
        <v>52434.910000000033</v>
      </c>
      <c r="J42" s="868">
        <v>73013</v>
      </c>
      <c r="K42" s="868">
        <v>92367</v>
      </c>
      <c r="L42" s="868">
        <v>35679</v>
      </c>
      <c r="M42" s="868">
        <v>22708</v>
      </c>
      <c r="N42" s="868">
        <v>3446</v>
      </c>
      <c r="O42" s="868">
        <v>54248</v>
      </c>
      <c r="P42" s="868">
        <v>2906</v>
      </c>
      <c r="Q42" s="868">
        <v>5582</v>
      </c>
      <c r="R42" s="868">
        <v>16846</v>
      </c>
      <c r="S42" s="868">
        <v>5695</v>
      </c>
      <c r="T42" s="868">
        <v>31686</v>
      </c>
      <c r="U42" s="868">
        <v>67012</v>
      </c>
      <c r="V42" s="868">
        <v>129774</v>
      </c>
      <c r="W42" s="868">
        <v>14036</v>
      </c>
      <c r="X42" s="868">
        <v>766135.91</v>
      </c>
    </row>
    <row r="43" spans="1:24" s="869" customFormat="1" x14ac:dyDescent="0.2">
      <c r="A43" s="1258" t="s">
        <v>83</v>
      </c>
      <c r="B43" s="1261"/>
      <c r="C43" s="1261"/>
      <c r="D43" s="1261"/>
      <c r="E43" s="1261"/>
      <c r="F43" s="1261"/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  <c r="Q43" s="1261"/>
      <c r="R43" s="1261"/>
      <c r="S43" s="1261"/>
      <c r="T43" s="1261"/>
      <c r="U43" s="1261"/>
      <c r="V43" s="1261"/>
      <c r="W43" s="1261"/>
      <c r="X43" s="1261"/>
    </row>
    <row r="44" spans="1:24" s="872" customFormat="1" ht="13.5" x14ac:dyDescent="0.2">
      <c r="A44" s="867" t="s">
        <v>3119</v>
      </c>
      <c r="B44" s="868">
        <v>1183</v>
      </c>
      <c r="C44" s="868">
        <v>0</v>
      </c>
      <c r="D44" s="868">
        <v>0</v>
      </c>
      <c r="E44" s="868">
        <v>3</v>
      </c>
      <c r="F44" s="868">
        <v>0</v>
      </c>
      <c r="G44" s="868">
        <v>182</v>
      </c>
      <c r="H44" s="868">
        <v>1230</v>
      </c>
      <c r="I44" s="868">
        <v>106920</v>
      </c>
      <c r="J44" s="868">
        <v>15480</v>
      </c>
      <c r="K44" s="868">
        <v>761033</v>
      </c>
      <c r="L44" s="868">
        <v>2296</v>
      </c>
      <c r="M44" s="868">
        <v>7813</v>
      </c>
      <c r="N44" s="868">
        <v>14070</v>
      </c>
      <c r="O44" s="868">
        <v>7235</v>
      </c>
      <c r="P44" s="868">
        <v>15</v>
      </c>
      <c r="Q44" s="868">
        <v>1538</v>
      </c>
      <c r="R44" s="868">
        <v>24</v>
      </c>
      <c r="S44" s="868">
        <v>2112</v>
      </c>
      <c r="T44" s="868">
        <v>39040</v>
      </c>
      <c r="U44" s="868">
        <v>154456</v>
      </c>
      <c r="V44" s="868">
        <v>3304</v>
      </c>
      <c r="W44" s="868">
        <v>2404</v>
      </c>
      <c r="X44" s="868">
        <v>1120338</v>
      </c>
    </row>
    <row r="45" spans="1:24" s="869" customFormat="1" ht="13.5" x14ac:dyDescent="0.2">
      <c r="A45" s="867" t="s">
        <v>608</v>
      </c>
      <c r="B45" s="868">
        <v>48</v>
      </c>
      <c r="C45" s="868">
        <v>0</v>
      </c>
      <c r="D45" s="868">
        <v>0</v>
      </c>
      <c r="E45" s="868">
        <v>0</v>
      </c>
      <c r="F45" s="868">
        <v>0</v>
      </c>
      <c r="G45" s="868">
        <v>165</v>
      </c>
      <c r="H45" s="868">
        <v>2068</v>
      </c>
      <c r="I45" s="868">
        <v>23832.9</v>
      </c>
      <c r="J45" s="868">
        <v>15466</v>
      </c>
      <c r="K45" s="868">
        <v>354374</v>
      </c>
      <c r="L45" s="868">
        <v>2058</v>
      </c>
      <c r="M45" s="868">
        <v>4016</v>
      </c>
      <c r="N45" s="868">
        <v>5214</v>
      </c>
      <c r="O45" s="868">
        <v>52588</v>
      </c>
      <c r="P45" s="868">
        <v>12</v>
      </c>
      <c r="Q45" s="868">
        <v>1494</v>
      </c>
      <c r="R45" s="868">
        <v>28532</v>
      </c>
      <c r="S45" s="868">
        <v>2344</v>
      </c>
      <c r="T45" s="868">
        <v>23600</v>
      </c>
      <c r="U45" s="868">
        <v>16624</v>
      </c>
      <c r="V45" s="868">
        <v>0</v>
      </c>
      <c r="W45" s="868">
        <v>6348</v>
      </c>
      <c r="X45" s="868">
        <v>538783.9</v>
      </c>
    </row>
    <row r="46" spans="1:24" x14ac:dyDescent="0.2">
      <c r="A46" s="782" t="s">
        <v>390</v>
      </c>
      <c r="B46" s="339">
        <v>48</v>
      </c>
      <c r="C46" s="339">
        <v>0</v>
      </c>
      <c r="D46" s="339">
        <v>0</v>
      </c>
      <c r="E46" s="339">
        <v>0</v>
      </c>
      <c r="F46" s="339">
        <v>0</v>
      </c>
      <c r="G46" s="339">
        <v>140</v>
      </c>
      <c r="H46" s="339">
        <v>2044</v>
      </c>
      <c r="I46" s="339">
        <v>23832.9</v>
      </c>
      <c r="J46" s="339">
        <v>2099</v>
      </c>
      <c r="K46" s="339">
        <v>354374</v>
      </c>
      <c r="L46" s="339">
        <v>1106</v>
      </c>
      <c r="M46" s="339">
        <v>4016</v>
      </c>
      <c r="N46" s="339">
        <v>5214</v>
      </c>
      <c r="O46" s="339">
        <v>52588</v>
      </c>
      <c r="P46" s="339">
        <v>11</v>
      </c>
      <c r="Q46" s="339">
        <v>1096</v>
      </c>
      <c r="R46" s="339">
        <v>28532</v>
      </c>
      <c r="S46" s="339">
        <v>1442</v>
      </c>
      <c r="T46" s="339">
        <v>23560</v>
      </c>
      <c r="U46" s="339">
        <v>12268</v>
      </c>
      <c r="V46" s="339">
        <v>0</v>
      </c>
      <c r="W46" s="339">
        <v>6348</v>
      </c>
      <c r="X46" s="339">
        <v>518718.9</v>
      </c>
    </row>
    <row r="47" spans="1:24" x14ac:dyDescent="0.2">
      <c r="A47" s="782" t="s">
        <v>391</v>
      </c>
      <c r="B47" s="339">
        <v>0</v>
      </c>
      <c r="C47" s="339">
        <v>0</v>
      </c>
      <c r="D47" s="339">
        <v>0</v>
      </c>
      <c r="E47" s="339">
        <v>0</v>
      </c>
      <c r="F47" s="339">
        <v>0</v>
      </c>
      <c r="G47" s="339">
        <v>25</v>
      </c>
      <c r="H47" s="339">
        <v>0</v>
      </c>
      <c r="I47" s="339">
        <v>0</v>
      </c>
      <c r="J47" s="339">
        <v>0</v>
      </c>
      <c r="K47" s="339">
        <v>0</v>
      </c>
      <c r="L47" s="339">
        <v>469</v>
      </c>
      <c r="M47" s="339">
        <v>0</v>
      </c>
      <c r="N47" s="339">
        <v>0</v>
      </c>
      <c r="O47" s="339">
        <v>0</v>
      </c>
      <c r="P47" s="339">
        <v>1</v>
      </c>
      <c r="Q47" s="339">
        <v>78</v>
      </c>
      <c r="R47" s="339">
        <v>0</v>
      </c>
      <c r="S47" s="339">
        <v>902</v>
      </c>
      <c r="T47" s="339">
        <v>40</v>
      </c>
      <c r="U47" s="339">
        <v>0</v>
      </c>
      <c r="V47" s="339">
        <v>0</v>
      </c>
      <c r="W47" s="339">
        <v>0</v>
      </c>
      <c r="X47" s="339">
        <v>1515</v>
      </c>
    </row>
    <row r="48" spans="1:24" x14ac:dyDescent="0.2">
      <c r="A48" s="782" t="s">
        <v>422</v>
      </c>
      <c r="B48" s="339">
        <v>0</v>
      </c>
      <c r="C48" s="339">
        <v>0</v>
      </c>
      <c r="D48" s="339">
        <v>0</v>
      </c>
      <c r="E48" s="339">
        <v>0</v>
      </c>
      <c r="F48" s="339">
        <v>0</v>
      </c>
      <c r="G48" s="339">
        <v>0</v>
      </c>
      <c r="H48" s="339">
        <v>5</v>
      </c>
      <c r="I48" s="339">
        <v>0</v>
      </c>
      <c r="J48" s="339">
        <v>112</v>
      </c>
      <c r="K48" s="339">
        <v>0</v>
      </c>
      <c r="L48" s="339">
        <v>0</v>
      </c>
      <c r="M48" s="339">
        <v>0</v>
      </c>
      <c r="N48" s="339">
        <v>0</v>
      </c>
      <c r="O48" s="339">
        <v>0</v>
      </c>
      <c r="P48" s="339">
        <v>0</v>
      </c>
      <c r="Q48" s="339">
        <v>1</v>
      </c>
      <c r="R48" s="339">
        <v>0</v>
      </c>
      <c r="S48" s="339">
        <v>0</v>
      </c>
      <c r="T48" s="339">
        <v>0</v>
      </c>
      <c r="U48" s="339">
        <v>10</v>
      </c>
      <c r="V48" s="339">
        <v>0</v>
      </c>
      <c r="W48" s="339">
        <v>0</v>
      </c>
      <c r="X48" s="339">
        <v>128</v>
      </c>
    </row>
    <row r="49" spans="1:24" x14ac:dyDescent="0.2">
      <c r="A49" s="782" t="s">
        <v>423</v>
      </c>
      <c r="B49" s="339">
        <v>0</v>
      </c>
      <c r="C49" s="339">
        <v>0</v>
      </c>
      <c r="D49" s="339">
        <v>0</v>
      </c>
      <c r="E49" s="339">
        <v>0</v>
      </c>
      <c r="F49" s="339">
        <v>0</v>
      </c>
      <c r="G49" s="339">
        <v>0</v>
      </c>
      <c r="H49" s="339">
        <v>19</v>
      </c>
      <c r="I49" s="339">
        <v>0</v>
      </c>
      <c r="J49" s="339">
        <v>373</v>
      </c>
      <c r="K49" s="339">
        <v>0</v>
      </c>
      <c r="L49" s="339">
        <v>0</v>
      </c>
      <c r="M49" s="339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</v>
      </c>
      <c r="W49" s="339">
        <v>0</v>
      </c>
      <c r="X49" s="339">
        <v>392</v>
      </c>
    </row>
    <row r="50" spans="1:24" x14ac:dyDescent="0.2">
      <c r="A50" s="782" t="s">
        <v>424</v>
      </c>
      <c r="B50" s="339">
        <v>0</v>
      </c>
      <c r="C50" s="339">
        <v>0</v>
      </c>
      <c r="D50" s="339">
        <v>0</v>
      </c>
      <c r="E50" s="339">
        <v>0</v>
      </c>
      <c r="F50" s="339">
        <v>0</v>
      </c>
      <c r="G50" s="339">
        <v>0</v>
      </c>
      <c r="H50" s="339">
        <v>0</v>
      </c>
      <c r="I50" s="339">
        <v>0</v>
      </c>
      <c r="J50" s="339">
        <v>12882</v>
      </c>
      <c r="K50" s="339">
        <v>0</v>
      </c>
      <c r="L50" s="339">
        <v>483</v>
      </c>
      <c r="M50" s="339">
        <v>0</v>
      </c>
      <c r="N50" s="339">
        <v>0</v>
      </c>
      <c r="O50" s="339">
        <v>0</v>
      </c>
      <c r="P50" s="339">
        <v>0</v>
      </c>
      <c r="Q50" s="339">
        <v>319</v>
      </c>
      <c r="R50" s="339">
        <v>0</v>
      </c>
      <c r="S50" s="339">
        <v>0</v>
      </c>
      <c r="T50" s="339">
        <v>0</v>
      </c>
      <c r="U50" s="339">
        <v>4346</v>
      </c>
      <c r="V50" s="339">
        <v>0</v>
      </c>
      <c r="W50" s="339">
        <v>0</v>
      </c>
      <c r="X50" s="339">
        <v>18030</v>
      </c>
    </row>
    <row r="51" spans="1:24" s="872" customFormat="1" ht="13.5" x14ac:dyDescent="0.2">
      <c r="A51" s="871" t="s">
        <v>606</v>
      </c>
      <c r="B51" s="868">
        <v>131</v>
      </c>
      <c r="C51" s="868">
        <v>0</v>
      </c>
      <c r="D51" s="868">
        <v>0</v>
      </c>
      <c r="E51" s="868">
        <v>0</v>
      </c>
      <c r="F51" s="868">
        <v>0</v>
      </c>
      <c r="G51" s="868">
        <v>132</v>
      </c>
      <c r="H51" s="868">
        <v>2529</v>
      </c>
      <c r="I51" s="868">
        <v>16756.48</v>
      </c>
      <c r="J51" s="868">
        <v>9016</v>
      </c>
      <c r="K51" s="868">
        <v>229144</v>
      </c>
      <c r="L51" s="868">
        <v>1345</v>
      </c>
      <c r="M51" s="868">
        <v>1868</v>
      </c>
      <c r="N51" s="868">
        <v>6288</v>
      </c>
      <c r="O51" s="868">
        <v>10834</v>
      </c>
      <c r="P51" s="868">
        <v>352</v>
      </c>
      <c r="Q51" s="868">
        <v>1306</v>
      </c>
      <c r="R51" s="868">
        <v>24</v>
      </c>
      <c r="S51" s="868">
        <v>2422</v>
      </c>
      <c r="T51" s="868">
        <v>40763</v>
      </c>
      <c r="U51" s="868">
        <v>2391</v>
      </c>
      <c r="V51" s="868">
        <v>792</v>
      </c>
      <c r="W51" s="868">
        <v>2499</v>
      </c>
      <c r="X51" s="868">
        <v>328592.48</v>
      </c>
    </row>
    <row r="52" spans="1:24" x14ac:dyDescent="0.2">
      <c r="A52" s="782" t="s">
        <v>392</v>
      </c>
      <c r="B52" s="339">
        <v>0</v>
      </c>
      <c r="C52" s="339">
        <v>0</v>
      </c>
      <c r="D52" s="339">
        <v>0</v>
      </c>
      <c r="E52" s="339">
        <v>0</v>
      </c>
      <c r="F52" s="339">
        <v>0</v>
      </c>
      <c r="G52" s="339">
        <v>0</v>
      </c>
      <c r="H52" s="339">
        <v>4</v>
      </c>
      <c r="I52" s="339">
        <v>0</v>
      </c>
      <c r="J52" s="339">
        <v>25</v>
      </c>
      <c r="K52" s="339">
        <v>6</v>
      </c>
      <c r="L52" s="339">
        <v>6</v>
      </c>
      <c r="M52" s="339">
        <v>6</v>
      </c>
      <c r="N52" s="339">
        <v>0</v>
      </c>
      <c r="O52" s="339">
        <v>27</v>
      </c>
      <c r="P52" s="339">
        <v>5</v>
      </c>
      <c r="Q52" s="339">
        <v>4</v>
      </c>
      <c r="R52" s="339">
        <v>0</v>
      </c>
      <c r="S52" s="339">
        <v>0</v>
      </c>
      <c r="T52" s="339">
        <v>34</v>
      </c>
      <c r="U52" s="339">
        <v>0</v>
      </c>
      <c r="V52" s="339">
        <v>4</v>
      </c>
      <c r="W52" s="339">
        <v>11</v>
      </c>
      <c r="X52" s="339">
        <v>132</v>
      </c>
    </row>
    <row r="53" spans="1:24" x14ac:dyDescent="0.2">
      <c r="A53" s="782" t="s">
        <v>425</v>
      </c>
      <c r="B53" s="339">
        <v>0</v>
      </c>
      <c r="C53" s="339">
        <v>0</v>
      </c>
      <c r="D53" s="339">
        <v>0</v>
      </c>
      <c r="E53" s="339">
        <v>0</v>
      </c>
      <c r="F53" s="339">
        <v>0</v>
      </c>
      <c r="G53" s="339">
        <v>0</v>
      </c>
      <c r="H53" s="339">
        <v>0</v>
      </c>
      <c r="I53" s="339">
        <v>0</v>
      </c>
      <c r="J53" s="339">
        <v>0</v>
      </c>
      <c r="K53" s="339">
        <v>0</v>
      </c>
      <c r="L53" s="339">
        <v>0</v>
      </c>
      <c r="M53" s="339">
        <v>4</v>
      </c>
      <c r="N53" s="339">
        <v>0</v>
      </c>
      <c r="O53" s="339">
        <v>0</v>
      </c>
      <c r="P53" s="339">
        <v>0</v>
      </c>
      <c r="Q53" s="339">
        <v>0</v>
      </c>
      <c r="R53" s="339">
        <v>0</v>
      </c>
      <c r="S53" s="339">
        <v>0</v>
      </c>
      <c r="T53" s="339">
        <v>0</v>
      </c>
      <c r="U53" s="339">
        <v>59</v>
      </c>
      <c r="V53" s="339">
        <v>0</v>
      </c>
      <c r="W53" s="339">
        <v>2486</v>
      </c>
      <c r="X53" s="339">
        <v>2549</v>
      </c>
    </row>
    <row r="54" spans="1:24" x14ac:dyDescent="0.2">
      <c r="A54" s="782" t="s">
        <v>393</v>
      </c>
      <c r="B54" s="339">
        <v>48</v>
      </c>
      <c r="C54" s="339">
        <v>0</v>
      </c>
      <c r="D54" s="339">
        <v>0</v>
      </c>
      <c r="E54" s="339">
        <v>0</v>
      </c>
      <c r="F54" s="339">
        <v>0</v>
      </c>
      <c r="G54" s="339">
        <v>127</v>
      </c>
      <c r="H54" s="339">
        <v>280</v>
      </c>
      <c r="I54" s="339">
        <v>0</v>
      </c>
      <c r="J54" s="339">
        <v>1943</v>
      </c>
      <c r="K54" s="339">
        <v>200142</v>
      </c>
      <c r="L54" s="339">
        <v>875</v>
      </c>
      <c r="M54" s="339">
        <v>1597</v>
      </c>
      <c r="N54" s="339">
        <v>0</v>
      </c>
      <c r="O54" s="339">
        <v>5995</v>
      </c>
      <c r="P54" s="339">
        <v>171</v>
      </c>
      <c r="Q54" s="339">
        <v>971</v>
      </c>
      <c r="R54" s="339">
        <v>24</v>
      </c>
      <c r="S54" s="339">
        <v>1951</v>
      </c>
      <c r="T54" s="339">
        <v>35801</v>
      </c>
      <c r="U54" s="339">
        <v>547</v>
      </c>
      <c r="V54" s="339">
        <v>18</v>
      </c>
      <c r="W54" s="339">
        <v>0</v>
      </c>
      <c r="X54" s="339">
        <v>250490</v>
      </c>
    </row>
    <row r="55" spans="1:24" x14ac:dyDescent="0.2">
      <c r="A55" s="782" t="s">
        <v>394</v>
      </c>
      <c r="B55" s="339">
        <v>64</v>
      </c>
      <c r="C55" s="339">
        <v>0</v>
      </c>
      <c r="D55" s="339">
        <v>0</v>
      </c>
      <c r="E55" s="339">
        <v>0</v>
      </c>
      <c r="F55" s="339">
        <v>0</v>
      </c>
      <c r="G55" s="339">
        <v>0</v>
      </c>
      <c r="H55" s="339">
        <v>78</v>
      </c>
      <c r="I55" s="339">
        <v>0</v>
      </c>
      <c r="J55" s="339">
        <v>1495</v>
      </c>
      <c r="K55" s="339">
        <v>769</v>
      </c>
      <c r="L55" s="339">
        <v>310</v>
      </c>
      <c r="M55" s="339">
        <v>216</v>
      </c>
      <c r="N55" s="339">
        <v>624</v>
      </c>
      <c r="O55" s="339">
        <v>40</v>
      </c>
      <c r="P55" s="339">
        <v>0</v>
      </c>
      <c r="Q55" s="339">
        <v>20</v>
      </c>
      <c r="R55" s="339">
        <v>0</v>
      </c>
      <c r="S55" s="339">
        <v>0</v>
      </c>
      <c r="T55" s="339">
        <v>26</v>
      </c>
      <c r="U55" s="339">
        <v>1221</v>
      </c>
      <c r="V55" s="339">
        <v>770</v>
      </c>
      <c r="W55" s="339">
        <v>0</v>
      </c>
      <c r="X55" s="339">
        <v>5633</v>
      </c>
    </row>
    <row r="56" spans="1:24" x14ac:dyDescent="0.2">
      <c r="A56" s="782" t="s">
        <v>395</v>
      </c>
      <c r="B56" s="339">
        <v>19</v>
      </c>
      <c r="C56" s="339">
        <v>0</v>
      </c>
      <c r="D56" s="339">
        <v>0</v>
      </c>
      <c r="E56" s="339">
        <v>0</v>
      </c>
      <c r="F56" s="339">
        <v>0</v>
      </c>
      <c r="G56" s="339">
        <v>5</v>
      </c>
      <c r="H56" s="339">
        <v>1595</v>
      </c>
      <c r="I56" s="339">
        <v>16756.48</v>
      </c>
      <c r="J56" s="339">
        <v>876</v>
      </c>
      <c r="K56" s="339">
        <v>27605</v>
      </c>
      <c r="L56" s="339">
        <v>151</v>
      </c>
      <c r="M56" s="339">
        <v>5</v>
      </c>
      <c r="N56" s="339">
        <v>5664</v>
      </c>
      <c r="O56" s="339">
        <v>4772</v>
      </c>
      <c r="P56" s="339">
        <v>176</v>
      </c>
      <c r="Q56" s="339">
        <v>217</v>
      </c>
      <c r="R56" s="339">
        <v>0</v>
      </c>
      <c r="S56" s="339">
        <v>471</v>
      </c>
      <c r="T56" s="339">
        <v>3516</v>
      </c>
      <c r="U56" s="339">
        <v>144</v>
      </c>
      <c r="V56" s="339">
        <v>0</v>
      </c>
      <c r="W56" s="339">
        <v>2</v>
      </c>
      <c r="X56" s="339">
        <v>61974.479999999996</v>
      </c>
    </row>
    <row r="57" spans="1:24" x14ac:dyDescent="0.2">
      <c r="A57" s="782" t="s">
        <v>426</v>
      </c>
      <c r="B57" s="339">
        <v>0</v>
      </c>
      <c r="C57" s="339">
        <v>0</v>
      </c>
      <c r="D57" s="339">
        <v>0</v>
      </c>
      <c r="E57" s="339">
        <v>0</v>
      </c>
      <c r="F57" s="339">
        <v>0</v>
      </c>
      <c r="G57" s="339">
        <v>0</v>
      </c>
      <c r="H57" s="339">
        <v>572</v>
      </c>
      <c r="I57" s="339">
        <v>0</v>
      </c>
      <c r="J57" s="339">
        <v>1054</v>
      </c>
      <c r="K57" s="339">
        <v>622</v>
      </c>
      <c r="L57" s="339">
        <v>2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317</v>
      </c>
      <c r="V57" s="339">
        <v>0</v>
      </c>
      <c r="W57" s="339">
        <v>0</v>
      </c>
      <c r="X57" s="339">
        <v>2567</v>
      </c>
    </row>
    <row r="58" spans="1:24" x14ac:dyDescent="0.2">
      <c r="A58" s="782" t="s">
        <v>427</v>
      </c>
      <c r="B58" s="339">
        <v>0</v>
      </c>
      <c r="C58" s="339">
        <v>0</v>
      </c>
      <c r="D58" s="339"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v>0</v>
      </c>
      <c r="J58" s="339">
        <v>3623</v>
      </c>
      <c r="K58" s="339">
        <v>0</v>
      </c>
      <c r="L58" s="339">
        <v>1</v>
      </c>
      <c r="M58" s="339">
        <v>40</v>
      </c>
      <c r="N58" s="339">
        <v>0</v>
      </c>
      <c r="O58" s="339">
        <v>0</v>
      </c>
      <c r="P58" s="339">
        <v>0</v>
      </c>
      <c r="Q58" s="339">
        <v>94</v>
      </c>
      <c r="R58" s="339">
        <v>0</v>
      </c>
      <c r="S58" s="339">
        <v>0</v>
      </c>
      <c r="T58" s="339">
        <v>1386</v>
      </c>
      <c r="U58" s="339">
        <v>103</v>
      </c>
      <c r="V58" s="339">
        <v>0</v>
      </c>
      <c r="W58" s="339">
        <v>0</v>
      </c>
      <c r="X58" s="339">
        <v>5247</v>
      </c>
    </row>
    <row r="59" spans="1:24" s="872" customFormat="1" ht="13.5" x14ac:dyDescent="0.2">
      <c r="A59" s="867" t="s">
        <v>3120</v>
      </c>
      <c r="B59" s="868">
        <v>1100</v>
      </c>
      <c r="C59" s="868">
        <v>0</v>
      </c>
      <c r="D59" s="868">
        <v>0</v>
      </c>
      <c r="E59" s="868">
        <v>3</v>
      </c>
      <c r="F59" s="868">
        <v>0</v>
      </c>
      <c r="G59" s="868">
        <v>215</v>
      </c>
      <c r="H59" s="868">
        <v>769</v>
      </c>
      <c r="I59" s="868">
        <v>113996.42</v>
      </c>
      <c r="J59" s="868">
        <v>12671</v>
      </c>
      <c r="K59" s="868">
        <v>886263</v>
      </c>
      <c r="L59" s="868">
        <v>2527</v>
      </c>
      <c r="M59" s="868">
        <v>10001</v>
      </c>
      <c r="N59" s="868">
        <v>12996</v>
      </c>
      <c r="O59" s="868">
        <v>48989</v>
      </c>
      <c r="P59" s="868">
        <v>-325</v>
      </c>
      <c r="Q59" s="868">
        <v>1501</v>
      </c>
      <c r="R59" s="868">
        <v>28532</v>
      </c>
      <c r="S59" s="868">
        <v>2034</v>
      </c>
      <c r="T59" s="868">
        <v>23263</v>
      </c>
      <c r="U59" s="868">
        <v>164446</v>
      </c>
      <c r="V59" s="868">
        <v>2512</v>
      </c>
      <c r="W59" s="868">
        <v>6253</v>
      </c>
      <c r="X59" s="868">
        <v>1317746.42</v>
      </c>
    </row>
    <row r="60" spans="1:24" s="869" customFormat="1" x14ac:dyDescent="0.2">
      <c r="A60" s="1258" t="s">
        <v>84</v>
      </c>
      <c r="B60" s="1261"/>
      <c r="C60" s="1261"/>
      <c r="D60" s="1261"/>
      <c r="E60" s="1261"/>
      <c r="F60" s="1261"/>
      <c r="G60" s="1261"/>
      <c r="H60" s="1261"/>
      <c r="I60" s="1261"/>
      <c r="J60" s="1261"/>
      <c r="K60" s="1261"/>
      <c r="L60" s="1261"/>
      <c r="M60" s="1261"/>
      <c r="N60" s="1261"/>
      <c r="O60" s="1261"/>
      <c r="P60" s="1261"/>
      <c r="Q60" s="1261"/>
      <c r="R60" s="1261"/>
      <c r="S60" s="1261"/>
      <c r="T60" s="1261"/>
      <c r="U60" s="1261"/>
      <c r="V60" s="1261"/>
      <c r="W60" s="1261"/>
      <c r="X60" s="1261"/>
    </row>
    <row r="61" spans="1:24" s="869" customFormat="1" ht="13.5" x14ac:dyDescent="0.2">
      <c r="A61" s="867" t="s">
        <v>3119</v>
      </c>
      <c r="B61" s="868">
        <v>0</v>
      </c>
      <c r="C61" s="868">
        <v>0</v>
      </c>
      <c r="D61" s="868">
        <v>34</v>
      </c>
      <c r="E61" s="868">
        <v>0</v>
      </c>
      <c r="F61" s="868">
        <v>0</v>
      </c>
      <c r="G61" s="868">
        <v>1</v>
      </c>
      <c r="H61" s="868">
        <v>4678</v>
      </c>
      <c r="I61" s="868">
        <v>6171</v>
      </c>
      <c r="J61" s="868">
        <v>0</v>
      </c>
      <c r="K61" s="868">
        <v>19416</v>
      </c>
      <c r="L61" s="868">
        <v>1026</v>
      </c>
      <c r="M61" s="868">
        <v>4934</v>
      </c>
      <c r="N61" s="868">
        <v>0</v>
      </c>
      <c r="O61" s="868">
        <v>2582</v>
      </c>
      <c r="P61" s="868">
        <v>2082</v>
      </c>
      <c r="Q61" s="868">
        <v>359</v>
      </c>
      <c r="R61" s="868">
        <v>0</v>
      </c>
      <c r="S61" s="868">
        <v>820</v>
      </c>
      <c r="T61" s="868">
        <v>15518</v>
      </c>
      <c r="U61" s="868">
        <v>0</v>
      </c>
      <c r="V61" s="868">
        <v>20761</v>
      </c>
      <c r="W61" s="868">
        <v>1813</v>
      </c>
      <c r="X61" s="868">
        <v>80195</v>
      </c>
    </row>
    <row r="62" spans="1:24" s="869" customFormat="1" ht="13.5" x14ac:dyDescent="0.2">
      <c r="A62" s="867" t="s">
        <v>608</v>
      </c>
      <c r="B62" s="868">
        <v>0</v>
      </c>
      <c r="C62" s="868">
        <v>0</v>
      </c>
      <c r="D62" s="868">
        <v>74</v>
      </c>
      <c r="E62" s="868">
        <v>0</v>
      </c>
      <c r="F62" s="868">
        <v>0</v>
      </c>
      <c r="G62" s="868">
        <v>1</v>
      </c>
      <c r="H62" s="868">
        <v>2672</v>
      </c>
      <c r="I62" s="868">
        <v>3247.65</v>
      </c>
      <c r="J62" s="868">
        <v>7</v>
      </c>
      <c r="K62" s="868">
        <v>24383</v>
      </c>
      <c r="L62" s="868">
        <v>307</v>
      </c>
      <c r="M62" s="868">
        <v>3247</v>
      </c>
      <c r="N62" s="868">
        <v>0</v>
      </c>
      <c r="O62" s="868">
        <v>17449</v>
      </c>
      <c r="P62" s="868">
        <v>1872</v>
      </c>
      <c r="Q62" s="868">
        <v>661</v>
      </c>
      <c r="R62" s="868">
        <v>0</v>
      </c>
      <c r="S62" s="868">
        <v>747</v>
      </c>
      <c r="T62" s="868">
        <v>6868</v>
      </c>
      <c r="U62" s="868">
        <v>0</v>
      </c>
      <c r="V62" s="868">
        <v>5670</v>
      </c>
      <c r="W62" s="868">
        <v>2171</v>
      </c>
      <c r="X62" s="868">
        <v>69376.649999999994</v>
      </c>
    </row>
    <row r="63" spans="1:24" x14ac:dyDescent="0.2">
      <c r="A63" s="782" t="s">
        <v>390</v>
      </c>
      <c r="B63" s="339">
        <v>0</v>
      </c>
      <c r="C63" s="339">
        <v>0</v>
      </c>
      <c r="D63" s="339">
        <v>73</v>
      </c>
      <c r="E63" s="339">
        <v>0</v>
      </c>
      <c r="F63" s="339">
        <v>0</v>
      </c>
      <c r="G63" s="339">
        <v>1</v>
      </c>
      <c r="H63" s="339">
        <v>1591</v>
      </c>
      <c r="I63" s="339">
        <v>3192</v>
      </c>
      <c r="J63" s="339">
        <v>7</v>
      </c>
      <c r="K63" s="339">
        <v>24381</v>
      </c>
      <c r="L63" s="339">
        <v>10</v>
      </c>
      <c r="M63" s="339">
        <v>3247</v>
      </c>
      <c r="N63" s="339">
        <v>0</v>
      </c>
      <c r="O63" s="339">
        <v>17449</v>
      </c>
      <c r="P63" s="339">
        <v>121</v>
      </c>
      <c r="Q63" s="339">
        <v>635</v>
      </c>
      <c r="R63" s="339">
        <v>0</v>
      </c>
      <c r="S63" s="339">
        <v>440</v>
      </c>
      <c r="T63" s="339">
        <v>6867</v>
      </c>
      <c r="U63" s="339">
        <v>0</v>
      </c>
      <c r="V63" s="339">
        <v>5670</v>
      </c>
      <c r="W63" s="339">
        <v>2171</v>
      </c>
      <c r="X63" s="339">
        <v>65855</v>
      </c>
    </row>
    <row r="64" spans="1:24" x14ac:dyDescent="0.2">
      <c r="A64" s="782" t="s">
        <v>391</v>
      </c>
      <c r="B64" s="339">
        <v>0</v>
      </c>
      <c r="C64" s="339">
        <v>0</v>
      </c>
      <c r="D64" s="339">
        <v>1</v>
      </c>
      <c r="E64" s="339">
        <v>0</v>
      </c>
      <c r="F64" s="339">
        <v>0</v>
      </c>
      <c r="G64" s="339">
        <v>0</v>
      </c>
      <c r="H64" s="339">
        <v>1065</v>
      </c>
      <c r="I64" s="339">
        <v>55.650000000000006</v>
      </c>
      <c r="J64" s="339">
        <v>0</v>
      </c>
      <c r="K64" s="339">
        <v>0</v>
      </c>
      <c r="L64" s="339">
        <v>286</v>
      </c>
      <c r="M64" s="339">
        <v>0</v>
      </c>
      <c r="N64" s="339">
        <v>0</v>
      </c>
      <c r="O64" s="339">
        <v>0</v>
      </c>
      <c r="P64" s="339">
        <v>1751</v>
      </c>
      <c r="Q64" s="339">
        <v>26</v>
      </c>
      <c r="R64" s="339">
        <v>0</v>
      </c>
      <c r="S64" s="339">
        <v>307</v>
      </c>
      <c r="T64" s="339">
        <v>0</v>
      </c>
      <c r="U64" s="339">
        <v>0</v>
      </c>
      <c r="V64" s="339">
        <v>0</v>
      </c>
      <c r="W64" s="339">
        <v>0</v>
      </c>
      <c r="X64" s="339">
        <v>3491.65</v>
      </c>
    </row>
    <row r="65" spans="1:24" x14ac:dyDescent="0.2">
      <c r="A65" s="782" t="s">
        <v>422</v>
      </c>
      <c r="B65" s="339">
        <v>0</v>
      </c>
      <c r="C65" s="339">
        <v>0</v>
      </c>
      <c r="D65" s="339">
        <v>0</v>
      </c>
      <c r="E65" s="339">
        <v>0</v>
      </c>
      <c r="F65" s="339">
        <v>0</v>
      </c>
      <c r="G65" s="339">
        <v>0</v>
      </c>
      <c r="H65" s="339">
        <v>13</v>
      </c>
      <c r="I65" s="339">
        <v>0</v>
      </c>
      <c r="J65" s="339">
        <v>0</v>
      </c>
      <c r="K65" s="339">
        <v>2</v>
      </c>
      <c r="L65" s="339">
        <v>0</v>
      </c>
      <c r="M65" s="339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9">
        <v>0</v>
      </c>
      <c r="T65" s="339">
        <v>1</v>
      </c>
      <c r="U65" s="339">
        <v>0</v>
      </c>
      <c r="V65" s="339">
        <v>0</v>
      </c>
      <c r="W65" s="339">
        <v>0</v>
      </c>
      <c r="X65" s="339">
        <v>16</v>
      </c>
    </row>
    <row r="66" spans="1:24" x14ac:dyDescent="0.2">
      <c r="A66" s="782" t="s">
        <v>423</v>
      </c>
      <c r="B66" s="339">
        <v>0</v>
      </c>
      <c r="C66" s="339">
        <v>0</v>
      </c>
      <c r="D66" s="339">
        <v>0</v>
      </c>
      <c r="E66" s="339">
        <v>0</v>
      </c>
      <c r="F66" s="339">
        <v>0</v>
      </c>
      <c r="G66" s="339">
        <v>0</v>
      </c>
      <c r="H66" s="339">
        <v>3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W66" s="339">
        <v>0</v>
      </c>
      <c r="X66" s="339">
        <v>3</v>
      </c>
    </row>
    <row r="67" spans="1:24" x14ac:dyDescent="0.2">
      <c r="A67" s="782" t="s">
        <v>424</v>
      </c>
      <c r="B67" s="339">
        <v>0</v>
      </c>
      <c r="C67" s="339">
        <v>0</v>
      </c>
      <c r="D67" s="339"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0</v>
      </c>
      <c r="K67" s="339">
        <v>0</v>
      </c>
      <c r="L67" s="339">
        <v>11</v>
      </c>
      <c r="M67" s="339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0</v>
      </c>
      <c r="W67" s="339">
        <v>0</v>
      </c>
      <c r="X67" s="339">
        <v>11</v>
      </c>
    </row>
    <row r="68" spans="1:24" s="872" customFormat="1" ht="13.5" x14ac:dyDescent="0.2">
      <c r="A68" s="871" t="s">
        <v>606</v>
      </c>
      <c r="B68" s="868">
        <v>0</v>
      </c>
      <c r="C68" s="868">
        <v>0</v>
      </c>
      <c r="D68" s="868">
        <v>98</v>
      </c>
      <c r="E68" s="868">
        <v>0</v>
      </c>
      <c r="F68" s="868">
        <v>0</v>
      </c>
      <c r="G68" s="868">
        <v>1</v>
      </c>
      <c r="H68" s="868">
        <v>2248</v>
      </c>
      <c r="I68" s="868">
        <v>3117.46</v>
      </c>
      <c r="J68" s="868">
        <v>2</v>
      </c>
      <c r="K68" s="868">
        <v>23534</v>
      </c>
      <c r="L68" s="868">
        <v>729</v>
      </c>
      <c r="M68" s="868">
        <v>4907</v>
      </c>
      <c r="N68" s="868">
        <v>0</v>
      </c>
      <c r="O68" s="868">
        <v>3948</v>
      </c>
      <c r="P68" s="868">
        <v>3188</v>
      </c>
      <c r="Q68" s="868">
        <v>407</v>
      </c>
      <c r="R68" s="868">
        <v>0</v>
      </c>
      <c r="S68" s="868">
        <v>944</v>
      </c>
      <c r="T68" s="868">
        <v>15911</v>
      </c>
      <c r="U68" s="868">
        <v>0</v>
      </c>
      <c r="V68" s="868">
        <v>7023</v>
      </c>
      <c r="W68" s="868">
        <v>1859</v>
      </c>
      <c r="X68" s="868">
        <v>67916.459999999992</v>
      </c>
    </row>
    <row r="69" spans="1:24" x14ac:dyDescent="0.2">
      <c r="A69" s="782" t="s">
        <v>392</v>
      </c>
      <c r="B69" s="339">
        <v>0</v>
      </c>
      <c r="C69" s="339">
        <v>0</v>
      </c>
      <c r="D69" s="339">
        <v>0</v>
      </c>
      <c r="E69" s="339">
        <v>0</v>
      </c>
      <c r="F69" s="339">
        <v>0</v>
      </c>
      <c r="G69" s="339">
        <v>1</v>
      </c>
      <c r="H69" s="339">
        <v>1</v>
      </c>
      <c r="I69" s="339">
        <v>0</v>
      </c>
      <c r="J69" s="339">
        <v>0</v>
      </c>
      <c r="K69" s="339">
        <v>2</v>
      </c>
      <c r="L69" s="339">
        <v>3</v>
      </c>
      <c r="M69" s="339">
        <v>1</v>
      </c>
      <c r="N69" s="339">
        <v>0</v>
      </c>
      <c r="O69" s="339">
        <v>1</v>
      </c>
      <c r="P69" s="339">
        <v>5</v>
      </c>
      <c r="Q69" s="339">
        <v>0</v>
      </c>
      <c r="R69" s="339">
        <v>0</v>
      </c>
      <c r="S69" s="339">
        <v>0</v>
      </c>
      <c r="T69" s="339">
        <v>4</v>
      </c>
      <c r="U69" s="339">
        <v>0</v>
      </c>
      <c r="V69" s="339">
        <v>16</v>
      </c>
      <c r="W69" s="339">
        <v>3</v>
      </c>
      <c r="X69" s="339">
        <v>37</v>
      </c>
    </row>
    <row r="70" spans="1:24" x14ac:dyDescent="0.2">
      <c r="A70" s="782" t="s">
        <v>425</v>
      </c>
      <c r="B70" s="339">
        <v>0</v>
      </c>
      <c r="C70" s="339">
        <v>0</v>
      </c>
      <c r="D70" s="339">
        <v>0</v>
      </c>
      <c r="E70" s="339">
        <v>0</v>
      </c>
      <c r="F70" s="339">
        <v>0</v>
      </c>
      <c r="G70" s="339">
        <v>0</v>
      </c>
      <c r="H70" s="339">
        <v>0</v>
      </c>
      <c r="I70" s="339">
        <v>0</v>
      </c>
      <c r="J70" s="339">
        <v>0</v>
      </c>
      <c r="K70" s="339">
        <v>0</v>
      </c>
      <c r="L70" s="339">
        <v>0</v>
      </c>
      <c r="M70" s="339">
        <v>5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0</v>
      </c>
      <c r="T70" s="339">
        <v>0</v>
      </c>
      <c r="U70" s="339">
        <v>0</v>
      </c>
      <c r="V70" s="339">
        <v>15</v>
      </c>
      <c r="W70" s="339">
        <v>1855</v>
      </c>
      <c r="X70" s="339">
        <v>1875</v>
      </c>
    </row>
    <row r="71" spans="1:24" x14ac:dyDescent="0.2">
      <c r="A71" s="782" t="s">
        <v>393</v>
      </c>
      <c r="B71" s="339">
        <v>0</v>
      </c>
      <c r="C71" s="339">
        <v>0</v>
      </c>
      <c r="D71" s="339">
        <v>0</v>
      </c>
      <c r="E71" s="339">
        <v>0</v>
      </c>
      <c r="F71" s="339">
        <v>0</v>
      </c>
      <c r="G71" s="339">
        <v>0</v>
      </c>
      <c r="H71" s="339">
        <v>0</v>
      </c>
      <c r="I71" s="339">
        <v>0</v>
      </c>
      <c r="J71" s="339">
        <v>0</v>
      </c>
      <c r="K71" s="339">
        <v>17905</v>
      </c>
      <c r="L71" s="339">
        <v>465</v>
      </c>
      <c r="M71" s="339">
        <v>4706</v>
      </c>
      <c r="N71" s="339">
        <v>0</v>
      </c>
      <c r="O71" s="339">
        <v>2433</v>
      </c>
      <c r="P71" s="339">
        <v>1908</v>
      </c>
      <c r="Q71" s="339">
        <v>324</v>
      </c>
      <c r="R71" s="339">
        <v>0</v>
      </c>
      <c r="S71" s="339">
        <v>713</v>
      </c>
      <c r="T71" s="339">
        <v>12529</v>
      </c>
      <c r="U71" s="339">
        <v>0</v>
      </c>
      <c r="V71" s="339">
        <v>86</v>
      </c>
      <c r="W71" s="339">
        <v>0</v>
      </c>
      <c r="X71" s="339">
        <v>41069</v>
      </c>
    </row>
    <row r="72" spans="1:24" x14ac:dyDescent="0.2">
      <c r="A72" s="782" t="s">
        <v>394</v>
      </c>
      <c r="B72" s="339">
        <v>0</v>
      </c>
      <c r="C72" s="339">
        <v>0</v>
      </c>
      <c r="D72" s="339">
        <v>0</v>
      </c>
      <c r="E72" s="339">
        <v>0</v>
      </c>
      <c r="F72" s="339">
        <v>0</v>
      </c>
      <c r="G72" s="339">
        <v>0</v>
      </c>
      <c r="H72" s="339">
        <v>170</v>
      </c>
      <c r="I72" s="339">
        <v>0</v>
      </c>
      <c r="J72" s="339">
        <v>0</v>
      </c>
      <c r="K72" s="339">
        <v>0</v>
      </c>
      <c r="L72" s="339">
        <v>166</v>
      </c>
      <c r="M72" s="339">
        <v>190</v>
      </c>
      <c r="N72" s="339">
        <v>0</v>
      </c>
      <c r="O72" s="339">
        <v>0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</v>
      </c>
      <c r="W72" s="339">
        <v>0</v>
      </c>
      <c r="X72" s="339">
        <v>526</v>
      </c>
    </row>
    <row r="73" spans="1:24" x14ac:dyDescent="0.2">
      <c r="A73" s="782" t="s">
        <v>395</v>
      </c>
      <c r="B73" s="339">
        <v>0</v>
      </c>
      <c r="C73" s="339">
        <v>0</v>
      </c>
      <c r="D73" s="339">
        <v>98</v>
      </c>
      <c r="E73" s="339">
        <v>0</v>
      </c>
      <c r="F73" s="339">
        <v>0</v>
      </c>
      <c r="G73" s="339">
        <v>0</v>
      </c>
      <c r="H73" s="339">
        <v>1961</v>
      </c>
      <c r="I73" s="339">
        <v>3117.46</v>
      </c>
      <c r="J73" s="339">
        <v>2</v>
      </c>
      <c r="K73" s="339">
        <v>5627</v>
      </c>
      <c r="L73" s="339">
        <v>47</v>
      </c>
      <c r="M73" s="339">
        <v>5</v>
      </c>
      <c r="N73" s="339">
        <v>0</v>
      </c>
      <c r="O73" s="339">
        <v>1514</v>
      </c>
      <c r="P73" s="339">
        <v>1275</v>
      </c>
      <c r="Q73" s="339">
        <v>52</v>
      </c>
      <c r="R73" s="339">
        <v>0</v>
      </c>
      <c r="S73" s="339">
        <v>231</v>
      </c>
      <c r="T73" s="339">
        <v>1637</v>
      </c>
      <c r="U73" s="339">
        <v>0</v>
      </c>
      <c r="V73" s="339">
        <v>6906</v>
      </c>
      <c r="W73" s="339">
        <v>1</v>
      </c>
      <c r="X73" s="339">
        <v>22473.46</v>
      </c>
    </row>
    <row r="74" spans="1:24" x14ac:dyDescent="0.2">
      <c r="A74" s="782" t="s">
        <v>426</v>
      </c>
      <c r="B74" s="339">
        <v>0</v>
      </c>
      <c r="C74" s="339">
        <v>0</v>
      </c>
      <c r="D74" s="339">
        <v>0</v>
      </c>
      <c r="E74" s="339">
        <v>0</v>
      </c>
      <c r="F74" s="339">
        <v>0</v>
      </c>
      <c r="G74" s="339">
        <v>0</v>
      </c>
      <c r="H74" s="339">
        <v>112</v>
      </c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W74" s="339">
        <v>0</v>
      </c>
      <c r="X74" s="339">
        <v>112</v>
      </c>
    </row>
    <row r="75" spans="1:24" x14ac:dyDescent="0.2">
      <c r="A75" s="782" t="s">
        <v>427</v>
      </c>
      <c r="B75" s="339">
        <v>0</v>
      </c>
      <c r="C75" s="339">
        <v>0</v>
      </c>
      <c r="D75" s="339">
        <v>0</v>
      </c>
      <c r="E75" s="339">
        <v>0</v>
      </c>
      <c r="F75" s="339">
        <v>0</v>
      </c>
      <c r="G75" s="339">
        <v>0</v>
      </c>
      <c r="H75" s="339">
        <v>4</v>
      </c>
      <c r="I75" s="339">
        <v>0</v>
      </c>
      <c r="J75" s="339">
        <v>0</v>
      </c>
      <c r="K75" s="339">
        <v>0</v>
      </c>
      <c r="L75" s="339">
        <v>48</v>
      </c>
      <c r="M75" s="339">
        <v>0</v>
      </c>
      <c r="N75" s="339">
        <v>0</v>
      </c>
      <c r="O75" s="339">
        <v>0</v>
      </c>
      <c r="P75" s="339">
        <v>0</v>
      </c>
      <c r="Q75" s="339">
        <v>31</v>
      </c>
      <c r="R75" s="339">
        <v>0</v>
      </c>
      <c r="S75" s="339">
        <v>0</v>
      </c>
      <c r="T75" s="339">
        <v>1741</v>
      </c>
      <c r="U75" s="339">
        <v>0</v>
      </c>
      <c r="V75" s="339">
        <v>0</v>
      </c>
      <c r="W75" s="339">
        <v>0</v>
      </c>
      <c r="X75" s="339">
        <v>1824</v>
      </c>
    </row>
    <row r="76" spans="1:24" s="872" customFormat="1" ht="13.5" x14ac:dyDescent="0.2">
      <c r="A76" s="867" t="s">
        <v>3120</v>
      </c>
      <c r="B76" s="868">
        <v>0</v>
      </c>
      <c r="C76" s="868">
        <v>0</v>
      </c>
      <c r="D76" s="868">
        <v>10</v>
      </c>
      <c r="E76" s="868">
        <v>0</v>
      </c>
      <c r="F76" s="868">
        <v>0</v>
      </c>
      <c r="G76" s="868">
        <v>1</v>
      </c>
      <c r="H76" s="868">
        <v>5106</v>
      </c>
      <c r="I76" s="868">
        <v>6301.19</v>
      </c>
      <c r="J76" s="868">
        <v>5</v>
      </c>
      <c r="K76" s="868">
        <v>20265</v>
      </c>
      <c r="L76" s="868">
        <v>641</v>
      </c>
      <c r="M76" s="868">
        <v>3274</v>
      </c>
      <c r="N76" s="868">
        <v>0</v>
      </c>
      <c r="O76" s="868">
        <v>16083</v>
      </c>
      <c r="P76" s="868">
        <v>766</v>
      </c>
      <c r="Q76" s="868">
        <v>644</v>
      </c>
      <c r="R76" s="868">
        <v>0</v>
      </c>
      <c r="S76" s="868">
        <v>623</v>
      </c>
      <c r="T76" s="868">
        <v>8216</v>
      </c>
      <c r="U76" s="868">
        <v>0</v>
      </c>
      <c r="V76" s="868">
        <v>19408</v>
      </c>
      <c r="W76" s="868">
        <v>2125</v>
      </c>
      <c r="X76" s="868">
        <v>83468.19</v>
      </c>
    </row>
    <row r="77" spans="1:24" s="869" customFormat="1" x14ac:dyDescent="0.2">
      <c r="A77" s="1258" t="s">
        <v>85</v>
      </c>
      <c r="B77" s="1261"/>
      <c r="C77" s="1261"/>
      <c r="D77" s="1261"/>
      <c r="E77" s="1261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</row>
    <row r="78" spans="1:24" s="869" customFormat="1" ht="13.5" x14ac:dyDescent="0.2">
      <c r="A78" s="867" t="s">
        <v>3119</v>
      </c>
      <c r="B78" s="868">
        <v>0</v>
      </c>
      <c r="C78" s="868">
        <v>0</v>
      </c>
      <c r="D78" s="868">
        <v>0</v>
      </c>
      <c r="E78" s="868">
        <v>0</v>
      </c>
      <c r="F78" s="868">
        <v>0</v>
      </c>
      <c r="G78" s="868">
        <v>1</v>
      </c>
      <c r="H78" s="868">
        <v>0</v>
      </c>
      <c r="I78" s="868">
        <v>0</v>
      </c>
      <c r="J78" s="868">
        <v>0</v>
      </c>
      <c r="K78" s="868">
        <v>10353</v>
      </c>
      <c r="L78" s="868">
        <v>555</v>
      </c>
      <c r="M78" s="868">
        <v>0</v>
      </c>
      <c r="N78" s="868">
        <v>0</v>
      </c>
      <c r="O78" s="868">
        <v>4884</v>
      </c>
      <c r="P78" s="868">
        <v>0</v>
      </c>
      <c r="Q78" s="868">
        <v>0</v>
      </c>
      <c r="R78" s="868">
        <v>0</v>
      </c>
      <c r="S78" s="868">
        <v>902</v>
      </c>
      <c r="T78" s="868">
        <v>0</v>
      </c>
      <c r="U78" s="868">
        <v>0</v>
      </c>
      <c r="V78" s="868">
        <v>0</v>
      </c>
      <c r="W78" s="868">
        <v>11</v>
      </c>
      <c r="X78" s="868">
        <v>16706</v>
      </c>
    </row>
    <row r="79" spans="1:24" s="869" customFormat="1" ht="13.5" x14ac:dyDescent="0.2">
      <c r="A79" s="867" t="s">
        <v>608</v>
      </c>
      <c r="B79" s="868">
        <v>0</v>
      </c>
      <c r="C79" s="868">
        <v>0</v>
      </c>
      <c r="D79" s="868">
        <v>0</v>
      </c>
      <c r="E79" s="868">
        <v>0</v>
      </c>
      <c r="F79" s="868">
        <v>0</v>
      </c>
      <c r="G79" s="868">
        <v>23</v>
      </c>
      <c r="H79" s="868">
        <v>0</v>
      </c>
      <c r="I79" s="868">
        <v>0</v>
      </c>
      <c r="J79" s="868">
        <v>0</v>
      </c>
      <c r="K79" s="868">
        <v>56920</v>
      </c>
      <c r="L79" s="868">
        <v>44</v>
      </c>
      <c r="M79" s="868">
        <v>0</v>
      </c>
      <c r="N79" s="868">
        <v>0</v>
      </c>
      <c r="O79" s="868">
        <v>36247</v>
      </c>
      <c r="P79" s="868">
        <v>0</v>
      </c>
      <c r="Q79" s="868">
        <v>0</v>
      </c>
      <c r="R79" s="868">
        <v>0</v>
      </c>
      <c r="S79" s="868">
        <v>813</v>
      </c>
      <c r="T79" s="868">
        <v>0</v>
      </c>
      <c r="U79" s="868">
        <v>0</v>
      </c>
      <c r="V79" s="868">
        <v>0</v>
      </c>
      <c r="W79" s="868">
        <v>90</v>
      </c>
      <c r="X79" s="868">
        <v>94137</v>
      </c>
    </row>
    <row r="80" spans="1:24" x14ac:dyDescent="0.2">
      <c r="A80" s="782" t="s">
        <v>390</v>
      </c>
      <c r="B80" s="339">
        <v>0</v>
      </c>
      <c r="C80" s="339">
        <v>0</v>
      </c>
      <c r="D80" s="339">
        <v>0</v>
      </c>
      <c r="E80" s="339">
        <v>0</v>
      </c>
      <c r="F80" s="339">
        <v>0</v>
      </c>
      <c r="G80" s="339">
        <v>23</v>
      </c>
      <c r="H80" s="339">
        <v>0</v>
      </c>
      <c r="I80" s="339">
        <v>0</v>
      </c>
      <c r="J80" s="339">
        <v>0</v>
      </c>
      <c r="K80" s="339">
        <v>56920</v>
      </c>
      <c r="L80" s="339">
        <v>0</v>
      </c>
      <c r="M80" s="339">
        <v>0</v>
      </c>
      <c r="N80" s="339">
        <v>0</v>
      </c>
      <c r="O80" s="339">
        <v>36247</v>
      </c>
      <c r="P80" s="339">
        <v>0</v>
      </c>
      <c r="Q80" s="339">
        <v>0</v>
      </c>
      <c r="R80" s="339">
        <v>0</v>
      </c>
      <c r="S80" s="339">
        <v>472</v>
      </c>
      <c r="T80" s="339">
        <v>0</v>
      </c>
      <c r="U80" s="339">
        <v>0</v>
      </c>
      <c r="V80" s="339">
        <v>0</v>
      </c>
      <c r="W80" s="339">
        <v>90</v>
      </c>
      <c r="X80" s="339">
        <v>93752</v>
      </c>
    </row>
    <row r="81" spans="1:24" x14ac:dyDescent="0.2">
      <c r="A81" s="782" t="s">
        <v>391</v>
      </c>
      <c r="B81" s="339">
        <v>0</v>
      </c>
      <c r="C81" s="339">
        <v>0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339">
        <v>0</v>
      </c>
      <c r="K81" s="339">
        <v>0</v>
      </c>
      <c r="L81" s="339">
        <v>44</v>
      </c>
      <c r="M81" s="339">
        <v>0</v>
      </c>
      <c r="N81" s="339">
        <v>0</v>
      </c>
      <c r="O81" s="339">
        <v>0</v>
      </c>
      <c r="P81" s="339">
        <v>0</v>
      </c>
      <c r="Q81" s="339">
        <v>0</v>
      </c>
      <c r="R81" s="339">
        <v>0</v>
      </c>
      <c r="S81" s="339">
        <v>341</v>
      </c>
      <c r="T81" s="339">
        <v>0</v>
      </c>
      <c r="U81" s="339">
        <v>0</v>
      </c>
      <c r="V81" s="339">
        <v>0</v>
      </c>
      <c r="W81" s="339">
        <v>0</v>
      </c>
      <c r="X81" s="339">
        <v>385</v>
      </c>
    </row>
    <row r="82" spans="1:24" x14ac:dyDescent="0.2">
      <c r="A82" s="782" t="s">
        <v>422</v>
      </c>
      <c r="B82" s="339">
        <v>0</v>
      </c>
      <c r="C82" s="339">
        <v>0</v>
      </c>
      <c r="D82" s="339">
        <v>0</v>
      </c>
      <c r="E82" s="339">
        <v>0</v>
      </c>
      <c r="F82" s="339">
        <v>0</v>
      </c>
      <c r="G82" s="339">
        <v>0</v>
      </c>
      <c r="H82" s="339">
        <v>0</v>
      </c>
      <c r="I82" s="339">
        <v>0</v>
      </c>
      <c r="J82" s="339">
        <v>0</v>
      </c>
      <c r="K82" s="339">
        <v>0</v>
      </c>
      <c r="L82" s="339">
        <v>0</v>
      </c>
      <c r="M82" s="339">
        <v>0</v>
      </c>
      <c r="N82" s="339">
        <v>0</v>
      </c>
      <c r="O82" s="339">
        <v>0</v>
      </c>
      <c r="P82" s="339">
        <v>0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0</v>
      </c>
      <c r="W82" s="339">
        <v>0</v>
      </c>
      <c r="X82" s="339">
        <v>0</v>
      </c>
    </row>
    <row r="83" spans="1:24" x14ac:dyDescent="0.2">
      <c r="A83" s="782" t="s">
        <v>423</v>
      </c>
      <c r="B83" s="339">
        <v>0</v>
      </c>
      <c r="C83" s="339">
        <v>0</v>
      </c>
      <c r="D83" s="339"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</v>
      </c>
      <c r="W83" s="339">
        <v>0</v>
      </c>
      <c r="X83" s="339">
        <v>0</v>
      </c>
    </row>
    <row r="84" spans="1:24" x14ac:dyDescent="0.2">
      <c r="A84" s="782" t="s">
        <v>424</v>
      </c>
      <c r="B84" s="339">
        <v>0</v>
      </c>
      <c r="C84" s="339">
        <v>0</v>
      </c>
      <c r="D84" s="339"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v>0</v>
      </c>
      <c r="J84" s="339">
        <v>0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0</v>
      </c>
      <c r="W84" s="339">
        <v>0</v>
      </c>
      <c r="X84" s="339">
        <v>0</v>
      </c>
    </row>
    <row r="85" spans="1:24" s="872" customFormat="1" ht="13.5" x14ac:dyDescent="0.2">
      <c r="A85" s="871" t="s">
        <v>606</v>
      </c>
      <c r="B85" s="868">
        <v>0</v>
      </c>
      <c r="C85" s="868">
        <v>0</v>
      </c>
      <c r="D85" s="868">
        <v>0</v>
      </c>
      <c r="E85" s="868">
        <v>0</v>
      </c>
      <c r="F85" s="868">
        <v>0</v>
      </c>
      <c r="G85" s="868">
        <v>0</v>
      </c>
      <c r="H85" s="868">
        <v>0</v>
      </c>
      <c r="I85" s="868">
        <v>0</v>
      </c>
      <c r="J85" s="868">
        <v>0</v>
      </c>
      <c r="K85" s="868">
        <v>42874</v>
      </c>
      <c r="L85" s="868">
        <v>511</v>
      </c>
      <c r="M85" s="868">
        <v>0</v>
      </c>
      <c r="N85" s="868">
        <v>0</v>
      </c>
      <c r="O85" s="868">
        <v>7925</v>
      </c>
      <c r="P85" s="868">
        <v>0</v>
      </c>
      <c r="Q85" s="868">
        <v>0</v>
      </c>
      <c r="R85" s="868">
        <v>0</v>
      </c>
      <c r="S85" s="868">
        <v>1037</v>
      </c>
      <c r="T85" s="868">
        <v>0</v>
      </c>
      <c r="U85" s="868">
        <v>0</v>
      </c>
      <c r="V85" s="868">
        <v>0</v>
      </c>
      <c r="W85" s="868">
        <v>12</v>
      </c>
      <c r="X85" s="868">
        <v>52359</v>
      </c>
    </row>
    <row r="86" spans="1:24" x14ac:dyDescent="0.2">
      <c r="A86" s="782" t="s">
        <v>392</v>
      </c>
      <c r="B86" s="339">
        <v>0</v>
      </c>
      <c r="C86" s="339">
        <v>0</v>
      </c>
      <c r="D86" s="339"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339">
        <v>0</v>
      </c>
      <c r="L86" s="339">
        <v>3</v>
      </c>
      <c r="M86" s="339">
        <v>0</v>
      </c>
      <c r="N86" s="339">
        <v>0</v>
      </c>
      <c r="O86" s="339">
        <v>20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0</v>
      </c>
      <c r="W86" s="339">
        <v>0</v>
      </c>
      <c r="X86" s="339">
        <v>23</v>
      </c>
    </row>
    <row r="87" spans="1:24" x14ac:dyDescent="0.2">
      <c r="A87" s="782" t="s">
        <v>425</v>
      </c>
      <c r="B87" s="339">
        <v>0</v>
      </c>
      <c r="C87" s="339">
        <v>0</v>
      </c>
      <c r="D87" s="339">
        <v>0</v>
      </c>
      <c r="E87" s="339">
        <v>0</v>
      </c>
      <c r="F87" s="339">
        <v>0</v>
      </c>
      <c r="G87" s="339">
        <v>0</v>
      </c>
      <c r="H87" s="339">
        <v>0</v>
      </c>
      <c r="I87" s="339">
        <v>0</v>
      </c>
      <c r="J87" s="339">
        <v>0</v>
      </c>
      <c r="K87" s="339">
        <v>0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0</v>
      </c>
      <c r="W87" s="339">
        <v>12</v>
      </c>
      <c r="X87" s="339">
        <v>12</v>
      </c>
    </row>
    <row r="88" spans="1:24" x14ac:dyDescent="0.2">
      <c r="A88" s="782" t="s">
        <v>393</v>
      </c>
      <c r="B88" s="339">
        <v>0</v>
      </c>
      <c r="C88" s="339">
        <v>0</v>
      </c>
      <c r="D88" s="339">
        <v>0</v>
      </c>
      <c r="E88" s="339">
        <v>0</v>
      </c>
      <c r="F88" s="339">
        <v>0</v>
      </c>
      <c r="G88" s="339">
        <v>0</v>
      </c>
      <c r="H88" s="339">
        <v>0</v>
      </c>
      <c r="I88" s="339">
        <v>0</v>
      </c>
      <c r="J88" s="339">
        <v>0</v>
      </c>
      <c r="K88" s="339">
        <v>36405</v>
      </c>
      <c r="L88" s="339">
        <v>358</v>
      </c>
      <c r="M88" s="339">
        <v>0</v>
      </c>
      <c r="N88" s="339">
        <v>0</v>
      </c>
      <c r="O88" s="339">
        <v>4645</v>
      </c>
      <c r="P88" s="339">
        <v>0</v>
      </c>
      <c r="Q88" s="339">
        <v>0</v>
      </c>
      <c r="R88" s="339">
        <v>0</v>
      </c>
      <c r="S88" s="339">
        <v>792</v>
      </c>
      <c r="T88" s="339">
        <v>0</v>
      </c>
      <c r="U88" s="339">
        <v>0</v>
      </c>
      <c r="V88" s="339">
        <v>0</v>
      </c>
      <c r="W88" s="339">
        <v>0</v>
      </c>
      <c r="X88" s="339">
        <v>42200</v>
      </c>
    </row>
    <row r="89" spans="1:24" x14ac:dyDescent="0.2">
      <c r="A89" s="782" t="s">
        <v>394</v>
      </c>
      <c r="B89" s="339">
        <v>0</v>
      </c>
      <c r="C89" s="339">
        <v>0</v>
      </c>
      <c r="D89" s="339">
        <v>0</v>
      </c>
      <c r="E89" s="339">
        <v>0</v>
      </c>
      <c r="F89" s="339">
        <v>0</v>
      </c>
      <c r="G89" s="339">
        <v>0</v>
      </c>
      <c r="H89" s="339">
        <v>0</v>
      </c>
      <c r="I89" s="339">
        <v>0</v>
      </c>
      <c r="J89" s="339">
        <v>0</v>
      </c>
      <c r="K89" s="339">
        <v>0</v>
      </c>
      <c r="L89" s="339">
        <v>137</v>
      </c>
      <c r="M89" s="339">
        <v>0</v>
      </c>
      <c r="N89" s="339">
        <v>0</v>
      </c>
      <c r="O89" s="339">
        <v>0</v>
      </c>
      <c r="P89" s="339">
        <v>0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0</v>
      </c>
      <c r="W89" s="339">
        <v>0</v>
      </c>
      <c r="X89" s="339">
        <v>137</v>
      </c>
    </row>
    <row r="90" spans="1:24" x14ac:dyDescent="0.2">
      <c r="A90" s="782" t="s">
        <v>395</v>
      </c>
      <c r="B90" s="339">
        <v>0</v>
      </c>
      <c r="C90" s="339">
        <v>0</v>
      </c>
      <c r="D90" s="339">
        <v>0</v>
      </c>
      <c r="E90" s="339">
        <v>0</v>
      </c>
      <c r="F90" s="339">
        <v>0</v>
      </c>
      <c r="G90" s="339">
        <v>0</v>
      </c>
      <c r="H90" s="339">
        <v>0</v>
      </c>
      <c r="I90" s="339">
        <v>0</v>
      </c>
      <c r="J90" s="339">
        <v>0</v>
      </c>
      <c r="K90" s="339">
        <v>6469</v>
      </c>
      <c r="L90" s="339">
        <v>10</v>
      </c>
      <c r="M90" s="339">
        <v>0</v>
      </c>
      <c r="N90" s="339">
        <v>0</v>
      </c>
      <c r="O90" s="339">
        <v>3260</v>
      </c>
      <c r="P90" s="339">
        <v>0</v>
      </c>
      <c r="Q90" s="339">
        <v>0</v>
      </c>
      <c r="R90" s="339">
        <v>0</v>
      </c>
      <c r="S90" s="339">
        <v>245</v>
      </c>
      <c r="T90" s="339">
        <v>0</v>
      </c>
      <c r="U90" s="339">
        <v>0</v>
      </c>
      <c r="V90" s="339">
        <v>0</v>
      </c>
      <c r="W90" s="339">
        <v>0</v>
      </c>
      <c r="X90" s="339">
        <v>9984</v>
      </c>
    </row>
    <row r="91" spans="1:24" x14ac:dyDescent="0.2">
      <c r="A91" s="782" t="s">
        <v>426</v>
      </c>
      <c r="B91" s="339">
        <v>0</v>
      </c>
      <c r="C91" s="339">
        <v>0</v>
      </c>
      <c r="D91" s="339">
        <v>0</v>
      </c>
      <c r="E91" s="339">
        <v>0</v>
      </c>
      <c r="F91" s="339">
        <v>0</v>
      </c>
      <c r="G91" s="339">
        <v>0</v>
      </c>
      <c r="H91" s="339">
        <v>0</v>
      </c>
      <c r="I91" s="339">
        <v>0</v>
      </c>
      <c r="J91" s="339">
        <v>0</v>
      </c>
      <c r="K91" s="339">
        <v>0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0</v>
      </c>
    </row>
    <row r="92" spans="1:24" x14ac:dyDescent="0.2">
      <c r="A92" s="782" t="s">
        <v>427</v>
      </c>
      <c r="B92" s="339">
        <v>0</v>
      </c>
      <c r="C92" s="339">
        <v>0</v>
      </c>
      <c r="D92" s="339">
        <v>0</v>
      </c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0</v>
      </c>
      <c r="K92" s="339">
        <v>0</v>
      </c>
      <c r="L92" s="339">
        <v>3</v>
      </c>
      <c r="M92" s="339">
        <v>0</v>
      </c>
      <c r="N92" s="339">
        <v>0</v>
      </c>
      <c r="O92" s="339">
        <v>0</v>
      </c>
      <c r="P92" s="339">
        <v>0</v>
      </c>
      <c r="Q92" s="339">
        <v>0</v>
      </c>
      <c r="R92" s="339">
        <v>0</v>
      </c>
      <c r="S92" s="339">
        <v>0</v>
      </c>
      <c r="T92" s="339">
        <v>0</v>
      </c>
      <c r="U92" s="339">
        <v>0</v>
      </c>
      <c r="V92" s="339">
        <v>0</v>
      </c>
      <c r="W92" s="339">
        <v>0</v>
      </c>
      <c r="X92" s="339">
        <v>3</v>
      </c>
    </row>
    <row r="93" spans="1:24" s="872" customFormat="1" ht="13.5" x14ac:dyDescent="0.2">
      <c r="A93" s="867" t="s">
        <v>3120</v>
      </c>
      <c r="B93" s="868">
        <v>0</v>
      </c>
      <c r="C93" s="868">
        <v>0</v>
      </c>
      <c r="D93" s="868">
        <v>0</v>
      </c>
      <c r="E93" s="868">
        <v>0</v>
      </c>
      <c r="F93" s="868">
        <v>0</v>
      </c>
      <c r="G93" s="868">
        <v>24</v>
      </c>
      <c r="H93" s="868">
        <v>0</v>
      </c>
      <c r="I93" s="868">
        <v>0</v>
      </c>
      <c r="J93" s="868">
        <v>0</v>
      </c>
      <c r="K93" s="868">
        <v>24399</v>
      </c>
      <c r="L93" s="868">
        <v>91</v>
      </c>
      <c r="M93" s="868">
        <v>0</v>
      </c>
      <c r="N93" s="868">
        <v>0</v>
      </c>
      <c r="O93" s="868">
        <v>33206</v>
      </c>
      <c r="P93" s="868">
        <v>0</v>
      </c>
      <c r="Q93" s="868">
        <v>0</v>
      </c>
      <c r="R93" s="868">
        <v>0</v>
      </c>
      <c r="S93" s="868">
        <v>678</v>
      </c>
      <c r="T93" s="868">
        <v>0</v>
      </c>
      <c r="U93" s="868">
        <v>0</v>
      </c>
      <c r="V93" s="868">
        <v>0</v>
      </c>
      <c r="W93" s="868">
        <v>89</v>
      </c>
      <c r="X93" s="868">
        <v>58487</v>
      </c>
    </row>
    <row r="94" spans="1:24" s="869" customFormat="1" ht="13.5" x14ac:dyDescent="0.2">
      <c r="A94" s="1258" t="s">
        <v>86</v>
      </c>
      <c r="B94" s="1261"/>
      <c r="C94" s="1261"/>
      <c r="D94" s="1261"/>
      <c r="E94" s="1261"/>
      <c r="F94" s="1261"/>
      <c r="G94" s="1261"/>
      <c r="H94" s="1261"/>
      <c r="I94" s="1261"/>
      <c r="J94" s="1261"/>
      <c r="K94" s="1261"/>
      <c r="L94" s="1261"/>
      <c r="M94" s="1261"/>
      <c r="N94" s="1261"/>
      <c r="O94" s="1261"/>
      <c r="P94" s="1261"/>
      <c r="Q94" s="1261"/>
      <c r="R94" s="1261"/>
      <c r="S94" s="1261"/>
      <c r="T94" s="1261"/>
      <c r="U94" s="1261"/>
      <c r="V94" s="1261"/>
      <c r="W94" s="1261"/>
      <c r="X94" s="1261"/>
    </row>
    <row r="95" spans="1:24" s="869" customFormat="1" ht="13.5" x14ac:dyDescent="0.2">
      <c r="A95" s="867" t="s">
        <v>3119</v>
      </c>
      <c r="B95" s="868">
        <v>0</v>
      </c>
      <c r="C95" s="868">
        <v>0</v>
      </c>
      <c r="D95" s="868">
        <v>0</v>
      </c>
      <c r="E95" s="868">
        <v>3</v>
      </c>
      <c r="F95" s="868">
        <v>0</v>
      </c>
      <c r="G95" s="868">
        <v>5</v>
      </c>
      <c r="H95" s="868">
        <v>1242</v>
      </c>
      <c r="I95" s="868">
        <v>0</v>
      </c>
      <c r="J95" s="868">
        <v>78312</v>
      </c>
      <c r="K95" s="868">
        <v>236</v>
      </c>
      <c r="L95" s="868">
        <v>608</v>
      </c>
      <c r="M95" s="868">
        <v>491</v>
      </c>
      <c r="N95" s="868">
        <v>6129</v>
      </c>
      <c r="O95" s="868">
        <v>3419</v>
      </c>
      <c r="P95" s="868">
        <v>0</v>
      </c>
      <c r="Q95" s="868">
        <v>1463</v>
      </c>
      <c r="R95" s="868">
        <v>0</v>
      </c>
      <c r="S95" s="868">
        <v>4357</v>
      </c>
      <c r="T95" s="868">
        <v>4157</v>
      </c>
      <c r="U95" s="868">
        <v>3932</v>
      </c>
      <c r="V95" s="868">
        <v>0</v>
      </c>
      <c r="W95" s="868">
        <v>11</v>
      </c>
      <c r="X95" s="868">
        <v>104365</v>
      </c>
    </row>
    <row r="96" spans="1:24" s="869" customFormat="1" ht="13.5" x14ac:dyDescent="0.2">
      <c r="A96" s="867" t="s">
        <v>608</v>
      </c>
      <c r="B96" s="868">
        <v>0</v>
      </c>
      <c r="C96" s="868">
        <v>0</v>
      </c>
      <c r="D96" s="868">
        <v>42</v>
      </c>
      <c r="E96" s="868">
        <v>0</v>
      </c>
      <c r="F96" s="868">
        <v>0</v>
      </c>
      <c r="G96" s="868">
        <v>4</v>
      </c>
      <c r="H96" s="868">
        <v>881</v>
      </c>
      <c r="I96" s="868">
        <v>0</v>
      </c>
      <c r="J96" s="868">
        <v>37424</v>
      </c>
      <c r="K96" s="868">
        <v>1265</v>
      </c>
      <c r="L96" s="868">
        <v>113</v>
      </c>
      <c r="M96" s="868">
        <v>2</v>
      </c>
      <c r="N96" s="868">
        <v>0</v>
      </c>
      <c r="O96" s="868">
        <v>33964</v>
      </c>
      <c r="P96" s="868">
        <v>0</v>
      </c>
      <c r="Q96" s="868">
        <v>1469</v>
      </c>
      <c r="R96" s="868">
        <v>0</v>
      </c>
      <c r="S96" s="868">
        <v>4768</v>
      </c>
      <c r="T96" s="868">
        <v>25</v>
      </c>
      <c r="U96" s="868">
        <v>3807</v>
      </c>
      <c r="V96" s="868">
        <v>0</v>
      </c>
      <c r="W96" s="868">
        <v>88</v>
      </c>
      <c r="X96" s="868">
        <v>83852</v>
      </c>
    </row>
    <row r="97" spans="1:24" x14ac:dyDescent="0.2">
      <c r="A97" s="782" t="s">
        <v>390</v>
      </c>
      <c r="B97" s="339">
        <v>0</v>
      </c>
      <c r="C97" s="339">
        <v>0</v>
      </c>
      <c r="D97" s="339">
        <v>42</v>
      </c>
      <c r="E97" s="339">
        <v>0</v>
      </c>
      <c r="F97" s="339">
        <v>0</v>
      </c>
      <c r="G97" s="339">
        <v>4</v>
      </c>
      <c r="H97" s="339">
        <v>875</v>
      </c>
      <c r="I97" s="339">
        <v>0</v>
      </c>
      <c r="J97" s="339">
        <v>34088</v>
      </c>
      <c r="K97" s="339">
        <v>1265</v>
      </c>
      <c r="L97" s="339">
        <v>39</v>
      </c>
      <c r="M97" s="339">
        <v>0</v>
      </c>
      <c r="N97" s="339">
        <v>0</v>
      </c>
      <c r="O97" s="339">
        <v>33964</v>
      </c>
      <c r="P97" s="339">
        <v>0</v>
      </c>
      <c r="Q97" s="339">
        <v>1078</v>
      </c>
      <c r="R97" s="339">
        <v>0</v>
      </c>
      <c r="S97" s="339">
        <v>2992</v>
      </c>
      <c r="T97" s="339">
        <v>0</v>
      </c>
      <c r="U97" s="339">
        <v>167</v>
      </c>
      <c r="V97" s="339">
        <v>0</v>
      </c>
      <c r="W97" s="339">
        <v>88</v>
      </c>
      <c r="X97" s="339">
        <v>74602</v>
      </c>
    </row>
    <row r="98" spans="1:24" x14ac:dyDescent="0.2">
      <c r="A98" s="782" t="s">
        <v>391</v>
      </c>
      <c r="B98" s="339">
        <v>0</v>
      </c>
      <c r="C98" s="339">
        <v>0</v>
      </c>
      <c r="D98" s="339">
        <v>0</v>
      </c>
      <c r="E98" s="339">
        <v>0</v>
      </c>
      <c r="F98" s="339">
        <v>0</v>
      </c>
      <c r="G98" s="339">
        <v>0</v>
      </c>
      <c r="H98" s="339">
        <v>0</v>
      </c>
      <c r="I98" s="339">
        <v>0</v>
      </c>
      <c r="J98" s="339">
        <v>0</v>
      </c>
      <c r="K98" s="339">
        <v>0</v>
      </c>
      <c r="L98" s="339">
        <v>71</v>
      </c>
      <c r="M98" s="339">
        <v>0</v>
      </c>
      <c r="N98" s="339">
        <v>0</v>
      </c>
      <c r="O98" s="339">
        <v>0</v>
      </c>
      <c r="P98" s="339">
        <v>0</v>
      </c>
      <c r="Q98" s="339">
        <v>78</v>
      </c>
      <c r="R98" s="339">
        <v>0</v>
      </c>
      <c r="S98" s="339">
        <v>1776</v>
      </c>
      <c r="T98" s="339">
        <v>22</v>
      </c>
      <c r="U98" s="339">
        <v>3065</v>
      </c>
      <c r="V98" s="339">
        <v>0</v>
      </c>
      <c r="W98" s="339">
        <v>0</v>
      </c>
      <c r="X98" s="339">
        <v>5012</v>
      </c>
    </row>
    <row r="99" spans="1:24" x14ac:dyDescent="0.2">
      <c r="A99" s="782" t="s">
        <v>422</v>
      </c>
      <c r="B99" s="339">
        <v>0</v>
      </c>
      <c r="C99" s="339">
        <v>0</v>
      </c>
      <c r="D99" s="339">
        <v>0</v>
      </c>
      <c r="E99" s="339">
        <v>0</v>
      </c>
      <c r="F99" s="339">
        <v>0</v>
      </c>
      <c r="G99" s="339">
        <v>0</v>
      </c>
      <c r="H99" s="339">
        <v>3</v>
      </c>
      <c r="I99" s="339">
        <v>0</v>
      </c>
      <c r="J99" s="339">
        <v>26</v>
      </c>
      <c r="K99" s="339">
        <v>0</v>
      </c>
      <c r="L99" s="339">
        <v>0</v>
      </c>
      <c r="M99" s="339">
        <v>0</v>
      </c>
      <c r="N99" s="339">
        <v>0</v>
      </c>
      <c r="O99" s="339">
        <v>0</v>
      </c>
      <c r="P99" s="339">
        <v>0</v>
      </c>
      <c r="Q99" s="339">
        <v>1</v>
      </c>
      <c r="R99" s="339">
        <v>0</v>
      </c>
      <c r="S99" s="339">
        <v>0</v>
      </c>
      <c r="T99" s="339">
        <v>3</v>
      </c>
      <c r="U99" s="339">
        <v>0</v>
      </c>
      <c r="V99" s="339">
        <v>0</v>
      </c>
      <c r="W99" s="339">
        <v>0</v>
      </c>
      <c r="X99" s="339">
        <v>33</v>
      </c>
    </row>
    <row r="100" spans="1:24" x14ac:dyDescent="0.2">
      <c r="A100" s="782" t="s">
        <v>423</v>
      </c>
      <c r="B100" s="339">
        <v>0</v>
      </c>
      <c r="C100" s="339">
        <v>0</v>
      </c>
      <c r="D100" s="339">
        <v>0</v>
      </c>
      <c r="E100" s="339">
        <v>0</v>
      </c>
      <c r="F100" s="339">
        <v>0</v>
      </c>
      <c r="G100" s="339">
        <v>0</v>
      </c>
      <c r="H100" s="339">
        <v>3</v>
      </c>
      <c r="I100" s="339">
        <v>0</v>
      </c>
      <c r="J100" s="339">
        <v>12</v>
      </c>
      <c r="K100" s="339">
        <v>0</v>
      </c>
      <c r="L100" s="339">
        <v>0</v>
      </c>
      <c r="M100" s="339">
        <v>0</v>
      </c>
      <c r="N100" s="339">
        <v>0</v>
      </c>
      <c r="O100" s="339">
        <v>0</v>
      </c>
      <c r="P100" s="339">
        <v>0</v>
      </c>
      <c r="Q100" s="339">
        <v>0</v>
      </c>
      <c r="R100" s="339">
        <v>0</v>
      </c>
      <c r="S100" s="339">
        <v>0</v>
      </c>
      <c r="T100" s="339">
        <v>0</v>
      </c>
      <c r="U100" s="339">
        <v>6</v>
      </c>
      <c r="V100" s="339">
        <v>0</v>
      </c>
      <c r="W100" s="339">
        <v>0</v>
      </c>
      <c r="X100" s="339">
        <v>21</v>
      </c>
    </row>
    <row r="101" spans="1:24" x14ac:dyDescent="0.2">
      <c r="A101" s="782" t="s">
        <v>424</v>
      </c>
      <c r="B101" s="339">
        <v>0</v>
      </c>
      <c r="C101" s="339">
        <v>0</v>
      </c>
      <c r="D101" s="339">
        <v>0</v>
      </c>
      <c r="E101" s="339">
        <v>0</v>
      </c>
      <c r="F101" s="339">
        <v>0</v>
      </c>
      <c r="G101" s="339">
        <v>0</v>
      </c>
      <c r="H101" s="339">
        <v>0</v>
      </c>
      <c r="I101" s="339">
        <v>0</v>
      </c>
      <c r="J101" s="339">
        <v>3298</v>
      </c>
      <c r="K101" s="339">
        <v>0</v>
      </c>
      <c r="L101" s="339">
        <v>3</v>
      </c>
      <c r="M101" s="339">
        <v>2</v>
      </c>
      <c r="N101" s="339">
        <v>0</v>
      </c>
      <c r="O101" s="339">
        <v>0</v>
      </c>
      <c r="P101" s="339">
        <v>0</v>
      </c>
      <c r="Q101" s="339">
        <v>312</v>
      </c>
      <c r="R101" s="339">
        <v>0</v>
      </c>
      <c r="S101" s="339">
        <v>0</v>
      </c>
      <c r="T101" s="339">
        <v>0</v>
      </c>
      <c r="U101" s="339">
        <v>569</v>
      </c>
      <c r="V101" s="339">
        <v>0</v>
      </c>
      <c r="W101" s="339">
        <v>0</v>
      </c>
      <c r="X101" s="339">
        <v>4184</v>
      </c>
    </row>
    <row r="102" spans="1:24" s="872" customFormat="1" ht="13.5" x14ac:dyDescent="0.2">
      <c r="A102" s="871" t="s">
        <v>606</v>
      </c>
      <c r="B102" s="868">
        <v>0</v>
      </c>
      <c r="C102" s="868">
        <v>0</v>
      </c>
      <c r="D102" s="868">
        <v>42</v>
      </c>
      <c r="E102" s="868">
        <v>0</v>
      </c>
      <c r="F102" s="868">
        <v>0</v>
      </c>
      <c r="G102" s="868">
        <v>4</v>
      </c>
      <c r="H102" s="868">
        <v>874</v>
      </c>
      <c r="I102" s="868">
        <v>0</v>
      </c>
      <c r="J102" s="868">
        <v>46540</v>
      </c>
      <c r="K102" s="868">
        <v>335</v>
      </c>
      <c r="L102" s="868">
        <v>534</v>
      </c>
      <c r="M102" s="868">
        <v>461</v>
      </c>
      <c r="N102" s="868">
        <v>1199</v>
      </c>
      <c r="O102" s="868">
        <v>6413</v>
      </c>
      <c r="P102" s="868">
        <v>0</v>
      </c>
      <c r="Q102" s="868">
        <v>1239</v>
      </c>
      <c r="R102" s="868">
        <v>0</v>
      </c>
      <c r="S102" s="868">
        <v>4991</v>
      </c>
      <c r="T102" s="868">
        <v>3789</v>
      </c>
      <c r="U102" s="868">
        <v>4571</v>
      </c>
      <c r="V102" s="868">
        <v>0</v>
      </c>
      <c r="W102" s="868">
        <v>12</v>
      </c>
      <c r="X102" s="868">
        <v>71004</v>
      </c>
    </row>
    <row r="103" spans="1:24" x14ac:dyDescent="0.2">
      <c r="A103" s="782" t="s">
        <v>392</v>
      </c>
      <c r="B103" s="339">
        <v>0</v>
      </c>
      <c r="C103" s="339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339">
        <v>25</v>
      </c>
      <c r="K103" s="339">
        <v>0</v>
      </c>
      <c r="L103" s="339">
        <v>3</v>
      </c>
      <c r="M103" s="339">
        <v>0</v>
      </c>
      <c r="N103" s="339">
        <v>0</v>
      </c>
      <c r="O103" s="339">
        <v>23</v>
      </c>
      <c r="P103" s="339">
        <v>0</v>
      </c>
      <c r="Q103" s="339">
        <v>3</v>
      </c>
      <c r="R103" s="339">
        <v>0</v>
      </c>
      <c r="S103" s="339">
        <v>0</v>
      </c>
      <c r="T103" s="339">
        <v>0</v>
      </c>
      <c r="U103" s="339">
        <v>1</v>
      </c>
      <c r="V103" s="339">
        <v>0</v>
      </c>
      <c r="W103" s="339">
        <v>0</v>
      </c>
      <c r="X103" s="339">
        <v>55</v>
      </c>
    </row>
    <row r="104" spans="1:24" x14ac:dyDescent="0.2">
      <c r="A104" s="782" t="s">
        <v>425</v>
      </c>
      <c r="B104" s="339">
        <v>0</v>
      </c>
      <c r="C104" s="339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0</v>
      </c>
      <c r="L104" s="339">
        <v>0</v>
      </c>
      <c r="M104" s="339">
        <v>0</v>
      </c>
      <c r="N104" s="339">
        <v>0</v>
      </c>
      <c r="O104" s="339">
        <v>0</v>
      </c>
      <c r="P104" s="339">
        <v>0</v>
      </c>
      <c r="Q104" s="339">
        <v>0</v>
      </c>
      <c r="R104" s="339">
        <v>0</v>
      </c>
      <c r="S104" s="339">
        <v>1</v>
      </c>
      <c r="T104" s="339">
        <v>0</v>
      </c>
      <c r="U104" s="339">
        <v>0</v>
      </c>
      <c r="V104" s="339">
        <v>0</v>
      </c>
      <c r="W104" s="339">
        <v>12</v>
      </c>
      <c r="X104" s="339">
        <v>13</v>
      </c>
    </row>
    <row r="105" spans="1:24" x14ac:dyDescent="0.2">
      <c r="A105" s="782" t="s">
        <v>393</v>
      </c>
      <c r="B105" s="339">
        <v>0</v>
      </c>
      <c r="C105" s="339">
        <v>0</v>
      </c>
      <c r="D105" s="339">
        <v>0</v>
      </c>
      <c r="E105" s="339">
        <v>0</v>
      </c>
      <c r="F105" s="339">
        <v>0</v>
      </c>
      <c r="G105" s="339">
        <v>3</v>
      </c>
      <c r="H105" s="339">
        <v>0</v>
      </c>
      <c r="I105" s="339">
        <v>0</v>
      </c>
      <c r="J105" s="339">
        <v>36977</v>
      </c>
      <c r="K105" s="339">
        <v>236</v>
      </c>
      <c r="L105" s="339">
        <v>379</v>
      </c>
      <c r="M105" s="339">
        <v>461</v>
      </c>
      <c r="N105" s="339">
        <v>0</v>
      </c>
      <c r="O105" s="339">
        <v>3218</v>
      </c>
      <c r="P105" s="339">
        <v>0</v>
      </c>
      <c r="Q105" s="339">
        <v>951</v>
      </c>
      <c r="R105" s="339">
        <v>0</v>
      </c>
      <c r="S105" s="339">
        <v>4056</v>
      </c>
      <c r="T105" s="339">
        <v>0</v>
      </c>
      <c r="U105" s="339">
        <v>2</v>
      </c>
      <c r="V105" s="339">
        <v>0</v>
      </c>
      <c r="W105" s="339">
        <v>0</v>
      </c>
      <c r="X105" s="339">
        <v>46283</v>
      </c>
    </row>
    <row r="106" spans="1:24" x14ac:dyDescent="0.2">
      <c r="A106" s="782" t="s">
        <v>394</v>
      </c>
      <c r="B106" s="339">
        <v>0</v>
      </c>
      <c r="C106" s="339">
        <v>0</v>
      </c>
      <c r="D106" s="339">
        <v>0</v>
      </c>
      <c r="E106" s="339">
        <v>0</v>
      </c>
      <c r="F106" s="339">
        <v>0</v>
      </c>
      <c r="G106" s="339">
        <v>0</v>
      </c>
      <c r="H106" s="339">
        <v>253</v>
      </c>
      <c r="I106" s="339">
        <v>0</v>
      </c>
      <c r="J106" s="339">
        <v>4256</v>
      </c>
      <c r="K106" s="339">
        <v>0</v>
      </c>
      <c r="L106" s="339">
        <v>137</v>
      </c>
      <c r="M106" s="339">
        <v>0</v>
      </c>
      <c r="N106" s="339">
        <v>1199</v>
      </c>
      <c r="O106" s="339">
        <v>0</v>
      </c>
      <c r="P106" s="339">
        <v>0</v>
      </c>
      <c r="Q106" s="339">
        <v>19</v>
      </c>
      <c r="R106" s="339">
        <v>0</v>
      </c>
      <c r="S106" s="339">
        <v>0</v>
      </c>
      <c r="T106" s="339">
        <v>0</v>
      </c>
      <c r="U106" s="339">
        <v>4199</v>
      </c>
      <c r="V106" s="339">
        <v>0</v>
      </c>
      <c r="W106" s="339">
        <v>0</v>
      </c>
      <c r="X106" s="339">
        <v>10063</v>
      </c>
    </row>
    <row r="107" spans="1:24" x14ac:dyDescent="0.2">
      <c r="A107" s="782" t="s">
        <v>395</v>
      </c>
      <c r="B107" s="339">
        <v>0</v>
      </c>
      <c r="C107" s="339">
        <v>0</v>
      </c>
      <c r="D107" s="339">
        <v>42</v>
      </c>
      <c r="E107" s="339">
        <v>0</v>
      </c>
      <c r="F107" s="339">
        <v>0</v>
      </c>
      <c r="G107" s="339">
        <v>1</v>
      </c>
      <c r="H107" s="339">
        <v>447</v>
      </c>
      <c r="I107" s="339">
        <v>0</v>
      </c>
      <c r="J107" s="339">
        <v>98</v>
      </c>
      <c r="K107" s="339">
        <v>99</v>
      </c>
      <c r="L107" s="339">
        <v>15</v>
      </c>
      <c r="M107" s="339">
        <v>0</v>
      </c>
      <c r="N107" s="339">
        <v>0</v>
      </c>
      <c r="O107" s="339">
        <v>3172</v>
      </c>
      <c r="P107" s="339">
        <v>0</v>
      </c>
      <c r="Q107" s="339">
        <v>216</v>
      </c>
      <c r="R107" s="339">
        <v>0</v>
      </c>
      <c r="S107" s="339">
        <v>934</v>
      </c>
      <c r="T107" s="339">
        <v>1145</v>
      </c>
      <c r="U107" s="339">
        <v>0</v>
      </c>
      <c r="V107" s="339">
        <v>0</v>
      </c>
      <c r="W107" s="339">
        <v>0</v>
      </c>
      <c r="X107" s="339">
        <v>6169</v>
      </c>
    </row>
    <row r="108" spans="1:24" x14ac:dyDescent="0.2">
      <c r="A108" s="782" t="s">
        <v>426</v>
      </c>
      <c r="B108" s="339">
        <v>0</v>
      </c>
      <c r="C108" s="339">
        <v>0</v>
      </c>
      <c r="D108" s="339">
        <v>0</v>
      </c>
      <c r="E108" s="339">
        <v>0</v>
      </c>
      <c r="F108" s="339">
        <v>0</v>
      </c>
      <c r="G108" s="339">
        <v>0</v>
      </c>
      <c r="H108" s="339">
        <v>174</v>
      </c>
      <c r="I108" s="339">
        <v>0</v>
      </c>
      <c r="J108" s="339">
        <v>24</v>
      </c>
      <c r="K108" s="339">
        <v>0</v>
      </c>
      <c r="L108" s="339">
        <v>0</v>
      </c>
      <c r="M108" s="339">
        <v>0</v>
      </c>
      <c r="N108" s="339">
        <v>0</v>
      </c>
      <c r="O108" s="339">
        <v>0</v>
      </c>
      <c r="P108" s="339">
        <v>0</v>
      </c>
      <c r="Q108" s="339">
        <v>0</v>
      </c>
      <c r="R108" s="339">
        <v>0</v>
      </c>
      <c r="S108" s="339">
        <v>0</v>
      </c>
      <c r="T108" s="339">
        <v>0</v>
      </c>
      <c r="U108" s="339">
        <v>126</v>
      </c>
      <c r="V108" s="339">
        <v>0</v>
      </c>
      <c r="W108" s="339">
        <v>0</v>
      </c>
      <c r="X108" s="339">
        <v>324</v>
      </c>
    </row>
    <row r="109" spans="1:24" x14ac:dyDescent="0.2">
      <c r="A109" s="782" t="s">
        <v>427</v>
      </c>
      <c r="B109" s="339">
        <v>0</v>
      </c>
      <c r="C109" s="339">
        <v>0</v>
      </c>
      <c r="D109" s="339">
        <v>0</v>
      </c>
      <c r="E109" s="339">
        <v>0</v>
      </c>
      <c r="F109" s="339">
        <v>0</v>
      </c>
      <c r="G109" s="339">
        <v>0</v>
      </c>
      <c r="H109" s="339">
        <v>0</v>
      </c>
      <c r="I109" s="339">
        <v>0</v>
      </c>
      <c r="J109" s="339">
        <v>5160</v>
      </c>
      <c r="K109" s="339">
        <v>0</v>
      </c>
      <c r="L109" s="339">
        <v>0</v>
      </c>
      <c r="M109" s="339">
        <v>0</v>
      </c>
      <c r="N109" s="339">
        <v>0</v>
      </c>
      <c r="O109" s="339">
        <v>0</v>
      </c>
      <c r="P109" s="339">
        <v>0</v>
      </c>
      <c r="Q109" s="339">
        <v>50</v>
      </c>
      <c r="R109" s="339">
        <v>0</v>
      </c>
      <c r="S109" s="339">
        <v>0</v>
      </c>
      <c r="T109" s="339">
        <v>2644</v>
      </c>
      <c r="U109" s="339">
        <v>243</v>
      </c>
      <c r="V109" s="339">
        <v>0</v>
      </c>
      <c r="W109" s="339">
        <v>0</v>
      </c>
      <c r="X109" s="339">
        <v>8097</v>
      </c>
    </row>
    <row r="110" spans="1:24" s="872" customFormat="1" ht="13.5" x14ac:dyDescent="0.2">
      <c r="A110" s="867" t="s">
        <v>3120</v>
      </c>
      <c r="B110" s="868">
        <v>0</v>
      </c>
      <c r="C110" s="868">
        <v>0</v>
      </c>
      <c r="D110" s="868">
        <v>0</v>
      </c>
      <c r="E110" s="868">
        <v>3</v>
      </c>
      <c r="F110" s="868">
        <v>0</v>
      </c>
      <c r="G110" s="868">
        <v>5</v>
      </c>
      <c r="H110" s="868">
        <v>1249</v>
      </c>
      <c r="I110" s="868">
        <v>0</v>
      </c>
      <c r="J110" s="868">
        <v>71058</v>
      </c>
      <c r="K110" s="868">
        <v>1166</v>
      </c>
      <c r="L110" s="868">
        <v>184</v>
      </c>
      <c r="M110" s="868">
        <v>30</v>
      </c>
      <c r="N110" s="868">
        <v>4930</v>
      </c>
      <c r="O110" s="868">
        <v>30970</v>
      </c>
      <c r="P110" s="868">
        <v>0</v>
      </c>
      <c r="Q110" s="868">
        <v>1431</v>
      </c>
      <c r="R110" s="868">
        <v>0</v>
      </c>
      <c r="S110" s="868">
        <v>4134</v>
      </c>
      <c r="T110" s="868">
        <v>3037</v>
      </c>
      <c r="U110" s="868">
        <v>2842</v>
      </c>
      <c r="V110" s="868">
        <v>0</v>
      </c>
      <c r="W110" s="868">
        <v>87</v>
      </c>
      <c r="X110" s="868">
        <v>121126</v>
      </c>
    </row>
    <row r="111" spans="1:24" s="869" customFormat="1" x14ac:dyDescent="0.2">
      <c r="A111" s="1256" t="s">
        <v>11</v>
      </c>
      <c r="B111" s="1257"/>
      <c r="C111" s="1257"/>
      <c r="D111" s="1257"/>
      <c r="E111" s="1257"/>
      <c r="F111" s="1257"/>
      <c r="G111" s="1257"/>
      <c r="H111" s="1257"/>
      <c r="I111" s="1257"/>
      <c r="J111" s="1257"/>
      <c r="K111" s="1257"/>
      <c r="L111" s="1257"/>
      <c r="M111" s="1257"/>
      <c r="N111" s="1257"/>
      <c r="O111" s="1257"/>
      <c r="P111" s="1257"/>
      <c r="Q111" s="1257"/>
      <c r="R111" s="1257"/>
      <c r="S111" s="1257"/>
      <c r="T111" s="1257"/>
      <c r="U111" s="1257"/>
      <c r="V111" s="1257"/>
      <c r="W111" s="1257"/>
      <c r="X111" s="1257"/>
    </row>
    <row r="112" spans="1:24" s="869" customFormat="1" ht="13.5" x14ac:dyDescent="0.2">
      <c r="A112" s="867" t="s">
        <v>3119</v>
      </c>
      <c r="B112" s="868">
        <v>4338</v>
      </c>
      <c r="C112" s="868">
        <v>0</v>
      </c>
      <c r="D112" s="868">
        <v>196</v>
      </c>
      <c r="E112" s="868">
        <v>1164</v>
      </c>
      <c r="F112" s="868">
        <v>7811</v>
      </c>
      <c r="G112" s="868">
        <v>2022</v>
      </c>
      <c r="H112" s="868">
        <v>143524</v>
      </c>
      <c r="I112" s="868">
        <v>280365</v>
      </c>
      <c r="J112" s="868">
        <v>372576</v>
      </c>
      <c r="K112" s="868">
        <v>1776820</v>
      </c>
      <c r="L112" s="868">
        <v>244928</v>
      </c>
      <c r="M112" s="868">
        <v>72642</v>
      </c>
      <c r="N112" s="868">
        <v>51934</v>
      </c>
      <c r="O112" s="868">
        <v>25310</v>
      </c>
      <c r="P112" s="868">
        <v>7194</v>
      </c>
      <c r="Q112" s="868">
        <v>9785</v>
      </c>
      <c r="R112" s="868">
        <v>138</v>
      </c>
      <c r="S112" s="868">
        <v>14047</v>
      </c>
      <c r="T112" s="868">
        <v>113148</v>
      </c>
      <c r="U112" s="868">
        <v>213536</v>
      </c>
      <c r="V112" s="868">
        <v>164701</v>
      </c>
      <c r="W112" s="868">
        <v>8455</v>
      </c>
      <c r="X112" s="868">
        <v>3514634</v>
      </c>
    </row>
    <row r="113" spans="1:24" s="869" customFormat="1" ht="13.5" x14ac:dyDescent="0.2">
      <c r="A113" s="867" t="s">
        <v>608</v>
      </c>
      <c r="B113" s="868">
        <v>449</v>
      </c>
      <c r="C113" s="868">
        <v>0</v>
      </c>
      <c r="D113" s="868">
        <v>280</v>
      </c>
      <c r="E113" s="868">
        <v>364</v>
      </c>
      <c r="F113" s="868">
        <v>4756</v>
      </c>
      <c r="G113" s="868">
        <v>1674</v>
      </c>
      <c r="H113" s="868">
        <v>35953</v>
      </c>
      <c r="I113" s="868">
        <v>138163.19999999998</v>
      </c>
      <c r="J113" s="868">
        <v>294147</v>
      </c>
      <c r="K113" s="868">
        <v>1129965</v>
      </c>
      <c r="L113" s="868">
        <v>198263</v>
      </c>
      <c r="M113" s="868">
        <v>27886</v>
      </c>
      <c r="N113" s="868">
        <v>22676</v>
      </c>
      <c r="O113" s="868">
        <v>198497</v>
      </c>
      <c r="P113" s="868">
        <v>4555</v>
      </c>
      <c r="Q113" s="868">
        <v>8377</v>
      </c>
      <c r="R113" s="868">
        <v>45994</v>
      </c>
      <c r="S113" s="868">
        <v>15218</v>
      </c>
      <c r="T113" s="868">
        <v>61956</v>
      </c>
      <c r="U113" s="868">
        <v>33924</v>
      </c>
      <c r="V113" s="868">
        <v>14117</v>
      </c>
      <c r="W113" s="868">
        <v>22964</v>
      </c>
      <c r="X113" s="868">
        <v>2260178.2000000002</v>
      </c>
    </row>
    <row r="114" spans="1:24" x14ac:dyDescent="0.2">
      <c r="A114" s="782" t="s">
        <v>390</v>
      </c>
      <c r="B114" s="339">
        <v>449</v>
      </c>
      <c r="C114" s="339">
        <v>0</v>
      </c>
      <c r="D114" s="339">
        <v>277</v>
      </c>
      <c r="E114" s="339">
        <v>364</v>
      </c>
      <c r="F114" s="339">
        <v>4744</v>
      </c>
      <c r="G114" s="339">
        <v>1470</v>
      </c>
      <c r="H114" s="339">
        <v>32495</v>
      </c>
      <c r="I114" s="339">
        <v>100670.85</v>
      </c>
      <c r="J114" s="339">
        <v>52581</v>
      </c>
      <c r="K114" s="339">
        <v>1129826</v>
      </c>
      <c r="L114" s="339">
        <v>153717</v>
      </c>
      <c r="M114" s="339">
        <v>22338</v>
      </c>
      <c r="N114" s="339">
        <v>22676</v>
      </c>
      <c r="O114" s="339">
        <v>198497</v>
      </c>
      <c r="P114" s="339">
        <v>328</v>
      </c>
      <c r="Q114" s="339">
        <v>6251</v>
      </c>
      <c r="R114" s="339">
        <v>45994</v>
      </c>
      <c r="S114" s="339">
        <v>9432</v>
      </c>
      <c r="T114" s="339">
        <v>43407</v>
      </c>
      <c r="U114" s="339">
        <v>24928</v>
      </c>
      <c r="V114" s="339">
        <v>14113</v>
      </c>
      <c r="W114" s="339">
        <v>22964</v>
      </c>
      <c r="X114" s="339">
        <v>1887521.85</v>
      </c>
    </row>
    <row r="115" spans="1:24" x14ac:dyDescent="0.2">
      <c r="A115" s="782" t="s">
        <v>391</v>
      </c>
      <c r="B115" s="339">
        <v>0</v>
      </c>
      <c r="C115" s="339">
        <v>0</v>
      </c>
      <c r="D115" s="339">
        <v>3</v>
      </c>
      <c r="E115" s="339">
        <v>0</v>
      </c>
      <c r="F115" s="339">
        <v>12</v>
      </c>
      <c r="G115" s="339">
        <v>204</v>
      </c>
      <c r="H115" s="339">
        <v>3207</v>
      </c>
      <c r="I115" s="339">
        <v>7416.15</v>
      </c>
      <c r="J115" s="339">
        <v>0</v>
      </c>
      <c r="K115" s="339">
        <v>0</v>
      </c>
      <c r="L115" s="339">
        <v>2151</v>
      </c>
      <c r="M115" s="339">
        <v>5546</v>
      </c>
      <c r="N115" s="339">
        <v>0</v>
      </c>
      <c r="O115" s="339">
        <v>0</v>
      </c>
      <c r="P115" s="339">
        <v>4227</v>
      </c>
      <c r="Q115" s="339">
        <v>397</v>
      </c>
      <c r="R115" s="339">
        <v>0</v>
      </c>
      <c r="S115" s="339">
        <v>5786</v>
      </c>
      <c r="T115" s="339">
        <v>170</v>
      </c>
      <c r="U115" s="339">
        <v>3136</v>
      </c>
      <c r="V115" s="339">
        <v>0</v>
      </c>
      <c r="W115" s="339">
        <v>0</v>
      </c>
      <c r="X115" s="339">
        <v>32255.15</v>
      </c>
    </row>
    <row r="116" spans="1:24" x14ac:dyDescent="0.2">
      <c r="A116" s="782" t="s">
        <v>422</v>
      </c>
      <c r="B116" s="339">
        <v>0</v>
      </c>
      <c r="C116" s="339">
        <v>0</v>
      </c>
      <c r="D116" s="339">
        <v>0</v>
      </c>
      <c r="E116" s="339">
        <v>0</v>
      </c>
      <c r="F116" s="339">
        <v>0</v>
      </c>
      <c r="G116" s="339">
        <v>0</v>
      </c>
      <c r="H116" s="339">
        <v>94</v>
      </c>
      <c r="I116" s="339">
        <v>5842.2</v>
      </c>
      <c r="J116" s="339">
        <v>366</v>
      </c>
      <c r="K116" s="339">
        <v>4</v>
      </c>
      <c r="L116" s="339">
        <v>15</v>
      </c>
      <c r="M116" s="339">
        <v>0</v>
      </c>
      <c r="N116" s="339">
        <v>0</v>
      </c>
      <c r="O116" s="339">
        <v>0</v>
      </c>
      <c r="P116" s="339">
        <v>0</v>
      </c>
      <c r="Q116" s="339">
        <v>11</v>
      </c>
      <c r="R116" s="339">
        <v>0</v>
      </c>
      <c r="S116" s="339">
        <v>0</v>
      </c>
      <c r="T116" s="339">
        <v>40</v>
      </c>
      <c r="U116" s="339">
        <v>20</v>
      </c>
      <c r="V116" s="339">
        <v>4</v>
      </c>
      <c r="W116" s="339">
        <v>0</v>
      </c>
      <c r="X116" s="339">
        <v>6396.2</v>
      </c>
    </row>
    <row r="117" spans="1:24" x14ac:dyDescent="0.2">
      <c r="A117" s="782" t="s">
        <v>423</v>
      </c>
      <c r="B117" s="339">
        <v>0</v>
      </c>
      <c r="C117" s="339">
        <v>0</v>
      </c>
      <c r="D117" s="339">
        <v>0</v>
      </c>
      <c r="E117" s="339">
        <v>0</v>
      </c>
      <c r="F117" s="339">
        <v>0</v>
      </c>
      <c r="G117" s="339">
        <v>0</v>
      </c>
      <c r="H117" s="339">
        <v>153</v>
      </c>
      <c r="I117" s="339">
        <v>24234</v>
      </c>
      <c r="J117" s="339">
        <v>1202</v>
      </c>
      <c r="K117" s="339">
        <v>135</v>
      </c>
      <c r="L117" s="339">
        <v>62</v>
      </c>
      <c r="M117" s="339">
        <v>0</v>
      </c>
      <c r="N117" s="339">
        <v>0</v>
      </c>
      <c r="O117" s="339">
        <v>0</v>
      </c>
      <c r="P117" s="339">
        <v>0</v>
      </c>
      <c r="Q117" s="339">
        <v>0</v>
      </c>
      <c r="R117" s="339">
        <v>0</v>
      </c>
      <c r="S117" s="339">
        <v>0</v>
      </c>
      <c r="T117" s="339">
        <v>66</v>
      </c>
      <c r="U117" s="339">
        <v>6</v>
      </c>
      <c r="V117" s="339">
        <v>0</v>
      </c>
      <c r="W117" s="339">
        <v>0</v>
      </c>
      <c r="X117" s="339">
        <v>25858</v>
      </c>
    </row>
    <row r="118" spans="1:24" x14ac:dyDescent="0.2">
      <c r="A118" s="782" t="s">
        <v>424</v>
      </c>
      <c r="B118" s="339">
        <v>0</v>
      </c>
      <c r="C118" s="339">
        <v>0</v>
      </c>
      <c r="D118" s="339">
        <v>0</v>
      </c>
      <c r="E118" s="339">
        <v>0</v>
      </c>
      <c r="F118" s="339">
        <v>0</v>
      </c>
      <c r="G118" s="339">
        <v>0</v>
      </c>
      <c r="H118" s="339">
        <v>4</v>
      </c>
      <c r="I118" s="339">
        <v>0</v>
      </c>
      <c r="J118" s="339">
        <v>239998</v>
      </c>
      <c r="K118" s="339">
        <v>0</v>
      </c>
      <c r="L118" s="339">
        <v>42318</v>
      </c>
      <c r="M118" s="339">
        <v>2</v>
      </c>
      <c r="N118" s="339">
        <v>0</v>
      </c>
      <c r="O118" s="339">
        <v>0</v>
      </c>
      <c r="P118" s="339">
        <v>0</v>
      </c>
      <c r="Q118" s="339">
        <v>1718</v>
      </c>
      <c r="R118" s="339">
        <v>0</v>
      </c>
      <c r="S118" s="339">
        <v>0</v>
      </c>
      <c r="T118" s="339">
        <v>18273</v>
      </c>
      <c r="U118" s="339">
        <v>5834</v>
      </c>
      <c r="V118" s="339">
        <v>0</v>
      </c>
      <c r="W118" s="339">
        <v>0</v>
      </c>
      <c r="X118" s="339">
        <v>308147</v>
      </c>
    </row>
    <row r="119" spans="1:24" s="872" customFormat="1" ht="13.5" x14ac:dyDescent="0.2">
      <c r="A119" s="871" t="s">
        <v>606</v>
      </c>
      <c r="B119" s="868">
        <v>919</v>
      </c>
      <c r="C119" s="868">
        <v>0</v>
      </c>
      <c r="D119" s="868">
        <v>446</v>
      </c>
      <c r="E119" s="868">
        <v>91</v>
      </c>
      <c r="F119" s="868">
        <v>2751</v>
      </c>
      <c r="G119" s="868">
        <v>758</v>
      </c>
      <c r="H119" s="868">
        <v>24429</v>
      </c>
      <c r="I119" s="868">
        <v>61021.02</v>
      </c>
      <c r="J119" s="868">
        <v>247661</v>
      </c>
      <c r="K119" s="868">
        <v>643207</v>
      </c>
      <c r="L119" s="868">
        <v>200417</v>
      </c>
      <c r="M119" s="868">
        <v>39167</v>
      </c>
      <c r="N119" s="868">
        <v>15741</v>
      </c>
      <c r="O119" s="868">
        <v>40311</v>
      </c>
      <c r="P119" s="868">
        <v>8402</v>
      </c>
      <c r="Q119" s="868">
        <v>7630</v>
      </c>
      <c r="R119" s="868">
        <v>856</v>
      </c>
      <c r="S119" s="868">
        <v>16101</v>
      </c>
      <c r="T119" s="868">
        <v>96400</v>
      </c>
      <c r="U119" s="868">
        <v>7755</v>
      </c>
      <c r="V119" s="868">
        <v>27124</v>
      </c>
      <c r="W119" s="868">
        <v>8829</v>
      </c>
      <c r="X119" s="868">
        <v>1450016.02</v>
      </c>
    </row>
    <row r="120" spans="1:24" x14ac:dyDescent="0.2">
      <c r="A120" s="782" t="s">
        <v>392</v>
      </c>
      <c r="B120" s="339">
        <v>0</v>
      </c>
      <c r="C120" s="339">
        <v>0</v>
      </c>
      <c r="D120" s="339">
        <v>6</v>
      </c>
      <c r="E120" s="339">
        <v>2</v>
      </c>
      <c r="F120" s="339">
        <v>15</v>
      </c>
      <c r="G120" s="339">
        <v>1</v>
      </c>
      <c r="H120" s="339">
        <v>31</v>
      </c>
      <c r="I120" s="339">
        <v>41.34</v>
      </c>
      <c r="J120" s="339">
        <v>408</v>
      </c>
      <c r="K120" s="339">
        <v>890</v>
      </c>
      <c r="L120" s="339">
        <v>719</v>
      </c>
      <c r="M120" s="339">
        <v>45</v>
      </c>
      <c r="N120" s="339">
        <v>0</v>
      </c>
      <c r="O120" s="339">
        <v>97</v>
      </c>
      <c r="P120" s="339">
        <v>28</v>
      </c>
      <c r="Q120" s="339">
        <v>14</v>
      </c>
      <c r="R120" s="339">
        <v>14</v>
      </c>
      <c r="S120" s="339">
        <v>1</v>
      </c>
      <c r="T120" s="339">
        <v>83</v>
      </c>
      <c r="U120" s="339">
        <v>143</v>
      </c>
      <c r="V120" s="339">
        <v>280</v>
      </c>
      <c r="W120" s="339">
        <v>39</v>
      </c>
      <c r="X120" s="339">
        <v>2857.34</v>
      </c>
    </row>
    <row r="121" spans="1:24" x14ac:dyDescent="0.2">
      <c r="A121" s="782" t="s">
        <v>425</v>
      </c>
      <c r="B121" s="339">
        <v>0</v>
      </c>
      <c r="C121" s="339">
        <v>0</v>
      </c>
      <c r="D121" s="339">
        <v>0</v>
      </c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339">
        <v>0</v>
      </c>
      <c r="K121" s="339">
        <v>0</v>
      </c>
      <c r="L121" s="339">
        <v>0</v>
      </c>
      <c r="M121" s="339">
        <v>14</v>
      </c>
      <c r="N121" s="339">
        <v>0</v>
      </c>
      <c r="O121" s="339">
        <v>0</v>
      </c>
      <c r="P121" s="339">
        <v>0</v>
      </c>
      <c r="Q121" s="339">
        <v>0</v>
      </c>
      <c r="R121" s="339">
        <v>0</v>
      </c>
      <c r="S121" s="339">
        <v>1</v>
      </c>
      <c r="T121" s="339">
        <v>0</v>
      </c>
      <c r="U121" s="339">
        <v>59</v>
      </c>
      <c r="V121" s="339">
        <v>15</v>
      </c>
      <c r="W121" s="339">
        <v>8782</v>
      </c>
      <c r="X121" s="339">
        <v>8871</v>
      </c>
    </row>
    <row r="122" spans="1:24" x14ac:dyDescent="0.2">
      <c r="A122" s="782" t="s">
        <v>393</v>
      </c>
      <c r="B122" s="339">
        <v>377</v>
      </c>
      <c r="C122" s="339">
        <v>0</v>
      </c>
      <c r="D122" s="339">
        <v>0</v>
      </c>
      <c r="E122" s="339">
        <v>0</v>
      </c>
      <c r="F122" s="339">
        <v>1745</v>
      </c>
      <c r="G122" s="339">
        <v>390</v>
      </c>
      <c r="H122" s="339">
        <v>857</v>
      </c>
      <c r="I122" s="339">
        <v>10630.74</v>
      </c>
      <c r="J122" s="339">
        <v>159457</v>
      </c>
      <c r="K122" s="339">
        <v>517563</v>
      </c>
      <c r="L122" s="339">
        <v>91482</v>
      </c>
      <c r="M122" s="339">
        <v>37793</v>
      </c>
      <c r="N122" s="339">
        <v>0</v>
      </c>
      <c r="O122" s="339">
        <v>22241</v>
      </c>
      <c r="P122" s="339">
        <v>4996</v>
      </c>
      <c r="Q122" s="339">
        <v>5910</v>
      </c>
      <c r="R122" s="339">
        <v>43</v>
      </c>
      <c r="S122" s="339">
        <v>12987</v>
      </c>
      <c r="T122" s="339">
        <v>76619</v>
      </c>
      <c r="U122" s="339">
        <v>833</v>
      </c>
      <c r="V122" s="339">
        <v>3601</v>
      </c>
      <c r="W122" s="339">
        <v>0</v>
      </c>
      <c r="X122" s="339">
        <v>947524.74</v>
      </c>
    </row>
    <row r="123" spans="1:24" x14ac:dyDescent="0.2">
      <c r="A123" s="782" t="s">
        <v>394</v>
      </c>
      <c r="B123" s="339">
        <v>444</v>
      </c>
      <c r="C123" s="339">
        <v>0</v>
      </c>
      <c r="D123" s="339">
        <v>0</v>
      </c>
      <c r="E123" s="339">
        <v>74</v>
      </c>
      <c r="F123" s="339">
        <v>928</v>
      </c>
      <c r="G123" s="339">
        <v>24</v>
      </c>
      <c r="H123" s="339">
        <v>3672</v>
      </c>
      <c r="I123" s="339">
        <v>166.42000000000002</v>
      </c>
      <c r="J123" s="339">
        <v>13895</v>
      </c>
      <c r="K123" s="339">
        <v>38894</v>
      </c>
      <c r="L123" s="339">
        <v>14259</v>
      </c>
      <c r="M123" s="339">
        <v>887</v>
      </c>
      <c r="N123" s="339">
        <v>3282</v>
      </c>
      <c r="O123" s="339">
        <v>80</v>
      </c>
      <c r="P123" s="339">
        <v>33</v>
      </c>
      <c r="Q123" s="339">
        <v>243</v>
      </c>
      <c r="R123" s="339">
        <v>0</v>
      </c>
      <c r="S123" s="339">
        <v>0</v>
      </c>
      <c r="T123" s="339">
        <v>4755</v>
      </c>
      <c r="U123" s="339">
        <v>5532</v>
      </c>
      <c r="V123" s="339">
        <v>7078</v>
      </c>
      <c r="W123" s="339">
        <v>0</v>
      </c>
      <c r="X123" s="339">
        <v>94246.42</v>
      </c>
    </row>
    <row r="124" spans="1:24" x14ac:dyDescent="0.2">
      <c r="A124" s="782" t="s">
        <v>395</v>
      </c>
      <c r="B124" s="339">
        <v>98</v>
      </c>
      <c r="C124" s="339">
        <v>0</v>
      </c>
      <c r="D124" s="339">
        <v>440</v>
      </c>
      <c r="E124" s="339">
        <v>15</v>
      </c>
      <c r="F124" s="339">
        <v>63</v>
      </c>
      <c r="G124" s="339">
        <v>343</v>
      </c>
      <c r="H124" s="339">
        <v>16773</v>
      </c>
      <c r="I124" s="339">
        <v>47775.26</v>
      </c>
      <c r="J124" s="339">
        <v>4301</v>
      </c>
      <c r="K124" s="339">
        <v>83900</v>
      </c>
      <c r="L124" s="339">
        <v>668</v>
      </c>
      <c r="M124" s="339">
        <v>28</v>
      </c>
      <c r="N124" s="339">
        <v>12459</v>
      </c>
      <c r="O124" s="339">
        <v>17893</v>
      </c>
      <c r="P124" s="339">
        <v>3345</v>
      </c>
      <c r="Q124" s="339">
        <v>1119</v>
      </c>
      <c r="R124" s="339">
        <v>697</v>
      </c>
      <c r="S124" s="339">
        <v>3112</v>
      </c>
      <c r="T124" s="339">
        <v>8384</v>
      </c>
      <c r="U124" s="339">
        <v>286</v>
      </c>
      <c r="V124" s="339">
        <v>16150</v>
      </c>
      <c r="W124" s="339">
        <v>8</v>
      </c>
      <c r="X124" s="339">
        <v>217857.26</v>
      </c>
    </row>
    <row r="125" spans="1:24" x14ac:dyDescent="0.2">
      <c r="A125" s="782" t="s">
        <v>426</v>
      </c>
      <c r="B125" s="339">
        <v>0</v>
      </c>
      <c r="C125" s="339">
        <v>0</v>
      </c>
      <c r="D125" s="339">
        <v>0</v>
      </c>
      <c r="E125" s="339">
        <v>0</v>
      </c>
      <c r="F125" s="339">
        <v>0</v>
      </c>
      <c r="G125" s="339">
        <v>0</v>
      </c>
      <c r="H125" s="339">
        <v>3084</v>
      </c>
      <c r="I125" s="339">
        <v>2407.2600000000002</v>
      </c>
      <c r="J125" s="339">
        <v>4602</v>
      </c>
      <c r="K125" s="339">
        <v>1960</v>
      </c>
      <c r="L125" s="339">
        <v>2530</v>
      </c>
      <c r="M125" s="339">
        <v>0</v>
      </c>
      <c r="N125" s="339">
        <v>0</v>
      </c>
      <c r="O125" s="339">
        <v>0</v>
      </c>
      <c r="P125" s="339">
        <v>0</v>
      </c>
      <c r="Q125" s="339">
        <v>0</v>
      </c>
      <c r="R125" s="339">
        <v>0</v>
      </c>
      <c r="S125" s="339">
        <v>0</v>
      </c>
      <c r="T125" s="339">
        <v>788</v>
      </c>
      <c r="U125" s="339">
        <v>473</v>
      </c>
      <c r="V125" s="339">
        <v>0</v>
      </c>
      <c r="W125" s="339">
        <v>0</v>
      </c>
      <c r="X125" s="339">
        <v>15844.26</v>
      </c>
    </row>
    <row r="126" spans="1:24" x14ac:dyDescent="0.2">
      <c r="A126" s="782" t="s">
        <v>427</v>
      </c>
      <c r="B126" s="339">
        <v>0</v>
      </c>
      <c r="C126" s="339">
        <v>0</v>
      </c>
      <c r="D126" s="339">
        <v>0</v>
      </c>
      <c r="E126" s="339">
        <v>0</v>
      </c>
      <c r="F126" s="339">
        <v>0</v>
      </c>
      <c r="G126" s="339">
        <v>0</v>
      </c>
      <c r="H126" s="339">
        <v>12</v>
      </c>
      <c r="I126" s="339">
        <v>0</v>
      </c>
      <c r="J126" s="339">
        <v>64998</v>
      </c>
      <c r="K126" s="339">
        <v>0</v>
      </c>
      <c r="L126" s="339">
        <v>90759</v>
      </c>
      <c r="M126" s="339">
        <v>400</v>
      </c>
      <c r="N126" s="339">
        <v>0</v>
      </c>
      <c r="O126" s="339">
        <v>0</v>
      </c>
      <c r="P126" s="339">
        <v>0</v>
      </c>
      <c r="Q126" s="339">
        <v>344</v>
      </c>
      <c r="R126" s="339">
        <v>102</v>
      </c>
      <c r="S126" s="339">
        <v>0</v>
      </c>
      <c r="T126" s="339">
        <v>5771</v>
      </c>
      <c r="U126" s="339">
        <v>429</v>
      </c>
      <c r="V126" s="339">
        <v>0</v>
      </c>
      <c r="W126" s="339">
        <v>0</v>
      </c>
      <c r="X126" s="339">
        <v>162815</v>
      </c>
    </row>
    <row r="127" spans="1:24" s="872" customFormat="1" ht="14.25" thickBot="1" x14ac:dyDescent="0.25">
      <c r="A127" s="874" t="s">
        <v>3120</v>
      </c>
      <c r="B127" s="875">
        <v>3868</v>
      </c>
      <c r="C127" s="875">
        <v>0</v>
      </c>
      <c r="D127" s="875">
        <v>30</v>
      </c>
      <c r="E127" s="875">
        <v>1437</v>
      </c>
      <c r="F127" s="875">
        <v>9816</v>
      </c>
      <c r="G127" s="875">
        <v>2938</v>
      </c>
      <c r="H127" s="875">
        <v>155056</v>
      </c>
      <c r="I127" s="875">
        <v>357507.18</v>
      </c>
      <c r="J127" s="875">
        <v>244062</v>
      </c>
      <c r="K127" s="875">
        <v>2263578</v>
      </c>
      <c r="L127" s="875">
        <v>291215</v>
      </c>
      <c r="M127" s="875">
        <v>61759</v>
      </c>
      <c r="N127" s="875">
        <v>58869</v>
      </c>
      <c r="O127" s="875">
        <v>183496</v>
      </c>
      <c r="P127" s="875">
        <v>3347</v>
      </c>
      <c r="Q127" s="875">
        <v>9158</v>
      </c>
      <c r="R127" s="875">
        <v>45378</v>
      </c>
      <c r="S127" s="875">
        <v>13164</v>
      </c>
      <c r="T127" s="875">
        <v>66202</v>
      </c>
      <c r="U127" s="875">
        <v>234300</v>
      </c>
      <c r="V127" s="875">
        <v>151694</v>
      </c>
      <c r="W127" s="875">
        <v>22590</v>
      </c>
      <c r="X127" s="875">
        <v>4179464.1799999997</v>
      </c>
    </row>
    <row r="130" spans="1:24" s="451" customFormat="1" ht="12.95" customHeight="1" x14ac:dyDescent="0.2">
      <c r="A130" s="677"/>
      <c r="B130" s="432"/>
      <c r="C130" s="432"/>
      <c r="D130" s="432"/>
      <c r="E130" s="432"/>
      <c r="F130" s="432"/>
      <c r="G130" s="432"/>
      <c r="H130" s="432"/>
      <c r="I130" s="432"/>
      <c r="J130" s="432"/>
      <c r="K130" s="432"/>
      <c r="L130" s="432"/>
      <c r="M130" s="432"/>
      <c r="N130" s="432"/>
      <c r="O130" s="432"/>
      <c r="P130" s="432"/>
      <c r="Q130" s="432"/>
      <c r="R130" s="432"/>
      <c r="S130" s="432"/>
      <c r="T130" s="432"/>
      <c r="U130" s="432"/>
      <c r="V130" s="432"/>
      <c r="W130" s="432"/>
      <c r="X130" s="61"/>
    </row>
    <row r="131" spans="1:24" s="451" customFormat="1" ht="12.95" customHeight="1" x14ac:dyDescent="0.2">
      <c r="A131" s="67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</row>
    <row r="132" spans="1:24" x14ac:dyDescent="0.2"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</row>
    <row r="133" spans="1:24" x14ac:dyDescent="0.2"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</row>
    <row r="134" spans="1:24" x14ac:dyDescent="0.2"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</row>
    <row r="135" spans="1:24" x14ac:dyDescent="0.2"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</row>
    <row r="136" spans="1:24" x14ac:dyDescent="0.2"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</row>
  </sheetData>
  <mergeCells count="2">
    <mergeCell ref="K5:X6"/>
    <mergeCell ref="A5:J6"/>
  </mergeCells>
  <phoneticPr fontId="164" type="noConversion"/>
  <conditionalFormatting sqref="B135:B136 B131:B133 C131:X136">
    <cfRule type="cellIs" dxfId="51" priority="3" stopIfTrue="1" operator="greaterThan">
      <formula>1</formula>
    </cfRule>
    <cfRule type="cellIs" dxfId="50" priority="4" stopIfTrue="1" operator="lessThan">
      <formula>-1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4" fitToWidth="2" orientation="portrait" r:id="rId1"/>
  <colBreaks count="1" manualBreakCount="1">
    <brk id="10" min="2" max="126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X136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41.28515625" style="330" customWidth="1"/>
    <col min="2" max="24" width="10.7109375" style="330" customWidth="1"/>
    <col min="25" max="16384" width="9.140625" style="330"/>
  </cols>
  <sheetData>
    <row r="1" spans="1:24" x14ac:dyDescent="0.2">
      <c r="A1" s="757" t="s">
        <v>349</v>
      </c>
    </row>
    <row r="2" spans="1:24" x14ac:dyDescent="0.2">
      <c r="A2" s="757" t="s">
        <v>350</v>
      </c>
    </row>
    <row r="3" spans="1:24" s="872" customFormat="1" ht="15" customHeight="1" x14ac:dyDescent="0.2">
      <c r="A3" s="990" t="s">
        <v>1691</v>
      </c>
      <c r="X3" s="995" t="s">
        <v>1692</v>
      </c>
    </row>
    <row r="4" spans="1:24" s="441" customFormat="1" ht="12" customHeight="1" x14ac:dyDescent="0.2"/>
    <row r="5" spans="1:24" s="441" customFormat="1" ht="18" customHeight="1" x14ac:dyDescent="0.2">
      <c r="A5" s="1803" t="s">
        <v>3122</v>
      </c>
      <c r="B5" s="1844"/>
      <c r="C5" s="1844"/>
      <c r="D5" s="1844"/>
      <c r="E5" s="1844"/>
      <c r="F5" s="1844"/>
      <c r="G5" s="1844"/>
      <c r="H5" s="1844"/>
      <c r="I5" s="1844"/>
      <c r="J5" s="1844"/>
      <c r="K5" s="1842" t="s">
        <v>3123</v>
      </c>
      <c r="L5" s="1843"/>
      <c r="M5" s="1843"/>
      <c r="N5" s="1843"/>
      <c r="O5" s="1843"/>
      <c r="P5" s="1843"/>
      <c r="Q5" s="1843"/>
      <c r="R5" s="1843"/>
      <c r="S5" s="1843"/>
      <c r="T5" s="1843"/>
      <c r="U5" s="1843"/>
      <c r="V5" s="1843"/>
      <c r="W5" s="1843"/>
      <c r="X5" s="1843"/>
    </row>
    <row r="6" spans="1:24" s="441" customFormat="1" ht="18" customHeight="1" x14ac:dyDescent="0.2">
      <c r="A6" s="1844"/>
      <c r="B6" s="1844"/>
      <c r="C6" s="1844"/>
      <c r="D6" s="1844"/>
      <c r="E6" s="1844"/>
      <c r="F6" s="1844"/>
      <c r="G6" s="1844"/>
      <c r="H6" s="1844"/>
      <c r="I6" s="1844"/>
      <c r="J6" s="1844"/>
      <c r="K6" s="1843"/>
      <c r="L6" s="1843"/>
      <c r="M6" s="1843"/>
      <c r="N6" s="1843"/>
      <c r="O6" s="1843"/>
      <c r="P6" s="1843"/>
      <c r="Q6" s="1843"/>
      <c r="R6" s="1843"/>
      <c r="S6" s="1843"/>
      <c r="T6" s="1843"/>
      <c r="U6" s="1843"/>
      <c r="V6" s="1843"/>
      <c r="W6" s="1843"/>
      <c r="X6" s="1843"/>
    </row>
    <row r="7" spans="1:24" s="441" customFormat="1" ht="12" customHeight="1" thickBot="1" x14ac:dyDescent="0.25"/>
    <row r="8" spans="1:24" s="288" customFormat="1" ht="69.95" customHeight="1" thickBot="1" x14ac:dyDescent="0.25">
      <c r="A8" s="1253" t="s">
        <v>677</v>
      </c>
      <c r="B8" s="1254" t="s">
        <v>1529</v>
      </c>
      <c r="C8" s="1254" t="s">
        <v>103</v>
      </c>
      <c r="D8" s="1254" t="s">
        <v>0</v>
      </c>
      <c r="E8" s="1254" t="s">
        <v>832</v>
      </c>
      <c r="F8" s="1254" t="s">
        <v>1531</v>
      </c>
      <c r="G8" s="1254" t="s">
        <v>1534</v>
      </c>
      <c r="H8" s="1254" t="s">
        <v>1420</v>
      </c>
      <c r="I8" s="1254" t="s">
        <v>798</v>
      </c>
      <c r="J8" s="1254" t="s">
        <v>831</v>
      </c>
      <c r="K8" s="1254" t="s">
        <v>1542</v>
      </c>
      <c r="L8" s="1254" t="s">
        <v>1566</v>
      </c>
      <c r="M8" s="1254" t="s">
        <v>104</v>
      </c>
      <c r="N8" s="1254" t="s">
        <v>1421</v>
      </c>
      <c r="O8" s="1254" t="s">
        <v>1567</v>
      </c>
      <c r="P8" s="1254" t="s">
        <v>1532</v>
      </c>
      <c r="Q8" s="1254" t="s">
        <v>958</v>
      </c>
      <c r="R8" s="1254" t="s">
        <v>1419</v>
      </c>
      <c r="S8" s="1254" t="s">
        <v>1533</v>
      </c>
      <c r="T8" s="1254" t="s">
        <v>1927</v>
      </c>
      <c r="U8" s="1254" t="s">
        <v>1536</v>
      </c>
      <c r="V8" s="1254" t="s">
        <v>1537</v>
      </c>
      <c r="W8" s="1254" t="s">
        <v>1422</v>
      </c>
      <c r="X8" s="1255" t="s">
        <v>1136</v>
      </c>
    </row>
    <row r="9" spans="1:24" x14ac:dyDescent="0.2">
      <c r="A9" s="1258" t="s">
        <v>81</v>
      </c>
      <c r="B9" s="1259"/>
      <c r="C9" s="1259"/>
      <c r="D9" s="1259"/>
      <c r="E9" s="1259"/>
      <c r="F9" s="1259"/>
      <c r="G9" s="1259"/>
      <c r="H9" s="1259"/>
      <c r="I9" s="1259"/>
      <c r="J9" s="1259"/>
      <c r="K9" s="1259"/>
      <c r="L9" s="1259"/>
      <c r="M9" s="1259"/>
      <c r="N9" s="1259"/>
      <c r="O9" s="1259"/>
      <c r="P9" s="1259"/>
      <c r="Q9" s="1259"/>
      <c r="R9" s="1259"/>
      <c r="S9" s="1259"/>
      <c r="T9" s="1259"/>
      <c r="U9" s="1259"/>
      <c r="V9" s="1259"/>
      <c r="W9" s="1259"/>
      <c r="X9" s="1259"/>
    </row>
    <row r="10" spans="1:24" ht="13.5" x14ac:dyDescent="0.2">
      <c r="A10" s="867" t="s">
        <v>3119</v>
      </c>
      <c r="B10" s="868">
        <v>0</v>
      </c>
      <c r="C10" s="868">
        <v>258590</v>
      </c>
      <c r="D10" s="868">
        <v>0</v>
      </c>
      <c r="E10" s="868">
        <v>0</v>
      </c>
      <c r="F10" s="868">
        <v>0</v>
      </c>
      <c r="G10" s="868">
        <v>11763</v>
      </c>
      <c r="H10" s="868">
        <v>0</v>
      </c>
      <c r="I10" s="868">
        <v>0</v>
      </c>
      <c r="J10" s="868">
        <v>566467</v>
      </c>
      <c r="K10" s="868">
        <v>200292</v>
      </c>
      <c r="L10" s="868">
        <v>0</v>
      </c>
      <c r="M10" s="868">
        <v>0</v>
      </c>
      <c r="N10" s="868">
        <v>0</v>
      </c>
      <c r="O10" s="868">
        <v>1320798</v>
      </c>
      <c r="P10" s="868">
        <v>1425219</v>
      </c>
      <c r="Q10" s="868">
        <v>1895030</v>
      </c>
      <c r="R10" s="868">
        <v>0</v>
      </c>
      <c r="S10" s="868">
        <v>367900</v>
      </c>
      <c r="T10" s="868">
        <v>1146105</v>
      </c>
      <c r="U10" s="868">
        <v>1370702.5</v>
      </c>
      <c r="V10" s="868">
        <v>1213555</v>
      </c>
      <c r="W10" s="868">
        <v>0</v>
      </c>
      <c r="X10" s="868">
        <v>9776421.5</v>
      </c>
    </row>
    <row r="11" spans="1:24" s="869" customFormat="1" ht="13.5" x14ac:dyDescent="0.2">
      <c r="A11" s="867" t="s">
        <v>608</v>
      </c>
      <c r="B11" s="868">
        <v>0</v>
      </c>
      <c r="C11" s="868">
        <v>18218</v>
      </c>
      <c r="D11" s="868">
        <v>0</v>
      </c>
      <c r="E11" s="868">
        <v>0</v>
      </c>
      <c r="F11" s="868">
        <v>0</v>
      </c>
      <c r="G11" s="868">
        <v>96167</v>
      </c>
      <c r="H11" s="868">
        <v>243</v>
      </c>
      <c r="I11" s="868">
        <v>0</v>
      </c>
      <c r="J11" s="868">
        <v>956872</v>
      </c>
      <c r="K11" s="868">
        <v>238223</v>
      </c>
      <c r="L11" s="868">
        <v>0</v>
      </c>
      <c r="M11" s="868">
        <v>388476</v>
      </c>
      <c r="N11" s="868">
        <v>0</v>
      </c>
      <c r="O11" s="868">
        <v>1399353</v>
      </c>
      <c r="P11" s="868">
        <v>1702079</v>
      </c>
      <c r="Q11" s="868">
        <v>2855764</v>
      </c>
      <c r="R11" s="868">
        <v>0</v>
      </c>
      <c r="S11" s="868">
        <v>342822</v>
      </c>
      <c r="T11" s="868">
        <v>784568</v>
      </c>
      <c r="U11" s="868">
        <v>1380171</v>
      </c>
      <c r="V11" s="868">
        <v>754026</v>
      </c>
      <c r="W11" s="868">
        <v>0</v>
      </c>
      <c r="X11" s="868">
        <v>10916982</v>
      </c>
    </row>
    <row r="12" spans="1:24" x14ac:dyDescent="0.2">
      <c r="A12" s="782" t="s">
        <v>390</v>
      </c>
      <c r="B12" s="339">
        <v>0</v>
      </c>
      <c r="C12" s="339">
        <v>18218</v>
      </c>
      <c r="D12" s="339">
        <v>0</v>
      </c>
      <c r="E12" s="339">
        <v>0</v>
      </c>
      <c r="F12" s="339">
        <v>0</v>
      </c>
      <c r="G12" s="339">
        <v>79778</v>
      </c>
      <c r="H12" s="339">
        <v>243</v>
      </c>
      <c r="I12" s="339">
        <v>0</v>
      </c>
      <c r="J12" s="339">
        <v>956431</v>
      </c>
      <c r="K12" s="339">
        <v>238223</v>
      </c>
      <c r="L12" s="339">
        <v>0</v>
      </c>
      <c r="M12" s="339">
        <v>388476</v>
      </c>
      <c r="N12" s="339">
        <v>0</v>
      </c>
      <c r="O12" s="339">
        <v>1396571</v>
      </c>
      <c r="P12" s="339">
        <v>1046104</v>
      </c>
      <c r="Q12" s="339">
        <v>2674061</v>
      </c>
      <c r="R12" s="339">
        <v>0</v>
      </c>
      <c r="S12" s="339">
        <v>342822</v>
      </c>
      <c r="T12" s="339">
        <v>784568</v>
      </c>
      <c r="U12" s="339">
        <v>844002</v>
      </c>
      <c r="V12" s="339">
        <v>754026</v>
      </c>
      <c r="W12" s="339">
        <v>0</v>
      </c>
      <c r="X12" s="339">
        <v>9523523</v>
      </c>
    </row>
    <row r="13" spans="1:24" x14ac:dyDescent="0.2">
      <c r="A13" s="782" t="s">
        <v>391</v>
      </c>
      <c r="B13" s="339">
        <v>0</v>
      </c>
      <c r="C13" s="339">
        <v>0</v>
      </c>
      <c r="D13" s="339">
        <v>0</v>
      </c>
      <c r="E13" s="339">
        <v>0</v>
      </c>
      <c r="F13" s="339">
        <v>0</v>
      </c>
      <c r="G13" s="339">
        <v>16389</v>
      </c>
      <c r="H13" s="339">
        <v>0</v>
      </c>
      <c r="I13" s="339">
        <v>0</v>
      </c>
      <c r="J13" s="339">
        <v>0</v>
      </c>
      <c r="K13" s="339">
        <v>0</v>
      </c>
      <c r="L13" s="339">
        <v>0</v>
      </c>
      <c r="M13" s="339">
        <v>0</v>
      </c>
      <c r="N13" s="339">
        <v>0</v>
      </c>
      <c r="O13" s="339">
        <v>2480</v>
      </c>
      <c r="P13" s="339">
        <v>655975</v>
      </c>
      <c r="Q13" s="339">
        <v>181682</v>
      </c>
      <c r="R13" s="339">
        <v>0</v>
      </c>
      <c r="S13" s="339">
        <v>0</v>
      </c>
      <c r="T13" s="339">
        <v>0</v>
      </c>
      <c r="U13" s="339">
        <v>536169</v>
      </c>
      <c r="V13" s="339">
        <v>0</v>
      </c>
      <c r="W13" s="339">
        <v>0</v>
      </c>
      <c r="X13" s="339">
        <v>1392695</v>
      </c>
    </row>
    <row r="14" spans="1:24" x14ac:dyDescent="0.2">
      <c r="A14" s="782" t="s">
        <v>422</v>
      </c>
      <c r="B14" s="339">
        <v>0</v>
      </c>
      <c r="C14" s="339">
        <v>0</v>
      </c>
      <c r="D14" s="339">
        <v>0</v>
      </c>
      <c r="E14" s="339">
        <v>0</v>
      </c>
      <c r="F14" s="339">
        <v>0</v>
      </c>
      <c r="G14" s="339">
        <v>0</v>
      </c>
      <c r="H14" s="339">
        <v>0</v>
      </c>
      <c r="I14" s="339">
        <v>0</v>
      </c>
      <c r="J14" s="339">
        <v>47</v>
      </c>
      <c r="K14" s="339">
        <v>0</v>
      </c>
      <c r="L14" s="339">
        <v>0</v>
      </c>
      <c r="M14" s="339">
        <v>0</v>
      </c>
      <c r="N14" s="339">
        <v>0</v>
      </c>
      <c r="O14" s="339">
        <v>302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W14" s="339">
        <v>0</v>
      </c>
      <c r="X14" s="339">
        <v>349</v>
      </c>
    </row>
    <row r="15" spans="1:24" x14ac:dyDescent="0.2">
      <c r="A15" s="782" t="s">
        <v>423</v>
      </c>
      <c r="B15" s="339">
        <v>0</v>
      </c>
      <c r="C15" s="339">
        <v>0</v>
      </c>
      <c r="D15" s="339">
        <v>0</v>
      </c>
      <c r="E15" s="339">
        <v>0</v>
      </c>
      <c r="F15" s="339">
        <v>0</v>
      </c>
      <c r="G15" s="339">
        <v>0</v>
      </c>
      <c r="H15" s="339">
        <v>0</v>
      </c>
      <c r="I15" s="339">
        <v>0</v>
      </c>
      <c r="J15" s="339">
        <v>394</v>
      </c>
      <c r="K15" s="339">
        <v>0</v>
      </c>
      <c r="L15" s="339">
        <v>0</v>
      </c>
      <c r="M15" s="339">
        <v>0</v>
      </c>
      <c r="N15" s="339">
        <v>0</v>
      </c>
      <c r="O15" s="339">
        <v>0</v>
      </c>
      <c r="P15" s="339">
        <v>0</v>
      </c>
      <c r="Q15" s="339">
        <v>0</v>
      </c>
      <c r="R15" s="339">
        <v>0</v>
      </c>
      <c r="S15" s="339">
        <v>0</v>
      </c>
      <c r="T15" s="339">
        <v>0</v>
      </c>
      <c r="U15" s="339">
        <v>0</v>
      </c>
      <c r="V15" s="339">
        <v>0</v>
      </c>
      <c r="W15" s="339">
        <v>0</v>
      </c>
      <c r="X15" s="339">
        <v>394</v>
      </c>
    </row>
    <row r="16" spans="1:24" x14ac:dyDescent="0.2">
      <c r="A16" s="782" t="s">
        <v>424</v>
      </c>
      <c r="B16" s="339">
        <v>0</v>
      </c>
      <c r="C16" s="339">
        <v>0</v>
      </c>
      <c r="D16" s="339">
        <v>0</v>
      </c>
      <c r="E16" s="339">
        <v>0</v>
      </c>
      <c r="F16" s="339">
        <v>0</v>
      </c>
      <c r="G16" s="339">
        <v>0</v>
      </c>
      <c r="H16" s="339">
        <v>0</v>
      </c>
      <c r="I16" s="339">
        <v>0</v>
      </c>
      <c r="J16" s="339">
        <v>0</v>
      </c>
      <c r="K16" s="339">
        <v>0</v>
      </c>
      <c r="L16" s="339">
        <v>0</v>
      </c>
      <c r="M16" s="339">
        <v>0</v>
      </c>
      <c r="N16" s="339">
        <v>0</v>
      </c>
      <c r="O16" s="339">
        <v>0</v>
      </c>
      <c r="P16" s="339">
        <v>0</v>
      </c>
      <c r="Q16" s="339">
        <v>21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21</v>
      </c>
    </row>
    <row r="17" spans="1:24" s="872" customFormat="1" ht="13.5" x14ac:dyDescent="0.2">
      <c r="A17" s="871" t="s">
        <v>606</v>
      </c>
      <c r="B17" s="868">
        <v>0</v>
      </c>
      <c r="C17" s="868">
        <v>258590</v>
      </c>
      <c r="D17" s="868">
        <v>0</v>
      </c>
      <c r="E17" s="868">
        <v>0</v>
      </c>
      <c r="F17" s="868">
        <v>0</v>
      </c>
      <c r="G17" s="868">
        <v>27303.846707890345</v>
      </c>
      <c r="H17" s="868">
        <v>10868</v>
      </c>
      <c r="I17" s="868">
        <v>0</v>
      </c>
      <c r="J17" s="868">
        <v>773573</v>
      </c>
      <c r="K17" s="868">
        <v>216196</v>
      </c>
      <c r="L17" s="868">
        <v>0</v>
      </c>
      <c r="M17" s="868">
        <v>0</v>
      </c>
      <c r="N17" s="868">
        <v>0</v>
      </c>
      <c r="O17" s="868">
        <v>1112992</v>
      </c>
      <c r="P17" s="868">
        <v>1370598</v>
      </c>
      <c r="Q17" s="868">
        <v>2962761</v>
      </c>
      <c r="R17" s="868">
        <v>0</v>
      </c>
      <c r="S17" s="868">
        <v>182598</v>
      </c>
      <c r="T17" s="868">
        <v>604820</v>
      </c>
      <c r="U17" s="868">
        <v>361478</v>
      </c>
      <c r="V17" s="868">
        <v>499233</v>
      </c>
      <c r="W17" s="868">
        <v>0</v>
      </c>
      <c r="X17" s="868">
        <v>8381010.8467078898</v>
      </c>
    </row>
    <row r="18" spans="1:24" x14ac:dyDescent="0.2">
      <c r="A18" s="782" t="s">
        <v>392</v>
      </c>
      <c r="B18" s="339">
        <v>0</v>
      </c>
      <c r="C18" s="339">
        <v>0</v>
      </c>
      <c r="D18" s="339">
        <v>0</v>
      </c>
      <c r="E18" s="339">
        <v>0</v>
      </c>
      <c r="F18" s="339">
        <v>0</v>
      </c>
      <c r="G18" s="339">
        <v>25</v>
      </c>
      <c r="H18" s="339">
        <v>11</v>
      </c>
      <c r="I18" s="339">
        <v>0</v>
      </c>
      <c r="J18" s="339">
        <v>1322</v>
      </c>
      <c r="K18" s="339">
        <v>373</v>
      </c>
      <c r="L18" s="339">
        <v>0</v>
      </c>
      <c r="M18" s="339">
        <v>0</v>
      </c>
      <c r="N18" s="339">
        <v>0</v>
      </c>
      <c r="O18" s="339">
        <v>2311</v>
      </c>
      <c r="P18" s="339">
        <v>3529</v>
      </c>
      <c r="Q18" s="339">
        <v>11978</v>
      </c>
      <c r="R18" s="339">
        <v>0</v>
      </c>
      <c r="S18" s="339">
        <v>287</v>
      </c>
      <c r="T18" s="339">
        <v>2672</v>
      </c>
      <c r="U18" s="339">
        <v>60823</v>
      </c>
      <c r="V18" s="339">
        <v>1529</v>
      </c>
      <c r="W18" s="339">
        <v>0</v>
      </c>
      <c r="X18" s="339">
        <v>84860</v>
      </c>
    </row>
    <row r="19" spans="1:24" x14ac:dyDescent="0.2">
      <c r="A19" s="782" t="s">
        <v>425</v>
      </c>
      <c r="B19" s="339">
        <v>0</v>
      </c>
      <c r="C19" s="339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O19" s="339">
        <v>0</v>
      </c>
      <c r="P19" s="339">
        <v>0</v>
      </c>
      <c r="Q19" s="339">
        <v>0</v>
      </c>
      <c r="R19" s="339">
        <v>0</v>
      </c>
      <c r="S19" s="339">
        <v>509</v>
      </c>
      <c r="T19" s="339">
        <v>0</v>
      </c>
      <c r="U19" s="339">
        <v>0</v>
      </c>
      <c r="V19" s="339">
        <v>0</v>
      </c>
      <c r="W19" s="339">
        <v>0</v>
      </c>
      <c r="X19" s="339">
        <v>509</v>
      </c>
    </row>
    <row r="20" spans="1:24" x14ac:dyDescent="0.2">
      <c r="A20" s="782" t="s">
        <v>393</v>
      </c>
      <c r="B20" s="339">
        <v>0</v>
      </c>
      <c r="C20" s="339">
        <v>258590</v>
      </c>
      <c r="D20" s="339">
        <v>0</v>
      </c>
      <c r="E20" s="339">
        <v>0</v>
      </c>
      <c r="F20" s="339">
        <v>0</v>
      </c>
      <c r="G20" s="339">
        <v>25842.846707890345</v>
      </c>
      <c r="H20" s="339">
        <v>8098</v>
      </c>
      <c r="I20" s="339">
        <v>0</v>
      </c>
      <c r="J20" s="339">
        <v>277310</v>
      </c>
      <c r="K20" s="339">
        <v>198529</v>
      </c>
      <c r="L20" s="339">
        <v>0</v>
      </c>
      <c r="M20" s="339">
        <v>0</v>
      </c>
      <c r="N20" s="339">
        <v>0</v>
      </c>
      <c r="O20" s="339">
        <v>507752</v>
      </c>
      <c r="P20" s="339">
        <v>997783</v>
      </c>
      <c r="Q20" s="339">
        <v>2678331</v>
      </c>
      <c r="R20" s="339">
        <v>0</v>
      </c>
      <c r="S20" s="339">
        <v>127534</v>
      </c>
      <c r="T20" s="339">
        <v>574761</v>
      </c>
      <c r="U20" s="339">
        <v>0</v>
      </c>
      <c r="V20" s="339">
        <v>484839</v>
      </c>
      <c r="W20" s="339">
        <v>0</v>
      </c>
      <c r="X20" s="339">
        <v>6139369.8467078898</v>
      </c>
    </row>
    <row r="21" spans="1:24" x14ac:dyDescent="0.2">
      <c r="A21" s="782" t="s">
        <v>394</v>
      </c>
      <c r="B21" s="339">
        <v>0</v>
      </c>
      <c r="C21" s="339">
        <v>0</v>
      </c>
      <c r="D21" s="339">
        <v>0</v>
      </c>
      <c r="E21" s="339">
        <v>0</v>
      </c>
      <c r="F21" s="339">
        <v>0</v>
      </c>
      <c r="G21" s="339">
        <v>795</v>
      </c>
      <c r="H21" s="339">
        <v>0</v>
      </c>
      <c r="I21" s="339">
        <v>0</v>
      </c>
      <c r="J21" s="339">
        <v>13277</v>
      </c>
      <c r="K21" s="339">
        <v>0</v>
      </c>
      <c r="L21" s="339">
        <v>0</v>
      </c>
      <c r="M21" s="339">
        <v>0</v>
      </c>
      <c r="N21" s="339">
        <v>0</v>
      </c>
      <c r="O21" s="339">
        <v>208852</v>
      </c>
      <c r="P21" s="339">
        <v>50703</v>
      </c>
      <c r="Q21" s="339">
        <v>13320</v>
      </c>
      <c r="R21" s="339">
        <v>0</v>
      </c>
      <c r="S21" s="339">
        <v>16214</v>
      </c>
      <c r="T21" s="339">
        <v>14095</v>
      </c>
      <c r="U21" s="339">
        <v>0</v>
      </c>
      <c r="V21" s="339">
        <v>11583</v>
      </c>
      <c r="W21" s="339">
        <v>0</v>
      </c>
      <c r="X21" s="339">
        <v>328839</v>
      </c>
    </row>
    <row r="22" spans="1:24" x14ac:dyDescent="0.2">
      <c r="A22" s="782" t="s">
        <v>395</v>
      </c>
      <c r="B22" s="339">
        <v>0</v>
      </c>
      <c r="C22" s="339">
        <v>0</v>
      </c>
      <c r="D22" s="339">
        <v>0</v>
      </c>
      <c r="E22" s="339">
        <v>0</v>
      </c>
      <c r="F22" s="339">
        <v>0</v>
      </c>
      <c r="G22" s="339">
        <v>641</v>
      </c>
      <c r="H22" s="339">
        <v>2759</v>
      </c>
      <c r="I22" s="339">
        <v>0</v>
      </c>
      <c r="J22" s="339">
        <v>27573</v>
      </c>
      <c r="K22" s="339">
        <v>17294</v>
      </c>
      <c r="L22" s="339">
        <v>0</v>
      </c>
      <c r="M22" s="339">
        <v>0</v>
      </c>
      <c r="N22" s="339">
        <v>0</v>
      </c>
      <c r="O22" s="339">
        <v>394077</v>
      </c>
      <c r="P22" s="339">
        <v>318583</v>
      </c>
      <c r="Q22" s="339">
        <v>222237</v>
      </c>
      <c r="R22" s="339">
        <v>0</v>
      </c>
      <c r="S22" s="339">
        <v>19386</v>
      </c>
      <c r="T22" s="339">
        <v>13292</v>
      </c>
      <c r="U22" s="339">
        <v>300655</v>
      </c>
      <c r="V22" s="339">
        <v>1282</v>
      </c>
      <c r="W22" s="339">
        <v>0</v>
      </c>
      <c r="X22" s="339">
        <v>1317779</v>
      </c>
    </row>
    <row r="23" spans="1:24" x14ac:dyDescent="0.2">
      <c r="A23" s="782" t="s">
        <v>426</v>
      </c>
      <c r="B23" s="339">
        <v>0</v>
      </c>
      <c r="C23" s="339">
        <v>0</v>
      </c>
      <c r="D23" s="339">
        <v>0</v>
      </c>
      <c r="E23" s="339">
        <v>0</v>
      </c>
      <c r="F23" s="339">
        <v>0</v>
      </c>
      <c r="G23" s="339">
        <v>0</v>
      </c>
      <c r="H23" s="339">
        <v>0</v>
      </c>
      <c r="I23" s="339">
        <v>0</v>
      </c>
      <c r="J23" s="339">
        <v>178792</v>
      </c>
      <c r="K23" s="339">
        <v>0</v>
      </c>
      <c r="L23" s="339">
        <v>0</v>
      </c>
      <c r="M23" s="339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0</v>
      </c>
      <c r="W23" s="339">
        <v>0</v>
      </c>
      <c r="X23" s="339">
        <v>178792</v>
      </c>
    </row>
    <row r="24" spans="1:24" x14ac:dyDescent="0.2">
      <c r="A24" s="782" t="s">
        <v>427</v>
      </c>
      <c r="B24" s="339">
        <v>0</v>
      </c>
      <c r="C24" s="339">
        <v>0</v>
      </c>
      <c r="D24" s="339"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275299</v>
      </c>
      <c r="K24" s="339">
        <v>0</v>
      </c>
      <c r="L24" s="339">
        <v>0</v>
      </c>
      <c r="M24" s="339">
        <v>0</v>
      </c>
      <c r="N24" s="339">
        <v>0</v>
      </c>
      <c r="O24" s="339">
        <v>0</v>
      </c>
      <c r="P24" s="339">
        <v>0</v>
      </c>
      <c r="Q24" s="339">
        <v>36895</v>
      </c>
      <c r="R24" s="339">
        <v>0</v>
      </c>
      <c r="S24" s="339">
        <v>18668</v>
      </c>
      <c r="T24" s="339">
        <v>0</v>
      </c>
      <c r="U24" s="339">
        <v>0</v>
      </c>
      <c r="V24" s="339">
        <v>0</v>
      </c>
      <c r="W24" s="339">
        <v>0</v>
      </c>
      <c r="X24" s="339">
        <v>330862</v>
      </c>
    </row>
    <row r="25" spans="1:24" s="872" customFormat="1" ht="13.5" x14ac:dyDescent="0.2">
      <c r="A25" s="867" t="s">
        <v>3120</v>
      </c>
      <c r="B25" s="868">
        <v>0</v>
      </c>
      <c r="C25" s="868">
        <v>18218</v>
      </c>
      <c r="D25" s="868">
        <v>0</v>
      </c>
      <c r="E25" s="868">
        <v>0</v>
      </c>
      <c r="F25" s="868">
        <v>0</v>
      </c>
      <c r="G25" s="868">
        <v>80626.153292109651</v>
      </c>
      <c r="H25" s="868">
        <v>-10625</v>
      </c>
      <c r="I25" s="868">
        <v>0</v>
      </c>
      <c r="J25" s="868">
        <v>1025065</v>
      </c>
      <c r="K25" s="868">
        <v>222319</v>
      </c>
      <c r="L25" s="868">
        <v>0</v>
      </c>
      <c r="M25" s="868">
        <v>388476</v>
      </c>
      <c r="N25" s="868">
        <v>0</v>
      </c>
      <c r="O25" s="868">
        <v>1607159</v>
      </c>
      <c r="P25" s="868">
        <v>1756700</v>
      </c>
      <c r="Q25" s="868">
        <v>1824907</v>
      </c>
      <c r="R25" s="868">
        <v>0</v>
      </c>
      <c r="S25" s="868">
        <v>546792</v>
      </c>
      <c r="T25" s="868">
        <v>1325853</v>
      </c>
      <c r="U25" s="868">
        <v>2389395.5</v>
      </c>
      <c r="V25" s="868">
        <v>1468348</v>
      </c>
      <c r="W25" s="868">
        <v>0</v>
      </c>
      <c r="X25" s="868">
        <v>12643233.65329211</v>
      </c>
    </row>
    <row r="26" spans="1:24" s="869" customFormat="1" x14ac:dyDescent="0.2">
      <c r="A26" s="1260" t="s">
        <v>82</v>
      </c>
      <c r="B26" s="1261"/>
      <c r="C26" s="1261"/>
      <c r="D26" s="1261"/>
      <c r="E26" s="1261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61"/>
      <c r="Q26" s="1261"/>
      <c r="R26" s="1261"/>
      <c r="S26" s="1261"/>
      <c r="T26" s="1261"/>
      <c r="U26" s="1261"/>
      <c r="V26" s="1261"/>
      <c r="W26" s="1261"/>
      <c r="X26" s="1261"/>
    </row>
    <row r="27" spans="1:24" s="872" customFormat="1" ht="13.5" x14ac:dyDescent="0.2">
      <c r="A27" s="867" t="s">
        <v>3119</v>
      </c>
      <c r="B27" s="868">
        <v>12652</v>
      </c>
      <c r="C27" s="868">
        <v>11871</v>
      </c>
      <c r="D27" s="868">
        <v>0</v>
      </c>
      <c r="E27" s="868">
        <v>202021</v>
      </c>
      <c r="F27" s="868">
        <v>262</v>
      </c>
      <c r="G27" s="868">
        <v>114227</v>
      </c>
      <c r="H27" s="868">
        <v>12790</v>
      </c>
      <c r="I27" s="868">
        <v>18203</v>
      </c>
      <c r="J27" s="868">
        <v>420453</v>
      </c>
      <c r="K27" s="868">
        <v>33424</v>
      </c>
      <c r="L27" s="868">
        <v>44461</v>
      </c>
      <c r="M27" s="868">
        <v>5619</v>
      </c>
      <c r="N27" s="868">
        <v>9914</v>
      </c>
      <c r="O27" s="868">
        <v>23993</v>
      </c>
      <c r="P27" s="868">
        <v>1585879</v>
      </c>
      <c r="Q27" s="868">
        <v>13944</v>
      </c>
      <c r="R27" s="868">
        <v>1410833</v>
      </c>
      <c r="S27" s="868">
        <v>17780</v>
      </c>
      <c r="T27" s="868">
        <v>46867</v>
      </c>
      <c r="U27" s="868">
        <v>-215174.5</v>
      </c>
      <c r="V27" s="868">
        <v>378891</v>
      </c>
      <c r="W27" s="868">
        <v>5482254</v>
      </c>
      <c r="X27" s="868">
        <v>9631163.5</v>
      </c>
    </row>
    <row r="28" spans="1:24" s="869" customFormat="1" ht="13.5" x14ac:dyDescent="0.2">
      <c r="A28" s="867" t="s">
        <v>608</v>
      </c>
      <c r="B28" s="868">
        <v>17808</v>
      </c>
      <c r="C28" s="868">
        <v>64</v>
      </c>
      <c r="D28" s="868">
        <v>0</v>
      </c>
      <c r="E28" s="868">
        <v>185849</v>
      </c>
      <c r="F28" s="868">
        <v>694</v>
      </c>
      <c r="G28" s="868">
        <v>13643</v>
      </c>
      <c r="H28" s="868">
        <v>0</v>
      </c>
      <c r="I28" s="868">
        <v>4200</v>
      </c>
      <c r="J28" s="868">
        <v>437183</v>
      </c>
      <c r="K28" s="868">
        <v>93354</v>
      </c>
      <c r="L28" s="868">
        <v>37405</v>
      </c>
      <c r="M28" s="868">
        <v>50824</v>
      </c>
      <c r="N28" s="868">
        <v>5690</v>
      </c>
      <c r="O28" s="868">
        <v>32410</v>
      </c>
      <c r="P28" s="868">
        <v>1288486</v>
      </c>
      <c r="Q28" s="868">
        <v>28012</v>
      </c>
      <c r="R28" s="868">
        <v>661703</v>
      </c>
      <c r="S28" s="868">
        <v>18777</v>
      </c>
      <c r="T28" s="868">
        <v>36458</v>
      </c>
      <c r="U28" s="868">
        <v>28168</v>
      </c>
      <c r="V28" s="868">
        <v>341923</v>
      </c>
      <c r="W28" s="868">
        <v>5106717</v>
      </c>
      <c r="X28" s="868">
        <v>8389368</v>
      </c>
    </row>
    <row r="29" spans="1:24" x14ac:dyDescent="0.2">
      <c r="A29" s="782" t="s">
        <v>390</v>
      </c>
      <c r="B29" s="339">
        <v>17808</v>
      </c>
      <c r="C29" s="339">
        <v>0</v>
      </c>
      <c r="D29" s="339">
        <v>0</v>
      </c>
      <c r="E29" s="339">
        <v>185849</v>
      </c>
      <c r="F29" s="339">
        <v>694</v>
      </c>
      <c r="G29" s="339">
        <v>0</v>
      </c>
      <c r="H29" s="339">
        <v>0</v>
      </c>
      <c r="I29" s="339">
        <v>3582.6000000000004</v>
      </c>
      <c r="J29" s="339">
        <v>382846</v>
      </c>
      <c r="K29" s="339">
        <v>93345</v>
      </c>
      <c r="L29" s="339">
        <v>25262</v>
      </c>
      <c r="M29" s="339">
        <v>50824</v>
      </c>
      <c r="N29" s="339">
        <v>5690</v>
      </c>
      <c r="O29" s="339">
        <v>32408</v>
      </c>
      <c r="P29" s="339">
        <v>460948</v>
      </c>
      <c r="Q29" s="339">
        <v>17993</v>
      </c>
      <c r="R29" s="339">
        <v>661532</v>
      </c>
      <c r="S29" s="339">
        <v>4637</v>
      </c>
      <c r="T29" s="339">
        <v>8934</v>
      </c>
      <c r="U29" s="339">
        <v>3869</v>
      </c>
      <c r="V29" s="339">
        <v>341923</v>
      </c>
      <c r="W29" s="339">
        <v>5106717</v>
      </c>
      <c r="X29" s="339">
        <v>7404861.5999999996</v>
      </c>
    </row>
    <row r="30" spans="1:24" x14ac:dyDescent="0.2">
      <c r="A30" s="782" t="s">
        <v>391</v>
      </c>
      <c r="B30" s="339">
        <v>0</v>
      </c>
      <c r="C30" s="339">
        <v>64</v>
      </c>
      <c r="D30" s="339">
        <v>0</v>
      </c>
      <c r="E30" s="339">
        <v>0</v>
      </c>
      <c r="F30" s="339">
        <v>0</v>
      </c>
      <c r="G30" s="339">
        <v>13643</v>
      </c>
      <c r="H30" s="339">
        <v>0</v>
      </c>
      <c r="I30" s="339">
        <v>617.4</v>
      </c>
      <c r="J30" s="339">
        <v>54235</v>
      </c>
      <c r="K30" s="339">
        <v>0</v>
      </c>
      <c r="L30" s="339">
        <v>11210</v>
      </c>
      <c r="M30" s="339">
        <v>0</v>
      </c>
      <c r="N30" s="339">
        <v>0</v>
      </c>
      <c r="O30" s="339">
        <v>0</v>
      </c>
      <c r="P30" s="339">
        <v>827538</v>
      </c>
      <c r="Q30" s="339">
        <v>3290</v>
      </c>
      <c r="R30" s="339">
        <v>0</v>
      </c>
      <c r="S30" s="339">
        <v>14140</v>
      </c>
      <c r="T30" s="339">
        <v>27506</v>
      </c>
      <c r="U30" s="339">
        <v>23726</v>
      </c>
      <c r="V30" s="339">
        <v>0</v>
      </c>
      <c r="W30" s="339">
        <v>0</v>
      </c>
      <c r="X30" s="339">
        <v>975969.4</v>
      </c>
    </row>
    <row r="31" spans="1:24" x14ac:dyDescent="0.2">
      <c r="A31" s="782" t="s">
        <v>422</v>
      </c>
      <c r="B31" s="339">
        <v>0</v>
      </c>
      <c r="C31" s="339">
        <v>0</v>
      </c>
      <c r="D31" s="339">
        <v>0</v>
      </c>
      <c r="E31" s="339">
        <v>0</v>
      </c>
      <c r="F31" s="339">
        <v>0</v>
      </c>
      <c r="G31" s="339">
        <v>0</v>
      </c>
      <c r="H31" s="339">
        <v>0</v>
      </c>
      <c r="I31" s="339">
        <v>0</v>
      </c>
      <c r="J31" s="339">
        <v>89</v>
      </c>
      <c r="K31" s="339">
        <v>0</v>
      </c>
      <c r="L31" s="339">
        <v>3</v>
      </c>
      <c r="M31" s="339">
        <v>0</v>
      </c>
      <c r="N31" s="339">
        <v>0</v>
      </c>
      <c r="O31" s="339">
        <v>2</v>
      </c>
      <c r="P31" s="339">
        <v>0</v>
      </c>
      <c r="Q31" s="339">
        <v>1</v>
      </c>
      <c r="R31" s="339">
        <v>0</v>
      </c>
      <c r="S31" s="339">
        <v>0</v>
      </c>
      <c r="T31" s="339">
        <v>18</v>
      </c>
      <c r="U31" s="339">
        <v>45</v>
      </c>
      <c r="V31" s="339">
        <v>0</v>
      </c>
      <c r="W31" s="339">
        <v>0</v>
      </c>
      <c r="X31" s="339">
        <v>158</v>
      </c>
    </row>
    <row r="32" spans="1:24" x14ac:dyDescent="0.2">
      <c r="A32" s="782" t="s">
        <v>423</v>
      </c>
      <c r="B32" s="339">
        <v>0</v>
      </c>
      <c r="C32" s="339">
        <v>0</v>
      </c>
      <c r="D32" s="339">
        <v>0</v>
      </c>
      <c r="E32" s="339">
        <v>0</v>
      </c>
      <c r="F32" s="339">
        <v>0</v>
      </c>
      <c r="G32" s="339">
        <v>0</v>
      </c>
      <c r="H32" s="339">
        <v>0</v>
      </c>
      <c r="I32" s="339">
        <v>0</v>
      </c>
      <c r="J32" s="339">
        <v>13</v>
      </c>
      <c r="K32" s="339">
        <v>9</v>
      </c>
      <c r="L32" s="339">
        <v>1</v>
      </c>
      <c r="M32" s="339">
        <v>0</v>
      </c>
      <c r="N32" s="339">
        <v>0</v>
      </c>
      <c r="O32" s="339">
        <v>0</v>
      </c>
      <c r="P32" s="339">
        <v>0</v>
      </c>
      <c r="Q32" s="339">
        <v>0</v>
      </c>
      <c r="R32" s="339">
        <v>0</v>
      </c>
      <c r="S32" s="339">
        <v>0</v>
      </c>
      <c r="T32" s="339">
        <v>0</v>
      </c>
      <c r="U32" s="339">
        <v>0</v>
      </c>
      <c r="V32" s="339">
        <v>0</v>
      </c>
      <c r="W32" s="339">
        <v>0</v>
      </c>
      <c r="X32" s="339">
        <v>23</v>
      </c>
    </row>
    <row r="33" spans="1:24" x14ac:dyDescent="0.2">
      <c r="A33" s="782" t="s">
        <v>424</v>
      </c>
      <c r="B33" s="339">
        <v>0</v>
      </c>
      <c r="C33" s="339">
        <v>0</v>
      </c>
      <c r="D33" s="339">
        <v>0</v>
      </c>
      <c r="E33" s="339">
        <v>0</v>
      </c>
      <c r="F33" s="339">
        <v>0</v>
      </c>
      <c r="G33" s="339">
        <v>0</v>
      </c>
      <c r="H33" s="339">
        <v>0</v>
      </c>
      <c r="I33" s="339">
        <v>0</v>
      </c>
      <c r="J33" s="339">
        <v>0</v>
      </c>
      <c r="K33" s="339">
        <v>0</v>
      </c>
      <c r="L33" s="339">
        <v>929</v>
      </c>
      <c r="M33" s="339">
        <v>0</v>
      </c>
      <c r="N33" s="339">
        <v>0</v>
      </c>
      <c r="O33" s="339">
        <v>0</v>
      </c>
      <c r="P33" s="339">
        <v>0</v>
      </c>
      <c r="Q33" s="339">
        <v>6728</v>
      </c>
      <c r="R33" s="339">
        <v>171</v>
      </c>
      <c r="S33" s="339">
        <v>0</v>
      </c>
      <c r="T33" s="339">
        <v>0</v>
      </c>
      <c r="U33" s="339">
        <v>528</v>
      </c>
      <c r="V33" s="339">
        <v>0</v>
      </c>
      <c r="W33" s="339">
        <v>0</v>
      </c>
      <c r="X33" s="339">
        <v>8356</v>
      </c>
    </row>
    <row r="34" spans="1:24" s="872" customFormat="1" ht="13.5" x14ac:dyDescent="0.2">
      <c r="A34" s="871" t="s">
        <v>606</v>
      </c>
      <c r="B34" s="868">
        <v>12652</v>
      </c>
      <c r="C34" s="868">
        <v>11871</v>
      </c>
      <c r="D34" s="868">
        <v>0</v>
      </c>
      <c r="E34" s="868">
        <v>181188</v>
      </c>
      <c r="F34" s="868">
        <v>456</v>
      </c>
      <c r="G34" s="868">
        <v>68173.153292109651</v>
      </c>
      <c r="H34" s="868">
        <v>0</v>
      </c>
      <c r="I34" s="868">
        <v>5757.1500000000005</v>
      </c>
      <c r="J34" s="868">
        <v>508685</v>
      </c>
      <c r="K34" s="868">
        <v>52286</v>
      </c>
      <c r="L34" s="868">
        <v>34503</v>
      </c>
      <c r="M34" s="868">
        <v>5</v>
      </c>
      <c r="N34" s="868">
        <v>0</v>
      </c>
      <c r="O34" s="868">
        <v>29654</v>
      </c>
      <c r="P34" s="868">
        <v>2204141</v>
      </c>
      <c r="Q34" s="868">
        <v>20418</v>
      </c>
      <c r="R34" s="868">
        <v>940421</v>
      </c>
      <c r="S34" s="868">
        <v>30960</v>
      </c>
      <c r="T34" s="868">
        <v>41612</v>
      </c>
      <c r="U34" s="868">
        <v>454</v>
      </c>
      <c r="V34" s="868">
        <v>267474</v>
      </c>
      <c r="W34" s="868">
        <v>4698045</v>
      </c>
      <c r="X34" s="868">
        <v>9108755.3032921106</v>
      </c>
    </row>
    <row r="35" spans="1:24" x14ac:dyDescent="0.2">
      <c r="A35" s="782" t="s">
        <v>392</v>
      </c>
      <c r="B35" s="339">
        <v>4</v>
      </c>
      <c r="C35" s="339">
        <v>178</v>
      </c>
      <c r="D35" s="339">
        <v>0</v>
      </c>
      <c r="E35" s="339">
        <v>85</v>
      </c>
      <c r="F35" s="339">
        <v>1</v>
      </c>
      <c r="G35" s="339">
        <v>0</v>
      </c>
      <c r="H35" s="339">
        <v>0</v>
      </c>
      <c r="I35" s="339">
        <v>13.65</v>
      </c>
      <c r="J35" s="339">
        <v>81</v>
      </c>
      <c r="K35" s="339">
        <v>26</v>
      </c>
      <c r="L35" s="339">
        <v>9</v>
      </c>
      <c r="M35" s="339">
        <v>3</v>
      </c>
      <c r="N35" s="339">
        <v>0</v>
      </c>
      <c r="O35" s="339">
        <v>2</v>
      </c>
      <c r="P35" s="339">
        <v>4262</v>
      </c>
      <c r="Q35" s="339">
        <v>31</v>
      </c>
      <c r="R35" s="339">
        <v>1126</v>
      </c>
      <c r="S35" s="339">
        <v>6</v>
      </c>
      <c r="T35" s="339">
        <v>-3</v>
      </c>
      <c r="U35" s="339">
        <v>9</v>
      </c>
      <c r="V35" s="339">
        <v>302</v>
      </c>
      <c r="W35" s="339">
        <v>49344</v>
      </c>
      <c r="X35" s="339">
        <v>55479.65</v>
      </c>
    </row>
    <row r="36" spans="1:24" x14ac:dyDescent="0.2">
      <c r="A36" s="782" t="s">
        <v>425</v>
      </c>
      <c r="B36" s="339">
        <v>0</v>
      </c>
      <c r="C36" s="339">
        <v>0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339">
        <v>0</v>
      </c>
      <c r="N36" s="339">
        <v>0</v>
      </c>
      <c r="O36" s="339">
        <v>0</v>
      </c>
      <c r="P36" s="339">
        <v>0</v>
      </c>
      <c r="Q36" s="339">
        <v>2</v>
      </c>
      <c r="R36" s="339">
        <v>0</v>
      </c>
      <c r="S36" s="339">
        <v>27</v>
      </c>
      <c r="T36" s="339">
        <v>0</v>
      </c>
      <c r="U36" s="339">
        <v>0</v>
      </c>
      <c r="V36" s="339">
        <v>0</v>
      </c>
      <c r="W36" s="339">
        <v>4648701</v>
      </c>
      <c r="X36" s="339">
        <v>4648730</v>
      </c>
    </row>
    <row r="37" spans="1:24" x14ac:dyDescent="0.2">
      <c r="A37" s="782" t="s">
        <v>393</v>
      </c>
      <c r="B37" s="339">
        <v>12648</v>
      </c>
      <c r="C37" s="339">
        <v>11693</v>
      </c>
      <c r="D37" s="339">
        <v>0</v>
      </c>
      <c r="E37" s="339">
        <v>164210</v>
      </c>
      <c r="F37" s="339">
        <v>138</v>
      </c>
      <c r="G37" s="339">
        <v>68173.153292109651</v>
      </c>
      <c r="H37" s="339">
        <v>0</v>
      </c>
      <c r="I37" s="339">
        <v>617.4</v>
      </c>
      <c r="J37" s="339">
        <v>474102</v>
      </c>
      <c r="K37" s="339">
        <v>32670</v>
      </c>
      <c r="L37" s="339">
        <v>29917</v>
      </c>
      <c r="M37" s="339">
        <v>0</v>
      </c>
      <c r="N37" s="339">
        <v>0</v>
      </c>
      <c r="O37" s="339">
        <v>23808</v>
      </c>
      <c r="P37" s="339">
        <v>983391</v>
      </c>
      <c r="Q37" s="339">
        <v>16871</v>
      </c>
      <c r="R37" s="339">
        <v>492821</v>
      </c>
      <c r="S37" s="339">
        <v>17486</v>
      </c>
      <c r="T37" s="339">
        <v>33212</v>
      </c>
      <c r="U37" s="339">
        <v>14</v>
      </c>
      <c r="V37" s="339">
        <v>44533</v>
      </c>
      <c r="W37" s="339">
        <v>0</v>
      </c>
      <c r="X37" s="339">
        <v>2406304.5532921096</v>
      </c>
    </row>
    <row r="38" spans="1:24" x14ac:dyDescent="0.2">
      <c r="A38" s="782" t="s">
        <v>394</v>
      </c>
      <c r="B38" s="339">
        <v>0</v>
      </c>
      <c r="C38" s="339">
        <v>0</v>
      </c>
      <c r="D38" s="339">
        <v>0</v>
      </c>
      <c r="E38" s="339">
        <v>14731</v>
      </c>
      <c r="F38" s="339">
        <v>5</v>
      </c>
      <c r="G38" s="339">
        <v>0</v>
      </c>
      <c r="H38" s="339">
        <v>0</v>
      </c>
      <c r="I38" s="339">
        <v>0</v>
      </c>
      <c r="J38" s="339">
        <v>73</v>
      </c>
      <c r="K38" s="339">
        <v>16</v>
      </c>
      <c r="L38" s="339">
        <v>3832</v>
      </c>
      <c r="M38" s="339">
        <v>0</v>
      </c>
      <c r="N38" s="339">
        <v>0</v>
      </c>
      <c r="O38" s="339">
        <v>0</v>
      </c>
      <c r="P38" s="339">
        <v>267</v>
      </c>
      <c r="Q38" s="339">
        <v>252</v>
      </c>
      <c r="R38" s="339">
        <v>40179</v>
      </c>
      <c r="S38" s="339">
        <v>0</v>
      </c>
      <c r="T38" s="339">
        <v>0</v>
      </c>
      <c r="U38" s="339">
        <v>292</v>
      </c>
      <c r="V38" s="339">
        <v>96</v>
      </c>
      <c r="W38" s="339">
        <v>0</v>
      </c>
      <c r="X38" s="339">
        <v>59743</v>
      </c>
    </row>
    <row r="39" spans="1:24" x14ac:dyDescent="0.2">
      <c r="A39" s="782" t="s">
        <v>395</v>
      </c>
      <c r="B39" s="339">
        <v>0</v>
      </c>
      <c r="C39" s="339">
        <v>0</v>
      </c>
      <c r="D39" s="339">
        <v>0</v>
      </c>
      <c r="E39" s="339">
        <v>2162</v>
      </c>
      <c r="F39" s="339">
        <v>312</v>
      </c>
      <c r="G39" s="339">
        <v>0</v>
      </c>
      <c r="H39" s="339">
        <v>0</v>
      </c>
      <c r="I39" s="339">
        <v>5126.1000000000004</v>
      </c>
      <c r="J39" s="339">
        <v>20331</v>
      </c>
      <c r="K39" s="339">
        <v>19562</v>
      </c>
      <c r="L39" s="339">
        <v>703</v>
      </c>
      <c r="M39" s="339">
        <v>2</v>
      </c>
      <c r="N39" s="339">
        <v>0</v>
      </c>
      <c r="O39" s="339">
        <v>5844</v>
      </c>
      <c r="P39" s="339">
        <v>1216221</v>
      </c>
      <c r="Q39" s="339">
        <v>3241</v>
      </c>
      <c r="R39" s="339">
        <v>3835</v>
      </c>
      <c r="S39" s="339">
        <v>13441</v>
      </c>
      <c r="T39" s="339">
        <v>8403</v>
      </c>
      <c r="U39" s="339">
        <v>75</v>
      </c>
      <c r="V39" s="339">
        <v>222543</v>
      </c>
      <c r="W39" s="339">
        <v>0</v>
      </c>
      <c r="X39" s="339">
        <v>1521801.1</v>
      </c>
    </row>
    <row r="40" spans="1:24" x14ac:dyDescent="0.2">
      <c r="A40" s="782" t="s">
        <v>426</v>
      </c>
      <c r="B40" s="339">
        <v>0</v>
      </c>
      <c r="C40" s="339">
        <v>0</v>
      </c>
      <c r="D40" s="339">
        <v>0</v>
      </c>
      <c r="E40" s="339">
        <v>0</v>
      </c>
      <c r="F40" s="339">
        <v>0</v>
      </c>
      <c r="G40" s="339">
        <v>0</v>
      </c>
      <c r="H40" s="339">
        <v>0</v>
      </c>
      <c r="I40" s="339">
        <v>0</v>
      </c>
      <c r="J40" s="339">
        <v>361</v>
      </c>
      <c r="K40" s="339">
        <v>12</v>
      </c>
      <c r="L40" s="339">
        <v>9</v>
      </c>
      <c r="M40" s="339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9">
        <v>0</v>
      </c>
      <c r="T40" s="339">
        <v>0</v>
      </c>
      <c r="U40" s="339">
        <v>27</v>
      </c>
      <c r="V40" s="339">
        <v>0</v>
      </c>
      <c r="W40" s="339">
        <v>0</v>
      </c>
      <c r="X40" s="339">
        <v>409</v>
      </c>
    </row>
    <row r="41" spans="1:24" x14ac:dyDescent="0.2">
      <c r="A41" s="782" t="s">
        <v>427</v>
      </c>
      <c r="B41" s="339">
        <v>0</v>
      </c>
      <c r="C41" s="339">
        <v>0</v>
      </c>
      <c r="D41" s="339">
        <v>0</v>
      </c>
      <c r="E41" s="339">
        <v>0</v>
      </c>
      <c r="F41" s="339">
        <v>0</v>
      </c>
      <c r="G41" s="339">
        <v>0</v>
      </c>
      <c r="H41" s="339">
        <v>0</v>
      </c>
      <c r="I41" s="339">
        <v>0</v>
      </c>
      <c r="J41" s="339">
        <v>13737</v>
      </c>
      <c r="K41" s="339">
        <v>0</v>
      </c>
      <c r="L41" s="339">
        <v>33</v>
      </c>
      <c r="M41" s="339">
        <v>0</v>
      </c>
      <c r="N41" s="339">
        <v>0</v>
      </c>
      <c r="O41" s="339">
        <v>0</v>
      </c>
      <c r="P41" s="339">
        <v>0</v>
      </c>
      <c r="Q41" s="339">
        <v>21</v>
      </c>
      <c r="R41" s="339">
        <v>402460</v>
      </c>
      <c r="S41" s="339">
        <v>0</v>
      </c>
      <c r="T41" s="339">
        <v>0</v>
      </c>
      <c r="U41" s="339">
        <v>37</v>
      </c>
      <c r="V41" s="339">
        <v>0</v>
      </c>
      <c r="W41" s="339">
        <v>0</v>
      </c>
      <c r="X41" s="339">
        <v>416288</v>
      </c>
    </row>
    <row r="42" spans="1:24" s="872" customFormat="1" ht="13.5" x14ac:dyDescent="0.2">
      <c r="A42" s="867" t="s">
        <v>3120</v>
      </c>
      <c r="B42" s="868">
        <v>17808</v>
      </c>
      <c r="C42" s="868">
        <v>64</v>
      </c>
      <c r="D42" s="868">
        <v>0</v>
      </c>
      <c r="E42" s="868">
        <v>206682</v>
      </c>
      <c r="F42" s="868">
        <v>500</v>
      </c>
      <c r="G42" s="868">
        <v>59696.846707890349</v>
      </c>
      <c r="H42" s="868">
        <v>12790</v>
      </c>
      <c r="I42" s="868">
        <v>16645.849999999999</v>
      </c>
      <c r="J42" s="868">
        <v>362688</v>
      </c>
      <c r="K42" s="868">
        <v>74492</v>
      </c>
      <c r="L42" s="868">
        <v>46467</v>
      </c>
      <c r="M42" s="868">
        <v>56438</v>
      </c>
      <c r="N42" s="868">
        <v>15604</v>
      </c>
      <c r="O42" s="868">
        <v>26749</v>
      </c>
      <c r="P42" s="868">
        <v>670224</v>
      </c>
      <c r="Q42" s="868">
        <v>14831</v>
      </c>
      <c r="R42" s="868">
        <v>1534404</v>
      </c>
      <c r="S42" s="868">
        <v>5597</v>
      </c>
      <c r="T42" s="868">
        <v>41713</v>
      </c>
      <c r="U42" s="868">
        <v>-187951.5</v>
      </c>
      <c r="V42" s="868">
        <v>453340</v>
      </c>
      <c r="W42" s="868">
        <v>5890926</v>
      </c>
      <c r="X42" s="868">
        <v>9319708.1967078894</v>
      </c>
    </row>
    <row r="43" spans="1:24" s="869" customFormat="1" x14ac:dyDescent="0.2">
      <c r="A43" s="1258" t="s">
        <v>83</v>
      </c>
      <c r="B43" s="1261"/>
      <c r="C43" s="1261"/>
      <c r="D43" s="1261"/>
      <c r="E43" s="1261"/>
      <c r="F43" s="1261"/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  <c r="Q43" s="1261"/>
      <c r="R43" s="1261"/>
      <c r="S43" s="1261"/>
      <c r="T43" s="1261"/>
      <c r="U43" s="1261"/>
      <c r="V43" s="1261"/>
      <c r="W43" s="1261"/>
      <c r="X43" s="1261"/>
    </row>
    <row r="44" spans="1:24" s="872" customFormat="1" ht="13.5" x14ac:dyDescent="0.2">
      <c r="A44" s="867" t="s">
        <v>3119</v>
      </c>
      <c r="B44" s="868">
        <v>0</v>
      </c>
      <c r="C44" s="868">
        <v>292558</v>
      </c>
      <c r="D44" s="868">
        <v>0</v>
      </c>
      <c r="E44" s="868">
        <v>202021</v>
      </c>
      <c r="F44" s="868">
        <v>0</v>
      </c>
      <c r="G44" s="868">
        <v>15456</v>
      </c>
      <c r="H44" s="868">
        <v>0</v>
      </c>
      <c r="I44" s="868">
        <v>49</v>
      </c>
      <c r="J44" s="868">
        <v>160419</v>
      </c>
      <c r="K44" s="868">
        <v>240687</v>
      </c>
      <c r="L44" s="868">
        <v>4884</v>
      </c>
      <c r="M44" s="868">
        <v>2151</v>
      </c>
      <c r="N44" s="868">
        <v>6950</v>
      </c>
      <c r="O44" s="868">
        <v>615805</v>
      </c>
      <c r="P44" s="868">
        <v>3378189</v>
      </c>
      <c r="Q44" s="868">
        <v>6300</v>
      </c>
      <c r="R44" s="868">
        <v>1492</v>
      </c>
      <c r="S44" s="868">
        <v>0</v>
      </c>
      <c r="T44" s="868">
        <v>233517</v>
      </c>
      <c r="U44" s="868">
        <v>84818</v>
      </c>
      <c r="V44" s="868">
        <v>762233</v>
      </c>
      <c r="W44" s="868">
        <v>79941</v>
      </c>
      <c r="X44" s="868">
        <v>6087470</v>
      </c>
    </row>
    <row r="45" spans="1:24" s="869" customFormat="1" ht="13.5" x14ac:dyDescent="0.2">
      <c r="A45" s="867" t="s">
        <v>608</v>
      </c>
      <c r="B45" s="868">
        <v>0</v>
      </c>
      <c r="C45" s="868">
        <v>36564</v>
      </c>
      <c r="D45" s="868">
        <v>0</v>
      </c>
      <c r="E45" s="868">
        <v>185849</v>
      </c>
      <c r="F45" s="868">
        <v>0</v>
      </c>
      <c r="G45" s="868">
        <v>10853</v>
      </c>
      <c r="H45" s="868">
        <v>0</v>
      </c>
      <c r="I45" s="868">
        <v>51.45</v>
      </c>
      <c r="J45" s="868">
        <v>475847</v>
      </c>
      <c r="K45" s="868">
        <v>263950</v>
      </c>
      <c r="L45" s="868">
        <v>7355</v>
      </c>
      <c r="M45" s="868">
        <v>439283</v>
      </c>
      <c r="N45" s="868">
        <v>5352</v>
      </c>
      <c r="O45" s="868">
        <v>982178</v>
      </c>
      <c r="P45" s="868">
        <v>3449969</v>
      </c>
      <c r="Q45" s="868">
        <v>28546</v>
      </c>
      <c r="R45" s="868">
        <v>3098</v>
      </c>
      <c r="S45" s="868">
        <v>136</v>
      </c>
      <c r="T45" s="868">
        <v>231717</v>
      </c>
      <c r="U45" s="868">
        <v>16676</v>
      </c>
      <c r="V45" s="868">
        <v>627172</v>
      </c>
      <c r="W45" s="868">
        <v>91633</v>
      </c>
      <c r="X45" s="868">
        <v>6856229.4500000002</v>
      </c>
    </row>
    <row r="46" spans="1:24" x14ac:dyDescent="0.2">
      <c r="A46" s="782" t="s">
        <v>390</v>
      </c>
      <c r="B46" s="339">
        <v>0</v>
      </c>
      <c r="C46" s="339">
        <v>36436</v>
      </c>
      <c r="D46" s="339">
        <v>0</v>
      </c>
      <c r="E46" s="339">
        <v>185849</v>
      </c>
      <c r="F46" s="339">
        <v>0</v>
      </c>
      <c r="G46" s="339">
        <v>0</v>
      </c>
      <c r="H46" s="339">
        <v>0</v>
      </c>
      <c r="I46" s="339">
        <v>51.45</v>
      </c>
      <c r="J46" s="339">
        <v>251712</v>
      </c>
      <c r="K46" s="339">
        <v>263950</v>
      </c>
      <c r="L46" s="339">
        <v>1083</v>
      </c>
      <c r="M46" s="339">
        <v>439283</v>
      </c>
      <c r="N46" s="339">
        <v>5352</v>
      </c>
      <c r="O46" s="339">
        <v>980570</v>
      </c>
      <c r="P46" s="339">
        <v>1490366</v>
      </c>
      <c r="Q46" s="339">
        <v>25366</v>
      </c>
      <c r="R46" s="339">
        <v>3098</v>
      </c>
      <c r="S46" s="339">
        <v>136</v>
      </c>
      <c r="T46" s="339">
        <v>204193</v>
      </c>
      <c r="U46" s="339">
        <v>15281</v>
      </c>
      <c r="V46" s="339">
        <v>627172</v>
      </c>
      <c r="W46" s="339">
        <v>91633</v>
      </c>
      <c r="X46" s="339">
        <v>4621531.45</v>
      </c>
    </row>
    <row r="47" spans="1:24" x14ac:dyDescent="0.2">
      <c r="A47" s="782" t="s">
        <v>391</v>
      </c>
      <c r="B47" s="339">
        <v>0</v>
      </c>
      <c r="C47" s="339">
        <v>128</v>
      </c>
      <c r="D47" s="339">
        <v>0</v>
      </c>
      <c r="E47" s="339">
        <v>0</v>
      </c>
      <c r="F47" s="339">
        <v>0</v>
      </c>
      <c r="G47" s="339">
        <v>10853</v>
      </c>
      <c r="H47" s="339">
        <v>0</v>
      </c>
      <c r="I47" s="339">
        <v>0</v>
      </c>
      <c r="J47" s="339">
        <v>53839</v>
      </c>
      <c r="K47" s="339">
        <v>0</v>
      </c>
      <c r="L47" s="339">
        <v>6272</v>
      </c>
      <c r="M47" s="339">
        <v>0</v>
      </c>
      <c r="N47" s="339">
        <v>0</v>
      </c>
      <c r="O47" s="339">
        <v>1331</v>
      </c>
      <c r="P47" s="339">
        <v>1959603</v>
      </c>
      <c r="Q47" s="339">
        <v>3165</v>
      </c>
      <c r="R47" s="339">
        <v>0</v>
      </c>
      <c r="S47" s="339">
        <v>0</v>
      </c>
      <c r="T47" s="339">
        <v>27506</v>
      </c>
      <c r="U47" s="339">
        <v>1190</v>
      </c>
      <c r="V47" s="339">
        <v>0</v>
      </c>
      <c r="W47" s="339">
        <v>0</v>
      </c>
      <c r="X47" s="339">
        <v>2063887</v>
      </c>
    </row>
    <row r="48" spans="1:24" x14ac:dyDescent="0.2">
      <c r="A48" s="782" t="s">
        <v>422</v>
      </c>
      <c r="B48" s="339">
        <v>0</v>
      </c>
      <c r="C48" s="339">
        <v>0</v>
      </c>
      <c r="D48" s="339">
        <v>0</v>
      </c>
      <c r="E48" s="339">
        <v>0</v>
      </c>
      <c r="F48" s="339">
        <v>0</v>
      </c>
      <c r="G48" s="339">
        <v>0</v>
      </c>
      <c r="H48" s="339">
        <v>0</v>
      </c>
      <c r="I48" s="339">
        <v>0</v>
      </c>
      <c r="J48" s="339">
        <v>25</v>
      </c>
      <c r="K48" s="339">
        <v>0</v>
      </c>
      <c r="L48" s="339">
        <v>0</v>
      </c>
      <c r="M48" s="339">
        <v>0</v>
      </c>
      <c r="N48" s="339">
        <v>0</v>
      </c>
      <c r="O48" s="339">
        <v>277</v>
      </c>
      <c r="P48" s="339">
        <v>0</v>
      </c>
      <c r="Q48" s="339">
        <v>0</v>
      </c>
      <c r="R48" s="339">
        <v>0</v>
      </c>
      <c r="S48" s="339">
        <v>0</v>
      </c>
      <c r="T48" s="339">
        <v>18</v>
      </c>
      <c r="U48" s="339">
        <v>0</v>
      </c>
      <c r="V48" s="339">
        <v>0</v>
      </c>
      <c r="W48" s="339">
        <v>0</v>
      </c>
      <c r="X48" s="339">
        <v>320</v>
      </c>
    </row>
    <row r="49" spans="1:24" x14ac:dyDescent="0.2">
      <c r="A49" s="782" t="s">
        <v>423</v>
      </c>
      <c r="B49" s="339">
        <v>0</v>
      </c>
      <c r="C49" s="339">
        <v>0</v>
      </c>
      <c r="D49" s="339">
        <v>0</v>
      </c>
      <c r="E49" s="339">
        <v>0</v>
      </c>
      <c r="F49" s="339">
        <v>0</v>
      </c>
      <c r="G49" s="339">
        <v>0</v>
      </c>
      <c r="H49" s="339">
        <v>0</v>
      </c>
      <c r="I49" s="339">
        <v>0</v>
      </c>
      <c r="J49" s="339">
        <v>3</v>
      </c>
      <c r="K49" s="339">
        <v>0</v>
      </c>
      <c r="L49" s="339">
        <v>0</v>
      </c>
      <c r="M49" s="339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</v>
      </c>
      <c r="W49" s="339">
        <v>0</v>
      </c>
      <c r="X49" s="339">
        <v>3</v>
      </c>
    </row>
    <row r="50" spans="1:24" x14ac:dyDescent="0.2">
      <c r="A50" s="782" t="s">
        <v>424</v>
      </c>
      <c r="B50" s="339">
        <v>0</v>
      </c>
      <c r="C50" s="339">
        <v>0</v>
      </c>
      <c r="D50" s="339">
        <v>0</v>
      </c>
      <c r="E50" s="339">
        <v>0</v>
      </c>
      <c r="F50" s="339">
        <v>0</v>
      </c>
      <c r="G50" s="339">
        <v>0</v>
      </c>
      <c r="H50" s="339">
        <v>0</v>
      </c>
      <c r="I50" s="339">
        <v>0</v>
      </c>
      <c r="J50" s="339">
        <v>170268</v>
      </c>
      <c r="K50" s="339">
        <v>0</v>
      </c>
      <c r="L50" s="339">
        <v>0</v>
      </c>
      <c r="M50" s="339">
        <v>0</v>
      </c>
      <c r="N50" s="339">
        <v>0</v>
      </c>
      <c r="O50" s="339">
        <v>0</v>
      </c>
      <c r="P50" s="339">
        <v>0</v>
      </c>
      <c r="Q50" s="339">
        <v>15</v>
      </c>
      <c r="R50" s="339">
        <v>0</v>
      </c>
      <c r="S50" s="339">
        <v>0</v>
      </c>
      <c r="T50" s="339">
        <v>0</v>
      </c>
      <c r="U50" s="339">
        <v>205</v>
      </c>
      <c r="V50" s="339">
        <v>0</v>
      </c>
      <c r="W50" s="339">
        <v>0</v>
      </c>
      <c r="X50" s="339">
        <v>170488</v>
      </c>
    </row>
    <row r="51" spans="1:24" s="872" customFormat="1" ht="13.5" x14ac:dyDescent="0.2">
      <c r="A51" s="871" t="s">
        <v>606</v>
      </c>
      <c r="B51" s="868">
        <v>0</v>
      </c>
      <c r="C51" s="868">
        <v>292558</v>
      </c>
      <c r="D51" s="868">
        <v>0</v>
      </c>
      <c r="E51" s="868">
        <v>181188</v>
      </c>
      <c r="F51" s="868">
        <v>0</v>
      </c>
      <c r="G51" s="868">
        <v>15456</v>
      </c>
      <c r="H51" s="868">
        <v>0</v>
      </c>
      <c r="I51" s="868">
        <v>57.75</v>
      </c>
      <c r="J51" s="868">
        <v>472287</v>
      </c>
      <c r="K51" s="868">
        <v>246965</v>
      </c>
      <c r="L51" s="868">
        <v>794</v>
      </c>
      <c r="M51" s="868">
        <v>3</v>
      </c>
      <c r="N51" s="868">
        <v>0</v>
      </c>
      <c r="O51" s="868">
        <v>822226</v>
      </c>
      <c r="P51" s="868">
        <v>4455055</v>
      </c>
      <c r="Q51" s="868">
        <v>21037</v>
      </c>
      <c r="R51" s="868">
        <v>1492</v>
      </c>
      <c r="S51" s="868">
        <v>8</v>
      </c>
      <c r="T51" s="868">
        <v>230068</v>
      </c>
      <c r="U51" s="868">
        <v>1368</v>
      </c>
      <c r="V51" s="868">
        <v>351605</v>
      </c>
      <c r="W51" s="868">
        <v>88375</v>
      </c>
      <c r="X51" s="868">
        <v>7180542.75</v>
      </c>
    </row>
    <row r="52" spans="1:24" x14ac:dyDescent="0.2">
      <c r="A52" s="782" t="s">
        <v>392</v>
      </c>
      <c r="B52" s="339">
        <v>0</v>
      </c>
      <c r="C52" s="339">
        <v>0</v>
      </c>
      <c r="D52" s="339">
        <v>0</v>
      </c>
      <c r="E52" s="339">
        <v>85</v>
      </c>
      <c r="F52" s="339">
        <v>0</v>
      </c>
      <c r="G52" s="339">
        <v>0</v>
      </c>
      <c r="H52" s="339">
        <v>0</v>
      </c>
      <c r="I52" s="339">
        <v>0</v>
      </c>
      <c r="J52" s="339">
        <v>406</v>
      </c>
      <c r="K52" s="339">
        <v>36</v>
      </c>
      <c r="L52" s="339">
        <v>1</v>
      </c>
      <c r="M52" s="339">
        <v>1</v>
      </c>
      <c r="N52" s="339">
        <v>0</v>
      </c>
      <c r="O52" s="339">
        <v>847</v>
      </c>
      <c r="P52" s="339">
        <v>8209</v>
      </c>
      <c r="Q52" s="339">
        <v>6</v>
      </c>
      <c r="R52" s="339">
        <v>0</v>
      </c>
      <c r="S52" s="339">
        <v>0</v>
      </c>
      <c r="T52" s="339">
        <v>306</v>
      </c>
      <c r="U52" s="339">
        <v>0</v>
      </c>
      <c r="V52" s="339">
        <v>564</v>
      </c>
      <c r="W52" s="339">
        <v>79</v>
      </c>
      <c r="X52" s="339">
        <v>10540</v>
      </c>
    </row>
    <row r="53" spans="1:24" x14ac:dyDescent="0.2">
      <c r="A53" s="782" t="s">
        <v>425</v>
      </c>
      <c r="B53" s="339">
        <v>0</v>
      </c>
      <c r="C53" s="339">
        <v>0</v>
      </c>
      <c r="D53" s="339">
        <v>0</v>
      </c>
      <c r="E53" s="339">
        <v>0</v>
      </c>
      <c r="F53" s="339">
        <v>0</v>
      </c>
      <c r="G53" s="339">
        <v>0</v>
      </c>
      <c r="H53" s="339">
        <v>0</v>
      </c>
      <c r="I53" s="339">
        <v>0</v>
      </c>
      <c r="J53" s="339">
        <v>0</v>
      </c>
      <c r="K53" s="339">
        <v>0</v>
      </c>
      <c r="L53" s="339">
        <v>0</v>
      </c>
      <c r="M53" s="339">
        <v>0</v>
      </c>
      <c r="N53" s="339">
        <v>0</v>
      </c>
      <c r="O53" s="339">
        <v>0</v>
      </c>
      <c r="P53" s="339">
        <v>0</v>
      </c>
      <c r="Q53" s="339">
        <v>2</v>
      </c>
      <c r="R53" s="339">
        <v>0</v>
      </c>
      <c r="S53" s="339">
        <v>0</v>
      </c>
      <c r="T53" s="339">
        <v>0</v>
      </c>
      <c r="U53" s="339">
        <v>11</v>
      </c>
      <c r="V53" s="339">
        <v>0</v>
      </c>
      <c r="W53" s="339">
        <v>88296</v>
      </c>
      <c r="X53" s="339">
        <v>88309</v>
      </c>
    </row>
    <row r="54" spans="1:24" x14ac:dyDescent="0.2">
      <c r="A54" s="782" t="s">
        <v>393</v>
      </c>
      <c r="B54" s="339">
        <v>0</v>
      </c>
      <c r="C54" s="339">
        <v>292558</v>
      </c>
      <c r="D54" s="339">
        <v>0</v>
      </c>
      <c r="E54" s="339">
        <v>164210</v>
      </c>
      <c r="F54" s="339">
        <v>0</v>
      </c>
      <c r="G54" s="339">
        <v>15456</v>
      </c>
      <c r="H54" s="339">
        <v>0</v>
      </c>
      <c r="I54" s="339">
        <v>57.75</v>
      </c>
      <c r="J54" s="339">
        <v>61235</v>
      </c>
      <c r="K54" s="339">
        <v>221662</v>
      </c>
      <c r="L54" s="339">
        <v>383</v>
      </c>
      <c r="M54" s="339">
        <v>0</v>
      </c>
      <c r="N54" s="339">
        <v>0</v>
      </c>
      <c r="O54" s="339">
        <v>452911</v>
      </c>
      <c r="P54" s="339">
        <v>1953592</v>
      </c>
      <c r="Q54" s="339">
        <v>18016</v>
      </c>
      <c r="R54" s="339">
        <v>1492</v>
      </c>
      <c r="S54" s="339">
        <v>0</v>
      </c>
      <c r="T54" s="339">
        <v>210450</v>
      </c>
      <c r="U54" s="339">
        <v>0</v>
      </c>
      <c r="V54" s="339">
        <v>82038</v>
      </c>
      <c r="W54" s="339">
        <v>0</v>
      </c>
      <c r="X54" s="339">
        <v>3474060.75</v>
      </c>
    </row>
    <row r="55" spans="1:24" x14ac:dyDescent="0.2">
      <c r="A55" s="782" t="s">
        <v>394</v>
      </c>
      <c r="B55" s="339">
        <v>0</v>
      </c>
      <c r="C55" s="339">
        <v>0</v>
      </c>
      <c r="D55" s="339">
        <v>0</v>
      </c>
      <c r="E55" s="339">
        <v>14731</v>
      </c>
      <c r="F55" s="339">
        <v>0</v>
      </c>
      <c r="G55" s="339">
        <v>0</v>
      </c>
      <c r="H55" s="339">
        <v>0</v>
      </c>
      <c r="I55" s="339">
        <v>0</v>
      </c>
      <c r="J55" s="339">
        <v>2071</v>
      </c>
      <c r="K55" s="339">
        <v>0</v>
      </c>
      <c r="L55" s="339">
        <v>377</v>
      </c>
      <c r="M55" s="339">
        <v>0</v>
      </c>
      <c r="N55" s="339">
        <v>0</v>
      </c>
      <c r="O55" s="339">
        <v>9437</v>
      </c>
      <c r="P55" s="339">
        <v>39633</v>
      </c>
      <c r="Q55" s="339">
        <v>4</v>
      </c>
      <c r="R55" s="339">
        <v>0</v>
      </c>
      <c r="S55" s="339">
        <v>0</v>
      </c>
      <c r="T55" s="339">
        <v>0</v>
      </c>
      <c r="U55" s="339">
        <v>960</v>
      </c>
      <c r="V55" s="339">
        <v>1066</v>
      </c>
      <c r="W55" s="339">
        <v>0</v>
      </c>
      <c r="X55" s="339">
        <v>68279</v>
      </c>
    </row>
    <row r="56" spans="1:24" x14ac:dyDescent="0.2">
      <c r="A56" s="782" t="s">
        <v>395</v>
      </c>
      <c r="B56" s="339">
        <v>0</v>
      </c>
      <c r="C56" s="339">
        <v>0</v>
      </c>
      <c r="D56" s="339">
        <v>0</v>
      </c>
      <c r="E56" s="339">
        <v>2162</v>
      </c>
      <c r="F56" s="339">
        <v>0</v>
      </c>
      <c r="G56" s="339">
        <v>0</v>
      </c>
      <c r="H56" s="339">
        <v>0</v>
      </c>
      <c r="I56" s="339">
        <v>0</v>
      </c>
      <c r="J56" s="339">
        <v>24553</v>
      </c>
      <c r="K56" s="339">
        <v>25267</v>
      </c>
      <c r="L56" s="339">
        <v>33</v>
      </c>
      <c r="M56" s="339">
        <v>2</v>
      </c>
      <c r="N56" s="339">
        <v>0</v>
      </c>
      <c r="O56" s="339">
        <v>359031</v>
      </c>
      <c r="P56" s="339">
        <v>2453621</v>
      </c>
      <c r="Q56" s="339">
        <v>3007</v>
      </c>
      <c r="R56" s="339">
        <v>0</v>
      </c>
      <c r="S56" s="339">
        <v>8</v>
      </c>
      <c r="T56" s="339">
        <v>19312</v>
      </c>
      <c r="U56" s="339">
        <v>349</v>
      </c>
      <c r="V56" s="339">
        <v>267937</v>
      </c>
      <c r="W56" s="339">
        <v>0</v>
      </c>
      <c r="X56" s="339">
        <v>3155282</v>
      </c>
    </row>
    <row r="57" spans="1:24" x14ac:dyDescent="0.2">
      <c r="A57" s="782" t="s">
        <v>426</v>
      </c>
      <c r="B57" s="339">
        <v>0</v>
      </c>
      <c r="C57" s="339">
        <v>0</v>
      </c>
      <c r="D57" s="339">
        <v>0</v>
      </c>
      <c r="E57" s="339">
        <v>0</v>
      </c>
      <c r="F57" s="339">
        <v>0</v>
      </c>
      <c r="G57" s="339">
        <v>0</v>
      </c>
      <c r="H57" s="339">
        <v>0</v>
      </c>
      <c r="I57" s="339">
        <v>0</v>
      </c>
      <c r="J57" s="339">
        <v>150089</v>
      </c>
      <c r="K57" s="339">
        <v>0</v>
      </c>
      <c r="L57" s="339">
        <v>0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18</v>
      </c>
      <c r="V57" s="339">
        <v>0</v>
      </c>
      <c r="W57" s="339">
        <v>0</v>
      </c>
      <c r="X57" s="339">
        <v>150107</v>
      </c>
    </row>
    <row r="58" spans="1:24" x14ac:dyDescent="0.2">
      <c r="A58" s="782" t="s">
        <v>427</v>
      </c>
      <c r="B58" s="339">
        <v>0</v>
      </c>
      <c r="C58" s="339">
        <v>0</v>
      </c>
      <c r="D58" s="339"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v>0</v>
      </c>
      <c r="J58" s="339">
        <v>233933</v>
      </c>
      <c r="K58" s="339">
        <v>0</v>
      </c>
      <c r="L58" s="339">
        <v>0</v>
      </c>
      <c r="M58" s="339">
        <v>0</v>
      </c>
      <c r="N58" s="339">
        <v>0</v>
      </c>
      <c r="O58" s="339">
        <v>0</v>
      </c>
      <c r="P58" s="339">
        <v>0</v>
      </c>
      <c r="Q58" s="339">
        <v>2</v>
      </c>
      <c r="R58" s="339">
        <v>0</v>
      </c>
      <c r="S58" s="339">
        <v>0</v>
      </c>
      <c r="T58" s="339">
        <v>0</v>
      </c>
      <c r="U58" s="339">
        <v>30</v>
      </c>
      <c r="V58" s="339">
        <v>0</v>
      </c>
      <c r="W58" s="339">
        <v>0</v>
      </c>
      <c r="X58" s="339">
        <v>233965</v>
      </c>
    </row>
    <row r="59" spans="1:24" s="872" customFormat="1" ht="13.5" x14ac:dyDescent="0.2">
      <c r="A59" s="867" t="s">
        <v>3120</v>
      </c>
      <c r="B59" s="868">
        <v>0</v>
      </c>
      <c r="C59" s="868">
        <v>36564</v>
      </c>
      <c r="D59" s="868">
        <v>0</v>
      </c>
      <c r="E59" s="868">
        <v>206682</v>
      </c>
      <c r="F59" s="868">
        <v>0</v>
      </c>
      <c r="G59" s="868">
        <v>10853</v>
      </c>
      <c r="H59" s="868">
        <v>0</v>
      </c>
      <c r="I59" s="868">
        <v>42.7</v>
      </c>
      <c r="J59" s="868">
        <v>227644</v>
      </c>
      <c r="K59" s="868">
        <v>257672</v>
      </c>
      <c r="L59" s="868">
        <v>11445</v>
      </c>
      <c r="M59" s="868">
        <v>441431</v>
      </c>
      <c r="N59" s="868">
        <v>12302</v>
      </c>
      <c r="O59" s="868">
        <v>775757</v>
      </c>
      <c r="P59" s="868">
        <v>2373103</v>
      </c>
      <c r="Q59" s="868">
        <v>13796</v>
      </c>
      <c r="R59" s="868">
        <v>3098</v>
      </c>
      <c r="S59" s="868">
        <v>128</v>
      </c>
      <c r="T59" s="868">
        <v>235166</v>
      </c>
      <c r="U59" s="868">
        <v>99951</v>
      </c>
      <c r="V59" s="868">
        <v>1037800</v>
      </c>
      <c r="W59" s="868">
        <v>83199</v>
      </c>
      <c r="X59" s="868">
        <v>5826633.7000000002</v>
      </c>
    </row>
    <row r="60" spans="1:24" s="869" customFormat="1" x14ac:dyDescent="0.2">
      <c r="A60" s="1258" t="s">
        <v>84</v>
      </c>
      <c r="B60" s="1261"/>
      <c r="C60" s="1261"/>
      <c r="D60" s="1261"/>
      <c r="E60" s="1261"/>
      <c r="F60" s="1261"/>
      <c r="G60" s="1261"/>
      <c r="H60" s="1261"/>
      <c r="I60" s="1261"/>
      <c r="J60" s="1261"/>
      <c r="K60" s="1261"/>
      <c r="L60" s="1261"/>
      <c r="M60" s="1261"/>
      <c r="N60" s="1261"/>
      <c r="O60" s="1261"/>
      <c r="P60" s="1261"/>
      <c r="Q60" s="1261"/>
      <c r="R60" s="1261"/>
      <c r="S60" s="1261"/>
      <c r="T60" s="1261"/>
      <c r="U60" s="1261"/>
      <c r="V60" s="1261"/>
      <c r="W60" s="1261"/>
      <c r="X60" s="1261"/>
    </row>
    <row r="61" spans="1:24" s="869" customFormat="1" ht="13.5" x14ac:dyDescent="0.2">
      <c r="A61" s="867" t="s">
        <v>3119</v>
      </c>
      <c r="B61" s="868">
        <v>0</v>
      </c>
      <c r="C61" s="868">
        <v>14187</v>
      </c>
      <c r="D61" s="868">
        <v>0</v>
      </c>
      <c r="E61" s="868">
        <v>0</v>
      </c>
      <c r="F61" s="868">
        <v>0</v>
      </c>
      <c r="G61" s="868">
        <v>4548</v>
      </c>
      <c r="H61" s="868">
        <v>0</v>
      </c>
      <c r="I61" s="868">
        <v>0</v>
      </c>
      <c r="J61" s="868">
        <v>460</v>
      </c>
      <c r="K61" s="868">
        <v>6634</v>
      </c>
      <c r="L61" s="868">
        <v>19</v>
      </c>
      <c r="M61" s="868">
        <v>0</v>
      </c>
      <c r="N61" s="868">
        <v>0</v>
      </c>
      <c r="O61" s="868">
        <v>0</v>
      </c>
      <c r="P61" s="868">
        <v>65883</v>
      </c>
      <c r="Q61" s="868">
        <v>98</v>
      </c>
      <c r="R61" s="868">
        <v>0</v>
      </c>
      <c r="S61" s="868">
        <v>272</v>
      </c>
      <c r="T61" s="868">
        <v>295</v>
      </c>
      <c r="U61" s="868">
        <v>0</v>
      </c>
      <c r="V61" s="868">
        <v>405</v>
      </c>
      <c r="W61" s="868">
        <v>0</v>
      </c>
      <c r="X61" s="868">
        <v>92801</v>
      </c>
    </row>
    <row r="62" spans="1:24" s="869" customFormat="1" ht="13.5" x14ac:dyDescent="0.2">
      <c r="A62" s="867" t="s">
        <v>608</v>
      </c>
      <c r="B62" s="868">
        <v>0</v>
      </c>
      <c r="C62" s="868">
        <v>18210</v>
      </c>
      <c r="D62" s="868">
        <v>0</v>
      </c>
      <c r="E62" s="868">
        <v>0</v>
      </c>
      <c r="F62" s="868">
        <v>0</v>
      </c>
      <c r="G62" s="868">
        <v>2724</v>
      </c>
      <c r="H62" s="868">
        <v>0</v>
      </c>
      <c r="I62" s="868">
        <v>0</v>
      </c>
      <c r="J62" s="868">
        <v>354</v>
      </c>
      <c r="K62" s="868">
        <v>59975</v>
      </c>
      <c r="L62" s="868">
        <v>17</v>
      </c>
      <c r="M62" s="868">
        <v>252</v>
      </c>
      <c r="N62" s="868">
        <v>0</v>
      </c>
      <c r="O62" s="868">
        <v>0</v>
      </c>
      <c r="P62" s="868">
        <v>112275</v>
      </c>
      <c r="Q62" s="868">
        <v>1913</v>
      </c>
      <c r="R62" s="868">
        <v>0</v>
      </c>
      <c r="S62" s="868">
        <v>251</v>
      </c>
      <c r="T62" s="868">
        <v>409</v>
      </c>
      <c r="U62" s="868">
        <v>140</v>
      </c>
      <c r="V62" s="868">
        <v>655</v>
      </c>
      <c r="W62" s="868">
        <v>0</v>
      </c>
      <c r="X62" s="868">
        <v>197175</v>
      </c>
    </row>
    <row r="63" spans="1:24" x14ac:dyDescent="0.2">
      <c r="A63" s="782" t="s">
        <v>390</v>
      </c>
      <c r="B63" s="339">
        <v>0</v>
      </c>
      <c r="C63" s="339">
        <v>18210</v>
      </c>
      <c r="D63" s="339">
        <v>0</v>
      </c>
      <c r="E63" s="339">
        <v>0</v>
      </c>
      <c r="F63" s="339">
        <v>0</v>
      </c>
      <c r="G63" s="339">
        <v>0</v>
      </c>
      <c r="H63" s="339">
        <v>0</v>
      </c>
      <c r="I63" s="339">
        <v>0</v>
      </c>
      <c r="J63" s="339">
        <v>74</v>
      </c>
      <c r="K63" s="339">
        <v>59975</v>
      </c>
      <c r="L63" s="339">
        <v>0</v>
      </c>
      <c r="M63" s="339">
        <v>252</v>
      </c>
      <c r="N63" s="339">
        <v>0</v>
      </c>
      <c r="O63" s="339">
        <v>0</v>
      </c>
      <c r="P63" s="339">
        <v>91552</v>
      </c>
      <c r="Q63" s="339">
        <v>1913</v>
      </c>
      <c r="R63" s="339">
        <v>0</v>
      </c>
      <c r="S63" s="339">
        <v>44</v>
      </c>
      <c r="T63" s="339">
        <v>19</v>
      </c>
      <c r="U63" s="339">
        <v>0</v>
      </c>
      <c r="V63" s="339">
        <v>655</v>
      </c>
      <c r="W63" s="339">
        <v>0</v>
      </c>
      <c r="X63" s="339">
        <v>172694</v>
      </c>
    </row>
    <row r="64" spans="1:24" x14ac:dyDescent="0.2">
      <c r="A64" s="782" t="s">
        <v>391</v>
      </c>
      <c r="B64" s="339">
        <v>0</v>
      </c>
      <c r="C64" s="339">
        <v>0</v>
      </c>
      <c r="D64" s="339">
        <v>0</v>
      </c>
      <c r="E64" s="339">
        <v>0</v>
      </c>
      <c r="F64" s="339">
        <v>0</v>
      </c>
      <c r="G64" s="339">
        <v>2724</v>
      </c>
      <c r="H64" s="339">
        <v>0</v>
      </c>
      <c r="I64" s="339">
        <v>0</v>
      </c>
      <c r="J64" s="339">
        <v>52</v>
      </c>
      <c r="K64" s="339">
        <v>0</v>
      </c>
      <c r="L64" s="339">
        <v>17</v>
      </c>
      <c r="M64" s="339">
        <v>0</v>
      </c>
      <c r="N64" s="339">
        <v>0</v>
      </c>
      <c r="O64" s="339">
        <v>0</v>
      </c>
      <c r="P64" s="339">
        <v>20723</v>
      </c>
      <c r="Q64" s="339">
        <v>0</v>
      </c>
      <c r="R64" s="339">
        <v>0</v>
      </c>
      <c r="S64" s="339">
        <v>207</v>
      </c>
      <c r="T64" s="339">
        <v>390</v>
      </c>
      <c r="U64" s="339">
        <v>140</v>
      </c>
      <c r="V64" s="339">
        <v>0</v>
      </c>
      <c r="W64" s="339">
        <v>0</v>
      </c>
      <c r="X64" s="339">
        <v>24253</v>
      </c>
    </row>
    <row r="65" spans="1:24" x14ac:dyDescent="0.2">
      <c r="A65" s="782" t="s">
        <v>422</v>
      </c>
      <c r="B65" s="339">
        <v>0</v>
      </c>
      <c r="C65" s="339">
        <v>0</v>
      </c>
      <c r="D65" s="339">
        <v>0</v>
      </c>
      <c r="E65" s="339">
        <v>0</v>
      </c>
      <c r="F65" s="339">
        <v>0</v>
      </c>
      <c r="G65" s="339">
        <v>0</v>
      </c>
      <c r="H65" s="339">
        <v>0</v>
      </c>
      <c r="I65" s="339">
        <v>0</v>
      </c>
      <c r="J65" s="339">
        <v>0</v>
      </c>
      <c r="K65" s="339">
        <v>0</v>
      </c>
      <c r="L65" s="339">
        <v>0</v>
      </c>
      <c r="M65" s="339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9">
        <v>0</v>
      </c>
      <c r="T65" s="339">
        <v>0</v>
      </c>
      <c r="U65" s="339">
        <v>0</v>
      </c>
      <c r="V65" s="339">
        <v>0</v>
      </c>
      <c r="W65" s="339">
        <v>0</v>
      </c>
      <c r="X65" s="339">
        <v>0</v>
      </c>
    </row>
    <row r="66" spans="1:24" x14ac:dyDescent="0.2">
      <c r="A66" s="782" t="s">
        <v>423</v>
      </c>
      <c r="B66" s="339">
        <v>0</v>
      </c>
      <c r="C66" s="339">
        <v>0</v>
      </c>
      <c r="D66" s="339">
        <v>0</v>
      </c>
      <c r="E66" s="339">
        <v>0</v>
      </c>
      <c r="F66" s="339">
        <v>0</v>
      </c>
      <c r="G66" s="339">
        <v>0</v>
      </c>
      <c r="H66" s="339">
        <v>0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W66" s="339">
        <v>0</v>
      </c>
      <c r="X66" s="339">
        <v>0</v>
      </c>
    </row>
    <row r="67" spans="1:24" x14ac:dyDescent="0.2">
      <c r="A67" s="782" t="s">
        <v>424</v>
      </c>
      <c r="B67" s="339">
        <v>0</v>
      </c>
      <c r="C67" s="339">
        <v>0</v>
      </c>
      <c r="D67" s="339"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228</v>
      </c>
      <c r="K67" s="339">
        <v>0</v>
      </c>
      <c r="L67" s="339">
        <v>0</v>
      </c>
      <c r="M67" s="339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0</v>
      </c>
      <c r="W67" s="339">
        <v>0</v>
      </c>
      <c r="X67" s="339">
        <v>228</v>
      </c>
    </row>
    <row r="68" spans="1:24" s="872" customFormat="1" ht="13.5" x14ac:dyDescent="0.2">
      <c r="A68" s="871" t="s">
        <v>606</v>
      </c>
      <c r="B68" s="868">
        <v>0</v>
      </c>
      <c r="C68" s="868">
        <v>14187</v>
      </c>
      <c r="D68" s="868">
        <v>0</v>
      </c>
      <c r="E68" s="868">
        <v>0</v>
      </c>
      <c r="F68" s="868">
        <v>0</v>
      </c>
      <c r="G68" s="868">
        <v>4548</v>
      </c>
      <c r="H68" s="868">
        <v>0</v>
      </c>
      <c r="I68" s="868">
        <v>0</v>
      </c>
      <c r="J68" s="868">
        <v>144</v>
      </c>
      <c r="K68" s="868">
        <v>19030</v>
      </c>
      <c r="L68" s="868">
        <v>2</v>
      </c>
      <c r="M68" s="868">
        <v>0</v>
      </c>
      <c r="N68" s="868">
        <v>0</v>
      </c>
      <c r="O68" s="868">
        <v>0</v>
      </c>
      <c r="P68" s="868">
        <v>101160</v>
      </c>
      <c r="Q68" s="868">
        <v>1668</v>
      </c>
      <c r="R68" s="868">
        <v>0</v>
      </c>
      <c r="S68" s="868">
        <v>453</v>
      </c>
      <c r="T68" s="868">
        <v>295</v>
      </c>
      <c r="U68" s="868">
        <v>0</v>
      </c>
      <c r="V68" s="868">
        <v>451</v>
      </c>
      <c r="W68" s="868">
        <v>0</v>
      </c>
      <c r="X68" s="868">
        <v>141938</v>
      </c>
    </row>
    <row r="69" spans="1:24" x14ac:dyDescent="0.2">
      <c r="A69" s="782" t="s">
        <v>392</v>
      </c>
      <c r="B69" s="339">
        <v>0</v>
      </c>
      <c r="C69" s="339">
        <v>0</v>
      </c>
      <c r="D69" s="339">
        <v>0</v>
      </c>
      <c r="E69" s="339">
        <v>0</v>
      </c>
      <c r="F69" s="339">
        <v>0</v>
      </c>
      <c r="G69" s="339">
        <v>0</v>
      </c>
      <c r="H69" s="339">
        <v>0</v>
      </c>
      <c r="I69" s="339">
        <v>0</v>
      </c>
      <c r="J69" s="339">
        <v>0</v>
      </c>
      <c r="K69" s="339">
        <v>0</v>
      </c>
      <c r="L69" s="339">
        <v>0</v>
      </c>
      <c r="M69" s="339">
        <v>0</v>
      </c>
      <c r="N69" s="339">
        <v>0</v>
      </c>
      <c r="O69" s="339">
        <v>0</v>
      </c>
      <c r="P69" s="339">
        <v>135</v>
      </c>
      <c r="Q69" s="339">
        <v>0</v>
      </c>
      <c r="R69" s="339">
        <v>0</v>
      </c>
      <c r="S69" s="339">
        <v>0</v>
      </c>
      <c r="T69" s="339">
        <v>0</v>
      </c>
      <c r="U69" s="339">
        <v>0</v>
      </c>
      <c r="V69" s="339">
        <v>0</v>
      </c>
      <c r="W69" s="339">
        <v>0</v>
      </c>
      <c r="X69" s="339">
        <v>135</v>
      </c>
    </row>
    <row r="70" spans="1:24" x14ac:dyDescent="0.2">
      <c r="A70" s="782" t="s">
        <v>425</v>
      </c>
      <c r="B70" s="339">
        <v>0</v>
      </c>
      <c r="C70" s="339">
        <v>0</v>
      </c>
      <c r="D70" s="339">
        <v>0</v>
      </c>
      <c r="E70" s="339">
        <v>0</v>
      </c>
      <c r="F70" s="339">
        <v>0</v>
      </c>
      <c r="G70" s="339">
        <v>0</v>
      </c>
      <c r="H70" s="339">
        <v>0</v>
      </c>
      <c r="I70" s="339">
        <v>0</v>
      </c>
      <c r="J70" s="339">
        <v>0</v>
      </c>
      <c r="K70" s="339">
        <v>0</v>
      </c>
      <c r="L70" s="339">
        <v>0</v>
      </c>
      <c r="M70" s="339">
        <v>0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1</v>
      </c>
      <c r="T70" s="339">
        <v>0</v>
      </c>
      <c r="U70" s="339">
        <v>0</v>
      </c>
      <c r="V70" s="339">
        <v>0</v>
      </c>
      <c r="W70" s="339">
        <v>0</v>
      </c>
      <c r="X70" s="339">
        <v>1</v>
      </c>
    </row>
    <row r="71" spans="1:24" x14ac:dyDescent="0.2">
      <c r="A71" s="782" t="s">
        <v>393</v>
      </c>
      <c r="B71" s="339">
        <v>0</v>
      </c>
      <c r="C71" s="339">
        <v>14187</v>
      </c>
      <c r="D71" s="339">
        <v>0</v>
      </c>
      <c r="E71" s="339">
        <v>0</v>
      </c>
      <c r="F71" s="339">
        <v>0</v>
      </c>
      <c r="G71" s="339">
        <v>4548</v>
      </c>
      <c r="H71" s="339">
        <v>0</v>
      </c>
      <c r="I71" s="339">
        <v>0</v>
      </c>
      <c r="J71" s="339">
        <v>57</v>
      </c>
      <c r="K71" s="339">
        <v>6634</v>
      </c>
      <c r="L71" s="339">
        <v>0</v>
      </c>
      <c r="M71" s="339">
        <v>0</v>
      </c>
      <c r="N71" s="339">
        <v>0</v>
      </c>
      <c r="O71" s="339">
        <v>0</v>
      </c>
      <c r="P71" s="339">
        <v>50929</v>
      </c>
      <c r="Q71" s="339">
        <v>1208</v>
      </c>
      <c r="R71" s="339">
        <v>0</v>
      </c>
      <c r="S71" s="339">
        <v>264</v>
      </c>
      <c r="T71" s="339">
        <v>295</v>
      </c>
      <c r="U71" s="339">
        <v>0</v>
      </c>
      <c r="V71" s="339">
        <v>364</v>
      </c>
      <c r="W71" s="339">
        <v>0</v>
      </c>
      <c r="X71" s="339">
        <v>78486</v>
      </c>
    </row>
    <row r="72" spans="1:24" x14ac:dyDescent="0.2">
      <c r="A72" s="782" t="s">
        <v>394</v>
      </c>
      <c r="B72" s="339">
        <v>0</v>
      </c>
      <c r="C72" s="339">
        <v>0</v>
      </c>
      <c r="D72" s="339">
        <v>0</v>
      </c>
      <c r="E72" s="339">
        <v>0</v>
      </c>
      <c r="F72" s="339">
        <v>0</v>
      </c>
      <c r="G72" s="339">
        <v>0</v>
      </c>
      <c r="H72" s="339">
        <v>0</v>
      </c>
      <c r="I72" s="339">
        <v>0</v>
      </c>
      <c r="J72" s="339">
        <v>0</v>
      </c>
      <c r="K72" s="339">
        <v>0</v>
      </c>
      <c r="L72" s="339">
        <v>2</v>
      </c>
      <c r="M72" s="339">
        <v>0</v>
      </c>
      <c r="N72" s="339">
        <v>0</v>
      </c>
      <c r="O72" s="339">
        <v>0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</v>
      </c>
      <c r="W72" s="339">
        <v>0</v>
      </c>
      <c r="X72" s="339">
        <v>2</v>
      </c>
    </row>
    <row r="73" spans="1:24" x14ac:dyDescent="0.2">
      <c r="A73" s="782" t="s">
        <v>395</v>
      </c>
      <c r="B73" s="339">
        <v>0</v>
      </c>
      <c r="C73" s="339">
        <v>0</v>
      </c>
      <c r="D73" s="339">
        <v>0</v>
      </c>
      <c r="E73" s="339">
        <v>0</v>
      </c>
      <c r="F73" s="339">
        <v>0</v>
      </c>
      <c r="G73" s="339">
        <v>0</v>
      </c>
      <c r="H73" s="339">
        <v>0</v>
      </c>
      <c r="I73" s="339">
        <v>0</v>
      </c>
      <c r="J73" s="339">
        <v>87</v>
      </c>
      <c r="K73" s="339">
        <v>12396</v>
      </c>
      <c r="L73" s="339">
        <v>0</v>
      </c>
      <c r="M73" s="339">
        <v>0</v>
      </c>
      <c r="N73" s="339">
        <v>0</v>
      </c>
      <c r="O73" s="339">
        <v>0</v>
      </c>
      <c r="P73" s="339">
        <v>50096</v>
      </c>
      <c r="Q73" s="339">
        <v>460</v>
      </c>
      <c r="R73" s="339">
        <v>0</v>
      </c>
      <c r="S73" s="339">
        <v>188</v>
      </c>
      <c r="T73" s="339">
        <v>0</v>
      </c>
      <c r="U73" s="339">
        <v>0</v>
      </c>
      <c r="V73" s="339">
        <v>87</v>
      </c>
      <c r="W73" s="339">
        <v>0</v>
      </c>
      <c r="X73" s="339">
        <v>63314</v>
      </c>
    </row>
    <row r="74" spans="1:24" x14ac:dyDescent="0.2">
      <c r="A74" s="782" t="s">
        <v>426</v>
      </c>
      <c r="B74" s="339">
        <v>0</v>
      </c>
      <c r="C74" s="339">
        <v>0</v>
      </c>
      <c r="D74" s="339">
        <v>0</v>
      </c>
      <c r="E74" s="339">
        <v>0</v>
      </c>
      <c r="F74" s="339">
        <v>0</v>
      </c>
      <c r="G74" s="339">
        <v>0</v>
      </c>
      <c r="H74" s="339">
        <v>0</v>
      </c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W74" s="339">
        <v>0</v>
      </c>
      <c r="X74" s="339">
        <v>0</v>
      </c>
    </row>
    <row r="75" spans="1:24" x14ac:dyDescent="0.2">
      <c r="A75" s="782" t="s">
        <v>427</v>
      </c>
      <c r="B75" s="339">
        <v>0</v>
      </c>
      <c r="C75" s="339">
        <v>0</v>
      </c>
      <c r="D75" s="339">
        <v>0</v>
      </c>
      <c r="E75" s="339">
        <v>0</v>
      </c>
      <c r="F75" s="339">
        <v>0</v>
      </c>
      <c r="G75" s="339">
        <v>0</v>
      </c>
      <c r="H75" s="339">
        <v>0</v>
      </c>
      <c r="I75" s="339">
        <v>0</v>
      </c>
      <c r="J75" s="339">
        <v>0</v>
      </c>
      <c r="K75" s="339">
        <v>0</v>
      </c>
      <c r="L75" s="339">
        <v>0</v>
      </c>
      <c r="M75" s="339">
        <v>0</v>
      </c>
      <c r="N75" s="339">
        <v>0</v>
      </c>
      <c r="O75" s="339">
        <v>0</v>
      </c>
      <c r="P75" s="339">
        <v>0</v>
      </c>
      <c r="Q75" s="339">
        <v>0</v>
      </c>
      <c r="R75" s="339">
        <v>0</v>
      </c>
      <c r="S75" s="339">
        <v>0</v>
      </c>
      <c r="T75" s="339">
        <v>0</v>
      </c>
      <c r="U75" s="339">
        <v>0</v>
      </c>
      <c r="V75" s="339">
        <v>0</v>
      </c>
      <c r="W75" s="339">
        <v>0</v>
      </c>
      <c r="X75" s="339">
        <v>0</v>
      </c>
    </row>
    <row r="76" spans="1:24" s="872" customFormat="1" ht="13.5" x14ac:dyDescent="0.2">
      <c r="A76" s="867" t="s">
        <v>3120</v>
      </c>
      <c r="B76" s="868">
        <v>0</v>
      </c>
      <c r="C76" s="868">
        <v>18210</v>
      </c>
      <c r="D76" s="868">
        <v>0</v>
      </c>
      <c r="E76" s="868">
        <v>0</v>
      </c>
      <c r="F76" s="868">
        <v>0</v>
      </c>
      <c r="G76" s="868">
        <v>2724</v>
      </c>
      <c r="H76" s="868">
        <v>0</v>
      </c>
      <c r="I76" s="868">
        <v>0</v>
      </c>
      <c r="J76" s="868">
        <v>442</v>
      </c>
      <c r="K76" s="868">
        <v>47579</v>
      </c>
      <c r="L76" s="868">
        <v>34</v>
      </c>
      <c r="M76" s="868">
        <v>252</v>
      </c>
      <c r="N76" s="868">
        <v>0</v>
      </c>
      <c r="O76" s="868">
        <v>0</v>
      </c>
      <c r="P76" s="868">
        <v>76998</v>
      </c>
      <c r="Q76" s="868">
        <v>343</v>
      </c>
      <c r="R76" s="868">
        <v>0</v>
      </c>
      <c r="S76" s="868">
        <v>70</v>
      </c>
      <c r="T76" s="868">
        <v>409</v>
      </c>
      <c r="U76" s="868">
        <v>140</v>
      </c>
      <c r="V76" s="868">
        <v>609</v>
      </c>
      <c r="W76" s="868">
        <v>0</v>
      </c>
      <c r="X76" s="868">
        <v>147810</v>
      </c>
    </row>
    <row r="77" spans="1:24" s="869" customFormat="1" x14ac:dyDescent="0.2">
      <c r="A77" s="1258" t="s">
        <v>85</v>
      </c>
      <c r="B77" s="1261"/>
      <c r="C77" s="1261"/>
      <c r="D77" s="1261"/>
      <c r="E77" s="1261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</row>
    <row r="78" spans="1:24" s="869" customFormat="1" ht="13.5" x14ac:dyDescent="0.2">
      <c r="A78" s="867" t="s">
        <v>3119</v>
      </c>
      <c r="B78" s="868">
        <v>0</v>
      </c>
      <c r="C78" s="868">
        <v>106600</v>
      </c>
      <c r="D78" s="868">
        <v>0</v>
      </c>
      <c r="E78" s="868">
        <v>0</v>
      </c>
      <c r="F78" s="868">
        <v>0</v>
      </c>
      <c r="G78" s="868">
        <v>0</v>
      </c>
      <c r="H78" s="868">
        <v>0</v>
      </c>
      <c r="I78" s="868">
        <v>0</v>
      </c>
      <c r="J78" s="868">
        <v>137301</v>
      </c>
      <c r="K78" s="868">
        <v>132</v>
      </c>
      <c r="L78" s="868">
        <v>0</v>
      </c>
      <c r="M78" s="868">
        <v>0</v>
      </c>
      <c r="N78" s="868">
        <v>0</v>
      </c>
      <c r="O78" s="868">
        <v>315166</v>
      </c>
      <c r="P78" s="868">
        <v>948000</v>
      </c>
      <c r="Q78" s="868">
        <v>0</v>
      </c>
      <c r="R78" s="868">
        <v>0</v>
      </c>
      <c r="S78" s="868">
        <v>0</v>
      </c>
      <c r="T78" s="868">
        <v>0</v>
      </c>
      <c r="U78" s="868">
        <v>0</v>
      </c>
      <c r="V78" s="868">
        <v>692130</v>
      </c>
      <c r="W78" s="868">
        <v>0</v>
      </c>
      <c r="X78" s="868">
        <v>2199329</v>
      </c>
    </row>
    <row r="79" spans="1:24" s="869" customFormat="1" ht="13.5" x14ac:dyDescent="0.2">
      <c r="A79" s="867" t="s">
        <v>608</v>
      </c>
      <c r="B79" s="868">
        <v>0</v>
      </c>
      <c r="C79" s="868">
        <v>218608</v>
      </c>
      <c r="D79" s="868">
        <v>0</v>
      </c>
      <c r="E79" s="868">
        <v>0</v>
      </c>
      <c r="F79" s="868">
        <v>0</v>
      </c>
      <c r="G79" s="868">
        <v>0</v>
      </c>
      <c r="H79" s="868">
        <v>0</v>
      </c>
      <c r="I79" s="868">
        <v>0</v>
      </c>
      <c r="J79" s="868">
        <v>442202</v>
      </c>
      <c r="K79" s="868">
        <v>263950</v>
      </c>
      <c r="L79" s="868">
        <v>0</v>
      </c>
      <c r="M79" s="868">
        <v>49331</v>
      </c>
      <c r="N79" s="868">
        <v>0</v>
      </c>
      <c r="O79" s="868">
        <v>591234</v>
      </c>
      <c r="P79" s="868">
        <v>936281</v>
      </c>
      <c r="Q79" s="868">
        <v>0</v>
      </c>
      <c r="R79" s="868">
        <v>0</v>
      </c>
      <c r="S79" s="868">
        <v>0</v>
      </c>
      <c r="T79" s="868">
        <v>0</v>
      </c>
      <c r="U79" s="868">
        <v>0</v>
      </c>
      <c r="V79" s="868">
        <v>701844</v>
      </c>
      <c r="W79" s="868">
        <v>0</v>
      </c>
      <c r="X79" s="868">
        <v>3203450</v>
      </c>
    </row>
    <row r="80" spans="1:24" x14ac:dyDescent="0.2">
      <c r="A80" s="782" t="s">
        <v>390</v>
      </c>
      <c r="B80" s="339">
        <v>0</v>
      </c>
      <c r="C80" s="339">
        <v>218544</v>
      </c>
      <c r="D80" s="339">
        <v>0</v>
      </c>
      <c r="E80" s="339">
        <v>0</v>
      </c>
      <c r="F80" s="339">
        <v>0</v>
      </c>
      <c r="G80" s="339">
        <v>0</v>
      </c>
      <c r="H80" s="339">
        <v>0</v>
      </c>
      <c r="I80" s="339">
        <v>0</v>
      </c>
      <c r="J80" s="339">
        <v>295044</v>
      </c>
      <c r="K80" s="339">
        <v>263950</v>
      </c>
      <c r="L80" s="339">
        <v>0</v>
      </c>
      <c r="M80" s="339">
        <v>49331</v>
      </c>
      <c r="N80" s="339">
        <v>0</v>
      </c>
      <c r="O80" s="339">
        <v>591054</v>
      </c>
      <c r="P80" s="339">
        <v>378833</v>
      </c>
      <c r="Q80" s="339">
        <v>0</v>
      </c>
      <c r="R80" s="339">
        <v>0</v>
      </c>
      <c r="S80" s="339">
        <v>0</v>
      </c>
      <c r="T80" s="339">
        <v>0</v>
      </c>
      <c r="U80" s="339">
        <v>0</v>
      </c>
      <c r="V80" s="339">
        <v>701844</v>
      </c>
      <c r="W80" s="339">
        <v>0</v>
      </c>
      <c r="X80" s="339">
        <v>2498600</v>
      </c>
    </row>
    <row r="81" spans="1:24" x14ac:dyDescent="0.2">
      <c r="A81" s="782" t="s">
        <v>391</v>
      </c>
      <c r="B81" s="339">
        <v>0</v>
      </c>
      <c r="C81" s="339">
        <v>64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339">
        <v>8</v>
      </c>
      <c r="K81" s="339">
        <v>0</v>
      </c>
      <c r="L81" s="339">
        <v>0</v>
      </c>
      <c r="M81" s="339">
        <v>0</v>
      </c>
      <c r="N81" s="339">
        <v>0</v>
      </c>
      <c r="O81" s="339">
        <v>0</v>
      </c>
      <c r="P81" s="339">
        <v>557448</v>
      </c>
      <c r="Q81" s="339">
        <v>0</v>
      </c>
      <c r="R81" s="339">
        <v>0</v>
      </c>
      <c r="S81" s="339">
        <v>0</v>
      </c>
      <c r="T81" s="339">
        <v>0</v>
      </c>
      <c r="U81" s="339">
        <v>0</v>
      </c>
      <c r="V81" s="339">
        <v>0</v>
      </c>
      <c r="W81" s="339">
        <v>0</v>
      </c>
      <c r="X81" s="339">
        <v>557520</v>
      </c>
    </row>
    <row r="82" spans="1:24" x14ac:dyDescent="0.2">
      <c r="A82" s="782" t="s">
        <v>422</v>
      </c>
      <c r="B82" s="339">
        <v>0</v>
      </c>
      <c r="C82" s="339">
        <v>0</v>
      </c>
      <c r="D82" s="339">
        <v>0</v>
      </c>
      <c r="E82" s="339">
        <v>0</v>
      </c>
      <c r="F82" s="339">
        <v>0</v>
      </c>
      <c r="G82" s="339">
        <v>0</v>
      </c>
      <c r="H82" s="339">
        <v>0</v>
      </c>
      <c r="I82" s="339">
        <v>0</v>
      </c>
      <c r="J82" s="339">
        <v>4</v>
      </c>
      <c r="K82" s="339">
        <v>0</v>
      </c>
      <c r="L82" s="339">
        <v>0</v>
      </c>
      <c r="M82" s="339">
        <v>0</v>
      </c>
      <c r="N82" s="339">
        <v>0</v>
      </c>
      <c r="O82" s="339">
        <v>180</v>
      </c>
      <c r="P82" s="339">
        <v>0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0</v>
      </c>
      <c r="W82" s="339">
        <v>0</v>
      </c>
      <c r="X82" s="339">
        <v>184</v>
      </c>
    </row>
    <row r="83" spans="1:24" x14ac:dyDescent="0.2">
      <c r="A83" s="782" t="s">
        <v>423</v>
      </c>
      <c r="B83" s="339">
        <v>0</v>
      </c>
      <c r="C83" s="339">
        <v>0</v>
      </c>
      <c r="D83" s="339"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</v>
      </c>
      <c r="W83" s="339">
        <v>0</v>
      </c>
      <c r="X83" s="339">
        <v>0</v>
      </c>
    </row>
    <row r="84" spans="1:24" x14ac:dyDescent="0.2">
      <c r="A84" s="782" t="s">
        <v>424</v>
      </c>
      <c r="B84" s="339">
        <v>0</v>
      </c>
      <c r="C84" s="339">
        <v>0</v>
      </c>
      <c r="D84" s="339"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v>0</v>
      </c>
      <c r="J84" s="339">
        <v>147146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0</v>
      </c>
      <c r="W84" s="339">
        <v>0</v>
      </c>
      <c r="X84" s="339">
        <v>147146</v>
      </c>
    </row>
    <row r="85" spans="1:24" s="872" customFormat="1" ht="13.5" x14ac:dyDescent="0.2">
      <c r="A85" s="871" t="s">
        <v>606</v>
      </c>
      <c r="B85" s="868">
        <v>0</v>
      </c>
      <c r="C85" s="868">
        <v>106600</v>
      </c>
      <c r="D85" s="868">
        <v>0</v>
      </c>
      <c r="E85" s="868">
        <v>0</v>
      </c>
      <c r="F85" s="868">
        <v>0</v>
      </c>
      <c r="G85" s="868">
        <v>0</v>
      </c>
      <c r="H85" s="868">
        <v>0</v>
      </c>
      <c r="I85" s="868">
        <v>0</v>
      </c>
      <c r="J85" s="868">
        <v>382505</v>
      </c>
      <c r="K85" s="868">
        <v>263409</v>
      </c>
      <c r="L85" s="868">
        <v>0</v>
      </c>
      <c r="M85" s="868">
        <v>0</v>
      </c>
      <c r="N85" s="868">
        <v>0</v>
      </c>
      <c r="O85" s="868">
        <v>466628</v>
      </c>
      <c r="P85" s="868">
        <v>1340358</v>
      </c>
      <c r="Q85" s="868">
        <v>0</v>
      </c>
      <c r="R85" s="868">
        <v>0</v>
      </c>
      <c r="S85" s="868">
        <v>0</v>
      </c>
      <c r="T85" s="868">
        <v>0</v>
      </c>
      <c r="U85" s="868">
        <v>0</v>
      </c>
      <c r="V85" s="868">
        <v>431502</v>
      </c>
      <c r="W85" s="868">
        <v>0</v>
      </c>
      <c r="X85" s="868">
        <v>2991002</v>
      </c>
    </row>
    <row r="86" spans="1:24" x14ac:dyDescent="0.2">
      <c r="A86" s="782" t="s">
        <v>392</v>
      </c>
      <c r="B86" s="339">
        <v>0</v>
      </c>
      <c r="C86" s="339">
        <v>0</v>
      </c>
      <c r="D86" s="339"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400</v>
      </c>
      <c r="K86" s="339">
        <v>0</v>
      </c>
      <c r="L86" s="339">
        <v>0</v>
      </c>
      <c r="M86" s="339">
        <v>0</v>
      </c>
      <c r="N86" s="339">
        <v>0</v>
      </c>
      <c r="O86" s="339">
        <v>435</v>
      </c>
      <c r="P86" s="339">
        <v>1253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620</v>
      </c>
      <c r="W86" s="339">
        <v>0</v>
      </c>
      <c r="X86" s="339">
        <v>2708</v>
      </c>
    </row>
    <row r="87" spans="1:24" x14ac:dyDescent="0.2">
      <c r="A87" s="782" t="s">
        <v>425</v>
      </c>
      <c r="B87" s="339">
        <v>0</v>
      </c>
      <c r="C87" s="339">
        <v>0</v>
      </c>
      <c r="D87" s="339">
        <v>0</v>
      </c>
      <c r="E87" s="339">
        <v>0</v>
      </c>
      <c r="F87" s="339">
        <v>0</v>
      </c>
      <c r="G87" s="339">
        <v>0</v>
      </c>
      <c r="H87" s="339">
        <v>0</v>
      </c>
      <c r="I87" s="339">
        <v>0</v>
      </c>
      <c r="J87" s="339">
        <v>0</v>
      </c>
      <c r="K87" s="339">
        <v>0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0</v>
      </c>
      <c r="W87" s="339">
        <v>0</v>
      </c>
      <c r="X87" s="339">
        <v>0</v>
      </c>
    </row>
    <row r="88" spans="1:24" x14ac:dyDescent="0.2">
      <c r="A88" s="782" t="s">
        <v>393</v>
      </c>
      <c r="B88" s="339">
        <v>0</v>
      </c>
      <c r="C88" s="339">
        <v>106600</v>
      </c>
      <c r="D88" s="339">
        <v>0</v>
      </c>
      <c r="E88" s="339">
        <v>0</v>
      </c>
      <c r="F88" s="339">
        <v>0</v>
      </c>
      <c r="G88" s="339">
        <v>0</v>
      </c>
      <c r="H88" s="339">
        <v>0</v>
      </c>
      <c r="I88" s="339">
        <v>0</v>
      </c>
      <c r="J88" s="339">
        <v>55598</v>
      </c>
      <c r="K88" s="339">
        <v>242217</v>
      </c>
      <c r="L88" s="339">
        <v>0</v>
      </c>
      <c r="M88" s="339">
        <v>0</v>
      </c>
      <c r="N88" s="339">
        <v>0</v>
      </c>
      <c r="O88" s="339">
        <v>210332</v>
      </c>
      <c r="P88" s="339">
        <v>196270</v>
      </c>
      <c r="Q88" s="339">
        <v>0</v>
      </c>
      <c r="R88" s="339">
        <v>0</v>
      </c>
      <c r="S88" s="339">
        <v>0</v>
      </c>
      <c r="T88" s="339">
        <v>0</v>
      </c>
      <c r="U88" s="339">
        <v>0</v>
      </c>
      <c r="V88" s="339">
        <v>4806</v>
      </c>
      <c r="W88" s="339">
        <v>0</v>
      </c>
      <c r="X88" s="339">
        <v>815823</v>
      </c>
    </row>
    <row r="89" spans="1:24" x14ac:dyDescent="0.2">
      <c r="A89" s="782" t="s">
        <v>394</v>
      </c>
      <c r="B89" s="339">
        <v>0</v>
      </c>
      <c r="C89" s="339">
        <v>0</v>
      </c>
      <c r="D89" s="339">
        <v>0</v>
      </c>
      <c r="E89" s="339">
        <v>0</v>
      </c>
      <c r="F89" s="339">
        <v>0</v>
      </c>
      <c r="G89" s="339">
        <v>0</v>
      </c>
      <c r="H89" s="339">
        <v>0</v>
      </c>
      <c r="I89" s="339">
        <v>0</v>
      </c>
      <c r="J89" s="339">
        <v>2056</v>
      </c>
      <c r="K89" s="339">
        <v>0</v>
      </c>
      <c r="L89" s="339">
        <v>0</v>
      </c>
      <c r="M89" s="339">
        <v>0</v>
      </c>
      <c r="N89" s="339">
        <v>0</v>
      </c>
      <c r="O89" s="339">
        <v>8785</v>
      </c>
      <c r="P89" s="339">
        <v>28167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1058</v>
      </c>
      <c r="W89" s="339">
        <v>0</v>
      </c>
      <c r="X89" s="339">
        <v>40066</v>
      </c>
    </row>
    <row r="90" spans="1:24" x14ac:dyDescent="0.2">
      <c r="A90" s="782" t="s">
        <v>395</v>
      </c>
      <c r="B90" s="339">
        <v>0</v>
      </c>
      <c r="C90" s="339">
        <v>0</v>
      </c>
      <c r="D90" s="339">
        <v>0</v>
      </c>
      <c r="E90" s="339">
        <v>0</v>
      </c>
      <c r="F90" s="339">
        <v>0</v>
      </c>
      <c r="G90" s="339">
        <v>0</v>
      </c>
      <c r="H90" s="339">
        <v>0</v>
      </c>
      <c r="I90" s="339">
        <v>0</v>
      </c>
      <c r="J90" s="339">
        <v>20225</v>
      </c>
      <c r="K90" s="339">
        <v>21192</v>
      </c>
      <c r="L90" s="339">
        <v>0</v>
      </c>
      <c r="M90" s="339">
        <v>0</v>
      </c>
      <c r="N90" s="339">
        <v>0</v>
      </c>
      <c r="O90" s="339">
        <v>247076</v>
      </c>
      <c r="P90" s="339">
        <v>1114668</v>
      </c>
      <c r="Q90" s="339">
        <v>0</v>
      </c>
      <c r="R90" s="339">
        <v>0</v>
      </c>
      <c r="S90" s="339">
        <v>0</v>
      </c>
      <c r="T90" s="339">
        <v>0</v>
      </c>
      <c r="U90" s="339">
        <v>0</v>
      </c>
      <c r="V90" s="339">
        <v>425018</v>
      </c>
      <c r="W90" s="339">
        <v>0</v>
      </c>
      <c r="X90" s="339">
        <v>1828179</v>
      </c>
    </row>
    <row r="91" spans="1:24" x14ac:dyDescent="0.2">
      <c r="A91" s="782" t="s">
        <v>426</v>
      </c>
      <c r="B91" s="339">
        <v>0</v>
      </c>
      <c r="C91" s="339">
        <v>0</v>
      </c>
      <c r="D91" s="339">
        <v>0</v>
      </c>
      <c r="E91" s="339">
        <v>0</v>
      </c>
      <c r="F91" s="339">
        <v>0</v>
      </c>
      <c r="G91" s="339">
        <v>0</v>
      </c>
      <c r="H91" s="339">
        <v>0</v>
      </c>
      <c r="I91" s="339">
        <v>0</v>
      </c>
      <c r="J91" s="339">
        <v>149915</v>
      </c>
      <c r="K91" s="339">
        <v>0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149915</v>
      </c>
    </row>
    <row r="92" spans="1:24" x14ac:dyDescent="0.2">
      <c r="A92" s="782" t="s">
        <v>427</v>
      </c>
      <c r="B92" s="339">
        <v>0</v>
      </c>
      <c r="C92" s="339">
        <v>0</v>
      </c>
      <c r="D92" s="339">
        <v>0</v>
      </c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154311</v>
      </c>
      <c r="K92" s="339">
        <v>0</v>
      </c>
      <c r="L92" s="339">
        <v>0</v>
      </c>
      <c r="M92" s="339">
        <v>0</v>
      </c>
      <c r="N92" s="339">
        <v>0</v>
      </c>
      <c r="O92" s="339">
        <v>0</v>
      </c>
      <c r="P92" s="339">
        <v>0</v>
      </c>
      <c r="Q92" s="339">
        <v>0</v>
      </c>
      <c r="R92" s="339">
        <v>0</v>
      </c>
      <c r="S92" s="339">
        <v>0</v>
      </c>
      <c r="T92" s="339">
        <v>0</v>
      </c>
      <c r="U92" s="339">
        <v>0</v>
      </c>
      <c r="V92" s="339">
        <v>0</v>
      </c>
      <c r="W92" s="339">
        <v>0</v>
      </c>
      <c r="X92" s="339">
        <v>154311</v>
      </c>
    </row>
    <row r="93" spans="1:24" s="872" customFormat="1" ht="13.5" x14ac:dyDescent="0.2">
      <c r="A93" s="867" t="s">
        <v>3120</v>
      </c>
      <c r="B93" s="868">
        <v>0</v>
      </c>
      <c r="C93" s="868">
        <v>218608</v>
      </c>
      <c r="D93" s="868">
        <v>0</v>
      </c>
      <c r="E93" s="868">
        <v>0</v>
      </c>
      <c r="F93" s="868">
        <v>0</v>
      </c>
      <c r="G93" s="868">
        <v>0</v>
      </c>
      <c r="H93" s="868">
        <v>0</v>
      </c>
      <c r="I93" s="868">
        <v>0</v>
      </c>
      <c r="J93" s="868">
        <v>204163</v>
      </c>
      <c r="K93" s="868">
        <v>673</v>
      </c>
      <c r="L93" s="868">
        <v>0</v>
      </c>
      <c r="M93" s="868">
        <v>49331</v>
      </c>
      <c r="N93" s="868">
        <v>0</v>
      </c>
      <c r="O93" s="868">
        <v>439772</v>
      </c>
      <c r="P93" s="868">
        <v>543923</v>
      </c>
      <c r="Q93" s="868">
        <v>0</v>
      </c>
      <c r="R93" s="868">
        <v>0</v>
      </c>
      <c r="S93" s="868">
        <v>0</v>
      </c>
      <c r="T93" s="868">
        <v>0</v>
      </c>
      <c r="U93" s="868">
        <v>0</v>
      </c>
      <c r="V93" s="868">
        <v>962472</v>
      </c>
      <c r="W93" s="868">
        <v>0</v>
      </c>
      <c r="X93" s="868">
        <v>2418942</v>
      </c>
    </row>
    <row r="94" spans="1:24" s="869" customFormat="1" ht="13.5" x14ac:dyDescent="0.2">
      <c r="A94" s="1258" t="s">
        <v>86</v>
      </c>
      <c r="B94" s="1261"/>
      <c r="C94" s="1261"/>
      <c r="D94" s="1261"/>
      <c r="E94" s="1261"/>
      <c r="F94" s="1261"/>
      <c r="G94" s="1261"/>
      <c r="H94" s="1261"/>
      <c r="I94" s="1261"/>
      <c r="J94" s="1261"/>
      <c r="K94" s="1261"/>
      <c r="L94" s="1261"/>
      <c r="M94" s="1261"/>
      <c r="N94" s="1261"/>
      <c r="O94" s="1261"/>
      <c r="P94" s="1261"/>
      <c r="Q94" s="1261"/>
      <c r="R94" s="1261"/>
      <c r="S94" s="1261"/>
      <c r="T94" s="1261"/>
      <c r="U94" s="1261"/>
      <c r="V94" s="1261"/>
      <c r="W94" s="1261"/>
      <c r="X94" s="1261"/>
    </row>
    <row r="95" spans="1:24" s="869" customFormat="1" ht="13.5" x14ac:dyDescent="0.2">
      <c r="A95" s="867" t="s">
        <v>3119</v>
      </c>
      <c r="B95" s="868">
        <v>0</v>
      </c>
      <c r="C95" s="868">
        <v>234960</v>
      </c>
      <c r="D95" s="868">
        <v>0</v>
      </c>
      <c r="E95" s="868">
        <v>76662</v>
      </c>
      <c r="F95" s="868">
        <v>0</v>
      </c>
      <c r="G95" s="868">
        <v>1424</v>
      </c>
      <c r="H95" s="868">
        <v>0</v>
      </c>
      <c r="I95" s="868">
        <v>0</v>
      </c>
      <c r="J95" s="868">
        <v>0</v>
      </c>
      <c r="K95" s="868">
        <v>725</v>
      </c>
      <c r="L95" s="868">
        <v>1365</v>
      </c>
      <c r="M95" s="868">
        <v>0</v>
      </c>
      <c r="N95" s="868">
        <v>290</v>
      </c>
      <c r="O95" s="868">
        <v>34949</v>
      </c>
      <c r="P95" s="868">
        <v>778425</v>
      </c>
      <c r="Q95" s="868">
        <v>6222</v>
      </c>
      <c r="R95" s="868">
        <v>0</v>
      </c>
      <c r="S95" s="868">
        <v>17508</v>
      </c>
      <c r="T95" s="868">
        <v>111356</v>
      </c>
      <c r="U95" s="868">
        <v>278</v>
      </c>
      <c r="V95" s="868">
        <v>692136</v>
      </c>
      <c r="W95" s="868">
        <v>12</v>
      </c>
      <c r="X95" s="868">
        <v>1956312</v>
      </c>
    </row>
    <row r="96" spans="1:24" s="869" customFormat="1" ht="13.5" x14ac:dyDescent="0.2">
      <c r="A96" s="867" t="s">
        <v>608</v>
      </c>
      <c r="B96" s="868">
        <v>0</v>
      </c>
      <c r="C96" s="868">
        <v>109336</v>
      </c>
      <c r="D96" s="868">
        <v>0</v>
      </c>
      <c r="E96" s="868">
        <v>77855</v>
      </c>
      <c r="F96" s="868">
        <v>0</v>
      </c>
      <c r="G96" s="868">
        <v>1376</v>
      </c>
      <c r="H96" s="868">
        <v>0</v>
      </c>
      <c r="I96" s="868">
        <v>0</v>
      </c>
      <c r="J96" s="868">
        <v>0</v>
      </c>
      <c r="K96" s="868">
        <v>713</v>
      </c>
      <c r="L96" s="868">
        <v>1546</v>
      </c>
      <c r="M96" s="868">
        <v>49331</v>
      </c>
      <c r="N96" s="868">
        <v>0</v>
      </c>
      <c r="O96" s="868">
        <v>93</v>
      </c>
      <c r="P96" s="868">
        <v>1444936</v>
      </c>
      <c r="Q96" s="868">
        <v>19769</v>
      </c>
      <c r="R96" s="868">
        <v>0</v>
      </c>
      <c r="S96" s="868">
        <v>15245</v>
      </c>
      <c r="T96" s="868">
        <v>79734</v>
      </c>
      <c r="U96" s="868">
        <v>543</v>
      </c>
      <c r="V96" s="868">
        <v>701851</v>
      </c>
      <c r="W96" s="868">
        <v>0</v>
      </c>
      <c r="X96" s="868">
        <v>2502328</v>
      </c>
    </row>
    <row r="97" spans="1:24" x14ac:dyDescent="0.2">
      <c r="A97" s="782" t="s">
        <v>390</v>
      </c>
      <c r="B97" s="339">
        <v>0</v>
      </c>
      <c r="C97" s="339">
        <v>109272</v>
      </c>
      <c r="D97" s="339">
        <v>0</v>
      </c>
      <c r="E97" s="339">
        <v>77855</v>
      </c>
      <c r="F97" s="339">
        <v>0</v>
      </c>
      <c r="G97" s="339">
        <v>0</v>
      </c>
      <c r="H97" s="339">
        <v>0</v>
      </c>
      <c r="I97" s="339">
        <v>0</v>
      </c>
      <c r="J97" s="339">
        <v>0</v>
      </c>
      <c r="K97" s="339">
        <v>713</v>
      </c>
      <c r="L97" s="339">
        <v>255</v>
      </c>
      <c r="M97" s="339">
        <v>49331</v>
      </c>
      <c r="N97" s="339">
        <v>0</v>
      </c>
      <c r="O97" s="339">
        <v>82</v>
      </c>
      <c r="P97" s="339">
        <v>727646</v>
      </c>
      <c r="Q97" s="339">
        <v>16594</v>
      </c>
      <c r="R97" s="339">
        <v>0</v>
      </c>
      <c r="S97" s="339">
        <v>1312</v>
      </c>
      <c r="T97" s="339">
        <v>79734</v>
      </c>
      <c r="U97" s="339">
        <v>17</v>
      </c>
      <c r="V97" s="339">
        <v>701851</v>
      </c>
      <c r="W97" s="339">
        <v>0</v>
      </c>
      <c r="X97" s="339">
        <v>1764662</v>
      </c>
    </row>
    <row r="98" spans="1:24" x14ac:dyDescent="0.2">
      <c r="A98" s="782" t="s">
        <v>391</v>
      </c>
      <c r="B98" s="339">
        <v>0</v>
      </c>
      <c r="C98" s="339">
        <v>64</v>
      </c>
      <c r="D98" s="339">
        <v>0</v>
      </c>
      <c r="E98" s="339">
        <v>0</v>
      </c>
      <c r="F98" s="339">
        <v>0</v>
      </c>
      <c r="G98" s="339">
        <v>1376</v>
      </c>
      <c r="H98" s="339">
        <v>0</v>
      </c>
      <c r="I98" s="339">
        <v>0</v>
      </c>
      <c r="J98" s="339">
        <v>0</v>
      </c>
      <c r="K98" s="339">
        <v>0</v>
      </c>
      <c r="L98" s="339">
        <v>1291</v>
      </c>
      <c r="M98" s="339">
        <v>0</v>
      </c>
      <c r="N98" s="339">
        <v>0</v>
      </c>
      <c r="O98" s="339">
        <v>0</v>
      </c>
      <c r="P98" s="339">
        <v>717290</v>
      </c>
      <c r="Q98" s="339">
        <v>3165</v>
      </c>
      <c r="R98" s="339">
        <v>0</v>
      </c>
      <c r="S98" s="339">
        <v>13933</v>
      </c>
      <c r="T98" s="339">
        <v>0</v>
      </c>
      <c r="U98" s="339">
        <v>268</v>
      </c>
      <c r="V98" s="339">
        <v>0</v>
      </c>
      <c r="W98" s="339">
        <v>0</v>
      </c>
      <c r="X98" s="339">
        <v>737387</v>
      </c>
    </row>
    <row r="99" spans="1:24" x14ac:dyDescent="0.2">
      <c r="A99" s="782" t="s">
        <v>422</v>
      </c>
      <c r="B99" s="339">
        <v>0</v>
      </c>
      <c r="C99" s="339">
        <v>0</v>
      </c>
      <c r="D99" s="339">
        <v>0</v>
      </c>
      <c r="E99" s="339">
        <v>0</v>
      </c>
      <c r="F99" s="339">
        <v>0</v>
      </c>
      <c r="G99" s="339">
        <v>0</v>
      </c>
      <c r="H99" s="339">
        <v>0</v>
      </c>
      <c r="I99" s="339">
        <v>0</v>
      </c>
      <c r="J99" s="339">
        <v>0</v>
      </c>
      <c r="K99" s="339">
        <v>0</v>
      </c>
      <c r="L99" s="339">
        <v>0</v>
      </c>
      <c r="M99" s="339">
        <v>0</v>
      </c>
      <c r="N99" s="339">
        <v>0</v>
      </c>
      <c r="O99" s="339">
        <v>11</v>
      </c>
      <c r="P99" s="339">
        <v>0</v>
      </c>
      <c r="Q99" s="339">
        <v>0</v>
      </c>
      <c r="R99" s="339">
        <v>0</v>
      </c>
      <c r="S99" s="339">
        <v>0</v>
      </c>
      <c r="T99" s="339">
        <v>0</v>
      </c>
      <c r="U99" s="339">
        <v>0</v>
      </c>
      <c r="V99" s="339">
        <v>0</v>
      </c>
      <c r="W99" s="339">
        <v>0</v>
      </c>
      <c r="X99" s="339">
        <v>11</v>
      </c>
    </row>
    <row r="100" spans="1:24" x14ac:dyDescent="0.2">
      <c r="A100" s="782" t="s">
        <v>423</v>
      </c>
      <c r="B100" s="339">
        <v>0</v>
      </c>
      <c r="C100" s="339">
        <v>0</v>
      </c>
      <c r="D100" s="339">
        <v>0</v>
      </c>
      <c r="E100" s="339">
        <v>0</v>
      </c>
      <c r="F100" s="339">
        <v>0</v>
      </c>
      <c r="G100" s="339">
        <v>0</v>
      </c>
      <c r="H100" s="339">
        <v>0</v>
      </c>
      <c r="I100" s="339">
        <v>0</v>
      </c>
      <c r="J100" s="339">
        <v>0</v>
      </c>
      <c r="K100" s="339">
        <v>0</v>
      </c>
      <c r="L100" s="339">
        <v>0</v>
      </c>
      <c r="M100" s="339">
        <v>0</v>
      </c>
      <c r="N100" s="339">
        <v>0</v>
      </c>
      <c r="O100" s="339">
        <v>0</v>
      </c>
      <c r="P100" s="339">
        <v>0</v>
      </c>
      <c r="Q100" s="339">
        <v>0</v>
      </c>
      <c r="R100" s="339">
        <v>0</v>
      </c>
      <c r="S100" s="339">
        <v>0</v>
      </c>
      <c r="T100" s="339">
        <v>0</v>
      </c>
      <c r="U100" s="339">
        <v>0</v>
      </c>
      <c r="V100" s="339">
        <v>0</v>
      </c>
      <c r="W100" s="339">
        <v>0</v>
      </c>
      <c r="X100" s="339">
        <v>0</v>
      </c>
    </row>
    <row r="101" spans="1:24" x14ac:dyDescent="0.2">
      <c r="A101" s="782" t="s">
        <v>424</v>
      </c>
      <c r="B101" s="339">
        <v>0</v>
      </c>
      <c r="C101" s="339">
        <v>0</v>
      </c>
      <c r="D101" s="339">
        <v>0</v>
      </c>
      <c r="E101" s="339">
        <v>0</v>
      </c>
      <c r="F101" s="339">
        <v>0</v>
      </c>
      <c r="G101" s="339">
        <v>0</v>
      </c>
      <c r="H101" s="339">
        <v>0</v>
      </c>
      <c r="I101" s="339">
        <v>0</v>
      </c>
      <c r="J101" s="339">
        <v>0</v>
      </c>
      <c r="K101" s="339">
        <v>0</v>
      </c>
      <c r="L101" s="339">
        <v>0</v>
      </c>
      <c r="M101" s="339">
        <v>0</v>
      </c>
      <c r="N101" s="339">
        <v>0</v>
      </c>
      <c r="O101" s="339">
        <v>0</v>
      </c>
      <c r="P101" s="339">
        <v>0</v>
      </c>
      <c r="Q101" s="339">
        <v>10</v>
      </c>
      <c r="R101" s="339">
        <v>0</v>
      </c>
      <c r="S101" s="339">
        <v>0</v>
      </c>
      <c r="T101" s="339">
        <v>0</v>
      </c>
      <c r="U101" s="339">
        <v>258</v>
      </c>
      <c r="V101" s="339">
        <v>0</v>
      </c>
      <c r="W101" s="339">
        <v>0</v>
      </c>
      <c r="X101" s="339">
        <v>268</v>
      </c>
    </row>
    <row r="102" spans="1:24" s="872" customFormat="1" ht="13.5" x14ac:dyDescent="0.2">
      <c r="A102" s="871" t="s">
        <v>606</v>
      </c>
      <c r="B102" s="868">
        <v>0</v>
      </c>
      <c r="C102" s="868">
        <v>234960</v>
      </c>
      <c r="D102" s="868">
        <v>0</v>
      </c>
      <c r="E102" s="868">
        <v>73734</v>
      </c>
      <c r="F102" s="868">
        <v>0</v>
      </c>
      <c r="G102" s="868">
        <v>1424</v>
      </c>
      <c r="H102" s="868">
        <v>0</v>
      </c>
      <c r="I102" s="868">
        <v>0</v>
      </c>
      <c r="J102" s="868">
        <v>0</v>
      </c>
      <c r="K102" s="868">
        <v>752</v>
      </c>
      <c r="L102" s="868">
        <v>74</v>
      </c>
      <c r="M102" s="868">
        <v>0</v>
      </c>
      <c r="N102" s="868">
        <v>0</v>
      </c>
      <c r="O102" s="868">
        <v>34965</v>
      </c>
      <c r="P102" s="868">
        <v>990011</v>
      </c>
      <c r="Q102" s="868">
        <v>18909</v>
      </c>
      <c r="R102" s="868">
        <v>0</v>
      </c>
      <c r="S102" s="868">
        <v>30402</v>
      </c>
      <c r="T102" s="868">
        <v>54178</v>
      </c>
      <c r="U102" s="868">
        <v>13</v>
      </c>
      <c r="V102" s="868">
        <v>431508</v>
      </c>
      <c r="W102" s="868">
        <v>12</v>
      </c>
      <c r="X102" s="868">
        <v>1870942</v>
      </c>
    </row>
    <row r="103" spans="1:24" x14ac:dyDescent="0.2">
      <c r="A103" s="782" t="s">
        <v>392</v>
      </c>
      <c r="B103" s="339">
        <v>0</v>
      </c>
      <c r="C103" s="339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339">
        <v>0</v>
      </c>
      <c r="K103" s="339">
        <v>0</v>
      </c>
      <c r="L103" s="339">
        <v>1</v>
      </c>
      <c r="M103" s="339">
        <v>0</v>
      </c>
      <c r="N103" s="339">
        <v>0</v>
      </c>
      <c r="O103" s="339">
        <v>27</v>
      </c>
      <c r="P103" s="339">
        <v>2164</v>
      </c>
      <c r="Q103" s="339">
        <v>6</v>
      </c>
      <c r="R103" s="339">
        <v>0</v>
      </c>
      <c r="S103" s="339">
        <v>0</v>
      </c>
      <c r="T103" s="339">
        <v>118</v>
      </c>
      <c r="U103" s="339">
        <v>0</v>
      </c>
      <c r="V103" s="339">
        <v>620</v>
      </c>
      <c r="W103" s="339">
        <v>0</v>
      </c>
      <c r="X103" s="339">
        <v>2936</v>
      </c>
    </row>
    <row r="104" spans="1:24" x14ac:dyDescent="0.2">
      <c r="A104" s="782" t="s">
        <v>425</v>
      </c>
      <c r="B104" s="339">
        <v>0</v>
      </c>
      <c r="C104" s="339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0</v>
      </c>
      <c r="L104" s="339">
        <v>0</v>
      </c>
      <c r="M104" s="339">
        <v>0</v>
      </c>
      <c r="N104" s="339">
        <v>0</v>
      </c>
      <c r="O104" s="339">
        <v>0</v>
      </c>
      <c r="P104" s="339">
        <v>0</v>
      </c>
      <c r="Q104" s="339">
        <v>2</v>
      </c>
      <c r="R104" s="339">
        <v>0</v>
      </c>
      <c r="S104" s="339">
        <v>18</v>
      </c>
      <c r="T104" s="339">
        <v>0</v>
      </c>
      <c r="U104" s="339">
        <v>0</v>
      </c>
      <c r="V104" s="339">
        <v>0</v>
      </c>
      <c r="W104" s="339">
        <v>12</v>
      </c>
      <c r="X104" s="339">
        <v>32</v>
      </c>
    </row>
    <row r="105" spans="1:24" x14ac:dyDescent="0.2">
      <c r="A105" s="782" t="s">
        <v>393</v>
      </c>
      <c r="B105" s="339">
        <v>0</v>
      </c>
      <c r="C105" s="339">
        <v>234960</v>
      </c>
      <c r="D105" s="339">
        <v>0</v>
      </c>
      <c r="E105" s="339">
        <v>71702</v>
      </c>
      <c r="F105" s="339">
        <v>0</v>
      </c>
      <c r="G105" s="339">
        <v>1424</v>
      </c>
      <c r="H105" s="339">
        <v>0</v>
      </c>
      <c r="I105" s="339">
        <v>0</v>
      </c>
      <c r="J105" s="339">
        <v>0</v>
      </c>
      <c r="K105" s="339">
        <v>725</v>
      </c>
      <c r="L105" s="339">
        <v>6</v>
      </c>
      <c r="M105" s="339">
        <v>0</v>
      </c>
      <c r="N105" s="339">
        <v>0</v>
      </c>
      <c r="O105" s="339">
        <v>33087</v>
      </c>
      <c r="P105" s="339">
        <v>669138</v>
      </c>
      <c r="Q105" s="339">
        <v>16362</v>
      </c>
      <c r="R105" s="339">
        <v>0</v>
      </c>
      <c r="S105" s="339">
        <v>17222</v>
      </c>
      <c r="T105" s="339">
        <v>49612</v>
      </c>
      <c r="U105" s="339">
        <v>0</v>
      </c>
      <c r="V105" s="339">
        <v>4811</v>
      </c>
      <c r="W105" s="339">
        <v>0</v>
      </c>
      <c r="X105" s="339">
        <v>1099049</v>
      </c>
    </row>
    <row r="106" spans="1:24" x14ac:dyDescent="0.2">
      <c r="A106" s="782" t="s">
        <v>394</v>
      </c>
      <c r="B106" s="339">
        <v>0</v>
      </c>
      <c r="C106" s="339">
        <v>0</v>
      </c>
      <c r="D106" s="339">
        <v>0</v>
      </c>
      <c r="E106" s="339">
        <v>1976</v>
      </c>
      <c r="F106" s="339">
        <v>0</v>
      </c>
      <c r="G106" s="339">
        <v>0</v>
      </c>
      <c r="H106" s="339">
        <v>0</v>
      </c>
      <c r="I106" s="339">
        <v>0</v>
      </c>
      <c r="J106" s="339">
        <v>0</v>
      </c>
      <c r="K106" s="339">
        <v>0</v>
      </c>
      <c r="L106" s="339">
        <v>60</v>
      </c>
      <c r="M106" s="339">
        <v>0</v>
      </c>
      <c r="N106" s="339">
        <v>0</v>
      </c>
      <c r="O106" s="339">
        <v>0</v>
      </c>
      <c r="P106" s="339">
        <v>9495</v>
      </c>
      <c r="Q106" s="339">
        <v>2</v>
      </c>
      <c r="R106" s="339">
        <v>0</v>
      </c>
      <c r="S106" s="339">
        <v>0</v>
      </c>
      <c r="T106" s="339">
        <v>1598</v>
      </c>
      <c r="U106" s="339">
        <v>8</v>
      </c>
      <c r="V106" s="339">
        <v>1058</v>
      </c>
      <c r="W106" s="339">
        <v>0</v>
      </c>
      <c r="X106" s="339">
        <v>14197</v>
      </c>
    </row>
    <row r="107" spans="1:24" x14ac:dyDescent="0.2">
      <c r="A107" s="782" t="s">
        <v>395</v>
      </c>
      <c r="B107" s="339">
        <v>0</v>
      </c>
      <c r="C107" s="339">
        <v>0</v>
      </c>
      <c r="D107" s="339">
        <v>0</v>
      </c>
      <c r="E107" s="339">
        <v>56</v>
      </c>
      <c r="F107" s="339">
        <v>0</v>
      </c>
      <c r="G107" s="339">
        <v>0</v>
      </c>
      <c r="H107" s="339">
        <v>0</v>
      </c>
      <c r="I107" s="339">
        <v>0</v>
      </c>
      <c r="J107" s="339">
        <v>0</v>
      </c>
      <c r="K107" s="339">
        <v>27</v>
      </c>
      <c r="L107" s="339">
        <v>7</v>
      </c>
      <c r="M107" s="339">
        <v>0</v>
      </c>
      <c r="N107" s="339">
        <v>0</v>
      </c>
      <c r="O107" s="339">
        <v>1851</v>
      </c>
      <c r="P107" s="339">
        <v>309214</v>
      </c>
      <c r="Q107" s="339">
        <v>2536</v>
      </c>
      <c r="R107" s="339">
        <v>0</v>
      </c>
      <c r="S107" s="339">
        <v>13162</v>
      </c>
      <c r="T107" s="339">
        <v>2850</v>
      </c>
      <c r="U107" s="339">
        <v>0</v>
      </c>
      <c r="V107" s="339">
        <v>425019</v>
      </c>
      <c r="W107" s="339">
        <v>0</v>
      </c>
      <c r="X107" s="339">
        <v>754722</v>
      </c>
    </row>
    <row r="108" spans="1:24" x14ac:dyDescent="0.2">
      <c r="A108" s="782" t="s">
        <v>426</v>
      </c>
      <c r="B108" s="339">
        <v>0</v>
      </c>
      <c r="C108" s="339">
        <v>0</v>
      </c>
      <c r="D108" s="339">
        <v>0</v>
      </c>
      <c r="E108" s="339">
        <v>0</v>
      </c>
      <c r="F108" s="339">
        <v>0</v>
      </c>
      <c r="G108" s="339">
        <v>0</v>
      </c>
      <c r="H108" s="339">
        <v>0</v>
      </c>
      <c r="I108" s="339">
        <v>0</v>
      </c>
      <c r="J108" s="339">
        <v>0</v>
      </c>
      <c r="K108" s="339">
        <v>0</v>
      </c>
      <c r="L108" s="339">
        <v>0</v>
      </c>
      <c r="M108" s="339">
        <v>0</v>
      </c>
      <c r="N108" s="339">
        <v>0</v>
      </c>
      <c r="O108" s="339">
        <v>0</v>
      </c>
      <c r="P108" s="339">
        <v>0</v>
      </c>
      <c r="Q108" s="339">
        <v>0</v>
      </c>
      <c r="R108" s="339">
        <v>0</v>
      </c>
      <c r="S108" s="339">
        <v>0</v>
      </c>
      <c r="T108" s="339">
        <v>0</v>
      </c>
      <c r="U108" s="339">
        <v>1</v>
      </c>
      <c r="V108" s="339">
        <v>0</v>
      </c>
      <c r="W108" s="339">
        <v>0</v>
      </c>
      <c r="X108" s="339">
        <v>1</v>
      </c>
    </row>
    <row r="109" spans="1:24" x14ac:dyDescent="0.2">
      <c r="A109" s="782" t="s">
        <v>427</v>
      </c>
      <c r="B109" s="339">
        <v>0</v>
      </c>
      <c r="C109" s="339">
        <v>0</v>
      </c>
      <c r="D109" s="339">
        <v>0</v>
      </c>
      <c r="E109" s="339">
        <v>0</v>
      </c>
      <c r="F109" s="339">
        <v>0</v>
      </c>
      <c r="G109" s="339">
        <v>0</v>
      </c>
      <c r="H109" s="339">
        <v>0</v>
      </c>
      <c r="I109" s="339">
        <v>0</v>
      </c>
      <c r="J109" s="339">
        <v>0</v>
      </c>
      <c r="K109" s="339">
        <v>0</v>
      </c>
      <c r="L109" s="339">
        <v>0</v>
      </c>
      <c r="M109" s="339">
        <v>0</v>
      </c>
      <c r="N109" s="339">
        <v>0</v>
      </c>
      <c r="O109" s="339">
        <v>0</v>
      </c>
      <c r="P109" s="339">
        <v>0</v>
      </c>
      <c r="Q109" s="339">
        <v>1</v>
      </c>
      <c r="R109" s="339">
        <v>0</v>
      </c>
      <c r="S109" s="339">
        <v>0</v>
      </c>
      <c r="T109" s="339">
        <v>0</v>
      </c>
      <c r="U109" s="339">
        <v>4</v>
      </c>
      <c r="V109" s="339">
        <v>0</v>
      </c>
      <c r="W109" s="339">
        <v>0</v>
      </c>
      <c r="X109" s="339">
        <v>5</v>
      </c>
    </row>
    <row r="110" spans="1:24" s="872" customFormat="1" ht="13.5" x14ac:dyDescent="0.2">
      <c r="A110" s="867" t="s">
        <v>3120</v>
      </c>
      <c r="B110" s="868">
        <v>0</v>
      </c>
      <c r="C110" s="868">
        <v>109336</v>
      </c>
      <c r="D110" s="868">
        <v>0</v>
      </c>
      <c r="E110" s="868">
        <v>80783</v>
      </c>
      <c r="F110" s="868">
        <v>0</v>
      </c>
      <c r="G110" s="868">
        <v>1376</v>
      </c>
      <c r="H110" s="868">
        <v>0</v>
      </c>
      <c r="I110" s="868">
        <v>0</v>
      </c>
      <c r="J110" s="868">
        <v>0</v>
      </c>
      <c r="K110" s="868">
        <v>686</v>
      </c>
      <c r="L110" s="868">
        <v>2837</v>
      </c>
      <c r="M110" s="868">
        <v>49331</v>
      </c>
      <c r="N110" s="868">
        <v>290</v>
      </c>
      <c r="O110" s="868">
        <v>77</v>
      </c>
      <c r="P110" s="868">
        <v>1233350</v>
      </c>
      <c r="Q110" s="868">
        <v>7073</v>
      </c>
      <c r="R110" s="868">
        <v>0</v>
      </c>
      <c r="S110" s="868">
        <v>2351</v>
      </c>
      <c r="T110" s="868">
        <v>136912</v>
      </c>
      <c r="U110" s="868">
        <v>554</v>
      </c>
      <c r="V110" s="868">
        <v>962479</v>
      </c>
      <c r="W110" s="868">
        <v>0</v>
      </c>
      <c r="X110" s="868">
        <v>2587435</v>
      </c>
    </row>
    <row r="111" spans="1:24" s="869" customFormat="1" x14ac:dyDescent="0.2">
      <c r="A111" s="1256" t="s">
        <v>11</v>
      </c>
      <c r="B111" s="1257"/>
      <c r="C111" s="1257"/>
      <c r="D111" s="1257"/>
      <c r="E111" s="1257"/>
      <c r="F111" s="1257"/>
      <c r="G111" s="1257"/>
      <c r="H111" s="1257"/>
      <c r="I111" s="1257"/>
      <c r="J111" s="1257"/>
      <c r="K111" s="1257"/>
      <c r="L111" s="1257"/>
      <c r="M111" s="1257"/>
      <c r="N111" s="1257"/>
      <c r="O111" s="1257"/>
      <c r="P111" s="1257"/>
      <c r="Q111" s="1257"/>
      <c r="R111" s="1257"/>
      <c r="S111" s="1257"/>
      <c r="T111" s="1257"/>
      <c r="U111" s="1257"/>
      <c r="V111" s="1257"/>
      <c r="W111" s="1257"/>
      <c r="X111" s="1257"/>
    </row>
    <row r="112" spans="1:24" s="869" customFormat="1" ht="13.5" x14ac:dyDescent="0.2">
      <c r="A112" s="867" t="s">
        <v>3119</v>
      </c>
      <c r="B112" s="868">
        <v>12652</v>
      </c>
      <c r="C112" s="868">
        <v>918766</v>
      </c>
      <c r="D112" s="868">
        <v>0</v>
      </c>
      <c r="E112" s="868">
        <v>480704</v>
      </c>
      <c r="F112" s="868">
        <v>262</v>
      </c>
      <c r="G112" s="868">
        <v>147418</v>
      </c>
      <c r="H112" s="868">
        <v>12790</v>
      </c>
      <c r="I112" s="868">
        <v>18252</v>
      </c>
      <c r="J112" s="868">
        <v>1285100</v>
      </c>
      <c r="K112" s="868">
        <v>481894</v>
      </c>
      <c r="L112" s="868">
        <v>50729</v>
      </c>
      <c r="M112" s="868">
        <v>7770</v>
      </c>
      <c r="N112" s="868">
        <v>17154</v>
      </c>
      <c r="O112" s="868">
        <v>2310711</v>
      </c>
      <c r="P112" s="868">
        <v>8181595</v>
      </c>
      <c r="Q112" s="868">
        <v>1921594</v>
      </c>
      <c r="R112" s="868">
        <v>1412325</v>
      </c>
      <c r="S112" s="868">
        <v>403460</v>
      </c>
      <c r="T112" s="868">
        <v>1538140</v>
      </c>
      <c r="U112" s="868">
        <v>1240624</v>
      </c>
      <c r="V112" s="868">
        <v>3739350</v>
      </c>
      <c r="W112" s="868">
        <v>5562207</v>
      </c>
      <c r="X112" s="868">
        <v>29743497</v>
      </c>
    </row>
    <row r="113" spans="1:24" s="869" customFormat="1" ht="13.5" x14ac:dyDescent="0.2">
      <c r="A113" s="867" t="s">
        <v>608</v>
      </c>
      <c r="B113" s="868">
        <v>17808</v>
      </c>
      <c r="C113" s="868">
        <v>401000</v>
      </c>
      <c r="D113" s="868">
        <v>0</v>
      </c>
      <c r="E113" s="868">
        <v>449553</v>
      </c>
      <c r="F113" s="868">
        <v>694</v>
      </c>
      <c r="G113" s="868">
        <v>124763</v>
      </c>
      <c r="H113" s="868">
        <v>243</v>
      </c>
      <c r="I113" s="868">
        <v>4251.45</v>
      </c>
      <c r="J113" s="868">
        <v>2312458</v>
      </c>
      <c r="K113" s="868">
        <v>920165</v>
      </c>
      <c r="L113" s="868">
        <v>46323</v>
      </c>
      <c r="M113" s="868">
        <v>977497</v>
      </c>
      <c r="N113" s="868">
        <v>11042</v>
      </c>
      <c r="O113" s="868">
        <v>3005268</v>
      </c>
      <c r="P113" s="868">
        <v>8934026</v>
      </c>
      <c r="Q113" s="868">
        <v>2934004</v>
      </c>
      <c r="R113" s="868">
        <v>664801</v>
      </c>
      <c r="S113" s="868">
        <v>377231</v>
      </c>
      <c r="T113" s="868">
        <v>1132886</v>
      </c>
      <c r="U113" s="868">
        <v>1425698</v>
      </c>
      <c r="V113" s="868">
        <v>3127471</v>
      </c>
      <c r="W113" s="868">
        <v>5198350</v>
      </c>
      <c r="X113" s="868">
        <v>32065532.449999999</v>
      </c>
    </row>
    <row r="114" spans="1:24" x14ac:dyDescent="0.2">
      <c r="A114" s="782" t="s">
        <v>390</v>
      </c>
      <c r="B114" s="339">
        <v>17808</v>
      </c>
      <c r="C114" s="339">
        <v>400680</v>
      </c>
      <c r="D114" s="339">
        <v>0</v>
      </c>
      <c r="E114" s="339">
        <v>449553</v>
      </c>
      <c r="F114" s="339">
        <v>694</v>
      </c>
      <c r="G114" s="339">
        <v>79778</v>
      </c>
      <c r="H114" s="339">
        <v>243</v>
      </c>
      <c r="I114" s="339">
        <v>3634.05</v>
      </c>
      <c r="J114" s="339">
        <v>1886107</v>
      </c>
      <c r="K114" s="339">
        <v>920156</v>
      </c>
      <c r="L114" s="339">
        <v>26600</v>
      </c>
      <c r="M114" s="339">
        <v>977497</v>
      </c>
      <c r="N114" s="339">
        <v>11042</v>
      </c>
      <c r="O114" s="339">
        <v>3000685</v>
      </c>
      <c r="P114" s="339">
        <v>4195449</v>
      </c>
      <c r="Q114" s="339">
        <v>2735927</v>
      </c>
      <c r="R114" s="339">
        <v>664630</v>
      </c>
      <c r="S114" s="339">
        <v>348951</v>
      </c>
      <c r="T114" s="339">
        <v>1077448</v>
      </c>
      <c r="U114" s="339">
        <v>863169</v>
      </c>
      <c r="V114" s="339">
        <v>3127471</v>
      </c>
      <c r="W114" s="339">
        <v>5198350</v>
      </c>
      <c r="X114" s="339">
        <v>25985872.050000001</v>
      </c>
    </row>
    <row r="115" spans="1:24" x14ac:dyDescent="0.2">
      <c r="A115" s="782" t="s">
        <v>391</v>
      </c>
      <c r="B115" s="339">
        <v>0</v>
      </c>
      <c r="C115" s="339">
        <v>320</v>
      </c>
      <c r="D115" s="339">
        <v>0</v>
      </c>
      <c r="E115" s="339">
        <v>0</v>
      </c>
      <c r="F115" s="339">
        <v>0</v>
      </c>
      <c r="G115" s="339">
        <v>44985</v>
      </c>
      <c r="H115" s="339">
        <v>0</v>
      </c>
      <c r="I115" s="339">
        <v>617.4</v>
      </c>
      <c r="J115" s="339">
        <v>108134</v>
      </c>
      <c r="K115" s="339">
        <v>0</v>
      </c>
      <c r="L115" s="339">
        <v>18790</v>
      </c>
      <c r="M115" s="339">
        <v>0</v>
      </c>
      <c r="N115" s="339">
        <v>0</v>
      </c>
      <c r="O115" s="339">
        <v>3811</v>
      </c>
      <c r="P115" s="339">
        <v>4738577</v>
      </c>
      <c r="Q115" s="339">
        <v>191302</v>
      </c>
      <c r="R115" s="339">
        <v>0</v>
      </c>
      <c r="S115" s="339">
        <v>28280</v>
      </c>
      <c r="T115" s="339">
        <v>55402</v>
      </c>
      <c r="U115" s="339">
        <v>561493</v>
      </c>
      <c r="V115" s="339">
        <v>0</v>
      </c>
      <c r="W115" s="339">
        <v>0</v>
      </c>
      <c r="X115" s="339">
        <v>5751711.4000000004</v>
      </c>
    </row>
    <row r="116" spans="1:24" x14ac:dyDescent="0.2">
      <c r="A116" s="782" t="s">
        <v>422</v>
      </c>
      <c r="B116" s="339">
        <v>0</v>
      </c>
      <c r="C116" s="339">
        <v>0</v>
      </c>
      <c r="D116" s="339">
        <v>0</v>
      </c>
      <c r="E116" s="339">
        <v>0</v>
      </c>
      <c r="F116" s="339">
        <v>0</v>
      </c>
      <c r="G116" s="339">
        <v>0</v>
      </c>
      <c r="H116" s="339">
        <v>0</v>
      </c>
      <c r="I116" s="339">
        <v>0</v>
      </c>
      <c r="J116" s="339">
        <v>165</v>
      </c>
      <c r="K116" s="339">
        <v>0</v>
      </c>
      <c r="L116" s="339">
        <v>3</v>
      </c>
      <c r="M116" s="339">
        <v>0</v>
      </c>
      <c r="N116" s="339">
        <v>0</v>
      </c>
      <c r="O116" s="339">
        <v>772</v>
      </c>
      <c r="P116" s="339">
        <v>0</v>
      </c>
      <c r="Q116" s="339">
        <v>1</v>
      </c>
      <c r="R116" s="339">
        <v>0</v>
      </c>
      <c r="S116" s="339">
        <v>0</v>
      </c>
      <c r="T116" s="339">
        <v>36</v>
      </c>
      <c r="U116" s="339">
        <v>45</v>
      </c>
      <c r="V116" s="339">
        <v>0</v>
      </c>
      <c r="W116" s="339">
        <v>0</v>
      </c>
      <c r="X116" s="339">
        <v>1022</v>
      </c>
    </row>
    <row r="117" spans="1:24" x14ac:dyDescent="0.2">
      <c r="A117" s="782" t="s">
        <v>423</v>
      </c>
      <c r="B117" s="339">
        <v>0</v>
      </c>
      <c r="C117" s="339">
        <v>0</v>
      </c>
      <c r="D117" s="339">
        <v>0</v>
      </c>
      <c r="E117" s="339">
        <v>0</v>
      </c>
      <c r="F117" s="339">
        <v>0</v>
      </c>
      <c r="G117" s="339">
        <v>0</v>
      </c>
      <c r="H117" s="339">
        <v>0</v>
      </c>
      <c r="I117" s="339">
        <v>0</v>
      </c>
      <c r="J117" s="339">
        <v>410</v>
      </c>
      <c r="K117" s="339">
        <v>9</v>
      </c>
      <c r="L117" s="339">
        <v>1</v>
      </c>
      <c r="M117" s="339">
        <v>0</v>
      </c>
      <c r="N117" s="339">
        <v>0</v>
      </c>
      <c r="O117" s="339">
        <v>0</v>
      </c>
      <c r="P117" s="339">
        <v>0</v>
      </c>
      <c r="Q117" s="339">
        <v>0</v>
      </c>
      <c r="R117" s="339">
        <v>0</v>
      </c>
      <c r="S117" s="339">
        <v>0</v>
      </c>
      <c r="T117" s="339">
        <v>0</v>
      </c>
      <c r="U117" s="339">
        <v>0</v>
      </c>
      <c r="V117" s="339">
        <v>0</v>
      </c>
      <c r="W117" s="339">
        <v>0</v>
      </c>
      <c r="X117" s="339">
        <v>420</v>
      </c>
    </row>
    <row r="118" spans="1:24" x14ac:dyDescent="0.2">
      <c r="A118" s="782" t="s">
        <v>424</v>
      </c>
      <c r="B118" s="339">
        <v>0</v>
      </c>
      <c r="C118" s="339">
        <v>0</v>
      </c>
      <c r="D118" s="339">
        <v>0</v>
      </c>
      <c r="E118" s="339">
        <v>0</v>
      </c>
      <c r="F118" s="339">
        <v>0</v>
      </c>
      <c r="G118" s="339">
        <v>0</v>
      </c>
      <c r="H118" s="339">
        <v>0</v>
      </c>
      <c r="I118" s="339">
        <v>0</v>
      </c>
      <c r="J118" s="339">
        <v>317642</v>
      </c>
      <c r="K118" s="339">
        <v>0</v>
      </c>
      <c r="L118" s="339">
        <v>929</v>
      </c>
      <c r="M118" s="339">
        <v>0</v>
      </c>
      <c r="N118" s="339">
        <v>0</v>
      </c>
      <c r="O118" s="339">
        <v>0</v>
      </c>
      <c r="P118" s="339">
        <v>0</v>
      </c>
      <c r="Q118" s="339">
        <v>6774</v>
      </c>
      <c r="R118" s="339">
        <v>171</v>
      </c>
      <c r="S118" s="339">
        <v>0</v>
      </c>
      <c r="T118" s="339">
        <v>0</v>
      </c>
      <c r="U118" s="339">
        <v>991</v>
      </c>
      <c r="V118" s="339">
        <v>0</v>
      </c>
      <c r="W118" s="339">
        <v>0</v>
      </c>
      <c r="X118" s="339">
        <v>326507</v>
      </c>
    </row>
    <row r="119" spans="1:24" s="872" customFormat="1" ht="13.5" x14ac:dyDescent="0.2">
      <c r="A119" s="871" t="s">
        <v>606</v>
      </c>
      <c r="B119" s="868">
        <v>12652</v>
      </c>
      <c r="C119" s="868">
        <v>918766</v>
      </c>
      <c r="D119" s="868">
        <v>0</v>
      </c>
      <c r="E119" s="868">
        <v>436110</v>
      </c>
      <c r="F119" s="868">
        <v>456</v>
      </c>
      <c r="G119" s="868">
        <v>116905</v>
      </c>
      <c r="H119" s="868">
        <v>10868</v>
      </c>
      <c r="I119" s="868">
        <v>5814.9000000000005</v>
      </c>
      <c r="J119" s="868">
        <v>2137194</v>
      </c>
      <c r="K119" s="868">
        <v>798638</v>
      </c>
      <c r="L119" s="868">
        <v>35373</v>
      </c>
      <c r="M119" s="868">
        <v>8</v>
      </c>
      <c r="N119" s="868">
        <v>0</v>
      </c>
      <c r="O119" s="868">
        <v>2466465</v>
      </c>
      <c r="P119" s="868">
        <v>10461323</v>
      </c>
      <c r="Q119" s="868">
        <v>3024793</v>
      </c>
      <c r="R119" s="868">
        <v>941913</v>
      </c>
      <c r="S119" s="868">
        <v>244421</v>
      </c>
      <c r="T119" s="868">
        <v>930973</v>
      </c>
      <c r="U119" s="868">
        <v>363313</v>
      </c>
      <c r="V119" s="868">
        <v>1981773</v>
      </c>
      <c r="W119" s="868">
        <v>4786432</v>
      </c>
      <c r="X119" s="868">
        <v>29674190.899999999</v>
      </c>
    </row>
    <row r="120" spans="1:24" x14ac:dyDescent="0.2">
      <c r="A120" s="782" t="s">
        <v>392</v>
      </c>
      <c r="B120" s="339">
        <v>4</v>
      </c>
      <c r="C120" s="339">
        <v>178</v>
      </c>
      <c r="D120" s="339">
        <v>0</v>
      </c>
      <c r="E120" s="339">
        <v>170</v>
      </c>
      <c r="F120" s="339">
        <v>1</v>
      </c>
      <c r="G120" s="339">
        <v>25</v>
      </c>
      <c r="H120" s="339">
        <v>11</v>
      </c>
      <c r="I120" s="339">
        <v>13.65</v>
      </c>
      <c r="J120" s="339">
        <v>2209</v>
      </c>
      <c r="K120" s="339">
        <v>435</v>
      </c>
      <c r="L120" s="339">
        <v>11</v>
      </c>
      <c r="M120" s="339">
        <v>4</v>
      </c>
      <c r="N120" s="339">
        <v>0</v>
      </c>
      <c r="O120" s="339">
        <v>3622</v>
      </c>
      <c r="P120" s="339">
        <v>19552</v>
      </c>
      <c r="Q120" s="339">
        <v>12021</v>
      </c>
      <c r="R120" s="339">
        <v>1126</v>
      </c>
      <c r="S120" s="339">
        <v>293</v>
      </c>
      <c r="T120" s="339">
        <v>3093</v>
      </c>
      <c r="U120" s="339">
        <v>60832</v>
      </c>
      <c r="V120" s="339">
        <v>3635</v>
      </c>
      <c r="W120" s="339">
        <v>49423</v>
      </c>
      <c r="X120" s="339">
        <v>156658.65</v>
      </c>
    </row>
    <row r="121" spans="1:24" x14ac:dyDescent="0.2">
      <c r="A121" s="782" t="s">
        <v>425</v>
      </c>
      <c r="B121" s="339">
        <v>0</v>
      </c>
      <c r="C121" s="339">
        <v>0</v>
      </c>
      <c r="D121" s="339">
        <v>0</v>
      </c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339">
        <v>0</v>
      </c>
      <c r="K121" s="339">
        <v>0</v>
      </c>
      <c r="L121" s="339">
        <v>0</v>
      </c>
      <c r="M121" s="339">
        <v>0</v>
      </c>
      <c r="N121" s="339">
        <v>0</v>
      </c>
      <c r="O121" s="339">
        <v>0</v>
      </c>
      <c r="P121" s="339">
        <v>0</v>
      </c>
      <c r="Q121" s="339">
        <v>6</v>
      </c>
      <c r="R121" s="339">
        <v>0</v>
      </c>
      <c r="S121" s="339">
        <v>555</v>
      </c>
      <c r="T121" s="339">
        <v>0</v>
      </c>
      <c r="U121" s="339">
        <v>11</v>
      </c>
      <c r="V121" s="339">
        <v>0</v>
      </c>
      <c r="W121" s="339">
        <v>4737009</v>
      </c>
      <c r="X121" s="339">
        <v>4737581</v>
      </c>
    </row>
    <row r="122" spans="1:24" x14ac:dyDescent="0.2">
      <c r="A122" s="782" t="s">
        <v>393</v>
      </c>
      <c r="B122" s="339">
        <v>12648</v>
      </c>
      <c r="C122" s="339">
        <v>918588</v>
      </c>
      <c r="D122" s="339">
        <v>0</v>
      </c>
      <c r="E122" s="339">
        <v>400122</v>
      </c>
      <c r="F122" s="339">
        <v>138</v>
      </c>
      <c r="G122" s="339">
        <v>115444</v>
      </c>
      <c r="H122" s="339">
        <v>8098</v>
      </c>
      <c r="I122" s="339">
        <v>675.15</v>
      </c>
      <c r="J122" s="339">
        <v>868302</v>
      </c>
      <c r="K122" s="339">
        <v>702437</v>
      </c>
      <c r="L122" s="339">
        <v>30306</v>
      </c>
      <c r="M122" s="339">
        <v>0</v>
      </c>
      <c r="N122" s="339">
        <v>0</v>
      </c>
      <c r="O122" s="339">
        <v>1227890</v>
      </c>
      <c r="P122" s="339">
        <v>4851103</v>
      </c>
      <c r="Q122" s="339">
        <v>2730788</v>
      </c>
      <c r="R122" s="339">
        <v>494313</v>
      </c>
      <c r="S122" s="339">
        <v>162506</v>
      </c>
      <c r="T122" s="339">
        <v>868330</v>
      </c>
      <c r="U122" s="339">
        <v>14</v>
      </c>
      <c r="V122" s="339">
        <v>621391</v>
      </c>
      <c r="W122" s="339">
        <v>0</v>
      </c>
      <c r="X122" s="339">
        <v>14013093.15</v>
      </c>
    </row>
    <row r="123" spans="1:24" x14ac:dyDescent="0.2">
      <c r="A123" s="782" t="s">
        <v>394</v>
      </c>
      <c r="B123" s="339">
        <v>0</v>
      </c>
      <c r="C123" s="339">
        <v>0</v>
      </c>
      <c r="D123" s="339">
        <v>0</v>
      </c>
      <c r="E123" s="339">
        <v>31438</v>
      </c>
      <c r="F123" s="339">
        <v>5</v>
      </c>
      <c r="G123" s="339">
        <v>795</v>
      </c>
      <c r="H123" s="339">
        <v>0</v>
      </c>
      <c r="I123" s="339">
        <v>0</v>
      </c>
      <c r="J123" s="339">
        <v>17477</v>
      </c>
      <c r="K123" s="339">
        <v>16</v>
      </c>
      <c r="L123" s="339">
        <v>4271</v>
      </c>
      <c r="M123" s="339">
        <v>0</v>
      </c>
      <c r="N123" s="339">
        <v>0</v>
      </c>
      <c r="O123" s="339">
        <v>227074</v>
      </c>
      <c r="P123" s="339">
        <v>128265</v>
      </c>
      <c r="Q123" s="339">
        <v>13578</v>
      </c>
      <c r="R123" s="339">
        <v>40179</v>
      </c>
      <c r="S123" s="339">
        <v>16214</v>
      </c>
      <c r="T123" s="339">
        <v>15693</v>
      </c>
      <c r="U123" s="339">
        <v>1260</v>
      </c>
      <c r="V123" s="339">
        <v>14861</v>
      </c>
      <c r="W123" s="339">
        <v>0</v>
      </c>
      <c r="X123" s="339">
        <v>511126</v>
      </c>
    </row>
    <row r="124" spans="1:24" x14ac:dyDescent="0.2">
      <c r="A124" s="782" t="s">
        <v>395</v>
      </c>
      <c r="B124" s="339">
        <v>0</v>
      </c>
      <c r="C124" s="339">
        <v>0</v>
      </c>
      <c r="D124" s="339">
        <v>0</v>
      </c>
      <c r="E124" s="339">
        <v>4380</v>
      </c>
      <c r="F124" s="339">
        <v>312</v>
      </c>
      <c r="G124" s="339">
        <v>641</v>
      </c>
      <c r="H124" s="339">
        <v>2759</v>
      </c>
      <c r="I124" s="339">
        <v>5126.1000000000004</v>
      </c>
      <c r="J124" s="339">
        <v>92769</v>
      </c>
      <c r="K124" s="339">
        <v>95738</v>
      </c>
      <c r="L124" s="339">
        <v>743</v>
      </c>
      <c r="M124" s="339">
        <v>4</v>
      </c>
      <c r="N124" s="339">
        <v>0</v>
      </c>
      <c r="O124" s="339">
        <v>1007879</v>
      </c>
      <c r="P124" s="339">
        <v>5462403</v>
      </c>
      <c r="Q124" s="339">
        <v>231481</v>
      </c>
      <c r="R124" s="339">
        <v>3835</v>
      </c>
      <c r="S124" s="339">
        <v>46185</v>
      </c>
      <c r="T124" s="339">
        <v>43857</v>
      </c>
      <c r="U124" s="339">
        <v>301079</v>
      </c>
      <c r="V124" s="339">
        <v>1341886</v>
      </c>
      <c r="W124" s="339">
        <v>0</v>
      </c>
      <c r="X124" s="339">
        <v>8641077.0999999996</v>
      </c>
    </row>
    <row r="125" spans="1:24" x14ac:dyDescent="0.2">
      <c r="A125" s="782" t="s">
        <v>426</v>
      </c>
      <c r="B125" s="339">
        <v>0</v>
      </c>
      <c r="C125" s="339">
        <v>0</v>
      </c>
      <c r="D125" s="339">
        <v>0</v>
      </c>
      <c r="E125" s="339">
        <v>0</v>
      </c>
      <c r="F125" s="339">
        <v>0</v>
      </c>
      <c r="G125" s="339">
        <v>0</v>
      </c>
      <c r="H125" s="339">
        <v>0</v>
      </c>
      <c r="I125" s="339">
        <v>0</v>
      </c>
      <c r="J125" s="339">
        <v>479157</v>
      </c>
      <c r="K125" s="339">
        <v>12</v>
      </c>
      <c r="L125" s="339">
        <v>9</v>
      </c>
      <c r="M125" s="339">
        <v>0</v>
      </c>
      <c r="N125" s="339">
        <v>0</v>
      </c>
      <c r="O125" s="339">
        <v>0</v>
      </c>
      <c r="P125" s="339">
        <v>0</v>
      </c>
      <c r="Q125" s="339">
        <v>0</v>
      </c>
      <c r="R125" s="339">
        <v>0</v>
      </c>
      <c r="S125" s="339">
        <v>0</v>
      </c>
      <c r="T125" s="339">
        <v>0</v>
      </c>
      <c r="U125" s="339">
        <v>46</v>
      </c>
      <c r="V125" s="339">
        <v>0</v>
      </c>
      <c r="W125" s="339">
        <v>0</v>
      </c>
      <c r="X125" s="339">
        <v>479224</v>
      </c>
    </row>
    <row r="126" spans="1:24" x14ac:dyDescent="0.2">
      <c r="A126" s="782" t="s">
        <v>427</v>
      </c>
      <c r="B126" s="339">
        <v>0</v>
      </c>
      <c r="C126" s="339">
        <v>0</v>
      </c>
      <c r="D126" s="339">
        <v>0</v>
      </c>
      <c r="E126" s="339">
        <v>0</v>
      </c>
      <c r="F126" s="339">
        <v>0</v>
      </c>
      <c r="G126" s="339">
        <v>0</v>
      </c>
      <c r="H126" s="339">
        <v>0</v>
      </c>
      <c r="I126" s="339">
        <v>0</v>
      </c>
      <c r="J126" s="339">
        <v>677280</v>
      </c>
      <c r="K126" s="339">
        <v>0</v>
      </c>
      <c r="L126" s="339">
        <v>33</v>
      </c>
      <c r="M126" s="339">
        <v>0</v>
      </c>
      <c r="N126" s="339">
        <v>0</v>
      </c>
      <c r="O126" s="339">
        <v>0</v>
      </c>
      <c r="P126" s="339">
        <v>0</v>
      </c>
      <c r="Q126" s="339">
        <v>36919</v>
      </c>
      <c r="R126" s="339">
        <v>402460</v>
      </c>
      <c r="S126" s="339">
        <v>18668</v>
      </c>
      <c r="T126" s="339">
        <v>0</v>
      </c>
      <c r="U126" s="339">
        <v>71</v>
      </c>
      <c r="V126" s="339">
        <v>0</v>
      </c>
      <c r="W126" s="339">
        <v>0</v>
      </c>
      <c r="X126" s="339">
        <v>1135431</v>
      </c>
    </row>
    <row r="127" spans="1:24" s="872" customFormat="1" ht="14.25" thickBot="1" x14ac:dyDescent="0.25">
      <c r="A127" s="874" t="s">
        <v>3120</v>
      </c>
      <c r="B127" s="875">
        <v>17808</v>
      </c>
      <c r="C127" s="875">
        <v>401000</v>
      </c>
      <c r="D127" s="875">
        <v>0</v>
      </c>
      <c r="E127" s="875">
        <v>494147</v>
      </c>
      <c r="F127" s="875">
        <v>500</v>
      </c>
      <c r="G127" s="875">
        <v>155276</v>
      </c>
      <c r="H127" s="875">
        <v>2165</v>
      </c>
      <c r="I127" s="875">
        <v>16688.55</v>
      </c>
      <c r="J127" s="875">
        <v>1820002</v>
      </c>
      <c r="K127" s="875">
        <v>603421</v>
      </c>
      <c r="L127" s="875">
        <v>60783</v>
      </c>
      <c r="M127" s="875">
        <v>985259</v>
      </c>
      <c r="N127" s="875">
        <v>28196</v>
      </c>
      <c r="O127" s="875">
        <v>2849514</v>
      </c>
      <c r="P127" s="875">
        <v>6654298</v>
      </c>
      <c r="Q127" s="875">
        <v>1860950</v>
      </c>
      <c r="R127" s="875">
        <v>1537502</v>
      </c>
      <c r="S127" s="875">
        <v>554938</v>
      </c>
      <c r="T127" s="875">
        <v>1740053</v>
      </c>
      <c r="U127" s="875">
        <v>2302089</v>
      </c>
      <c r="V127" s="875">
        <v>4885048</v>
      </c>
      <c r="W127" s="875">
        <v>5974125</v>
      </c>
      <c r="X127" s="875">
        <v>32943762.550000001</v>
      </c>
    </row>
    <row r="130" spans="1:24" s="451" customFormat="1" ht="12.95" customHeight="1" x14ac:dyDescent="0.2">
      <c r="A130" s="677"/>
      <c r="B130" s="432"/>
      <c r="C130" s="432"/>
      <c r="D130" s="432"/>
      <c r="E130" s="432"/>
      <c r="F130" s="432"/>
      <c r="G130" s="432"/>
      <c r="H130" s="432"/>
      <c r="I130" s="432"/>
      <c r="J130" s="432"/>
      <c r="K130" s="432"/>
      <c r="L130" s="432"/>
      <c r="M130" s="432"/>
      <c r="N130" s="432"/>
      <c r="O130" s="432"/>
      <c r="P130" s="432"/>
      <c r="Q130" s="432"/>
      <c r="R130" s="432"/>
      <c r="S130" s="432"/>
      <c r="T130" s="432"/>
      <c r="U130" s="432"/>
      <c r="V130" s="432"/>
      <c r="W130" s="432"/>
      <c r="X130" s="61"/>
    </row>
    <row r="131" spans="1:24" s="451" customFormat="1" ht="12.95" customHeight="1" x14ac:dyDescent="0.2">
      <c r="A131" s="67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</row>
    <row r="132" spans="1:24" x14ac:dyDescent="0.2"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</row>
    <row r="133" spans="1:24" x14ac:dyDescent="0.2"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</row>
    <row r="134" spans="1:24" x14ac:dyDescent="0.2"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</row>
    <row r="135" spans="1:24" x14ac:dyDescent="0.2"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</row>
    <row r="136" spans="1:24" x14ac:dyDescent="0.2"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</row>
  </sheetData>
  <mergeCells count="2">
    <mergeCell ref="A5:J6"/>
    <mergeCell ref="K5:X6"/>
  </mergeCells>
  <conditionalFormatting sqref="B135:B136 B131:B133 C131:X136">
    <cfRule type="cellIs" dxfId="49" priority="1" stopIfTrue="1" operator="greaterThan">
      <formula>1</formula>
    </cfRule>
    <cfRule type="cellIs" dxfId="48" priority="2" stopIfTrue="1" operator="lessThan">
      <formula>-1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4" fitToWidth="2" orientation="portrait" r:id="rId1"/>
  <colBreaks count="1" manualBreakCount="1">
    <brk id="10" min="2" max="126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X128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A5" sqref="A5:J6"/>
    </sheetView>
  </sheetViews>
  <sheetFormatPr defaultRowHeight="12.75" x14ac:dyDescent="0.2"/>
  <cols>
    <col min="1" max="1" width="39.7109375" style="330" customWidth="1"/>
    <col min="2" max="10" width="10.7109375" style="330" customWidth="1"/>
    <col min="11" max="11" width="10.42578125" style="330" customWidth="1"/>
    <col min="12" max="12" width="10.7109375" style="330" customWidth="1"/>
    <col min="13" max="13" width="10.28515625" style="330" customWidth="1"/>
    <col min="14" max="23" width="10.7109375" style="330" customWidth="1"/>
    <col min="24" max="24" width="13" style="330" customWidth="1"/>
    <col min="25" max="16384" width="9.140625" style="330"/>
  </cols>
  <sheetData>
    <row r="1" spans="1:24" x14ac:dyDescent="0.2">
      <c r="A1" s="757" t="s">
        <v>349</v>
      </c>
    </row>
    <row r="2" spans="1:24" x14ac:dyDescent="0.2">
      <c r="A2" s="757" t="s">
        <v>350</v>
      </c>
    </row>
    <row r="3" spans="1:24" s="872" customFormat="1" ht="15" customHeight="1" x14ac:dyDescent="0.2">
      <c r="A3" s="990" t="s">
        <v>1772</v>
      </c>
      <c r="X3" s="996" t="s">
        <v>1773</v>
      </c>
    </row>
    <row r="4" spans="1:24" s="441" customFormat="1" ht="12" customHeight="1" x14ac:dyDescent="0.2"/>
    <row r="5" spans="1:24" s="441" customFormat="1" ht="18" customHeight="1" x14ac:dyDescent="0.2">
      <c r="A5" s="1803" t="s">
        <v>3121</v>
      </c>
      <c r="B5" s="1844"/>
      <c r="C5" s="1844"/>
      <c r="D5" s="1844"/>
      <c r="E5" s="1844"/>
      <c r="F5" s="1844"/>
      <c r="G5" s="1844"/>
      <c r="H5" s="1844"/>
      <c r="I5" s="1844"/>
      <c r="J5" s="1844"/>
      <c r="K5" s="1842" t="s">
        <v>4086</v>
      </c>
      <c r="L5" s="1843"/>
      <c r="M5" s="1843"/>
      <c r="N5" s="1843"/>
      <c r="O5" s="1843"/>
      <c r="P5" s="1843"/>
      <c r="Q5" s="1843"/>
      <c r="R5" s="1843"/>
      <c r="S5" s="1843"/>
      <c r="T5" s="1843"/>
      <c r="U5" s="1843"/>
      <c r="V5" s="1843"/>
      <c r="W5" s="1843"/>
      <c r="X5" s="1843"/>
    </row>
    <row r="6" spans="1:24" s="441" customFormat="1" ht="18" customHeight="1" x14ac:dyDescent="0.2">
      <c r="A6" s="1844"/>
      <c r="B6" s="1844"/>
      <c r="C6" s="1844"/>
      <c r="D6" s="1844"/>
      <c r="E6" s="1844"/>
      <c r="F6" s="1844"/>
      <c r="G6" s="1844"/>
      <c r="H6" s="1844"/>
      <c r="I6" s="1844"/>
      <c r="J6" s="1844"/>
      <c r="K6" s="1843"/>
      <c r="L6" s="1843"/>
      <c r="M6" s="1843"/>
      <c r="N6" s="1843"/>
      <c r="O6" s="1843"/>
      <c r="P6" s="1843"/>
      <c r="Q6" s="1843"/>
      <c r="R6" s="1843"/>
      <c r="S6" s="1843"/>
      <c r="T6" s="1843"/>
      <c r="U6" s="1843"/>
      <c r="V6" s="1843"/>
      <c r="W6" s="1843"/>
      <c r="X6" s="1843"/>
    </row>
    <row r="7" spans="1:24" s="441" customFormat="1" ht="12" customHeight="1" thickBot="1" x14ac:dyDescent="0.25">
      <c r="X7" s="1354" t="s">
        <v>2071</v>
      </c>
    </row>
    <row r="8" spans="1:24" s="288" customFormat="1" ht="69.95" customHeight="1" thickBot="1" x14ac:dyDescent="0.25">
      <c r="A8" s="1253" t="s">
        <v>677</v>
      </c>
      <c r="B8" s="1254" t="s">
        <v>1529</v>
      </c>
      <c r="C8" s="1254" t="s">
        <v>103</v>
      </c>
      <c r="D8" s="1254" t="s">
        <v>0</v>
      </c>
      <c r="E8" s="1254" t="s">
        <v>832</v>
      </c>
      <c r="F8" s="1254" t="s">
        <v>1531</v>
      </c>
      <c r="G8" s="1254" t="s">
        <v>1534</v>
      </c>
      <c r="H8" s="1254" t="s">
        <v>1420</v>
      </c>
      <c r="I8" s="1254" t="s">
        <v>798</v>
      </c>
      <c r="J8" s="1254" t="s">
        <v>831</v>
      </c>
      <c r="K8" s="1254" t="s">
        <v>1542</v>
      </c>
      <c r="L8" s="1254" t="s">
        <v>1566</v>
      </c>
      <c r="M8" s="1254" t="s">
        <v>104</v>
      </c>
      <c r="N8" s="1254" t="s">
        <v>1421</v>
      </c>
      <c r="O8" s="1254" t="s">
        <v>1567</v>
      </c>
      <c r="P8" s="1254" t="s">
        <v>1532</v>
      </c>
      <c r="Q8" s="1254" t="s">
        <v>958</v>
      </c>
      <c r="R8" s="1254" t="s">
        <v>1419</v>
      </c>
      <c r="S8" s="1254" t="s">
        <v>1533</v>
      </c>
      <c r="T8" s="1254" t="s">
        <v>1927</v>
      </c>
      <c r="U8" s="1254" t="s">
        <v>1536</v>
      </c>
      <c r="V8" s="1254" t="s">
        <v>1537</v>
      </c>
      <c r="W8" s="1254" t="s">
        <v>1422</v>
      </c>
      <c r="X8" s="1255" t="s">
        <v>1136</v>
      </c>
    </row>
    <row r="9" spans="1:24" x14ac:dyDescent="0.2">
      <c r="A9" s="1258" t="s">
        <v>81</v>
      </c>
      <c r="B9" s="1259"/>
      <c r="C9" s="1259"/>
      <c r="D9" s="1259"/>
      <c r="E9" s="1259"/>
      <c r="F9" s="1259"/>
      <c r="G9" s="1259"/>
      <c r="H9" s="1259"/>
      <c r="I9" s="1259"/>
      <c r="J9" s="1259"/>
      <c r="K9" s="1259"/>
      <c r="L9" s="1259"/>
      <c r="M9" s="1259"/>
      <c r="N9" s="1259"/>
      <c r="O9" s="1259"/>
      <c r="P9" s="1259"/>
      <c r="Q9" s="1259"/>
      <c r="R9" s="1259"/>
      <c r="S9" s="1259"/>
      <c r="T9" s="1259"/>
      <c r="U9" s="1259"/>
      <c r="V9" s="1259"/>
      <c r="W9" s="1259"/>
      <c r="X9" s="1259"/>
    </row>
    <row r="10" spans="1:24" ht="13.5" x14ac:dyDescent="0.2">
      <c r="A10" s="867" t="s">
        <v>3119</v>
      </c>
      <c r="B10" s="868">
        <v>1620.31</v>
      </c>
      <c r="C10" s="868">
        <v>0</v>
      </c>
      <c r="D10" s="868">
        <v>0</v>
      </c>
      <c r="E10" s="868">
        <v>0</v>
      </c>
      <c r="F10" s="868">
        <v>35278.853000000003</v>
      </c>
      <c r="G10" s="868">
        <v>18438.794592499999</v>
      </c>
      <c r="H10" s="868">
        <v>0</v>
      </c>
      <c r="I10" s="868">
        <v>658027.37438000017</v>
      </c>
      <c r="J10" s="868">
        <v>2487509.7661500019</v>
      </c>
      <c r="K10" s="868">
        <v>9931260.0720898006</v>
      </c>
      <c r="L10" s="868">
        <v>2790409.8309999998</v>
      </c>
      <c r="M10" s="868">
        <v>714667.07790554559</v>
      </c>
      <c r="N10" s="868">
        <v>541757.88514022448</v>
      </c>
      <c r="O10" s="868">
        <v>0</v>
      </c>
      <c r="P10" s="868">
        <v>0</v>
      </c>
      <c r="Q10" s="868">
        <v>0</v>
      </c>
      <c r="R10" s="868">
        <v>0</v>
      </c>
      <c r="S10" s="868">
        <v>0</v>
      </c>
      <c r="T10" s="868">
        <v>0</v>
      </c>
      <c r="U10" s="868">
        <v>0</v>
      </c>
      <c r="V10" s="868">
        <v>0</v>
      </c>
      <c r="W10" s="868">
        <v>0</v>
      </c>
      <c r="X10" s="868">
        <v>17178969.964258071</v>
      </c>
    </row>
    <row r="11" spans="1:24" s="869" customFormat="1" ht="13.5" x14ac:dyDescent="0.2">
      <c r="A11" s="870" t="s">
        <v>608</v>
      </c>
      <c r="B11" s="868">
        <v>13782.232182919997</v>
      </c>
      <c r="C11" s="868">
        <v>0</v>
      </c>
      <c r="D11" s="868">
        <v>0</v>
      </c>
      <c r="E11" s="868">
        <v>0</v>
      </c>
      <c r="F11" s="868">
        <v>69339.820000000007</v>
      </c>
      <c r="G11" s="868">
        <v>476.13450999999998</v>
      </c>
      <c r="H11" s="868">
        <v>0</v>
      </c>
      <c r="I11" s="868">
        <v>523411.72456650005</v>
      </c>
      <c r="J11" s="868">
        <v>942.36645999999996</v>
      </c>
      <c r="K11" s="868">
        <v>10550324.8662342</v>
      </c>
      <c r="L11" s="868">
        <v>1121129.311</v>
      </c>
      <c r="M11" s="868">
        <v>23950.797114642166</v>
      </c>
      <c r="N11" s="868">
        <v>591947.94530000002</v>
      </c>
      <c r="O11" s="868">
        <v>0</v>
      </c>
      <c r="P11" s="868">
        <v>0</v>
      </c>
      <c r="Q11" s="868">
        <v>0</v>
      </c>
      <c r="R11" s="868">
        <v>0</v>
      </c>
      <c r="S11" s="868">
        <v>0</v>
      </c>
      <c r="T11" s="868">
        <v>0</v>
      </c>
      <c r="U11" s="868">
        <v>0</v>
      </c>
      <c r="V11" s="868">
        <v>0</v>
      </c>
      <c r="W11" s="868">
        <v>0</v>
      </c>
      <c r="X11" s="868">
        <v>12895305.197368262</v>
      </c>
    </row>
    <row r="12" spans="1:24" x14ac:dyDescent="0.2">
      <c r="A12" s="782" t="s">
        <v>390</v>
      </c>
      <c r="B12" s="339">
        <v>13782.232182919997</v>
      </c>
      <c r="C12" s="339">
        <v>0</v>
      </c>
      <c r="D12" s="339">
        <v>0</v>
      </c>
      <c r="E12" s="339">
        <v>0</v>
      </c>
      <c r="F12" s="339">
        <v>69339.820000000007</v>
      </c>
      <c r="G12" s="339">
        <v>476.13450999999998</v>
      </c>
      <c r="H12" s="339">
        <v>0</v>
      </c>
      <c r="I12" s="339">
        <v>468707.68672350002</v>
      </c>
      <c r="J12" s="339">
        <v>242.53</v>
      </c>
      <c r="K12" s="339">
        <v>10548749.828725001</v>
      </c>
      <c r="L12" s="339">
        <v>1123055.321</v>
      </c>
      <c r="M12" s="339">
        <v>23950.797114642166</v>
      </c>
      <c r="N12" s="339">
        <v>591947.94530000002</v>
      </c>
      <c r="O12" s="339">
        <v>0</v>
      </c>
      <c r="P12" s="339">
        <v>0</v>
      </c>
      <c r="Q12" s="339">
        <v>0</v>
      </c>
      <c r="R12" s="339">
        <v>0</v>
      </c>
      <c r="S12" s="339">
        <v>0</v>
      </c>
      <c r="T12" s="339">
        <v>0</v>
      </c>
      <c r="U12" s="339">
        <v>0</v>
      </c>
      <c r="V12" s="339">
        <v>0</v>
      </c>
      <c r="W12" s="339">
        <v>0</v>
      </c>
      <c r="X12" s="339">
        <v>12840252.295556063</v>
      </c>
    </row>
    <row r="13" spans="1:24" x14ac:dyDescent="0.2">
      <c r="A13" s="782" t="s">
        <v>391</v>
      </c>
      <c r="B13" s="339">
        <v>0</v>
      </c>
      <c r="C13" s="339">
        <v>0</v>
      </c>
      <c r="D13" s="339">
        <v>0</v>
      </c>
      <c r="E13" s="339">
        <v>0</v>
      </c>
      <c r="F13" s="339">
        <v>0</v>
      </c>
      <c r="G13" s="339">
        <v>0</v>
      </c>
      <c r="H13" s="339">
        <v>0</v>
      </c>
      <c r="I13" s="339">
        <v>54704.037843000006</v>
      </c>
      <c r="J13" s="339">
        <v>0</v>
      </c>
      <c r="K13" s="339">
        <v>0</v>
      </c>
      <c r="L13" s="339">
        <v>-1926.01</v>
      </c>
      <c r="M13" s="339">
        <v>0</v>
      </c>
      <c r="N13" s="339">
        <v>0</v>
      </c>
      <c r="O13" s="339">
        <v>0</v>
      </c>
      <c r="P13" s="339">
        <v>0</v>
      </c>
      <c r="Q13" s="339">
        <v>0</v>
      </c>
      <c r="R13" s="339">
        <v>0</v>
      </c>
      <c r="S13" s="339">
        <v>0</v>
      </c>
      <c r="T13" s="339">
        <v>0</v>
      </c>
      <c r="U13" s="339">
        <v>0</v>
      </c>
      <c r="V13" s="339">
        <v>0</v>
      </c>
      <c r="W13" s="339">
        <v>0</v>
      </c>
      <c r="X13" s="339">
        <v>52778.027843000003</v>
      </c>
    </row>
    <row r="14" spans="1:24" x14ac:dyDescent="0.2">
      <c r="A14" s="782" t="s">
        <v>422</v>
      </c>
      <c r="B14" s="339">
        <v>0</v>
      </c>
      <c r="C14" s="339">
        <v>0</v>
      </c>
      <c r="D14" s="339">
        <v>0</v>
      </c>
      <c r="E14" s="339">
        <v>0</v>
      </c>
      <c r="F14" s="339">
        <v>0</v>
      </c>
      <c r="G14" s="339">
        <v>0</v>
      </c>
      <c r="H14" s="339">
        <v>0</v>
      </c>
      <c r="I14" s="339">
        <v>0</v>
      </c>
      <c r="J14" s="339">
        <v>0</v>
      </c>
      <c r="K14" s="339">
        <v>0</v>
      </c>
      <c r="L14" s="339">
        <v>0</v>
      </c>
      <c r="M14" s="339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W14" s="339">
        <v>0</v>
      </c>
      <c r="X14" s="339">
        <v>0</v>
      </c>
    </row>
    <row r="15" spans="1:24" x14ac:dyDescent="0.2">
      <c r="A15" s="782" t="s">
        <v>423</v>
      </c>
      <c r="B15" s="339">
        <v>0</v>
      </c>
      <c r="C15" s="339">
        <v>0</v>
      </c>
      <c r="D15" s="339">
        <v>0</v>
      </c>
      <c r="E15" s="339">
        <v>0</v>
      </c>
      <c r="F15" s="339">
        <v>0</v>
      </c>
      <c r="G15" s="339">
        <v>0</v>
      </c>
      <c r="H15" s="339">
        <v>0</v>
      </c>
      <c r="I15" s="339">
        <v>0</v>
      </c>
      <c r="J15" s="339">
        <v>681.55</v>
      </c>
      <c r="K15" s="339">
        <v>0</v>
      </c>
      <c r="L15" s="339">
        <v>0</v>
      </c>
      <c r="M15" s="339">
        <v>0</v>
      </c>
      <c r="N15" s="339">
        <v>0</v>
      </c>
      <c r="O15" s="339">
        <v>0</v>
      </c>
      <c r="P15" s="339">
        <v>0</v>
      </c>
      <c r="Q15" s="339">
        <v>0</v>
      </c>
      <c r="R15" s="339">
        <v>0</v>
      </c>
      <c r="S15" s="339">
        <v>0</v>
      </c>
      <c r="T15" s="339">
        <v>0</v>
      </c>
      <c r="U15" s="339">
        <v>0</v>
      </c>
      <c r="V15" s="339">
        <v>0</v>
      </c>
      <c r="W15" s="339">
        <v>0</v>
      </c>
      <c r="X15" s="339">
        <v>681.55</v>
      </c>
    </row>
    <row r="16" spans="1:24" x14ac:dyDescent="0.2">
      <c r="A16" s="782" t="s">
        <v>424</v>
      </c>
      <c r="B16" s="339">
        <v>0</v>
      </c>
      <c r="C16" s="339">
        <v>0</v>
      </c>
      <c r="D16" s="339">
        <v>0</v>
      </c>
      <c r="E16" s="339">
        <v>0</v>
      </c>
      <c r="F16" s="339">
        <v>0</v>
      </c>
      <c r="G16" s="339">
        <v>0</v>
      </c>
      <c r="H16" s="339">
        <v>0</v>
      </c>
      <c r="I16" s="339">
        <v>0</v>
      </c>
      <c r="J16" s="339">
        <v>18.286459999999998</v>
      </c>
      <c r="K16" s="339">
        <v>1575.0375091999999</v>
      </c>
      <c r="L16" s="339">
        <v>0</v>
      </c>
      <c r="M16" s="339">
        <v>0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1593.3239692</v>
      </c>
    </row>
    <row r="17" spans="1:24" s="872" customFormat="1" ht="13.5" x14ac:dyDescent="0.2">
      <c r="A17" s="876" t="s">
        <v>607</v>
      </c>
      <c r="B17" s="868">
        <v>1620.31</v>
      </c>
      <c r="C17" s="868">
        <v>0</v>
      </c>
      <c r="D17" s="868">
        <v>0</v>
      </c>
      <c r="E17" s="868">
        <v>0</v>
      </c>
      <c r="F17" s="868">
        <v>21119.654000000002</v>
      </c>
      <c r="G17" s="868">
        <v>211.3</v>
      </c>
      <c r="H17" s="868">
        <v>0</v>
      </c>
      <c r="I17" s="868">
        <v>180779.63086420001</v>
      </c>
      <c r="J17" s="868">
        <v>1312401.1393700019</v>
      </c>
      <c r="K17" s="868">
        <v>4629217.9770406</v>
      </c>
      <c r="L17" s="868">
        <v>1340859.4470000002</v>
      </c>
      <c r="M17" s="868">
        <v>290795.12026679382</v>
      </c>
      <c r="N17" s="868">
        <v>0</v>
      </c>
      <c r="O17" s="868">
        <v>0</v>
      </c>
      <c r="P17" s="868">
        <v>0</v>
      </c>
      <c r="Q17" s="868">
        <v>0</v>
      </c>
      <c r="R17" s="868">
        <v>0</v>
      </c>
      <c r="S17" s="868">
        <v>0</v>
      </c>
      <c r="T17" s="868">
        <v>0</v>
      </c>
      <c r="U17" s="868">
        <v>0</v>
      </c>
      <c r="V17" s="868">
        <v>0</v>
      </c>
      <c r="W17" s="868">
        <v>0</v>
      </c>
      <c r="X17" s="868">
        <v>7777004.5785415964</v>
      </c>
    </row>
    <row r="18" spans="1:24" x14ac:dyDescent="0.2">
      <c r="A18" s="782" t="s">
        <v>392</v>
      </c>
      <c r="B18" s="339">
        <v>0</v>
      </c>
      <c r="C18" s="339">
        <v>0</v>
      </c>
      <c r="D18" s="339">
        <v>0</v>
      </c>
      <c r="E18" s="339">
        <v>0</v>
      </c>
      <c r="F18" s="339">
        <v>50.731999999999999</v>
      </c>
      <c r="G18" s="339">
        <v>0</v>
      </c>
      <c r="H18" s="339">
        <v>0</v>
      </c>
      <c r="I18" s="339">
        <v>0</v>
      </c>
      <c r="J18" s="339">
        <v>1502.35</v>
      </c>
      <c r="K18" s="339">
        <v>10063.983</v>
      </c>
      <c r="L18" s="339">
        <v>5387.5720000000001</v>
      </c>
      <c r="M18" s="339">
        <v>772.48739463200002</v>
      </c>
      <c r="N18" s="339">
        <v>0</v>
      </c>
      <c r="O18" s="339">
        <v>0</v>
      </c>
      <c r="P18" s="339">
        <v>0</v>
      </c>
      <c r="Q18" s="339">
        <v>0</v>
      </c>
      <c r="R18" s="339">
        <v>0</v>
      </c>
      <c r="S18" s="339">
        <v>0</v>
      </c>
      <c r="T18" s="339">
        <v>0</v>
      </c>
      <c r="U18" s="339">
        <v>0</v>
      </c>
      <c r="V18" s="339">
        <v>0</v>
      </c>
      <c r="W18" s="339">
        <v>0</v>
      </c>
      <c r="X18" s="339">
        <v>17777.124394632003</v>
      </c>
    </row>
    <row r="19" spans="1:24" x14ac:dyDescent="0.2">
      <c r="A19" s="782" t="s">
        <v>425</v>
      </c>
      <c r="B19" s="339">
        <v>0</v>
      </c>
      <c r="C19" s="339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O19" s="339">
        <v>0</v>
      </c>
      <c r="P19" s="339">
        <v>0</v>
      </c>
      <c r="Q19" s="339">
        <v>0</v>
      </c>
      <c r="R19" s="339">
        <v>0</v>
      </c>
      <c r="S19" s="339">
        <v>0</v>
      </c>
      <c r="T19" s="339">
        <v>0</v>
      </c>
      <c r="U19" s="339">
        <v>0</v>
      </c>
      <c r="V19" s="339">
        <v>0</v>
      </c>
      <c r="W19" s="339">
        <v>0</v>
      </c>
      <c r="X19" s="339">
        <v>0</v>
      </c>
    </row>
    <row r="20" spans="1:24" x14ac:dyDescent="0.2">
      <c r="A20" s="782" t="s">
        <v>393</v>
      </c>
      <c r="B20" s="339">
        <v>1620.31</v>
      </c>
      <c r="C20" s="339">
        <v>0</v>
      </c>
      <c r="D20" s="339">
        <v>0</v>
      </c>
      <c r="E20" s="339">
        <v>0</v>
      </c>
      <c r="F20" s="339">
        <v>20280.057000000001</v>
      </c>
      <c r="G20" s="339">
        <v>0</v>
      </c>
      <c r="H20" s="339">
        <v>0</v>
      </c>
      <c r="I20" s="339">
        <v>55225.0286796</v>
      </c>
      <c r="J20" s="339">
        <v>1240989.4365000019</v>
      </c>
      <c r="K20" s="339">
        <v>1117897.2357358001</v>
      </c>
      <c r="L20" s="339">
        <v>712537.06599999999</v>
      </c>
      <c r="M20" s="339">
        <v>251650.38162815699</v>
      </c>
      <c r="N20" s="339">
        <v>0</v>
      </c>
      <c r="O20" s="339">
        <v>0</v>
      </c>
      <c r="P20" s="339">
        <v>0</v>
      </c>
      <c r="Q20" s="339">
        <v>0</v>
      </c>
      <c r="R20" s="339">
        <v>0</v>
      </c>
      <c r="S20" s="339">
        <v>0</v>
      </c>
      <c r="T20" s="339">
        <v>0</v>
      </c>
      <c r="U20" s="339">
        <v>0</v>
      </c>
      <c r="V20" s="339">
        <v>0</v>
      </c>
      <c r="W20" s="339">
        <v>0</v>
      </c>
      <c r="X20" s="339">
        <v>3400199.5155435596</v>
      </c>
    </row>
    <row r="21" spans="1:24" x14ac:dyDescent="0.2">
      <c r="A21" s="782" t="s">
        <v>394</v>
      </c>
      <c r="B21" s="339">
        <v>0</v>
      </c>
      <c r="C21" s="339">
        <v>0</v>
      </c>
      <c r="D21" s="339">
        <v>0</v>
      </c>
      <c r="E21" s="339">
        <v>0</v>
      </c>
      <c r="F21" s="339">
        <v>0</v>
      </c>
      <c r="G21" s="339">
        <v>0</v>
      </c>
      <c r="H21" s="339">
        <v>0</v>
      </c>
      <c r="I21" s="339">
        <v>0</v>
      </c>
      <c r="J21" s="339">
        <v>26883.186579999998</v>
      </c>
      <c r="K21" s="339">
        <v>502566.1</v>
      </c>
      <c r="L21" s="339">
        <v>115189.2</v>
      </c>
      <c r="M21" s="339">
        <v>0</v>
      </c>
      <c r="N21" s="339">
        <v>0</v>
      </c>
      <c r="O21" s="339">
        <v>0</v>
      </c>
      <c r="P21" s="339">
        <v>0</v>
      </c>
      <c r="Q21" s="339">
        <v>0</v>
      </c>
      <c r="R21" s="339">
        <v>0</v>
      </c>
      <c r="S21" s="339">
        <v>0</v>
      </c>
      <c r="T21" s="339">
        <v>0</v>
      </c>
      <c r="U21" s="339">
        <v>0</v>
      </c>
      <c r="V21" s="339">
        <v>0</v>
      </c>
      <c r="W21" s="339">
        <v>0</v>
      </c>
      <c r="X21" s="339">
        <v>644638.48657999991</v>
      </c>
    </row>
    <row r="22" spans="1:24" x14ac:dyDescent="0.2">
      <c r="A22" s="782" t="s">
        <v>395</v>
      </c>
      <c r="B22" s="339">
        <v>0</v>
      </c>
      <c r="C22" s="339">
        <v>0</v>
      </c>
      <c r="D22" s="339">
        <v>0</v>
      </c>
      <c r="E22" s="339">
        <v>0</v>
      </c>
      <c r="F22" s="339">
        <v>788.86500000000001</v>
      </c>
      <c r="G22" s="339">
        <v>211.3</v>
      </c>
      <c r="H22" s="339">
        <v>0</v>
      </c>
      <c r="I22" s="339">
        <v>125554.60218460002</v>
      </c>
      <c r="J22" s="339">
        <v>17006.69627</v>
      </c>
      <c r="K22" s="339">
        <v>493828.73090750002</v>
      </c>
      <c r="L22" s="339">
        <v>23676.073</v>
      </c>
      <c r="M22" s="339">
        <v>0</v>
      </c>
      <c r="N22" s="339">
        <v>0</v>
      </c>
      <c r="O22" s="339">
        <v>0</v>
      </c>
      <c r="P22" s="339">
        <v>0</v>
      </c>
      <c r="Q22" s="339">
        <v>0</v>
      </c>
      <c r="R22" s="339">
        <v>0</v>
      </c>
      <c r="S22" s="339">
        <v>0</v>
      </c>
      <c r="T22" s="339">
        <v>0</v>
      </c>
      <c r="U22" s="339">
        <v>0</v>
      </c>
      <c r="V22" s="339">
        <v>0</v>
      </c>
      <c r="W22" s="339">
        <v>0</v>
      </c>
      <c r="X22" s="339">
        <v>661066.26736209996</v>
      </c>
    </row>
    <row r="23" spans="1:24" x14ac:dyDescent="0.2">
      <c r="A23" s="782" t="s">
        <v>426</v>
      </c>
      <c r="B23" s="339">
        <v>0</v>
      </c>
      <c r="C23" s="339">
        <v>0</v>
      </c>
      <c r="D23" s="339">
        <v>0</v>
      </c>
      <c r="E23" s="339">
        <v>0</v>
      </c>
      <c r="F23" s="339">
        <v>0</v>
      </c>
      <c r="G23" s="339">
        <v>0</v>
      </c>
      <c r="H23" s="339">
        <v>0</v>
      </c>
      <c r="I23" s="339">
        <v>0</v>
      </c>
      <c r="J23" s="339">
        <v>25987.577510000003</v>
      </c>
      <c r="K23" s="339">
        <v>1492.829</v>
      </c>
      <c r="L23" s="339">
        <v>79660.331999999995</v>
      </c>
      <c r="M23" s="339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0</v>
      </c>
      <c r="W23" s="339">
        <v>0</v>
      </c>
      <c r="X23" s="339">
        <v>107140.73851</v>
      </c>
    </row>
    <row r="24" spans="1:24" x14ac:dyDescent="0.2">
      <c r="A24" s="782" t="s">
        <v>427</v>
      </c>
      <c r="B24" s="339">
        <v>0</v>
      </c>
      <c r="C24" s="339">
        <v>0</v>
      </c>
      <c r="D24" s="339"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31.892510000000001</v>
      </c>
      <c r="K24" s="339">
        <v>2503369.0983972996</v>
      </c>
      <c r="L24" s="339">
        <v>404409.20400000003</v>
      </c>
      <c r="M24" s="339">
        <v>38372.251244004867</v>
      </c>
      <c r="N24" s="339">
        <v>0</v>
      </c>
      <c r="O24" s="339">
        <v>0</v>
      </c>
      <c r="P24" s="339">
        <v>0</v>
      </c>
      <c r="Q24" s="339">
        <v>0</v>
      </c>
      <c r="R24" s="339">
        <v>0</v>
      </c>
      <c r="S24" s="339">
        <v>0</v>
      </c>
      <c r="T24" s="339">
        <v>0</v>
      </c>
      <c r="U24" s="339">
        <v>0</v>
      </c>
      <c r="V24" s="339">
        <v>0</v>
      </c>
      <c r="W24" s="339">
        <v>0</v>
      </c>
      <c r="X24" s="339">
        <v>2946182.4461513045</v>
      </c>
    </row>
    <row r="25" spans="1:24" s="872" customFormat="1" ht="13.5" x14ac:dyDescent="0.2">
      <c r="A25" s="867" t="s">
        <v>3120</v>
      </c>
      <c r="B25" s="868">
        <v>13782.232182919997</v>
      </c>
      <c r="C25" s="868">
        <v>0</v>
      </c>
      <c r="D25" s="868">
        <v>0</v>
      </c>
      <c r="E25" s="868">
        <v>0</v>
      </c>
      <c r="F25" s="868">
        <v>83499.019</v>
      </c>
      <c r="G25" s="868">
        <v>18703.629102499999</v>
      </c>
      <c r="H25" s="868">
        <v>0</v>
      </c>
      <c r="I25" s="868">
        <v>1000659.4680823</v>
      </c>
      <c r="J25" s="868">
        <v>1176050.9932400002</v>
      </c>
      <c r="K25" s="868">
        <v>15852366.961283397</v>
      </c>
      <c r="L25" s="868">
        <v>2570679.6949999998</v>
      </c>
      <c r="M25" s="868">
        <v>447822.75475339388</v>
      </c>
      <c r="N25" s="868">
        <v>1133705.8304402246</v>
      </c>
      <c r="O25" s="868">
        <v>0</v>
      </c>
      <c r="P25" s="868">
        <v>0</v>
      </c>
      <c r="Q25" s="868">
        <v>0</v>
      </c>
      <c r="R25" s="868">
        <v>0</v>
      </c>
      <c r="S25" s="868">
        <v>0</v>
      </c>
      <c r="T25" s="868">
        <v>0</v>
      </c>
      <c r="U25" s="868">
        <v>0</v>
      </c>
      <c r="V25" s="868">
        <v>0</v>
      </c>
      <c r="W25" s="868">
        <v>0</v>
      </c>
      <c r="X25" s="868">
        <v>22297270.583084732</v>
      </c>
    </row>
    <row r="26" spans="1:24" s="869" customFormat="1" x14ac:dyDescent="0.2">
      <c r="A26" s="1258" t="s">
        <v>87</v>
      </c>
      <c r="B26" s="1261"/>
      <c r="C26" s="1261"/>
      <c r="D26" s="1261"/>
      <c r="E26" s="1261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61"/>
      <c r="Q26" s="1261"/>
      <c r="R26" s="1261"/>
      <c r="S26" s="1261"/>
      <c r="T26" s="1261"/>
      <c r="U26" s="1261"/>
      <c r="V26" s="1261"/>
      <c r="W26" s="1261"/>
      <c r="X26" s="1261"/>
    </row>
    <row r="27" spans="1:24" s="869" customFormat="1" ht="13.5" x14ac:dyDescent="0.2">
      <c r="A27" s="867" t="s">
        <v>3119</v>
      </c>
      <c r="B27" s="868">
        <v>91814.983425372993</v>
      </c>
      <c r="C27" s="868">
        <v>0</v>
      </c>
      <c r="D27" s="868">
        <v>5345</v>
      </c>
      <c r="E27" s="868">
        <v>6352.1386299999995</v>
      </c>
      <c r="F27" s="868">
        <v>23386.062999999995</v>
      </c>
      <c r="G27" s="868">
        <v>51401.34915977747</v>
      </c>
      <c r="H27" s="868">
        <v>2092448.5232374182</v>
      </c>
      <c r="I27" s="868">
        <v>3492567.7558500348</v>
      </c>
      <c r="J27" s="868">
        <v>2387181.2236299976</v>
      </c>
      <c r="K27" s="868">
        <v>3004587.3451768775</v>
      </c>
      <c r="L27" s="868">
        <v>506227.36600000039</v>
      </c>
      <c r="M27" s="868">
        <v>1468232.2263108743</v>
      </c>
      <c r="N27" s="868">
        <v>376785.24658165837</v>
      </c>
      <c r="O27" s="868">
        <v>205682.98</v>
      </c>
      <c r="P27" s="868">
        <v>284800.90100000001</v>
      </c>
      <c r="Q27" s="868">
        <v>271982.04333999997</v>
      </c>
      <c r="R27" s="868">
        <v>4262.5</v>
      </c>
      <c r="S27" s="868">
        <v>341173.071</v>
      </c>
      <c r="T27" s="868">
        <v>1590870.4752611523</v>
      </c>
      <c r="U27" s="868">
        <v>2722987.7777722031</v>
      </c>
      <c r="V27" s="868">
        <v>5670327.0829999996</v>
      </c>
      <c r="W27" s="868">
        <v>149675.3161</v>
      </c>
      <c r="X27" s="868">
        <v>24748091.36847537</v>
      </c>
    </row>
    <row r="28" spans="1:24" s="869" customFormat="1" ht="13.5" x14ac:dyDescent="0.2">
      <c r="A28" s="870" t="s">
        <v>608</v>
      </c>
      <c r="B28" s="868">
        <v>-3283.6041829199967</v>
      </c>
      <c r="C28" s="868">
        <v>0</v>
      </c>
      <c r="D28" s="868">
        <v>6900</v>
      </c>
      <c r="E28" s="868">
        <v>3151.37925</v>
      </c>
      <c r="F28" s="868">
        <v>21619.306219999991</v>
      </c>
      <c r="G28" s="868">
        <v>88227.942370000004</v>
      </c>
      <c r="H28" s="868">
        <v>2561616.5850838218</v>
      </c>
      <c r="I28" s="868">
        <v>2802895.4626890374</v>
      </c>
      <c r="J28" s="868">
        <v>1239785.4025000001</v>
      </c>
      <c r="K28" s="868">
        <v>3207099.4254030995</v>
      </c>
      <c r="L28" s="868">
        <v>151027.58196000007</v>
      </c>
      <c r="M28" s="868">
        <v>1748992.3547762707</v>
      </c>
      <c r="N28" s="868">
        <v>39562.852149999118</v>
      </c>
      <c r="O28" s="868">
        <v>1512153.6510000001</v>
      </c>
      <c r="P28" s="868">
        <v>310124.7405489891</v>
      </c>
      <c r="Q28" s="868">
        <v>263526.06193000003</v>
      </c>
      <c r="R28" s="868">
        <v>687294.57757000008</v>
      </c>
      <c r="S28" s="868">
        <v>358060.91800000001</v>
      </c>
      <c r="T28" s="868">
        <v>413652.74955702951</v>
      </c>
      <c r="U28" s="868">
        <v>659942.91334263771</v>
      </c>
      <c r="V28" s="868">
        <v>893999.43328434008</v>
      </c>
      <c r="W28" s="868">
        <v>411806.85600000003</v>
      </c>
      <c r="X28" s="868">
        <v>17378156.589452304</v>
      </c>
    </row>
    <row r="29" spans="1:24" x14ac:dyDescent="0.2">
      <c r="A29" s="782" t="s">
        <v>390</v>
      </c>
      <c r="B29" s="339">
        <v>-3283.6041829199967</v>
      </c>
      <c r="C29" s="339">
        <v>0</v>
      </c>
      <c r="D29" s="339">
        <v>6700</v>
      </c>
      <c r="E29" s="339">
        <v>3141.83925</v>
      </c>
      <c r="F29" s="339">
        <v>19026.277999999991</v>
      </c>
      <c r="G29" s="339">
        <v>71345.383369999996</v>
      </c>
      <c r="H29" s="339">
        <v>2277294.2548933001</v>
      </c>
      <c r="I29" s="339">
        <v>1377609.8030625188</v>
      </c>
      <c r="J29" s="339">
        <v>653284.5337400001</v>
      </c>
      <c r="K29" s="339">
        <v>3200577.4589764997</v>
      </c>
      <c r="L29" s="339">
        <v>145004.88996000006</v>
      </c>
      <c r="M29" s="339">
        <v>1328535.3219062707</v>
      </c>
      <c r="N29" s="339">
        <v>39562.852149999118</v>
      </c>
      <c r="O29" s="339">
        <v>1512153.6510000001</v>
      </c>
      <c r="P29" s="339">
        <v>70062.980779999998</v>
      </c>
      <c r="Q29" s="339">
        <v>243235.31843000001</v>
      </c>
      <c r="R29" s="339">
        <v>687294.57757000008</v>
      </c>
      <c r="S29" s="339">
        <v>213960.99100000001</v>
      </c>
      <c r="T29" s="339">
        <v>363753.31444620003</v>
      </c>
      <c r="U29" s="339">
        <v>619262.19145000004</v>
      </c>
      <c r="V29" s="339">
        <v>876115.79087999999</v>
      </c>
      <c r="W29" s="339">
        <v>411806.85600000003</v>
      </c>
      <c r="X29" s="339">
        <v>14116444.682681872</v>
      </c>
    </row>
    <row r="30" spans="1:24" x14ac:dyDescent="0.2">
      <c r="A30" s="782" t="s">
        <v>391</v>
      </c>
      <c r="B30" s="339">
        <v>0</v>
      </c>
      <c r="C30" s="339">
        <v>0</v>
      </c>
      <c r="D30" s="339">
        <v>200</v>
      </c>
      <c r="E30" s="339">
        <v>0</v>
      </c>
      <c r="F30" s="339">
        <v>955.84</v>
      </c>
      <c r="G30" s="339">
        <v>16882.559000000001</v>
      </c>
      <c r="H30" s="339">
        <v>257711.7054184</v>
      </c>
      <c r="I30" s="339">
        <v>606374.18284801871</v>
      </c>
      <c r="J30" s="339">
        <v>0</v>
      </c>
      <c r="K30" s="339">
        <v>0</v>
      </c>
      <c r="L30" s="339">
        <v>-653.01599999999985</v>
      </c>
      <c r="M30" s="339">
        <v>420457.03287</v>
      </c>
      <c r="N30" s="339">
        <v>0</v>
      </c>
      <c r="O30" s="339">
        <v>0</v>
      </c>
      <c r="P30" s="339">
        <v>178638.31622000004</v>
      </c>
      <c r="Q30" s="339">
        <v>17328.036510000002</v>
      </c>
      <c r="R30" s="339">
        <v>0</v>
      </c>
      <c r="S30" s="339">
        <v>144099.927</v>
      </c>
      <c r="T30" s="339">
        <v>37948.216472699998</v>
      </c>
      <c r="U30" s="339">
        <v>37170.972892637728</v>
      </c>
      <c r="V30" s="339">
        <v>0</v>
      </c>
      <c r="W30" s="339">
        <v>0</v>
      </c>
      <c r="X30" s="339">
        <v>1717113.7732317564</v>
      </c>
    </row>
    <row r="31" spans="1:24" x14ac:dyDescent="0.2">
      <c r="A31" s="782" t="s">
        <v>422</v>
      </c>
      <c r="B31" s="339">
        <v>0</v>
      </c>
      <c r="C31" s="339">
        <v>0</v>
      </c>
      <c r="D31" s="339">
        <v>0</v>
      </c>
      <c r="E31" s="339">
        <v>0</v>
      </c>
      <c r="F31" s="339">
        <v>0</v>
      </c>
      <c r="G31" s="339">
        <v>0</v>
      </c>
      <c r="H31" s="339">
        <v>10945.083477565</v>
      </c>
      <c r="I31" s="339">
        <v>107169.1235055</v>
      </c>
      <c r="J31" s="339">
        <v>5247.24449</v>
      </c>
      <c r="K31" s="339">
        <v>82.444999999999993</v>
      </c>
      <c r="L31" s="339">
        <v>14.52</v>
      </c>
      <c r="M31" s="339">
        <v>0</v>
      </c>
      <c r="N31" s="339">
        <v>0</v>
      </c>
      <c r="O31" s="339">
        <v>0</v>
      </c>
      <c r="P31" s="339">
        <v>0</v>
      </c>
      <c r="Q31" s="339">
        <v>145.46418</v>
      </c>
      <c r="R31" s="339">
        <v>0</v>
      </c>
      <c r="S31" s="339">
        <v>0</v>
      </c>
      <c r="T31" s="339">
        <v>551.76886000000002</v>
      </c>
      <c r="U31" s="339">
        <v>687.33500000000004</v>
      </c>
      <c r="V31" s="339">
        <v>506.19850000000002</v>
      </c>
      <c r="W31" s="339">
        <v>0</v>
      </c>
      <c r="X31" s="339">
        <v>125349.18301306501</v>
      </c>
    </row>
    <row r="32" spans="1:24" x14ac:dyDescent="0.2">
      <c r="A32" s="782" t="s">
        <v>423</v>
      </c>
      <c r="B32" s="339">
        <v>0</v>
      </c>
      <c r="C32" s="339">
        <v>0</v>
      </c>
      <c r="D32" s="339">
        <v>0</v>
      </c>
      <c r="E32" s="339">
        <v>0</v>
      </c>
      <c r="F32" s="339">
        <v>908.91800000000001</v>
      </c>
      <c r="G32" s="339">
        <v>0</v>
      </c>
      <c r="H32" s="339">
        <v>5906.7252945566906</v>
      </c>
      <c r="I32" s="339">
        <v>259570.26577650002</v>
      </c>
      <c r="J32" s="339">
        <v>31672.561730000005</v>
      </c>
      <c r="K32" s="339">
        <v>3113.2082199999995</v>
      </c>
      <c r="L32" s="339">
        <v>634.803</v>
      </c>
      <c r="M32" s="339">
        <v>0</v>
      </c>
      <c r="N32" s="339">
        <v>0</v>
      </c>
      <c r="O32" s="339">
        <v>0</v>
      </c>
      <c r="P32" s="339">
        <v>0</v>
      </c>
      <c r="Q32" s="339">
        <v>0</v>
      </c>
      <c r="R32" s="339">
        <v>0</v>
      </c>
      <c r="S32" s="339">
        <v>0</v>
      </c>
      <c r="T32" s="339">
        <v>4209.6824465960008</v>
      </c>
      <c r="U32" s="339">
        <v>0</v>
      </c>
      <c r="V32" s="339">
        <v>7966.9516720000001</v>
      </c>
      <c r="W32" s="339">
        <v>0</v>
      </c>
      <c r="X32" s="339">
        <v>313983.11613965267</v>
      </c>
    </row>
    <row r="33" spans="1:24" x14ac:dyDescent="0.2">
      <c r="A33" s="782" t="s">
        <v>424</v>
      </c>
      <c r="B33" s="339">
        <v>0</v>
      </c>
      <c r="C33" s="339">
        <v>0</v>
      </c>
      <c r="D33" s="339">
        <v>0</v>
      </c>
      <c r="E33" s="339">
        <v>9.5399999999999991</v>
      </c>
      <c r="F33" s="339">
        <v>728.27021999999999</v>
      </c>
      <c r="G33" s="339">
        <v>0</v>
      </c>
      <c r="H33" s="339">
        <v>9758.8160000000007</v>
      </c>
      <c r="I33" s="339">
        <v>452172.0874965</v>
      </c>
      <c r="J33" s="339">
        <v>549581.06254000007</v>
      </c>
      <c r="K33" s="339">
        <v>3326.3132065999994</v>
      </c>
      <c r="L33" s="339">
        <v>6026.3850000000002</v>
      </c>
      <c r="M33" s="339">
        <v>0</v>
      </c>
      <c r="N33" s="339">
        <v>0</v>
      </c>
      <c r="O33" s="339">
        <v>0</v>
      </c>
      <c r="P33" s="339">
        <v>61423.44354898906</v>
      </c>
      <c r="Q33" s="339">
        <v>2817.2428100000002</v>
      </c>
      <c r="R33" s="339">
        <v>0</v>
      </c>
      <c r="S33" s="339">
        <v>0</v>
      </c>
      <c r="T33" s="339">
        <v>7189.7673315334696</v>
      </c>
      <c r="U33" s="339">
        <v>2822.4140000000002</v>
      </c>
      <c r="V33" s="339">
        <v>9410.4922323399969</v>
      </c>
      <c r="W33" s="339">
        <v>0</v>
      </c>
      <c r="X33" s="339">
        <v>1105265.8343859625</v>
      </c>
    </row>
    <row r="34" spans="1:24" s="872" customFormat="1" ht="13.5" x14ac:dyDescent="0.2">
      <c r="A34" s="876" t="s">
        <v>607</v>
      </c>
      <c r="B34" s="868">
        <v>38902.599056872852</v>
      </c>
      <c r="C34" s="868">
        <v>0</v>
      </c>
      <c r="D34" s="868">
        <v>10745</v>
      </c>
      <c r="E34" s="868">
        <v>400.86174999999997</v>
      </c>
      <c r="F34" s="868">
        <v>17706.883279999998</v>
      </c>
      <c r="G34" s="868">
        <v>36386.768089999998</v>
      </c>
      <c r="H34" s="868">
        <v>1978094.2791365632</v>
      </c>
      <c r="I34" s="868">
        <v>1340424.1953831997</v>
      </c>
      <c r="J34" s="868">
        <v>1041939.5190999974</v>
      </c>
      <c r="K34" s="868">
        <v>2395691.6463644002</v>
      </c>
      <c r="L34" s="868">
        <v>318532.64599999995</v>
      </c>
      <c r="M34" s="868">
        <v>2179459.6443833075</v>
      </c>
      <c r="N34" s="868">
        <v>631615.14388187847</v>
      </c>
      <c r="O34" s="868">
        <v>317692.55</v>
      </c>
      <c r="P34" s="868">
        <v>317938.33870000002</v>
      </c>
      <c r="Q34" s="868">
        <v>269318.55585</v>
      </c>
      <c r="R34" s="868">
        <v>26253.934369999999</v>
      </c>
      <c r="S34" s="868">
        <v>389161.85100000002</v>
      </c>
      <c r="T34" s="868">
        <v>967090.60932588193</v>
      </c>
      <c r="U34" s="868">
        <v>26944.740399999999</v>
      </c>
      <c r="V34" s="868">
        <v>1911511.5179143399</v>
      </c>
      <c r="W34" s="868">
        <v>159046.37609999999</v>
      </c>
      <c r="X34" s="868">
        <v>14374857.66008644</v>
      </c>
    </row>
    <row r="35" spans="1:24" x14ac:dyDescent="0.2">
      <c r="A35" s="782" t="s">
        <v>392</v>
      </c>
      <c r="B35" s="339">
        <v>0</v>
      </c>
      <c r="C35" s="339">
        <v>0</v>
      </c>
      <c r="D35" s="339">
        <v>75</v>
      </c>
      <c r="E35" s="339">
        <v>2.5</v>
      </c>
      <c r="F35" s="339">
        <v>29.091999999999999</v>
      </c>
      <c r="G35" s="339">
        <v>0</v>
      </c>
      <c r="H35" s="339">
        <v>1581.8761974465522</v>
      </c>
      <c r="I35" s="339">
        <v>557.92095119999999</v>
      </c>
      <c r="J35" s="339">
        <v>6719.6912800000009</v>
      </c>
      <c r="K35" s="339">
        <v>2097.0509999999995</v>
      </c>
      <c r="L35" s="339">
        <v>720.875</v>
      </c>
      <c r="M35" s="339">
        <v>660.94574238899997</v>
      </c>
      <c r="N35" s="339">
        <v>0</v>
      </c>
      <c r="O35" s="339">
        <v>1880.9369999999999</v>
      </c>
      <c r="P35" s="339">
        <v>431.77684999999997</v>
      </c>
      <c r="Q35" s="339">
        <v>613.4</v>
      </c>
      <c r="R35" s="339">
        <v>244.27189999999999</v>
      </c>
      <c r="S35" s="339">
        <v>47</v>
      </c>
      <c r="T35" s="339">
        <v>1348.9721136000001</v>
      </c>
      <c r="U35" s="339">
        <v>9080.2348699999984</v>
      </c>
      <c r="V35" s="339">
        <v>6907.3213299999998</v>
      </c>
      <c r="W35" s="339">
        <v>688.875</v>
      </c>
      <c r="X35" s="339">
        <v>33687.741234635549</v>
      </c>
    </row>
    <row r="36" spans="1:24" x14ac:dyDescent="0.2">
      <c r="A36" s="782" t="s">
        <v>425</v>
      </c>
      <c r="B36" s="339">
        <v>0</v>
      </c>
      <c r="C36" s="339">
        <v>0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339">
        <v>960</v>
      </c>
      <c r="N36" s="339">
        <v>0</v>
      </c>
      <c r="O36" s="339">
        <v>0</v>
      </c>
      <c r="P36" s="339">
        <v>0</v>
      </c>
      <c r="Q36" s="339">
        <v>0</v>
      </c>
      <c r="R36" s="339">
        <v>0</v>
      </c>
      <c r="S36" s="339">
        <v>0</v>
      </c>
      <c r="T36" s="339">
        <v>0</v>
      </c>
      <c r="U36" s="339">
        <v>0</v>
      </c>
      <c r="V36" s="339">
        <v>0</v>
      </c>
      <c r="W36" s="339">
        <v>158112.50209999998</v>
      </c>
      <c r="X36" s="339">
        <v>159072.50209999998</v>
      </c>
    </row>
    <row r="37" spans="1:24" x14ac:dyDescent="0.2">
      <c r="A37" s="782" t="s">
        <v>393</v>
      </c>
      <c r="B37" s="339">
        <v>15298.518781359349</v>
      </c>
      <c r="C37" s="339">
        <v>0</v>
      </c>
      <c r="D37" s="339">
        <v>0</v>
      </c>
      <c r="E37" s="339">
        <v>0</v>
      </c>
      <c r="F37" s="339">
        <v>10989.034</v>
      </c>
      <c r="G37" s="339">
        <v>30432.605600000003</v>
      </c>
      <c r="H37" s="339">
        <v>7248.5373320697536</v>
      </c>
      <c r="I37" s="339">
        <v>595994.74825819978</v>
      </c>
      <c r="J37" s="339">
        <v>612107.05608999776</v>
      </c>
      <c r="K37" s="339">
        <v>1442848.7247691001</v>
      </c>
      <c r="L37" s="339">
        <v>198235.04700000002</v>
      </c>
      <c r="M37" s="339">
        <v>1217030.1112644002</v>
      </c>
      <c r="N37" s="339">
        <v>0</v>
      </c>
      <c r="O37" s="339">
        <v>179050.77299999999</v>
      </c>
      <c r="P37" s="339">
        <v>219010.83740000002</v>
      </c>
      <c r="Q37" s="339">
        <v>209788.41390000001</v>
      </c>
      <c r="R37" s="339">
        <v>1882</v>
      </c>
      <c r="S37" s="339">
        <v>312829.36900000001</v>
      </c>
      <c r="T37" s="339">
        <v>652396.41732742405</v>
      </c>
      <c r="U37" s="339">
        <v>6899.1823299999996</v>
      </c>
      <c r="V37" s="339">
        <v>19545.191999999999</v>
      </c>
      <c r="W37" s="339">
        <v>0</v>
      </c>
      <c r="X37" s="339">
        <v>5731586.5680525498</v>
      </c>
    </row>
    <row r="38" spans="1:24" x14ac:dyDescent="0.2">
      <c r="A38" s="782" t="s">
        <v>394</v>
      </c>
      <c r="B38" s="339">
        <v>19541.504367527516</v>
      </c>
      <c r="C38" s="339">
        <v>0</v>
      </c>
      <c r="D38" s="339">
        <v>0</v>
      </c>
      <c r="E38" s="339">
        <v>265.02999999999997</v>
      </c>
      <c r="F38" s="339">
        <v>1377.557</v>
      </c>
      <c r="G38" s="339">
        <v>234.2</v>
      </c>
      <c r="H38" s="339">
        <v>178851.82221231243</v>
      </c>
      <c r="I38" s="339">
        <v>3290.0943030000003</v>
      </c>
      <c r="J38" s="339">
        <v>226464.05304999987</v>
      </c>
      <c r="K38" s="339">
        <v>107444.56711940002</v>
      </c>
      <c r="L38" s="339">
        <v>96367.201000000015</v>
      </c>
      <c r="M38" s="339">
        <v>13683.760852125984</v>
      </c>
      <c r="N38" s="339">
        <v>69465.720719999968</v>
      </c>
      <c r="O38" s="339">
        <v>1186.7049999999999</v>
      </c>
      <c r="P38" s="339">
        <v>385.58683000000002</v>
      </c>
      <c r="Q38" s="339">
        <v>3703.4942900000001</v>
      </c>
      <c r="R38" s="339">
        <v>0</v>
      </c>
      <c r="S38" s="339">
        <v>0</v>
      </c>
      <c r="T38" s="339">
        <v>137316.14351534384</v>
      </c>
      <c r="U38" s="339">
        <v>423.50833</v>
      </c>
      <c r="V38" s="339">
        <v>573485.53124000004</v>
      </c>
      <c r="W38" s="339">
        <v>0</v>
      </c>
      <c r="X38" s="339">
        <v>1433486.4798297095</v>
      </c>
    </row>
    <row r="39" spans="1:24" x14ac:dyDescent="0.2">
      <c r="A39" s="782" t="s">
        <v>395</v>
      </c>
      <c r="B39" s="339">
        <v>4062.5759079859836</v>
      </c>
      <c r="C39" s="339">
        <v>0</v>
      </c>
      <c r="D39" s="339">
        <v>10670</v>
      </c>
      <c r="E39" s="339">
        <v>133.33175</v>
      </c>
      <c r="F39" s="339">
        <v>464.38300000000004</v>
      </c>
      <c r="G39" s="339">
        <v>5719.9624899999944</v>
      </c>
      <c r="H39" s="339">
        <v>1628988.0994950633</v>
      </c>
      <c r="I39" s="339">
        <v>631477.55516660004</v>
      </c>
      <c r="J39" s="339">
        <v>49217.076069999996</v>
      </c>
      <c r="K39" s="339">
        <v>724148.62444490008</v>
      </c>
      <c r="L39" s="339">
        <v>3328.9409999999989</v>
      </c>
      <c r="M39" s="339">
        <v>2609.4438700000001</v>
      </c>
      <c r="N39" s="339">
        <v>562149.42316187848</v>
      </c>
      <c r="O39" s="339">
        <v>128928.52</v>
      </c>
      <c r="P39" s="339">
        <v>98110.137620000009</v>
      </c>
      <c r="Q39" s="339">
        <v>54828.255219999999</v>
      </c>
      <c r="R39" s="339">
        <v>23606.162469999999</v>
      </c>
      <c r="S39" s="339">
        <v>76285.482000000004</v>
      </c>
      <c r="T39" s="339">
        <v>154011.76966995202</v>
      </c>
      <c r="U39" s="339">
        <v>9080.9248699999989</v>
      </c>
      <c r="V39" s="339">
        <v>1063081.6035800001</v>
      </c>
      <c r="W39" s="339">
        <v>244.999</v>
      </c>
      <c r="X39" s="339">
        <v>5231147.2707863804</v>
      </c>
    </row>
    <row r="40" spans="1:24" x14ac:dyDescent="0.2">
      <c r="A40" s="782" t="s">
        <v>426</v>
      </c>
      <c r="B40" s="339">
        <v>0</v>
      </c>
      <c r="C40" s="339">
        <v>0</v>
      </c>
      <c r="D40" s="339">
        <v>0</v>
      </c>
      <c r="E40" s="339">
        <v>0</v>
      </c>
      <c r="F40" s="339">
        <v>2181.1272799999997</v>
      </c>
      <c r="G40" s="339">
        <v>0</v>
      </c>
      <c r="H40" s="339">
        <v>160718.47439224596</v>
      </c>
      <c r="I40" s="339">
        <v>96531.532245000009</v>
      </c>
      <c r="J40" s="339">
        <v>82668.752279999957</v>
      </c>
      <c r="K40" s="339">
        <v>66186.238645100006</v>
      </c>
      <c r="L40" s="339">
        <v>5506.3000000000029</v>
      </c>
      <c r="M40" s="339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9">
        <v>0</v>
      </c>
      <c r="T40" s="339">
        <v>21894.093138562002</v>
      </c>
      <c r="U40" s="339">
        <v>150.86500000000001</v>
      </c>
      <c r="V40" s="339">
        <v>82193.477547864997</v>
      </c>
      <c r="W40" s="339">
        <v>0</v>
      </c>
      <c r="X40" s="339">
        <v>518030.86052877293</v>
      </c>
    </row>
    <row r="41" spans="1:24" x14ac:dyDescent="0.2">
      <c r="A41" s="782" t="s">
        <v>427</v>
      </c>
      <c r="B41" s="339">
        <v>0</v>
      </c>
      <c r="C41" s="339">
        <v>0</v>
      </c>
      <c r="D41" s="339">
        <v>0</v>
      </c>
      <c r="E41" s="339">
        <v>0</v>
      </c>
      <c r="F41" s="339">
        <v>2665.69</v>
      </c>
      <c r="G41" s="339">
        <v>0</v>
      </c>
      <c r="H41" s="339">
        <v>705.46950742500599</v>
      </c>
      <c r="I41" s="339">
        <v>12572.3444592</v>
      </c>
      <c r="J41" s="339">
        <v>64762.890329999893</v>
      </c>
      <c r="K41" s="339">
        <v>52966.440385899972</v>
      </c>
      <c r="L41" s="339">
        <v>14374.281999999948</v>
      </c>
      <c r="M41" s="339">
        <v>944515.38265439216</v>
      </c>
      <c r="N41" s="339">
        <v>0</v>
      </c>
      <c r="O41" s="339">
        <v>6645.6149999999998</v>
      </c>
      <c r="P41" s="339">
        <v>0</v>
      </c>
      <c r="Q41" s="339">
        <v>384.99243999999999</v>
      </c>
      <c r="R41" s="339">
        <v>521.5</v>
      </c>
      <c r="S41" s="339">
        <v>0</v>
      </c>
      <c r="T41" s="339">
        <v>123.213561000049</v>
      </c>
      <c r="U41" s="339">
        <v>1310.0250000000001</v>
      </c>
      <c r="V41" s="339">
        <v>166298.39221647472</v>
      </c>
      <c r="W41" s="339">
        <v>0</v>
      </c>
      <c r="X41" s="339">
        <v>1267846.2375543916</v>
      </c>
    </row>
    <row r="42" spans="1:24" s="872" customFormat="1" ht="13.5" x14ac:dyDescent="0.2">
      <c r="A42" s="867" t="s">
        <v>3120</v>
      </c>
      <c r="B42" s="868">
        <v>49628.780185580152</v>
      </c>
      <c r="C42" s="868">
        <v>0</v>
      </c>
      <c r="D42" s="868">
        <v>1500</v>
      </c>
      <c r="E42" s="868">
        <v>9102.6561299999994</v>
      </c>
      <c r="F42" s="868">
        <v>27298.485939999999</v>
      </c>
      <c r="G42" s="868">
        <v>103242.52343977746</v>
      </c>
      <c r="H42" s="868">
        <v>2675970.8291846761</v>
      </c>
      <c r="I42" s="868">
        <v>4955039.0231558718</v>
      </c>
      <c r="J42" s="868">
        <v>2585027.1070300001</v>
      </c>
      <c r="K42" s="868">
        <v>3815995.1242155805</v>
      </c>
      <c r="L42" s="868">
        <v>338722.3019600003</v>
      </c>
      <c r="M42" s="868">
        <v>1037764.9367038382</v>
      </c>
      <c r="N42" s="868">
        <v>-215267.04515022109</v>
      </c>
      <c r="O42" s="868">
        <v>1400144.081</v>
      </c>
      <c r="P42" s="868">
        <v>276987.30284898903</v>
      </c>
      <c r="Q42" s="868">
        <v>266189.54942</v>
      </c>
      <c r="R42" s="868">
        <v>665303.14320000005</v>
      </c>
      <c r="S42" s="868">
        <v>310072.13799999998</v>
      </c>
      <c r="T42" s="868">
        <v>1037432.6154922998</v>
      </c>
      <c r="U42" s="868">
        <v>3355985.9507148406</v>
      </c>
      <c r="V42" s="868">
        <v>4652814.9983700002</v>
      </c>
      <c r="W42" s="868">
        <v>402435.79599999997</v>
      </c>
      <c r="X42" s="868">
        <v>27751390.297841229</v>
      </c>
    </row>
    <row r="43" spans="1:24" s="869" customFormat="1" x14ac:dyDescent="0.2">
      <c r="A43" s="1258" t="s">
        <v>83</v>
      </c>
      <c r="B43" s="1261"/>
      <c r="C43" s="1261"/>
      <c r="D43" s="1261"/>
      <c r="E43" s="1261"/>
      <c r="F43" s="1261"/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  <c r="Q43" s="1261"/>
      <c r="R43" s="1261"/>
      <c r="S43" s="1261"/>
      <c r="T43" s="1261"/>
      <c r="U43" s="1261"/>
      <c r="V43" s="1261"/>
      <c r="W43" s="1261"/>
      <c r="X43" s="1261"/>
    </row>
    <row r="44" spans="1:24" s="869" customFormat="1" ht="13.5" x14ac:dyDescent="0.2">
      <c r="A44" s="867" t="s">
        <v>3119</v>
      </c>
      <c r="B44" s="868">
        <v>34056.990969999999</v>
      </c>
      <c r="C44" s="868">
        <v>0</v>
      </c>
      <c r="D44" s="868">
        <v>0</v>
      </c>
      <c r="E44" s="868">
        <v>150</v>
      </c>
      <c r="F44" s="868">
        <v>0</v>
      </c>
      <c r="G44" s="868">
        <v>26834.708400787997</v>
      </c>
      <c r="H44" s="868">
        <v>94695.484832319969</v>
      </c>
      <c r="I44" s="868">
        <v>1165329.2465661066</v>
      </c>
      <c r="J44" s="868">
        <v>706170.01534000156</v>
      </c>
      <c r="K44" s="868">
        <v>8490382.9648809992</v>
      </c>
      <c r="L44" s="868">
        <v>112482.243</v>
      </c>
      <c r="M44" s="868">
        <v>404599.24840324308</v>
      </c>
      <c r="N44" s="868">
        <v>543354.03966179339</v>
      </c>
      <c r="O44" s="868">
        <v>188438.747</v>
      </c>
      <c r="P44" s="868">
        <v>5441.3320000000003</v>
      </c>
      <c r="Q44" s="868">
        <v>124772.98269</v>
      </c>
      <c r="R44" s="868">
        <v>3764</v>
      </c>
      <c r="S44" s="868">
        <v>136431.54</v>
      </c>
      <c r="T44" s="868">
        <v>1082965.2089422559</v>
      </c>
      <c r="U44" s="868">
        <v>951643.31595355005</v>
      </c>
      <c r="V44" s="868">
        <v>453113.567161632</v>
      </c>
      <c r="W44" s="868">
        <v>71389.634000000005</v>
      </c>
      <c r="X44" s="868">
        <v>14596015.269802693</v>
      </c>
    </row>
    <row r="45" spans="1:24" s="869" customFormat="1" ht="13.5" x14ac:dyDescent="0.2">
      <c r="A45" s="870" t="s">
        <v>608</v>
      </c>
      <c r="B45" s="868">
        <v>485.7156351225637</v>
      </c>
      <c r="C45" s="868">
        <v>0</v>
      </c>
      <c r="D45" s="868">
        <v>0</v>
      </c>
      <c r="E45" s="868">
        <v>0</v>
      </c>
      <c r="F45" s="868">
        <v>0</v>
      </c>
      <c r="G45" s="868">
        <v>39658.822039999999</v>
      </c>
      <c r="H45" s="868">
        <v>106148.04187563398</v>
      </c>
      <c r="I45" s="868">
        <v>1224446.1790766169</v>
      </c>
      <c r="J45" s="868">
        <v>78238.85153</v>
      </c>
      <c r="K45" s="868">
        <v>5130235.4767670007</v>
      </c>
      <c r="L45" s="868">
        <v>24110.807999999997</v>
      </c>
      <c r="M45" s="868">
        <v>265051.2820964955</v>
      </c>
      <c r="N45" s="868">
        <v>411570.29690999974</v>
      </c>
      <c r="O45" s="868">
        <v>1236923.287</v>
      </c>
      <c r="P45" s="868">
        <v>28133.087719999996</v>
      </c>
      <c r="Q45" s="868">
        <v>94858.67336999999</v>
      </c>
      <c r="R45" s="868">
        <v>525214.03148999996</v>
      </c>
      <c r="S45" s="868">
        <v>143770.93799999999</v>
      </c>
      <c r="T45" s="868">
        <v>649950.00891099998</v>
      </c>
      <c r="U45" s="868">
        <v>595856.47995999991</v>
      </c>
      <c r="V45" s="868">
        <v>13516.402336251003</v>
      </c>
      <c r="W45" s="868">
        <v>179249.122</v>
      </c>
      <c r="X45" s="868">
        <v>10747417.504718119</v>
      </c>
    </row>
    <row r="46" spans="1:24" x14ac:dyDescent="0.2">
      <c r="A46" s="782" t="s">
        <v>390</v>
      </c>
      <c r="B46" s="339">
        <v>485.7156351225637</v>
      </c>
      <c r="C46" s="339">
        <v>0</v>
      </c>
      <c r="D46" s="339">
        <v>0</v>
      </c>
      <c r="E46" s="339">
        <v>0</v>
      </c>
      <c r="F46" s="339">
        <v>0</v>
      </c>
      <c r="G46" s="339">
        <v>33489.322039999999</v>
      </c>
      <c r="H46" s="339">
        <v>104882.56747563399</v>
      </c>
      <c r="I46" s="339">
        <v>808423.63805251673</v>
      </c>
      <c r="J46" s="339">
        <v>31856.960469999998</v>
      </c>
      <c r="K46" s="339">
        <v>5127998.5497670006</v>
      </c>
      <c r="L46" s="339">
        <v>25105.508999999998</v>
      </c>
      <c r="M46" s="339">
        <v>265051.2820964955</v>
      </c>
      <c r="N46" s="339">
        <v>411570.29690999974</v>
      </c>
      <c r="O46" s="339">
        <v>1236923.287</v>
      </c>
      <c r="P46" s="339">
        <v>1312.41724</v>
      </c>
      <c r="Q46" s="339">
        <v>86671.724829999992</v>
      </c>
      <c r="R46" s="339">
        <v>525214.03148999996</v>
      </c>
      <c r="S46" s="339">
        <v>85835.915999999997</v>
      </c>
      <c r="T46" s="339">
        <v>644659</v>
      </c>
      <c r="U46" s="339">
        <v>581638.98230999999</v>
      </c>
      <c r="V46" s="339">
        <v>0</v>
      </c>
      <c r="W46" s="339">
        <v>179249.122</v>
      </c>
      <c r="X46" s="339">
        <v>10150368.32231677</v>
      </c>
    </row>
    <row r="47" spans="1:24" x14ac:dyDescent="0.2">
      <c r="A47" s="782" t="s">
        <v>391</v>
      </c>
      <c r="B47" s="339">
        <v>0</v>
      </c>
      <c r="C47" s="339">
        <v>0</v>
      </c>
      <c r="D47" s="339">
        <v>0</v>
      </c>
      <c r="E47" s="339">
        <v>0</v>
      </c>
      <c r="F47" s="339">
        <v>0</v>
      </c>
      <c r="G47" s="339">
        <v>6169.5</v>
      </c>
      <c r="H47" s="339">
        <v>0</v>
      </c>
      <c r="I47" s="339">
        <v>0</v>
      </c>
      <c r="J47" s="339">
        <v>0</v>
      </c>
      <c r="K47" s="339">
        <v>0</v>
      </c>
      <c r="L47" s="339">
        <v>-994.70100000000002</v>
      </c>
      <c r="M47" s="339">
        <v>0</v>
      </c>
      <c r="N47" s="339">
        <v>0</v>
      </c>
      <c r="O47" s="339">
        <v>0</v>
      </c>
      <c r="P47" s="339">
        <v>114.75</v>
      </c>
      <c r="Q47" s="339">
        <v>7754.9355999999998</v>
      </c>
      <c r="R47" s="339">
        <v>0</v>
      </c>
      <c r="S47" s="339">
        <v>57935.021999999997</v>
      </c>
      <c r="T47" s="339">
        <v>5291.0089109999999</v>
      </c>
      <c r="U47" s="339">
        <v>0</v>
      </c>
      <c r="V47" s="339">
        <v>0</v>
      </c>
      <c r="W47" s="339">
        <v>0</v>
      </c>
      <c r="X47" s="339">
        <v>76270.515510999991</v>
      </c>
    </row>
    <row r="48" spans="1:24" x14ac:dyDescent="0.2">
      <c r="A48" s="782" t="s">
        <v>422</v>
      </c>
      <c r="B48" s="339">
        <v>0</v>
      </c>
      <c r="C48" s="339">
        <v>0</v>
      </c>
      <c r="D48" s="339">
        <v>0</v>
      </c>
      <c r="E48" s="339">
        <v>0</v>
      </c>
      <c r="F48" s="339">
        <v>0</v>
      </c>
      <c r="G48" s="339">
        <v>0</v>
      </c>
      <c r="H48" s="339">
        <v>172.21439999999998</v>
      </c>
      <c r="I48" s="339">
        <v>0</v>
      </c>
      <c r="J48" s="339">
        <v>2625.3960000000002</v>
      </c>
      <c r="K48" s="339">
        <v>0</v>
      </c>
      <c r="L48" s="339">
        <v>0</v>
      </c>
      <c r="M48" s="339">
        <v>0</v>
      </c>
      <c r="N48" s="339">
        <v>0</v>
      </c>
      <c r="O48" s="339">
        <v>0</v>
      </c>
      <c r="P48" s="339">
        <v>0</v>
      </c>
      <c r="Q48" s="339">
        <v>1.6</v>
      </c>
      <c r="R48" s="339">
        <v>0</v>
      </c>
      <c r="S48" s="339">
        <v>0</v>
      </c>
      <c r="T48" s="339">
        <v>0</v>
      </c>
      <c r="U48" s="339">
        <v>687.33500000000004</v>
      </c>
      <c r="V48" s="339">
        <v>0</v>
      </c>
      <c r="W48" s="339">
        <v>0</v>
      </c>
      <c r="X48" s="339">
        <v>3486.5454</v>
      </c>
    </row>
    <row r="49" spans="1:24" x14ac:dyDescent="0.2">
      <c r="A49" s="782" t="s">
        <v>423</v>
      </c>
      <c r="B49" s="339">
        <v>0</v>
      </c>
      <c r="C49" s="339">
        <v>0</v>
      </c>
      <c r="D49" s="339">
        <v>0</v>
      </c>
      <c r="E49" s="339">
        <v>0</v>
      </c>
      <c r="F49" s="339">
        <v>0</v>
      </c>
      <c r="G49" s="339">
        <v>0</v>
      </c>
      <c r="H49" s="339">
        <v>1093.26</v>
      </c>
      <c r="I49" s="339">
        <v>0</v>
      </c>
      <c r="J49" s="339">
        <v>14980.505090000002</v>
      </c>
      <c r="K49" s="339">
        <v>1180.8430000000001</v>
      </c>
      <c r="L49" s="339">
        <v>0</v>
      </c>
      <c r="M49" s="339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211.32287625100003</v>
      </c>
      <c r="W49" s="339">
        <v>0</v>
      </c>
      <c r="X49" s="339">
        <v>17465.930966251002</v>
      </c>
    </row>
    <row r="50" spans="1:24" x14ac:dyDescent="0.2">
      <c r="A50" s="782" t="s">
        <v>424</v>
      </c>
      <c r="B50" s="339">
        <v>0</v>
      </c>
      <c r="C50" s="339">
        <v>0</v>
      </c>
      <c r="D50" s="339">
        <v>0</v>
      </c>
      <c r="E50" s="339">
        <v>0</v>
      </c>
      <c r="F50" s="339">
        <v>0</v>
      </c>
      <c r="G50" s="339">
        <v>0</v>
      </c>
      <c r="H50" s="339">
        <v>0</v>
      </c>
      <c r="I50" s="339">
        <v>416022.54102410009</v>
      </c>
      <c r="J50" s="339">
        <v>28775.989969999999</v>
      </c>
      <c r="K50" s="339">
        <v>1056.0840000000001</v>
      </c>
      <c r="L50" s="339">
        <v>0</v>
      </c>
      <c r="M50" s="339">
        <v>0</v>
      </c>
      <c r="N50" s="339">
        <v>0</v>
      </c>
      <c r="O50" s="339">
        <v>0</v>
      </c>
      <c r="P50" s="339">
        <v>26705.920479999997</v>
      </c>
      <c r="Q50" s="339">
        <v>430.41293999999999</v>
      </c>
      <c r="R50" s="339">
        <v>0</v>
      </c>
      <c r="S50" s="339">
        <v>0</v>
      </c>
      <c r="T50" s="339">
        <v>0</v>
      </c>
      <c r="U50" s="339">
        <v>13530.16265</v>
      </c>
      <c r="V50" s="339">
        <v>13305.079460000003</v>
      </c>
      <c r="W50" s="339">
        <v>0</v>
      </c>
      <c r="X50" s="339">
        <v>499826.19052410003</v>
      </c>
    </row>
    <row r="51" spans="1:24" s="872" customFormat="1" ht="13.5" x14ac:dyDescent="0.2">
      <c r="A51" s="876" t="s">
        <v>607</v>
      </c>
      <c r="B51" s="868">
        <v>1313.66258012257</v>
      </c>
      <c r="C51" s="868">
        <v>0</v>
      </c>
      <c r="D51" s="868">
        <v>0</v>
      </c>
      <c r="E51" s="868">
        <v>0</v>
      </c>
      <c r="F51" s="868">
        <v>0</v>
      </c>
      <c r="G51" s="868">
        <v>17187.81826</v>
      </c>
      <c r="H51" s="868">
        <v>101591.54320781901</v>
      </c>
      <c r="I51" s="868">
        <v>1018898.8790535935</v>
      </c>
      <c r="J51" s="868">
        <v>251424.68711000003</v>
      </c>
      <c r="K51" s="868">
        <v>3774216.2438107999</v>
      </c>
      <c r="L51" s="868">
        <v>73962.563000000009</v>
      </c>
      <c r="M51" s="868">
        <v>413195.459640263</v>
      </c>
      <c r="N51" s="868">
        <v>269282.80975179293</v>
      </c>
      <c r="O51" s="868">
        <v>280357.00899999996</v>
      </c>
      <c r="P51" s="868">
        <v>18628.87298</v>
      </c>
      <c r="Q51" s="868">
        <v>98483.048759999991</v>
      </c>
      <c r="R51" s="868">
        <v>3764</v>
      </c>
      <c r="S51" s="868">
        <v>155613.95299999998</v>
      </c>
      <c r="T51" s="868">
        <v>1049243.9753099149</v>
      </c>
      <c r="U51" s="868">
        <v>19875.581689999999</v>
      </c>
      <c r="V51" s="868">
        <v>102495.69825768501</v>
      </c>
      <c r="W51" s="868">
        <v>75167.108999999997</v>
      </c>
      <c r="X51" s="868">
        <v>7724702.91441199</v>
      </c>
    </row>
    <row r="52" spans="1:24" x14ac:dyDescent="0.2">
      <c r="A52" s="782" t="s">
        <v>392</v>
      </c>
      <c r="B52" s="339">
        <v>0</v>
      </c>
      <c r="C52" s="339">
        <v>0</v>
      </c>
      <c r="D52" s="339">
        <v>0</v>
      </c>
      <c r="E52" s="339">
        <v>0</v>
      </c>
      <c r="F52" s="339">
        <v>0</v>
      </c>
      <c r="G52" s="339">
        <v>0</v>
      </c>
      <c r="H52" s="339">
        <v>279.59705735446823</v>
      </c>
      <c r="I52" s="339">
        <v>0</v>
      </c>
      <c r="J52" s="339">
        <v>947.55487000000005</v>
      </c>
      <c r="K52" s="339">
        <v>311.59500000000003</v>
      </c>
      <c r="L52" s="339">
        <v>239.4</v>
      </c>
      <c r="M52" s="339">
        <v>273.73958240000002</v>
      </c>
      <c r="N52" s="339">
        <v>0</v>
      </c>
      <c r="O52" s="339">
        <v>2380.9369999999999</v>
      </c>
      <c r="P52" s="339">
        <v>50.569199999999995</v>
      </c>
      <c r="Q52" s="339">
        <v>458.78</v>
      </c>
      <c r="R52" s="339">
        <v>0</v>
      </c>
      <c r="S52" s="339">
        <v>0</v>
      </c>
      <c r="T52" s="339">
        <v>976</v>
      </c>
      <c r="U52" s="339">
        <v>0</v>
      </c>
      <c r="V52" s="339">
        <v>1102.684</v>
      </c>
      <c r="W52" s="339">
        <v>282.875</v>
      </c>
      <c r="X52" s="339">
        <v>7303.7317097544683</v>
      </c>
    </row>
    <row r="53" spans="1:24" x14ac:dyDescent="0.2">
      <c r="A53" s="782" t="s">
        <v>425</v>
      </c>
      <c r="B53" s="339">
        <v>0</v>
      </c>
      <c r="C53" s="339">
        <v>0</v>
      </c>
      <c r="D53" s="339">
        <v>0</v>
      </c>
      <c r="E53" s="339">
        <v>0</v>
      </c>
      <c r="F53" s="339">
        <v>0</v>
      </c>
      <c r="G53" s="339">
        <v>0</v>
      </c>
      <c r="H53" s="339">
        <v>0</v>
      </c>
      <c r="I53" s="339">
        <v>0</v>
      </c>
      <c r="J53" s="339">
        <v>0</v>
      </c>
      <c r="K53" s="339">
        <v>0</v>
      </c>
      <c r="L53" s="339">
        <v>0</v>
      </c>
      <c r="M53" s="339">
        <v>415</v>
      </c>
      <c r="N53" s="339">
        <v>0</v>
      </c>
      <c r="O53" s="339">
        <v>0</v>
      </c>
      <c r="P53" s="339">
        <v>0</v>
      </c>
      <c r="Q53" s="339">
        <v>0</v>
      </c>
      <c r="R53" s="339">
        <v>0</v>
      </c>
      <c r="S53" s="339">
        <v>0</v>
      </c>
      <c r="T53" s="339">
        <v>0</v>
      </c>
      <c r="U53" s="339">
        <v>899.52849000000003</v>
      </c>
      <c r="V53" s="339">
        <v>0</v>
      </c>
      <c r="W53" s="339">
        <v>74839.233999999997</v>
      </c>
      <c r="X53" s="339">
        <v>76153.762489999994</v>
      </c>
    </row>
    <row r="54" spans="1:24" x14ac:dyDescent="0.2">
      <c r="A54" s="782" t="s">
        <v>393</v>
      </c>
      <c r="B54" s="339">
        <v>483.64575905325</v>
      </c>
      <c r="C54" s="339">
        <v>0</v>
      </c>
      <c r="D54" s="339">
        <v>0</v>
      </c>
      <c r="E54" s="339">
        <v>0</v>
      </c>
      <c r="F54" s="339">
        <v>0</v>
      </c>
      <c r="G54" s="339">
        <v>16588.099170000001</v>
      </c>
      <c r="H54" s="339">
        <v>7084.9311690503891</v>
      </c>
      <c r="I54" s="339">
        <v>0</v>
      </c>
      <c r="J54" s="339">
        <v>117584.00326000003</v>
      </c>
      <c r="K54" s="339">
        <v>1207042.0009999999</v>
      </c>
      <c r="L54" s="339">
        <v>50257.817999999999</v>
      </c>
      <c r="M54" s="339">
        <v>410550.43496435496</v>
      </c>
      <c r="N54" s="339">
        <v>0</v>
      </c>
      <c r="O54" s="339">
        <v>163314.04</v>
      </c>
      <c r="P54" s="339">
        <v>6712.5598199999995</v>
      </c>
      <c r="Q54" s="339">
        <v>78766.656269999992</v>
      </c>
      <c r="R54" s="339">
        <v>3764</v>
      </c>
      <c r="S54" s="339">
        <v>123728.283</v>
      </c>
      <c r="T54" s="339">
        <v>897779.07370000007</v>
      </c>
      <c r="U54" s="339">
        <v>4182.5953300000001</v>
      </c>
      <c r="V54" s="339">
        <v>2465.6396</v>
      </c>
      <c r="W54" s="339">
        <v>0</v>
      </c>
      <c r="X54" s="339">
        <v>3090303.7810424585</v>
      </c>
    </row>
    <row r="55" spans="1:24" x14ac:dyDescent="0.2">
      <c r="A55" s="782" t="s">
        <v>394</v>
      </c>
      <c r="B55" s="339">
        <v>681.75467973373009</v>
      </c>
      <c r="C55" s="339">
        <v>0</v>
      </c>
      <c r="D55" s="339">
        <v>0</v>
      </c>
      <c r="E55" s="339">
        <v>0</v>
      </c>
      <c r="F55" s="339">
        <v>0</v>
      </c>
      <c r="G55" s="339">
        <v>0</v>
      </c>
      <c r="H55" s="339">
        <v>3501.4717042475386</v>
      </c>
      <c r="I55" s="339">
        <v>0</v>
      </c>
      <c r="J55" s="339">
        <v>39118.052870000007</v>
      </c>
      <c r="K55" s="339">
        <v>35738.608</v>
      </c>
      <c r="L55" s="339">
        <v>13846.769</v>
      </c>
      <c r="M55" s="339">
        <v>442.05661560499999</v>
      </c>
      <c r="N55" s="339">
        <v>51319.281519999997</v>
      </c>
      <c r="O55" s="339">
        <v>1186.7049999999999</v>
      </c>
      <c r="P55" s="339">
        <v>0</v>
      </c>
      <c r="Q55" s="339">
        <v>154.74609000000001</v>
      </c>
      <c r="R55" s="339">
        <v>0</v>
      </c>
      <c r="S55" s="339">
        <v>0</v>
      </c>
      <c r="T55" s="339">
        <v>599.8528</v>
      </c>
      <c r="U55" s="339">
        <v>4817.0569999999998</v>
      </c>
      <c r="V55" s="339">
        <v>81012.539799999999</v>
      </c>
      <c r="W55" s="339">
        <v>0</v>
      </c>
      <c r="X55" s="339">
        <v>232418.89507958625</v>
      </c>
    </row>
    <row r="56" spans="1:24" x14ac:dyDescent="0.2">
      <c r="A56" s="782" t="s">
        <v>395</v>
      </c>
      <c r="B56" s="339">
        <v>148.26214133558997</v>
      </c>
      <c r="C56" s="339">
        <v>0</v>
      </c>
      <c r="D56" s="339">
        <v>0</v>
      </c>
      <c r="E56" s="339">
        <v>0</v>
      </c>
      <c r="F56" s="339">
        <v>0</v>
      </c>
      <c r="G56" s="339">
        <v>599.71908999999994</v>
      </c>
      <c r="H56" s="339">
        <v>84245.008036036408</v>
      </c>
      <c r="I56" s="339">
        <v>1001128.2152109935</v>
      </c>
      <c r="J56" s="339">
        <v>33307.079159999994</v>
      </c>
      <c r="K56" s="339">
        <v>2466438.2074000002</v>
      </c>
      <c r="L56" s="339">
        <v>9712.9680000000008</v>
      </c>
      <c r="M56" s="339">
        <v>232.4</v>
      </c>
      <c r="N56" s="339">
        <v>217963.52823179294</v>
      </c>
      <c r="O56" s="339">
        <v>106829.712</v>
      </c>
      <c r="P56" s="339">
        <v>11865.743960000002</v>
      </c>
      <c r="Q56" s="339">
        <v>17198.33786</v>
      </c>
      <c r="R56" s="339">
        <v>0</v>
      </c>
      <c r="S56" s="339">
        <v>31885.67</v>
      </c>
      <c r="T56" s="339">
        <v>141211.57362080002</v>
      </c>
      <c r="U56" s="339">
        <v>8845.2368699999988</v>
      </c>
      <c r="V56" s="339">
        <v>0</v>
      </c>
      <c r="W56" s="339">
        <v>45</v>
      </c>
      <c r="X56" s="339">
        <v>4131656.6615809584</v>
      </c>
    </row>
    <row r="57" spans="1:24" x14ac:dyDescent="0.2">
      <c r="A57" s="782" t="s">
        <v>426</v>
      </c>
      <c r="B57" s="339">
        <v>0</v>
      </c>
      <c r="C57" s="339">
        <v>0</v>
      </c>
      <c r="D57" s="339">
        <v>0</v>
      </c>
      <c r="E57" s="339">
        <v>0</v>
      </c>
      <c r="F57" s="339">
        <v>0</v>
      </c>
      <c r="G57" s="339">
        <v>0</v>
      </c>
      <c r="H57" s="339">
        <v>6480.5352411302065</v>
      </c>
      <c r="I57" s="339">
        <v>0</v>
      </c>
      <c r="J57" s="339">
        <v>37542.839180000003</v>
      </c>
      <c r="K57" s="339">
        <v>46292.419490799999</v>
      </c>
      <c r="L57" s="339">
        <v>-106.03400000000001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749.37599999999998</v>
      </c>
      <c r="V57" s="339">
        <v>0</v>
      </c>
      <c r="W57" s="339">
        <v>0</v>
      </c>
      <c r="X57" s="339">
        <v>90959.135911930207</v>
      </c>
    </row>
    <row r="58" spans="1:24" x14ac:dyDescent="0.2">
      <c r="A58" s="782" t="s">
        <v>427</v>
      </c>
      <c r="B58" s="339">
        <v>0</v>
      </c>
      <c r="C58" s="339">
        <v>0</v>
      </c>
      <c r="D58" s="339"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v>17770.663842600003</v>
      </c>
      <c r="J58" s="339">
        <v>22925.157769999994</v>
      </c>
      <c r="K58" s="339">
        <v>18393.412920000002</v>
      </c>
      <c r="L58" s="339">
        <v>11.641999999999999</v>
      </c>
      <c r="M58" s="339">
        <v>1281.828477903</v>
      </c>
      <c r="N58" s="339">
        <v>0</v>
      </c>
      <c r="O58" s="339">
        <v>6645.6149999999998</v>
      </c>
      <c r="P58" s="339">
        <v>0</v>
      </c>
      <c r="Q58" s="339">
        <v>1904.52854</v>
      </c>
      <c r="R58" s="339">
        <v>0</v>
      </c>
      <c r="S58" s="339">
        <v>0</v>
      </c>
      <c r="T58" s="339">
        <v>8677.4751891148862</v>
      </c>
      <c r="U58" s="339">
        <v>381.78800000000001</v>
      </c>
      <c r="V58" s="339">
        <v>17914.834857685011</v>
      </c>
      <c r="W58" s="339">
        <v>0</v>
      </c>
      <c r="X58" s="339">
        <v>95906.9465973029</v>
      </c>
    </row>
    <row r="59" spans="1:24" s="872" customFormat="1" ht="13.5" x14ac:dyDescent="0.2">
      <c r="A59" s="867" t="s">
        <v>3120</v>
      </c>
      <c r="B59" s="868">
        <v>33229.044024999996</v>
      </c>
      <c r="C59" s="868">
        <v>0</v>
      </c>
      <c r="D59" s="868">
        <v>0</v>
      </c>
      <c r="E59" s="868">
        <v>150</v>
      </c>
      <c r="F59" s="868">
        <v>0</v>
      </c>
      <c r="G59" s="868">
        <v>49305.712180787996</v>
      </c>
      <c r="H59" s="868">
        <v>99251.983500134986</v>
      </c>
      <c r="I59" s="868">
        <v>1370876.5465891294</v>
      </c>
      <c r="J59" s="868">
        <v>532984.17976000148</v>
      </c>
      <c r="K59" s="868">
        <v>9846402.1978371982</v>
      </c>
      <c r="L59" s="868">
        <v>62630.487999999998</v>
      </c>
      <c r="M59" s="868">
        <v>256455.07085947556</v>
      </c>
      <c r="N59" s="868">
        <v>685641.52682000014</v>
      </c>
      <c r="O59" s="868">
        <v>1145005.0249999999</v>
      </c>
      <c r="P59" s="868">
        <v>14945.546739999998</v>
      </c>
      <c r="Q59" s="868">
        <v>121148.6073</v>
      </c>
      <c r="R59" s="868">
        <v>525214.03148999996</v>
      </c>
      <c r="S59" s="868">
        <v>124588.52499999999</v>
      </c>
      <c r="T59" s="868">
        <v>683671.24254334101</v>
      </c>
      <c r="U59" s="868">
        <v>1527624.2142235499</v>
      </c>
      <c r="V59" s="868">
        <v>364134.271240198</v>
      </c>
      <c r="W59" s="868">
        <v>175471.647</v>
      </c>
      <c r="X59" s="868">
        <v>17618729.860108815</v>
      </c>
    </row>
    <row r="60" spans="1:24" s="869" customFormat="1" x14ac:dyDescent="0.2">
      <c r="A60" s="1258" t="s">
        <v>88</v>
      </c>
      <c r="B60" s="1261"/>
      <c r="C60" s="1261"/>
      <c r="D60" s="1261"/>
      <c r="E60" s="1261"/>
      <c r="F60" s="1261"/>
      <c r="G60" s="1261"/>
      <c r="H60" s="1261"/>
      <c r="I60" s="1261"/>
      <c r="J60" s="1261"/>
      <c r="K60" s="1261"/>
      <c r="L60" s="1261"/>
      <c r="M60" s="1261"/>
      <c r="N60" s="1261"/>
      <c r="O60" s="1261"/>
      <c r="P60" s="1261"/>
      <c r="Q60" s="1261"/>
      <c r="R60" s="1261"/>
      <c r="S60" s="1261"/>
      <c r="T60" s="1261"/>
      <c r="U60" s="1261"/>
      <c r="V60" s="1261"/>
      <c r="W60" s="1261"/>
      <c r="X60" s="1261"/>
    </row>
    <row r="61" spans="1:24" s="869" customFormat="1" ht="13.5" x14ac:dyDescent="0.2">
      <c r="A61" s="867" t="s">
        <v>3119</v>
      </c>
      <c r="B61" s="868">
        <v>0</v>
      </c>
      <c r="C61" s="868">
        <v>0</v>
      </c>
      <c r="D61" s="868">
        <v>1087.5</v>
      </c>
      <c r="E61" s="868">
        <v>0</v>
      </c>
      <c r="F61" s="868">
        <v>0</v>
      </c>
      <c r="G61" s="868">
        <v>38.015999999999998</v>
      </c>
      <c r="H61" s="868">
        <v>416948.68499761296</v>
      </c>
      <c r="I61" s="868">
        <v>104303.68584000002</v>
      </c>
      <c r="J61" s="868">
        <v>0</v>
      </c>
      <c r="K61" s="868">
        <v>730250.39167630009</v>
      </c>
      <c r="L61" s="868">
        <v>35953.743000000002</v>
      </c>
      <c r="M61" s="868">
        <v>359530.27899999998</v>
      </c>
      <c r="N61" s="868">
        <v>0</v>
      </c>
      <c r="O61" s="868">
        <v>76499.854999999996</v>
      </c>
      <c r="P61" s="868">
        <v>64338.557999999997</v>
      </c>
      <c r="Q61" s="868">
        <v>24251.954559999998</v>
      </c>
      <c r="R61" s="868">
        <v>0</v>
      </c>
      <c r="S61" s="868">
        <v>14280</v>
      </c>
      <c r="T61" s="868">
        <v>472533.21527830412</v>
      </c>
      <c r="U61" s="868">
        <v>0</v>
      </c>
      <c r="V61" s="868">
        <v>1918373.274</v>
      </c>
      <c r="W61" s="868">
        <v>10397.5</v>
      </c>
      <c r="X61" s="868">
        <v>4228786.6573522165</v>
      </c>
    </row>
    <row r="62" spans="1:24" s="869" customFormat="1" ht="13.5" x14ac:dyDescent="0.2">
      <c r="A62" s="870" t="s">
        <v>608</v>
      </c>
      <c r="B62" s="868">
        <v>0</v>
      </c>
      <c r="C62" s="868">
        <v>0</v>
      </c>
      <c r="D62" s="868">
        <v>3175</v>
      </c>
      <c r="E62" s="868">
        <v>0</v>
      </c>
      <c r="F62" s="868">
        <v>0</v>
      </c>
      <c r="G62" s="868">
        <v>100</v>
      </c>
      <c r="H62" s="868">
        <v>334504.62278974999</v>
      </c>
      <c r="I62" s="868">
        <v>109969.91898921187</v>
      </c>
      <c r="J62" s="868">
        <v>100</v>
      </c>
      <c r="K62" s="868">
        <v>952011.58870000008</v>
      </c>
      <c r="L62" s="868">
        <v>-492.66999999999996</v>
      </c>
      <c r="M62" s="868">
        <v>229182.9512405</v>
      </c>
      <c r="N62" s="868">
        <v>0</v>
      </c>
      <c r="O62" s="868">
        <v>476515.16700000002</v>
      </c>
      <c r="P62" s="868">
        <v>86371.855580000003</v>
      </c>
      <c r="Q62" s="868">
        <v>35501.215700000001</v>
      </c>
      <c r="R62" s="868">
        <v>0</v>
      </c>
      <c r="S62" s="868">
        <v>13215</v>
      </c>
      <c r="T62" s="868">
        <v>179551.87900000002</v>
      </c>
      <c r="U62" s="868">
        <v>0</v>
      </c>
      <c r="V62" s="868">
        <v>548091.26665077498</v>
      </c>
      <c r="W62" s="868">
        <v>14627.25</v>
      </c>
      <c r="X62" s="868">
        <v>2982425.0456502372</v>
      </c>
    </row>
    <row r="63" spans="1:24" x14ac:dyDescent="0.2">
      <c r="A63" s="782" t="s">
        <v>390</v>
      </c>
      <c r="B63" s="339">
        <v>0</v>
      </c>
      <c r="C63" s="339">
        <v>0</v>
      </c>
      <c r="D63" s="339">
        <v>3125</v>
      </c>
      <c r="E63" s="339">
        <v>0</v>
      </c>
      <c r="F63" s="339">
        <v>0</v>
      </c>
      <c r="G63" s="339">
        <v>100</v>
      </c>
      <c r="H63" s="339">
        <v>196469.20256867501</v>
      </c>
      <c r="I63" s="339">
        <v>39877.842104731862</v>
      </c>
      <c r="J63" s="339">
        <v>100</v>
      </c>
      <c r="K63" s="339">
        <v>952011.58870000008</v>
      </c>
      <c r="L63" s="339">
        <v>226.48099999999999</v>
      </c>
      <c r="M63" s="339">
        <v>229182.9512405</v>
      </c>
      <c r="N63" s="339">
        <v>0</v>
      </c>
      <c r="O63" s="339">
        <v>476515.16700000002</v>
      </c>
      <c r="P63" s="339">
        <v>12917.469730000001</v>
      </c>
      <c r="Q63" s="339">
        <v>34274.074099999998</v>
      </c>
      <c r="R63" s="339">
        <v>0</v>
      </c>
      <c r="S63" s="339">
        <v>8010</v>
      </c>
      <c r="T63" s="339">
        <v>179363.12100000001</v>
      </c>
      <c r="U63" s="339">
        <v>0</v>
      </c>
      <c r="V63" s="339">
        <v>548091.26665077498</v>
      </c>
      <c r="W63" s="339">
        <v>14627.25</v>
      </c>
      <c r="X63" s="339">
        <v>2694891.4140946819</v>
      </c>
    </row>
    <row r="64" spans="1:24" x14ac:dyDescent="0.2">
      <c r="A64" s="782" t="s">
        <v>391</v>
      </c>
      <c r="B64" s="339">
        <v>0</v>
      </c>
      <c r="C64" s="339">
        <v>0</v>
      </c>
      <c r="D64" s="339">
        <v>50</v>
      </c>
      <c r="E64" s="339">
        <v>0</v>
      </c>
      <c r="F64" s="339">
        <v>0</v>
      </c>
      <c r="G64" s="339">
        <v>0</v>
      </c>
      <c r="H64" s="339">
        <v>136101.80725279998</v>
      </c>
      <c r="I64" s="339">
        <v>70092.076884480019</v>
      </c>
      <c r="J64" s="339">
        <v>0</v>
      </c>
      <c r="K64" s="339">
        <v>0</v>
      </c>
      <c r="L64" s="339">
        <v>-719.15099999999995</v>
      </c>
      <c r="M64" s="339">
        <v>0</v>
      </c>
      <c r="N64" s="339">
        <v>0</v>
      </c>
      <c r="O64" s="339">
        <v>0</v>
      </c>
      <c r="P64" s="339">
        <v>55053.455850000006</v>
      </c>
      <c r="Q64" s="339">
        <v>1227.1416000000002</v>
      </c>
      <c r="R64" s="339">
        <v>0</v>
      </c>
      <c r="S64" s="339">
        <v>5205</v>
      </c>
      <c r="T64" s="339">
        <v>0</v>
      </c>
      <c r="U64" s="339">
        <v>0</v>
      </c>
      <c r="V64" s="339">
        <v>0</v>
      </c>
      <c r="W64" s="339">
        <v>0</v>
      </c>
      <c r="X64" s="339">
        <v>267010.33058727998</v>
      </c>
    </row>
    <row r="65" spans="1:24" x14ac:dyDescent="0.2">
      <c r="A65" s="782" t="s">
        <v>422</v>
      </c>
      <c r="B65" s="339">
        <v>0</v>
      </c>
      <c r="C65" s="339">
        <v>0</v>
      </c>
      <c r="D65" s="339">
        <v>0</v>
      </c>
      <c r="E65" s="339">
        <v>0</v>
      </c>
      <c r="F65" s="339">
        <v>0</v>
      </c>
      <c r="G65" s="339">
        <v>0</v>
      </c>
      <c r="H65" s="339">
        <v>1892.5645</v>
      </c>
      <c r="I65" s="339">
        <v>0</v>
      </c>
      <c r="J65" s="339">
        <v>0</v>
      </c>
      <c r="K65" s="339">
        <v>0</v>
      </c>
      <c r="L65" s="339">
        <v>0</v>
      </c>
      <c r="M65" s="339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9">
        <v>0</v>
      </c>
      <c r="T65" s="339">
        <v>28.757999999999999</v>
      </c>
      <c r="U65" s="339">
        <v>0</v>
      </c>
      <c r="V65" s="339">
        <v>0</v>
      </c>
      <c r="W65" s="339">
        <v>0</v>
      </c>
      <c r="X65" s="339">
        <v>1921.3225</v>
      </c>
    </row>
    <row r="66" spans="1:24" x14ac:dyDescent="0.2">
      <c r="A66" s="782" t="s">
        <v>423</v>
      </c>
      <c r="B66" s="339">
        <v>0</v>
      </c>
      <c r="C66" s="339">
        <v>0</v>
      </c>
      <c r="D66" s="339">
        <v>0</v>
      </c>
      <c r="E66" s="339">
        <v>0</v>
      </c>
      <c r="F66" s="339">
        <v>0</v>
      </c>
      <c r="G66" s="339">
        <v>0</v>
      </c>
      <c r="H66" s="339">
        <v>41.048468274999998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W66" s="339">
        <v>0</v>
      </c>
      <c r="X66" s="339">
        <v>41.048468274999998</v>
      </c>
    </row>
    <row r="67" spans="1:24" x14ac:dyDescent="0.2">
      <c r="A67" s="782" t="s">
        <v>424</v>
      </c>
      <c r="B67" s="339">
        <v>0</v>
      </c>
      <c r="C67" s="339">
        <v>0</v>
      </c>
      <c r="D67" s="339"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0</v>
      </c>
      <c r="K67" s="339">
        <v>0</v>
      </c>
      <c r="L67" s="339">
        <v>0</v>
      </c>
      <c r="M67" s="339">
        <v>0</v>
      </c>
      <c r="N67" s="339">
        <v>0</v>
      </c>
      <c r="O67" s="339">
        <v>0</v>
      </c>
      <c r="P67" s="339">
        <v>18400.929999999993</v>
      </c>
      <c r="Q67" s="339">
        <v>0</v>
      </c>
      <c r="R67" s="339">
        <v>0</v>
      </c>
      <c r="S67" s="339">
        <v>0</v>
      </c>
      <c r="T67" s="339">
        <v>160</v>
      </c>
      <c r="U67" s="339">
        <v>0</v>
      </c>
      <c r="V67" s="339">
        <v>0</v>
      </c>
      <c r="W67" s="339">
        <v>0</v>
      </c>
      <c r="X67" s="339">
        <v>18560.929999999993</v>
      </c>
    </row>
    <row r="68" spans="1:24" s="872" customFormat="1" ht="13.5" x14ac:dyDescent="0.2">
      <c r="A68" s="876" t="s">
        <v>607</v>
      </c>
      <c r="B68" s="868">
        <v>0</v>
      </c>
      <c r="C68" s="868">
        <v>0</v>
      </c>
      <c r="D68" s="868">
        <v>3887.5</v>
      </c>
      <c r="E68" s="868">
        <v>0</v>
      </c>
      <c r="F68" s="868">
        <v>0</v>
      </c>
      <c r="G68" s="868">
        <v>20</v>
      </c>
      <c r="H68" s="868">
        <v>453641.0072338364</v>
      </c>
      <c r="I68" s="868">
        <v>107511.71469461385</v>
      </c>
      <c r="J68" s="868">
        <v>20</v>
      </c>
      <c r="K68" s="868">
        <v>744557.64349610021</v>
      </c>
      <c r="L68" s="868">
        <v>16342.132000000001</v>
      </c>
      <c r="M68" s="868">
        <v>358077.14499999996</v>
      </c>
      <c r="N68" s="868">
        <v>0</v>
      </c>
      <c r="O68" s="868">
        <v>113817.16899999999</v>
      </c>
      <c r="P68" s="868">
        <v>91053.460859999992</v>
      </c>
      <c r="Q68" s="868">
        <v>25753.375980000001</v>
      </c>
      <c r="R68" s="868">
        <v>0</v>
      </c>
      <c r="S68" s="868">
        <v>16500</v>
      </c>
      <c r="T68" s="868">
        <v>382914.18486626318</v>
      </c>
      <c r="U68" s="868">
        <v>0</v>
      </c>
      <c r="V68" s="868">
        <v>714744.17065077496</v>
      </c>
      <c r="W68" s="868">
        <v>10690</v>
      </c>
      <c r="X68" s="868">
        <v>3039529.5037815887</v>
      </c>
    </row>
    <row r="69" spans="1:24" x14ac:dyDescent="0.2">
      <c r="A69" s="782" t="s">
        <v>392</v>
      </c>
      <c r="B69" s="339">
        <v>0</v>
      </c>
      <c r="C69" s="339">
        <v>0</v>
      </c>
      <c r="D69" s="339">
        <v>0</v>
      </c>
      <c r="E69" s="339">
        <v>0</v>
      </c>
      <c r="F69" s="339">
        <v>0</v>
      </c>
      <c r="G69" s="339">
        <v>20</v>
      </c>
      <c r="H69" s="339">
        <v>70.570478158736606</v>
      </c>
      <c r="I69" s="339">
        <v>0</v>
      </c>
      <c r="J69" s="339">
        <v>0</v>
      </c>
      <c r="K69" s="339">
        <v>132.22300000000001</v>
      </c>
      <c r="L69" s="339">
        <v>31.92</v>
      </c>
      <c r="M69" s="339">
        <v>50</v>
      </c>
      <c r="N69" s="339">
        <v>0</v>
      </c>
      <c r="O69" s="339">
        <v>30</v>
      </c>
      <c r="P69" s="339">
        <v>89.245999999999995</v>
      </c>
      <c r="Q69" s="339">
        <v>0</v>
      </c>
      <c r="R69" s="339">
        <v>0</v>
      </c>
      <c r="S69" s="339">
        <v>0</v>
      </c>
      <c r="T69" s="339">
        <v>100</v>
      </c>
      <c r="U69" s="339">
        <v>0</v>
      </c>
      <c r="V69" s="339">
        <v>458.40699999999998</v>
      </c>
      <c r="W69" s="339">
        <v>15</v>
      </c>
      <c r="X69" s="339">
        <v>997.36647815873653</v>
      </c>
    </row>
    <row r="70" spans="1:24" x14ac:dyDescent="0.2">
      <c r="A70" s="782" t="s">
        <v>425</v>
      </c>
      <c r="B70" s="339">
        <v>0</v>
      </c>
      <c r="C70" s="339">
        <v>0</v>
      </c>
      <c r="D70" s="339">
        <v>0</v>
      </c>
      <c r="E70" s="339">
        <v>0</v>
      </c>
      <c r="F70" s="339">
        <v>0</v>
      </c>
      <c r="G70" s="339">
        <v>0</v>
      </c>
      <c r="H70" s="339">
        <v>0</v>
      </c>
      <c r="I70" s="339">
        <v>0</v>
      </c>
      <c r="J70" s="339">
        <v>0</v>
      </c>
      <c r="K70" s="339">
        <v>0</v>
      </c>
      <c r="L70" s="339">
        <v>0</v>
      </c>
      <c r="M70" s="339">
        <v>540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0</v>
      </c>
      <c r="T70" s="339">
        <v>0</v>
      </c>
      <c r="U70" s="339">
        <v>0</v>
      </c>
      <c r="V70" s="339">
        <v>1486.9273999999998</v>
      </c>
      <c r="W70" s="339">
        <v>10670</v>
      </c>
      <c r="X70" s="339">
        <v>12696.9274</v>
      </c>
    </row>
    <row r="71" spans="1:24" x14ac:dyDescent="0.2">
      <c r="A71" s="782" t="s">
        <v>393</v>
      </c>
      <c r="B71" s="339">
        <v>0</v>
      </c>
      <c r="C71" s="339">
        <v>0</v>
      </c>
      <c r="D71" s="339">
        <v>0</v>
      </c>
      <c r="E71" s="339">
        <v>0</v>
      </c>
      <c r="F71" s="339">
        <v>0</v>
      </c>
      <c r="G71" s="339">
        <v>0</v>
      </c>
      <c r="H71" s="339">
        <v>0</v>
      </c>
      <c r="I71" s="339">
        <v>0</v>
      </c>
      <c r="J71" s="339">
        <v>0</v>
      </c>
      <c r="K71" s="339">
        <v>518789.42099999997</v>
      </c>
      <c r="L71" s="339">
        <v>10036.121999999999</v>
      </c>
      <c r="M71" s="339">
        <v>92465.514096199957</v>
      </c>
      <c r="N71" s="339">
        <v>0</v>
      </c>
      <c r="O71" s="339">
        <v>72256.854999999996</v>
      </c>
      <c r="P71" s="339">
        <v>58228.941100000004</v>
      </c>
      <c r="Q71" s="339">
        <v>22649.89503</v>
      </c>
      <c r="R71" s="339">
        <v>0</v>
      </c>
      <c r="S71" s="339">
        <v>12270</v>
      </c>
      <c r="T71" s="339">
        <v>303550.07</v>
      </c>
      <c r="U71" s="339">
        <v>0</v>
      </c>
      <c r="V71" s="339">
        <v>3508.0998300000001</v>
      </c>
      <c r="W71" s="339">
        <v>0</v>
      </c>
      <c r="X71" s="339">
        <v>1093754.9180562</v>
      </c>
    </row>
    <row r="72" spans="1:24" x14ac:dyDescent="0.2">
      <c r="A72" s="782" t="s">
        <v>394</v>
      </c>
      <c r="B72" s="339">
        <v>0</v>
      </c>
      <c r="C72" s="339">
        <v>0</v>
      </c>
      <c r="D72" s="339">
        <v>0</v>
      </c>
      <c r="E72" s="339">
        <v>0</v>
      </c>
      <c r="F72" s="339">
        <v>0</v>
      </c>
      <c r="G72" s="339">
        <v>0</v>
      </c>
      <c r="H72" s="339">
        <v>14464.556638621785</v>
      </c>
      <c r="I72" s="339">
        <v>0</v>
      </c>
      <c r="J72" s="339">
        <v>0</v>
      </c>
      <c r="K72" s="339">
        <v>0</v>
      </c>
      <c r="L72" s="339">
        <v>3673.3139999999999</v>
      </c>
      <c r="M72" s="339">
        <v>264789.23090379999</v>
      </c>
      <c r="N72" s="339">
        <v>0</v>
      </c>
      <c r="O72" s="339">
        <v>0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</v>
      </c>
      <c r="W72" s="339">
        <v>0</v>
      </c>
      <c r="X72" s="339">
        <v>282927.10154242179</v>
      </c>
    </row>
    <row r="73" spans="1:24" x14ac:dyDescent="0.2">
      <c r="A73" s="782" t="s">
        <v>395</v>
      </c>
      <c r="B73" s="339">
        <v>0</v>
      </c>
      <c r="C73" s="339">
        <v>0</v>
      </c>
      <c r="D73" s="339">
        <v>3887.5</v>
      </c>
      <c r="E73" s="339">
        <v>0</v>
      </c>
      <c r="F73" s="339">
        <v>0</v>
      </c>
      <c r="G73" s="339">
        <v>0</v>
      </c>
      <c r="H73" s="339">
        <v>429839.81825001922</v>
      </c>
      <c r="I73" s="339">
        <v>107511.71469461385</v>
      </c>
      <c r="J73" s="339">
        <v>20</v>
      </c>
      <c r="K73" s="339">
        <v>215354.87865</v>
      </c>
      <c r="L73" s="339">
        <v>2424.3789999999999</v>
      </c>
      <c r="M73" s="339">
        <v>232.4</v>
      </c>
      <c r="N73" s="339">
        <v>0</v>
      </c>
      <c r="O73" s="339">
        <v>41530.313999999998</v>
      </c>
      <c r="P73" s="339">
        <v>32735.273759999996</v>
      </c>
      <c r="Q73" s="339">
        <v>3039.77</v>
      </c>
      <c r="R73" s="339">
        <v>0</v>
      </c>
      <c r="S73" s="339">
        <v>4230</v>
      </c>
      <c r="T73" s="339">
        <v>71057.672594400006</v>
      </c>
      <c r="U73" s="339">
        <v>0</v>
      </c>
      <c r="V73" s="339">
        <v>677280.63300000003</v>
      </c>
      <c r="W73" s="339">
        <v>5</v>
      </c>
      <c r="X73" s="339">
        <v>1589149.3539490332</v>
      </c>
    </row>
    <row r="74" spans="1:24" x14ac:dyDescent="0.2">
      <c r="A74" s="782" t="s">
        <v>426</v>
      </c>
      <c r="B74" s="339">
        <v>0</v>
      </c>
      <c r="C74" s="339">
        <v>0</v>
      </c>
      <c r="D74" s="339">
        <v>0</v>
      </c>
      <c r="E74" s="339">
        <v>0</v>
      </c>
      <c r="F74" s="339">
        <v>0</v>
      </c>
      <c r="G74" s="339">
        <v>0</v>
      </c>
      <c r="H74" s="339">
        <v>8713.5019860810444</v>
      </c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W74" s="339">
        <v>0</v>
      </c>
      <c r="X74" s="339">
        <v>8713.5019860810444</v>
      </c>
    </row>
    <row r="75" spans="1:24" x14ac:dyDescent="0.2">
      <c r="A75" s="782" t="s">
        <v>427</v>
      </c>
      <c r="B75" s="339">
        <v>0</v>
      </c>
      <c r="C75" s="339">
        <v>0</v>
      </c>
      <c r="D75" s="339">
        <v>0</v>
      </c>
      <c r="E75" s="339">
        <v>0</v>
      </c>
      <c r="F75" s="339">
        <v>0</v>
      </c>
      <c r="G75" s="339">
        <v>0</v>
      </c>
      <c r="H75" s="339">
        <v>552.55988095562952</v>
      </c>
      <c r="I75" s="339">
        <v>0</v>
      </c>
      <c r="J75" s="339">
        <v>0</v>
      </c>
      <c r="K75" s="339">
        <v>10281.120846100241</v>
      </c>
      <c r="L75" s="339">
        <v>176.39699999999999</v>
      </c>
      <c r="M75" s="339">
        <v>0</v>
      </c>
      <c r="N75" s="339">
        <v>0</v>
      </c>
      <c r="O75" s="339">
        <v>0</v>
      </c>
      <c r="P75" s="339">
        <v>0</v>
      </c>
      <c r="Q75" s="339">
        <v>63.710949999999997</v>
      </c>
      <c r="R75" s="339">
        <v>0</v>
      </c>
      <c r="S75" s="339">
        <v>0</v>
      </c>
      <c r="T75" s="339">
        <v>8206.4422718631504</v>
      </c>
      <c r="U75" s="339">
        <v>0</v>
      </c>
      <c r="V75" s="339">
        <v>32010.103420774936</v>
      </c>
      <c r="W75" s="339">
        <v>0</v>
      </c>
      <c r="X75" s="339">
        <v>51290.334369693956</v>
      </c>
    </row>
    <row r="76" spans="1:24" s="872" customFormat="1" ht="13.5" x14ac:dyDescent="0.2">
      <c r="A76" s="867" t="s">
        <v>3120</v>
      </c>
      <c r="B76" s="868">
        <v>0</v>
      </c>
      <c r="C76" s="868">
        <v>0</v>
      </c>
      <c r="D76" s="868">
        <v>375</v>
      </c>
      <c r="E76" s="868">
        <v>0</v>
      </c>
      <c r="F76" s="868">
        <v>0</v>
      </c>
      <c r="G76" s="868">
        <v>118.01600000000001</v>
      </c>
      <c r="H76" s="868">
        <v>297812.30055352661</v>
      </c>
      <c r="I76" s="868">
        <v>106761.89013459803</v>
      </c>
      <c r="J76" s="868">
        <v>80</v>
      </c>
      <c r="K76" s="868">
        <v>937704.33688019996</v>
      </c>
      <c r="L76" s="868">
        <v>19118.940999999999</v>
      </c>
      <c r="M76" s="868">
        <v>230636.08524049996</v>
      </c>
      <c r="N76" s="868">
        <v>0</v>
      </c>
      <c r="O76" s="868">
        <v>439197.853</v>
      </c>
      <c r="P76" s="868">
        <v>59656.952720000016</v>
      </c>
      <c r="Q76" s="868">
        <v>33999.794280000002</v>
      </c>
      <c r="R76" s="868">
        <v>0</v>
      </c>
      <c r="S76" s="868">
        <v>10995</v>
      </c>
      <c r="T76" s="868">
        <v>269170.90941204096</v>
      </c>
      <c r="U76" s="868">
        <v>0</v>
      </c>
      <c r="V76" s="868">
        <v>1751720.37</v>
      </c>
      <c r="W76" s="868">
        <v>14334.75</v>
      </c>
      <c r="X76" s="868">
        <v>4171682.1992208655</v>
      </c>
    </row>
    <row r="77" spans="1:24" s="869" customFormat="1" x14ac:dyDescent="0.2">
      <c r="A77" s="1258" t="s">
        <v>85</v>
      </c>
      <c r="B77" s="1261"/>
      <c r="C77" s="1261"/>
      <c r="D77" s="1261"/>
      <c r="E77" s="1261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</row>
    <row r="78" spans="1:24" s="869" customFormat="1" ht="13.5" x14ac:dyDescent="0.2">
      <c r="A78" s="867" t="s">
        <v>3119</v>
      </c>
      <c r="B78" s="868">
        <v>0</v>
      </c>
      <c r="C78" s="868">
        <v>0</v>
      </c>
      <c r="D78" s="868">
        <v>0</v>
      </c>
      <c r="E78" s="868">
        <v>0</v>
      </c>
      <c r="F78" s="868">
        <v>0</v>
      </c>
      <c r="G78" s="868">
        <v>5.94</v>
      </c>
      <c r="H78" s="868">
        <v>0</v>
      </c>
      <c r="I78" s="868">
        <v>0</v>
      </c>
      <c r="J78" s="868">
        <v>0</v>
      </c>
      <c r="K78" s="868">
        <v>2377.8649999999998</v>
      </c>
      <c r="L78" s="868">
        <v>417.86500000000001</v>
      </c>
      <c r="M78" s="868">
        <v>0</v>
      </c>
      <c r="N78" s="868">
        <v>0</v>
      </c>
      <c r="O78" s="868">
        <v>196.41499999999999</v>
      </c>
      <c r="P78" s="868">
        <v>0</v>
      </c>
      <c r="Q78" s="868">
        <v>0</v>
      </c>
      <c r="R78" s="868">
        <v>0</v>
      </c>
      <c r="S78" s="868">
        <v>147.60819999999998</v>
      </c>
      <c r="T78" s="868">
        <v>0</v>
      </c>
      <c r="U78" s="868">
        <v>0</v>
      </c>
      <c r="V78" s="868">
        <v>0</v>
      </c>
      <c r="W78" s="868">
        <v>0.66</v>
      </c>
      <c r="X78" s="868">
        <v>3146.3532</v>
      </c>
    </row>
    <row r="79" spans="1:24" s="869" customFormat="1" ht="13.5" x14ac:dyDescent="0.2">
      <c r="A79" s="870" t="s">
        <v>608</v>
      </c>
      <c r="B79" s="868">
        <v>0</v>
      </c>
      <c r="C79" s="868">
        <v>0</v>
      </c>
      <c r="D79" s="868">
        <v>0</v>
      </c>
      <c r="E79" s="868">
        <v>0</v>
      </c>
      <c r="F79" s="868">
        <v>0</v>
      </c>
      <c r="G79" s="868">
        <v>313.43056249999995</v>
      </c>
      <c r="H79" s="868">
        <v>0</v>
      </c>
      <c r="I79" s="868">
        <v>0</v>
      </c>
      <c r="J79" s="868">
        <v>0</v>
      </c>
      <c r="K79" s="868">
        <v>909487.27719999989</v>
      </c>
      <c r="L79" s="868">
        <v>3.9049999999999998</v>
      </c>
      <c r="M79" s="868">
        <v>0</v>
      </c>
      <c r="N79" s="868">
        <v>0</v>
      </c>
      <c r="O79" s="868">
        <v>1440.4028000000001</v>
      </c>
      <c r="P79" s="868">
        <v>0</v>
      </c>
      <c r="Q79" s="868">
        <v>0</v>
      </c>
      <c r="R79" s="868">
        <v>0</v>
      </c>
      <c r="S79" s="868">
        <v>258.80691000000002</v>
      </c>
      <c r="T79" s="868">
        <v>0</v>
      </c>
      <c r="U79" s="868">
        <v>0</v>
      </c>
      <c r="V79" s="868">
        <v>0</v>
      </c>
      <c r="W79" s="868">
        <v>1.7329000000000001</v>
      </c>
      <c r="X79" s="868">
        <v>911505.55537249998</v>
      </c>
    </row>
    <row r="80" spans="1:24" x14ac:dyDescent="0.2">
      <c r="A80" s="782" t="s">
        <v>390</v>
      </c>
      <c r="B80" s="339">
        <v>0</v>
      </c>
      <c r="C80" s="339">
        <v>0</v>
      </c>
      <c r="D80" s="339">
        <v>0</v>
      </c>
      <c r="E80" s="339">
        <v>0</v>
      </c>
      <c r="F80" s="339">
        <v>0</v>
      </c>
      <c r="G80" s="339">
        <v>313.43056249999995</v>
      </c>
      <c r="H80" s="339">
        <v>0</v>
      </c>
      <c r="I80" s="339">
        <v>0</v>
      </c>
      <c r="J80" s="339">
        <v>0</v>
      </c>
      <c r="K80" s="339">
        <v>909487.27719999989</v>
      </c>
      <c r="L80" s="339">
        <v>0</v>
      </c>
      <c r="M80" s="339">
        <v>0</v>
      </c>
      <c r="N80" s="339">
        <v>0</v>
      </c>
      <c r="O80" s="339">
        <v>1440.4028000000001</v>
      </c>
      <c r="P80" s="339">
        <v>0</v>
      </c>
      <c r="Q80" s="339">
        <v>0</v>
      </c>
      <c r="R80" s="339">
        <v>0</v>
      </c>
      <c r="S80" s="339">
        <v>60.104390000000002</v>
      </c>
      <c r="T80" s="339">
        <v>0</v>
      </c>
      <c r="U80" s="339">
        <v>0</v>
      </c>
      <c r="V80" s="339">
        <v>0</v>
      </c>
      <c r="W80" s="339">
        <v>1.7329000000000001</v>
      </c>
      <c r="X80" s="339">
        <v>911302.9478524999</v>
      </c>
    </row>
    <row r="81" spans="1:24" x14ac:dyDescent="0.2">
      <c r="A81" s="782" t="s">
        <v>391</v>
      </c>
      <c r="B81" s="339">
        <v>0</v>
      </c>
      <c r="C81" s="339">
        <v>0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339">
        <v>0</v>
      </c>
      <c r="K81" s="339">
        <v>0</v>
      </c>
      <c r="L81" s="339">
        <v>3.9049999999999998</v>
      </c>
      <c r="M81" s="339">
        <v>0</v>
      </c>
      <c r="N81" s="339">
        <v>0</v>
      </c>
      <c r="O81" s="339">
        <v>0</v>
      </c>
      <c r="P81" s="339">
        <v>0</v>
      </c>
      <c r="Q81" s="339">
        <v>0</v>
      </c>
      <c r="R81" s="339">
        <v>0</v>
      </c>
      <c r="S81" s="339">
        <v>198.70251999999999</v>
      </c>
      <c r="T81" s="339">
        <v>0</v>
      </c>
      <c r="U81" s="339">
        <v>0</v>
      </c>
      <c r="V81" s="339">
        <v>0</v>
      </c>
      <c r="W81" s="339">
        <v>0</v>
      </c>
      <c r="X81" s="339">
        <v>202.60751999999999</v>
      </c>
    </row>
    <row r="82" spans="1:24" x14ac:dyDescent="0.2">
      <c r="A82" s="782" t="s">
        <v>422</v>
      </c>
      <c r="B82" s="339">
        <v>0</v>
      </c>
      <c r="C82" s="339">
        <v>0</v>
      </c>
      <c r="D82" s="339">
        <v>0</v>
      </c>
      <c r="E82" s="339">
        <v>0</v>
      </c>
      <c r="F82" s="339">
        <v>0</v>
      </c>
      <c r="G82" s="339">
        <v>0</v>
      </c>
      <c r="H82" s="339">
        <v>0</v>
      </c>
      <c r="I82" s="339">
        <v>0</v>
      </c>
      <c r="J82" s="339">
        <v>0</v>
      </c>
      <c r="K82" s="339">
        <v>0</v>
      </c>
      <c r="L82" s="339">
        <v>0</v>
      </c>
      <c r="M82" s="339">
        <v>0</v>
      </c>
      <c r="N82" s="339">
        <v>0</v>
      </c>
      <c r="O82" s="339">
        <v>0</v>
      </c>
      <c r="P82" s="339">
        <v>0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0</v>
      </c>
      <c r="W82" s="339">
        <v>0</v>
      </c>
      <c r="X82" s="339">
        <v>0</v>
      </c>
    </row>
    <row r="83" spans="1:24" x14ac:dyDescent="0.2">
      <c r="A83" s="782" t="s">
        <v>423</v>
      </c>
      <c r="B83" s="339">
        <v>0</v>
      </c>
      <c r="C83" s="339">
        <v>0</v>
      </c>
      <c r="D83" s="339"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</v>
      </c>
      <c r="W83" s="339">
        <v>0</v>
      </c>
      <c r="X83" s="339">
        <v>0</v>
      </c>
    </row>
    <row r="84" spans="1:24" x14ac:dyDescent="0.2">
      <c r="A84" s="782" t="s">
        <v>424</v>
      </c>
      <c r="B84" s="339">
        <v>0</v>
      </c>
      <c r="C84" s="339">
        <v>0</v>
      </c>
      <c r="D84" s="339"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v>0</v>
      </c>
      <c r="J84" s="339">
        <v>0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0</v>
      </c>
      <c r="W84" s="339">
        <v>0</v>
      </c>
      <c r="X84" s="339">
        <v>0</v>
      </c>
    </row>
    <row r="85" spans="1:24" s="872" customFormat="1" ht="13.5" x14ac:dyDescent="0.2">
      <c r="A85" s="876" t="s">
        <v>607</v>
      </c>
      <c r="B85" s="868">
        <v>0</v>
      </c>
      <c r="C85" s="868">
        <v>0</v>
      </c>
      <c r="D85" s="868">
        <v>0</v>
      </c>
      <c r="E85" s="868">
        <v>0</v>
      </c>
      <c r="F85" s="868">
        <v>0</v>
      </c>
      <c r="G85" s="868">
        <v>0</v>
      </c>
      <c r="H85" s="868">
        <v>0</v>
      </c>
      <c r="I85" s="868">
        <v>0</v>
      </c>
      <c r="J85" s="868">
        <v>0</v>
      </c>
      <c r="K85" s="868">
        <v>906113.22840000002</v>
      </c>
      <c r="L85" s="868">
        <v>302.70400000000006</v>
      </c>
      <c r="M85" s="868">
        <v>0</v>
      </c>
      <c r="N85" s="868">
        <v>0</v>
      </c>
      <c r="O85" s="868">
        <v>318.745</v>
      </c>
      <c r="P85" s="868">
        <v>0</v>
      </c>
      <c r="Q85" s="868">
        <v>0</v>
      </c>
      <c r="R85" s="868">
        <v>0</v>
      </c>
      <c r="S85" s="868">
        <v>167.40943999999993</v>
      </c>
      <c r="T85" s="868">
        <v>0</v>
      </c>
      <c r="U85" s="868">
        <v>0</v>
      </c>
      <c r="V85" s="868">
        <v>0</v>
      </c>
      <c r="W85" s="868">
        <v>0.71</v>
      </c>
      <c r="X85" s="868">
        <v>906902.79683999997</v>
      </c>
    </row>
    <row r="86" spans="1:24" x14ac:dyDescent="0.2">
      <c r="A86" s="782" t="s">
        <v>392</v>
      </c>
      <c r="B86" s="339">
        <v>0</v>
      </c>
      <c r="C86" s="339">
        <v>0</v>
      </c>
      <c r="D86" s="339"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339">
        <v>0</v>
      </c>
      <c r="L86" s="339">
        <v>1.5960000000000001</v>
      </c>
      <c r="M86" s="339">
        <v>0</v>
      </c>
      <c r="N86" s="339">
        <v>0</v>
      </c>
      <c r="O86" s="339">
        <v>0.8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0</v>
      </c>
      <c r="W86" s="339">
        <v>0</v>
      </c>
      <c r="X86" s="339">
        <v>2.3959999999999999</v>
      </c>
    </row>
    <row r="87" spans="1:24" x14ac:dyDescent="0.2">
      <c r="A87" s="782" t="s">
        <v>425</v>
      </c>
      <c r="B87" s="339">
        <v>0</v>
      </c>
      <c r="C87" s="339">
        <v>0</v>
      </c>
      <c r="D87" s="339">
        <v>0</v>
      </c>
      <c r="E87" s="339">
        <v>0</v>
      </c>
      <c r="F87" s="339">
        <v>0</v>
      </c>
      <c r="G87" s="339">
        <v>0</v>
      </c>
      <c r="H87" s="339">
        <v>0</v>
      </c>
      <c r="I87" s="339">
        <v>0</v>
      </c>
      <c r="J87" s="339">
        <v>0</v>
      </c>
      <c r="K87" s="339">
        <v>0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0</v>
      </c>
      <c r="W87" s="339">
        <v>0.71</v>
      </c>
      <c r="X87" s="339">
        <v>0.71</v>
      </c>
    </row>
    <row r="88" spans="1:24" x14ac:dyDescent="0.2">
      <c r="A88" s="782" t="s">
        <v>393</v>
      </c>
      <c r="B88" s="339">
        <v>0</v>
      </c>
      <c r="C88" s="339">
        <v>0</v>
      </c>
      <c r="D88" s="339">
        <v>0</v>
      </c>
      <c r="E88" s="339">
        <v>0</v>
      </c>
      <c r="F88" s="339">
        <v>0</v>
      </c>
      <c r="G88" s="339">
        <v>0</v>
      </c>
      <c r="H88" s="339">
        <v>0</v>
      </c>
      <c r="I88" s="339">
        <v>0</v>
      </c>
      <c r="J88" s="339">
        <v>0</v>
      </c>
      <c r="K88" s="339">
        <v>785462.66700000002</v>
      </c>
      <c r="L88" s="339">
        <v>209.55799999999999</v>
      </c>
      <c r="M88" s="339">
        <v>0</v>
      </c>
      <c r="N88" s="339">
        <v>0</v>
      </c>
      <c r="O88" s="339">
        <v>187.7</v>
      </c>
      <c r="P88" s="339">
        <v>0</v>
      </c>
      <c r="Q88" s="339">
        <v>0</v>
      </c>
      <c r="R88" s="339">
        <v>0</v>
      </c>
      <c r="S88" s="339">
        <v>142.20712999999995</v>
      </c>
      <c r="T88" s="339">
        <v>0</v>
      </c>
      <c r="U88" s="339">
        <v>0</v>
      </c>
      <c r="V88" s="339">
        <v>0</v>
      </c>
      <c r="W88" s="339">
        <v>0</v>
      </c>
      <c r="X88" s="339">
        <v>786002.13212999993</v>
      </c>
    </row>
    <row r="89" spans="1:24" x14ac:dyDescent="0.2">
      <c r="A89" s="782" t="s">
        <v>394</v>
      </c>
      <c r="B89" s="339">
        <v>0</v>
      </c>
      <c r="C89" s="339">
        <v>0</v>
      </c>
      <c r="D89" s="339">
        <v>0</v>
      </c>
      <c r="E89" s="339">
        <v>0</v>
      </c>
      <c r="F89" s="339">
        <v>0</v>
      </c>
      <c r="G89" s="339">
        <v>0</v>
      </c>
      <c r="H89" s="339">
        <v>0</v>
      </c>
      <c r="I89" s="339">
        <v>0</v>
      </c>
      <c r="J89" s="339">
        <v>0</v>
      </c>
      <c r="K89" s="339">
        <v>0</v>
      </c>
      <c r="L89" s="339">
        <v>79.766000000000005</v>
      </c>
      <c r="M89" s="339">
        <v>0</v>
      </c>
      <c r="N89" s="339">
        <v>0</v>
      </c>
      <c r="O89" s="339">
        <v>0</v>
      </c>
      <c r="P89" s="339">
        <v>0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0</v>
      </c>
      <c r="W89" s="339">
        <v>0</v>
      </c>
      <c r="X89" s="339">
        <v>79.766000000000005</v>
      </c>
    </row>
    <row r="90" spans="1:24" x14ac:dyDescent="0.2">
      <c r="A90" s="782" t="s">
        <v>395</v>
      </c>
      <c r="B90" s="339">
        <v>0</v>
      </c>
      <c r="C90" s="339">
        <v>0</v>
      </c>
      <c r="D90" s="339">
        <v>0</v>
      </c>
      <c r="E90" s="339">
        <v>0</v>
      </c>
      <c r="F90" s="339">
        <v>0</v>
      </c>
      <c r="G90" s="339">
        <v>0</v>
      </c>
      <c r="H90" s="339">
        <v>0</v>
      </c>
      <c r="I90" s="339">
        <v>0</v>
      </c>
      <c r="J90" s="339">
        <v>0</v>
      </c>
      <c r="K90" s="339">
        <v>120650.56139999999</v>
      </c>
      <c r="L90" s="339">
        <v>8.66</v>
      </c>
      <c r="M90" s="339">
        <v>0</v>
      </c>
      <c r="N90" s="339">
        <v>0</v>
      </c>
      <c r="O90" s="339">
        <v>130.245</v>
      </c>
      <c r="P90" s="339">
        <v>0</v>
      </c>
      <c r="Q90" s="339">
        <v>0</v>
      </c>
      <c r="R90" s="339">
        <v>0</v>
      </c>
      <c r="S90" s="339">
        <v>25.202309999999994</v>
      </c>
      <c r="T90" s="339">
        <v>0</v>
      </c>
      <c r="U90" s="339">
        <v>0</v>
      </c>
      <c r="V90" s="339">
        <v>0</v>
      </c>
      <c r="W90" s="339">
        <v>0</v>
      </c>
      <c r="X90" s="339">
        <v>120814.66870999998</v>
      </c>
    </row>
    <row r="91" spans="1:24" x14ac:dyDescent="0.2">
      <c r="A91" s="782" t="s">
        <v>426</v>
      </c>
      <c r="B91" s="339">
        <v>0</v>
      </c>
      <c r="C91" s="339">
        <v>0</v>
      </c>
      <c r="D91" s="339">
        <v>0</v>
      </c>
      <c r="E91" s="339">
        <v>0</v>
      </c>
      <c r="F91" s="339">
        <v>0</v>
      </c>
      <c r="G91" s="339">
        <v>0</v>
      </c>
      <c r="H91" s="339">
        <v>0</v>
      </c>
      <c r="I91" s="339">
        <v>0</v>
      </c>
      <c r="J91" s="339">
        <v>0</v>
      </c>
      <c r="K91" s="339">
        <v>0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0</v>
      </c>
    </row>
    <row r="92" spans="1:24" x14ac:dyDescent="0.2">
      <c r="A92" s="782" t="s">
        <v>427</v>
      </c>
      <c r="B92" s="339">
        <v>0</v>
      </c>
      <c r="C92" s="339">
        <v>0</v>
      </c>
      <c r="D92" s="339">
        <v>0</v>
      </c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0</v>
      </c>
      <c r="K92" s="339">
        <v>0</v>
      </c>
      <c r="L92" s="339">
        <v>3.1240000000000001</v>
      </c>
      <c r="M92" s="339">
        <v>0</v>
      </c>
      <c r="N92" s="339">
        <v>0</v>
      </c>
      <c r="O92" s="339">
        <v>0</v>
      </c>
      <c r="P92" s="339">
        <v>0</v>
      </c>
      <c r="Q92" s="339">
        <v>0</v>
      </c>
      <c r="R92" s="339">
        <v>0</v>
      </c>
      <c r="S92" s="339">
        <v>0</v>
      </c>
      <c r="T92" s="339">
        <v>0</v>
      </c>
      <c r="U92" s="339">
        <v>0</v>
      </c>
      <c r="V92" s="339">
        <v>0</v>
      </c>
      <c r="W92" s="339">
        <v>0</v>
      </c>
      <c r="X92" s="339">
        <v>3.1240000000000001</v>
      </c>
    </row>
    <row r="93" spans="1:24" s="872" customFormat="1" ht="13.5" x14ac:dyDescent="0.2">
      <c r="A93" s="867" t="s">
        <v>3120</v>
      </c>
      <c r="B93" s="868">
        <v>0</v>
      </c>
      <c r="C93" s="868">
        <v>0</v>
      </c>
      <c r="D93" s="868">
        <v>0</v>
      </c>
      <c r="E93" s="868">
        <v>0</v>
      </c>
      <c r="F93" s="868">
        <v>0</v>
      </c>
      <c r="G93" s="868">
        <v>319.37056249999995</v>
      </c>
      <c r="H93" s="868">
        <v>0</v>
      </c>
      <c r="I93" s="868">
        <v>0</v>
      </c>
      <c r="J93" s="868">
        <v>0</v>
      </c>
      <c r="K93" s="868">
        <v>5751.9137999999521</v>
      </c>
      <c r="L93" s="868">
        <v>119.066</v>
      </c>
      <c r="M93" s="868">
        <v>0</v>
      </c>
      <c r="N93" s="868">
        <v>0</v>
      </c>
      <c r="O93" s="868">
        <v>1318.0728000000001</v>
      </c>
      <c r="P93" s="868">
        <v>0</v>
      </c>
      <c r="Q93" s="868">
        <v>0</v>
      </c>
      <c r="R93" s="868">
        <v>0</v>
      </c>
      <c r="S93" s="868">
        <v>239.00567000000004</v>
      </c>
      <c r="T93" s="868">
        <v>0</v>
      </c>
      <c r="U93" s="868">
        <v>0</v>
      </c>
      <c r="V93" s="868">
        <v>0</v>
      </c>
      <c r="W93" s="868">
        <v>1.6829000000000001</v>
      </c>
      <c r="X93" s="868">
        <v>7749.1117324999523</v>
      </c>
    </row>
    <row r="94" spans="1:24" s="869" customFormat="1" ht="13.5" x14ac:dyDescent="0.2">
      <c r="A94" s="1258" t="s">
        <v>89</v>
      </c>
      <c r="B94" s="1261"/>
      <c r="C94" s="1261"/>
      <c r="D94" s="1261"/>
      <c r="E94" s="1261"/>
      <c r="F94" s="1261"/>
      <c r="G94" s="1261"/>
      <c r="H94" s="1261"/>
      <c r="I94" s="1261"/>
      <c r="J94" s="1261"/>
      <c r="K94" s="1261"/>
      <c r="L94" s="1261"/>
      <c r="M94" s="1261"/>
      <c r="N94" s="1261"/>
      <c r="O94" s="1261"/>
      <c r="P94" s="1261"/>
      <c r="Q94" s="1261"/>
      <c r="R94" s="1261"/>
      <c r="S94" s="1261"/>
      <c r="T94" s="1261"/>
      <c r="U94" s="1261"/>
      <c r="V94" s="1261"/>
      <c r="W94" s="1261"/>
      <c r="X94" s="1261"/>
    </row>
    <row r="95" spans="1:24" s="869" customFormat="1" ht="13.5" x14ac:dyDescent="0.2">
      <c r="A95" s="867" t="s">
        <v>3119</v>
      </c>
      <c r="B95" s="868">
        <v>0</v>
      </c>
      <c r="C95" s="868">
        <v>0</v>
      </c>
      <c r="D95" s="868">
        <v>0</v>
      </c>
      <c r="E95" s="868">
        <v>6.8760000000000003</v>
      </c>
      <c r="F95" s="868">
        <v>0</v>
      </c>
      <c r="G95" s="868">
        <v>37.25</v>
      </c>
      <c r="H95" s="868">
        <v>27329.852800261007</v>
      </c>
      <c r="I95" s="868">
        <v>0</v>
      </c>
      <c r="J95" s="868">
        <v>720022.14524118602</v>
      </c>
      <c r="K95" s="868">
        <v>373</v>
      </c>
      <c r="L95" s="868">
        <v>185.88800000000001</v>
      </c>
      <c r="M95" s="868">
        <v>1702.748400000004</v>
      </c>
      <c r="N95" s="868">
        <v>125449.603</v>
      </c>
      <c r="O95" s="868">
        <v>6006.3630000000003</v>
      </c>
      <c r="P95" s="868">
        <v>0</v>
      </c>
      <c r="Q95" s="868">
        <v>89389.658920000002</v>
      </c>
      <c r="R95" s="868">
        <v>0</v>
      </c>
      <c r="S95" s="868">
        <v>3640.0374399999978</v>
      </c>
      <c r="T95" s="868">
        <v>15755.248936720029</v>
      </c>
      <c r="U95" s="868">
        <v>2504.8867692120002</v>
      </c>
      <c r="V95" s="868">
        <v>0</v>
      </c>
      <c r="W95" s="868">
        <v>27</v>
      </c>
      <c r="X95" s="868">
        <v>992430.55850737914</v>
      </c>
    </row>
    <row r="96" spans="1:24" s="869" customFormat="1" ht="13.5" x14ac:dyDescent="0.2">
      <c r="A96" s="870" t="s">
        <v>608</v>
      </c>
      <c r="B96" s="868">
        <v>0</v>
      </c>
      <c r="C96" s="868">
        <v>0</v>
      </c>
      <c r="D96" s="868">
        <v>441.36500000000001</v>
      </c>
      <c r="E96" s="868">
        <v>0.432</v>
      </c>
      <c r="F96" s="868">
        <v>0</v>
      </c>
      <c r="G96" s="868">
        <v>36.799999999999997</v>
      </c>
      <c r="H96" s="868">
        <v>34291.31675216143</v>
      </c>
      <c r="I96" s="868">
        <v>0</v>
      </c>
      <c r="J96" s="868">
        <v>94759.120599999995</v>
      </c>
      <c r="K96" s="868">
        <v>5693.1719999999996</v>
      </c>
      <c r="L96" s="868">
        <v>110.892</v>
      </c>
      <c r="M96" s="868">
        <v>0.79389999999999994</v>
      </c>
      <c r="N96" s="868">
        <v>0</v>
      </c>
      <c r="O96" s="868">
        <v>54103.627999999997</v>
      </c>
      <c r="P96" s="868">
        <v>0</v>
      </c>
      <c r="Q96" s="868">
        <v>92346.040720000005</v>
      </c>
      <c r="R96" s="868">
        <v>0</v>
      </c>
      <c r="S96" s="868">
        <v>3375.0420200000108</v>
      </c>
      <c r="T96" s="868">
        <v>238.16074789999996</v>
      </c>
      <c r="U96" s="868">
        <v>2498.0733097560001</v>
      </c>
      <c r="V96" s="868">
        <v>0</v>
      </c>
      <c r="W96" s="868">
        <v>128.29</v>
      </c>
      <c r="X96" s="868">
        <v>288023.12704981741</v>
      </c>
    </row>
    <row r="97" spans="1:24" x14ac:dyDescent="0.2">
      <c r="A97" s="782" t="s">
        <v>390</v>
      </c>
      <c r="B97" s="339">
        <v>0</v>
      </c>
      <c r="C97" s="339">
        <v>0</v>
      </c>
      <c r="D97" s="339">
        <v>441.36500000000001</v>
      </c>
      <c r="E97" s="339">
        <v>0</v>
      </c>
      <c r="F97" s="339">
        <v>0</v>
      </c>
      <c r="G97" s="339">
        <v>36.799999999999997</v>
      </c>
      <c r="H97" s="339">
        <v>34219.0769971275</v>
      </c>
      <c r="I97" s="339">
        <v>0</v>
      </c>
      <c r="J97" s="339">
        <v>91013.632769999997</v>
      </c>
      <c r="K97" s="339">
        <v>5693.1719999999996</v>
      </c>
      <c r="L97" s="339">
        <v>111.393</v>
      </c>
      <c r="M97" s="339">
        <v>0</v>
      </c>
      <c r="N97" s="339">
        <v>0</v>
      </c>
      <c r="O97" s="339">
        <v>54103.627999999997</v>
      </c>
      <c r="P97" s="339">
        <v>0</v>
      </c>
      <c r="Q97" s="339">
        <v>84204.025200000004</v>
      </c>
      <c r="R97" s="339">
        <v>0</v>
      </c>
      <c r="S97" s="339">
        <v>2130.0264399999978</v>
      </c>
      <c r="T97" s="339">
        <v>0</v>
      </c>
      <c r="U97" s="339">
        <v>297.10866945599997</v>
      </c>
      <c r="V97" s="339">
        <v>0</v>
      </c>
      <c r="W97" s="339">
        <v>128.29</v>
      </c>
      <c r="X97" s="339">
        <v>272378.51807658345</v>
      </c>
    </row>
    <row r="98" spans="1:24" x14ac:dyDescent="0.2">
      <c r="A98" s="782" t="s">
        <v>391</v>
      </c>
      <c r="B98" s="339">
        <v>0</v>
      </c>
      <c r="C98" s="339">
        <v>0</v>
      </c>
      <c r="D98" s="339">
        <v>0</v>
      </c>
      <c r="E98" s="339">
        <v>0</v>
      </c>
      <c r="F98" s="339">
        <v>0</v>
      </c>
      <c r="G98" s="339">
        <v>0</v>
      </c>
      <c r="H98" s="339">
        <v>0</v>
      </c>
      <c r="I98" s="339">
        <v>0</v>
      </c>
      <c r="J98" s="339">
        <v>0</v>
      </c>
      <c r="K98" s="339">
        <v>0</v>
      </c>
      <c r="L98" s="339">
        <v>-0.501</v>
      </c>
      <c r="M98" s="339">
        <v>0</v>
      </c>
      <c r="N98" s="339">
        <v>0</v>
      </c>
      <c r="O98" s="339">
        <v>0</v>
      </c>
      <c r="P98" s="339">
        <v>0</v>
      </c>
      <c r="Q98" s="339">
        <v>7754.9355999999998</v>
      </c>
      <c r="R98" s="339">
        <v>0</v>
      </c>
      <c r="S98" s="339">
        <v>1245.0155800000132</v>
      </c>
      <c r="T98" s="339">
        <v>233.31250789999996</v>
      </c>
      <c r="U98" s="339">
        <v>1570.3650003000002</v>
      </c>
      <c r="V98" s="339">
        <v>0</v>
      </c>
      <c r="W98" s="339">
        <v>0</v>
      </c>
      <c r="X98" s="339">
        <v>10803.127688200013</v>
      </c>
    </row>
    <row r="99" spans="1:24" x14ac:dyDescent="0.2">
      <c r="A99" s="782" t="s">
        <v>422</v>
      </c>
      <c r="B99" s="339">
        <v>0</v>
      </c>
      <c r="C99" s="339">
        <v>0</v>
      </c>
      <c r="D99" s="339">
        <v>0</v>
      </c>
      <c r="E99" s="339">
        <v>0</v>
      </c>
      <c r="F99" s="339">
        <v>0</v>
      </c>
      <c r="G99" s="339">
        <v>0</v>
      </c>
      <c r="H99" s="339">
        <v>39.764783333931298</v>
      </c>
      <c r="I99" s="339">
        <v>0</v>
      </c>
      <c r="J99" s="339">
        <v>426.35823999999997</v>
      </c>
      <c r="K99" s="339">
        <v>0</v>
      </c>
      <c r="L99" s="339">
        <v>0</v>
      </c>
      <c r="M99" s="339">
        <v>0</v>
      </c>
      <c r="N99" s="339">
        <v>0</v>
      </c>
      <c r="O99" s="339">
        <v>0</v>
      </c>
      <c r="P99" s="339">
        <v>0</v>
      </c>
      <c r="Q99" s="339">
        <v>1.6</v>
      </c>
      <c r="R99" s="339">
        <v>0</v>
      </c>
      <c r="S99" s="339">
        <v>0</v>
      </c>
      <c r="T99" s="339">
        <v>4.8482399999999997</v>
      </c>
      <c r="U99" s="339">
        <v>0</v>
      </c>
      <c r="V99" s="339">
        <v>0</v>
      </c>
      <c r="W99" s="339">
        <v>0</v>
      </c>
      <c r="X99" s="339">
        <v>472.57126333393126</v>
      </c>
    </row>
    <row r="100" spans="1:24" x14ac:dyDescent="0.2">
      <c r="A100" s="782" t="s">
        <v>423</v>
      </c>
      <c r="B100" s="339">
        <v>0</v>
      </c>
      <c r="C100" s="339">
        <v>0</v>
      </c>
      <c r="D100" s="339">
        <v>0</v>
      </c>
      <c r="E100" s="339">
        <v>0</v>
      </c>
      <c r="F100" s="339">
        <v>0</v>
      </c>
      <c r="G100" s="339">
        <v>0</v>
      </c>
      <c r="H100" s="339">
        <v>32.474971699999998</v>
      </c>
      <c r="I100" s="339">
        <v>0</v>
      </c>
      <c r="J100" s="339">
        <v>115.10080000000002</v>
      </c>
      <c r="K100" s="339">
        <v>0</v>
      </c>
      <c r="L100" s="339">
        <v>0</v>
      </c>
      <c r="M100" s="339">
        <v>0</v>
      </c>
      <c r="N100" s="339">
        <v>0</v>
      </c>
      <c r="O100" s="339">
        <v>0</v>
      </c>
      <c r="P100" s="339">
        <v>0</v>
      </c>
      <c r="Q100" s="339">
        <v>0</v>
      </c>
      <c r="R100" s="339">
        <v>0</v>
      </c>
      <c r="S100" s="339">
        <v>0</v>
      </c>
      <c r="T100" s="339">
        <v>0</v>
      </c>
      <c r="U100" s="339">
        <v>88.549410000000009</v>
      </c>
      <c r="V100" s="339">
        <v>0</v>
      </c>
      <c r="W100" s="339">
        <v>0</v>
      </c>
      <c r="X100" s="339">
        <v>236.12518170000004</v>
      </c>
    </row>
    <row r="101" spans="1:24" x14ac:dyDescent="0.2">
      <c r="A101" s="782" t="s">
        <v>424</v>
      </c>
      <c r="B101" s="339">
        <v>0</v>
      </c>
      <c r="C101" s="339">
        <v>0</v>
      </c>
      <c r="D101" s="339">
        <v>0</v>
      </c>
      <c r="E101" s="339">
        <v>0.432</v>
      </c>
      <c r="F101" s="339">
        <v>0</v>
      </c>
      <c r="G101" s="339">
        <v>0</v>
      </c>
      <c r="H101" s="339">
        <v>0</v>
      </c>
      <c r="I101" s="339">
        <v>0</v>
      </c>
      <c r="J101" s="339">
        <v>3204.0287899999998</v>
      </c>
      <c r="K101" s="339">
        <v>0</v>
      </c>
      <c r="L101" s="339">
        <v>0</v>
      </c>
      <c r="M101" s="339">
        <v>0.79389999999999994</v>
      </c>
      <c r="N101" s="339">
        <v>0</v>
      </c>
      <c r="O101" s="339">
        <v>0</v>
      </c>
      <c r="P101" s="339">
        <v>0</v>
      </c>
      <c r="Q101" s="339">
        <v>385.47991999999999</v>
      </c>
      <c r="R101" s="339">
        <v>0</v>
      </c>
      <c r="S101" s="339">
        <v>0</v>
      </c>
      <c r="T101" s="339">
        <v>0</v>
      </c>
      <c r="U101" s="339">
        <v>542.05022999999994</v>
      </c>
      <c r="V101" s="339">
        <v>0</v>
      </c>
      <c r="W101" s="339">
        <v>0</v>
      </c>
      <c r="X101" s="339">
        <v>4132.7848399999993</v>
      </c>
    </row>
    <row r="102" spans="1:24" s="872" customFormat="1" ht="13.5" x14ac:dyDescent="0.2">
      <c r="A102" s="876" t="s">
        <v>607</v>
      </c>
      <c r="B102" s="868">
        <v>0</v>
      </c>
      <c r="C102" s="868">
        <v>0</v>
      </c>
      <c r="D102" s="868">
        <v>441.36500000000001</v>
      </c>
      <c r="E102" s="868">
        <v>0</v>
      </c>
      <c r="F102" s="868">
        <v>0</v>
      </c>
      <c r="G102" s="868">
        <v>28.25</v>
      </c>
      <c r="H102" s="868">
        <v>20408.894618170998</v>
      </c>
      <c r="I102" s="868">
        <v>0</v>
      </c>
      <c r="J102" s="868">
        <v>142437.96789044898</v>
      </c>
      <c r="K102" s="868">
        <v>826.32500000000005</v>
      </c>
      <c r="L102" s="868">
        <v>54.901000000000003</v>
      </c>
      <c r="M102" s="868">
        <v>1553.210580000004</v>
      </c>
      <c r="N102" s="868">
        <v>21330.839</v>
      </c>
      <c r="O102" s="868">
        <v>10708.488000000001</v>
      </c>
      <c r="P102" s="868">
        <v>0</v>
      </c>
      <c r="Q102" s="868">
        <v>93269.116400000014</v>
      </c>
      <c r="R102" s="868">
        <v>0</v>
      </c>
      <c r="S102" s="868">
        <v>4210.0428499999443</v>
      </c>
      <c r="T102" s="868">
        <v>5175.8533847199988</v>
      </c>
      <c r="U102" s="868">
        <v>3194.8778292119996</v>
      </c>
      <c r="V102" s="868">
        <v>0</v>
      </c>
      <c r="W102" s="868">
        <v>30</v>
      </c>
      <c r="X102" s="868">
        <v>303670.13155255199</v>
      </c>
    </row>
    <row r="103" spans="1:24" x14ac:dyDescent="0.2">
      <c r="A103" s="782" t="s">
        <v>392</v>
      </c>
      <c r="B103" s="339">
        <v>0</v>
      </c>
      <c r="C103" s="339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339">
        <v>278.24811999999997</v>
      </c>
      <c r="K103" s="339">
        <v>0</v>
      </c>
      <c r="L103" s="339">
        <v>0</v>
      </c>
      <c r="M103" s="339">
        <v>0</v>
      </c>
      <c r="N103" s="339">
        <v>0</v>
      </c>
      <c r="O103" s="339">
        <v>33</v>
      </c>
      <c r="P103" s="339">
        <v>0</v>
      </c>
      <c r="Q103" s="339">
        <v>439.8</v>
      </c>
      <c r="R103" s="339">
        <v>0</v>
      </c>
      <c r="S103" s="339">
        <v>0</v>
      </c>
      <c r="T103" s="339">
        <v>0</v>
      </c>
      <c r="U103" s="339">
        <v>139.00635</v>
      </c>
      <c r="V103" s="339">
        <v>0</v>
      </c>
      <c r="W103" s="339">
        <v>0</v>
      </c>
      <c r="X103" s="339">
        <v>890.05446999999992</v>
      </c>
    </row>
    <row r="104" spans="1:24" x14ac:dyDescent="0.2">
      <c r="A104" s="782" t="s">
        <v>425</v>
      </c>
      <c r="B104" s="339">
        <v>0</v>
      </c>
      <c r="C104" s="339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0</v>
      </c>
      <c r="L104" s="339">
        <v>0</v>
      </c>
      <c r="M104" s="339">
        <v>0</v>
      </c>
      <c r="N104" s="339">
        <v>0</v>
      </c>
      <c r="O104" s="339">
        <v>0</v>
      </c>
      <c r="P104" s="339">
        <v>0</v>
      </c>
      <c r="Q104" s="339">
        <v>0</v>
      </c>
      <c r="R104" s="339">
        <v>0</v>
      </c>
      <c r="S104" s="339">
        <v>1.0000000000000001E-5</v>
      </c>
      <c r="T104" s="339">
        <v>0</v>
      </c>
      <c r="U104" s="339">
        <v>0</v>
      </c>
      <c r="V104" s="339">
        <v>0</v>
      </c>
      <c r="W104" s="339">
        <v>30</v>
      </c>
      <c r="X104" s="339">
        <v>30.00001</v>
      </c>
    </row>
    <row r="105" spans="1:24" x14ac:dyDescent="0.2">
      <c r="A105" s="782" t="s">
        <v>393</v>
      </c>
      <c r="B105" s="339">
        <v>0</v>
      </c>
      <c r="C105" s="339">
        <v>0</v>
      </c>
      <c r="D105" s="339">
        <v>0</v>
      </c>
      <c r="E105" s="339">
        <v>0</v>
      </c>
      <c r="F105" s="339">
        <v>0</v>
      </c>
      <c r="G105" s="339">
        <v>19.25</v>
      </c>
      <c r="H105" s="339">
        <v>0</v>
      </c>
      <c r="I105" s="339">
        <v>0</v>
      </c>
      <c r="J105" s="339">
        <v>88496.430470448904</v>
      </c>
      <c r="K105" s="339">
        <v>373</v>
      </c>
      <c r="L105" s="339">
        <v>47.321000000000005</v>
      </c>
      <c r="M105" s="339">
        <v>1553.210580000004</v>
      </c>
      <c r="N105" s="339">
        <v>0</v>
      </c>
      <c r="O105" s="339">
        <v>5721.8630000000003</v>
      </c>
      <c r="P105" s="339">
        <v>0</v>
      </c>
      <c r="Q105" s="339">
        <v>75317.233120000004</v>
      </c>
      <c r="R105" s="339">
        <v>0</v>
      </c>
      <c r="S105" s="339">
        <v>3105.0352399999501</v>
      </c>
      <c r="T105" s="339">
        <v>0</v>
      </c>
      <c r="U105" s="339">
        <v>76.92107</v>
      </c>
      <c r="V105" s="339">
        <v>0</v>
      </c>
      <c r="W105" s="339">
        <v>0</v>
      </c>
      <c r="X105" s="339">
        <v>174710.26448044885</v>
      </c>
    </row>
    <row r="106" spans="1:24" x14ac:dyDescent="0.2">
      <c r="A106" s="782" t="s">
        <v>394</v>
      </c>
      <c r="B106" s="339">
        <v>0</v>
      </c>
      <c r="C106" s="339">
        <v>0</v>
      </c>
      <c r="D106" s="339">
        <v>0</v>
      </c>
      <c r="E106" s="339">
        <v>0</v>
      </c>
      <c r="F106" s="339">
        <v>0</v>
      </c>
      <c r="G106" s="339">
        <v>0</v>
      </c>
      <c r="H106" s="339">
        <v>7560.0537774532422</v>
      </c>
      <c r="I106" s="339">
        <v>0</v>
      </c>
      <c r="J106" s="339">
        <v>49578.622600000075</v>
      </c>
      <c r="K106" s="339">
        <v>0</v>
      </c>
      <c r="L106" s="339">
        <v>0</v>
      </c>
      <c r="M106" s="339">
        <v>0</v>
      </c>
      <c r="N106" s="339">
        <v>21330.839</v>
      </c>
      <c r="O106" s="339">
        <v>0</v>
      </c>
      <c r="P106" s="339">
        <v>0</v>
      </c>
      <c r="Q106" s="339">
        <v>136.69773000000001</v>
      </c>
      <c r="R106" s="339">
        <v>0</v>
      </c>
      <c r="S106" s="339">
        <v>0</v>
      </c>
      <c r="T106" s="339">
        <v>0</v>
      </c>
      <c r="U106" s="339">
        <v>2213.5121892120001</v>
      </c>
      <c r="V106" s="339">
        <v>0</v>
      </c>
      <c r="W106" s="339">
        <v>0</v>
      </c>
      <c r="X106" s="339">
        <v>80819.725296665318</v>
      </c>
    </row>
    <row r="107" spans="1:24" x14ac:dyDescent="0.2">
      <c r="A107" s="782" t="s">
        <v>395</v>
      </c>
      <c r="B107" s="339">
        <v>0</v>
      </c>
      <c r="C107" s="339">
        <v>0</v>
      </c>
      <c r="D107" s="339">
        <v>441.36500000000001</v>
      </c>
      <c r="E107" s="339">
        <v>0</v>
      </c>
      <c r="F107" s="339">
        <v>0</v>
      </c>
      <c r="G107" s="339">
        <v>9</v>
      </c>
      <c r="H107" s="339">
        <v>8194.7309851847385</v>
      </c>
      <c r="I107" s="339">
        <v>0</v>
      </c>
      <c r="J107" s="339">
        <v>2088.6946900000003</v>
      </c>
      <c r="K107" s="339">
        <v>453.32499999999999</v>
      </c>
      <c r="L107" s="339">
        <v>7.58</v>
      </c>
      <c r="M107" s="339">
        <v>0</v>
      </c>
      <c r="N107" s="339">
        <v>0</v>
      </c>
      <c r="O107" s="339">
        <v>4953.625</v>
      </c>
      <c r="P107" s="339">
        <v>0</v>
      </c>
      <c r="Q107" s="339">
        <v>17174.379860000001</v>
      </c>
      <c r="R107" s="339">
        <v>0</v>
      </c>
      <c r="S107" s="339">
        <v>1105.007599999994</v>
      </c>
      <c r="T107" s="339">
        <v>4407.360793599998</v>
      </c>
      <c r="U107" s="339">
        <v>0</v>
      </c>
      <c r="V107" s="339">
        <v>0</v>
      </c>
      <c r="W107" s="339">
        <v>0</v>
      </c>
      <c r="X107" s="339">
        <v>38835.068928784734</v>
      </c>
    </row>
    <row r="108" spans="1:24" x14ac:dyDescent="0.2">
      <c r="A108" s="782" t="s">
        <v>426</v>
      </c>
      <c r="B108" s="339">
        <v>0</v>
      </c>
      <c r="C108" s="339">
        <v>0</v>
      </c>
      <c r="D108" s="339">
        <v>0</v>
      </c>
      <c r="E108" s="339">
        <v>0</v>
      </c>
      <c r="F108" s="339">
        <v>0</v>
      </c>
      <c r="G108" s="339">
        <v>0</v>
      </c>
      <c r="H108" s="339">
        <v>4654.1098555330191</v>
      </c>
      <c r="I108" s="339">
        <v>0</v>
      </c>
      <c r="J108" s="339">
        <v>327.83456999999999</v>
      </c>
      <c r="K108" s="339">
        <v>0</v>
      </c>
      <c r="L108" s="339">
        <v>0</v>
      </c>
      <c r="M108" s="339">
        <v>0</v>
      </c>
      <c r="N108" s="339">
        <v>0</v>
      </c>
      <c r="O108" s="339">
        <v>0</v>
      </c>
      <c r="P108" s="339">
        <v>0</v>
      </c>
      <c r="Q108" s="339">
        <v>0</v>
      </c>
      <c r="R108" s="339">
        <v>0</v>
      </c>
      <c r="S108" s="339">
        <v>0</v>
      </c>
      <c r="T108" s="339">
        <v>0</v>
      </c>
      <c r="U108" s="339">
        <v>210.65359000000001</v>
      </c>
      <c r="V108" s="339">
        <v>0</v>
      </c>
      <c r="W108" s="339">
        <v>0</v>
      </c>
      <c r="X108" s="339">
        <v>5192.598015533019</v>
      </c>
    </row>
    <row r="109" spans="1:24" x14ac:dyDescent="0.2">
      <c r="A109" s="782" t="s">
        <v>427</v>
      </c>
      <c r="B109" s="339">
        <v>0</v>
      </c>
      <c r="C109" s="339">
        <v>0</v>
      </c>
      <c r="D109" s="339">
        <v>0</v>
      </c>
      <c r="E109" s="339">
        <v>0</v>
      </c>
      <c r="F109" s="339">
        <v>0</v>
      </c>
      <c r="G109" s="339">
        <v>0</v>
      </c>
      <c r="H109" s="339">
        <v>0</v>
      </c>
      <c r="I109" s="339">
        <v>0</v>
      </c>
      <c r="J109" s="339">
        <v>1668.1374400000009</v>
      </c>
      <c r="K109" s="339">
        <v>0</v>
      </c>
      <c r="L109" s="339">
        <v>0</v>
      </c>
      <c r="M109" s="339">
        <v>0</v>
      </c>
      <c r="N109" s="339">
        <v>0</v>
      </c>
      <c r="O109" s="339">
        <v>0</v>
      </c>
      <c r="P109" s="339">
        <v>0</v>
      </c>
      <c r="Q109" s="339">
        <v>201.00569000000002</v>
      </c>
      <c r="R109" s="339">
        <v>0</v>
      </c>
      <c r="S109" s="339">
        <v>0</v>
      </c>
      <c r="T109" s="339">
        <v>768.49259112000095</v>
      </c>
      <c r="U109" s="339">
        <v>554.78462999999977</v>
      </c>
      <c r="V109" s="339">
        <v>0</v>
      </c>
      <c r="W109" s="339">
        <v>0</v>
      </c>
      <c r="X109" s="339">
        <v>3192.4203511200017</v>
      </c>
    </row>
    <row r="110" spans="1:24" s="872" customFormat="1" ht="13.5" x14ac:dyDescent="0.2">
      <c r="A110" s="867" t="s">
        <v>3120</v>
      </c>
      <c r="B110" s="868">
        <v>0</v>
      </c>
      <c r="C110" s="868">
        <v>0</v>
      </c>
      <c r="D110" s="868">
        <v>0</v>
      </c>
      <c r="E110" s="868">
        <v>7.3079999999999998</v>
      </c>
      <c r="F110" s="868">
        <v>0</v>
      </c>
      <c r="G110" s="868">
        <v>45.8</v>
      </c>
      <c r="H110" s="868">
        <v>41212.274934251443</v>
      </c>
      <c r="I110" s="868">
        <v>0</v>
      </c>
      <c r="J110" s="868">
        <v>672343.29795073695</v>
      </c>
      <c r="K110" s="868">
        <v>5239.8469999999998</v>
      </c>
      <c r="L110" s="868">
        <v>241.87899999999999</v>
      </c>
      <c r="M110" s="868">
        <v>150.33172000000008</v>
      </c>
      <c r="N110" s="868">
        <v>104118.764</v>
      </c>
      <c r="O110" s="868">
        <v>49401.502999999997</v>
      </c>
      <c r="P110" s="868">
        <v>0</v>
      </c>
      <c r="Q110" s="868">
        <v>88466.583239999978</v>
      </c>
      <c r="R110" s="868">
        <v>0</v>
      </c>
      <c r="S110" s="868">
        <v>2805.0366100000647</v>
      </c>
      <c r="T110" s="868">
        <v>10817.556299900032</v>
      </c>
      <c r="U110" s="868">
        <v>1808.082249756</v>
      </c>
      <c r="V110" s="868">
        <v>0</v>
      </c>
      <c r="W110" s="868">
        <v>125.29</v>
      </c>
      <c r="X110" s="868">
        <v>976783.55400464439</v>
      </c>
    </row>
    <row r="111" spans="1:24" s="869" customFormat="1" x14ac:dyDescent="0.2">
      <c r="A111" s="1256" t="s">
        <v>11</v>
      </c>
      <c r="B111" s="1257"/>
      <c r="C111" s="1257"/>
      <c r="D111" s="1257"/>
      <c r="E111" s="1257"/>
      <c r="F111" s="1257"/>
      <c r="G111" s="1257"/>
      <c r="H111" s="1257"/>
      <c r="I111" s="1257"/>
      <c r="J111" s="1257"/>
      <c r="K111" s="1257"/>
      <c r="L111" s="1257"/>
      <c r="M111" s="1257"/>
      <c r="N111" s="1257"/>
      <c r="O111" s="1257"/>
      <c r="P111" s="1257"/>
      <c r="Q111" s="1257"/>
      <c r="R111" s="1257"/>
      <c r="S111" s="1257"/>
      <c r="T111" s="1257"/>
      <c r="U111" s="1257"/>
      <c r="V111" s="1257"/>
      <c r="W111" s="1257"/>
      <c r="X111" s="1257"/>
    </row>
    <row r="112" spans="1:24" s="869" customFormat="1" ht="13.5" x14ac:dyDescent="0.2">
      <c r="A112" s="867" t="s">
        <v>3119</v>
      </c>
      <c r="B112" s="868">
        <v>127492.28439537299</v>
      </c>
      <c r="C112" s="868">
        <v>0</v>
      </c>
      <c r="D112" s="868">
        <v>6432.5</v>
      </c>
      <c r="E112" s="868">
        <v>6509.0146299999997</v>
      </c>
      <c r="F112" s="868">
        <v>58664.915999999997</v>
      </c>
      <c r="G112" s="868">
        <v>96756.058153065474</v>
      </c>
      <c r="H112" s="868">
        <v>2631422.5458676126</v>
      </c>
      <c r="I112" s="868">
        <v>5420228.0626361417</v>
      </c>
      <c r="J112" s="868">
        <v>6300883.1503611868</v>
      </c>
      <c r="K112" s="868">
        <v>22159231.638823975</v>
      </c>
      <c r="L112" s="868">
        <v>3445676.9359999998</v>
      </c>
      <c r="M112" s="868">
        <v>2948731.5800196631</v>
      </c>
      <c r="N112" s="868">
        <v>1587346.7743836762</v>
      </c>
      <c r="O112" s="868">
        <v>476824.36</v>
      </c>
      <c r="P112" s="868">
        <v>354580.79100000003</v>
      </c>
      <c r="Q112" s="868">
        <v>510396.63950999995</v>
      </c>
      <c r="R112" s="868">
        <v>8026.5</v>
      </c>
      <c r="S112" s="868">
        <v>495672.25664000004</v>
      </c>
      <c r="T112" s="868">
        <v>3162124.1484184326</v>
      </c>
      <c r="U112" s="868">
        <v>3677135.9804949649</v>
      </c>
      <c r="V112" s="868">
        <v>8041813.9241616316</v>
      </c>
      <c r="W112" s="868">
        <v>231490.11010000002</v>
      </c>
      <c r="X112" s="868">
        <v>61747440.171595722</v>
      </c>
    </row>
    <row r="113" spans="1:24" s="869" customFormat="1" ht="13.5" x14ac:dyDescent="0.2">
      <c r="A113" s="870" t="s">
        <v>608</v>
      </c>
      <c r="B113" s="868">
        <v>10984.343635122565</v>
      </c>
      <c r="C113" s="868">
        <v>0</v>
      </c>
      <c r="D113" s="868">
        <v>10516.365</v>
      </c>
      <c r="E113" s="868">
        <v>3151.8112499999997</v>
      </c>
      <c r="F113" s="868">
        <v>90959.126220000006</v>
      </c>
      <c r="G113" s="868">
        <v>128813.12948250001</v>
      </c>
      <c r="H113" s="868">
        <v>3036560.5665013669</v>
      </c>
      <c r="I113" s="868">
        <v>4660723.285321367</v>
      </c>
      <c r="J113" s="868">
        <v>1413825.7410900001</v>
      </c>
      <c r="K113" s="868">
        <v>20754851.806304298</v>
      </c>
      <c r="L113" s="868">
        <v>1295889.8279600001</v>
      </c>
      <c r="M113" s="868">
        <v>2267178.1791279083</v>
      </c>
      <c r="N113" s="868">
        <v>1043081.0943599988</v>
      </c>
      <c r="O113" s="868">
        <v>3281136.1357999998</v>
      </c>
      <c r="P113" s="868">
        <v>424629.68384898908</v>
      </c>
      <c r="Q113" s="868">
        <v>486231.99171999999</v>
      </c>
      <c r="R113" s="868">
        <v>1212508.6090600002</v>
      </c>
      <c r="S113" s="868">
        <v>518680.70493000001</v>
      </c>
      <c r="T113" s="868">
        <v>1243392.7982159294</v>
      </c>
      <c r="U113" s="868">
        <v>1258297.4666123935</v>
      </c>
      <c r="V113" s="868">
        <v>1455607.1022713659</v>
      </c>
      <c r="W113" s="868">
        <v>605813.25089999998</v>
      </c>
      <c r="X113" s="868">
        <v>45202833.019611232</v>
      </c>
    </row>
    <row r="114" spans="1:24" x14ac:dyDescent="0.2">
      <c r="A114" s="782" t="s">
        <v>390</v>
      </c>
      <c r="B114" s="339">
        <v>10984.343635122565</v>
      </c>
      <c r="C114" s="339">
        <v>0</v>
      </c>
      <c r="D114" s="339">
        <v>10266.365</v>
      </c>
      <c r="E114" s="339">
        <v>3141.83925</v>
      </c>
      <c r="F114" s="339">
        <v>88366.097999999998</v>
      </c>
      <c r="G114" s="339">
        <v>105761.0704825</v>
      </c>
      <c r="H114" s="339">
        <v>2612865.1019347366</v>
      </c>
      <c r="I114" s="339">
        <v>2694618.9699432678</v>
      </c>
      <c r="J114" s="339">
        <v>776497.6569800002</v>
      </c>
      <c r="K114" s="339">
        <v>20744517.875368498</v>
      </c>
      <c r="L114" s="339">
        <v>1293503.59396</v>
      </c>
      <c r="M114" s="339">
        <v>1846720.3523579082</v>
      </c>
      <c r="N114" s="339">
        <v>1043081.0943599988</v>
      </c>
      <c r="O114" s="339">
        <v>3281136.1357999998</v>
      </c>
      <c r="P114" s="339">
        <v>84292.86774999999</v>
      </c>
      <c r="Q114" s="339">
        <v>448385.14256000007</v>
      </c>
      <c r="R114" s="339">
        <v>1212508.6090600002</v>
      </c>
      <c r="S114" s="339">
        <v>309997.03782999999</v>
      </c>
      <c r="T114" s="339">
        <v>1187775.4354462</v>
      </c>
      <c r="U114" s="339">
        <v>1201198.2824294562</v>
      </c>
      <c r="V114" s="339">
        <v>1424207.057530775</v>
      </c>
      <c r="W114" s="339">
        <v>605813.25089999998</v>
      </c>
      <c r="X114" s="339">
        <v>40985638.180578455</v>
      </c>
    </row>
    <row r="115" spans="1:24" x14ac:dyDescent="0.2">
      <c r="A115" s="782" t="s">
        <v>391</v>
      </c>
      <c r="B115" s="339">
        <v>0</v>
      </c>
      <c r="C115" s="339">
        <v>0</v>
      </c>
      <c r="D115" s="339">
        <v>250</v>
      </c>
      <c r="E115" s="339">
        <v>0</v>
      </c>
      <c r="F115" s="339">
        <v>955.84</v>
      </c>
      <c r="G115" s="339">
        <v>23052.059000000001</v>
      </c>
      <c r="H115" s="339">
        <v>393813.51267119998</v>
      </c>
      <c r="I115" s="339">
        <v>731170.2975754987</v>
      </c>
      <c r="J115" s="339">
        <v>0</v>
      </c>
      <c r="K115" s="339">
        <v>0</v>
      </c>
      <c r="L115" s="339">
        <v>-4289.4740000000002</v>
      </c>
      <c r="M115" s="339">
        <v>420457.03287</v>
      </c>
      <c r="N115" s="339">
        <v>0</v>
      </c>
      <c r="O115" s="339">
        <v>0</v>
      </c>
      <c r="P115" s="339">
        <v>233806.52207000004</v>
      </c>
      <c r="Q115" s="339">
        <v>34065.049310000002</v>
      </c>
      <c r="R115" s="339">
        <v>0</v>
      </c>
      <c r="S115" s="339">
        <v>208683.66709999999</v>
      </c>
      <c r="T115" s="339">
        <v>43472.537891599997</v>
      </c>
      <c r="U115" s="339">
        <v>38741.337892937729</v>
      </c>
      <c r="V115" s="339">
        <v>0</v>
      </c>
      <c r="W115" s="339">
        <v>0</v>
      </c>
      <c r="X115" s="339">
        <v>2124178.3823812366</v>
      </c>
    </row>
    <row r="116" spans="1:24" x14ac:dyDescent="0.2">
      <c r="A116" s="782" t="s">
        <v>422</v>
      </c>
      <c r="B116" s="339">
        <v>0</v>
      </c>
      <c r="C116" s="339">
        <v>0</v>
      </c>
      <c r="D116" s="339">
        <v>0</v>
      </c>
      <c r="E116" s="339">
        <v>0</v>
      </c>
      <c r="F116" s="339">
        <v>0</v>
      </c>
      <c r="G116" s="339">
        <v>0</v>
      </c>
      <c r="H116" s="339">
        <v>13049.627160898932</v>
      </c>
      <c r="I116" s="339">
        <v>107169.1235055</v>
      </c>
      <c r="J116" s="339">
        <v>8298.9987299999993</v>
      </c>
      <c r="K116" s="339">
        <v>82.444999999999993</v>
      </c>
      <c r="L116" s="339">
        <v>14.52</v>
      </c>
      <c r="M116" s="339">
        <v>0</v>
      </c>
      <c r="N116" s="339">
        <v>0</v>
      </c>
      <c r="O116" s="339">
        <v>0</v>
      </c>
      <c r="P116" s="339">
        <v>0</v>
      </c>
      <c r="Q116" s="339">
        <v>148.66417999999999</v>
      </c>
      <c r="R116" s="339">
        <v>0</v>
      </c>
      <c r="S116" s="339">
        <v>0</v>
      </c>
      <c r="T116" s="339">
        <v>585.37510000000009</v>
      </c>
      <c r="U116" s="339">
        <v>1374.67</v>
      </c>
      <c r="V116" s="339">
        <v>506.19850000000002</v>
      </c>
      <c r="W116" s="339">
        <v>0</v>
      </c>
      <c r="X116" s="339">
        <v>131229.62217639896</v>
      </c>
    </row>
    <row r="117" spans="1:24" x14ac:dyDescent="0.2">
      <c r="A117" s="782" t="s">
        <v>423</v>
      </c>
      <c r="B117" s="339">
        <v>0</v>
      </c>
      <c r="C117" s="339">
        <v>0</v>
      </c>
      <c r="D117" s="339">
        <v>0</v>
      </c>
      <c r="E117" s="339">
        <v>0</v>
      </c>
      <c r="F117" s="339">
        <v>908.91800000000001</v>
      </c>
      <c r="G117" s="339">
        <v>0</v>
      </c>
      <c r="H117" s="339">
        <v>7073.5087345316915</v>
      </c>
      <c r="I117" s="339">
        <v>259570.26577650002</v>
      </c>
      <c r="J117" s="339">
        <v>47449.71762000001</v>
      </c>
      <c r="K117" s="339">
        <v>4294.0512199999994</v>
      </c>
      <c r="L117" s="339">
        <v>634.803</v>
      </c>
      <c r="M117" s="339">
        <v>0</v>
      </c>
      <c r="N117" s="339">
        <v>0</v>
      </c>
      <c r="O117" s="339">
        <v>0</v>
      </c>
      <c r="P117" s="339">
        <v>0</v>
      </c>
      <c r="Q117" s="339">
        <v>0</v>
      </c>
      <c r="R117" s="339">
        <v>0</v>
      </c>
      <c r="S117" s="339">
        <v>0</v>
      </c>
      <c r="T117" s="339">
        <v>4209.6824465960008</v>
      </c>
      <c r="U117" s="339">
        <v>88.549410000000009</v>
      </c>
      <c r="V117" s="339">
        <v>8178.2745482509999</v>
      </c>
      <c r="W117" s="339">
        <v>0</v>
      </c>
      <c r="X117" s="339">
        <v>332407.77075587871</v>
      </c>
    </row>
    <row r="118" spans="1:24" x14ac:dyDescent="0.2">
      <c r="A118" s="782" t="s">
        <v>424</v>
      </c>
      <c r="B118" s="339">
        <v>0</v>
      </c>
      <c r="C118" s="339">
        <v>0</v>
      </c>
      <c r="D118" s="339">
        <v>0</v>
      </c>
      <c r="E118" s="339">
        <v>9.9719999999999995</v>
      </c>
      <c r="F118" s="339">
        <v>728.27021999999999</v>
      </c>
      <c r="G118" s="339">
        <v>0</v>
      </c>
      <c r="H118" s="339">
        <v>9758.8160000000007</v>
      </c>
      <c r="I118" s="339">
        <v>868194.62852060003</v>
      </c>
      <c r="J118" s="339">
        <v>581579.36776000005</v>
      </c>
      <c r="K118" s="339">
        <v>5957.4347157999991</v>
      </c>
      <c r="L118" s="339">
        <v>6026.3850000000002</v>
      </c>
      <c r="M118" s="339">
        <v>0.79389999999999994</v>
      </c>
      <c r="N118" s="339">
        <v>0</v>
      </c>
      <c r="O118" s="339">
        <v>0</v>
      </c>
      <c r="P118" s="339">
        <v>106530.29402898905</v>
      </c>
      <c r="Q118" s="339">
        <v>3633.1356700000006</v>
      </c>
      <c r="R118" s="339">
        <v>0</v>
      </c>
      <c r="S118" s="339">
        <v>0</v>
      </c>
      <c r="T118" s="339">
        <v>7349.7673315334696</v>
      </c>
      <c r="U118" s="339">
        <v>16894.62688</v>
      </c>
      <c r="V118" s="339">
        <v>22715.57169234</v>
      </c>
      <c r="W118" s="339">
        <v>0</v>
      </c>
      <c r="X118" s="339">
        <v>1629379.0637192626</v>
      </c>
    </row>
    <row r="119" spans="1:24" s="872" customFormat="1" ht="13.5" x14ac:dyDescent="0.2">
      <c r="A119" s="876" t="s">
        <v>607</v>
      </c>
      <c r="B119" s="868">
        <v>41836.571636995417</v>
      </c>
      <c r="C119" s="868">
        <v>0</v>
      </c>
      <c r="D119" s="868">
        <v>15073.865</v>
      </c>
      <c r="E119" s="868">
        <v>400.86174999999997</v>
      </c>
      <c r="F119" s="868">
        <v>38826.537280000004</v>
      </c>
      <c r="G119" s="868">
        <v>53834.136350000001</v>
      </c>
      <c r="H119" s="868">
        <v>2553735.7241963893</v>
      </c>
      <c r="I119" s="868">
        <v>2647614.4199956073</v>
      </c>
      <c r="J119" s="868">
        <v>2748223.3134704479</v>
      </c>
      <c r="K119" s="868">
        <v>12450623.0641119</v>
      </c>
      <c r="L119" s="868">
        <v>1750054.3930000002</v>
      </c>
      <c r="M119" s="868">
        <v>3243080.5798703646</v>
      </c>
      <c r="N119" s="868">
        <v>922228.79263367143</v>
      </c>
      <c r="O119" s="868">
        <v>722893.96099999989</v>
      </c>
      <c r="P119" s="868">
        <v>427620.67254</v>
      </c>
      <c r="Q119" s="868">
        <v>486824.09698999999</v>
      </c>
      <c r="R119" s="868">
        <v>30017.934369999999</v>
      </c>
      <c r="S119" s="868">
        <v>565653.25628999993</v>
      </c>
      <c r="T119" s="868">
        <v>2404424.6228867802</v>
      </c>
      <c r="U119" s="868">
        <v>50015.199919211998</v>
      </c>
      <c r="V119" s="868">
        <v>2728751.3868227997</v>
      </c>
      <c r="W119" s="868">
        <v>244934.19509999998</v>
      </c>
      <c r="X119" s="868">
        <v>34126667.585214175</v>
      </c>
    </row>
    <row r="120" spans="1:24" x14ac:dyDescent="0.2">
      <c r="A120" s="782" t="s">
        <v>392</v>
      </c>
      <c r="B120" s="339">
        <v>0</v>
      </c>
      <c r="C120" s="339">
        <v>0</v>
      </c>
      <c r="D120" s="339">
        <v>75</v>
      </c>
      <c r="E120" s="339">
        <v>2.5</v>
      </c>
      <c r="F120" s="339">
        <v>79.823999999999998</v>
      </c>
      <c r="G120" s="339">
        <v>20</v>
      </c>
      <c r="H120" s="339">
        <v>1932.0437329597571</v>
      </c>
      <c r="I120" s="339">
        <v>557.92095119999999</v>
      </c>
      <c r="J120" s="339">
        <v>9447.8442700000014</v>
      </c>
      <c r="K120" s="339">
        <v>12604.851999999999</v>
      </c>
      <c r="L120" s="339">
        <v>6381.3629999999994</v>
      </c>
      <c r="M120" s="339">
        <v>1757.172719421</v>
      </c>
      <c r="N120" s="339">
        <v>0</v>
      </c>
      <c r="O120" s="339">
        <v>4325.674</v>
      </c>
      <c r="P120" s="339">
        <v>571.59204999999997</v>
      </c>
      <c r="Q120" s="339">
        <v>1511.9799999999998</v>
      </c>
      <c r="R120" s="339">
        <v>244.27189999999999</v>
      </c>
      <c r="S120" s="339">
        <v>47</v>
      </c>
      <c r="T120" s="339">
        <v>2424.9721135999998</v>
      </c>
      <c r="U120" s="339">
        <v>9219.2412199999981</v>
      </c>
      <c r="V120" s="339">
        <v>8468.4123299999992</v>
      </c>
      <c r="W120" s="339">
        <v>986.75</v>
      </c>
      <c r="X120" s="339">
        <v>60658.414287180756</v>
      </c>
    </row>
    <row r="121" spans="1:24" x14ac:dyDescent="0.2">
      <c r="A121" s="782" t="s">
        <v>425</v>
      </c>
      <c r="B121" s="339">
        <v>0</v>
      </c>
      <c r="C121" s="339">
        <v>0</v>
      </c>
      <c r="D121" s="339">
        <v>0</v>
      </c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339">
        <v>0</v>
      </c>
      <c r="K121" s="339">
        <v>0</v>
      </c>
      <c r="L121" s="339">
        <v>0</v>
      </c>
      <c r="M121" s="339">
        <v>1915</v>
      </c>
      <c r="N121" s="339">
        <v>0</v>
      </c>
      <c r="O121" s="339">
        <v>0</v>
      </c>
      <c r="P121" s="339">
        <v>0</v>
      </c>
      <c r="Q121" s="339">
        <v>0</v>
      </c>
      <c r="R121" s="339">
        <v>0</v>
      </c>
      <c r="S121" s="339">
        <v>1.0000000000000001E-5</v>
      </c>
      <c r="T121" s="339">
        <v>0</v>
      </c>
      <c r="U121" s="339">
        <v>899.52849000000003</v>
      </c>
      <c r="V121" s="339">
        <v>1486.9273999999998</v>
      </c>
      <c r="W121" s="339">
        <v>243652.44609999997</v>
      </c>
      <c r="X121" s="339">
        <v>247953.90199999997</v>
      </c>
    </row>
    <row r="122" spans="1:24" x14ac:dyDescent="0.2">
      <c r="A122" s="782" t="s">
        <v>393</v>
      </c>
      <c r="B122" s="339">
        <v>17402.474540412601</v>
      </c>
      <c r="C122" s="339">
        <v>0</v>
      </c>
      <c r="D122" s="339">
        <v>0</v>
      </c>
      <c r="E122" s="339">
        <v>0</v>
      </c>
      <c r="F122" s="339">
        <v>31269.091</v>
      </c>
      <c r="G122" s="339">
        <v>47039.954770000004</v>
      </c>
      <c r="H122" s="339">
        <v>14333.468501120144</v>
      </c>
      <c r="I122" s="339">
        <v>651219.77693779976</v>
      </c>
      <c r="J122" s="339">
        <v>2059176.9263204485</v>
      </c>
      <c r="K122" s="339">
        <v>5072413.0495049004</v>
      </c>
      <c r="L122" s="339">
        <v>971322.93199999991</v>
      </c>
      <c r="M122" s="339">
        <v>1973249.6525331123</v>
      </c>
      <c r="N122" s="339">
        <v>0</v>
      </c>
      <c r="O122" s="339">
        <v>420531.23099999997</v>
      </c>
      <c r="P122" s="339">
        <v>283952.33832000004</v>
      </c>
      <c r="Q122" s="339">
        <v>386522.19832000002</v>
      </c>
      <c r="R122" s="339">
        <v>5646</v>
      </c>
      <c r="S122" s="339">
        <v>452074.89436999994</v>
      </c>
      <c r="T122" s="339">
        <v>1853725.5610274242</v>
      </c>
      <c r="U122" s="339">
        <v>11158.69873</v>
      </c>
      <c r="V122" s="339">
        <v>25518.931429999997</v>
      </c>
      <c r="W122" s="339">
        <v>0</v>
      </c>
      <c r="X122" s="339">
        <v>14276557.179305218</v>
      </c>
    </row>
    <row r="123" spans="1:24" x14ac:dyDescent="0.2">
      <c r="A123" s="782" t="s">
        <v>394</v>
      </c>
      <c r="B123" s="339">
        <v>20223.259047261246</v>
      </c>
      <c r="C123" s="339">
        <v>0</v>
      </c>
      <c r="D123" s="339">
        <v>0</v>
      </c>
      <c r="E123" s="339">
        <v>265.02999999999997</v>
      </c>
      <c r="F123" s="339">
        <v>1377.557</v>
      </c>
      <c r="G123" s="339">
        <v>234.2</v>
      </c>
      <c r="H123" s="339">
        <v>204377.90433263499</v>
      </c>
      <c r="I123" s="339">
        <v>3290.0943030000003</v>
      </c>
      <c r="J123" s="339">
        <v>342043.91509999993</v>
      </c>
      <c r="K123" s="339">
        <v>645749.2751194</v>
      </c>
      <c r="L123" s="339">
        <v>229156.25000000003</v>
      </c>
      <c r="M123" s="339">
        <v>278915.04837153095</v>
      </c>
      <c r="N123" s="339">
        <v>142115.84123999998</v>
      </c>
      <c r="O123" s="339">
        <v>2373.41</v>
      </c>
      <c r="P123" s="339">
        <v>385.58683000000002</v>
      </c>
      <c r="Q123" s="339">
        <v>3994.9381100000001</v>
      </c>
      <c r="R123" s="339">
        <v>0</v>
      </c>
      <c r="S123" s="339">
        <v>0</v>
      </c>
      <c r="T123" s="339">
        <v>137915.99631534383</v>
      </c>
      <c r="U123" s="339">
        <v>7454.077519212</v>
      </c>
      <c r="V123" s="339">
        <v>654498.07104000007</v>
      </c>
      <c r="W123" s="339">
        <v>0</v>
      </c>
      <c r="X123" s="339">
        <v>2674370.4543283829</v>
      </c>
    </row>
    <row r="124" spans="1:24" x14ac:dyDescent="0.2">
      <c r="A124" s="782" t="s">
        <v>395</v>
      </c>
      <c r="B124" s="339">
        <v>4210.8380493215736</v>
      </c>
      <c r="C124" s="339">
        <v>0</v>
      </c>
      <c r="D124" s="339">
        <v>14998.865</v>
      </c>
      <c r="E124" s="339">
        <v>133.33175</v>
      </c>
      <c r="F124" s="339">
        <v>1253.248</v>
      </c>
      <c r="G124" s="339">
        <v>6539.9815799999942</v>
      </c>
      <c r="H124" s="339">
        <v>2151267.6567663038</v>
      </c>
      <c r="I124" s="339">
        <v>1865672.0872568074</v>
      </c>
      <c r="J124" s="339">
        <v>101639.54618999999</v>
      </c>
      <c r="K124" s="339">
        <v>4020874.3278024006</v>
      </c>
      <c r="L124" s="339">
        <v>39158.60100000001</v>
      </c>
      <c r="M124" s="339">
        <v>3074.2438700000002</v>
      </c>
      <c r="N124" s="339">
        <v>780112.95139367145</v>
      </c>
      <c r="O124" s="339">
        <v>282372.41600000003</v>
      </c>
      <c r="P124" s="339">
        <v>142711.15534</v>
      </c>
      <c r="Q124" s="339">
        <v>92240.742939999996</v>
      </c>
      <c r="R124" s="339">
        <v>23606.162469999999</v>
      </c>
      <c r="S124" s="339">
        <v>113531.36190999999</v>
      </c>
      <c r="T124" s="339">
        <v>370688.37667875201</v>
      </c>
      <c r="U124" s="339">
        <v>17926.161739999996</v>
      </c>
      <c r="V124" s="339">
        <v>1740362.2365800003</v>
      </c>
      <c r="W124" s="339">
        <v>294.99900000000002</v>
      </c>
      <c r="X124" s="339">
        <v>11772669.291317256</v>
      </c>
    </row>
    <row r="125" spans="1:24" x14ac:dyDescent="0.2">
      <c r="A125" s="782" t="s">
        <v>426</v>
      </c>
      <c r="B125" s="339">
        <v>0</v>
      </c>
      <c r="C125" s="339">
        <v>0</v>
      </c>
      <c r="D125" s="339">
        <v>0</v>
      </c>
      <c r="E125" s="339">
        <v>0</v>
      </c>
      <c r="F125" s="339">
        <v>2181.1272799999997</v>
      </c>
      <c r="G125" s="339">
        <v>0</v>
      </c>
      <c r="H125" s="339">
        <v>180566.62147499024</v>
      </c>
      <c r="I125" s="339">
        <v>96531.532245000009</v>
      </c>
      <c r="J125" s="339">
        <v>146527.00353999998</v>
      </c>
      <c r="K125" s="339">
        <v>113971.48713590001</v>
      </c>
      <c r="L125" s="339">
        <v>85060.597999999998</v>
      </c>
      <c r="M125" s="339">
        <v>0</v>
      </c>
      <c r="N125" s="339">
        <v>0</v>
      </c>
      <c r="O125" s="339">
        <v>0</v>
      </c>
      <c r="P125" s="339">
        <v>0</v>
      </c>
      <c r="Q125" s="339">
        <v>0</v>
      </c>
      <c r="R125" s="339">
        <v>0</v>
      </c>
      <c r="S125" s="339">
        <v>0</v>
      </c>
      <c r="T125" s="339">
        <v>21894.093138562002</v>
      </c>
      <c r="U125" s="339">
        <v>1110.8945899999999</v>
      </c>
      <c r="V125" s="339">
        <v>82193.477547864997</v>
      </c>
      <c r="W125" s="339">
        <v>0</v>
      </c>
      <c r="X125" s="339">
        <v>730036.83495231741</v>
      </c>
    </row>
    <row r="126" spans="1:24" x14ac:dyDescent="0.2">
      <c r="A126" s="782" t="s">
        <v>427</v>
      </c>
      <c r="B126" s="339">
        <v>0</v>
      </c>
      <c r="C126" s="339">
        <v>0</v>
      </c>
      <c r="D126" s="339">
        <v>0</v>
      </c>
      <c r="E126" s="339">
        <v>0</v>
      </c>
      <c r="F126" s="339">
        <v>2665.69</v>
      </c>
      <c r="G126" s="339">
        <v>0</v>
      </c>
      <c r="H126" s="339">
        <v>1258.0293883806355</v>
      </c>
      <c r="I126" s="339">
        <v>30343.0083018</v>
      </c>
      <c r="J126" s="339">
        <v>89388.078049999895</v>
      </c>
      <c r="K126" s="339">
        <v>2585010.0725492998</v>
      </c>
      <c r="L126" s="339">
        <v>418974.64899999998</v>
      </c>
      <c r="M126" s="339">
        <v>984169.46237630001</v>
      </c>
      <c r="N126" s="339">
        <v>0</v>
      </c>
      <c r="O126" s="339">
        <v>13291.23</v>
      </c>
      <c r="P126" s="339">
        <v>0</v>
      </c>
      <c r="Q126" s="339">
        <v>2554.2376200000003</v>
      </c>
      <c r="R126" s="339">
        <v>521.5</v>
      </c>
      <c r="S126" s="339">
        <v>0</v>
      </c>
      <c r="T126" s="339">
        <v>17775.623613098087</v>
      </c>
      <c r="U126" s="339">
        <v>2246.5976299999998</v>
      </c>
      <c r="V126" s="339">
        <v>216223.33049493466</v>
      </c>
      <c r="W126" s="339">
        <v>0</v>
      </c>
      <c r="X126" s="339">
        <v>4364421.5090238126</v>
      </c>
    </row>
    <row r="127" spans="1:24" s="872" customFormat="1" ht="14.25" thickBot="1" x14ac:dyDescent="0.25">
      <c r="A127" s="874" t="s">
        <v>3120</v>
      </c>
      <c r="B127" s="875">
        <v>96640.056393500141</v>
      </c>
      <c r="C127" s="875">
        <v>0</v>
      </c>
      <c r="D127" s="875">
        <v>1875</v>
      </c>
      <c r="E127" s="875">
        <v>9259.9641300000003</v>
      </c>
      <c r="F127" s="875">
        <v>110797.50494</v>
      </c>
      <c r="G127" s="875">
        <v>171735.05128556545</v>
      </c>
      <c r="H127" s="875">
        <v>3114247.3881725892</v>
      </c>
      <c r="I127" s="875">
        <v>7433336.9279618999</v>
      </c>
      <c r="J127" s="875">
        <v>4966485.5779807391</v>
      </c>
      <c r="K127" s="875">
        <v>30463460.381016377</v>
      </c>
      <c r="L127" s="875">
        <v>2991512.3709600004</v>
      </c>
      <c r="M127" s="875">
        <v>1972829.1792772075</v>
      </c>
      <c r="N127" s="875">
        <v>1708199.0761100035</v>
      </c>
      <c r="O127" s="875">
        <v>3035066.5348</v>
      </c>
      <c r="P127" s="875">
        <v>351589.80230898905</v>
      </c>
      <c r="Q127" s="875">
        <v>509804.53423999995</v>
      </c>
      <c r="R127" s="875">
        <v>1190517.17469</v>
      </c>
      <c r="S127" s="875">
        <v>448699.70527999999</v>
      </c>
      <c r="T127" s="875">
        <v>2001092.3237475816</v>
      </c>
      <c r="U127" s="875">
        <v>4885418.2471881462</v>
      </c>
      <c r="V127" s="875">
        <v>6768669.6396101983</v>
      </c>
      <c r="W127" s="875">
        <v>592369.16590000002</v>
      </c>
      <c r="X127" s="875">
        <v>72823605.605992794</v>
      </c>
    </row>
    <row r="128" spans="1:24" x14ac:dyDescent="0.2">
      <c r="A128" s="330" t="s">
        <v>456</v>
      </c>
    </row>
  </sheetData>
  <mergeCells count="2">
    <mergeCell ref="K5:X6"/>
    <mergeCell ref="A5:J6"/>
  </mergeCells>
  <phoneticPr fontId="164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3" fitToWidth="2" orientation="portrait" r:id="rId1"/>
  <colBreaks count="1" manualBreakCount="1">
    <brk id="10" min="2" max="1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B109"/>
  <sheetViews>
    <sheetView showGridLines="0" zoomScaleNormal="100" workbookViewId="0">
      <pane xSplit="1" ySplit="12" topLeftCell="B58" activePane="bottomRight" state="frozen"/>
      <selection activeCell="A5" sqref="A5:IV6"/>
      <selection pane="topRight" activeCell="A5" sqref="A5:IV6"/>
      <selection pane="bottomLeft" activeCell="A5" sqref="A5:IV6"/>
      <selection pane="bottomRight" activeCell="A81" sqref="A81"/>
    </sheetView>
  </sheetViews>
  <sheetFormatPr defaultRowHeight="12.75" x14ac:dyDescent="0.2"/>
  <cols>
    <col min="1" max="1" width="29.85546875" style="426" customWidth="1"/>
    <col min="2" max="2" width="6.5703125" style="426" customWidth="1"/>
    <col min="3" max="3" width="9" style="426" customWidth="1"/>
    <col min="4" max="4" width="8.7109375" style="426" customWidth="1"/>
    <col min="5" max="5" width="10.28515625" style="426" customWidth="1"/>
    <col min="6" max="6" width="9.85546875" style="426" customWidth="1"/>
    <col min="7" max="7" width="9.140625" style="426"/>
    <col min="8" max="8" width="8.42578125" style="426" customWidth="1"/>
    <col min="9" max="9" width="10.140625" style="426" customWidth="1"/>
    <col min="10" max="10" width="9.5703125" style="426" customWidth="1"/>
    <col min="11" max="11" width="7.140625" style="426" customWidth="1"/>
    <col min="12" max="12" width="9.5703125" style="426" customWidth="1"/>
    <col min="13" max="13" width="9.28515625" style="426" customWidth="1"/>
    <col min="14" max="14" width="9.7109375" style="426" customWidth="1"/>
    <col min="15" max="15" width="10.7109375" style="426" customWidth="1"/>
    <col min="16" max="16" width="9.85546875" style="426" bestFit="1" customWidth="1"/>
    <col min="17" max="17" width="11.28515625" style="426" bestFit="1" customWidth="1"/>
    <col min="18" max="18" width="10.5703125" style="426" bestFit="1" customWidth="1"/>
    <col min="19" max="19" width="10.42578125" style="426" customWidth="1"/>
    <col min="20" max="20" width="9.5703125" style="426" customWidth="1"/>
    <col min="21" max="21" width="9.42578125" style="426" customWidth="1"/>
    <col min="22" max="22" width="9.28515625" style="426" bestFit="1" customWidth="1"/>
    <col min="23" max="23" width="8.42578125" style="426" customWidth="1"/>
    <col min="24" max="24" width="8.85546875" style="426" bestFit="1" customWidth="1"/>
    <col min="25" max="25" width="9.42578125" style="426" customWidth="1"/>
    <col min="26" max="26" width="9.5703125" style="426" bestFit="1" customWidth="1"/>
    <col min="27" max="27" width="9.5703125" style="426" customWidth="1"/>
    <col min="28" max="28" width="10.140625" style="426" customWidth="1"/>
    <col min="29" max="16384" width="9.140625" style="426"/>
  </cols>
  <sheetData>
    <row r="1" spans="1:28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</row>
    <row r="2" spans="1:28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</row>
    <row r="3" spans="1:28" s="914" customFormat="1" x14ac:dyDescent="0.2">
      <c r="A3" s="936" t="s">
        <v>711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938"/>
      <c r="V3" s="938"/>
      <c r="W3" s="938"/>
      <c r="X3" s="938"/>
      <c r="Y3" s="938"/>
      <c r="Z3" s="940"/>
      <c r="AB3" s="940" t="s">
        <v>712</v>
      </c>
    </row>
    <row r="4" spans="1:28" s="429" customFormat="1" x14ac:dyDescent="0.2">
      <c r="A4" s="518"/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7"/>
      <c r="Y4" s="527"/>
      <c r="Z4" s="563"/>
      <c r="AA4" s="527"/>
      <c r="AB4" s="519"/>
    </row>
    <row r="5" spans="1:28" s="429" customFormat="1" ht="18" customHeight="1" x14ac:dyDescent="0.2">
      <c r="A5" s="1651" t="s">
        <v>2133</v>
      </c>
      <c r="B5" s="1651"/>
      <c r="C5" s="1651"/>
      <c r="D5" s="1651"/>
      <c r="E5" s="1651"/>
      <c r="F5" s="1651"/>
      <c r="G5" s="1651"/>
      <c r="H5" s="1651"/>
      <c r="I5" s="1651"/>
      <c r="J5" s="1651"/>
      <c r="K5" s="1651"/>
      <c r="L5" s="1651"/>
      <c r="M5" s="1651"/>
      <c r="N5" s="1651"/>
      <c r="O5" s="1650" t="s">
        <v>2134</v>
      </c>
      <c r="P5" s="1650"/>
      <c r="Q5" s="1650"/>
      <c r="R5" s="1650"/>
      <c r="S5" s="1650"/>
      <c r="T5" s="1650"/>
      <c r="U5" s="1650"/>
      <c r="V5" s="1650"/>
      <c r="W5" s="1650"/>
      <c r="X5" s="1650"/>
      <c r="Y5" s="1650"/>
      <c r="Z5" s="1650"/>
      <c r="AA5" s="1650"/>
      <c r="AB5" s="1650"/>
    </row>
    <row r="6" spans="1:28" s="429" customFormat="1" ht="18" customHeight="1" x14ac:dyDescent="0.2">
      <c r="A6" s="1651"/>
      <c r="B6" s="1651"/>
      <c r="C6" s="1651"/>
      <c r="D6" s="1651"/>
      <c r="E6" s="1651"/>
      <c r="F6" s="1651"/>
      <c r="G6" s="1651"/>
      <c r="H6" s="1651"/>
      <c r="I6" s="1651"/>
      <c r="J6" s="1651"/>
      <c r="K6" s="1651"/>
      <c r="L6" s="1651"/>
      <c r="M6" s="1651"/>
      <c r="N6" s="1651"/>
      <c r="O6" s="1650"/>
      <c r="P6" s="1650"/>
      <c r="Q6" s="1650"/>
      <c r="R6" s="1650"/>
      <c r="S6" s="1650"/>
      <c r="T6" s="1650"/>
      <c r="U6" s="1650"/>
      <c r="V6" s="1650"/>
      <c r="W6" s="1650"/>
      <c r="X6" s="1650"/>
      <c r="Y6" s="1650"/>
      <c r="Z6" s="1650"/>
      <c r="AA6" s="1650"/>
      <c r="AB6" s="1650"/>
    </row>
    <row r="7" spans="1:28" s="429" customFormat="1" ht="15.75" thickBot="1" x14ac:dyDescent="0.25">
      <c r="A7" s="567" t="s">
        <v>1132</v>
      </c>
      <c r="B7" s="527"/>
      <c r="C7" s="527"/>
      <c r="D7" s="527"/>
      <c r="E7" s="527"/>
      <c r="F7" s="527"/>
      <c r="G7" s="527"/>
      <c r="H7" s="527"/>
      <c r="I7" s="527"/>
      <c r="J7" s="527"/>
      <c r="K7" s="569"/>
      <c r="L7" s="527"/>
      <c r="M7" s="527"/>
      <c r="N7" s="570"/>
      <c r="O7" s="532" t="s">
        <v>4031</v>
      </c>
      <c r="P7" s="527"/>
      <c r="Q7" s="527"/>
      <c r="R7" s="527"/>
      <c r="S7" s="527"/>
      <c r="T7" s="527"/>
      <c r="U7" s="527"/>
      <c r="V7" s="527"/>
      <c r="W7" s="527"/>
      <c r="X7" s="527"/>
      <c r="Y7" s="569"/>
      <c r="Z7" s="533"/>
      <c r="AA7" s="570"/>
      <c r="AB7" s="1354" t="s">
        <v>2071</v>
      </c>
    </row>
    <row r="8" spans="1:28" ht="15" customHeight="1" thickBot="1" x14ac:dyDescent="0.25">
      <c r="A8" s="1658" t="s">
        <v>775</v>
      </c>
      <c r="B8" s="1652" t="s">
        <v>1367</v>
      </c>
      <c r="C8" s="1653"/>
      <c r="D8" s="1653"/>
      <c r="E8" s="1643" t="s">
        <v>200</v>
      </c>
      <c r="F8" s="1647" t="s">
        <v>833</v>
      </c>
      <c r="G8" s="1648"/>
      <c r="H8" s="1648"/>
      <c r="I8" s="1648"/>
      <c r="J8" s="1648"/>
      <c r="K8" s="1643" t="s">
        <v>1368</v>
      </c>
      <c r="L8" s="1643" t="s">
        <v>1369</v>
      </c>
      <c r="M8" s="1643" t="s">
        <v>664</v>
      </c>
      <c r="N8" s="1643" t="s">
        <v>665</v>
      </c>
      <c r="O8" s="1647" t="s">
        <v>833</v>
      </c>
      <c r="P8" s="1648"/>
      <c r="Q8" s="1648"/>
      <c r="R8" s="1648"/>
      <c r="S8" s="1649"/>
      <c r="T8" s="1643" t="s">
        <v>1372</v>
      </c>
      <c r="U8" s="1643" t="s">
        <v>666</v>
      </c>
      <c r="V8" s="1643" t="s">
        <v>667</v>
      </c>
      <c r="W8" s="1643" t="s">
        <v>1373</v>
      </c>
      <c r="X8" s="1643" t="s">
        <v>1615</v>
      </c>
      <c r="Y8" s="1643" t="s">
        <v>1374</v>
      </c>
      <c r="Z8" s="1643" t="s">
        <v>719</v>
      </c>
      <c r="AA8" s="1643" t="s">
        <v>689</v>
      </c>
      <c r="AB8" s="1643" t="s">
        <v>1375</v>
      </c>
    </row>
    <row r="9" spans="1:28" ht="15" customHeight="1" thickBot="1" x14ac:dyDescent="0.25">
      <c r="A9" s="1659"/>
      <c r="B9" s="1654"/>
      <c r="C9" s="1655"/>
      <c r="D9" s="1655"/>
      <c r="E9" s="1643"/>
      <c r="F9" s="1643" t="s">
        <v>1376</v>
      </c>
      <c r="G9" s="1643" t="s">
        <v>1377</v>
      </c>
      <c r="H9" s="1643" t="s">
        <v>1370</v>
      </c>
      <c r="I9" s="1643" t="s">
        <v>1371</v>
      </c>
      <c r="J9" s="1644" t="s">
        <v>1378</v>
      </c>
      <c r="K9" s="1643"/>
      <c r="L9" s="1643"/>
      <c r="M9" s="1643"/>
      <c r="N9" s="1643"/>
      <c r="O9" s="1643" t="s">
        <v>1605</v>
      </c>
      <c r="P9" s="1643" t="s">
        <v>1377</v>
      </c>
      <c r="Q9" s="1643" t="s">
        <v>1543</v>
      </c>
      <c r="R9" s="1643" t="s">
        <v>1544</v>
      </c>
      <c r="S9" s="1643" t="s">
        <v>1598</v>
      </c>
      <c r="T9" s="1643"/>
      <c r="U9" s="1643"/>
      <c r="V9" s="1643"/>
      <c r="W9" s="1643"/>
      <c r="X9" s="1643"/>
      <c r="Y9" s="1643"/>
      <c r="Z9" s="1643"/>
      <c r="AA9" s="1643"/>
      <c r="AB9" s="1643"/>
    </row>
    <row r="10" spans="1:28" ht="15" customHeight="1" thickBot="1" x14ac:dyDescent="0.25">
      <c r="A10" s="1659"/>
      <c r="B10" s="1656"/>
      <c r="C10" s="1657"/>
      <c r="D10" s="1657"/>
      <c r="E10" s="1643"/>
      <c r="F10" s="1643"/>
      <c r="G10" s="1643"/>
      <c r="H10" s="1643"/>
      <c r="I10" s="1643"/>
      <c r="J10" s="1645"/>
      <c r="K10" s="1643"/>
      <c r="L10" s="1643"/>
      <c r="M10" s="1643"/>
      <c r="N10" s="1643"/>
      <c r="O10" s="1643"/>
      <c r="P10" s="1643"/>
      <c r="Q10" s="1643"/>
      <c r="R10" s="1643"/>
      <c r="S10" s="1643"/>
      <c r="T10" s="1643"/>
      <c r="U10" s="1643"/>
      <c r="V10" s="1643"/>
      <c r="W10" s="1643"/>
      <c r="X10" s="1643"/>
      <c r="Y10" s="1643"/>
      <c r="Z10" s="1643"/>
      <c r="AA10" s="1643"/>
      <c r="AB10" s="1643"/>
    </row>
    <row r="11" spans="1:28" ht="15" customHeight="1" thickBot="1" x14ac:dyDescent="0.25">
      <c r="A11" s="1659"/>
      <c r="B11" s="1644" t="s">
        <v>1545</v>
      </c>
      <c r="C11" s="1644" t="s">
        <v>1546</v>
      </c>
      <c r="D11" s="1644" t="s">
        <v>1547</v>
      </c>
      <c r="E11" s="1643"/>
      <c r="F11" s="1643"/>
      <c r="G11" s="1643"/>
      <c r="H11" s="1643"/>
      <c r="I11" s="1643"/>
      <c r="J11" s="1645"/>
      <c r="K11" s="1643"/>
      <c r="L11" s="1643"/>
      <c r="M11" s="1643"/>
      <c r="N11" s="1643"/>
      <c r="O11" s="1643"/>
      <c r="P11" s="1643"/>
      <c r="Q11" s="1643"/>
      <c r="R11" s="1643"/>
      <c r="S11" s="1643"/>
      <c r="T11" s="1643"/>
      <c r="U11" s="1643"/>
      <c r="V11" s="1643"/>
      <c r="W11" s="1643"/>
      <c r="X11" s="1643"/>
      <c r="Y11" s="1643"/>
      <c r="Z11" s="1643"/>
      <c r="AA11" s="1643"/>
      <c r="AB11" s="1643"/>
    </row>
    <row r="12" spans="1:28" ht="57" customHeight="1" thickBot="1" x14ac:dyDescent="0.25">
      <c r="A12" s="1660"/>
      <c r="B12" s="1661"/>
      <c r="C12" s="1646"/>
      <c r="D12" s="1646"/>
      <c r="E12" s="1643"/>
      <c r="F12" s="1643"/>
      <c r="G12" s="1643"/>
      <c r="H12" s="1643"/>
      <c r="I12" s="1643"/>
      <c r="J12" s="1646"/>
      <c r="K12" s="1643"/>
      <c r="L12" s="1643"/>
      <c r="M12" s="1643"/>
      <c r="N12" s="1643"/>
      <c r="O12" s="1643"/>
      <c r="P12" s="1643"/>
      <c r="Q12" s="1643"/>
      <c r="R12" s="1643"/>
      <c r="S12" s="1643"/>
      <c r="T12" s="1643"/>
      <c r="U12" s="1643"/>
      <c r="V12" s="1643"/>
      <c r="W12" s="1643"/>
      <c r="X12" s="1643"/>
      <c r="Y12" s="1643"/>
      <c r="Z12" s="1643"/>
      <c r="AA12" s="1643"/>
      <c r="AB12" s="1643"/>
    </row>
    <row r="13" spans="1:28" s="451" customFormat="1" ht="12" customHeight="1" x14ac:dyDescent="0.2">
      <c r="A13" s="821" t="s">
        <v>550</v>
      </c>
      <c r="B13" s="571"/>
      <c r="C13" s="571"/>
      <c r="D13" s="571"/>
      <c r="E13" s="571"/>
      <c r="F13" s="571"/>
      <c r="G13" s="571"/>
      <c r="H13" s="571"/>
      <c r="I13" s="571"/>
      <c r="J13" s="571"/>
      <c r="K13" s="571"/>
      <c r="L13" s="571"/>
      <c r="M13" s="571"/>
      <c r="N13" s="571"/>
      <c r="O13" s="571"/>
      <c r="P13" s="571"/>
      <c r="Q13" s="571"/>
      <c r="R13" s="571"/>
      <c r="S13" s="571"/>
      <c r="T13" s="571"/>
      <c r="U13" s="571"/>
      <c r="V13" s="571"/>
      <c r="W13" s="571"/>
      <c r="X13" s="571"/>
      <c r="Y13" s="571"/>
      <c r="Z13" s="571"/>
      <c r="AA13" s="571"/>
      <c r="AB13" s="571"/>
    </row>
    <row r="14" spans="1:28" s="517" customFormat="1" ht="12" customHeight="1" x14ac:dyDescent="0.2">
      <c r="A14" s="12" t="s">
        <v>1526</v>
      </c>
      <c r="B14" s="11">
        <v>0</v>
      </c>
      <c r="C14" s="11">
        <v>12508.47128</v>
      </c>
      <c r="D14" s="11">
        <v>0</v>
      </c>
      <c r="E14" s="11">
        <v>5727.4038499999997</v>
      </c>
      <c r="F14" s="11">
        <v>21564.356429999996</v>
      </c>
      <c r="G14" s="11">
        <v>0</v>
      </c>
      <c r="H14" s="11">
        <v>0</v>
      </c>
      <c r="I14" s="11">
        <v>0</v>
      </c>
      <c r="J14" s="11">
        <v>0</v>
      </c>
      <c r="K14" s="11">
        <v>0.81741999999999992</v>
      </c>
      <c r="L14" s="11">
        <v>2195.09267</v>
      </c>
      <c r="M14" s="11">
        <v>135.93832</v>
      </c>
      <c r="N14" s="11">
        <v>42132.079969999999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170.75286000000006</v>
      </c>
      <c r="X14" s="11">
        <v>151.99061</v>
      </c>
      <c r="Y14" s="11">
        <v>0</v>
      </c>
      <c r="Z14" s="11">
        <v>150.25899999999999</v>
      </c>
      <c r="AA14" s="11">
        <v>473.00247000000002</v>
      </c>
      <c r="AB14" s="11">
        <v>42605.082439999998</v>
      </c>
    </row>
    <row r="15" spans="1:28" s="517" customFormat="1" ht="12" customHeight="1" x14ac:dyDescent="0.2">
      <c r="A15" s="12" t="s">
        <v>2070</v>
      </c>
      <c r="B15" s="11">
        <v>3.6532800000000001</v>
      </c>
      <c r="C15" s="11">
        <v>61461.963630000006</v>
      </c>
      <c r="D15" s="11">
        <v>4484.4602599999998</v>
      </c>
      <c r="E15" s="11">
        <v>66164.492700000003</v>
      </c>
      <c r="F15" s="11">
        <v>48025.206989999999</v>
      </c>
      <c r="G15" s="11">
        <v>5.9025600000000003</v>
      </c>
      <c r="H15" s="11">
        <v>0</v>
      </c>
      <c r="I15" s="11">
        <v>0</v>
      </c>
      <c r="J15" s="11">
        <v>48.573030000000259</v>
      </c>
      <c r="K15" s="11">
        <v>1837.05367</v>
      </c>
      <c r="L15" s="11">
        <v>19674.091029999996</v>
      </c>
      <c r="M15" s="11">
        <v>649.81693999999993</v>
      </c>
      <c r="N15" s="11">
        <v>202355.21408999996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3.4015900000000001</v>
      </c>
      <c r="W15" s="11">
        <v>1798.3874899999994</v>
      </c>
      <c r="X15" s="11">
        <v>2449.9253200000003</v>
      </c>
      <c r="Y15" s="11">
        <v>9566.4688200000001</v>
      </c>
      <c r="Z15" s="11">
        <v>1520.1461200000001</v>
      </c>
      <c r="AA15" s="11">
        <v>15338.329339999998</v>
      </c>
      <c r="AB15" s="11">
        <v>217693.54342999996</v>
      </c>
    </row>
    <row r="16" spans="1:28" s="517" customFormat="1" ht="12" customHeight="1" x14ac:dyDescent="0.2">
      <c r="A16" s="12" t="s">
        <v>1220</v>
      </c>
      <c r="B16" s="11">
        <v>0</v>
      </c>
      <c r="C16" s="11">
        <v>585995.37681000005</v>
      </c>
      <c r="D16" s="11">
        <v>148648.51915465033</v>
      </c>
      <c r="E16" s="11">
        <v>40127.863279999998</v>
      </c>
      <c r="F16" s="11">
        <v>289052.56203534961</v>
      </c>
      <c r="G16" s="11">
        <v>30.95438</v>
      </c>
      <c r="H16" s="11">
        <v>0</v>
      </c>
      <c r="I16" s="11">
        <v>0</v>
      </c>
      <c r="J16" s="11">
        <v>5043.8656900000051</v>
      </c>
      <c r="K16" s="11">
        <v>63.248230000000007</v>
      </c>
      <c r="L16" s="11">
        <v>100485.40684000001</v>
      </c>
      <c r="M16" s="11">
        <v>4444.0529599999991</v>
      </c>
      <c r="N16" s="11">
        <v>1173891.84938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30116.65292</v>
      </c>
      <c r="W16" s="11">
        <v>32274.370070000004</v>
      </c>
      <c r="X16" s="11">
        <v>12013.551050000002</v>
      </c>
      <c r="Y16" s="11">
        <v>5.7797999999999998</v>
      </c>
      <c r="Z16" s="11">
        <v>0</v>
      </c>
      <c r="AA16" s="11">
        <v>74410.353840000011</v>
      </c>
      <c r="AB16" s="11">
        <v>1248302.20322</v>
      </c>
    </row>
    <row r="17" spans="1:28" s="517" customFormat="1" ht="12" customHeight="1" x14ac:dyDescent="0.2">
      <c r="A17" s="14" t="s">
        <v>800</v>
      </c>
      <c r="B17" s="15">
        <v>0</v>
      </c>
      <c r="C17" s="15">
        <v>220767.60574</v>
      </c>
      <c r="D17" s="15">
        <v>130091.63726999998</v>
      </c>
      <c r="E17" s="15">
        <v>727080.09843000001</v>
      </c>
      <c r="F17" s="15">
        <v>384713.38946000009</v>
      </c>
      <c r="G17" s="15">
        <v>170.97128000000001</v>
      </c>
      <c r="H17" s="15">
        <v>0</v>
      </c>
      <c r="I17" s="15">
        <v>0</v>
      </c>
      <c r="J17" s="15">
        <v>1057.3072700000032</v>
      </c>
      <c r="K17" s="15">
        <v>137.90912</v>
      </c>
      <c r="L17" s="15">
        <v>144882.66094</v>
      </c>
      <c r="M17" s="15">
        <v>4917.8249399999995</v>
      </c>
      <c r="N17" s="15">
        <v>1613819.4044500003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31.153730000000003</v>
      </c>
      <c r="V17" s="15">
        <v>9928.8422699999992</v>
      </c>
      <c r="W17" s="15">
        <v>104366.11859000001</v>
      </c>
      <c r="X17" s="15">
        <v>4726.8482000000013</v>
      </c>
      <c r="Y17" s="15">
        <v>0</v>
      </c>
      <c r="Z17" s="15">
        <v>0</v>
      </c>
      <c r="AA17" s="15">
        <v>119052.96279000002</v>
      </c>
      <c r="AB17" s="15">
        <v>1732872.3672400003</v>
      </c>
    </row>
    <row r="18" spans="1:28" s="517" customFormat="1" ht="12" customHeight="1" x14ac:dyDescent="0.2">
      <c r="A18" s="19" t="s">
        <v>763</v>
      </c>
      <c r="B18" s="16">
        <v>58.99982</v>
      </c>
      <c r="C18" s="16">
        <v>810515.42458999995</v>
      </c>
      <c r="D18" s="16">
        <v>157946.95009999999</v>
      </c>
      <c r="E18" s="16">
        <v>355422.29178000003</v>
      </c>
      <c r="F18" s="16">
        <v>642973.89286999998</v>
      </c>
      <c r="G18" s="16">
        <v>3906.0637299999999</v>
      </c>
      <c r="H18" s="16">
        <v>0</v>
      </c>
      <c r="I18" s="16">
        <v>0</v>
      </c>
      <c r="J18" s="16">
        <v>6.7999999225139621E-4</v>
      </c>
      <c r="K18" s="16">
        <v>1445.6932099999999</v>
      </c>
      <c r="L18" s="16">
        <v>165158.32355999999</v>
      </c>
      <c r="M18" s="16">
        <v>14188.917799999999</v>
      </c>
      <c r="N18" s="16">
        <v>2151616.5581400003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252000</v>
      </c>
      <c r="W18" s="16">
        <v>14926.63975</v>
      </c>
      <c r="X18" s="16">
        <v>54485.705250000006</v>
      </c>
      <c r="Y18" s="16">
        <v>564.8093100000001</v>
      </c>
      <c r="Z18" s="16">
        <v>24604.120770000001</v>
      </c>
      <c r="AA18" s="16">
        <v>346581.27507999993</v>
      </c>
      <c r="AB18" s="16">
        <v>2498197.8332200004</v>
      </c>
    </row>
    <row r="19" spans="1:28" s="517" customFormat="1" ht="12" customHeight="1" x14ac:dyDescent="0.2">
      <c r="A19" s="12" t="s">
        <v>1548</v>
      </c>
      <c r="B19" s="11">
        <v>0.22996</v>
      </c>
      <c r="C19" s="11">
        <v>84166.580130000017</v>
      </c>
      <c r="D19" s="11">
        <v>12903.46975</v>
      </c>
      <c r="E19" s="11">
        <v>37369.208180000001</v>
      </c>
      <c r="F19" s="11">
        <v>48217.659700000004</v>
      </c>
      <c r="G19" s="11">
        <v>0</v>
      </c>
      <c r="H19" s="11">
        <v>0</v>
      </c>
      <c r="I19" s="11">
        <v>0</v>
      </c>
      <c r="J19" s="11">
        <v>8366.3272500000039</v>
      </c>
      <c r="K19" s="11">
        <v>0</v>
      </c>
      <c r="L19" s="11">
        <v>12537.488300000001</v>
      </c>
      <c r="M19" s="11">
        <v>3100.2710999999995</v>
      </c>
      <c r="N19" s="11">
        <v>206661.23437000002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851.06768</v>
      </c>
      <c r="V19" s="11">
        <v>125.125</v>
      </c>
      <c r="W19" s="11">
        <v>1782.9065000000001</v>
      </c>
      <c r="X19" s="11">
        <v>229.80116999999993</v>
      </c>
      <c r="Y19" s="11">
        <v>8.339129999999999</v>
      </c>
      <c r="Z19" s="11">
        <v>0</v>
      </c>
      <c r="AA19" s="11">
        <v>2997.2394799999997</v>
      </c>
      <c r="AB19" s="11">
        <v>209658.47385000001</v>
      </c>
    </row>
    <row r="20" spans="1:28" s="517" customFormat="1" ht="12" customHeight="1" x14ac:dyDescent="0.2">
      <c r="A20" s="12" t="s">
        <v>1550</v>
      </c>
      <c r="B20" s="11">
        <v>0</v>
      </c>
      <c r="C20" s="11">
        <v>6892.8493100000005</v>
      </c>
      <c r="D20" s="11">
        <v>0</v>
      </c>
      <c r="E20" s="11">
        <v>6982.068540000002</v>
      </c>
      <c r="F20" s="11">
        <v>3320.9598899999996</v>
      </c>
      <c r="G20" s="11">
        <v>0</v>
      </c>
      <c r="H20" s="11">
        <v>0</v>
      </c>
      <c r="I20" s="11">
        <v>0</v>
      </c>
      <c r="J20" s="11">
        <v>0</v>
      </c>
      <c r="K20" s="11">
        <v>160.48146</v>
      </c>
      <c r="L20" s="11">
        <v>688.91553999999996</v>
      </c>
      <c r="M20" s="11">
        <v>0</v>
      </c>
      <c r="N20" s="11">
        <v>18045.274740000001</v>
      </c>
      <c r="O20" s="11">
        <v>938.41796999999997</v>
      </c>
      <c r="P20" s="11">
        <v>0</v>
      </c>
      <c r="Q20" s="11">
        <v>0</v>
      </c>
      <c r="R20" s="11">
        <v>0</v>
      </c>
      <c r="S20" s="11">
        <v>0</v>
      </c>
      <c r="T20" s="11">
        <v>4.4066000000000001</v>
      </c>
      <c r="U20" s="11">
        <v>57.341200000000001</v>
      </c>
      <c r="V20" s="11">
        <v>0</v>
      </c>
      <c r="W20" s="11">
        <v>176.95780000000005</v>
      </c>
      <c r="X20" s="11">
        <v>0</v>
      </c>
      <c r="Y20" s="11">
        <v>302.18475000000001</v>
      </c>
      <c r="Z20" s="11">
        <v>199.87247999999946</v>
      </c>
      <c r="AA20" s="11">
        <v>1679.1807999999996</v>
      </c>
      <c r="AB20" s="11">
        <v>19724.455539999999</v>
      </c>
    </row>
    <row r="21" spans="1:28" s="517" customFormat="1" ht="12" customHeight="1" x14ac:dyDescent="0.2">
      <c r="A21" s="14" t="s">
        <v>1549</v>
      </c>
      <c r="B21" s="15">
        <v>1.3653900000000185</v>
      </c>
      <c r="C21" s="15">
        <v>218701.69699999999</v>
      </c>
      <c r="D21" s="15">
        <v>35478.231</v>
      </c>
      <c r="E21" s="15">
        <v>73726.550049999991</v>
      </c>
      <c r="F21" s="15">
        <v>97127.755288999993</v>
      </c>
      <c r="G21" s="15">
        <v>0</v>
      </c>
      <c r="H21" s="15">
        <v>0</v>
      </c>
      <c r="I21" s="15">
        <v>0</v>
      </c>
      <c r="J21" s="15">
        <v>1377.4032400000021</v>
      </c>
      <c r="K21" s="15">
        <v>19.025409999999997</v>
      </c>
      <c r="L21" s="15">
        <v>37009.412469999996</v>
      </c>
      <c r="M21" s="15">
        <v>476.41216999999995</v>
      </c>
      <c r="N21" s="15">
        <v>463917.85201899998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52.882289999999998</v>
      </c>
      <c r="V21" s="15">
        <v>125.12499000000001</v>
      </c>
      <c r="W21" s="15">
        <v>1142.6039599999999</v>
      </c>
      <c r="X21" s="15">
        <v>5851.307209999999</v>
      </c>
      <c r="Y21" s="15">
        <v>0</v>
      </c>
      <c r="Z21" s="15">
        <v>25014.487710000001</v>
      </c>
      <c r="AA21" s="15">
        <v>32186.406159999999</v>
      </c>
      <c r="AB21" s="15">
        <v>496104.258179</v>
      </c>
    </row>
    <row r="22" spans="1:28" s="572" customFormat="1" ht="12" customHeight="1" x14ac:dyDescent="0.2">
      <c r="A22" s="19" t="s">
        <v>817</v>
      </c>
      <c r="B22" s="16">
        <v>0</v>
      </c>
      <c r="C22" s="16">
        <v>397443.43955000001</v>
      </c>
      <c r="D22" s="16">
        <v>341185.7844</v>
      </c>
      <c r="E22" s="16">
        <v>859805.28854999994</v>
      </c>
      <c r="F22" s="16">
        <v>434145.18307000003</v>
      </c>
      <c r="G22" s="16">
        <v>6533.9293399999997</v>
      </c>
      <c r="H22" s="16">
        <v>0</v>
      </c>
      <c r="I22" s="16">
        <v>0</v>
      </c>
      <c r="J22" s="16">
        <v>1.1099999845027924E-3</v>
      </c>
      <c r="K22" s="16">
        <v>0</v>
      </c>
      <c r="L22" s="16">
        <v>201118.54689999999</v>
      </c>
      <c r="M22" s="16">
        <v>10722.060810000001</v>
      </c>
      <c r="N22" s="16">
        <v>2250954.2337300004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5621.7014600000002</v>
      </c>
      <c r="W22" s="16">
        <v>26972.762640000008</v>
      </c>
      <c r="X22" s="16">
        <v>61027.286999999997</v>
      </c>
      <c r="Y22" s="16">
        <v>68.319000000000003</v>
      </c>
      <c r="Z22" s="16">
        <v>129132.69078999999</v>
      </c>
      <c r="AA22" s="16">
        <v>222822.76089000001</v>
      </c>
      <c r="AB22" s="16">
        <v>2473776.9946200005</v>
      </c>
    </row>
    <row r="23" spans="1:28" s="517" customFormat="1" ht="12" customHeight="1" x14ac:dyDescent="0.2">
      <c r="A23" s="12" t="s">
        <v>102</v>
      </c>
      <c r="B23" s="11">
        <v>0</v>
      </c>
      <c r="C23" s="11">
        <v>25904.518949999998</v>
      </c>
      <c r="D23" s="11">
        <v>862.41594999999995</v>
      </c>
      <c r="E23" s="11">
        <v>0</v>
      </c>
      <c r="F23" s="11">
        <v>248.51039999999998</v>
      </c>
      <c r="G23" s="11">
        <v>0</v>
      </c>
      <c r="H23" s="11">
        <v>0</v>
      </c>
      <c r="I23" s="11">
        <v>0</v>
      </c>
      <c r="J23" s="11">
        <v>0</v>
      </c>
      <c r="K23" s="11">
        <v>60.975900000000003</v>
      </c>
      <c r="L23" s="11">
        <v>6530.6092699999999</v>
      </c>
      <c r="M23" s="11">
        <v>112.66783</v>
      </c>
      <c r="N23" s="11">
        <v>33719.698299999996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0.26952999999999999</v>
      </c>
      <c r="V23" s="11">
        <v>0</v>
      </c>
      <c r="W23" s="11">
        <v>751.8939399999997</v>
      </c>
      <c r="X23" s="11">
        <v>139.35879999999992</v>
      </c>
      <c r="Y23" s="11">
        <v>0.21124999999999999</v>
      </c>
      <c r="Z23" s="11">
        <v>30.537990000000001</v>
      </c>
      <c r="AA23" s="11">
        <v>922.27150999999969</v>
      </c>
      <c r="AB23" s="11">
        <v>34641.969809999995</v>
      </c>
    </row>
    <row r="24" spans="1:28" s="517" customFormat="1" ht="12" customHeight="1" x14ac:dyDescent="0.2">
      <c r="A24" s="12" t="s">
        <v>1551</v>
      </c>
      <c r="B24" s="11">
        <v>19.254999999999999</v>
      </c>
      <c r="C24" s="11">
        <v>31047.772750000124</v>
      </c>
      <c r="D24" s="11">
        <v>0.42</v>
      </c>
      <c r="E24" s="11">
        <v>0</v>
      </c>
      <c r="F24" s="11">
        <v>16212.314450000002</v>
      </c>
      <c r="G24" s="11">
        <v>0</v>
      </c>
      <c r="H24" s="11">
        <v>0</v>
      </c>
      <c r="I24" s="11">
        <v>0</v>
      </c>
      <c r="J24" s="11">
        <v>0</v>
      </c>
      <c r="K24" s="11">
        <v>34.039000000000001</v>
      </c>
      <c r="L24" s="11">
        <v>850.64200000000005</v>
      </c>
      <c r="M24" s="11">
        <v>502.23500000000001</v>
      </c>
      <c r="N24" s="11">
        <v>48666.678200000126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115.27500000000001</v>
      </c>
      <c r="X24" s="11">
        <v>127.137</v>
      </c>
      <c r="Y24" s="11">
        <v>0</v>
      </c>
      <c r="Z24" s="11">
        <v>2169.5050000000001</v>
      </c>
      <c r="AA24" s="11">
        <v>2411.9169999999999</v>
      </c>
      <c r="AB24" s="11">
        <v>51078.595200000127</v>
      </c>
    </row>
    <row r="25" spans="1:28" s="517" customFormat="1" ht="12" customHeight="1" x14ac:dyDescent="0.2">
      <c r="A25" s="14" t="s">
        <v>854</v>
      </c>
      <c r="B25" s="15">
        <v>1.6994</v>
      </c>
      <c r="C25" s="15">
        <v>7579.9555999999993</v>
      </c>
      <c r="D25" s="15">
        <v>4823.7552999999998</v>
      </c>
      <c r="E25" s="15">
        <v>0</v>
      </c>
      <c r="F25" s="15">
        <v>3167.1028700000002</v>
      </c>
      <c r="G25" s="15">
        <v>0</v>
      </c>
      <c r="H25" s="15">
        <v>0</v>
      </c>
      <c r="I25" s="15">
        <v>0</v>
      </c>
      <c r="J25" s="15">
        <v>7.9440000000002328E-2</v>
      </c>
      <c r="K25" s="15">
        <v>0</v>
      </c>
      <c r="L25" s="15">
        <v>2057.8454499999998</v>
      </c>
      <c r="M25" s="15">
        <v>32.934739999999991</v>
      </c>
      <c r="N25" s="15">
        <v>17663.372800000001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0.24717</v>
      </c>
      <c r="V25" s="15">
        <v>0</v>
      </c>
      <c r="W25" s="15">
        <v>940.7848899999999</v>
      </c>
      <c r="X25" s="15">
        <v>496.68132000000008</v>
      </c>
      <c r="Y25" s="15">
        <v>0</v>
      </c>
      <c r="Z25" s="15">
        <v>3.9576100000000003</v>
      </c>
      <c r="AA25" s="15">
        <v>1441.6709899999998</v>
      </c>
      <c r="AB25" s="15">
        <v>19105.04379</v>
      </c>
    </row>
    <row r="26" spans="1:28" s="517" customFormat="1" ht="12" customHeight="1" x14ac:dyDescent="0.2">
      <c r="A26" s="19" t="s">
        <v>2132</v>
      </c>
      <c r="B26" s="16">
        <v>0</v>
      </c>
      <c r="C26" s="16">
        <v>32443.137579999999</v>
      </c>
      <c r="D26" s="16">
        <v>6391.6724100000001</v>
      </c>
      <c r="E26" s="16">
        <v>22204.699069999999</v>
      </c>
      <c r="F26" s="16">
        <v>18153.367389999999</v>
      </c>
      <c r="G26" s="16">
        <v>0</v>
      </c>
      <c r="H26" s="16">
        <v>0</v>
      </c>
      <c r="I26" s="16">
        <v>0</v>
      </c>
      <c r="J26" s="16">
        <v>258.25516999999991</v>
      </c>
      <c r="K26" s="16">
        <v>0</v>
      </c>
      <c r="L26" s="16">
        <v>7296.1884099999997</v>
      </c>
      <c r="M26" s="16">
        <v>188.2715199999999</v>
      </c>
      <c r="N26" s="16">
        <v>86935.591549999997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179.0985</v>
      </c>
      <c r="V26" s="16">
        <v>0</v>
      </c>
      <c r="W26" s="16">
        <v>872.17129999999986</v>
      </c>
      <c r="X26" s="16">
        <v>120.36695000000019</v>
      </c>
      <c r="Y26" s="16">
        <v>0</v>
      </c>
      <c r="Z26" s="16">
        <v>0</v>
      </c>
      <c r="AA26" s="16">
        <v>1171.6367499999999</v>
      </c>
      <c r="AB26" s="16">
        <v>88107.228300000002</v>
      </c>
    </row>
    <row r="27" spans="1:28" s="572" customFormat="1" ht="12" customHeight="1" x14ac:dyDescent="0.2">
      <c r="A27" s="12" t="s">
        <v>1557</v>
      </c>
      <c r="B27" s="11">
        <v>1.5097100000000001</v>
      </c>
      <c r="C27" s="11">
        <v>71931.345990000002</v>
      </c>
      <c r="D27" s="11">
        <v>69399.163480000003</v>
      </c>
      <c r="E27" s="11">
        <v>433652.38122000004</v>
      </c>
      <c r="F27" s="11">
        <v>180999.02912000002</v>
      </c>
      <c r="G27" s="11">
        <v>-2.3719999999999998E-2</v>
      </c>
      <c r="H27" s="11">
        <v>0</v>
      </c>
      <c r="I27" s="11">
        <v>0</v>
      </c>
      <c r="J27" s="11">
        <v>5568.1922500000001</v>
      </c>
      <c r="K27" s="11">
        <v>500.27667000000002</v>
      </c>
      <c r="L27" s="11">
        <v>53057.036039999999</v>
      </c>
      <c r="M27" s="11">
        <v>1368.2501000000002</v>
      </c>
      <c r="N27" s="11">
        <v>816477.16085999995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100.2139</v>
      </c>
      <c r="V27" s="11">
        <v>125.125</v>
      </c>
      <c r="W27" s="11">
        <v>14230.08764</v>
      </c>
      <c r="X27" s="11">
        <v>12614.838920000002</v>
      </c>
      <c r="Y27" s="11">
        <v>663.47630000000004</v>
      </c>
      <c r="Z27" s="11">
        <v>33366.037280000004</v>
      </c>
      <c r="AA27" s="11">
        <v>61099.779040000009</v>
      </c>
      <c r="AB27" s="11">
        <v>877576.9399</v>
      </c>
    </row>
    <row r="28" spans="1:28" s="572" customFormat="1" ht="12" customHeight="1" x14ac:dyDescent="0.2">
      <c r="A28" s="12" t="s">
        <v>1423</v>
      </c>
      <c r="B28" s="11">
        <v>2.6391500000000003</v>
      </c>
      <c r="C28" s="11">
        <v>7177.0395300000409</v>
      </c>
      <c r="D28" s="11">
        <v>0</v>
      </c>
      <c r="E28" s="11">
        <v>1.0280499999999999</v>
      </c>
      <c r="F28" s="11">
        <v>6673.7974699999968</v>
      </c>
      <c r="G28" s="11">
        <v>0</v>
      </c>
      <c r="H28" s="11">
        <v>0</v>
      </c>
      <c r="I28" s="11">
        <v>0</v>
      </c>
      <c r="J28" s="11">
        <v>0</v>
      </c>
      <c r="K28" s="11">
        <v>1155.5533500000001</v>
      </c>
      <c r="L28" s="11">
        <v>637.25062000000105</v>
      </c>
      <c r="M28" s="11">
        <v>134.28891999999888</v>
      </c>
      <c r="N28" s="11">
        <v>15781.597090000037</v>
      </c>
      <c r="O28" s="11">
        <v>1.9013499999999999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152.52704999999997</v>
      </c>
      <c r="W28" s="11">
        <v>51.72</v>
      </c>
      <c r="X28" s="11">
        <v>2.2810000000000001</v>
      </c>
      <c r="Y28" s="11">
        <v>6.9199999999999998E-2</v>
      </c>
      <c r="Z28" s="11">
        <v>295.40600000000001</v>
      </c>
      <c r="AA28" s="11">
        <v>503.90459999999996</v>
      </c>
      <c r="AB28" s="11">
        <v>16285.501690000037</v>
      </c>
    </row>
    <row r="29" spans="1:28" s="517" customFormat="1" ht="12" customHeight="1" x14ac:dyDescent="0.2">
      <c r="A29" s="14" t="s">
        <v>802</v>
      </c>
      <c r="B29" s="15">
        <v>16.001290000000001</v>
      </c>
      <c r="C29" s="15">
        <v>307324.31848000002</v>
      </c>
      <c r="D29" s="15">
        <v>25192.023840000002</v>
      </c>
      <c r="E29" s="15">
        <v>129161.79807999999</v>
      </c>
      <c r="F29" s="15">
        <v>206436.69477</v>
      </c>
      <c r="G29" s="15">
        <v>0</v>
      </c>
      <c r="H29" s="15">
        <v>0</v>
      </c>
      <c r="I29" s="15">
        <v>0</v>
      </c>
      <c r="J29" s="15">
        <v>1.5899999998509884E-3</v>
      </c>
      <c r="K29" s="15">
        <v>54.631</v>
      </c>
      <c r="L29" s="15">
        <v>44553.383609999997</v>
      </c>
      <c r="M29" s="15">
        <v>1366.1271100000004</v>
      </c>
      <c r="N29" s="15">
        <v>714104.97976999998</v>
      </c>
      <c r="O29" s="15">
        <v>11932.97683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28.240599999999997</v>
      </c>
      <c r="V29" s="15">
        <v>1131.3185100000001</v>
      </c>
      <c r="W29" s="15">
        <v>62409.679379999994</v>
      </c>
      <c r="X29" s="15">
        <v>15668.618189999997</v>
      </c>
      <c r="Y29" s="15">
        <v>4550.73794</v>
      </c>
      <c r="Z29" s="15">
        <v>1251.0160000000001</v>
      </c>
      <c r="AA29" s="15">
        <v>96972.587449999992</v>
      </c>
      <c r="AB29" s="15">
        <v>811077.56721999997</v>
      </c>
    </row>
    <row r="30" spans="1:28" s="517" customFormat="1" ht="12" customHeight="1" x14ac:dyDescent="0.2">
      <c r="A30" s="19" t="s">
        <v>830</v>
      </c>
      <c r="B30" s="16">
        <v>4.6313799999998881</v>
      </c>
      <c r="C30" s="16">
        <v>9108.6517299999996</v>
      </c>
      <c r="D30" s="16">
        <v>46075.76341</v>
      </c>
      <c r="E30" s="16">
        <v>20521.789689999994</v>
      </c>
      <c r="F30" s="16">
        <v>30525.622619999998</v>
      </c>
      <c r="G30" s="16">
        <v>0</v>
      </c>
      <c r="H30" s="16">
        <v>0</v>
      </c>
      <c r="I30" s="16">
        <v>0</v>
      </c>
      <c r="J30" s="16">
        <v>2144.0513500000006</v>
      </c>
      <c r="K30" s="16">
        <v>0</v>
      </c>
      <c r="L30" s="16">
        <v>21317.467290000001</v>
      </c>
      <c r="M30" s="16">
        <v>892.42542000000185</v>
      </c>
      <c r="N30" s="16">
        <v>130590.40288999998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1.67435</v>
      </c>
      <c r="V30" s="16">
        <v>46.152430000000003</v>
      </c>
      <c r="W30" s="16">
        <v>4166.0190699999994</v>
      </c>
      <c r="X30" s="16">
        <v>0</v>
      </c>
      <c r="Y30" s="16">
        <v>0</v>
      </c>
      <c r="Z30" s="16">
        <v>3037.2265600000001</v>
      </c>
      <c r="AA30" s="16">
        <v>7251.0724099999998</v>
      </c>
      <c r="AB30" s="16">
        <v>137841.47529999999</v>
      </c>
    </row>
    <row r="31" spans="1:28" s="517" customFormat="1" ht="12" customHeight="1" x14ac:dyDescent="0.2">
      <c r="A31" s="12" t="s">
        <v>1644</v>
      </c>
      <c r="B31" s="11">
        <v>12.56209</v>
      </c>
      <c r="C31" s="11">
        <v>21243.005659999999</v>
      </c>
      <c r="D31" s="11">
        <v>10149.95685</v>
      </c>
      <c r="E31" s="11">
        <v>25420.585580000003</v>
      </c>
      <c r="F31" s="11">
        <v>30903.150379999999</v>
      </c>
      <c r="G31" s="11">
        <v>0</v>
      </c>
      <c r="H31" s="11">
        <v>0</v>
      </c>
      <c r="I31" s="11">
        <v>0</v>
      </c>
      <c r="J31" s="11">
        <v>1509.2334299999998</v>
      </c>
      <c r="K31" s="11">
        <v>110.10014</v>
      </c>
      <c r="L31" s="11">
        <v>7497.7545899999996</v>
      </c>
      <c r="M31" s="11">
        <v>956.10316000000046</v>
      </c>
      <c r="N31" s="11">
        <v>97802.451879999979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125.125</v>
      </c>
      <c r="W31" s="11">
        <v>2506.9578699999997</v>
      </c>
      <c r="X31" s="11">
        <v>190.55367000000015</v>
      </c>
      <c r="Y31" s="11">
        <v>0</v>
      </c>
      <c r="Z31" s="11">
        <v>0</v>
      </c>
      <c r="AA31" s="11">
        <v>2822.63654</v>
      </c>
      <c r="AB31" s="11">
        <v>100625.08841999999</v>
      </c>
    </row>
    <row r="32" spans="1:28" s="517" customFormat="1" ht="12" customHeight="1" x14ac:dyDescent="0.2">
      <c r="A32" s="12" t="s">
        <v>1530</v>
      </c>
      <c r="B32" s="11">
        <v>0</v>
      </c>
      <c r="C32" s="11">
        <v>266347.17569999996</v>
      </c>
      <c r="D32" s="11">
        <v>70029.671199999997</v>
      </c>
      <c r="E32" s="11">
        <v>150644.16206999999</v>
      </c>
      <c r="F32" s="11">
        <v>221437.39475000065</v>
      </c>
      <c r="G32" s="11">
        <v>130.87546</v>
      </c>
      <c r="H32" s="11">
        <v>0</v>
      </c>
      <c r="I32" s="11">
        <v>0</v>
      </c>
      <c r="J32" s="11">
        <v>3860.4485699999632</v>
      </c>
      <c r="K32" s="11">
        <v>81.636010000000027</v>
      </c>
      <c r="L32" s="11">
        <v>58708.294569999991</v>
      </c>
      <c r="M32" s="11">
        <v>21954.917629999436</v>
      </c>
      <c r="N32" s="11">
        <v>793194.57596000016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136.74903</v>
      </c>
      <c r="V32" s="11">
        <v>170609.22067000001</v>
      </c>
      <c r="W32" s="11">
        <v>55596.016369999976</v>
      </c>
      <c r="X32" s="11">
        <v>263938.02425999998</v>
      </c>
      <c r="Y32" s="11">
        <v>0</v>
      </c>
      <c r="Z32" s="11">
        <v>6380.2181200000005</v>
      </c>
      <c r="AA32" s="11">
        <v>496660.22844999994</v>
      </c>
      <c r="AB32" s="11">
        <v>1289854.8044100001</v>
      </c>
    </row>
    <row r="33" spans="1:28" s="517" customFormat="1" ht="12" customHeight="1" x14ac:dyDescent="0.2">
      <c r="A33" s="14" t="s">
        <v>758</v>
      </c>
      <c r="B33" s="15">
        <v>11.335430000000001</v>
      </c>
      <c r="C33" s="15">
        <v>145656.60745000001</v>
      </c>
      <c r="D33" s="15">
        <v>63960.113330000022</v>
      </c>
      <c r="E33" s="15">
        <v>8810.121610000002</v>
      </c>
      <c r="F33" s="15">
        <v>341115.47768999863</v>
      </c>
      <c r="G33" s="15">
        <v>0</v>
      </c>
      <c r="H33" s="15">
        <v>0</v>
      </c>
      <c r="I33" s="15">
        <v>0</v>
      </c>
      <c r="J33" s="15">
        <v>9101.0052600000199</v>
      </c>
      <c r="K33" s="15">
        <v>45.114910000000002</v>
      </c>
      <c r="L33" s="15">
        <v>61924.700830000002</v>
      </c>
      <c r="M33" s="15">
        <v>6244.8343000000104</v>
      </c>
      <c r="N33" s="15">
        <v>636869.31080999866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119.83412000000001</v>
      </c>
      <c r="V33" s="15">
        <v>176118.35341000004</v>
      </c>
      <c r="W33" s="15">
        <v>146324.28419000001</v>
      </c>
      <c r="X33" s="15">
        <v>15244.177810000001</v>
      </c>
      <c r="Y33" s="15">
        <v>0</v>
      </c>
      <c r="Z33" s="15">
        <v>17949.649789999999</v>
      </c>
      <c r="AA33" s="15">
        <v>355756.29932000005</v>
      </c>
      <c r="AB33" s="15">
        <v>992625.61012999876</v>
      </c>
    </row>
    <row r="34" spans="1:28" s="517" customFormat="1" ht="12" customHeight="1" x14ac:dyDescent="0.2">
      <c r="A34" s="19" t="s">
        <v>1418</v>
      </c>
      <c r="B34" s="16">
        <v>0</v>
      </c>
      <c r="C34" s="16">
        <v>152380.79682813739</v>
      </c>
      <c r="D34" s="16">
        <v>99068.092449999996</v>
      </c>
      <c r="E34" s="16">
        <v>41819.763610000009</v>
      </c>
      <c r="F34" s="16">
        <v>37855.5510094192</v>
      </c>
      <c r="G34" s="16">
        <v>-0.14052999999999999</v>
      </c>
      <c r="H34" s="16">
        <v>0</v>
      </c>
      <c r="I34" s="16">
        <v>0</v>
      </c>
      <c r="J34" s="16">
        <v>2931.4894199999999</v>
      </c>
      <c r="K34" s="16">
        <v>16.843119999999999</v>
      </c>
      <c r="L34" s="16">
        <v>34967.086445851208</v>
      </c>
      <c r="M34" s="16">
        <v>2120.2693880960001</v>
      </c>
      <c r="N34" s="16">
        <v>371159.75174150377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118.32111999999999</v>
      </c>
      <c r="V34" s="16">
        <v>4386.4643299999998</v>
      </c>
      <c r="W34" s="16">
        <v>2295.8199900000004</v>
      </c>
      <c r="X34" s="16">
        <v>1989.1859299999996</v>
      </c>
      <c r="Y34" s="16">
        <v>0</v>
      </c>
      <c r="Z34" s="16">
        <v>2046.49873</v>
      </c>
      <c r="AA34" s="16">
        <v>10836.290099999998</v>
      </c>
      <c r="AB34" s="16">
        <v>381996.04184150376</v>
      </c>
    </row>
    <row r="35" spans="1:28" s="517" customFormat="1" ht="12" customHeight="1" x14ac:dyDescent="0.2">
      <c r="A35" s="12" t="s">
        <v>803</v>
      </c>
      <c r="B35" s="11">
        <v>48.914029999999997</v>
      </c>
      <c r="C35" s="11">
        <v>226225.30715000001</v>
      </c>
      <c r="D35" s="11">
        <v>56977.004449999993</v>
      </c>
      <c r="E35" s="11">
        <v>2438.7021400000003</v>
      </c>
      <c r="F35" s="11">
        <v>96423.246859999999</v>
      </c>
      <c r="G35" s="11">
        <v>0</v>
      </c>
      <c r="H35" s="11">
        <v>0</v>
      </c>
      <c r="I35" s="11">
        <v>0</v>
      </c>
      <c r="J35" s="11">
        <v>2070.9869400000011</v>
      </c>
      <c r="K35" s="11">
        <v>0</v>
      </c>
      <c r="L35" s="11">
        <v>44925.040559999994</v>
      </c>
      <c r="M35" s="11">
        <v>4175.2466400000003</v>
      </c>
      <c r="N35" s="11">
        <v>433284.44877000002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125.125</v>
      </c>
      <c r="W35" s="11">
        <v>4669.45705</v>
      </c>
      <c r="X35" s="11">
        <v>281.95830000000007</v>
      </c>
      <c r="Y35" s="11">
        <v>0</v>
      </c>
      <c r="Z35" s="11">
        <v>2575</v>
      </c>
      <c r="AA35" s="11">
        <v>7651.5403500000002</v>
      </c>
      <c r="AB35" s="11">
        <v>440935.98912000004</v>
      </c>
    </row>
    <row r="36" spans="1:28" s="517" customFormat="1" ht="12" customHeight="1" x14ac:dyDescent="0.2">
      <c r="A36" s="12" t="s">
        <v>762</v>
      </c>
      <c r="B36" s="11">
        <v>16.96583</v>
      </c>
      <c r="C36" s="11">
        <v>43002.684070000003</v>
      </c>
      <c r="D36" s="11">
        <v>9090.8766899999991</v>
      </c>
      <c r="E36" s="11">
        <v>0</v>
      </c>
      <c r="F36" s="11">
        <v>8676.0437600000005</v>
      </c>
      <c r="G36" s="11">
        <v>0</v>
      </c>
      <c r="H36" s="11">
        <v>0</v>
      </c>
      <c r="I36" s="11">
        <v>0</v>
      </c>
      <c r="J36" s="11">
        <v>1272.1986399999987</v>
      </c>
      <c r="K36" s="11">
        <v>35.032669999999996</v>
      </c>
      <c r="L36" s="11">
        <v>4878.0419099999999</v>
      </c>
      <c r="M36" s="11">
        <v>1138.415</v>
      </c>
      <c r="N36" s="11">
        <v>68110.258569999991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206.45059000000001</v>
      </c>
      <c r="W36" s="11">
        <v>1119.6025400000001</v>
      </c>
      <c r="X36" s="11">
        <v>240.42225999999988</v>
      </c>
      <c r="Y36" s="11">
        <v>-10</v>
      </c>
      <c r="Z36" s="11">
        <v>0</v>
      </c>
      <c r="AA36" s="11">
        <v>1556.4753899999998</v>
      </c>
      <c r="AB36" s="11">
        <v>69666.733959999998</v>
      </c>
    </row>
    <row r="37" spans="1:28" s="572" customFormat="1" ht="12" customHeight="1" x14ac:dyDescent="0.2">
      <c r="A37" s="14" t="s">
        <v>761</v>
      </c>
      <c r="B37" s="15">
        <v>0</v>
      </c>
      <c r="C37" s="15">
        <v>153413.56484000001</v>
      </c>
      <c r="D37" s="15">
        <v>16732.38176</v>
      </c>
      <c r="E37" s="15">
        <v>4340.8154599999998</v>
      </c>
      <c r="F37" s="15">
        <v>27862.948160000004</v>
      </c>
      <c r="G37" s="15">
        <v>0</v>
      </c>
      <c r="H37" s="15">
        <v>0</v>
      </c>
      <c r="I37" s="15">
        <v>0</v>
      </c>
      <c r="J37" s="15">
        <v>453.10491999999994</v>
      </c>
      <c r="K37" s="15">
        <v>0</v>
      </c>
      <c r="L37" s="15">
        <v>17698.957560000003</v>
      </c>
      <c r="M37" s="15">
        <v>2000.5786199999998</v>
      </c>
      <c r="N37" s="15">
        <v>222502.35132000002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55.098690000000005</v>
      </c>
      <c r="V37" s="15">
        <v>0</v>
      </c>
      <c r="W37" s="15">
        <v>1189.1946400000002</v>
      </c>
      <c r="X37" s="15">
        <v>217.40197999999998</v>
      </c>
      <c r="Y37" s="15">
        <v>3262.67616</v>
      </c>
      <c r="Z37" s="15">
        <v>1331.1318799999999</v>
      </c>
      <c r="AA37" s="15">
        <v>6055.50335</v>
      </c>
      <c r="AB37" s="15">
        <v>228557.85467000003</v>
      </c>
    </row>
    <row r="38" spans="1:28" s="572" customFormat="1" ht="12" customHeight="1" x14ac:dyDescent="0.2">
      <c r="A38" s="19" t="s">
        <v>829</v>
      </c>
      <c r="B38" s="16">
        <v>0</v>
      </c>
      <c r="C38" s="16">
        <v>19209.322150000004</v>
      </c>
      <c r="D38" s="16">
        <v>48216.426319999999</v>
      </c>
      <c r="E38" s="16">
        <v>180841.76564999999</v>
      </c>
      <c r="F38" s="16">
        <v>32662.425951833764</v>
      </c>
      <c r="G38" s="16">
        <v>423.34780999999998</v>
      </c>
      <c r="H38" s="16">
        <v>0</v>
      </c>
      <c r="I38" s="16">
        <v>0</v>
      </c>
      <c r="J38" s="16">
        <v>179.55225999999976</v>
      </c>
      <c r="K38" s="16">
        <v>74.683000000000007</v>
      </c>
      <c r="L38" s="16">
        <v>16340.4851</v>
      </c>
      <c r="M38" s="16">
        <v>121.80529999999993</v>
      </c>
      <c r="N38" s="16">
        <v>298069.81354183384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5.7951800000000002</v>
      </c>
      <c r="V38" s="16">
        <v>251.98325</v>
      </c>
      <c r="W38" s="16">
        <v>6939.0765000000001</v>
      </c>
      <c r="X38" s="16">
        <v>5002.6412700000001</v>
      </c>
      <c r="Y38" s="16">
        <v>0</v>
      </c>
      <c r="Z38" s="16">
        <v>0</v>
      </c>
      <c r="AA38" s="16">
        <v>12199.496200000001</v>
      </c>
      <c r="AB38" s="16">
        <v>310269.30974183383</v>
      </c>
    </row>
    <row r="39" spans="1:28" s="517" customFormat="1" ht="12" customHeight="1" x14ac:dyDescent="0.2">
      <c r="A39" s="12" t="s">
        <v>1581</v>
      </c>
      <c r="B39" s="11">
        <v>14.012120000000001</v>
      </c>
      <c r="C39" s="11">
        <v>452641.35502000002</v>
      </c>
      <c r="D39" s="11">
        <v>78898.228589999999</v>
      </c>
      <c r="E39" s="11">
        <v>55029.331010000009</v>
      </c>
      <c r="F39" s="11">
        <v>389253.00288000004</v>
      </c>
      <c r="G39" s="11">
        <v>66.87312</v>
      </c>
      <c r="H39" s="11">
        <v>0</v>
      </c>
      <c r="I39" s="11">
        <v>0</v>
      </c>
      <c r="J39" s="11">
        <v>3.7649999998509882E-2</v>
      </c>
      <c r="K39" s="11">
        <v>0</v>
      </c>
      <c r="L39" s="11">
        <v>64323.789369999999</v>
      </c>
      <c r="M39" s="11">
        <v>32602.567810000004</v>
      </c>
      <c r="N39" s="11">
        <v>1072829.1975700001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110.71445</v>
      </c>
      <c r="V39" s="11">
        <v>43281.690759999998</v>
      </c>
      <c r="W39" s="11">
        <v>38092.641010000007</v>
      </c>
      <c r="X39" s="11">
        <v>7790.1968699999989</v>
      </c>
      <c r="Y39" s="11">
        <v>4.5129599999999996</v>
      </c>
      <c r="Z39" s="11">
        <v>17.040110000000002</v>
      </c>
      <c r="AA39" s="11">
        <v>89296.796159999998</v>
      </c>
      <c r="AB39" s="11">
        <v>1162125.99373</v>
      </c>
    </row>
    <row r="40" spans="1:28" s="517" customFormat="1" ht="12" customHeight="1" x14ac:dyDescent="0.2">
      <c r="A40" s="12" t="s">
        <v>1527</v>
      </c>
      <c r="B40" s="11">
        <v>7.8E-2</v>
      </c>
      <c r="C40" s="11">
        <v>44071.553</v>
      </c>
      <c r="D40" s="11">
        <v>22826.720000000001</v>
      </c>
      <c r="E40" s="11">
        <v>4096</v>
      </c>
      <c r="F40" s="11">
        <v>26542.177</v>
      </c>
      <c r="G40" s="11">
        <v>0</v>
      </c>
      <c r="H40" s="11">
        <v>0</v>
      </c>
      <c r="I40" s="11">
        <v>0</v>
      </c>
      <c r="J40" s="11">
        <v>25.545000000000002</v>
      </c>
      <c r="K40" s="11">
        <v>0</v>
      </c>
      <c r="L40" s="11">
        <v>12161.924000000001</v>
      </c>
      <c r="M40" s="11">
        <v>512.37099999999998</v>
      </c>
      <c r="N40" s="11">
        <v>110236.36799999999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1059.856</v>
      </c>
      <c r="X40" s="11">
        <v>1069.903</v>
      </c>
      <c r="Y40" s="11">
        <v>31.748000000000001</v>
      </c>
      <c r="Z40" s="11">
        <v>0</v>
      </c>
      <c r="AA40" s="11">
        <v>2161.5070000000001</v>
      </c>
      <c r="AB40" s="11">
        <v>112397.87499999999</v>
      </c>
    </row>
    <row r="41" spans="1:28" s="517" customFormat="1" ht="12" customHeight="1" x14ac:dyDescent="0.2">
      <c r="A41" s="12" t="s">
        <v>828</v>
      </c>
      <c r="B41" s="11">
        <v>37.832949999999997</v>
      </c>
      <c r="C41" s="11">
        <v>117631.65226999999</v>
      </c>
      <c r="D41" s="11">
        <v>29295.631120000002</v>
      </c>
      <c r="E41" s="11">
        <v>3946.3608300000001</v>
      </c>
      <c r="F41" s="11">
        <v>107261.44671999998</v>
      </c>
      <c r="G41" s="11">
        <v>9.2126900000000003</v>
      </c>
      <c r="H41" s="11">
        <v>0</v>
      </c>
      <c r="I41" s="11">
        <v>0</v>
      </c>
      <c r="J41" s="11">
        <v>0</v>
      </c>
      <c r="K41" s="11">
        <v>36.795000000000002</v>
      </c>
      <c r="L41" s="11">
        <v>26869.617330000001</v>
      </c>
      <c r="M41" s="11">
        <v>3528.6235199999996</v>
      </c>
      <c r="N41" s="11">
        <v>288617.17242999998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140.12501</v>
      </c>
      <c r="W41" s="11">
        <v>33163.475129999999</v>
      </c>
      <c r="X41" s="11">
        <v>615.63564000000008</v>
      </c>
      <c r="Y41" s="11">
        <v>68.583399999999997</v>
      </c>
      <c r="Z41" s="11">
        <v>0</v>
      </c>
      <c r="AA41" s="11">
        <v>33987.819180000006</v>
      </c>
      <c r="AB41" s="11">
        <v>322604.99160999997</v>
      </c>
    </row>
    <row r="42" spans="1:28" s="517" customFormat="1" ht="12" customHeight="1" x14ac:dyDescent="0.2">
      <c r="A42" s="19" t="s">
        <v>799</v>
      </c>
      <c r="B42" s="16">
        <v>6.132E-2</v>
      </c>
      <c r="C42" s="16">
        <v>13059.25454</v>
      </c>
      <c r="D42" s="16">
        <v>2031.0258700000002</v>
      </c>
      <c r="E42" s="16">
        <v>15.636899999999999</v>
      </c>
      <c r="F42" s="16">
        <v>13858.64688</v>
      </c>
      <c r="G42" s="16">
        <v>0</v>
      </c>
      <c r="H42" s="16">
        <v>0</v>
      </c>
      <c r="I42" s="16">
        <v>0</v>
      </c>
      <c r="J42" s="16">
        <v>1421.4718300000002</v>
      </c>
      <c r="K42" s="16">
        <v>0</v>
      </c>
      <c r="L42" s="16">
        <v>15023.384049999999</v>
      </c>
      <c r="M42" s="16">
        <v>884.80939000000001</v>
      </c>
      <c r="N42" s="16">
        <v>46294.290779999996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3.1532499999999999</v>
      </c>
      <c r="V42" s="16">
        <v>134.84323000000001</v>
      </c>
      <c r="W42" s="16">
        <v>1728.4290500000006</v>
      </c>
      <c r="X42" s="16">
        <v>177.30337999999989</v>
      </c>
      <c r="Y42" s="16">
        <v>0</v>
      </c>
      <c r="Z42" s="16">
        <v>0</v>
      </c>
      <c r="AA42" s="16">
        <v>2043.7289100000005</v>
      </c>
      <c r="AB42" s="16">
        <v>48338.019689999994</v>
      </c>
    </row>
    <row r="43" spans="1:28" s="517" customFormat="1" ht="12" customHeight="1" x14ac:dyDescent="0.2">
      <c r="A43" s="12" t="s">
        <v>1168</v>
      </c>
      <c r="B43" s="11">
        <v>0</v>
      </c>
      <c r="C43" s="11">
        <v>278969.72789000004</v>
      </c>
      <c r="D43" s="11">
        <v>67911.810389999999</v>
      </c>
      <c r="E43" s="11">
        <v>12080.409599999999</v>
      </c>
      <c r="F43" s="11">
        <v>121841.50149</v>
      </c>
      <c r="G43" s="11">
        <v>0</v>
      </c>
      <c r="H43" s="11">
        <v>0</v>
      </c>
      <c r="I43" s="11">
        <v>0</v>
      </c>
      <c r="J43" s="11">
        <v>1499.5517300000042</v>
      </c>
      <c r="K43" s="11">
        <v>7.6911400000000008</v>
      </c>
      <c r="L43" s="11">
        <v>50649.856350000002</v>
      </c>
      <c r="M43" s="11">
        <v>2053.84321</v>
      </c>
      <c r="N43" s="11">
        <v>535014.39179999998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125.125</v>
      </c>
      <c r="W43" s="11">
        <v>4264.3466200000003</v>
      </c>
      <c r="X43" s="11">
        <v>2591.7794700000004</v>
      </c>
      <c r="Y43" s="11">
        <v>37.147440000000003</v>
      </c>
      <c r="Z43" s="11">
        <v>3453.8811700000001</v>
      </c>
      <c r="AA43" s="11">
        <v>10472.279700000001</v>
      </c>
      <c r="AB43" s="11">
        <v>545486.67149999994</v>
      </c>
    </row>
    <row r="44" spans="1:28" s="517" customFormat="1" ht="12" customHeight="1" x14ac:dyDescent="0.2">
      <c r="A44" s="12" t="s">
        <v>2088</v>
      </c>
      <c r="B44" s="11">
        <v>4.9500000000000004E-3</v>
      </c>
      <c r="C44" s="11">
        <v>1485.5303999999999</v>
      </c>
      <c r="D44" s="11">
        <v>9155.7699600000014</v>
      </c>
      <c r="E44" s="11">
        <v>189.48334</v>
      </c>
      <c r="F44" s="11">
        <v>1227.6265099999998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5271.3759399999999</v>
      </c>
      <c r="M44" s="11">
        <v>3.8784000000000001</v>
      </c>
      <c r="N44" s="11">
        <v>17333.669500000004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107.5097</v>
      </c>
      <c r="V44" s="11">
        <v>177.91455999999999</v>
      </c>
      <c r="W44" s="11">
        <v>151.2363</v>
      </c>
      <c r="X44" s="11">
        <v>304.88112000000001</v>
      </c>
      <c r="Y44" s="11">
        <v>0.10903</v>
      </c>
      <c r="Z44" s="11">
        <v>7.9545699999999995</v>
      </c>
      <c r="AA44" s="11">
        <v>749.60527999999999</v>
      </c>
      <c r="AB44" s="11">
        <v>18083.274780000003</v>
      </c>
    </row>
    <row r="45" spans="1:28" s="517" customFormat="1" ht="12" customHeight="1" x14ac:dyDescent="0.2">
      <c r="A45" s="14" t="s">
        <v>1535</v>
      </c>
      <c r="B45" s="15">
        <v>0</v>
      </c>
      <c r="C45" s="15">
        <v>3018.7634299999995</v>
      </c>
      <c r="D45" s="15">
        <v>4438.9896600000002</v>
      </c>
      <c r="E45" s="15">
        <v>11879.05493</v>
      </c>
      <c r="F45" s="15">
        <v>9714.4372600000006</v>
      </c>
      <c r="G45" s="15">
        <v>0</v>
      </c>
      <c r="H45" s="15">
        <v>0</v>
      </c>
      <c r="I45" s="15">
        <v>0</v>
      </c>
      <c r="J45" s="15">
        <v>121.41867000000005</v>
      </c>
      <c r="K45" s="15">
        <v>10.586229999999999</v>
      </c>
      <c r="L45" s="15">
        <v>3550.9215100000001</v>
      </c>
      <c r="M45" s="15">
        <v>303.49490000000003</v>
      </c>
      <c r="N45" s="15">
        <v>33037.666590000001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810.23530000000005</v>
      </c>
      <c r="X45" s="15">
        <v>96.765510000000006</v>
      </c>
      <c r="Y45" s="15">
        <v>0</v>
      </c>
      <c r="Z45" s="15">
        <v>468.19871000000001</v>
      </c>
      <c r="AA45" s="15">
        <v>1375.1995200000001</v>
      </c>
      <c r="AB45" s="15">
        <v>34412.866110000003</v>
      </c>
    </row>
    <row r="46" spans="1:28" s="517" customFormat="1" ht="12" customHeight="1" x14ac:dyDescent="0.2">
      <c r="A46" s="12" t="s">
        <v>759</v>
      </c>
      <c r="B46" s="11">
        <v>0</v>
      </c>
      <c r="C46" s="11">
        <v>476305.77754999994</v>
      </c>
      <c r="D46" s="11">
        <v>64363.29752</v>
      </c>
      <c r="E46" s="11">
        <v>88696.700030000007</v>
      </c>
      <c r="F46" s="11">
        <v>351594.36210999999</v>
      </c>
      <c r="G46" s="11">
        <v>0</v>
      </c>
      <c r="H46" s="11">
        <v>0</v>
      </c>
      <c r="I46" s="11">
        <v>0</v>
      </c>
      <c r="J46" s="11">
        <v>755.62904999999978</v>
      </c>
      <c r="K46" s="11">
        <v>80.788339999999991</v>
      </c>
      <c r="L46" s="11">
        <v>83709.008749999994</v>
      </c>
      <c r="M46" s="11">
        <v>612.9375999999977</v>
      </c>
      <c r="N46" s="11">
        <v>1066118.50095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148249.98152999999</v>
      </c>
      <c r="W46" s="11">
        <v>10495.396649999999</v>
      </c>
      <c r="X46" s="11">
        <v>14325.12744</v>
      </c>
      <c r="Y46" s="11">
        <v>28.030150000000003</v>
      </c>
      <c r="Z46" s="11">
        <v>7271.6478699999998</v>
      </c>
      <c r="AA46" s="11">
        <v>180370.18364</v>
      </c>
      <c r="AB46" s="11">
        <v>1246488.68459</v>
      </c>
    </row>
    <row r="47" spans="1:28" s="517" customFormat="1" ht="12" customHeight="1" x14ac:dyDescent="0.2">
      <c r="A47" s="12" t="s">
        <v>1528</v>
      </c>
      <c r="B47" s="11">
        <v>7.6270800000000003</v>
      </c>
      <c r="C47" s="11">
        <v>145710.27065513635</v>
      </c>
      <c r="D47" s="11">
        <v>2331.1257999999998</v>
      </c>
      <c r="E47" s="11">
        <v>26362.607499999998</v>
      </c>
      <c r="F47" s="11">
        <v>34328.179609999977</v>
      </c>
      <c r="G47" s="11">
        <v>0</v>
      </c>
      <c r="H47" s="11">
        <v>0</v>
      </c>
      <c r="I47" s="11">
        <v>0</v>
      </c>
      <c r="J47" s="11">
        <v>0</v>
      </c>
      <c r="K47" s="11">
        <v>11.023160000000001</v>
      </c>
      <c r="L47" s="11">
        <v>18352.9535</v>
      </c>
      <c r="M47" s="11">
        <v>3996.2808100000047</v>
      </c>
      <c r="N47" s="11">
        <v>231100.06811513635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125.125</v>
      </c>
      <c r="W47" s="11">
        <v>467.20718999999997</v>
      </c>
      <c r="X47" s="11">
        <v>435.34524000000005</v>
      </c>
      <c r="Y47" s="11">
        <v>0</v>
      </c>
      <c r="Z47" s="11">
        <v>4151.2105199999996</v>
      </c>
      <c r="AA47" s="11">
        <v>5178.8879499999994</v>
      </c>
      <c r="AB47" s="11">
        <v>236278.95606513636</v>
      </c>
    </row>
    <row r="48" spans="1:28" s="517" customFormat="1" ht="12" customHeight="1" x14ac:dyDescent="0.2">
      <c r="A48" s="14" t="s">
        <v>752</v>
      </c>
      <c r="B48" s="15">
        <v>0.68003000000000002</v>
      </c>
      <c r="C48" s="15">
        <v>172953.57820000002</v>
      </c>
      <c r="D48" s="15">
        <v>24503.785969999997</v>
      </c>
      <c r="E48" s="15">
        <v>35079.986650000006</v>
      </c>
      <c r="F48" s="15">
        <v>103109.24789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38036.23416</v>
      </c>
      <c r="M48" s="15">
        <v>3907.2817099999997</v>
      </c>
      <c r="N48" s="15">
        <v>377590.79460999998</v>
      </c>
      <c r="O48" s="15">
        <v>0</v>
      </c>
      <c r="P48" s="15">
        <v>0</v>
      </c>
      <c r="Q48" s="15">
        <v>0</v>
      </c>
      <c r="R48" s="15">
        <v>0</v>
      </c>
      <c r="S48" s="15">
        <v>223.0608900000006</v>
      </c>
      <c r="T48" s="15">
        <v>0</v>
      </c>
      <c r="U48" s="15">
        <v>53.735370000000003</v>
      </c>
      <c r="V48" s="15">
        <v>125.125</v>
      </c>
      <c r="W48" s="15">
        <v>1270.8289000000004</v>
      </c>
      <c r="X48" s="15">
        <v>34194.370200000005</v>
      </c>
      <c r="Y48" s="15">
        <v>0</v>
      </c>
      <c r="Z48" s="15">
        <v>20436.636979999999</v>
      </c>
      <c r="AA48" s="15">
        <v>56303.757340000011</v>
      </c>
      <c r="AB48" s="15">
        <v>433894.55194999999</v>
      </c>
    </row>
    <row r="49" spans="1:28" s="826" customFormat="1" ht="12" customHeight="1" x14ac:dyDescent="0.2">
      <c r="A49" s="1125" t="s">
        <v>581</v>
      </c>
      <c r="B49" s="1122">
        <v>260.05820999999992</v>
      </c>
      <c r="C49" s="1122">
        <v>5624296.075453274</v>
      </c>
      <c r="D49" s="1122">
        <v>1663465.1742546505</v>
      </c>
      <c r="E49" s="1122">
        <v>3429638.448379999</v>
      </c>
      <c r="F49" s="1122">
        <v>4387224.2717356021</v>
      </c>
      <c r="G49" s="1122">
        <v>11277.966119999999</v>
      </c>
      <c r="H49" s="1122">
        <v>0</v>
      </c>
      <c r="I49" s="1122">
        <v>0</v>
      </c>
      <c r="J49" s="1122">
        <v>49065.731439999981</v>
      </c>
      <c r="K49" s="1122">
        <v>5979.9981599999992</v>
      </c>
      <c r="L49" s="1122">
        <v>1384939.7874658513</v>
      </c>
      <c r="M49" s="1122">
        <v>130350.75406809544</v>
      </c>
      <c r="N49" s="1122">
        <v>16686498.265287472</v>
      </c>
      <c r="O49" s="1122">
        <v>12873.29615</v>
      </c>
      <c r="P49" s="1122">
        <v>0</v>
      </c>
      <c r="Q49" s="1122">
        <v>0</v>
      </c>
      <c r="R49" s="1122">
        <v>0</v>
      </c>
      <c r="S49" s="1122">
        <v>223.0608900000006</v>
      </c>
      <c r="T49" s="1122">
        <v>4.4066000000000001</v>
      </c>
      <c r="U49" s="1122">
        <v>2013.0998600000003</v>
      </c>
      <c r="V49" s="1122">
        <v>843558.62356000009</v>
      </c>
      <c r="W49" s="1122">
        <v>579293.19218000001</v>
      </c>
      <c r="X49" s="1122">
        <v>518811.37133999995</v>
      </c>
      <c r="Y49" s="1122">
        <v>19153.20264</v>
      </c>
      <c r="Z49" s="1122">
        <v>286864.33176000003</v>
      </c>
      <c r="AA49" s="1122">
        <v>2262794.5849799998</v>
      </c>
      <c r="AB49" s="1122">
        <v>18949292.85026747</v>
      </c>
    </row>
    <row r="50" spans="1:28" s="451" customFormat="1" ht="12" customHeight="1" x14ac:dyDescent="0.2">
      <c r="A50" s="811" t="s">
        <v>576</v>
      </c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</row>
    <row r="51" spans="1:28" s="451" customFormat="1" ht="12" customHeight="1" x14ac:dyDescent="0.2">
      <c r="A51" s="12" t="s">
        <v>1529</v>
      </c>
      <c r="B51" s="11">
        <v>1.4684099999999889</v>
      </c>
      <c r="C51" s="11">
        <v>87993.666779999912</v>
      </c>
      <c r="D51" s="11">
        <v>4958.3605099999977</v>
      </c>
      <c r="E51" s="11">
        <v>97123.796049999975</v>
      </c>
      <c r="F51" s="11">
        <v>41846.56439</v>
      </c>
      <c r="G51" s="11">
        <v>4.0800000000000003E-3</v>
      </c>
      <c r="H51" s="11">
        <v>727.65364999999997</v>
      </c>
      <c r="I51" s="11">
        <v>0</v>
      </c>
      <c r="J51" s="11">
        <v>1.0000000242143869E-5</v>
      </c>
      <c r="K51" s="11">
        <v>144.02770000000004</v>
      </c>
      <c r="L51" s="11">
        <v>6724.4186400000026</v>
      </c>
      <c r="M51" s="11">
        <v>329.88159000000019</v>
      </c>
      <c r="N51" s="11">
        <v>239849.84180999987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54.926350000000006</v>
      </c>
      <c r="V51" s="11">
        <v>99.995000000000005</v>
      </c>
      <c r="W51" s="11">
        <v>4775.8888799999986</v>
      </c>
      <c r="X51" s="11">
        <v>190.88218999999995</v>
      </c>
      <c r="Y51" s="11">
        <v>22.062089999999966</v>
      </c>
      <c r="Z51" s="11">
        <v>3266.6634799999988</v>
      </c>
      <c r="AA51" s="11">
        <v>8410.4179899999981</v>
      </c>
      <c r="AB51" s="11">
        <v>248260.25979999985</v>
      </c>
    </row>
    <row r="52" spans="1:28" s="517" customFormat="1" ht="12" customHeight="1" x14ac:dyDescent="0.2">
      <c r="A52" s="12" t="s">
        <v>103</v>
      </c>
      <c r="B52" s="11">
        <v>0</v>
      </c>
      <c r="C52" s="11">
        <v>56438.863690000006</v>
      </c>
      <c r="D52" s="11">
        <v>0</v>
      </c>
      <c r="E52" s="11">
        <v>0</v>
      </c>
      <c r="F52" s="11">
        <v>5997.6623499999996</v>
      </c>
      <c r="G52" s="11">
        <v>0</v>
      </c>
      <c r="H52" s="11">
        <v>0</v>
      </c>
      <c r="I52" s="11">
        <v>0</v>
      </c>
      <c r="J52" s="11">
        <v>0</v>
      </c>
      <c r="K52" s="11">
        <v>4.71922</v>
      </c>
      <c r="L52" s="11">
        <v>292.95752000000005</v>
      </c>
      <c r="M52" s="11">
        <v>1173.9958200000001</v>
      </c>
      <c r="N52" s="11">
        <v>63908.198600000003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0.45</v>
      </c>
      <c r="V52" s="11">
        <v>0</v>
      </c>
      <c r="W52" s="11">
        <v>1038.7384199999999</v>
      </c>
      <c r="X52" s="11">
        <v>116.01759000000001</v>
      </c>
      <c r="Y52" s="11">
        <v>0</v>
      </c>
      <c r="Z52" s="11">
        <v>0</v>
      </c>
      <c r="AA52" s="11">
        <v>1155.2060099999999</v>
      </c>
      <c r="AB52" s="11">
        <v>65063.404610000005</v>
      </c>
    </row>
    <row r="53" spans="1:28" s="517" customFormat="1" ht="12" customHeight="1" x14ac:dyDescent="0.2">
      <c r="A53" s="12" t="s">
        <v>0</v>
      </c>
      <c r="B53" s="11">
        <v>0</v>
      </c>
      <c r="C53" s="11">
        <v>10110.766160000001</v>
      </c>
      <c r="D53" s="11">
        <v>79.825000000000003</v>
      </c>
      <c r="E53" s="11">
        <v>0</v>
      </c>
      <c r="F53" s="11">
        <v>28.084259999999997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155.0248</v>
      </c>
      <c r="M53" s="11">
        <v>202.29223999999999</v>
      </c>
      <c r="N53" s="11">
        <v>10575.992460000001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24.107029999999998</v>
      </c>
      <c r="V53" s="11">
        <v>0</v>
      </c>
      <c r="W53" s="11">
        <v>249.7890299999998</v>
      </c>
      <c r="X53" s="11">
        <v>158.74520000000007</v>
      </c>
      <c r="Y53" s="11">
        <v>0</v>
      </c>
      <c r="Z53" s="11">
        <v>0</v>
      </c>
      <c r="AA53" s="11">
        <v>432.64125999999987</v>
      </c>
      <c r="AB53" s="11">
        <v>11008.633720000002</v>
      </c>
    </row>
    <row r="54" spans="1:28" s="517" customFormat="1" ht="12" customHeight="1" x14ac:dyDescent="0.2">
      <c r="A54" s="12" t="s">
        <v>832</v>
      </c>
      <c r="B54" s="11">
        <v>0.28433999999999998</v>
      </c>
      <c r="C54" s="11">
        <v>11101.97176</v>
      </c>
      <c r="D54" s="11">
        <v>0</v>
      </c>
      <c r="E54" s="11">
        <v>46598.804074769425</v>
      </c>
      <c r="F54" s="11">
        <v>3780.4190800000001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1431.46074</v>
      </c>
      <c r="M54" s="11">
        <v>485.83698000000004</v>
      </c>
      <c r="N54" s="11">
        <v>63398.776974769426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993.92235000000005</v>
      </c>
      <c r="X54" s="11">
        <v>539.20325000000003</v>
      </c>
      <c r="Y54" s="11">
        <v>0</v>
      </c>
      <c r="Z54" s="11">
        <v>0</v>
      </c>
      <c r="AA54" s="11">
        <v>1533.1256000000001</v>
      </c>
      <c r="AB54" s="11">
        <v>64931.902574769425</v>
      </c>
    </row>
    <row r="55" spans="1:28" s="517" customFormat="1" ht="12" customHeight="1" x14ac:dyDescent="0.2">
      <c r="A55" s="12" t="s">
        <v>1531</v>
      </c>
      <c r="B55" s="11">
        <v>0.23608999999999999</v>
      </c>
      <c r="C55" s="11">
        <v>49374.18172</v>
      </c>
      <c r="D55" s="11">
        <v>948.53741000000002</v>
      </c>
      <c r="E55" s="11">
        <v>11593.25526</v>
      </c>
      <c r="F55" s="11">
        <v>13588.230970000001</v>
      </c>
      <c r="G55" s="11">
        <v>0</v>
      </c>
      <c r="H55" s="11">
        <v>205.38504999999998</v>
      </c>
      <c r="I55" s="11">
        <v>0</v>
      </c>
      <c r="J55" s="11">
        <v>0</v>
      </c>
      <c r="K55" s="11">
        <v>7.2059300000000004</v>
      </c>
      <c r="L55" s="11">
        <v>1167.95721</v>
      </c>
      <c r="M55" s="11">
        <v>603.00390000000004</v>
      </c>
      <c r="N55" s="11">
        <v>77487.993539999981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595.82945000000063</v>
      </c>
      <c r="X55" s="11">
        <v>277.21935999999988</v>
      </c>
      <c r="Y55" s="11">
        <v>0</v>
      </c>
      <c r="Z55" s="11">
        <v>0</v>
      </c>
      <c r="AA55" s="11">
        <v>873.04881000000046</v>
      </c>
      <c r="AB55" s="11">
        <v>78361.042349999989</v>
      </c>
    </row>
    <row r="56" spans="1:28" s="517" customFormat="1" ht="12" customHeight="1" x14ac:dyDescent="0.2">
      <c r="A56" s="14" t="s">
        <v>1534</v>
      </c>
      <c r="B56" s="15">
        <v>0.18605000000000002</v>
      </c>
      <c r="C56" s="15">
        <v>52727.498159999996</v>
      </c>
      <c r="D56" s="15">
        <v>289.93784999999997</v>
      </c>
      <c r="E56" s="15">
        <v>17396.700400000002</v>
      </c>
      <c r="F56" s="15">
        <v>2506.2729099999997</v>
      </c>
      <c r="G56" s="15">
        <v>0</v>
      </c>
      <c r="H56" s="15">
        <v>886.83418999999992</v>
      </c>
      <c r="I56" s="15">
        <v>0</v>
      </c>
      <c r="J56" s="15">
        <v>0</v>
      </c>
      <c r="K56" s="15">
        <v>0</v>
      </c>
      <c r="L56" s="15">
        <v>340.50089000000003</v>
      </c>
      <c r="M56" s="15">
        <v>2864.93165</v>
      </c>
      <c r="N56" s="15">
        <v>77012.862099999984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0.24281999999994877</v>
      </c>
      <c r="V56" s="15">
        <v>0</v>
      </c>
      <c r="W56" s="15">
        <v>368.11283999999995</v>
      </c>
      <c r="X56" s="15">
        <v>105.63385999999987</v>
      </c>
      <c r="Y56" s="15">
        <v>0</v>
      </c>
      <c r="Z56" s="15">
        <v>251.88425000000001</v>
      </c>
      <c r="AA56" s="15">
        <v>725.87376999999969</v>
      </c>
      <c r="AB56" s="15">
        <v>77738.73586999999</v>
      </c>
    </row>
    <row r="57" spans="1:28" s="826" customFormat="1" ht="12" customHeight="1" x14ac:dyDescent="0.2">
      <c r="A57" s="1125" t="s">
        <v>582</v>
      </c>
      <c r="B57" s="1124">
        <v>2.1748899999999889</v>
      </c>
      <c r="C57" s="1124">
        <v>267746.94826999994</v>
      </c>
      <c r="D57" s="1124">
        <v>6276.6607699999977</v>
      </c>
      <c r="E57" s="1124">
        <v>172712.55578476941</v>
      </c>
      <c r="F57" s="1124">
        <v>67747.233959999998</v>
      </c>
      <c r="G57" s="1124">
        <v>4.0800000000000003E-3</v>
      </c>
      <c r="H57" s="1124">
        <v>1819.8728899999999</v>
      </c>
      <c r="I57" s="1124">
        <v>0</v>
      </c>
      <c r="J57" s="1124">
        <v>1.0000000242143869E-5</v>
      </c>
      <c r="K57" s="1124">
        <v>155.95285000000004</v>
      </c>
      <c r="L57" s="1124">
        <v>10112.319800000003</v>
      </c>
      <c r="M57" s="1124">
        <v>5659.94218</v>
      </c>
      <c r="N57" s="1124">
        <v>532233.66548476927</v>
      </c>
      <c r="O57" s="1124">
        <v>0</v>
      </c>
      <c r="P57" s="1124">
        <v>0</v>
      </c>
      <c r="Q57" s="1124">
        <v>0</v>
      </c>
      <c r="R57" s="1124">
        <v>0</v>
      </c>
      <c r="S57" s="1124">
        <v>0</v>
      </c>
      <c r="T57" s="1124">
        <v>0</v>
      </c>
      <c r="U57" s="1124">
        <v>79.726199999999963</v>
      </c>
      <c r="V57" s="1124">
        <v>99.995000000000005</v>
      </c>
      <c r="W57" s="1124">
        <v>8022.280969999998</v>
      </c>
      <c r="X57" s="1124">
        <v>1387.7014499999998</v>
      </c>
      <c r="Y57" s="1124">
        <v>22.062089999999966</v>
      </c>
      <c r="Z57" s="1124">
        <v>3518.5477299999989</v>
      </c>
      <c r="AA57" s="1124">
        <v>13130.313439999998</v>
      </c>
      <c r="AB57" s="1124">
        <v>545363.97892476921</v>
      </c>
    </row>
    <row r="58" spans="1:28" s="834" customFormat="1" ht="12" customHeight="1" x14ac:dyDescent="0.2">
      <c r="A58" s="1483" t="s">
        <v>3231</v>
      </c>
      <c r="B58" s="842"/>
      <c r="C58" s="843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  <c r="AB58" s="840"/>
    </row>
    <row r="59" spans="1:28" s="451" customFormat="1" ht="12" customHeight="1" x14ac:dyDescent="0.2">
      <c r="A59" s="12" t="s">
        <v>1420</v>
      </c>
      <c r="B59" s="11">
        <v>3.2872300000000001</v>
      </c>
      <c r="C59" s="11">
        <v>69058.909809999997</v>
      </c>
      <c r="D59" s="11">
        <v>8858.3025699999998</v>
      </c>
      <c r="E59" s="11">
        <v>70783.266699999993</v>
      </c>
      <c r="F59" s="11">
        <v>19183.36578</v>
      </c>
      <c r="G59" s="11">
        <v>0</v>
      </c>
      <c r="H59" s="11">
        <v>0</v>
      </c>
      <c r="I59" s="11">
        <v>1918.8473200000003</v>
      </c>
      <c r="J59" s="11">
        <v>42.772839999999967</v>
      </c>
      <c r="K59" s="11">
        <v>4.0869499999999999</v>
      </c>
      <c r="L59" s="11">
        <v>1586.86284</v>
      </c>
      <c r="M59" s="11">
        <v>2987.3776399999997</v>
      </c>
      <c r="N59" s="11">
        <v>174427.07967999994</v>
      </c>
      <c r="O59" s="11">
        <v>0</v>
      </c>
      <c r="P59" s="11">
        <v>0</v>
      </c>
      <c r="Q59" s="11">
        <v>0</v>
      </c>
      <c r="R59" s="11">
        <v>132023.43429</v>
      </c>
      <c r="S59" s="11">
        <v>0</v>
      </c>
      <c r="T59" s="11">
        <v>0</v>
      </c>
      <c r="U59" s="11">
        <v>0</v>
      </c>
      <c r="V59" s="11">
        <v>263.22298999999998</v>
      </c>
      <c r="W59" s="11">
        <v>3856.1354499999993</v>
      </c>
      <c r="X59" s="11">
        <v>5809.6559200000002</v>
      </c>
      <c r="Y59" s="11">
        <v>0</v>
      </c>
      <c r="Z59" s="11">
        <v>0</v>
      </c>
      <c r="AA59" s="11">
        <v>141952.44865000001</v>
      </c>
      <c r="AB59" s="11">
        <v>316379.52832999994</v>
      </c>
    </row>
    <row r="60" spans="1:28" s="517" customFormat="1" ht="12" customHeight="1" x14ac:dyDescent="0.2">
      <c r="A60" s="12" t="s">
        <v>798</v>
      </c>
      <c r="B60" s="11">
        <v>0</v>
      </c>
      <c r="C60" s="11">
        <v>61954.292009999997</v>
      </c>
      <c r="D60" s="11">
        <v>13709.47112</v>
      </c>
      <c r="E60" s="11">
        <v>549949.15526000003</v>
      </c>
      <c r="F60" s="11">
        <v>7370.7132999999985</v>
      </c>
      <c r="G60" s="11">
        <v>0</v>
      </c>
      <c r="H60" s="11">
        <v>4979.3025399999997</v>
      </c>
      <c r="I60" s="11">
        <v>1239.4042400000003</v>
      </c>
      <c r="J60" s="11">
        <v>0</v>
      </c>
      <c r="K60" s="11">
        <v>643.00705999999991</v>
      </c>
      <c r="L60" s="11">
        <v>1514.9920100000002</v>
      </c>
      <c r="M60" s="11">
        <v>346.81496000000004</v>
      </c>
      <c r="N60" s="11">
        <v>641707.15249999985</v>
      </c>
      <c r="O60" s="11">
        <v>0</v>
      </c>
      <c r="P60" s="11">
        <v>0</v>
      </c>
      <c r="Q60" s="11">
        <v>0</v>
      </c>
      <c r="R60" s="11">
        <v>701473.40276999981</v>
      </c>
      <c r="S60" s="11">
        <v>0</v>
      </c>
      <c r="T60" s="11">
        <v>0</v>
      </c>
      <c r="U60" s="11">
        <v>0.188</v>
      </c>
      <c r="V60" s="11">
        <v>1227.6202800000001</v>
      </c>
      <c r="W60" s="11">
        <v>229.18613000000036</v>
      </c>
      <c r="X60" s="11">
        <v>794.96169000000043</v>
      </c>
      <c r="Y60" s="11">
        <v>0</v>
      </c>
      <c r="Z60" s="11">
        <v>139.06422000000001</v>
      </c>
      <c r="AA60" s="11">
        <v>703864.42308999982</v>
      </c>
      <c r="AB60" s="11">
        <v>1345571.5755899996</v>
      </c>
    </row>
    <row r="61" spans="1:28" s="517" customFormat="1" ht="12" customHeight="1" x14ac:dyDescent="0.2">
      <c r="A61" s="12" t="s">
        <v>831</v>
      </c>
      <c r="B61" s="11">
        <v>14.154999999999999</v>
      </c>
      <c r="C61" s="11">
        <v>59951.461000000003</v>
      </c>
      <c r="D61" s="11">
        <v>82376.81</v>
      </c>
      <c r="E61" s="11">
        <v>2682557.4929999998</v>
      </c>
      <c r="F61" s="11">
        <v>8957.0939999999991</v>
      </c>
      <c r="G61" s="11">
        <v>0</v>
      </c>
      <c r="H61" s="11">
        <v>51779.559000000001</v>
      </c>
      <c r="I61" s="11">
        <v>4286411.5070000002</v>
      </c>
      <c r="J61" s="11">
        <v>0</v>
      </c>
      <c r="K61" s="11">
        <v>1096.3499999999999</v>
      </c>
      <c r="L61" s="11">
        <v>12601.371999999999</v>
      </c>
      <c r="M61" s="11">
        <v>1914.934</v>
      </c>
      <c r="N61" s="11">
        <v>7187660.7350000003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8762.1929999999993</v>
      </c>
      <c r="W61" s="11">
        <v>21311.444</v>
      </c>
      <c r="X61" s="11">
        <v>4297.9530000000004</v>
      </c>
      <c r="Y61" s="11">
        <v>58.142000000000003</v>
      </c>
      <c r="Z61" s="11">
        <v>0</v>
      </c>
      <c r="AA61" s="11">
        <v>34429.731999999996</v>
      </c>
      <c r="AB61" s="11">
        <v>7222090.4670000002</v>
      </c>
    </row>
    <row r="62" spans="1:28" s="517" customFormat="1" ht="12" customHeight="1" x14ac:dyDescent="0.2">
      <c r="A62" s="19" t="s">
        <v>1926</v>
      </c>
      <c r="B62" s="16">
        <v>0</v>
      </c>
      <c r="C62" s="16">
        <v>5004.1490000000003</v>
      </c>
      <c r="D62" s="16">
        <v>3523.0450000000001</v>
      </c>
      <c r="E62" s="16">
        <v>2364.165</v>
      </c>
      <c r="F62" s="16">
        <v>51.073999999999998</v>
      </c>
      <c r="G62" s="16">
        <v>0</v>
      </c>
      <c r="H62" s="16">
        <v>0</v>
      </c>
      <c r="I62" s="16">
        <v>1895.17</v>
      </c>
      <c r="J62" s="16">
        <v>0</v>
      </c>
      <c r="K62" s="16">
        <v>0</v>
      </c>
      <c r="L62" s="16">
        <v>33.229999999999997</v>
      </c>
      <c r="M62" s="16">
        <v>-26.513999999999999</v>
      </c>
      <c r="N62" s="16">
        <v>12844.319000000001</v>
      </c>
      <c r="O62" s="16">
        <v>0</v>
      </c>
      <c r="P62" s="16">
        <v>0</v>
      </c>
      <c r="Q62" s="16">
        <v>0</v>
      </c>
      <c r="R62" s="16">
        <v>23722.638999999999</v>
      </c>
      <c r="S62" s="16">
        <v>0</v>
      </c>
      <c r="T62" s="16">
        <v>0</v>
      </c>
      <c r="U62" s="16">
        <v>0</v>
      </c>
      <c r="V62" s="16">
        <v>0</v>
      </c>
      <c r="W62" s="16">
        <v>501.04700000000003</v>
      </c>
      <c r="X62" s="16">
        <v>1160.7629999999999</v>
      </c>
      <c r="Y62" s="16">
        <v>0</v>
      </c>
      <c r="Z62" s="16">
        <v>154.83500000000001</v>
      </c>
      <c r="AA62" s="16">
        <v>25539.283999999996</v>
      </c>
      <c r="AB62" s="16">
        <v>38383.602999999996</v>
      </c>
    </row>
    <row r="63" spans="1:28" s="517" customFormat="1" ht="12" customHeight="1" x14ac:dyDescent="0.2">
      <c r="A63" s="12" t="s">
        <v>1542</v>
      </c>
      <c r="B63" s="11">
        <v>1.8435899999999998</v>
      </c>
      <c r="C63" s="11">
        <v>235212.08991000001</v>
      </c>
      <c r="D63" s="11">
        <v>63971.519289999997</v>
      </c>
      <c r="E63" s="11">
        <v>409546.87809000001</v>
      </c>
      <c r="F63" s="11">
        <v>9848.7716600000003</v>
      </c>
      <c r="G63" s="11">
        <v>0</v>
      </c>
      <c r="H63" s="11">
        <v>404.06684999999999</v>
      </c>
      <c r="I63" s="11">
        <v>10546.002199999999</v>
      </c>
      <c r="J63" s="11">
        <v>0</v>
      </c>
      <c r="K63" s="11">
        <v>170.14800999999997</v>
      </c>
      <c r="L63" s="11">
        <v>15876.939869999998</v>
      </c>
      <c r="M63" s="11">
        <v>189.93076000000002</v>
      </c>
      <c r="N63" s="11">
        <v>745768.19022999995</v>
      </c>
      <c r="O63" s="11">
        <v>0</v>
      </c>
      <c r="P63" s="11">
        <v>0</v>
      </c>
      <c r="Q63" s="11">
        <v>144089.19688999999</v>
      </c>
      <c r="R63" s="11">
        <v>4051533.2958800001</v>
      </c>
      <c r="S63" s="11">
        <v>0</v>
      </c>
      <c r="T63" s="11">
        <v>0</v>
      </c>
      <c r="U63" s="11">
        <v>20.860799999999998</v>
      </c>
      <c r="V63" s="11">
        <v>849.45654999999999</v>
      </c>
      <c r="W63" s="11">
        <v>5800.125409999996</v>
      </c>
      <c r="X63" s="11">
        <v>4831.5983100000003</v>
      </c>
      <c r="Y63" s="11">
        <v>972.61920999999995</v>
      </c>
      <c r="Z63" s="11">
        <v>4104.7241000000004</v>
      </c>
      <c r="AA63" s="11">
        <v>4212201.877150001</v>
      </c>
      <c r="AB63" s="11">
        <v>4957970.0673800008</v>
      </c>
    </row>
    <row r="64" spans="1:28" s="517" customFormat="1" ht="12" customHeight="1" x14ac:dyDescent="0.2">
      <c r="A64" s="14" t="s">
        <v>1566</v>
      </c>
      <c r="B64" s="15">
        <v>0</v>
      </c>
      <c r="C64" s="15">
        <v>13201.024489999998</v>
      </c>
      <c r="D64" s="15">
        <v>2154.00965</v>
      </c>
      <c r="E64" s="15">
        <v>350261.41881</v>
      </c>
      <c r="F64" s="15">
        <v>486.63433000000003</v>
      </c>
      <c r="G64" s="15">
        <v>0</v>
      </c>
      <c r="H64" s="15">
        <v>2122.2889599999999</v>
      </c>
      <c r="I64" s="15">
        <v>208.75950999999998</v>
      </c>
      <c r="J64" s="15">
        <v>0</v>
      </c>
      <c r="K64" s="15">
        <v>0</v>
      </c>
      <c r="L64" s="15">
        <v>308.27183999999994</v>
      </c>
      <c r="M64" s="15">
        <v>4684.3989399999991</v>
      </c>
      <c r="N64" s="15">
        <v>373426.80652999994</v>
      </c>
      <c r="O64" s="15">
        <v>0</v>
      </c>
      <c r="P64" s="15">
        <v>0</v>
      </c>
      <c r="Q64" s="15">
        <v>0</v>
      </c>
      <c r="R64" s="15">
        <v>6355.4554900000003</v>
      </c>
      <c r="S64" s="15">
        <v>0</v>
      </c>
      <c r="T64" s="15">
        <v>0</v>
      </c>
      <c r="U64" s="15">
        <v>0</v>
      </c>
      <c r="V64" s="15">
        <v>398.72958</v>
      </c>
      <c r="W64" s="15">
        <v>0.253</v>
      </c>
      <c r="X64" s="15">
        <v>155.90100000000001</v>
      </c>
      <c r="Y64" s="15">
        <v>0</v>
      </c>
      <c r="Z64" s="15">
        <v>1457.241</v>
      </c>
      <c r="AA64" s="15">
        <v>8367.58007</v>
      </c>
      <c r="AB64" s="15">
        <v>381794.38659999997</v>
      </c>
    </row>
    <row r="65" spans="1:28" s="517" customFormat="1" ht="12" customHeight="1" x14ac:dyDescent="0.2">
      <c r="A65" s="19" t="s">
        <v>104</v>
      </c>
      <c r="B65" s="16">
        <v>1.173</v>
      </c>
      <c r="C65" s="16">
        <v>35753.321000000004</v>
      </c>
      <c r="D65" s="16">
        <v>17309.777999999998</v>
      </c>
      <c r="E65" s="16">
        <v>27161.314999999999</v>
      </c>
      <c r="F65" s="16">
        <v>4707.5770000000002</v>
      </c>
      <c r="G65" s="16">
        <v>0</v>
      </c>
      <c r="H65" s="16">
        <v>290.82900000000001</v>
      </c>
      <c r="I65" s="16">
        <v>4396.8670000000002</v>
      </c>
      <c r="J65" s="16">
        <v>0</v>
      </c>
      <c r="K65" s="16">
        <v>1262.24</v>
      </c>
      <c r="L65" s="16">
        <v>14757.462</v>
      </c>
      <c r="M65" s="16">
        <v>1041.1420000000001</v>
      </c>
      <c r="N65" s="16">
        <v>106681.70400000001</v>
      </c>
      <c r="O65" s="16">
        <v>0</v>
      </c>
      <c r="P65" s="16">
        <v>0</v>
      </c>
      <c r="Q65" s="16">
        <v>0</v>
      </c>
      <c r="R65" s="16">
        <v>578499.64099999995</v>
      </c>
      <c r="S65" s="16">
        <v>0</v>
      </c>
      <c r="T65" s="16">
        <v>0</v>
      </c>
      <c r="U65" s="16">
        <v>0</v>
      </c>
      <c r="V65" s="16">
        <v>263.351</v>
      </c>
      <c r="W65" s="16">
        <v>3518.002</v>
      </c>
      <c r="X65" s="16">
        <v>334131.96299999999</v>
      </c>
      <c r="Y65" s="16">
        <v>227.774</v>
      </c>
      <c r="Z65" s="16">
        <v>0</v>
      </c>
      <c r="AA65" s="16">
        <v>916640.73099999991</v>
      </c>
      <c r="AB65" s="16">
        <v>1023322.4349999999</v>
      </c>
    </row>
    <row r="66" spans="1:28" s="517" customFormat="1" ht="12" customHeight="1" x14ac:dyDescent="0.2">
      <c r="A66" s="12" t="s">
        <v>1421</v>
      </c>
      <c r="B66" s="11">
        <v>1.55965</v>
      </c>
      <c r="C66" s="11">
        <v>13568.94781</v>
      </c>
      <c r="D66" s="11">
        <v>6630.6505700000007</v>
      </c>
      <c r="E66" s="11">
        <v>90542.823759999985</v>
      </c>
      <c r="F66" s="11">
        <v>3082.0081099999998</v>
      </c>
      <c r="G66" s="11">
        <v>0</v>
      </c>
      <c r="H66" s="11">
        <v>91.846410000000006</v>
      </c>
      <c r="I66" s="11">
        <v>1480.4273599999999</v>
      </c>
      <c r="J66" s="11">
        <v>0</v>
      </c>
      <c r="K66" s="11">
        <v>7.852339999999999</v>
      </c>
      <c r="L66" s="11">
        <v>1757.1357700000001</v>
      </c>
      <c r="M66" s="11">
        <v>304.53413</v>
      </c>
      <c r="N66" s="11">
        <v>117467.78590999998</v>
      </c>
      <c r="O66" s="11">
        <v>0</v>
      </c>
      <c r="P66" s="11">
        <v>0</v>
      </c>
      <c r="Q66" s="11">
        <v>0</v>
      </c>
      <c r="R66" s="11">
        <v>151039.43672999999</v>
      </c>
      <c r="S66" s="11">
        <v>0</v>
      </c>
      <c r="T66" s="11">
        <v>0</v>
      </c>
      <c r="U66" s="11">
        <v>26.419590000000085</v>
      </c>
      <c r="V66" s="11">
        <v>361.59750000000003</v>
      </c>
      <c r="W66" s="11">
        <v>1651.1599799999999</v>
      </c>
      <c r="X66" s="11">
        <v>1247.4393899999998</v>
      </c>
      <c r="Y66" s="11">
        <v>78.204350000000005</v>
      </c>
      <c r="Z66" s="11">
        <v>0</v>
      </c>
      <c r="AA66" s="11">
        <v>154404.25754000002</v>
      </c>
      <c r="AB66" s="11">
        <v>271872.04345</v>
      </c>
    </row>
    <row r="67" spans="1:28" s="573" customFormat="1" ht="12" customHeight="1" x14ac:dyDescent="0.2">
      <c r="A67" s="12" t="s">
        <v>1567</v>
      </c>
      <c r="B67" s="11">
        <v>0</v>
      </c>
      <c r="C67" s="11">
        <v>125778.16982000001</v>
      </c>
      <c r="D67" s="11">
        <v>7944.2339900000006</v>
      </c>
      <c r="E67" s="11">
        <v>21370.878980000001</v>
      </c>
      <c r="F67" s="11">
        <v>25215.39114</v>
      </c>
      <c r="G67" s="11">
        <v>0</v>
      </c>
      <c r="H67" s="11">
        <v>0</v>
      </c>
      <c r="I67" s="11">
        <v>215989.13514000003</v>
      </c>
      <c r="J67" s="11">
        <v>0</v>
      </c>
      <c r="K67" s="11">
        <v>0</v>
      </c>
      <c r="L67" s="11">
        <v>17561.365269999998</v>
      </c>
      <c r="M67" s="11">
        <v>0</v>
      </c>
      <c r="N67" s="11">
        <v>413859.17434000009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27.464509999999997</v>
      </c>
      <c r="V67" s="11">
        <v>0</v>
      </c>
      <c r="W67" s="11">
        <v>1153.9250700000002</v>
      </c>
      <c r="X67" s="11">
        <v>1381.8905699999998</v>
      </c>
      <c r="Y67" s="11">
        <v>2.0287199999999999</v>
      </c>
      <c r="Z67" s="11">
        <v>1444.691</v>
      </c>
      <c r="AA67" s="11">
        <v>4009.9998699999996</v>
      </c>
      <c r="AB67" s="11">
        <v>417869.17421000008</v>
      </c>
    </row>
    <row r="68" spans="1:28" s="517" customFormat="1" ht="12" customHeight="1" x14ac:dyDescent="0.2">
      <c r="A68" s="19" t="s">
        <v>1532</v>
      </c>
      <c r="B68" s="16">
        <v>4.8039999999999999E-2</v>
      </c>
      <c r="C68" s="16">
        <v>620450.63276000007</v>
      </c>
      <c r="D68" s="16">
        <v>51686.326829999998</v>
      </c>
      <c r="E68" s="16">
        <v>82938.136799999993</v>
      </c>
      <c r="F68" s="16">
        <v>71431.987180000026</v>
      </c>
      <c r="G68" s="16">
        <v>0</v>
      </c>
      <c r="H68" s="16">
        <v>584.29926</v>
      </c>
      <c r="I68" s="16">
        <v>3338851.5944500002</v>
      </c>
      <c r="J68" s="16">
        <v>0</v>
      </c>
      <c r="K68" s="16">
        <v>5182.5819599999995</v>
      </c>
      <c r="L68" s="16">
        <v>35944.59506</v>
      </c>
      <c r="M68" s="16">
        <v>45.880710000000001</v>
      </c>
      <c r="N68" s="16">
        <v>4207116.0830500005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4.1689999999999996</v>
      </c>
      <c r="V68" s="16">
        <v>0</v>
      </c>
      <c r="W68" s="16">
        <v>2981.3011000000015</v>
      </c>
      <c r="X68" s="16">
        <v>12644.441440000006</v>
      </c>
      <c r="Y68" s="16">
        <v>0</v>
      </c>
      <c r="Z68" s="16">
        <v>1112.001</v>
      </c>
      <c r="AA68" s="16">
        <v>16741.912540000008</v>
      </c>
      <c r="AB68" s="16">
        <v>4223857.9955900004</v>
      </c>
    </row>
    <row r="69" spans="1:28" s="517" customFormat="1" ht="12" customHeight="1" x14ac:dyDescent="0.2">
      <c r="A69" s="12" t="s">
        <v>958</v>
      </c>
      <c r="B69" s="11">
        <v>0</v>
      </c>
      <c r="C69" s="11">
        <v>53559.866640000007</v>
      </c>
      <c r="D69" s="11">
        <v>7023.6661900000008</v>
      </c>
      <c r="E69" s="11">
        <v>130932.35327000001</v>
      </c>
      <c r="F69" s="11">
        <v>47499.248589999996</v>
      </c>
      <c r="G69" s="11">
        <v>0</v>
      </c>
      <c r="H69" s="11">
        <v>5198.6848399999999</v>
      </c>
      <c r="I69" s="11">
        <v>1276.8156100000001</v>
      </c>
      <c r="J69" s="11">
        <v>0</v>
      </c>
      <c r="K69" s="11">
        <v>73.537360000000007</v>
      </c>
      <c r="L69" s="11">
        <v>7392.3861400000014</v>
      </c>
      <c r="M69" s="11">
        <v>2626.4066200000011</v>
      </c>
      <c r="N69" s="11">
        <v>255582.96525999997</v>
      </c>
      <c r="O69" s="11">
        <v>0</v>
      </c>
      <c r="P69" s="11">
        <v>0</v>
      </c>
      <c r="Q69" s="11">
        <v>0</v>
      </c>
      <c r="R69" s="11">
        <v>661301.37210000004</v>
      </c>
      <c r="S69" s="11">
        <v>0</v>
      </c>
      <c r="T69" s="11">
        <v>0</v>
      </c>
      <c r="U69" s="11">
        <v>39.362559999999995</v>
      </c>
      <c r="V69" s="11">
        <v>49801.055359999998</v>
      </c>
      <c r="W69" s="11">
        <v>356.25095999999905</v>
      </c>
      <c r="X69" s="11">
        <v>6451.7962199999984</v>
      </c>
      <c r="Y69" s="11">
        <v>0</v>
      </c>
      <c r="Z69" s="11">
        <v>4038.6719900000003</v>
      </c>
      <c r="AA69" s="11">
        <v>721988.50919000001</v>
      </c>
      <c r="AB69" s="11">
        <v>977571.47444999998</v>
      </c>
    </row>
    <row r="70" spans="1:28" s="517" customFormat="1" ht="12" customHeight="1" x14ac:dyDescent="0.2">
      <c r="A70" s="12" t="s">
        <v>1419</v>
      </c>
      <c r="B70" s="11">
        <v>2.1651700000000003</v>
      </c>
      <c r="C70" s="11">
        <v>153661.22428999998</v>
      </c>
      <c r="D70" s="11">
        <v>1567.56042</v>
      </c>
      <c r="E70" s="11">
        <v>211031.60541999998</v>
      </c>
      <c r="F70" s="11">
        <v>3892.6467599999996</v>
      </c>
      <c r="G70" s="11">
        <v>0</v>
      </c>
      <c r="H70" s="11">
        <v>0</v>
      </c>
      <c r="I70" s="11">
        <v>2709.59429</v>
      </c>
      <c r="J70" s="11">
        <v>0</v>
      </c>
      <c r="K70" s="11">
        <v>14.84601</v>
      </c>
      <c r="L70" s="11">
        <v>3705.8550099999998</v>
      </c>
      <c r="M70" s="11">
        <v>1967.4333300000001</v>
      </c>
      <c r="N70" s="11">
        <v>378552.93069999991</v>
      </c>
      <c r="O70" s="11">
        <v>0</v>
      </c>
      <c r="P70" s="11">
        <v>0</v>
      </c>
      <c r="Q70" s="11">
        <v>0</v>
      </c>
      <c r="R70" s="11">
        <v>39722.226630000005</v>
      </c>
      <c r="S70" s="11">
        <v>0</v>
      </c>
      <c r="T70" s="11">
        <v>0</v>
      </c>
      <c r="U70" s="11">
        <v>0</v>
      </c>
      <c r="V70" s="11">
        <v>1662.57457</v>
      </c>
      <c r="W70" s="11">
        <v>2235.2925599999994</v>
      </c>
      <c r="X70" s="11">
        <v>394.1619</v>
      </c>
      <c r="Y70" s="11">
        <v>0</v>
      </c>
      <c r="Z70" s="11">
        <v>1446.1363799999999</v>
      </c>
      <c r="AA70" s="11">
        <v>45460.392040000006</v>
      </c>
      <c r="AB70" s="11">
        <v>424013.32273999992</v>
      </c>
    </row>
    <row r="71" spans="1:28" s="517" customFormat="1" ht="12" customHeight="1" x14ac:dyDescent="0.2">
      <c r="A71" s="14" t="s">
        <v>1533</v>
      </c>
      <c r="B71" s="15">
        <v>1.0029999999999999</v>
      </c>
      <c r="C71" s="15">
        <v>72079.849150000009</v>
      </c>
      <c r="D71" s="15">
        <v>14477.42727</v>
      </c>
      <c r="E71" s="15">
        <v>10627.152759999999</v>
      </c>
      <c r="F71" s="15">
        <v>2780.57222</v>
      </c>
      <c r="G71" s="15">
        <v>0</v>
      </c>
      <c r="H71" s="15">
        <v>0</v>
      </c>
      <c r="I71" s="15">
        <v>14522.868700000001</v>
      </c>
      <c r="J71" s="15">
        <v>0</v>
      </c>
      <c r="K71" s="15">
        <v>811.70899999999995</v>
      </c>
      <c r="L71" s="15">
        <v>4133.32719</v>
      </c>
      <c r="M71" s="15">
        <v>11764.849110000001</v>
      </c>
      <c r="N71" s="15">
        <v>131198.75840000002</v>
      </c>
      <c r="O71" s="15">
        <v>0</v>
      </c>
      <c r="P71" s="15">
        <v>0</v>
      </c>
      <c r="Q71" s="15">
        <v>0</v>
      </c>
      <c r="R71" s="15">
        <v>1092349.5970000001</v>
      </c>
      <c r="S71" s="15">
        <v>0</v>
      </c>
      <c r="T71" s="15">
        <v>0</v>
      </c>
      <c r="U71" s="15">
        <v>0</v>
      </c>
      <c r="V71" s="15">
        <v>212.42474999999999</v>
      </c>
      <c r="W71" s="15">
        <v>5701.0497400000004</v>
      </c>
      <c r="X71" s="15">
        <v>2515.3209700000002</v>
      </c>
      <c r="Y71" s="15">
        <v>0</v>
      </c>
      <c r="Z71" s="15">
        <v>1524.7421999999999</v>
      </c>
      <c r="AA71" s="15">
        <v>1102303.13466</v>
      </c>
      <c r="AB71" s="15">
        <v>1233501.8930599999</v>
      </c>
    </row>
    <row r="72" spans="1:28" s="517" customFormat="1" ht="12" customHeight="1" x14ac:dyDescent="0.2">
      <c r="A72" s="12" t="s">
        <v>1927</v>
      </c>
      <c r="B72" s="11">
        <v>0.40812999999999999</v>
      </c>
      <c r="C72" s="11">
        <v>185260.65747000001</v>
      </c>
      <c r="D72" s="11">
        <v>5931.3365899999999</v>
      </c>
      <c r="E72" s="11">
        <v>302326.02788000001</v>
      </c>
      <c r="F72" s="11">
        <v>13126.66048</v>
      </c>
      <c r="G72" s="11">
        <v>0</v>
      </c>
      <c r="H72" s="11">
        <v>7311.2010599999994</v>
      </c>
      <c r="I72" s="11">
        <v>192159.72712999998</v>
      </c>
      <c r="J72" s="11">
        <v>0</v>
      </c>
      <c r="K72" s="11">
        <v>23.407310000000003</v>
      </c>
      <c r="L72" s="11">
        <v>15056.29242</v>
      </c>
      <c r="M72" s="11">
        <v>578.83596999999997</v>
      </c>
      <c r="N72" s="11">
        <v>721774.55443999998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5223.122409999999</v>
      </c>
      <c r="X72" s="11">
        <v>419447.77640000003</v>
      </c>
      <c r="Y72" s="11">
        <v>0</v>
      </c>
      <c r="Z72" s="11">
        <v>0</v>
      </c>
      <c r="AA72" s="11">
        <v>424670.89881000004</v>
      </c>
      <c r="AB72" s="11">
        <v>1146445.45325</v>
      </c>
    </row>
    <row r="73" spans="1:28" s="517" customFormat="1" ht="12" customHeight="1" x14ac:dyDescent="0.2">
      <c r="A73" s="12" t="s">
        <v>1536</v>
      </c>
      <c r="B73" s="11">
        <v>8.0020299999999995</v>
      </c>
      <c r="C73" s="11">
        <v>104844.91881</v>
      </c>
      <c r="D73" s="11">
        <v>16262.8287</v>
      </c>
      <c r="E73" s="11">
        <v>398498.51608999999</v>
      </c>
      <c r="F73" s="11">
        <v>2032.2888700000001</v>
      </c>
      <c r="G73" s="11">
        <v>0</v>
      </c>
      <c r="H73" s="11">
        <v>892.00540000000001</v>
      </c>
      <c r="I73" s="11">
        <v>2602.4644399999997</v>
      </c>
      <c r="J73" s="11">
        <v>0</v>
      </c>
      <c r="K73" s="11">
        <v>174.34751</v>
      </c>
      <c r="L73" s="11">
        <v>9402.240029999999</v>
      </c>
      <c r="M73" s="11">
        <v>428.1148</v>
      </c>
      <c r="N73" s="11">
        <v>535145.72667999996</v>
      </c>
      <c r="O73" s="11">
        <v>0</v>
      </c>
      <c r="P73" s="11">
        <v>0</v>
      </c>
      <c r="Q73" s="11">
        <v>0</v>
      </c>
      <c r="R73" s="11">
        <v>1270712.0793900001</v>
      </c>
      <c r="S73" s="11">
        <v>0</v>
      </c>
      <c r="T73" s="11">
        <v>0</v>
      </c>
      <c r="U73" s="11">
        <v>0</v>
      </c>
      <c r="V73" s="11">
        <v>2339.0860600000001</v>
      </c>
      <c r="W73" s="11">
        <v>55084.734539999998</v>
      </c>
      <c r="X73" s="11">
        <v>2759.6313499999997</v>
      </c>
      <c r="Y73" s="11">
        <v>755.58230000000003</v>
      </c>
      <c r="Z73" s="11">
        <v>0</v>
      </c>
      <c r="AA73" s="11">
        <v>1331651.1136399999</v>
      </c>
      <c r="AB73" s="11">
        <v>1866796.84032</v>
      </c>
    </row>
    <row r="74" spans="1:28" s="517" customFormat="1" ht="12" customHeight="1" x14ac:dyDescent="0.2">
      <c r="A74" s="12" t="s">
        <v>1537</v>
      </c>
      <c r="B74" s="11">
        <v>0</v>
      </c>
      <c r="C74" s="11">
        <v>177289.31400000001</v>
      </c>
      <c r="D74" s="11">
        <v>57633.637000000002</v>
      </c>
      <c r="E74" s="11">
        <v>564773.42099999997</v>
      </c>
      <c r="F74" s="11">
        <v>7776.183</v>
      </c>
      <c r="G74" s="11">
        <v>0</v>
      </c>
      <c r="H74" s="11">
        <v>5954.2879999999996</v>
      </c>
      <c r="I74" s="11">
        <v>3503520.0809999998</v>
      </c>
      <c r="J74" s="11">
        <v>0</v>
      </c>
      <c r="K74" s="11">
        <v>225.96700000000001</v>
      </c>
      <c r="L74" s="11">
        <v>10539.805</v>
      </c>
      <c r="M74" s="11">
        <v>134.84899999999999</v>
      </c>
      <c r="N74" s="11">
        <v>4327847.5449999999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631.83399999999995</v>
      </c>
      <c r="W74" s="11">
        <v>19407.499</v>
      </c>
      <c r="X74" s="11">
        <v>3523.4250000000002</v>
      </c>
      <c r="Y74" s="11">
        <v>9106.3649999999998</v>
      </c>
      <c r="Z74" s="11">
        <v>1135.501</v>
      </c>
      <c r="AA74" s="11">
        <v>33804.623999999996</v>
      </c>
      <c r="AB74" s="11">
        <v>4361652.1689999998</v>
      </c>
    </row>
    <row r="75" spans="1:28" s="517" customFormat="1" ht="12" customHeight="1" x14ac:dyDescent="0.2">
      <c r="A75" s="12" t="s">
        <v>1422</v>
      </c>
      <c r="B75" s="11">
        <v>0</v>
      </c>
      <c r="C75" s="11">
        <v>675211.52529000014</v>
      </c>
      <c r="D75" s="11">
        <v>74.711830000000006</v>
      </c>
      <c r="E75" s="11">
        <v>269897.21388</v>
      </c>
      <c r="F75" s="11">
        <v>548.85148000000004</v>
      </c>
      <c r="G75" s="11">
        <v>0</v>
      </c>
      <c r="H75" s="11">
        <v>0</v>
      </c>
      <c r="I75" s="11">
        <v>277.53586000000001</v>
      </c>
      <c r="J75" s="11">
        <v>0</v>
      </c>
      <c r="K75" s="11">
        <v>5.3999999999999999E-2</v>
      </c>
      <c r="L75" s="11">
        <v>9036.1353800000015</v>
      </c>
      <c r="M75" s="11">
        <v>1.7153399999999999</v>
      </c>
      <c r="N75" s="11">
        <v>955047.74306000001</v>
      </c>
      <c r="O75" s="11">
        <v>0</v>
      </c>
      <c r="P75" s="11">
        <v>0</v>
      </c>
      <c r="Q75" s="11">
        <v>0</v>
      </c>
      <c r="R75" s="11">
        <v>169700.55933000002</v>
      </c>
      <c r="S75" s="11">
        <v>0</v>
      </c>
      <c r="T75" s="11">
        <v>0</v>
      </c>
      <c r="U75" s="11">
        <v>0</v>
      </c>
      <c r="V75" s="11">
        <v>398.72958</v>
      </c>
      <c r="W75" s="11">
        <v>595.61905999999988</v>
      </c>
      <c r="X75" s="11">
        <v>747.89960999999983</v>
      </c>
      <c r="Y75" s="11">
        <v>0.75797000000000003</v>
      </c>
      <c r="Z75" s="11">
        <v>4900.4340400000001</v>
      </c>
      <c r="AA75" s="11">
        <v>176343.99959000002</v>
      </c>
      <c r="AB75" s="11">
        <v>1131391.7426499999</v>
      </c>
    </row>
    <row r="76" spans="1:28" s="826" customFormat="1" ht="12" customHeight="1" x14ac:dyDescent="0.2">
      <c r="A76" s="1484" t="s">
        <v>3232</v>
      </c>
      <c r="B76" s="1124">
        <v>33.644839999999995</v>
      </c>
      <c r="C76" s="1124">
        <v>2661840.3532599998</v>
      </c>
      <c r="D76" s="1124">
        <v>361135.31501999998</v>
      </c>
      <c r="E76" s="1124">
        <v>6175561.8216999993</v>
      </c>
      <c r="F76" s="1124">
        <v>227991.06790000002</v>
      </c>
      <c r="G76" s="1124">
        <v>0</v>
      </c>
      <c r="H76" s="1124">
        <v>79608.371319999991</v>
      </c>
      <c r="I76" s="1124">
        <v>11580006.801250001</v>
      </c>
      <c r="J76" s="1124">
        <v>42.772839999999967</v>
      </c>
      <c r="K76" s="1124">
        <v>9690.1345099999999</v>
      </c>
      <c r="L76" s="1124">
        <v>161208.26782999997</v>
      </c>
      <c r="M76" s="1124">
        <v>28990.703309999997</v>
      </c>
      <c r="N76" s="1124">
        <v>21286109.25378</v>
      </c>
      <c r="O76" s="1124">
        <v>0</v>
      </c>
      <c r="P76" s="1124">
        <v>0</v>
      </c>
      <c r="Q76" s="1124">
        <v>144089.19688999999</v>
      </c>
      <c r="R76" s="1124">
        <v>8878433.13961</v>
      </c>
      <c r="S76" s="1124">
        <v>0</v>
      </c>
      <c r="T76" s="1124">
        <v>0</v>
      </c>
      <c r="U76" s="1124">
        <v>118.46446000000006</v>
      </c>
      <c r="V76" s="1124">
        <v>67171.875219999987</v>
      </c>
      <c r="W76" s="1124">
        <v>129606.14740999999</v>
      </c>
      <c r="X76" s="1124">
        <v>802296.57877000014</v>
      </c>
      <c r="Y76" s="1124">
        <v>11201.473550000001</v>
      </c>
      <c r="Z76" s="1124">
        <v>21458.041929999999</v>
      </c>
      <c r="AA76" s="1124">
        <v>10054374.91784</v>
      </c>
      <c r="AB76" s="1124">
        <v>31340484.17162</v>
      </c>
    </row>
    <row r="77" spans="1:28" s="506" customFormat="1" ht="12" customHeigh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</row>
    <row r="78" spans="1:28" s="517" customFormat="1" ht="12" customHeight="1" x14ac:dyDescent="0.2">
      <c r="A78" s="14" t="s">
        <v>1784</v>
      </c>
      <c r="B78" s="15">
        <v>24.734999999999999</v>
      </c>
      <c r="C78" s="15">
        <v>677202.12800000003</v>
      </c>
      <c r="D78" s="15">
        <v>0</v>
      </c>
      <c r="E78" s="15">
        <v>360820.842</v>
      </c>
      <c r="F78" s="15">
        <v>114726.42</v>
      </c>
      <c r="G78" s="15">
        <v>70340.463000000003</v>
      </c>
      <c r="H78" s="15">
        <v>0</v>
      </c>
      <c r="I78" s="15">
        <v>0</v>
      </c>
      <c r="J78" s="15">
        <v>0</v>
      </c>
      <c r="K78" s="15">
        <v>0</v>
      </c>
      <c r="L78" s="15">
        <v>117878.22900000001</v>
      </c>
      <c r="M78" s="15">
        <v>10018.342000000001</v>
      </c>
      <c r="N78" s="15">
        <v>1351011.159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330278.82799999998</v>
      </c>
      <c r="W78" s="15">
        <v>44873.572</v>
      </c>
      <c r="X78" s="15">
        <v>742.32399999999996</v>
      </c>
      <c r="Y78" s="15">
        <v>18.175999999999998</v>
      </c>
      <c r="Z78" s="15">
        <v>36989.478999999999</v>
      </c>
      <c r="AA78" s="15">
        <v>412902.37899999996</v>
      </c>
      <c r="AB78" s="15">
        <v>1763913.5379999999</v>
      </c>
    </row>
    <row r="79" spans="1:28" s="834" customFormat="1" ht="12" customHeight="1" x14ac:dyDescent="0.2">
      <c r="A79" s="1123" t="s">
        <v>583</v>
      </c>
      <c r="B79" s="1124">
        <v>24.734999999999999</v>
      </c>
      <c r="C79" s="1124">
        <v>677202.12800000003</v>
      </c>
      <c r="D79" s="1124">
        <v>0</v>
      </c>
      <c r="E79" s="1124">
        <v>360820.842</v>
      </c>
      <c r="F79" s="1124">
        <v>114726.42</v>
      </c>
      <c r="G79" s="1124">
        <v>70340.463000000003</v>
      </c>
      <c r="H79" s="1124">
        <v>0</v>
      </c>
      <c r="I79" s="1124">
        <v>0</v>
      </c>
      <c r="J79" s="1124">
        <v>0</v>
      </c>
      <c r="K79" s="1124">
        <v>0</v>
      </c>
      <c r="L79" s="1124">
        <v>117878.22900000001</v>
      </c>
      <c r="M79" s="1124">
        <v>10018.342000000001</v>
      </c>
      <c r="N79" s="1124">
        <v>1351011.159</v>
      </c>
      <c r="O79" s="1124">
        <v>0</v>
      </c>
      <c r="P79" s="1124">
        <v>0</v>
      </c>
      <c r="Q79" s="1124">
        <v>0</v>
      </c>
      <c r="R79" s="1124">
        <v>0</v>
      </c>
      <c r="S79" s="1124">
        <v>0</v>
      </c>
      <c r="T79" s="1124">
        <v>0</v>
      </c>
      <c r="U79" s="1124">
        <v>0</v>
      </c>
      <c r="V79" s="1124">
        <v>330278.82799999998</v>
      </c>
      <c r="W79" s="1124">
        <v>44873.572</v>
      </c>
      <c r="X79" s="1124">
        <v>742.32399999999996</v>
      </c>
      <c r="Y79" s="1124">
        <v>18.175999999999998</v>
      </c>
      <c r="Z79" s="1124">
        <v>36989.478999999999</v>
      </c>
      <c r="AA79" s="1124">
        <v>412902.37899999996</v>
      </c>
      <c r="AB79" s="1124">
        <v>1763913.5379999999</v>
      </c>
    </row>
    <row r="80" spans="1:28" s="834" customFormat="1" ht="12" customHeight="1" thickBot="1" x14ac:dyDescent="0.25">
      <c r="A80" s="1085" t="s">
        <v>578</v>
      </c>
      <c r="B80" s="1086">
        <v>320.61293999999992</v>
      </c>
      <c r="C80" s="1086">
        <v>9231085.5049832724</v>
      </c>
      <c r="D80" s="1086">
        <v>2030877.1500446503</v>
      </c>
      <c r="E80" s="1086">
        <v>10138733.667864768</v>
      </c>
      <c r="F80" s="1086">
        <v>4797688.993595602</v>
      </c>
      <c r="G80" s="1086">
        <v>81618.433199999999</v>
      </c>
      <c r="H80" s="1086">
        <v>81428.24420999999</v>
      </c>
      <c r="I80" s="1086">
        <v>11580006.801250001</v>
      </c>
      <c r="J80" s="1086">
        <v>49108.504289999983</v>
      </c>
      <c r="K80" s="1086">
        <v>15826.085519999999</v>
      </c>
      <c r="L80" s="1086">
        <v>1674138.6040958513</v>
      </c>
      <c r="M80" s="1086">
        <v>175019.74155809544</v>
      </c>
      <c r="N80" s="1086">
        <v>39855852.343552239</v>
      </c>
      <c r="O80" s="1086">
        <v>12873.29615</v>
      </c>
      <c r="P80" s="1086">
        <v>0</v>
      </c>
      <c r="Q80" s="1086">
        <v>144089.19688999999</v>
      </c>
      <c r="R80" s="1086">
        <v>8878433.13961</v>
      </c>
      <c r="S80" s="1086">
        <v>223.0608900000006</v>
      </c>
      <c r="T80" s="1086">
        <v>4.4066000000000001</v>
      </c>
      <c r="U80" s="1086">
        <v>2211.2905200000005</v>
      </c>
      <c r="V80" s="1086">
        <v>1241109.3217800001</v>
      </c>
      <c r="W80" s="1086">
        <v>761795.19256</v>
      </c>
      <c r="X80" s="1086">
        <v>1323237.9755600002</v>
      </c>
      <c r="Y80" s="1086">
        <v>30394.914279999997</v>
      </c>
      <c r="Z80" s="1086">
        <v>348830.40042000002</v>
      </c>
      <c r="AA80" s="1086">
        <v>12743202.195259999</v>
      </c>
      <c r="AB80" s="1086">
        <v>52599054.538812235</v>
      </c>
    </row>
    <row r="81" spans="1:28" s="516" customFormat="1" ht="12" customHeight="1" x14ac:dyDescent="0.2">
      <c r="A81" s="477" t="s">
        <v>4030</v>
      </c>
    </row>
    <row r="82" spans="1:28" s="516" customFormat="1" ht="12" x14ac:dyDescent="0.2"/>
    <row r="83" spans="1:28" s="516" customFormat="1" ht="12" x14ac:dyDescent="0.2"/>
    <row r="84" spans="1:28" s="574" customFormat="1" ht="12" x14ac:dyDescent="0.2">
      <c r="A84" s="560"/>
    </row>
    <row r="85" spans="1:28" x14ac:dyDescent="0.2">
      <c r="A85" s="517"/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</row>
    <row r="86" spans="1:28" x14ac:dyDescent="0.2">
      <c r="A86" s="517"/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</row>
    <row r="87" spans="1:28" x14ac:dyDescent="0.2">
      <c r="A87" s="517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</row>
    <row r="88" spans="1:28" x14ac:dyDescent="0.2">
      <c r="A88" s="517"/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</row>
    <row r="89" spans="1:28" x14ac:dyDescent="0.2">
      <c r="A89" s="517"/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</row>
    <row r="90" spans="1:28" x14ac:dyDescent="0.2">
      <c r="A90" s="517"/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</row>
    <row r="91" spans="1:28" x14ac:dyDescent="0.2">
      <c r="A91" s="517"/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</row>
    <row r="92" spans="1:28" x14ac:dyDescent="0.2">
      <c r="A92" s="517"/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</row>
    <row r="93" spans="1:28" x14ac:dyDescent="0.2">
      <c r="A93" s="517"/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</row>
    <row r="94" spans="1:28" x14ac:dyDescent="0.2">
      <c r="A94" s="517"/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</row>
    <row r="95" spans="1:28" x14ac:dyDescent="0.2">
      <c r="A95" s="517"/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</row>
    <row r="96" spans="1:28" x14ac:dyDescent="0.2">
      <c r="A96" s="517"/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</row>
    <row r="97" spans="1:28" x14ac:dyDescent="0.2">
      <c r="A97" s="517"/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</row>
    <row r="98" spans="1:28" x14ac:dyDescent="0.2">
      <c r="A98" s="517"/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</row>
    <row r="99" spans="1:28" x14ac:dyDescent="0.2">
      <c r="A99" s="517"/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</row>
    <row r="100" spans="1:28" x14ac:dyDescent="0.2">
      <c r="A100" s="517"/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</row>
    <row r="101" spans="1:28" x14ac:dyDescent="0.2">
      <c r="A101" s="517"/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</row>
    <row r="102" spans="1:28" x14ac:dyDescent="0.2">
      <c r="A102" s="517"/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</row>
    <row r="103" spans="1:28" x14ac:dyDescent="0.2">
      <c r="A103" s="517"/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</row>
    <row r="104" spans="1:28" x14ac:dyDescent="0.2">
      <c r="A104" s="517"/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</row>
    <row r="105" spans="1:28" x14ac:dyDescent="0.2">
      <c r="A105" s="517"/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</row>
    <row r="106" spans="1:28" x14ac:dyDescent="0.2">
      <c r="A106" s="517"/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</row>
    <row r="107" spans="1:28" x14ac:dyDescent="0.2">
      <c r="A107" s="517"/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</row>
    <row r="108" spans="1:28" x14ac:dyDescent="0.2">
      <c r="A108" s="517"/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</row>
    <row r="109" spans="1:28" x14ac:dyDescent="0.2">
      <c r="A109" s="517"/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</row>
  </sheetData>
  <mergeCells count="33">
    <mergeCell ref="A8:A12"/>
    <mergeCell ref="E8:E12"/>
    <mergeCell ref="H9:H12"/>
    <mergeCell ref="I9:I12"/>
    <mergeCell ref="B11:B12"/>
    <mergeCell ref="W8:W12"/>
    <mergeCell ref="X8:X12"/>
    <mergeCell ref="Z8:Z12"/>
    <mergeCell ref="O9:O12"/>
    <mergeCell ref="U8:U12"/>
    <mergeCell ref="F9:F12"/>
    <mergeCell ref="S9:S12"/>
    <mergeCell ref="P9:P12"/>
    <mergeCell ref="O5:AB6"/>
    <mergeCell ref="G9:G12"/>
    <mergeCell ref="F8:J8"/>
    <mergeCell ref="T8:T12"/>
    <mergeCell ref="N8:N12"/>
    <mergeCell ref="AB8:AB12"/>
    <mergeCell ref="A5:N6"/>
    <mergeCell ref="C11:C12"/>
    <mergeCell ref="D11:D12"/>
    <mergeCell ref="B8:D10"/>
    <mergeCell ref="AA8:AA12"/>
    <mergeCell ref="M8:M12"/>
    <mergeCell ref="J9:J12"/>
    <mergeCell ref="O8:S8"/>
    <mergeCell ref="Q9:Q12"/>
    <mergeCell ref="R9:R12"/>
    <mergeCell ref="L8:L12"/>
    <mergeCell ref="K8:K12"/>
    <mergeCell ref="Y8:Y12"/>
    <mergeCell ref="V8:V12"/>
  </mergeCells>
  <phoneticPr fontId="6" type="noConversion"/>
  <conditionalFormatting sqref="A14:A56 A58:A80">
    <cfRule type="expression" dxfId="382" priority="28" stopIfTrue="1">
      <formula>$AL14=1</formula>
    </cfRule>
  </conditionalFormatting>
  <conditionalFormatting sqref="A58:A75 A14:A56">
    <cfRule type="expression" dxfId="381" priority="32" stopIfTrue="1">
      <formula>$AN14=1</formula>
    </cfRule>
  </conditionalFormatting>
  <conditionalFormatting sqref="C49:AA49 B59:C62 C57:AB57 B63:AB80 B13:C57 D13:AB62">
    <cfRule type="expression" dxfId="380" priority="33" stopIfTrue="1">
      <formula>$AS13=1</formula>
    </cfRule>
  </conditionalFormatting>
  <conditionalFormatting sqref="A57">
    <cfRule type="expression" dxfId="379" priority="5" stopIfTrue="1">
      <formula>$AP57=1</formula>
    </cfRule>
  </conditionalFormatting>
  <conditionalFormatting sqref="A77">
    <cfRule type="expression" dxfId="378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70" fitToWidth="2" orientation="portrait" r:id="rId1"/>
  <headerFooter alignWithMargins="0"/>
  <colBreaks count="1" manualBreakCount="1">
    <brk id="14" min="2" max="79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X128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9.7109375" style="330" customWidth="1"/>
    <col min="2" max="23" width="10.7109375" style="330" customWidth="1"/>
    <col min="24" max="24" width="12.5703125" style="330" customWidth="1"/>
    <col min="25" max="16384" width="9.140625" style="330"/>
  </cols>
  <sheetData>
    <row r="1" spans="1:24" x14ac:dyDescent="0.2">
      <c r="A1" s="757" t="s">
        <v>349</v>
      </c>
    </row>
    <row r="2" spans="1:24" x14ac:dyDescent="0.2">
      <c r="A2" s="757" t="s">
        <v>350</v>
      </c>
    </row>
    <row r="3" spans="1:24" s="872" customFormat="1" ht="15" customHeight="1" x14ac:dyDescent="0.2">
      <c r="A3" s="990" t="s">
        <v>1823</v>
      </c>
      <c r="X3" s="996" t="s">
        <v>1824</v>
      </c>
    </row>
    <row r="4" spans="1:24" s="441" customFormat="1" ht="12" customHeight="1" x14ac:dyDescent="0.2"/>
    <row r="5" spans="1:24" s="441" customFormat="1" ht="18" customHeight="1" x14ac:dyDescent="0.2">
      <c r="A5" s="1803" t="s">
        <v>3117</v>
      </c>
      <c r="B5" s="1844"/>
      <c r="C5" s="1844"/>
      <c r="D5" s="1844"/>
      <c r="E5" s="1844"/>
      <c r="F5" s="1844"/>
      <c r="G5" s="1844"/>
      <c r="H5" s="1844"/>
      <c r="I5" s="1844"/>
      <c r="J5" s="1844"/>
      <c r="K5" s="1842" t="s">
        <v>3118</v>
      </c>
      <c r="L5" s="1843"/>
      <c r="M5" s="1843"/>
      <c r="N5" s="1843"/>
      <c r="O5" s="1843"/>
      <c r="P5" s="1843"/>
      <c r="Q5" s="1843"/>
      <c r="R5" s="1843"/>
      <c r="S5" s="1843"/>
      <c r="T5" s="1843"/>
      <c r="U5" s="1843"/>
      <c r="V5" s="1843"/>
      <c r="W5" s="1843"/>
      <c r="X5" s="1843"/>
    </row>
    <row r="6" spans="1:24" s="441" customFormat="1" ht="18" customHeight="1" x14ac:dyDescent="0.2">
      <c r="A6" s="1844"/>
      <c r="B6" s="1844"/>
      <c r="C6" s="1844"/>
      <c r="D6" s="1844"/>
      <c r="E6" s="1844"/>
      <c r="F6" s="1844"/>
      <c r="G6" s="1844"/>
      <c r="H6" s="1844"/>
      <c r="I6" s="1844"/>
      <c r="J6" s="1844"/>
      <c r="K6" s="1843"/>
      <c r="L6" s="1843"/>
      <c r="M6" s="1843"/>
      <c r="N6" s="1843"/>
      <c r="O6" s="1843"/>
      <c r="P6" s="1843"/>
      <c r="Q6" s="1843"/>
      <c r="R6" s="1843"/>
      <c r="S6" s="1843"/>
      <c r="T6" s="1843"/>
      <c r="U6" s="1843"/>
      <c r="V6" s="1843"/>
      <c r="W6" s="1843"/>
      <c r="X6" s="1843"/>
    </row>
    <row r="7" spans="1:24" s="441" customFormat="1" ht="12" customHeight="1" thickBot="1" x14ac:dyDescent="0.25">
      <c r="X7" s="1354" t="s">
        <v>2071</v>
      </c>
    </row>
    <row r="8" spans="1:24" s="288" customFormat="1" ht="69.95" customHeight="1" thickBot="1" x14ac:dyDescent="0.25">
      <c r="A8" s="1253" t="s">
        <v>677</v>
      </c>
      <c r="B8" s="1254" t="s">
        <v>1529</v>
      </c>
      <c r="C8" s="1254" t="s">
        <v>103</v>
      </c>
      <c r="D8" s="1254" t="s">
        <v>0</v>
      </c>
      <c r="E8" s="1254" t="s">
        <v>832</v>
      </c>
      <c r="F8" s="1254" t="s">
        <v>1531</v>
      </c>
      <c r="G8" s="1254" t="s">
        <v>1534</v>
      </c>
      <c r="H8" s="1254" t="s">
        <v>1420</v>
      </c>
      <c r="I8" s="1254" t="s">
        <v>798</v>
      </c>
      <c r="J8" s="1254" t="s">
        <v>831</v>
      </c>
      <c r="K8" s="1254" t="s">
        <v>1542</v>
      </c>
      <c r="L8" s="1254" t="s">
        <v>1566</v>
      </c>
      <c r="M8" s="1254" t="s">
        <v>104</v>
      </c>
      <c r="N8" s="1254" t="s">
        <v>1421</v>
      </c>
      <c r="O8" s="1254" t="s">
        <v>1567</v>
      </c>
      <c r="P8" s="1254" t="s">
        <v>1532</v>
      </c>
      <c r="Q8" s="1254" t="s">
        <v>958</v>
      </c>
      <c r="R8" s="1254" t="s">
        <v>1419</v>
      </c>
      <c r="S8" s="1254" t="s">
        <v>1533</v>
      </c>
      <c r="T8" s="1254" t="s">
        <v>1927</v>
      </c>
      <c r="U8" s="1254" t="s">
        <v>1536</v>
      </c>
      <c r="V8" s="1254" t="s">
        <v>1537</v>
      </c>
      <c r="W8" s="1254" t="s">
        <v>1422</v>
      </c>
      <c r="X8" s="1255" t="s">
        <v>1136</v>
      </c>
    </row>
    <row r="9" spans="1:24" x14ac:dyDescent="0.2">
      <c r="A9" s="1258" t="s">
        <v>81</v>
      </c>
      <c r="B9" s="1259"/>
      <c r="C9" s="1259"/>
      <c r="D9" s="1259"/>
      <c r="E9" s="1259"/>
      <c r="F9" s="1259"/>
      <c r="G9" s="1259"/>
      <c r="H9" s="1259"/>
      <c r="I9" s="1259"/>
      <c r="J9" s="1259"/>
      <c r="K9" s="1259"/>
      <c r="L9" s="1259"/>
      <c r="M9" s="1259"/>
      <c r="N9" s="1259"/>
      <c r="O9" s="1259"/>
      <c r="P9" s="1259"/>
      <c r="Q9" s="1259"/>
      <c r="R9" s="1259"/>
      <c r="S9" s="1259"/>
      <c r="T9" s="1259"/>
      <c r="U9" s="1259"/>
      <c r="V9" s="1259"/>
      <c r="W9" s="1259"/>
      <c r="X9" s="1259"/>
    </row>
    <row r="10" spans="1:24" ht="13.5" x14ac:dyDescent="0.2">
      <c r="A10" s="867" t="s">
        <v>3119</v>
      </c>
      <c r="B10" s="868">
        <v>0</v>
      </c>
      <c r="C10" s="868">
        <v>3494831.7760599987</v>
      </c>
      <c r="D10" s="868">
        <v>0</v>
      </c>
      <c r="E10" s="868">
        <v>0</v>
      </c>
      <c r="F10" s="868">
        <v>0</v>
      </c>
      <c r="G10" s="868">
        <v>842615.33124405169</v>
      </c>
      <c r="H10" s="868">
        <v>0</v>
      </c>
      <c r="I10" s="868">
        <v>0</v>
      </c>
      <c r="J10" s="868">
        <v>7551780.5094400542</v>
      </c>
      <c r="K10" s="868">
        <v>2278886.1770000001</v>
      </c>
      <c r="L10" s="868">
        <v>0</v>
      </c>
      <c r="M10" s="868">
        <v>0</v>
      </c>
      <c r="N10" s="868">
        <v>0</v>
      </c>
      <c r="O10" s="868">
        <v>12452196.384</v>
      </c>
      <c r="P10" s="868">
        <v>14660221.085000001</v>
      </c>
      <c r="Q10" s="868">
        <v>5169301.2872000001</v>
      </c>
      <c r="R10" s="868">
        <v>0</v>
      </c>
      <c r="S10" s="868">
        <v>4497025.7639100011</v>
      </c>
      <c r="T10" s="868">
        <v>9711809.24989493</v>
      </c>
      <c r="U10" s="868">
        <v>33089838.914995048</v>
      </c>
      <c r="V10" s="868">
        <v>11174036.175549999</v>
      </c>
      <c r="W10" s="868">
        <v>0</v>
      </c>
      <c r="X10" s="868">
        <v>104922542.65429409</v>
      </c>
    </row>
    <row r="11" spans="1:24" s="869" customFormat="1" ht="13.5" x14ac:dyDescent="0.2">
      <c r="A11" s="870" t="s">
        <v>608</v>
      </c>
      <c r="B11" s="868">
        <v>0</v>
      </c>
      <c r="C11" s="868">
        <v>327816.91717000125</v>
      </c>
      <c r="D11" s="868">
        <v>0</v>
      </c>
      <c r="E11" s="868">
        <v>0</v>
      </c>
      <c r="F11" s="868">
        <v>0</v>
      </c>
      <c r="G11" s="868">
        <v>1379986.557</v>
      </c>
      <c r="H11" s="868">
        <v>4430.0251399999997</v>
      </c>
      <c r="I11" s="868">
        <v>0</v>
      </c>
      <c r="J11" s="868">
        <v>9813211.8681700043</v>
      </c>
      <c r="K11" s="868">
        <v>3015708.47</v>
      </c>
      <c r="L11" s="868">
        <v>0</v>
      </c>
      <c r="M11" s="868">
        <v>6609268.00198997</v>
      </c>
      <c r="N11" s="868">
        <v>0</v>
      </c>
      <c r="O11" s="868">
        <v>14469203.68056</v>
      </c>
      <c r="P11" s="868">
        <v>15672522.536760021</v>
      </c>
      <c r="Q11" s="868">
        <v>6498758.5694999993</v>
      </c>
      <c r="R11" s="868">
        <v>0</v>
      </c>
      <c r="S11" s="868">
        <v>4299292.8173500001</v>
      </c>
      <c r="T11" s="868">
        <v>6467202.3597500008</v>
      </c>
      <c r="U11" s="868">
        <v>9281804.8027999997</v>
      </c>
      <c r="V11" s="868">
        <v>8061870.25589999</v>
      </c>
      <c r="W11" s="868">
        <v>0</v>
      </c>
      <c r="X11" s="868">
        <v>85901076.862089992</v>
      </c>
    </row>
    <row r="12" spans="1:24" x14ac:dyDescent="0.2">
      <c r="A12" s="782" t="s">
        <v>390</v>
      </c>
      <c r="B12" s="339">
        <v>0</v>
      </c>
      <c r="C12" s="339">
        <v>327816.91717000125</v>
      </c>
      <c r="D12" s="339">
        <v>0</v>
      </c>
      <c r="E12" s="339">
        <v>0</v>
      </c>
      <c r="F12" s="339">
        <v>0</v>
      </c>
      <c r="G12" s="339">
        <v>1147187.817</v>
      </c>
      <c r="H12" s="339">
        <v>4430.0251399999997</v>
      </c>
      <c r="I12" s="339">
        <v>0</v>
      </c>
      <c r="J12" s="339">
        <v>9792172.415780006</v>
      </c>
      <c r="K12" s="339">
        <v>3015708.47</v>
      </c>
      <c r="L12" s="339">
        <v>0</v>
      </c>
      <c r="M12" s="339">
        <v>6609268.00198997</v>
      </c>
      <c r="N12" s="339">
        <v>0</v>
      </c>
      <c r="O12" s="339">
        <v>11004199.041270001</v>
      </c>
      <c r="P12" s="339">
        <v>11363531.62355002</v>
      </c>
      <c r="Q12" s="339">
        <v>5835542.5121299997</v>
      </c>
      <c r="R12" s="339">
        <v>0</v>
      </c>
      <c r="S12" s="339">
        <v>4299292.8173500001</v>
      </c>
      <c r="T12" s="339">
        <v>6467202.3597500008</v>
      </c>
      <c r="U12" s="339">
        <v>5825613.0735100005</v>
      </c>
      <c r="V12" s="339">
        <v>8004129.9369999999</v>
      </c>
      <c r="W12" s="339">
        <v>0</v>
      </c>
      <c r="X12" s="339">
        <v>73696095.011639997</v>
      </c>
    </row>
    <row r="13" spans="1:24" x14ac:dyDescent="0.2">
      <c r="A13" s="782" t="s">
        <v>391</v>
      </c>
      <c r="B13" s="339">
        <v>0</v>
      </c>
      <c r="C13" s="339">
        <v>0</v>
      </c>
      <c r="D13" s="339">
        <v>0</v>
      </c>
      <c r="E13" s="339">
        <v>0</v>
      </c>
      <c r="F13" s="339">
        <v>0</v>
      </c>
      <c r="G13" s="339">
        <v>232798.74</v>
      </c>
      <c r="H13" s="339">
        <v>0</v>
      </c>
      <c r="I13" s="339">
        <v>0</v>
      </c>
      <c r="J13" s="339">
        <v>0</v>
      </c>
      <c r="K13" s="339">
        <v>0</v>
      </c>
      <c r="L13" s="339">
        <v>0</v>
      </c>
      <c r="M13" s="339">
        <v>0</v>
      </c>
      <c r="N13" s="339">
        <v>0</v>
      </c>
      <c r="O13" s="339">
        <v>47623.41229</v>
      </c>
      <c r="P13" s="339">
        <v>4308990.9132100018</v>
      </c>
      <c r="Q13" s="339">
        <v>663213.90726000001</v>
      </c>
      <c r="R13" s="339">
        <v>0</v>
      </c>
      <c r="S13" s="339">
        <v>0</v>
      </c>
      <c r="T13" s="339">
        <v>0</v>
      </c>
      <c r="U13" s="339">
        <v>3456191.7292900002</v>
      </c>
      <c r="V13" s="339">
        <v>0</v>
      </c>
      <c r="W13" s="339">
        <v>0</v>
      </c>
      <c r="X13" s="339">
        <v>8708818.7020500004</v>
      </c>
    </row>
    <row r="14" spans="1:24" x14ac:dyDescent="0.2">
      <c r="A14" s="782" t="s">
        <v>422</v>
      </c>
      <c r="B14" s="339">
        <v>0</v>
      </c>
      <c r="C14" s="339">
        <v>0</v>
      </c>
      <c r="D14" s="339">
        <v>0</v>
      </c>
      <c r="E14" s="339">
        <v>0</v>
      </c>
      <c r="F14" s="339">
        <v>0</v>
      </c>
      <c r="G14" s="339">
        <v>0</v>
      </c>
      <c r="H14" s="339">
        <v>0</v>
      </c>
      <c r="I14" s="339">
        <v>0</v>
      </c>
      <c r="J14" s="339">
        <v>1415.7127199999998</v>
      </c>
      <c r="K14" s="339">
        <v>0</v>
      </c>
      <c r="L14" s="339">
        <v>0</v>
      </c>
      <c r="M14" s="339">
        <v>0</v>
      </c>
      <c r="N14" s="339">
        <v>0</v>
      </c>
      <c r="O14" s="339">
        <v>4816.1589999999997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0</v>
      </c>
      <c r="V14" s="339">
        <v>0</v>
      </c>
      <c r="W14" s="339">
        <v>0</v>
      </c>
      <c r="X14" s="339">
        <v>6231.8717199999992</v>
      </c>
    </row>
    <row r="15" spans="1:24" x14ac:dyDescent="0.2">
      <c r="A15" s="782" t="s">
        <v>423</v>
      </c>
      <c r="B15" s="339">
        <v>0</v>
      </c>
      <c r="C15" s="339">
        <v>0</v>
      </c>
      <c r="D15" s="339">
        <v>0</v>
      </c>
      <c r="E15" s="339">
        <v>0</v>
      </c>
      <c r="F15" s="339">
        <v>0</v>
      </c>
      <c r="G15" s="339">
        <v>0</v>
      </c>
      <c r="H15" s="339">
        <v>0</v>
      </c>
      <c r="I15" s="339">
        <v>0</v>
      </c>
      <c r="J15" s="339">
        <v>19623.739670000003</v>
      </c>
      <c r="K15" s="339">
        <v>0</v>
      </c>
      <c r="L15" s="339">
        <v>0</v>
      </c>
      <c r="M15" s="339">
        <v>0</v>
      </c>
      <c r="N15" s="339">
        <v>0</v>
      </c>
      <c r="O15" s="339">
        <v>0</v>
      </c>
      <c r="P15" s="339">
        <v>0</v>
      </c>
      <c r="Q15" s="339">
        <v>0</v>
      </c>
      <c r="R15" s="339">
        <v>0</v>
      </c>
      <c r="S15" s="339">
        <v>0</v>
      </c>
      <c r="T15" s="339">
        <v>0</v>
      </c>
      <c r="U15" s="339">
        <v>0</v>
      </c>
      <c r="V15" s="339">
        <v>0</v>
      </c>
      <c r="W15" s="339">
        <v>0</v>
      </c>
      <c r="X15" s="339">
        <v>19623.739670000003</v>
      </c>
    </row>
    <row r="16" spans="1:24" x14ac:dyDescent="0.2">
      <c r="A16" s="782" t="s">
        <v>424</v>
      </c>
      <c r="B16" s="339">
        <v>0</v>
      </c>
      <c r="C16" s="339">
        <v>0</v>
      </c>
      <c r="D16" s="339">
        <v>0</v>
      </c>
      <c r="E16" s="339">
        <v>0</v>
      </c>
      <c r="F16" s="339">
        <v>0</v>
      </c>
      <c r="G16" s="339">
        <v>0</v>
      </c>
      <c r="H16" s="339">
        <v>0</v>
      </c>
      <c r="I16" s="339">
        <v>0</v>
      </c>
      <c r="J16" s="339">
        <v>0</v>
      </c>
      <c r="K16" s="339">
        <v>0</v>
      </c>
      <c r="L16" s="339">
        <v>0</v>
      </c>
      <c r="M16" s="339">
        <v>0</v>
      </c>
      <c r="N16" s="339">
        <v>0</v>
      </c>
      <c r="O16" s="339">
        <v>3412565.068</v>
      </c>
      <c r="P16" s="339">
        <v>0</v>
      </c>
      <c r="Q16" s="339">
        <v>2.1501100000000002</v>
      </c>
      <c r="R16" s="339">
        <v>0</v>
      </c>
      <c r="S16" s="339">
        <v>0</v>
      </c>
      <c r="T16" s="339">
        <v>0</v>
      </c>
      <c r="U16" s="339">
        <v>0</v>
      </c>
      <c r="V16" s="339">
        <v>57740.318899989819</v>
      </c>
      <c r="W16" s="339">
        <v>0</v>
      </c>
      <c r="X16" s="339">
        <v>3470307.5370099894</v>
      </c>
    </row>
    <row r="17" spans="1:24" s="872" customFormat="1" ht="13.5" x14ac:dyDescent="0.2">
      <c r="A17" s="876" t="s">
        <v>607</v>
      </c>
      <c r="B17" s="868">
        <v>0</v>
      </c>
      <c r="C17" s="868">
        <v>3494831.7760599987</v>
      </c>
      <c r="D17" s="868">
        <v>0</v>
      </c>
      <c r="E17" s="868">
        <v>0</v>
      </c>
      <c r="F17" s="868">
        <v>0</v>
      </c>
      <c r="G17" s="868">
        <v>854059.92024405184</v>
      </c>
      <c r="H17" s="868">
        <v>143321.37487999999</v>
      </c>
      <c r="I17" s="868">
        <v>0</v>
      </c>
      <c r="J17" s="868">
        <v>4461553.7031900026</v>
      </c>
      <c r="K17" s="868">
        <v>2525459.048</v>
      </c>
      <c r="L17" s="868">
        <v>0</v>
      </c>
      <c r="M17" s="868">
        <v>0</v>
      </c>
      <c r="N17" s="868">
        <v>0</v>
      </c>
      <c r="O17" s="868">
        <v>13395341.31091</v>
      </c>
      <c r="P17" s="868">
        <v>11881212.206870001</v>
      </c>
      <c r="Q17" s="868">
        <v>6148767.4252499994</v>
      </c>
      <c r="R17" s="868">
        <v>0</v>
      </c>
      <c r="S17" s="868">
        <v>1667123.1066700006</v>
      </c>
      <c r="T17" s="868">
        <v>4801045.2511302959</v>
      </c>
      <c r="U17" s="868">
        <v>13801710.239079999</v>
      </c>
      <c r="V17" s="868">
        <v>4963037.563119988</v>
      </c>
      <c r="W17" s="868">
        <v>0</v>
      </c>
      <c r="X17" s="868">
        <v>68137462.92540434</v>
      </c>
    </row>
    <row r="18" spans="1:24" x14ac:dyDescent="0.2">
      <c r="A18" s="782" t="s">
        <v>392</v>
      </c>
      <c r="B18" s="339">
        <v>0</v>
      </c>
      <c r="C18" s="339">
        <v>0</v>
      </c>
      <c r="D18" s="339">
        <v>0</v>
      </c>
      <c r="E18" s="339">
        <v>0</v>
      </c>
      <c r="F18" s="339">
        <v>0</v>
      </c>
      <c r="G18" s="339">
        <v>397.84</v>
      </c>
      <c r="H18" s="339">
        <v>166.94164999999998</v>
      </c>
      <c r="I18" s="339">
        <v>0</v>
      </c>
      <c r="J18" s="339">
        <v>14976.596939999996</v>
      </c>
      <c r="K18" s="339">
        <v>4955.5469999999996</v>
      </c>
      <c r="L18" s="339">
        <v>0</v>
      </c>
      <c r="M18" s="339">
        <v>0</v>
      </c>
      <c r="N18" s="339">
        <v>0</v>
      </c>
      <c r="O18" s="339">
        <v>18341.293000000001</v>
      </c>
      <c r="P18" s="339">
        <v>28801.56667</v>
      </c>
      <c r="Q18" s="339">
        <v>31636.039390000002</v>
      </c>
      <c r="R18" s="339">
        <v>0</v>
      </c>
      <c r="S18" s="339">
        <v>2708.663</v>
      </c>
      <c r="T18" s="339">
        <v>19870.373500352081</v>
      </c>
      <c r="U18" s="339">
        <v>8801340.2202199996</v>
      </c>
      <c r="V18" s="339">
        <v>12961.559369999999</v>
      </c>
      <c r="W18" s="339">
        <v>0</v>
      </c>
      <c r="X18" s="339">
        <v>8936156.6407403518</v>
      </c>
    </row>
    <row r="19" spans="1:24" x14ac:dyDescent="0.2">
      <c r="A19" s="782" t="s">
        <v>425</v>
      </c>
      <c r="B19" s="339">
        <v>0</v>
      </c>
      <c r="C19" s="339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O19" s="339">
        <v>0</v>
      </c>
      <c r="P19" s="339">
        <v>0</v>
      </c>
      <c r="Q19" s="339">
        <v>0</v>
      </c>
      <c r="R19" s="339">
        <v>0</v>
      </c>
      <c r="S19" s="339">
        <v>6384.5172400000001</v>
      </c>
      <c r="T19" s="339">
        <v>0</v>
      </c>
      <c r="U19" s="339">
        <v>0</v>
      </c>
      <c r="V19" s="339">
        <v>0</v>
      </c>
      <c r="W19" s="339">
        <v>0</v>
      </c>
      <c r="X19" s="339">
        <v>6384.5172400000001</v>
      </c>
    </row>
    <row r="20" spans="1:24" x14ac:dyDescent="0.2">
      <c r="A20" s="782" t="s">
        <v>393</v>
      </c>
      <c r="B20" s="339">
        <v>0</v>
      </c>
      <c r="C20" s="339">
        <v>3494831.7760599987</v>
      </c>
      <c r="D20" s="339">
        <v>0</v>
      </c>
      <c r="E20" s="339">
        <v>0</v>
      </c>
      <c r="F20" s="339">
        <v>0</v>
      </c>
      <c r="G20" s="339">
        <v>832748.68324405188</v>
      </c>
      <c r="H20" s="339">
        <v>88996.304369999998</v>
      </c>
      <c r="I20" s="339">
        <v>0</v>
      </c>
      <c r="J20" s="339">
        <v>2606767.6537700035</v>
      </c>
      <c r="K20" s="339">
        <v>2246605.7940000002</v>
      </c>
      <c r="L20" s="339">
        <v>0</v>
      </c>
      <c r="M20" s="339">
        <v>0</v>
      </c>
      <c r="N20" s="339">
        <v>0</v>
      </c>
      <c r="O20" s="339">
        <v>4371275.5990000004</v>
      </c>
      <c r="P20" s="339">
        <v>8886950.7760000005</v>
      </c>
      <c r="Q20" s="339">
        <v>5447286.5454799999</v>
      </c>
      <c r="R20" s="339">
        <v>0</v>
      </c>
      <c r="S20" s="339">
        <v>945032.08299999905</v>
      </c>
      <c r="T20" s="339">
        <v>4120579.3483448843</v>
      </c>
      <c r="U20" s="339">
        <v>0</v>
      </c>
      <c r="V20" s="339">
        <v>4249552.9416198805</v>
      </c>
      <c r="W20" s="339">
        <v>0</v>
      </c>
      <c r="X20" s="339">
        <v>37290627.504888818</v>
      </c>
    </row>
    <row r="21" spans="1:24" x14ac:dyDescent="0.2">
      <c r="A21" s="782" t="s">
        <v>394</v>
      </c>
      <c r="B21" s="339">
        <v>0</v>
      </c>
      <c r="C21" s="339">
        <v>0</v>
      </c>
      <c r="D21" s="339">
        <v>0</v>
      </c>
      <c r="E21" s="339">
        <v>0</v>
      </c>
      <c r="F21" s="339">
        <v>0</v>
      </c>
      <c r="G21" s="339">
        <v>11300.322</v>
      </c>
      <c r="H21" s="339">
        <v>0</v>
      </c>
      <c r="I21" s="339">
        <v>0</v>
      </c>
      <c r="J21" s="339">
        <v>223785.49804000006</v>
      </c>
      <c r="K21" s="339">
        <v>0</v>
      </c>
      <c r="L21" s="339">
        <v>0</v>
      </c>
      <c r="M21" s="339">
        <v>0</v>
      </c>
      <c r="N21" s="339">
        <v>0</v>
      </c>
      <c r="O21" s="339">
        <v>1741009.3729999999</v>
      </c>
      <c r="P21" s="339">
        <v>422084.7352</v>
      </c>
      <c r="Q21" s="339">
        <v>149073.45805000002</v>
      </c>
      <c r="R21" s="339">
        <v>0</v>
      </c>
      <c r="S21" s="339">
        <v>236765.76024000006</v>
      </c>
      <c r="T21" s="339">
        <v>148147.56923000002</v>
      </c>
      <c r="U21" s="339">
        <v>0</v>
      </c>
      <c r="V21" s="339">
        <v>142331.61683000001</v>
      </c>
      <c r="W21" s="339">
        <v>0</v>
      </c>
      <c r="X21" s="339">
        <v>3074498.3325900007</v>
      </c>
    </row>
    <row r="22" spans="1:24" x14ac:dyDescent="0.2">
      <c r="A22" s="782" t="s">
        <v>395</v>
      </c>
      <c r="B22" s="339">
        <v>0</v>
      </c>
      <c r="C22" s="339">
        <v>0</v>
      </c>
      <c r="D22" s="339">
        <v>0</v>
      </c>
      <c r="E22" s="339">
        <v>0</v>
      </c>
      <c r="F22" s="339">
        <v>0</v>
      </c>
      <c r="G22" s="339">
        <v>9613.0750000000007</v>
      </c>
      <c r="H22" s="339">
        <v>54158.128859999997</v>
      </c>
      <c r="I22" s="339">
        <v>0</v>
      </c>
      <c r="J22" s="339">
        <v>158402.37397999997</v>
      </c>
      <c r="K22" s="339">
        <v>273897.70699999999</v>
      </c>
      <c r="L22" s="339">
        <v>0</v>
      </c>
      <c r="M22" s="339">
        <v>0</v>
      </c>
      <c r="N22" s="339">
        <v>0</v>
      </c>
      <c r="O22" s="339">
        <v>2292248.9099099999</v>
      </c>
      <c r="P22" s="339">
        <v>2543375.1290000002</v>
      </c>
      <c r="Q22" s="339">
        <v>422074.72089999996</v>
      </c>
      <c r="R22" s="339">
        <v>0</v>
      </c>
      <c r="S22" s="339">
        <v>289449.34230000008</v>
      </c>
      <c r="T22" s="339">
        <v>135679.13225795602</v>
      </c>
      <c r="U22" s="339">
        <v>5000370.0188599993</v>
      </c>
      <c r="V22" s="339">
        <v>11540.885380000002</v>
      </c>
      <c r="W22" s="339">
        <v>0</v>
      </c>
      <c r="X22" s="339">
        <v>11190809.423447955</v>
      </c>
    </row>
    <row r="23" spans="1:24" x14ac:dyDescent="0.2">
      <c r="A23" s="782" t="s">
        <v>426</v>
      </c>
      <c r="B23" s="339">
        <v>0</v>
      </c>
      <c r="C23" s="339">
        <v>0</v>
      </c>
      <c r="D23" s="339">
        <v>0</v>
      </c>
      <c r="E23" s="339">
        <v>0</v>
      </c>
      <c r="F23" s="339">
        <v>0</v>
      </c>
      <c r="G23" s="339">
        <v>0</v>
      </c>
      <c r="H23" s="339">
        <v>0</v>
      </c>
      <c r="I23" s="339">
        <v>0</v>
      </c>
      <c r="J23" s="339">
        <v>939017.46745999879</v>
      </c>
      <c r="K23" s="339">
        <v>0</v>
      </c>
      <c r="L23" s="339">
        <v>0</v>
      </c>
      <c r="M23" s="339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  <c r="T23" s="339">
        <v>0</v>
      </c>
      <c r="U23" s="339">
        <v>0</v>
      </c>
      <c r="V23" s="339">
        <v>0</v>
      </c>
      <c r="W23" s="339">
        <v>0</v>
      </c>
      <c r="X23" s="339">
        <v>939017.46745999879</v>
      </c>
    </row>
    <row r="24" spans="1:24" x14ac:dyDescent="0.2">
      <c r="A24" s="782" t="s">
        <v>427</v>
      </c>
      <c r="B24" s="339">
        <v>0</v>
      </c>
      <c r="C24" s="339">
        <v>0</v>
      </c>
      <c r="D24" s="339"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518604.11300000001</v>
      </c>
      <c r="K24" s="339">
        <v>0</v>
      </c>
      <c r="L24" s="339">
        <v>0</v>
      </c>
      <c r="M24" s="339">
        <v>0</v>
      </c>
      <c r="N24" s="339">
        <v>0</v>
      </c>
      <c r="O24" s="339">
        <v>4972466.1359999999</v>
      </c>
      <c r="P24" s="339">
        <v>0</v>
      </c>
      <c r="Q24" s="339">
        <v>98696.661430000007</v>
      </c>
      <c r="R24" s="339">
        <v>0</v>
      </c>
      <c r="S24" s="339">
        <v>186782.7408900013</v>
      </c>
      <c r="T24" s="339">
        <v>376768.82779710315</v>
      </c>
      <c r="U24" s="339">
        <v>0</v>
      </c>
      <c r="V24" s="339">
        <v>546650.55992010795</v>
      </c>
      <c r="W24" s="339">
        <v>0</v>
      </c>
      <c r="X24" s="339">
        <v>6699969.0390372118</v>
      </c>
    </row>
    <row r="25" spans="1:24" s="872" customFormat="1" ht="13.5" x14ac:dyDescent="0.2">
      <c r="A25" s="867" t="s">
        <v>3120</v>
      </c>
      <c r="B25" s="868">
        <v>0</v>
      </c>
      <c r="C25" s="868">
        <v>327816.91717000102</v>
      </c>
      <c r="D25" s="868">
        <v>0</v>
      </c>
      <c r="E25" s="868">
        <v>0</v>
      </c>
      <c r="F25" s="868">
        <v>0</v>
      </c>
      <c r="G25" s="868">
        <v>1368541.9680000001</v>
      </c>
      <c r="H25" s="868">
        <v>-138891.34974000001</v>
      </c>
      <c r="I25" s="868">
        <v>0</v>
      </c>
      <c r="J25" s="868">
        <v>12903438.674420059</v>
      </c>
      <c r="K25" s="868">
        <v>2769135.5989999999</v>
      </c>
      <c r="L25" s="868">
        <v>0</v>
      </c>
      <c r="M25" s="868">
        <v>6609268.00198997</v>
      </c>
      <c r="N25" s="868">
        <v>0</v>
      </c>
      <c r="O25" s="868">
        <v>13526058.753650002</v>
      </c>
      <c r="P25" s="868">
        <v>18451531.414890021</v>
      </c>
      <c r="Q25" s="868">
        <v>5519292.431450001</v>
      </c>
      <c r="R25" s="868">
        <v>0</v>
      </c>
      <c r="S25" s="868">
        <v>7129195.4745900016</v>
      </c>
      <c r="T25" s="868">
        <v>11377966.358514637</v>
      </c>
      <c r="U25" s="868">
        <v>28569933.478715047</v>
      </c>
      <c r="V25" s="868">
        <v>14272868.868330002</v>
      </c>
      <c r="W25" s="868">
        <v>0</v>
      </c>
      <c r="X25" s="868">
        <v>122686156.59097974</v>
      </c>
    </row>
    <row r="26" spans="1:24" s="869" customFormat="1" x14ac:dyDescent="0.2">
      <c r="A26" s="1258" t="s">
        <v>87</v>
      </c>
      <c r="B26" s="1261"/>
      <c r="C26" s="1261"/>
      <c r="D26" s="1261"/>
      <c r="E26" s="1261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61"/>
      <c r="Q26" s="1261"/>
      <c r="R26" s="1261"/>
      <c r="S26" s="1261"/>
      <c r="T26" s="1261"/>
      <c r="U26" s="1261"/>
      <c r="V26" s="1261"/>
      <c r="W26" s="1261"/>
      <c r="X26" s="1261"/>
    </row>
    <row r="27" spans="1:24" s="869" customFormat="1" ht="13.5" x14ac:dyDescent="0.2">
      <c r="A27" s="867" t="s">
        <v>3119</v>
      </c>
      <c r="B27" s="868">
        <v>627767.80692999996</v>
      </c>
      <c r="C27" s="868">
        <v>127441</v>
      </c>
      <c r="D27" s="868">
        <v>0</v>
      </c>
      <c r="E27" s="868">
        <v>380186.91234888841</v>
      </c>
      <c r="F27" s="868">
        <v>10404.682000000001</v>
      </c>
      <c r="G27" s="868">
        <v>2664168.8464792166</v>
      </c>
      <c r="H27" s="868">
        <v>192789.03243999768</v>
      </c>
      <c r="I27" s="868">
        <v>1733510.0534900355</v>
      </c>
      <c r="J27" s="868">
        <v>12677738.46243</v>
      </c>
      <c r="K27" s="868">
        <v>1886994.6302399999</v>
      </c>
      <c r="L27" s="868">
        <v>619525.57299999997</v>
      </c>
      <c r="M27" s="868">
        <v>111746.67878999999</v>
      </c>
      <c r="N27" s="868">
        <v>245218.01107999991</v>
      </c>
      <c r="O27" s="868">
        <v>871801.45399999991</v>
      </c>
      <c r="P27" s="868">
        <v>9606741.1229999997</v>
      </c>
      <c r="Q27" s="868">
        <v>492057.97809999995</v>
      </c>
      <c r="R27" s="868">
        <v>18297951.527387999</v>
      </c>
      <c r="S27" s="868">
        <v>92980.000000000931</v>
      </c>
      <c r="T27" s="868">
        <v>4108082.0395100005</v>
      </c>
      <c r="U27" s="868">
        <v>-26882488.212072119</v>
      </c>
      <c r="V27" s="868">
        <v>8366559.6869800016</v>
      </c>
      <c r="W27" s="868">
        <v>54827307.198109999</v>
      </c>
      <c r="X27" s="868">
        <v>91058484.484244019</v>
      </c>
    </row>
    <row r="28" spans="1:24" s="869" customFormat="1" ht="13.5" x14ac:dyDescent="0.2">
      <c r="A28" s="870" t="s">
        <v>608</v>
      </c>
      <c r="B28" s="868">
        <v>848647.88392000005</v>
      </c>
      <c r="C28" s="868">
        <v>948.89469000004465</v>
      </c>
      <c r="D28" s="868">
        <v>0</v>
      </c>
      <c r="E28" s="868">
        <v>370839.51547419542</v>
      </c>
      <c r="F28" s="868">
        <v>21524.955880000001</v>
      </c>
      <c r="G28" s="868">
        <v>1677502.1766185516</v>
      </c>
      <c r="H28" s="868">
        <v>0</v>
      </c>
      <c r="I28" s="868">
        <v>1903481.1236280377</v>
      </c>
      <c r="J28" s="868">
        <v>11761003.275979994</v>
      </c>
      <c r="K28" s="868">
        <v>2778201.3669999996</v>
      </c>
      <c r="L28" s="868">
        <v>325499.27300000004</v>
      </c>
      <c r="M28" s="868">
        <v>558738.01700860076</v>
      </c>
      <c r="N28" s="868">
        <v>274553.49875000073</v>
      </c>
      <c r="O28" s="868">
        <v>1098443.175999999</v>
      </c>
      <c r="P28" s="868">
        <v>13076171.376050111</v>
      </c>
      <c r="Q28" s="868">
        <v>1535872.4898600006</v>
      </c>
      <c r="R28" s="868">
        <v>11247415.063879</v>
      </c>
      <c r="S28" s="868">
        <v>160230.50000000093</v>
      </c>
      <c r="T28" s="868">
        <v>4935265.9033300001</v>
      </c>
      <c r="U28" s="868">
        <v>9454835.3694000002</v>
      </c>
      <c r="V28" s="868">
        <v>12419410.707710003</v>
      </c>
      <c r="W28" s="868">
        <v>45215486.873859994</v>
      </c>
      <c r="X28" s="868">
        <v>119664071.44203848</v>
      </c>
    </row>
    <row r="29" spans="1:24" x14ac:dyDescent="0.2">
      <c r="A29" s="782" t="s">
        <v>390</v>
      </c>
      <c r="B29" s="339">
        <v>848647.88392000005</v>
      </c>
      <c r="C29" s="339">
        <v>308.89469000004465</v>
      </c>
      <c r="D29" s="339">
        <v>0</v>
      </c>
      <c r="E29" s="339">
        <v>370839.51547419542</v>
      </c>
      <c r="F29" s="339">
        <v>21448.55</v>
      </c>
      <c r="G29" s="339">
        <v>0</v>
      </c>
      <c r="H29" s="339">
        <v>0</v>
      </c>
      <c r="I29" s="339">
        <v>526356.24912151881</v>
      </c>
      <c r="J29" s="339">
        <v>9151141.300769994</v>
      </c>
      <c r="K29" s="339">
        <v>2778186.6669999999</v>
      </c>
      <c r="L29" s="339">
        <v>211289.31099999999</v>
      </c>
      <c r="M29" s="339">
        <v>558738.01700860076</v>
      </c>
      <c r="N29" s="339">
        <v>274553.49875000073</v>
      </c>
      <c r="O29" s="339">
        <v>1098419.175999999</v>
      </c>
      <c r="P29" s="339">
        <v>6361362.089169424</v>
      </c>
      <c r="Q29" s="339">
        <v>1341869.8547600005</v>
      </c>
      <c r="R29" s="339">
        <v>11081215.063879</v>
      </c>
      <c r="S29" s="339">
        <v>86425.500000000931</v>
      </c>
      <c r="T29" s="339">
        <v>798610.2056800006</v>
      </c>
      <c r="U29" s="339">
        <v>7137200.7401399985</v>
      </c>
      <c r="V29" s="339">
        <v>9372056.2444300018</v>
      </c>
      <c r="W29" s="339">
        <v>45215486.873859994</v>
      </c>
      <c r="X29" s="339">
        <v>97234155.635652721</v>
      </c>
    </row>
    <row r="30" spans="1:24" x14ac:dyDescent="0.2">
      <c r="A30" s="782" t="s">
        <v>391</v>
      </c>
      <c r="B30" s="339">
        <v>0</v>
      </c>
      <c r="C30" s="339">
        <v>640</v>
      </c>
      <c r="D30" s="339">
        <v>0</v>
      </c>
      <c r="E30" s="339">
        <v>0</v>
      </c>
      <c r="F30" s="339">
        <v>0</v>
      </c>
      <c r="G30" s="339">
        <v>1677502.1766185516</v>
      </c>
      <c r="H30" s="339">
        <v>0</v>
      </c>
      <c r="I30" s="339">
        <v>1337813.104383019</v>
      </c>
      <c r="J30" s="339">
        <v>2603939.2612100001</v>
      </c>
      <c r="K30" s="339">
        <v>0</v>
      </c>
      <c r="L30" s="339">
        <v>110586.106</v>
      </c>
      <c r="M30" s="339">
        <v>0</v>
      </c>
      <c r="N30" s="339">
        <v>0</v>
      </c>
      <c r="O30" s="339">
        <v>0</v>
      </c>
      <c r="P30" s="339">
        <v>6714809.2868806859</v>
      </c>
      <c r="Q30" s="339">
        <v>191238.09019999998</v>
      </c>
      <c r="R30" s="339">
        <v>0</v>
      </c>
      <c r="S30" s="339">
        <v>73805</v>
      </c>
      <c r="T30" s="339">
        <v>4134493.1526500001</v>
      </c>
      <c r="U30" s="339">
        <v>2296495.9366400018</v>
      </c>
      <c r="V30" s="339">
        <v>0</v>
      </c>
      <c r="W30" s="339">
        <v>0</v>
      </c>
      <c r="X30" s="339">
        <v>19141322.114582255</v>
      </c>
    </row>
    <row r="31" spans="1:24" x14ac:dyDescent="0.2">
      <c r="A31" s="782" t="s">
        <v>422</v>
      </c>
      <c r="B31" s="339">
        <v>0</v>
      </c>
      <c r="C31" s="339">
        <v>0</v>
      </c>
      <c r="D31" s="339">
        <v>0</v>
      </c>
      <c r="E31" s="339">
        <v>0</v>
      </c>
      <c r="F31" s="339">
        <v>0</v>
      </c>
      <c r="G31" s="339">
        <v>0</v>
      </c>
      <c r="H31" s="339">
        <v>0</v>
      </c>
      <c r="I31" s="339">
        <v>0</v>
      </c>
      <c r="J31" s="339">
        <v>5519.9180000000006</v>
      </c>
      <c r="K31" s="339">
        <v>0</v>
      </c>
      <c r="L31" s="339">
        <v>54</v>
      </c>
      <c r="M31" s="339">
        <v>0</v>
      </c>
      <c r="N31" s="339">
        <v>0</v>
      </c>
      <c r="O31" s="339">
        <v>24</v>
      </c>
      <c r="P31" s="339">
        <v>0</v>
      </c>
      <c r="Q31" s="339">
        <v>14.494260000000001</v>
      </c>
      <c r="R31" s="339">
        <v>0</v>
      </c>
      <c r="S31" s="339">
        <v>0</v>
      </c>
      <c r="T31" s="339">
        <v>2162.5450000000001</v>
      </c>
      <c r="U31" s="339">
        <v>4634.6540000000005</v>
      </c>
      <c r="V31" s="339">
        <v>0</v>
      </c>
      <c r="W31" s="339">
        <v>0</v>
      </c>
      <c r="X31" s="339">
        <v>12409.611260000001</v>
      </c>
    </row>
    <row r="32" spans="1:24" x14ac:dyDescent="0.2">
      <c r="A32" s="782" t="s">
        <v>423</v>
      </c>
      <c r="B32" s="339">
        <v>0</v>
      </c>
      <c r="C32" s="339">
        <v>0</v>
      </c>
      <c r="D32" s="339">
        <v>0</v>
      </c>
      <c r="E32" s="339">
        <v>0</v>
      </c>
      <c r="F32" s="339">
        <v>1.3240000000000001</v>
      </c>
      <c r="G32" s="339">
        <v>0</v>
      </c>
      <c r="H32" s="339">
        <v>0</v>
      </c>
      <c r="I32" s="339">
        <v>0</v>
      </c>
      <c r="J32" s="339">
        <v>402.79599999999846</v>
      </c>
      <c r="K32" s="339">
        <v>-0.50600000000000001</v>
      </c>
      <c r="L32" s="339">
        <v>30</v>
      </c>
      <c r="M32" s="339">
        <v>0</v>
      </c>
      <c r="N32" s="339">
        <v>0</v>
      </c>
      <c r="O32" s="339">
        <v>0</v>
      </c>
      <c r="P32" s="339">
        <v>0</v>
      </c>
      <c r="Q32" s="339">
        <v>0</v>
      </c>
      <c r="R32" s="339">
        <v>0</v>
      </c>
      <c r="S32" s="339">
        <v>0</v>
      </c>
      <c r="T32" s="339">
        <v>0</v>
      </c>
      <c r="U32" s="339">
        <v>0</v>
      </c>
      <c r="V32" s="339">
        <v>53.844660000000005</v>
      </c>
      <c r="W32" s="339">
        <v>0</v>
      </c>
      <c r="X32" s="339">
        <v>487.45865999999853</v>
      </c>
    </row>
    <row r="33" spans="1:24" x14ac:dyDescent="0.2">
      <c r="A33" s="782" t="s">
        <v>424</v>
      </c>
      <c r="B33" s="339">
        <v>0</v>
      </c>
      <c r="C33" s="339">
        <v>0</v>
      </c>
      <c r="D33" s="339">
        <v>0</v>
      </c>
      <c r="E33" s="339">
        <v>0</v>
      </c>
      <c r="F33" s="339">
        <v>75.081879999999998</v>
      </c>
      <c r="G33" s="339">
        <v>0</v>
      </c>
      <c r="H33" s="339">
        <v>0</v>
      </c>
      <c r="I33" s="339">
        <v>39311.770123500006</v>
      </c>
      <c r="J33" s="339">
        <v>0</v>
      </c>
      <c r="K33" s="339">
        <v>15.206</v>
      </c>
      <c r="L33" s="339">
        <v>3539.8560000000002</v>
      </c>
      <c r="M33" s="339">
        <v>0</v>
      </c>
      <c r="N33" s="339">
        <v>0</v>
      </c>
      <c r="O33" s="339">
        <v>0</v>
      </c>
      <c r="P33" s="339">
        <v>0</v>
      </c>
      <c r="Q33" s="339">
        <v>2750.0506399999999</v>
      </c>
      <c r="R33" s="339">
        <v>166200</v>
      </c>
      <c r="S33" s="339">
        <v>0</v>
      </c>
      <c r="T33" s="339">
        <v>0</v>
      </c>
      <c r="U33" s="339">
        <v>16504.038619999999</v>
      </c>
      <c r="V33" s="339">
        <v>3047300.6186200003</v>
      </c>
      <c r="W33" s="339">
        <v>0</v>
      </c>
      <c r="X33" s="339">
        <v>3275696.6218835004</v>
      </c>
    </row>
    <row r="34" spans="1:24" s="872" customFormat="1" ht="13.5" x14ac:dyDescent="0.2">
      <c r="A34" s="876" t="s">
        <v>607</v>
      </c>
      <c r="B34" s="868">
        <v>627767.80692999996</v>
      </c>
      <c r="C34" s="868">
        <v>127440.99999999985</v>
      </c>
      <c r="D34" s="868">
        <v>0</v>
      </c>
      <c r="E34" s="868">
        <v>340194.71067573788</v>
      </c>
      <c r="F34" s="868">
        <v>17463.752</v>
      </c>
      <c r="G34" s="868">
        <v>2196782.1222754782</v>
      </c>
      <c r="H34" s="868">
        <v>0</v>
      </c>
      <c r="I34" s="868">
        <v>1459423.0148819999</v>
      </c>
      <c r="J34" s="868">
        <v>13052678.361229997</v>
      </c>
      <c r="K34" s="868">
        <v>2609497.3254999998</v>
      </c>
      <c r="L34" s="868">
        <v>238599.00599999999</v>
      </c>
      <c r="M34" s="868">
        <v>110</v>
      </c>
      <c r="N34" s="868">
        <v>0</v>
      </c>
      <c r="O34" s="868">
        <v>1028787.95609</v>
      </c>
      <c r="P34" s="868">
        <v>13414183.275950782</v>
      </c>
      <c r="Q34" s="868">
        <v>1463928.97022</v>
      </c>
      <c r="R34" s="868">
        <v>8011922.5109315002</v>
      </c>
      <c r="S34" s="868">
        <v>163697.50000000099</v>
      </c>
      <c r="T34" s="868">
        <v>5075071.5487396698</v>
      </c>
      <c r="U34" s="868">
        <v>-5394918.2189748697</v>
      </c>
      <c r="V34" s="868">
        <v>11142710.669340018</v>
      </c>
      <c r="W34" s="868">
        <v>42256370.381669998</v>
      </c>
      <c r="X34" s="868">
        <v>97831711.693460315</v>
      </c>
    </row>
    <row r="35" spans="1:24" x14ac:dyDescent="0.2">
      <c r="A35" s="782" t="s">
        <v>392</v>
      </c>
      <c r="B35" s="339">
        <v>107</v>
      </c>
      <c r="C35" s="339">
        <v>2037.6589600000004</v>
      </c>
      <c r="D35" s="339">
        <v>0</v>
      </c>
      <c r="E35" s="339">
        <v>201.37930000000003</v>
      </c>
      <c r="F35" s="339">
        <v>1.3240000000000001</v>
      </c>
      <c r="G35" s="339">
        <v>0</v>
      </c>
      <c r="H35" s="339">
        <v>0</v>
      </c>
      <c r="I35" s="339">
        <v>591.29052150000007</v>
      </c>
      <c r="J35" s="339">
        <v>2689.9552399999993</v>
      </c>
      <c r="K35" s="339">
        <v>1211.8046132300005</v>
      </c>
      <c r="L35" s="339">
        <v>122</v>
      </c>
      <c r="M35" s="339">
        <v>50</v>
      </c>
      <c r="N35" s="339">
        <v>0</v>
      </c>
      <c r="O35" s="339">
        <v>200</v>
      </c>
      <c r="P35" s="339">
        <v>28645.416649999999</v>
      </c>
      <c r="Q35" s="339">
        <v>327.91679999999906</v>
      </c>
      <c r="R35" s="339">
        <v>32151.4688035</v>
      </c>
      <c r="S35" s="339">
        <v>45</v>
      </c>
      <c r="T35" s="339">
        <v>1397.2685196479142</v>
      </c>
      <c r="U35" s="339">
        <v>-5410526.4104948696</v>
      </c>
      <c r="V35" s="339">
        <v>8037.6152000000002</v>
      </c>
      <c r="W35" s="339">
        <v>421578.46668000001</v>
      </c>
      <c r="X35" s="339">
        <v>-4911130.8452069918</v>
      </c>
    </row>
    <row r="36" spans="1:24" x14ac:dyDescent="0.2">
      <c r="A36" s="782" t="s">
        <v>425</v>
      </c>
      <c r="B36" s="339">
        <v>0</v>
      </c>
      <c r="C36" s="339">
        <v>0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339">
        <v>0</v>
      </c>
      <c r="N36" s="339">
        <v>0</v>
      </c>
      <c r="O36" s="339">
        <v>0</v>
      </c>
      <c r="P36" s="339">
        <v>0</v>
      </c>
      <c r="Q36" s="339">
        <v>100</v>
      </c>
      <c r="R36" s="339">
        <v>0</v>
      </c>
      <c r="S36" s="339">
        <v>345</v>
      </c>
      <c r="T36" s="339">
        <v>0</v>
      </c>
      <c r="U36" s="339">
        <v>0</v>
      </c>
      <c r="V36" s="339">
        <v>0</v>
      </c>
      <c r="W36" s="339">
        <v>41834791.91499</v>
      </c>
      <c r="X36" s="339">
        <v>41835236.91499</v>
      </c>
    </row>
    <row r="37" spans="1:24" x14ac:dyDescent="0.2">
      <c r="A37" s="782" t="s">
        <v>393</v>
      </c>
      <c r="B37" s="339">
        <v>627660.80692999996</v>
      </c>
      <c r="C37" s="339">
        <v>125403.34103999985</v>
      </c>
      <c r="D37" s="339">
        <v>0</v>
      </c>
      <c r="E37" s="339">
        <v>246749.04437573793</v>
      </c>
      <c r="F37" s="339">
        <v>10087.273999999999</v>
      </c>
      <c r="G37" s="339">
        <v>2196782.1222754782</v>
      </c>
      <c r="H37" s="339">
        <v>0</v>
      </c>
      <c r="I37" s="339">
        <v>1120641.0678435001</v>
      </c>
      <c r="J37" s="339">
        <v>11792511.663799996</v>
      </c>
      <c r="K37" s="339">
        <v>1879959.9209999996</v>
      </c>
      <c r="L37" s="339">
        <v>185768.03700000001</v>
      </c>
      <c r="M37" s="339">
        <v>0</v>
      </c>
      <c r="N37" s="339">
        <v>0</v>
      </c>
      <c r="O37" s="339">
        <v>865077.12399999984</v>
      </c>
      <c r="P37" s="339">
        <v>7829505.3660000004</v>
      </c>
      <c r="Q37" s="339">
        <v>1193403.2335000001</v>
      </c>
      <c r="R37" s="339">
        <v>5578734.9926004997</v>
      </c>
      <c r="S37" s="339">
        <v>91390.000000000931</v>
      </c>
      <c r="T37" s="339">
        <v>3979173.3627851154</v>
      </c>
      <c r="U37" s="339">
        <v>860.91732999999999</v>
      </c>
      <c r="V37" s="339">
        <v>8536049.3434100188</v>
      </c>
      <c r="W37" s="339">
        <v>0</v>
      </c>
      <c r="X37" s="339">
        <v>46259757.617890343</v>
      </c>
    </row>
    <row r="38" spans="1:24" x14ac:dyDescent="0.2">
      <c r="A38" s="782" t="s">
        <v>394</v>
      </c>
      <c r="B38" s="339">
        <v>0</v>
      </c>
      <c r="C38" s="339">
        <v>0</v>
      </c>
      <c r="D38" s="339">
        <v>0</v>
      </c>
      <c r="E38" s="339">
        <v>85808.698000000004</v>
      </c>
      <c r="F38" s="339">
        <v>7.4160000000000004</v>
      </c>
      <c r="G38" s="339">
        <v>0</v>
      </c>
      <c r="H38" s="339">
        <v>0</v>
      </c>
      <c r="I38" s="339">
        <v>0</v>
      </c>
      <c r="J38" s="339">
        <v>2239.7417299999797</v>
      </c>
      <c r="K38" s="339">
        <v>225.82900000000001</v>
      </c>
      <c r="L38" s="339">
        <v>46745.142999999996</v>
      </c>
      <c r="M38" s="339">
        <v>0</v>
      </c>
      <c r="N38" s="339">
        <v>0</v>
      </c>
      <c r="O38" s="339">
        <v>0</v>
      </c>
      <c r="P38" s="339">
        <v>18949.910500000056</v>
      </c>
      <c r="Q38" s="339">
        <v>1663.1126699999731</v>
      </c>
      <c r="R38" s="339">
        <v>287303.76738950005</v>
      </c>
      <c r="S38" s="339">
        <v>0</v>
      </c>
      <c r="T38" s="339">
        <v>0</v>
      </c>
      <c r="U38" s="339">
        <v>7555.5488099999993</v>
      </c>
      <c r="V38" s="339">
        <v>1322.9690999999875</v>
      </c>
      <c r="W38" s="339">
        <v>0</v>
      </c>
      <c r="X38" s="339">
        <v>451822.1361995</v>
      </c>
    </row>
    <row r="39" spans="1:24" x14ac:dyDescent="0.2">
      <c r="A39" s="782" t="s">
        <v>395</v>
      </c>
      <c r="B39" s="339">
        <v>0</v>
      </c>
      <c r="C39" s="339">
        <v>0</v>
      </c>
      <c r="D39" s="339">
        <v>0</v>
      </c>
      <c r="E39" s="339">
        <v>7435.5889999999999</v>
      </c>
      <c r="F39" s="339">
        <v>7247.8090000000002</v>
      </c>
      <c r="G39" s="339">
        <v>0</v>
      </c>
      <c r="H39" s="339">
        <v>0</v>
      </c>
      <c r="I39" s="339">
        <v>331744.34090700001</v>
      </c>
      <c r="J39" s="339">
        <v>1210863.1354500006</v>
      </c>
      <c r="K39" s="339">
        <v>727462.71088676993</v>
      </c>
      <c r="L39" s="339">
        <v>5464</v>
      </c>
      <c r="M39" s="339">
        <v>60</v>
      </c>
      <c r="N39" s="339">
        <v>0</v>
      </c>
      <c r="O39" s="339">
        <v>163510.83209000016</v>
      </c>
      <c r="P39" s="339">
        <v>4556258.2605999988</v>
      </c>
      <c r="Q39" s="339">
        <v>268399.89537000004</v>
      </c>
      <c r="R39" s="339">
        <v>20031.116890000001</v>
      </c>
      <c r="S39" s="339">
        <v>71917.500000000058</v>
      </c>
      <c r="T39" s="339">
        <v>1157058.4219020437</v>
      </c>
      <c r="U39" s="339">
        <v>5908.1897200010717</v>
      </c>
      <c r="V39" s="339">
        <v>2596900.55162</v>
      </c>
      <c r="W39" s="339">
        <v>0</v>
      </c>
      <c r="X39" s="339">
        <v>11130262.353435814</v>
      </c>
    </row>
    <row r="40" spans="1:24" x14ac:dyDescent="0.2">
      <c r="A40" s="782" t="s">
        <v>426</v>
      </c>
      <c r="B40" s="339">
        <v>0</v>
      </c>
      <c r="C40" s="339">
        <v>0</v>
      </c>
      <c r="D40" s="339">
        <v>0</v>
      </c>
      <c r="E40" s="339">
        <v>0</v>
      </c>
      <c r="F40" s="339">
        <v>5.5E-2</v>
      </c>
      <c r="G40" s="339">
        <v>0</v>
      </c>
      <c r="H40" s="339">
        <v>0</v>
      </c>
      <c r="I40" s="339">
        <v>0</v>
      </c>
      <c r="J40" s="339">
        <v>38923.263009999995</v>
      </c>
      <c r="K40" s="339">
        <v>607.077</v>
      </c>
      <c r="L40" s="339">
        <v>129.85900000000001</v>
      </c>
      <c r="M40" s="339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9">
        <v>0</v>
      </c>
      <c r="T40" s="339">
        <v>0</v>
      </c>
      <c r="U40" s="339">
        <v>514.63365999999996</v>
      </c>
      <c r="V40" s="339">
        <v>116.11188</v>
      </c>
      <c r="W40" s="339">
        <v>0</v>
      </c>
      <c r="X40" s="339">
        <v>40290.999549999986</v>
      </c>
    </row>
    <row r="41" spans="1:24" x14ac:dyDescent="0.2">
      <c r="A41" s="782" t="s">
        <v>427</v>
      </c>
      <c r="B41" s="339">
        <v>0</v>
      </c>
      <c r="C41" s="339">
        <v>0</v>
      </c>
      <c r="D41" s="339">
        <v>0</v>
      </c>
      <c r="E41" s="339">
        <v>0</v>
      </c>
      <c r="F41" s="339">
        <v>119.874</v>
      </c>
      <c r="G41" s="339">
        <v>0</v>
      </c>
      <c r="H41" s="339">
        <v>0</v>
      </c>
      <c r="I41" s="339">
        <v>6446.3156100000006</v>
      </c>
      <c r="J41" s="339">
        <v>5450.6020000000135</v>
      </c>
      <c r="K41" s="339">
        <v>29.983000000000001</v>
      </c>
      <c r="L41" s="339">
        <v>369.96699999999998</v>
      </c>
      <c r="M41" s="339">
        <v>0</v>
      </c>
      <c r="N41" s="339">
        <v>0</v>
      </c>
      <c r="O41" s="339">
        <v>0</v>
      </c>
      <c r="P41" s="339">
        <v>980824.32220078306</v>
      </c>
      <c r="Q41" s="339">
        <v>34.811879999993835</v>
      </c>
      <c r="R41" s="339">
        <v>2093701.1652480001</v>
      </c>
      <c r="S41" s="339">
        <v>0</v>
      </c>
      <c r="T41" s="339">
        <v>-62557.504467137158</v>
      </c>
      <c r="U41" s="339">
        <v>768.90200000000004</v>
      </c>
      <c r="V41" s="339">
        <v>284.07813000003807</v>
      </c>
      <c r="W41" s="339">
        <v>0</v>
      </c>
      <c r="X41" s="339">
        <v>3025472.5166016463</v>
      </c>
    </row>
    <row r="42" spans="1:24" s="872" customFormat="1" ht="13.5" x14ac:dyDescent="0.2">
      <c r="A42" s="867" t="s">
        <v>3120</v>
      </c>
      <c r="B42" s="868">
        <v>848647.88391999993</v>
      </c>
      <c r="C42" s="868">
        <v>948.89469000056852</v>
      </c>
      <c r="D42" s="868">
        <v>0</v>
      </c>
      <c r="E42" s="868">
        <v>410831.71714734589</v>
      </c>
      <c r="F42" s="868">
        <v>14465.88588</v>
      </c>
      <c r="G42" s="868">
        <v>2144888.9008222893</v>
      </c>
      <c r="H42" s="868">
        <v>192789.03243999765</v>
      </c>
      <c r="I42" s="868">
        <v>2177568.1622360735</v>
      </c>
      <c r="J42" s="868">
        <v>11386063.377179991</v>
      </c>
      <c r="K42" s="868">
        <v>2055698.6717399997</v>
      </c>
      <c r="L42" s="868">
        <v>706425.84</v>
      </c>
      <c r="M42" s="868">
        <v>670374.69579860009</v>
      </c>
      <c r="N42" s="868">
        <v>519771.50983000064</v>
      </c>
      <c r="O42" s="868">
        <v>941456.67390999943</v>
      </c>
      <c r="P42" s="868">
        <v>9268729.2230993323</v>
      </c>
      <c r="Q42" s="868">
        <v>564001.49773999862</v>
      </c>
      <c r="R42" s="868">
        <v>21533444.080335498</v>
      </c>
      <c r="S42" s="868">
        <v>89512.999999998137</v>
      </c>
      <c r="T42" s="868">
        <v>3968276.3941003289</v>
      </c>
      <c r="U42" s="868">
        <v>-12032734.623697247</v>
      </c>
      <c r="V42" s="868">
        <v>9643259.7253499739</v>
      </c>
      <c r="W42" s="868">
        <v>57786423.690300003</v>
      </c>
      <c r="X42" s="868">
        <v>112890844.23282219</v>
      </c>
    </row>
    <row r="43" spans="1:24" s="869" customFormat="1" x14ac:dyDescent="0.2">
      <c r="A43" s="1258" t="s">
        <v>83</v>
      </c>
      <c r="B43" s="1261"/>
      <c r="C43" s="1261"/>
      <c r="D43" s="1261"/>
      <c r="E43" s="1261"/>
      <c r="F43" s="1261"/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  <c r="Q43" s="1261"/>
      <c r="R43" s="1261"/>
      <c r="S43" s="1261"/>
      <c r="T43" s="1261"/>
      <c r="U43" s="1261"/>
      <c r="V43" s="1261"/>
      <c r="W43" s="1261"/>
      <c r="X43" s="1261"/>
    </row>
    <row r="44" spans="1:24" s="869" customFormat="1" ht="13.5" x14ac:dyDescent="0.2">
      <c r="A44" s="867" t="s">
        <v>3119</v>
      </c>
      <c r="B44" s="868">
        <v>0</v>
      </c>
      <c r="C44" s="868">
        <v>3927436.8484599977</v>
      </c>
      <c r="D44" s="868">
        <v>0</v>
      </c>
      <c r="E44" s="868">
        <v>380186.91234888841</v>
      </c>
      <c r="F44" s="868">
        <v>0</v>
      </c>
      <c r="G44" s="868">
        <v>1964551.6837343015</v>
      </c>
      <c r="H44" s="868">
        <v>0</v>
      </c>
      <c r="I44" s="868">
        <v>2190643.46484</v>
      </c>
      <c r="J44" s="868">
        <v>3241572.9254800663</v>
      </c>
      <c r="K44" s="868">
        <v>4171163.3089999999</v>
      </c>
      <c r="L44" s="868">
        <v>260661.43599999999</v>
      </c>
      <c r="M44" s="868">
        <v>42098.224999999999</v>
      </c>
      <c r="N44" s="868">
        <v>230276.63687999977</v>
      </c>
      <c r="O44" s="868">
        <v>5955894.5152399847</v>
      </c>
      <c r="P44" s="868">
        <v>18654257.890999999</v>
      </c>
      <c r="Q44" s="868">
        <v>520550.87727000006</v>
      </c>
      <c r="R44" s="868">
        <v>113770</v>
      </c>
      <c r="S44" s="868">
        <v>0</v>
      </c>
      <c r="T44" s="868">
        <v>6744175.3573700031</v>
      </c>
      <c r="U44" s="868">
        <v>117786.34808644908</v>
      </c>
      <c r="V44" s="868">
        <v>6493859.6164776059</v>
      </c>
      <c r="W44" s="868">
        <v>1803059.3676199999</v>
      </c>
      <c r="X44" s="868">
        <v>56811945.414807297</v>
      </c>
    </row>
    <row r="45" spans="1:24" s="869" customFormat="1" ht="13.5" x14ac:dyDescent="0.2">
      <c r="A45" s="870" t="s">
        <v>608</v>
      </c>
      <c r="B45" s="868">
        <v>0</v>
      </c>
      <c r="C45" s="868">
        <v>657531.62372000306</v>
      </c>
      <c r="D45" s="868">
        <v>0</v>
      </c>
      <c r="E45" s="868">
        <v>370839.51547419542</v>
      </c>
      <c r="F45" s="868">
        <v>0</v>
      </c>
      <c r="G45" s="868">
        <v>1639720.8727641809</v>
      </c>
      <c r="H45" s="868">
        <v>0</v>
      </c>
      <c r="I45" s="868">
        <v>1679423.9301120003</v>
      </c>
      <c r="J45" s="868">
        <v>3477792.4951699995</v>
      </c>
      <c r="K45" s="868">
        <v>5869423.0654999996</v>
      </c>
      <c r="L45" s="868">
        <v>151153.65700000001</v>
      </c>
      <c r="M45" s="868">
        <v>7166246.2631899696</v>
      </c>
      <c r="N45" s="868">
        <v>275314.75875000074</v>
      </c>
      <c r="O45" s="868">
        <v>10244756.24189</v>
      </c>
      <c r="P45" s="868">
        <v>23391414.130320009</v>
      </c>
      <c r="Q45" s="868">
        <v>2000785.12359</v>
      </c>
      <c r="R45" s="868">
        <v>399482.62599999999</v>
      </c>
      <c r="S45" s="868">
        <v>12665.5</v>
      </c>
      <c r="T45" s="868">
        <v>8462035.569024954</v>
      </c>
      <c r="U45" s="868">
        <v>568870.81849000102</v>
      </c>
      <c r="V45" s="868">
        <v>10420030.047308505</v>
      </c>
      <c r="W45" s="868">
        <v>3240177.02342</v>
      </c>
      <c r="X45" s="868">
        <v>80027663.261723831</v>
      </c>
    </row>
    <row r="46" spans="1:24" x14ac:dyDescent="0.2">
      <c r="A46" s="782" t="s">
        <v>390</v>
      </c>
      <c r="B46" s="339">
        <v>0</v>
      </c>
      <c r="C46" s="339">
        <v>656251.62372000306</v>
      </c>
      <c r="D46" s="339">
        <v>0</v>
      </c>
      <c r="E46" s="339">
        <v>370839.51547419542</v>
      </c>
      <c r="F46" s="339">
        <v>0</v>
      </c>
      <c r="G46" s="339">
        <v>0</v>
      </c>
      <c r="H46" s="339">
        <v>0</v>
      </c>
      <c r="I46" s="339">
        <v>1679423.9301120003</v>
      </c>
      <c r="J46" s="339">
        <v>1769787.3355399999</v>
      </c>
      <c r="K46" s="339">
        <v>5869423.0654999996</v>
      </c>
      <c r="L46" s="339">
        <v>51395.843999999997</v>
      </c>
      <c r="M46" s="339">
        <v>7166246.2631899696</v>
      </c>
      <c r="N46" s="339">
        <v>275314.75875000074</v>
      </c>
      <c r="O46" s="339">
        <v>6818911.4364300007</v>
      </c>
      <c r="P46" s="339">
        <v>11822943.25339972</v>
      </c>
      <c r="Q46" s="339">
        <v>1785491.5742899999</v>
      </c>
      <c r="R46" s="339">
        <v>399482.62599999999</v>
      </c>
      <c r="S46" s="339">
        <v>12665.5</v>
      </c>
      <c r="T46" s="339">
        <v>2678847.4193999995</v>
      </c>
      <c r="U46" s="339">
        <v>433903.14957000001</v>
      </c>
      <c r="V46" s="339">
        <v>7724120.7902417816</v>
      </c>
      <c r="W46" s="339">
        <v>3240177.02342</v>
      </c>
      <c r="X46" s="339">
        <v>52755225.109037675</v>
      </c>
    </row>
    <row r="47" spans="1:24" x14ac:dyDescent="0.2">
      <c r="A47" s="782" t="s">
        <v>391</v>
      </c>
      <c r="B47" s="339">
        <v>0</v>
      </c>
      <c r="C47" s="339">
        <v>1280</v>
      </c>
      <c r="D47" s="339">
        <v>0</v>
      </c>
      <c r="E47" s="339">
        <v>0</v>
      </c>
      <c r="F47" s="339">
        <v>0</v>
      </c>
      <c r="G47" s="339">
        <v>1639720.8727641809</v>
      </c>
      <c r="H47" s="339">
        <v>0</v>
      </c>
      <c r="I47" s="339">
        <v>0</v>
      </c>
      <c r="J47" s="339">
        <v>1400109.6672199999</v>
      </c>
      <c r="K47" s="339">
        <v>0</v>
      </c>
      <c r="L47" s="339">
        <v>99757.812999999995</v>
      </c>
      <c r="M47" s="339">
        <v>0</v>
      </c>
      <c r="N47" s="339">
        <v>0</v>
      </c>
      <c r="O47" s="339">
        <v>8852.1692899999998</v>
      </c>
      <c r="P47" s="339">
        <v>11211318.523060581</v>
      </c>
      <c r="Q47" s="339">
        <v>215269.77502</v>
      </c>
      <c r="R47" s="339">
        <v>0</v>
      </c>
      <c r="S47" s="339">
        <v>0</v>
      </c>
      <c r="T47" s="339">
        <v>5762643.9656949565</v>
      </c>
      <c r="U47" s="339">
        <v>122599.524360001</v>
      </c>
      <c r="V47" s="339">
        <v>0</v>
      </c>
      <c r="W47" s="339">
        <v>0</v>
      </c>
      <c r="X47" s="339">
        <v>20461552.310409717</v>
      </c>
    </row>
    <row r="48" spans="1:24" x14ac:dyDescent="0.2">
      <c r="A48" s="782" t="s">
        <v>422</v>
      </c>
      <c r="B48" s="339">
        <v>0</v>
      </c>
      <c r="C48" s="339">
        <v>0</v>
      </c>
      <c r="D48" s="339">
        <v>0</v>
      </c>
      <c r="E48" s="339">
        <v>0</v>
      </c>
      <c r="F48" s="339">
        <v>0</v>
      </c>
      <c r="G48" s="339">
        <v>0</v>
      </c>
      <c r="H48" s="339">
        <v>0</v>
      </c>
      <c r="I48" s="339">
        <v>0</v>
      </c>
      <c r="J48" s="339">
        <v>2482.1697899999999</v>
      </c>
      <c r="K48" s="339">
        <v>0</v>
      </c>
      <c r="L48" s="339">
        <v>0</v>
      </c>
      <c r="M48" s="339">
        <v>0</v>
      </c>
      <c r="N48" s="339">
        <v>0</v>
      </c>
      <c r="O48" s="339">
        <v>4847.5684600000004</v>
      </c>
      <c r="P48" s="339">
        <v>0</v>
      </c>
      <c r="Q48" s="339">
        <v>0</v>
      </c>
      <c r="R48" s="339">
        <v>0</v>
      </c>
      <c r="S48" s="339">
        <v>0</v>
      </c>
      <c r="T48" s="339">
        <v>2901.7975200000001</v>
      </c>
      <c r="U48" s="339">
        <v>0</v>
      </c>
      <c r="V48" s="339">
        <v>0</v>
      </c>
      <c r="W48" s="339">
        <v>0</v>
      </c>
      <c r="X48" s="339">
        <v>10231.53577</v>
      </c>
    </row>
    <row r="49" spans="1:24" x14ac:dyDescent="0.2">
      <c r="A49" s="782" t="s">
        <v>423</v>
      </c>
      <c r="B49" s="339">
        <v>0</v>
      </c>
      <c r="C49" s="339">
        <v>0</v>
      </c>
      <c r="D49" s="339">
        <v>0</v>
      </c>
      <c r="E49" s="339">
        <v>0</v>
      </c>
      <c r="F49" s="339">
        <v>0</v>
      </c>
      <c r="G49" s="339">
        <v>0</v>
      </c>
      <c r="H49" s="339">
        <v>0</v>
      </c>
      <c r="I49" s="339">
        <v>0</v>
      </c>
      <c r="J49" s="339">
        <v>117</v>
      </c>
      <c r="K49" s="339">
        <v>0</v>
      </c>
      <c r="L49" s="339">
        <v>0</v>
      </c>
      <c r="M49" s="339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</v>
      </c>
      <c r="W49" s="339">
        <v>0</v>
      </c>
      <c r="X49" s="339">
        <v>117</v>
      </c>
    </row>
    <row r="50" spans="1:24" x14ac:dyDescent="0.2">
      <c r="A50" s="782" t="s">
        <v>424</v>
      </c>
      <c r="B50" s="339">
        <v>0</v>
      </c>
      <c r="C50" s="339">
        <v>0</v>
      </c>
      <c r="D50" s="339">
        <v>0</v>
      </c>
      <c r="E50" s="339">
        <v>0</v>
      </c>
      <c r="F50" s="339">
        <v>0</v>
      </c>
      <c r="G50" s="339">
        <v>0</v>
      </c>
      <c r="H50" s="339">
        <v>0</v>
      </c>
      <c r="I50" s="339">
        <v>0</v>
      </c>
      <c r="J50" s="339">
        <v>305296.32261999982</v>
      </c>
      <c r="K50" s="339">
        <v>0</v>
      </c>
      <c r="L50" s="339">
        <v>0</v>
      </c>
      <c r="M50" s="339">
        <v>0</v>
      </c>
      <c r="N50" s="339">
        <v>0</v>
      </c>
      <c r="O50" s="339">
        <v>3412145.0677100001</v>
      </c>
      <c r="P50" s="339">
        <v>357152.3538597069</v>
      </c>
      <c r="Q50" s="339">
        <v>23.774279999999997</v>
      </c>
      <c r="R50" s="339">
        <v>0</v>
      </c>
      <c r="S50" s="339">
        <v>0</v>
      </c>
      <c r="T50" s="339">
        <v>17642.3864099977</v>
      </c>
      <c r="U50" s="339">
        <v>12368.144560000001</v>
      </c>
      <c r="V50" s="339">
        <v>2695909.2570667239</v>
      </c>
      <c r="W50" s="339">
        <v>0</v>
      </c>
      <c r="X50" s="339">
        <v>6800537.3065064279</v>
      </c>
    </row>
    <row r="51" spans="1:24" s="872" customFormat="1" ht="13.5" x14ac:dyDescent="0.2">
      <c r="A51" s="876" t="s">
        <v>607</v>
      </c>
      <c r="B51" s="868">
        <v>0</v>
      </c>
      <c r="C51" s="868">
        <v>3927436.8484599972</v>
      </c>
      <c r="D51" s="868">
        <v>0</v>
      </c>
      <c r="E51" s="868">
        <v>340194.71067573788</v>
      </c>
      <c r="F51" s="868">
        <v>0</v>
      </c>
      <c r="G51" s="868">
        <v>1556717.713398451</v>
      </c>
      <c r="H51" s="868">
        <v>0</v>
      </c>
      <c r="I51" s="868">
        <v>2385806.93609</v>
      </c>
      <c r="J51" s="868">
        <v>3200815.9526999989</v>
      </c>
      <c r="K51" s="868">
        <v>5327896.0189999994</v>
      </c>
      <c r="L51" s="868">
        <v>50771.512000000002</v>
      </c>
      <c r="M51" s="868">
        <v>70</v>
      </c>
      <c r="N51" s="868">
        <v>0</v>
      </c>
      <c r="O51" s="868">
        <v>10353556.473960001</v>
      </c>
      <c r="P51" s="868">
        <v>21909299.729000002</v>
      </c>
      <c r="Q51" s="868">
        <v>1751536.0515500002</v>
      </c>
      <c r="R51" s="868">
        <v>113770</v>
      </c>
      <c r="S51" s="868">
        <v>597.5</v>
      </c>
      <c r="T51" s="868">
        <v>7986511.6090350002</v>
      </c>
      <c r="U51" s="868">
        <v>21764.615979999999</v>
      </c>
      <c r="V51" s="868">
        <v>8588040.7327861115</v>
      </c>
      <c r="W51" s="868">
        <v>2047831.3524899997</v>
      </c>
      <c r="X51" s="868">
        <v>69562617.757125303</v>
      </c>
    </row>
    <row r="52" spans="1:24" x14ac:dyDescent="0.2">
      <c r="A52" s="782" t="s">
        <v>392</v>
      </c>
      <c r="B52" s="339">
        <v>0</v>
      </c>
      <c r="C52" s="339">
        <v>0</v>
      </c>
      <c r="D52" s="339">
        <v>0</v>
      </c>
      <c r="E52" s="339">
        <v>201.37930000000003</v>
      </c>
      <c r="F52" s="339">
        <v>0</v>
      </c>
      <c r="G52" s="339">
        <v>0</v>
      </c>
      <c r="H52" s="339">
        <v>0</v>
      </c>
      <c r="I52" s="339">
        <v>0</v>
      </c>
      <c r="J52" s="339">
        <v>2075.0774200000001</v>
      </c>
      <c r="K52" s="339">
        <v>115.90661323000002</v>
      </c>
      <c r="L52" s="339">
        <v>5</v>
      </c>
      <c r="M52" s="339">
        <v>10</v>
      </c>
      <c r="N52" s="339">
        <v>0</v>
      </c>
      <c r="O52" s="339">
        <v>7862.3989499999998</v>
      </c>
      <c r="P52" s="339">
        <v>50673.272119999994</v>
      </c>
      <c r="Q52" s="339">
        <v>258.5</v>
      </c>
      <c r="R52" s="339">
        <v>0</v>
      </c>
      <c r="S52" s="339">
        <v>0</v>
      </c>
      <c r="T52" s="339">
        <v>5046.3270899999998</v>
      </c>
      <c r="U52" s="339">
        <v>0</v>
      </c>
      <c r="V52" s="339">
        <v>4144.8871200000003</v>
      </c>
      <c r="W52" s="339">
        <v>2839.3976999999995</v>
      </c>
      <c r="X52" s="339">
        <v>73232.146313229998</v>
      </c>
    </row>
    <row r="53" spans="1:24" x14ac:dyDescent="0.2">
      <c r="A53" s="782" t="s">
        <v>425</v>
      </c>
      <c r="B53" s="339">
        <v>0</v>
      </c>
      <c r="C53" s="339">
        <v>0</v>
      </c>
      <c r="D53" s="339">
        <v>0</v>
      </c>
      <c r="E53" s="339">
        <v>0</v>
      </c>
      <c r="F53" s="339">
        <v>0</v>
      </c>
      <c r="G53" s="339">
        <v>0</v>
      </c>
      <c r="H53" s="339">
        <v>0</v>
      </c>
      <c r="I53" s="339">
        <v>0</v>
      </c>
      <c r="J53" s="339">
        <v>0</v>
      </c>
      <c r="K53" s="339">
        <v>0</v>
      </c>
      <c r="L53" s="339">
        <v>0</v>
      </c>
      <c r="M53" s="339">
        <v>0</v>
      </c>
      <c r="N53" s="339">
        <v>0</v>
      </c>
      <c r="O53" s="339">
        <v>0</v>
      </c>
      <c r="P53" s="339">
        <v>0</v>
      </c>
      <c r="Q53" s="339">
        <v>100</v>
      </c>
      <c r="R53" s="339">
        <v>0</v>
      </c>
      <c r="S53" s="339">
        <v>0</v>
      </c>
      <c r="T53" s="339">
        <v>0</v>
      </c>
      <c r="U53" s="339">
        <v>301.50646999999998</v>
      </c>
      <c r="V53" s="339">
        <v>0</v>
      </c>
      <c r="W53" s="339">
        <v>2044991.9547899996</v>
      </c>
      <c r="X53" s="339">
        <v>2045393.4612599995</v>
      </c>
    </row>
    <row r="54" spans="1:24" x14ac:dyDescent="0.2">
      <c r="A54" s="782" t="s">
        <v>393</v>
      </c>
      <c r="B54" s="339">
        <v>0</v>
      </c>
      <c r="C54" s="339">
        <v>3927436.8484599972</v>
      </c>
      <c r="D54" s="339">
        <v>0</v>
      </c>
      <c r="E54" s="339">
        <v>246749.04437573793</v>
      </c>
      <c r="F54" s="339">
        <v>0</v>
      </c>
      <c r="G54" s="339">
        <v>1556717.713398451</v>
      </c>
      <c r="H54" s="339">
        <v>0</v>
      </c>
      <c r="I54" s="339">
        <v>2385806.93609</v>
      </c>
      <c r="J54" s="339">
        <v>2130285.9950999999</v>
      </c>
      <c r="K54" s="339">
        <v>4129194.1</v>
      </c>
      <c r="L54" s="339">
        <v>29579.207999999999</v>
      </c>
      <c r="M54" s="339">
        <v>0</v>
      </c>
      <c r="N54" s="339">
        <v>0</v>
      </c>
      <c r="O54" s="339">
        <v>4802305.0060000001</v>
      </c>
      <c r="P54" s="339">
        <v>15656667.126</v>
      </c>
      <c r="Q54" s="339">
        <v>1438968.4114900001</v>
      </c>
      <c r="R54" s="339">
        <v>113770</v>
      </c>
      <c r="S54" s="339">
        <v>0</v>
      </c>
      <c r="T54" s="339">
        <v>6364740.2678399999</v>
      </c>
      <c r="U54" s="339">
        <v>0</v>
      </c>
      <c r="V54" s="339">
        <v>6421646.1136526801</v>
      </c>
      <c r="W54" s="339">
        <v>0</v>
      </c>
      <c r="X54" s="339">
        <v>49203866.770406872</v>
      </c>
    </row>
    <row r="55" spans="1:24" x14ac:dyDescent="0.2">
      <c r="A55" s="782" t="s">
        <v>394</v>
      </c>
      <c r="B55" s="339">
        <v>0</v>
      </c>
      <c r="C55" s="339">
        <v>0</v>
      </c>
      <c r="D55" s="339">
        <v>0</v>
      </c>
      <c r="E55" s="339">
        <v>85808.698000000004</v>
      </c>
      <c r="F55" s="339">
        <v>0</v>
      </c>
      <c r="G55" s="339">
        <v>0</v>
      </c>
      <c r="H55" s="339">
        <v>0</v>
      </c>
      <c r="I55" s="339">
        <v>0</v>
      </c>
      <c r="J55" s="339">
        <v>18806.291590000004</v>
      </c>
      <c r="K55" s="339">
        <v>0</v>
      </c>
      <c r="L55" s="339">
        <v>19717.304</v>
      </c>
      <c r="M55" s="339">
        <v>0</v>
      </c>
      <c r="N55" s="339">
        <v>0</v>
      </c>
      <c r="O55" s="339">
        <v>60988.246039999998</v>
      </c>
      <c r="P55" s="339">
        <v>142354.19769999999</v>
      </c>
      <c r="Q55" s="339">
        <v>32.520000000000003</v>
      </c>
      <c r="R55" s="339">
        <v>0</v>
      </c>
      <c r="S55" s="339">
        <v>0</v>
      </c>
      <c r="T55" s="339">
        <v>0</v>
      </c>
      <c r="U55" s="339">
        <v>6724.2198099999996</v>
      </c>
      <c r="V55" s="339">
        <v>7861.0177999999996</v>
      </c>
      <c r="W55" s="339">
        <v>0</v>
      </c>
      <c r="X55" s="339">
        <v>342292.49494</v>
      </c>
    </row>
    <row r="56" spans="1:24" x14ac:dyDescent="0.2">
      <c r="A56" s="782" t="s">
        <v>395</v>
      </c>
      <c r="B56" s="339">
        <v>0</v>
      </c>
      <c r="C56" s="339">
        <v>0</v>
      </c>
      <c r="D56" s="339">
        <v>0</v>
      </c>
      <c r="E56" s="339">
        <v>7435.5889999999999</v>
      </c>
      <c r="F56" s="339">
        <v>0</v>
      </c>
      <c r="G56" s="339">
        <v>0</v>
      </c>
      <c r="H56" s="339">
        <v>0</v>
      </c>
      <c r="I56" s="339">
        <v>0</v>
      </c>
      <c r="J56" s="339">
        <v>487037.03158000018</v>
      </c>
      <c r="K56" s="339">
        <v>1198586.01238677</v>
      </c>
      <c r="L56" s="339">
        <v>1470</v>
      </c>
      <c r="M56" s="339">
        <v>60</v>
      </c>
      <c r="N56" s="339">
        <v>0</v>
      </c>
      <c r="O56" s="339">
        <v>1951341.2367400001</v>
      </c>
      <c r="P56" s="339">
        <v>6059605.1331799999</v>
      </c>
      <c r="Q56" s="339">
        <v>312172.77525999997</v>
      </c>
      <c r="R56" s="339">
        <v>0</v>
      </c>
      <c r="S56" s="339">
        <v>597.5</v>
      </c>
      <c r="T56" s="339">
        <v>1616725.0141050001</v>
      </c>
      <c r="U56" s="339">
        <v>13979.623240000001</v>
      </c>
      <c r="V56" s="339">
        <v>2151034.9844134301</v>
      </c>
      <c r="W56" s="339">
        <v>0</v>
      </c>
      <c r="X56" s="339">
        <v>13800044.899905199</v>
      </c>
    </row>
    <row r="57" spans="1:24" x14ac:dyDescent="0.2">
      <c r="A57" s="782" t="s">
        <v>426</v>
      </c>
      <c r="B57" s="339">
        <v>0</v>
      </c>
      <c r="C57" s="339">
        <v>0</v>
      </c>
      <c r="D57" s="339">
        <v>0</v>
      </c>
      <c r="E57" s="339">
        <v>0</v>
      </c>
      <c r="F57" s="339">
        <v>0</v>
      </c>
      <c r="G57" s="339">
        <v>0</v>
      </c>
      <c r="H57" s="339">
        <v>0</v>
      </c>
      <c r="I57" s="339">
        <v>0</v>
      </c>
      <c r="J57" s="339">
        <v>271190.22955000057</v>
      </c>
      <c r="K57" s="339">
        <v>0</v>
      </c>
      <c r="L57" s="339">
        <v>0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191.93765999999999</v>
      </c>
      <c r="V57" s="339">
        <v>0</v>
      </c>
      <c r="W57" s="339">
        <v>0</v>
      </c>
      <c r="X57" s="339">
        <v>271382.16721000057</v>
      </c>
    </row>
    <row r="58" spans="1:24" x14ac:dyDescent="0.2">
      <c r="A58" s="782" t="s">
        <v>427</v>
      </c>
      <c r="B58" s="339">
        <v>0</v>
      </c>
      <c r="C58" s="339">
        <v>0</v>
      </c>
      <c r="D58" s="339"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v>0</v>
      </c>
      <c r="J58" s="339">
        <v>291421.32745999779</v>
      </c>
      <c r="K58" s="339">
        <v>0</v>
      </c>
      <c r="L58" s="339">
        <v>0</v>
      </c>
      <c r="M58" s="339">
        <v>0</v>
      </c>
      <c r="N58" s="339">
        <v>0</v>
      </c>
      <c r="O58" s="339">
        <v>3531059.58623</v>
      </c>
      <c r="P58" s="339">
        <v>0</v>
      </c>
      <c r="Q58" s="339">
        <v>3.8448000000000002</v>
      </c>
      <c r="R58" s="339">
        <v>0</v>
      </c>
      <c r="S58" s="339">
        <v>0</v>
      </c>
      <c r="T58" s="339">
        <v>0</v>
      </c>
      <c r="U58" s="339">
        <v>567.3288</v>
      </c>
      <c r="V58" s="339">
        <v>3353.7297999999996</v>
      </c>
      <c r="W58" s="339">
        <v>0</v>
      </c>
      <c r="X58" s="339">
        <v>3826405.8170899977</v>
      </c>
    </row>
    <row r="59" spans="1:24" s="872" customFormat="1" ht="13.5" x14ac:dyDescent="0.2">
      <c r="A59" s="867" t="s">
        <v>3120</v>
      </c>
      <c r="B59" s="868">
        <v>0</v>
      </c>
      <c r="C59" s="868">
        <v>657531.62372000318</v>
      </c>
      <c r="D59" s="868">
        <v>0</v>
      </c>
      <c r="E59" s="868">
        <v>410831.71714734589</v>
      </c>
      <c r="F59" s="868">
        <v>0</v>
      </c>
      <c r="G59" s="868">
        <v>2047554.8431000316</v>
      </c>
      <c r="H59" s="868">
        <v>0</v>
      </c>
      <c r="I59" s="868">
        <v>1484260.4588620004</v>
      </c>
      <c r="J59" s="868">
        <v>3518549.4679500675</v>
      </c>
      <c r="K59" s="868">
        <v>4712690.3554999996</v>
      </c>
      <c r="L59" s="868">
        <v>361043.58100000001</v>
      </c>
      <c r="M59" s="868">
        <v>7208274.4881899701</v>
      </c>
      <c r="N59" s="868">
        <v>505591.39563000045</v>
      </c>
      <c r="O59" s="868">
        <v>5847094.2831699848</v>
      </c>
      <c r="P59" s="868">
        <v>20136372.292320006</v>
      </c>
      <c r="Q59" s="868">
        <v>769799.94931000017</v>
      </c>
      <c r="R59" s="868">
        <v>399482.62599999999</v>
      </c>
      <c r="S59" s="868">
        <v>12068</v>
      </c>
      <c r="T59" s="868">
        <v>7219699.3173599588</v>
      </c>
      <c r="U59" s="868">
        <v>664892.55059645011</v>
      </c>
      <c r="V59" s="868">
        <v>8325848.9310000008</v>
      </c>
      <c r="W59" s="868">
        <v>2995405.0385500002</v>
      </c>
      <c r="X59" s="868">
        <v>67276990.919405833</v>
      </c>
    </row>
    <row r="60" spans="1:24" s="869" customFormat="1" x14ac:dyDescent="0.2">
      <c r="A60" s="1258" t="s">
        <v>88</v>
      </c>
      <c r="B60" s="1261"/>
      <c r="C60" s="1261"/>
      <c r="D60" s="1261"/>
      <c r="E60" s="1261"/>
      <c r="F60" s="1261"/>
      <c r="G60" s="1261"/>
      <c r="H60" s="1261"/>
      <c r="I60" s="1261"/>
      <c r="J60" s="1261"/>
      <c r="K60" s="1261"/>
      <c r="L60" s="1261"/>
      <c r="M60" s="1261"/>
      <c r="N60" s="1261"/>
      <c r="O60" s="1261"/>
      <c r="P60" s="1261"/>
      <c r="Q60" s="1261"/>
      <c r="R60" s="1261"/>
      <c r="S60" s="1261"/>
      <c r="T60" s="1261"/>
      <c r="U60" s="1261"/>
      <c r="V60" s="1261"/>
      <c r="W60" s="1261"/>
      <c r="X60" s="1261"/>
    </row>
    <row r="61" spans="1:24" s="869" customFormat="1" ht="13.5" x14ac:dyDescent="0.2">
      <c r="A61" s="867" t="s">
        <v>3119</v>
      </c>
      <c r="B61" s="868">
        <v>0</v>
      </c>
      <c r="C61" s="868">
        <v>227259.35880999954</v>
      </c>
      <c r="D61" s="868">
        <v>0</v>
      </c>
      <c r="E61" s="868">
        <v>0</v>
      </c>
      <c r="F61" s="868">
        <v>0</v>
      </c>
      <c r="G61" s="868">
        <v>180450.03725056001</v>
      </c>
      <c r="H61" s="868">
        <v>0</v>
      </c>
      <c r="I61" s="868">
        <v>0</v>
      </c>
      <c r="J61" s="868">
        <v>18456.302230000019</v>
      </c>
      <c r="K61" s="868">
        <v>278640.73700000002</v>
      </c>
      <c r="L61" s="868">
        <v>776.37599999999998</v>
      </c>
      <c r="M61" s="868">
        <v>0</v>
      </c>
      <c r="N61" s="868">
        <v>0</v>
      </c>
      <c r="O61" s="868">
        <v>0</v>
      </c>
      <c r="P61" s="868">
        <v>1302306.341</v>
      </c>
      <c r="Q61" s="868">
        <v>8851.25</v>
      </c>
      <c r="R61" s="868">
        <v>0</v>
      </c>
      <c r="S61" s="868">
        <v>8160</v>
      </c>
      <c r="T61" s="868">
        <v>45441.492944999998</v>
      </c>
      <c r="U61" s="868">
        <v>0</v>
      </c>
      <c r="V61" s="868">
        <v>20375.478999999999</v>
      </c>
      <c r="W61" s="868">
        <v>0</v>
      </c>
      <c r="X61" s="868">
        <v>2090717.37423556</v>
      </c>
    </row>
    <row r="62" spans="1:24" s="869" customFormat="1" ht="13.5" x14ac:dyDescent="0.2">
      <c r="A62" s="870" t="s">
        <v>608</v>
      </c>
      <c r="B62" s="868">
        <v>0</v>
      </c>
      <c r="C62" s="868">
        <v>327659.06658000132</v>
      </c>
      <c r="D62" s="868">
        <v>0</v>
      </c>
      <c r="E62" s="868">
        <v>0</v>
      </c>
      <c r="F62" s="868">
        <v>0</v>
      </c>
      <c r="G62" s="868">
        <v>183116.18006107997</v>
      </c>
      <c r="H62" s="868">
        <v>0</v>
      </c>
      <c r="I62" s="868">
        <v>0</v>
      </c>
      <c r="J62" s="868">
        <v>4175.5634603174603</v>
      </c>
      <c r="K62" s="868">
        <v>1905505.3670000001</v>
      </c>
      <c r="L62" s="868">
        <v>33.962000000000003</v>
      </c>
      <c r="M62" s="868">
        <v>900</v>
      </c>
      <c r="N62" s="868">
        <v>0</v>
      </c>
      <c r="O62" s="868">
        <v>0</v>
      </c>
      <c r="P62" s="868">
        <v>2655065.0034999996</v>
      </c>
      <c r="Q62" s="868">
        <v>106915.79698</v>
      </c>
      <c r="R62" s="868">
        <v>0</v>
      </c>
      <c r="S62" s="868">
        <v>7530</v>
      </c>
      <c r="T62" s="868">
        <v>60371.504499999995</v>
      </c>
      <c r="U62" s="868">
        <v>2980.752</v>
      </c>
      <c r="V62" s="868">
        <v>24077.78098172</v>
      </c>
      <c r="W62" s="868">
        <v>0</v>
      </c>
      <c r="X62" s="868">
        <v>5278330.9770631194</v>
      </c>
    </row>
    <row r="63" spans="1:24" x14ac:dyDescent="0.2">
      <c r="A63" s="782" t="s">
        <v>390</v>
      </c>
      <c r="B63" s="339">
        <v>0</v>
      </c>
      <c r="C63" s="339">
        <v>327659.06658000132</v>
      </c>
      <c r="D63" s="339">
        <v>0</v>
      </c>
      <c r="E63" s="339">
        <v>0</v>
      </c>
      <c r="F63" s="339">
        <v>0</v>
      </c>
      <c r="G63" s="339">
        <v>0</v>
      </c>
      <c r="H63" s="339">
        <v>0</v>
      </c>
      <c r="I63" s="339">
        <v>0</v>
      </c>
      <c r="J63" s="339">
        <v>2123.6819999999998</v>
      </c>
      <c r="K63" s="339">
        <v>1905505.3670000001</v>
      </c>
      <c r="L63" s="339">
        <v>0</v>
      </c>
      <c r="M63" s="339">
        <v>900</v>
      </c>
      <c r="N63" s="339">
        <v>0</v>
      </c>
      <c r="O63" s="339">
        <v>0</v>
      </c>
      <c r="P63" s="339">
        <v>2062121.4905999999</v>
      </c>
      <c r="Q63" s="339">
        <v>106915.79698</v>
      </c>
      <c r="R63" s="339">
        <v>0</v>
      </c>
      <c r="S63" s="339">
        <v>1320</v>
      </c>
      <c r="T63" s="339">
        <v>876.7</v>
      </c>
      <c r="U63" s="339">
        <v>0</v>
      </c>
      <c r="V63" s="339">
        <v>19454.940500000001</v>
      </c>
      <c r="W63" s="339">
        <v>0</v>
      </c>
      <c r="X63" s="339">
        <v>4426877.0436600009</v>
      </c>
    </row>
    <row r="64" spans="1:24" x14ac:dyDescent="0.2">
      <c r="A64" s="782" t="s">
        <v>391</v>
      </c>
      <c r="B64" s="339">
        <v>0</v>
      </c>
      <c r="C64" s="339">
        <v>0</v>
      </c>
      <c r="D64" s="339">
        <v>0</v>
      </c>
      <c r="E64" s="339">
        <v>0</v>
      </c>
      <c r="F64" s="339">
        <v>0</v>
      </c>
      <c r="G64" s="339">
        <v>183116.18006107997</v>
      </c>
      <c r="H64" s="339">
        <v>0</v>
      </c>
      <c r="I64" s="339">
        <v>0</v>
      </c>
      <c r="J64" s="339">
        <v>1492.31746031746</v>
      </c>
      <c r="K64" s="339">
        <v>0</v>
      </c>
      <c r="L64" s="339">
        <v>33.962000000000003</v>
      </c>
      <c r="M64" s="339">
        <v>0</v>
      </c>
      <c r="N64" s="339">
        <v>0</v>
      </c>
      <c r="O64" s="339">
        <v>0</v>
      </c>
      <c r="P64" s="339">
        <v>558202.57649999997</v>
      </c>
      <c r="Q64" s="339">
        <v>0</v>
      </c>
      <c r="R64" s="339">
        <v>0</v>
      </c>
      <c r="S64" s="339">
        <v>6210</v>
      </c>
      <c r="T64" s="339">
        <v>59494.804499999998</v>
      </c>
      <c r="U64" s="339">
        <v>2980.752</v>
      </c>
      <c r="V64" s="339">
        <v>0</v>
      </c>
      <c r="W64" s="339">
        <v>0</v>
      </c>
      <c r="X64" s="339">
        <v>811530.5925213974</v>
      </c>
    </row>
    <row r="65" spans="1:24" x14ac:dyDescent="0.2">
      <c r="A65" s="782" t="s">
        <v>422</v>
      </c>
      <c r="B65" s="339">
        <v>0</v>
      </c>
      <c r="C65" s="339">
        <v>0</v>
      </c>
      <c r="D65" s="339">
        <v>0</v>
      </c>
      <c r="E65" s="339">
        <v>0</v>
      </c>
      <c r="F65" s="339">
        <v>0</v>
      </c>
      <c r="G65" s="339">
        <v>0</v>
      </c>
      <c r="H65" s="339">
        <v>0</v>
      </c>
      <c r="I65" s="339">
        <v>0</v>
      </c>
      <c r="J65" s="339">
        <v>0</v>
      </c>
      <c r="K65" s="339">
        <v>0</v>
      </c>
      <c r="L65" s="339">
        <v>0</v>
      </c>
      <c r="M65" s="339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9">
        <v>0</v>
      </c>
      <c r="T65" s="339">
        <v>0</v>
      </c>
      <c r="U65" s="339">
        <v>0</v>
      </c>
      <c r="V65" s="339">
        <v>0</v>
      </c>
      <c r="W65" s="339">
        <v>0</v>
      </c>
      <c r="X65" s="339">
        <v>0</v>
      </c>
    </row>
    <row r="66" spans="1:24" x14ac:dyDescent="0.2">
      <c r="A66" s="782" t="s">
        <v>423</v>
      </c>
      <c r="B66" s="339">
        <v>0</v>
      </c>
      <c r="C66" s="339">
        <v>0</v>
      </c>
      <c r="D66" s="339">
        <v>0</v>
      </c>
      <c r="E66" s="339">
        <v>0</v>
      </c>
      <c r="F66" s="339">
        <v>0</v>
      </c>
      <c r="G66" s="339">
        <v>0</v>
      </c>
      <c r="H66" s="339">
        <v>0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W66" s="339">
        <v>0</v>
      </c>
      <c r="X66" s="339">
        <v>0</v>
      </c>
    </row>
    <row r="67" spans="1:24" x14ac:dyDescent="0.2">
      <c r="A67" s="782" t="s">
        <v>424</v>
      </c>
      <c r="B67" s="339">
        <v>0</v>
      </c>
      <c r="C67" s="339">
        <v>0</v>
      </c>
      <c r="D67" s="339"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559.56399999999996</v>
      </c>
      <c r="K67" s="339">
        <v>0</v>
      </c>
      <c r="L67" s="339">
        <v>0</v>
      </c>
      <c r="M67" s="339">
        <v>0</v>
      </c>
      <c r="N67" s="339">
        <v>0</v>
      </c>
      <c r="O67" s="339">
        <v>0</v>
      </c>
      <c r="P67" s="339">
        <v>34740.936400000093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4622.8404817199998</v>
      </c>
      <c r="W67" s="339">
        <v>0</v>
      </c>
      <c r="X67" s="339">
        <v>39923.340881720091</v>
      </c>
    </row>
    <row r="68" spans="1:24" s="872" customFormat="1" ht="13.5" x14ac:dyDescent="0.2">
      <c r="A68" s="876" t="s">
        <v>607</v>
      </c>
      <c r="B68" s="868">
        <v>0</v>
      </c>
      <c r="C68" s="868">
        <v>227259.35880999948</v>
      </c>
      <c r="D68" s="868">
        <v>0</v>
      </c>
      <c r="E68" s="868">
        <v>0</v>
      </c>
      <c r="F68" s="868">
        <v>0</v>
      </c>
      <c r="G68" s="868">
        <v>180450.03725055998</v>
      </c>
      <c r="H68" s="868">
        <v>0</v>
      </c>
      <c r="I68" s="868">
        <v>0</v>
      </c>
      <c r="J68" s="868">
        <v>3897</v>
      </c>
      <c r="K68" s="868">
        <v>671101.6370000001</v>
      </c>
      <c r="L68" s="868">
        <v>61.893999999999998</v>
      </c>
      <c r="M68" s="868">
        <v>0</v>
      </c>
      <c r="N68" s="868">
        <v>0</v>
      </c>
      <c r="O68" s="868">
        <v>0</v>
      </c>
      <c r="P68" s="868">
        <v>2154078.5054000001</v>
      </c>
      <c r="Q68" s="868">
        <v>99563.157169999991</v>
      </c>
      <c r="R68" s="868">
        <v>0</v>
      </c>
      <c r="S68" s="868">
        <v>13590</v>
      </c>
      <c r="T68" s="868">
        <v>45441.492944999991</v>
      </c>
      <c r="U68" s="868">
        <v>0</v>
      </c>
      <c r="V68" s="868">
        <v>24998.321981720001</v>
      </c>
      <c r="W68" s="868">
        <v>0</v>
      </c>
      <c r="X68" s="868">
        <v>3420441.4045572798</v>
      </c>
    </row>
    <row r="69" spans="1:24" x14ac:dyDescent="0.2">
      <c r="A69" s="782" t="s">
        <v>392</v>
      </c>
      <c r="B69" s="339">
        <v>0</v>
      </c>
      <c r="C69" s="339">
        <v>0</v>
      </c>
      <c r="D69" s="339">
        <v>0</v>
      </c>
      <c r="E69" s="339">
        <v>0</v>
      </c>
      <c r="F69" s="339">
        <v>0</v>
      </c>
      <c r="G69" s="339">
        <v>0</v>
      </c>
      <c r="H69" s="339">
        <v>0</v>
      </c>
      <c r="I69" s="339">
        <v>0</v>
      </c>
      <c r="J69" s="339">
        <v>0</v>
      </c>
      <c r="K69" s="339">
        <v>0</v>
      </c>
      <c r="L69" s="339">
        <v>0</v>
      </c>
      <c r="M69" s="339">
        <v>0</v>
      </c>
      <c r="N69" s="339">
        <v>0</v>
      </c>
      <c r="O69" s="339">
        <v>0</v>
      </c>
      <c r="P69" s="339">
        <v>2203</v>
      </c>
      <c r="Q69" s="339">
        <v>0</v>
      </c>
      <c r="R69" s="339">
        <v>0</v>
      </c>
      <c r="S69" s="339">
        <v>0</v>
      </c>
      <c r="T69" s="339">
        <v>0</v>
      </c>
      <c r="U69" s="339">
        <v>0</v>
      </c>
      <c r="V69" s="339">
        <v>0</v>
      </c>
      <c r="W69" s="339">
        <v>0</v>
      </c>
      <c r="X69" s="339">
        <v>2203</v>
      </c>
    </row>
    <row r="70" spans="1:24" x14ac:dyDescent="0.2">
      <c r="A70" s="782" t="s">
        <v>425</v>
      </c>
      <c r="B70" s="339">
        <v>0</v>
      </c>
      <c r="C70" s="339">
        <v>0</v>
      </c>
      <c r="D70" s="339">
        <v>0</v>
      </c>
      <c r="E70" s="339">
        <v>0</v>
      </c>
      <c r="F70" s="339">
        <v>0</v>
      </c>
      <c r="G70" s="339">
        <v>0</v>
      </c>
      <c r="H70" s="339">
        <v>0</v>
      </c>
      <c r="I70" s="339">
        <v>0</v>
      </c>
      <c r="J70" s="339">
        <v>0</v>
      </c>
      <c r="K70" s="339">
        <v>0</v>
      </c>
      <c r="L70" s="339">
        <v>0</v>
      </c>
      <c r="M70" s="339">
        <v>0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30</v>
      </c>
      <c r="T70" s="339">
        <v>0</v>
      </c>
      <c r="U70" s="339">
        <v>0</v>
      </c>
      <c r="V70" s="339">
        <v>0</v>
      </c>
      <c r="W70" s="339">
        <v>0</v>
      </c>
      <c r="X70" s="339">
        <v>30</v>
      </c>
    </row>
    <row r="71" spans="1:24" x14ac:dyDescent="0.2">
      <c r="A71" s="782" t="s">
        <v>393</v>
      </c>
      <c r="B71" s="339">
        <v>0</v>
      </c>
      <c r="C71" s="339">
        <v>227259.35880999948</v>
      </c>
      <c r="D71" s="339">
        <v>0</v>
      </c>
      <c r="E71" s="339">
        <v>0</v>
      </c>
      <c r="F71" s="339">
        <v>0</v>
      </c>
      <c r="G71" s="339">
        <v>180450.03725055998</v>
      </c>
      <c r="H71" s="339">
        <v>0</v>
      </c>
      <c r="I71" s="339">
        <v>0</v>
      </c>
      <c r="J71" s="339">
        <v>189</v>
      </c>
      <c r="K71" s="339">
        <v>278640.73700000002</v>
      </c>
      <c r="L71" s="339">
        <v>0</v>
      </c>
      <c r="M71" s="339">
        <v>0</v>
      </c>
      <c r="N71" s="339">
        <v>0</v>
      </c>
      <c r="O71" s="339">
        <v>0</v>
      </c>
      <c r="P71" s="339">
        <v>983860.19689999998</v>
      </c>
      <c r="Q71" s="339">
        <v>72465.057489999992</v>
      </c>
      <c r="R71" s="339">
        <v>0</v>
      </c>
      <c r="S71" s="339">
        <v>7920</v>
      </c>
      <c r="T71" s="339">
        <v>45441.492944999991</v>
      </c>
      <c r="U71" s="339">
        <v>0</v>
      </c>
      <c r="V71" s="339">
        <v>22047.859661720002</v>
      </c>
      <c r="W71" s="339">
        <v>0</v>
      </c>
      <c r="X71" s="339">
        <v>1818273.7400572796</v>
      </c>
    </row>
    <row r="72" spans="1:24" x14ac:dyDescent="0.2">
      <c r="A72" s="782" t="s">
        <v>394</v>
      </c>
      <c r="B72" s="339">
        <v>0</v>
      </c>
      <c r="C72" s="339">
        <v>0</v>
      </c>
      <c r="D72" s="339">
        <v>0</v>
      </c>
      <c r="E72" s="339">
        <v>0</v>
      </c>
      <c r="F72" s="339">
        <v>0</v>
      </c>
      <c r="G72" s="339">
        <v>0</v>
      </c>
      <c r="H72" s="339">
        <v>0</v>
      </c>
      <c r="I72" s="339">
        <v>0</v>
      </c>
      <c r="J72" s="339">
        <v>0</v>
      </c>
      <c r="K72" s="339">
        <v>0</v>
      </c>
      <c r="L72" s="339">
        <v>61.893999999999998</v>
      </c>
      <c r="M72" s="339">
        <v>0</v>
      </c>
      <c r="N72" s="339">
        <v>0</v>
      </c>
      <c r="O72" s="339">
        <v>0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</v>
      </c>
      <c r="W72" s="339">
        <v>0</v>
      </c>
      <c r="X72" s="339">
        <v>61.893999999999998</v>
      </c>
    </row>
    <row r="73" spans="1:24" x14ac:dyDescent="0.2">
      <c r="A73" s="782" t="s">
        <v>395</v>
      </c>
      <c r="B73" s="339">
        <v>0</v>
      </c>
      <c r="C73" s="339">
        <v>0</v>
      </c>
      <c r="D73" s="339">
        <v>0</v>
      </c>
      <c r="E73" s="339">
        <v>0</v>
      </c>
      <c r="F73" s="339">
        <v>0</v>
      </c>
      <c r="G73" s="339">
        <v>0</v>
      </c>
      <c r="H73" s="339">
        <v>0</v>
      </c>
      <c r="I73" s="339">
        <v>0</v>
      </c>
      <c r="J73" s="339">
        <v>3708</v>
      </c>
      <c r="K73" s="339">
        <v>392460.9</v>
      </c>
      <c r="L73" s="339">
        <v>0</v>
      </c>
      <c r="M73" s="339">
        <v>0</v>
      </c>
      <c r="N73" s="339">
        <v>0</v>
      </c>
      <c r="O73" s="339">
        <v>0</v>
      </c>
      <c r="P73" s="339">
        <v>1168015.3085</v>
      </c>
      <c r="Q73" s="339">
        <v>27098.099679999999</v>
      </c>
      <c r="R73" s="339">
        <v>0</v>
      </c>
      <c r="S73" s="339">
        <v>5640</v>
      </c>
      <c r="T73" s="339">
        <v>0</v>
      </c>
      <c r="U73" s="339">
        <v>0</v>
      </c>
      <c r="V73" s="339">
        <v>2950.4623199999996</v>
      </c>
      <c r="W73" s="339">
        <v>0</v>
      </c>
      <c r="X73" s="339">
        <v>1599872.7705000001</v>
      </c>
    </row>
    <row r="74" spans="1:24" x14ac:dyDescent="0.2">
      <c r="A74" s="782" t="s">
        <v>426</v>
      </c>
      <c r="B74" s="339">
        <v>0</v>
      </c>
      <c r="C74" s="339">
        <v>0</v>
      </c>
      <c r="D74" s="339">
        <v>0</v>
      </c>
      <c r="E74" s="339">
        <v>0</v>
      </c>
      <c r="F74" s="339">
        <v>0</v>
      </c>
      <c r="G74" s="339">
        <v>0</v>
      </c>
      <c r="H74" s="339">
        <v>0</v>
      </c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W74" s="339">
        <v>0</v>
      </c>
      <c r="X74" s="339">
        <v>0</v>
      </c>
    </row>
    <row r="75" spans="1:24" x14ac:dyDescent="0.2">
      <c r="A75" s="782" t="s">
        <v>427</v>
      </c>
      <c r="B75" s="339">
        <v>0</v>
      </c>
      <c r="C75" s="339">
        <v>0</v>
      </c>
      <c r="D75" s="339">
        <v>0</v>
      </c>
      <c r="E75" s="339">
        <v>0</v>
      </c>
      <c r="F75" s="339">
        <v>0</v>
      </c>
      <c r="G75" s="339">
        <v>0</v>
      </c>
      <c r="H75" s="339">
        <v>0</v>
      </c>
      <c r="I75" s="339">
        <v>0</v>
      </c>
      <c r="J75" s="339">
        <v>0</v>
      </c>
      <c r="K75" s="339">
        <v>0</v>
      </c>
      <c r="L75" s="339">
        <v>0</v>
      </c>
      <c r="M75" s="339">
        <v>0</v>
      </c>
      <c r="N75" s="339">
        <v>0</v>
      </c>
      <c r="O75" s="339">
        <v>0</v>
      </c>
      <c r="P75" s="339">
        <v>0</v>
      </c>
      <c r="Q75" s="339">
        <v>0</v>
      </c>
      <c r="R75" s="339">
        <v>0</v>
      </c>
      <c r="S75" s="339">
        <v>0</v>
      </c>
      <c r="T75" s="339">
        <v>0</v>
      </c>
      <c r="U75" s="339">
        <v>0</v>
      </c>
      <c r="V75" s="339">
        <v>0</v>
      </c>
      <c r="W75" s="339">
        <v>0</v>
      </c>
      <c r="X75" s="339">
        <v>0</v>
      </c>
    </row>
    <row r="76" spans="1:24" s="872" customFormat="1" ht="13.5" x14ac:dyDescent="0.2">
      <c r="A76" s="867" t="s">
        <v>3120</v>
      </c>
      <c r="B76" s="868">
        <v>0</v>
      </c>
      <c r="C76" s="868">
        <v>327659.06658000138</v>
      </c>
      <c r="D76" s="868">
        <v>0</v>
      </c>
      <c r="E76" s="868">
        <v>0</v>
      </c>
      <c r="F76" s="868">
        <v>0</v>
      </c>
      <c r="G76" s="868">
        <v>183116.18006108003</v>
      </c>
      <c r="H76" s="868">
        <v>0</v>
      </c>
      <c r="I76" s="868">
        <v>0</v>
      </c>
      <c r="J76" s="868">
        <v>18734.865690317478</v>
      </c>
      <c r="K76" s="868">
        <v>1513044.4669999999</v>
      </c>
      <c r="L76" s="868">
        <v>748.44399999999996</v>
      </c>
      <c r="M76" s="868">
        <v>900</v>
      </c>
      <c r="N76" s="868">
        <v>0</v>
      </c>
      <c r="O76" s="868">
        <v>0</v>
      </c>
      <c r="P76" s="868">
        <v>1803292.8391</v>
      </c>
      <c r="Q76" s="868">
        <v>16203.889810000017</v>
      </c>
      <c r="R76" s="868">
        <v>0</v>
      </c>
      <c r="S76" s="868">
        <v>2100</v>
      </c>
      <c r="T76" s="868">
        <v>60371.504500000003</v>
      </c>
      <c r="U76" s="868">
        <v>2980.752</v>
      </c>
      <c r="V76" s="868">
        <v>19454.937999999998</v>
      </c>
      <c r="W76" s="868">
        <v>0</v>
      </c>
      <c r="X76" s="868">
        <v>3948606.9467413984</v>
      </c>
    </row>
    <row r="77" spans="1:24" s="869" customFormat="1" x14ac:dyDescent="0.2">
      <c r="A77" s="1258" t="s">
        <v>85</v>
      </c>
      <c r="B77" s="1261"/>
      <c r="C77" s="1261"/>
      <c r="D77" s="1261"/>
      <c r="E77" s="1261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</row>
    <row r="78" spans="1:24" s="869" customFormat="1" ht="13.5" x14ac:dyDescent="0.2">
      <c r="A78" s="867" t="s">
        <v>3119</v>
      </c>
      <c r="B78" s="868">
        <v>0</v>
      </c>
      <c r="C78" s="868">
        <v>111535.44906000042</v>
      </c>
      <c r="D78" s="868">
        <v>0</v>
      </c>
      <c r="E78" s="868">
        <v>0</v>
      </c>
      <c r="F78" s="868">
        <v>0</v>
      </c>
      <c r="G78" s="868">
        <v>0</v>
      </c>
      <c r="H78" s="868">
        <v>0</v>
      </c>
      <c r="I78" s="868">
        <v>0</v>
      </c>
      <c r="J78" s="868">
        <v>262346.16487000027</v>
      </c>
      <c r="K78" s="868">
        <v>41.296999999999997</v>
      </c>
      <c r="L78" s="868">
        <v>0</v>
      </c>
      <c r="M78" s="868">
        <v>0</v>
      </c>
      <c r="N78" s="868">
        <v>0</v>
      </c>
      <c r="O78" s="868">
        <v>247619.10345</v>
      </c>
      <c r="P78" s="868">
        <v>596410.49</v>
      </c>
      <c r="Q78" s="868">
        <v>0</v>
      </c>
      <c r="R78" s="868">
        <v>0</v>
      </c>
      <c r="S78" s="868">
        <v>0</v>
      </c>
      <c r="T78" s="868">
        <v>0</v>
      </c>
      <c r="U78" s="868">
        <v>0</v>
      </c>
      <c r="V78" s="868">
        <v>671354.40800000005</v>
      </c>
      <c r="W78" s="868">
        <v>0</v>
      </c>
      <c r="X78" s="868">
        <v>1889306.9123800008</v>
      </c>
    </row>
    <row r="79" spans="1:24" s="869" customFormat="1" ht="13.5" x14ac:dyDescent="0.2">
      <c r="A79" s="870" t="s">
        <v>608</v>
      </c>
      <c r="B79" s="868">
        <v>0</v>
      </c>
      <c r="C79" s="868">
        <v>185072.17823999852</v>
      </c>
      <c r="D79" s="868">
        <v>0</v>
      </c>
      <c r="E79" s="868">
        <v>0</v>
      </c>
      <c r="F79" s="868">
        <v>0</v>
      </c>
      <c r="G79" s="868">
        <v>0</v>
      </c>
      <c r="H79" s="868">
        <v>0</v>
      </c>
      <c r="I79" s="868">
        <v>0</v>
      </c>
      <c r="J79" s="868">
        <v>615216.5072799928</v>
      </c>
      <c r="K79" s="868">
        <v>5869423.0654999996</v>
      </c>
      <c r="L79" s="868">
        <v>0</v>
      </c>
      <c r="M79" s="868">
        <v>21525.4</v>
      </c>
      <c r="N79" s="868">
        <v>0</v>
      </c>
      <c r="O79" s="868">
        <v>3308968.71511001</v>
      </c>
      <c r="P79" s="868">
        <v>719358.52092999988</v>
      </c>
      <c r="Q79" s="868">
        <v>0</v>
      </c>
      <c r="R79" s="868">
        <v>0</v>
      </c>
      <c r="S79" s="868">
        <v>0</v>
      </c>
      <c r="T79" s="868">
        <v>0</v>
      </c>
      <c r="U79" s="868">
        <v>0</v>
      </c>
      <c r="V79" s="868">
        <v>885879.03765999991</v>
      </c>
      <c r="W79" s="868">
        <v>0</v>
      </c>
      <c r="X79" s="868">
        <v>11605443.42472</v>
      </c>
    </row>
    <row r="80" spans="1:24" x14ac:dyDescent="0.2">
      <c r="A80" s="782" t="s">
        <v>390</v>
      </c>
      <c r="B80" s="339">
        <v>0</v>
      </c>
      <c r="C80" s="339">
        <v>184772.17823999852</v>
      </c>
      <c r="D80" s="339">
        <v>0</v>
      </c>
      <c r="E80" s="339">
        <v>0</v>
      </c>
      <c r="F80" s="339">
        <v>0</v>
      </c>
      <c r="G80" s="339">
        <v>0</v>
      </c>
      <c r="H80" s="339">
        <v>0</v>
      </c>
      <c r="I80" s="339">
        <v>0</v>
      </c>
      <c r="J80" s="339">
        <v>540606.69166999299</v>
      </c>
      <c r="K80" s="339">
        <v>5869423.0654999996</v>
      </c>
      <c r="L80" s="339">
        <v>0</v>
      </c>
      <c r="M80" s="339">
        <v>21525.4</v>
      </c>
      <c r="N80" s="339">
        <v>0</v>
      </c>
      <c r="O80" s="339">
        <v>678801.43073999998</v>
      </c>
      <c r="P80" s="339">
        <v>202939.56200999839</v>
      </c>
      <c r="Q80" s="339">
        <v>0</v>
      </c>
      <c r="R80" s="339">
        <v>0</v>
      </c>
      <c r="S80" s="339">
        <v>0</v>
      </c>
      <c r="T80" s="339">
        <v>0</v>
      </c>
      <c r="U80" s="339">
        <v>0</v>
      </c>
      <c r="V80" s="339">
        <v>474476.62800000003</v>
      </c>
      <c r="W80" s="339">
        <v>0</v>
      </c>
      <c r="X80" s="339">
        <v>7972544.9561599903</v>
      </c>
    </row>
    <row r="81" spans="1:24" x14ac:dyDescent="0.2">
      <c r="A81" s="782" t="s">
        <v>391</v>
      </c>
      <c r="B81" s="339">
        <v>0</v>
      </c>
      <c r="C81" s="339">
        <v>300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339">
        <v>26.0898</v>
      </c>
      <c r="K81" s="339">
        <v>0</v>
      </c>
      <c r="L81" s="339">
        <v>0</v>
      </c>
      <c r="M81" s="339">
        <v>0</v>
      </c>
      <c r="N81" s="339">
        <v>0</v>
      </c>
      <c r="O81" s="339">
        <v>0</v>
      </c>
      <c r="P81" s="339">
        <v>379028.92382000101</v>
      </c>
      <c r="Q81" s="339">
        <v>0</v>
      </c>
      <c r="R81" s="339">
        <v>0</v>
      </c>
      <c r="S81" s="339">
        <v>0</v>
      </c>
      <c r="T81" s="339">
        <v>0</v>
      </c>
      <c r="U81" s="339">
        <v>0</v>
      </c>
      <c r="V81" s="339">
        <v>0</v>
      </c>
      <c r="W81" s="339">
        <v>0</v>
      </c>
      <c r="X81" s="339">
        <v>379355.01362000103</v>
      </c>
    </row>
    <row r="82" spans="1:24" x14ac:dyDescent="0.2">
      <c r="A82" s="782" t="s">
        <v>422</v>
      </c>
      <c r="B82" s="339">
        <v>0</v>
      </c>
      <c r="C82" s="339">
        <v>0</v>
      </c>
      <c r="D82" s="339">
        <v>0</v>
      </c>
      <c r="E82" s="339">
        <v>0</v>
      </c>
      <c r="F82" s="339">
        <v>0</v>
      </c>
      <c r="G82" s="339">
        <v>0</v>
      </c>
      <c r="H82" s="339">
        <v>0</v>
      </c>
      <c r="I82" s="339">
        <v>0</v>
      </c>
      <c r="J82" s="339">
        <v>13.064939999999998</v>
      </c>
      <c r="K82" s="339">
        <v>0</v>
      </c>
      <c r="L82" s="339">
        <v>0</v>
      </c>
      <c r="M82" s="339">
        <v>0</v>
      </c>
      <c r="N82" s="339">
        <v>0</v>
      </c>
      <c r="O82" s="339">
        <v>536.49165999999991</v>
      </c>
      <c r="P82" s="339">
        <v>0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0</v>
      </c>
      <c r="W82" s="339">
        <v>0</v>
      </c>
      <c r="X82" s="339">
        <v>549.55659999999989</v>
      </c>
    </row>
    <row r="83" spans="1:24" x14ac:dyDescent="0.2">
      <c r="A83" s="782" t="s">
        <v>423</v>
      </c>
      <c r="B83" s="339">
        <v>0</v>
      </c>
      <c r="C83" s="339">
        <v>0</v>
      </c>
      <c r="D83" s="339"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</v>
      </c>
      <c r="W83" s="339">
        <v>0</v>
      </c>
      <c r="X83" s="339">
        <v>0</v>
      </c>
    </row>
    <row r="84" spans="1:24" x14ac:dyDescent="0.2">
      <c r="A84" s="782" t="s">
        <v>424</v>
      </c>
      <c r="B84" s="339">
        <v>0</v>
      </c>
      <c r="C84" s="339">
        <v>0</v>
      </c>
      <c r="D84" s="339"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v>0</v>
      </c>
      <c r="J84" s="339">
        <v>74570.660869999963</v>
      </c>
      <c r="K84" s="339">
        <v>0</v>
      </c>
      <c r="L84" s="339">
        <v>0</v>
      </c>
      <c r="M84" s="339">
        <v>0</v>
      </c>
      <c r="N84" s="339">
        <v>0</v>
      </c>
      <c r="O84" s="339">
        <v>2629630.79271001</v>
      </c>
      <c r="P84" s="339">
        <v>137390.03510000044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411402.40965999995</v>
      </c>
      <c r="W84" s="339">
        <v>0</v>
      </c>
      <c r="X84" s="339">
        <v>3252993.8983400101</v>
      </c>
    </row>
    <row r="85" spans="1:24" s="872" customFormat="1" ht="13.5" x14ac:dyDescent="0.2">
      <c r="A85" s="876" t="s">
        <v>607</v>
      </c>
      <c r="B85" s="868">
        <v>0</v>
      </c>
      <c r="C85" s="868">
        <v>111535.44906000041</v>
      </c>
      <c r="D85" s="868">
        <v>0</v>
      </c>
      <c r="E85" s="868">
        <v>0</v>
      </c>
      <c r="F85" s="868">
        <v>0</v>
      </c>
      <c r="G85" s="868">
        <v>0</v>
      </c>
      <c r="H85" s="868">
        <v>0</v>
      </c>
      <c r="I85" s="868">
        <v>0</v>
      </c>
      <c r="J85" s="868">
        <v>464802.27259000082</v>
      </c>
      <c r="K85" s="868">
        <v>5869271.2005000003</v>
      </c>
      <c r="L85" s="868">
        <v>0</v>
      </c>
      <c r="M85" s="868">
        <v>0</v>
      </c>
      <c r="N85" s="868">
        <v>0</v>
      </c>
      <c r="O85" s="868">
        <v>3120237.8369699987</v>
      </c>
      <c r="P85" s="868">
        <v>920573.9118</v>
      </c>
      <c r="Q85" s="868">
        <v>0</v>
      </c>
      <c r="R85" s="868">
        <v>0</v>
      </c>
      <c r="S85" s="868">
        <v>0</v>
      </c>
      <c r="T85" s="868">
        <v>0</v>
      </c>
      <c r="U85" s="868">
        <v>0</v>
      </c>
      <c r="V85" s="868">
        <v>587078.57565999997</v>
      </c>
      <c r="W85" s="868">
        <v>0</v>
      </c>
      <c r="X85" s="868">
        <v>11073499.246580001</v>
      </c>
    </row>
    <row r="86" spans="1:24" x14ac:dyDescent="0.2">
      <c r="A86" s="782" t="s">
        <v>392</v>
      </c>
      <c r="B86" s="339">
        <v>0</v>
      </c>
      <c r="C86" s="339">
        <v>0</v>
      </c>
      <c r="D86" s="339"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1443.5188400000006</v>
      </c>
      <c r="K86" s="339">
        <v>0</v>
      </c>
      <c r="L86" s="339">
        <v>0</v>
      </c>
      <c r="M86" s="339">
        <v>0</v>
      </c>
      <c r="N86" s="339">
        <v>0</v>
      </c>
      <c r="O86" s="339">
        <v>424.14807999999999</v>
      </c>
      <c r="P86" s="339">
        <v>778.57155999999998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620.01545999999996</v>
      </c>
      <c r="W86" s="339">
        <v>0</v>
      </c>
      <c r="X86" s="339">
        <v>3266.2539400000005</v>
      </c>
    </row>
    <row r="87" spans="1:24" x14ac:dyDescent="0.2">
      <c r="A87" s="782" t="s">
        <v>425</v>
      </c>
      <c r="B87" s="339">
        <v>0</v>
      </c>
      <c r="C87" s="339">
        <v>0</v>
      </c>
      <c r="D87" s="339">
        <v>0</v>
      </c>
      <c r="E87" s="339">
        <v>0</v>
      </c>
      <c r="F87" s="339">
        <v>0</v>
      </c>
      <c r="G87" s="339">
        <v>0</v>
      </c>
      <c r="H87" s="339">
        <v>0</v>
      </c>
      <c r="I87" s="339">
        <v>0</v>
      </c>
      <c r="J87" s="339">
        <v>0</v>
      </c>
      <c r="K87" s="339">
        <v>0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0</v>
      </c>
      <c r="W87" s="339">
        <v>0</v>
      </c>
      <c r="X87" s="339">
        <v>0</v>
      </c>
    </row>
    <row r="88" spans="1:24" x14ac:dyDescent="0.2">
      <c r="A88" s="782" t="s">
        <v>393</v>
      </c>
      <c r="B88" s="339">
        <v>0</v>
      </c>
      <c r="C88" s="339">
        <v>111535.44906000041</v>
      </c>
      <c r="D88" s="339">
        <v>0</v>
      </c>
      <c r="E88" s="339">
        <v>0</v>
      </c>
      <c r="F88" s="339">
        <v>0</v>
      </c>
      <c r="G88" s="339">
        <v>0</v>
      </c>
      <c r="H88" s="339">
        <v>0</v>
      </c>
      <c r="I88" s="339">
        <v>0</v>
      </c>
      <c r="J88" s="339">
        <v>109402.85331999999</v>
      </c>
      <c r="K88" s="339">
        <v>4681483.9934999999</v>
      </c>
      <c r="L88" s="339">
        <v>0</v>
      </c>
      <c r="M88" s="339">
        <v>0</v>
      </c>
      <c r="N88" s="339">
        <v>0</v>
      </c>
      <c r="O88" s="339">
        <v>146133.89973</v>
      </c>
      <c r="P88" s="339">
        <v>64298.790970000002</v>
      </c>
      <c r="Q88" s="339">
        <v>0</v>
      </c>
      <c r="R88" s="339">
        <v>0</v>
      </c>
      <c r="S88" s="339">
        <v>0</v>
      </c>
      <c r="T88" s="339">
        <v>0</v>
      </c>
      <c r="U88" s="339">
        <v>0</v>
      </c>
      <c r="V88" s="339">
        <v>1631.2256399999899</v>
      </c>
      <c r="W88" s="339">
        <v>0</v>
      </c>
      <c r="X88" s="339">
        <v>5114486.2122200001</v>
      </c>
    </row>
    <row r="89" spans="1:24" x14ac:dyDescent="0.2">
      <c r="A89" s="782" t="s">
        <v>394</v>
      </c>
      <c r="B89" s="339">
        <v>0</v>
      </c>
      <c r="C89" s="339">
        <v>0</v>
      </c>
      <c r="D89" s="339">
        <v>0</v>
      </c>
      <c r="E89" s="339">
        <v>0</v>
      </c>
      <c r="F89" s="339">
        <v>0</v>
      </c>
      <c r="G89" s="339">
        <v>0</v>
      </c>
      <c r="H89" s="339">
        <v>0</v>
      </c>
      <c r="I89" s="339">
        <v>0</v>
      </c>
      <c r="J89" s="339">
        <v>4908.5398799999948</v>
      </c>
      <c r="K89" s="339">
        <v>0</v>
      </c>
      <c r="L89" s="339">
        <v>0</v>
      </c>
      <c r="M89" s="339">
        <v>0</v>
      </c>
      <c r="N89" s="339">
        <v>0</v>
      </c>
      <c r="O89" s="339">
        <v>405.33965000000001</v>
      </c>
      <c r="P89" s="339">
        <v>3994.0898500000003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338.56294000000003</v>
      </c>
      <c r="W89" s="339">
        <v>0</v>
      </c>
      <c r="X89" s="339">
        <v>9646.5323199999948</v>
      </c>
    </row>
    <row r="90" spans="1:24" x14ac:dyDescent="0.2">
      <c r="A90" s="782" t="s">
        <v>395</v>
      </c>
      <c r="B90" s="339">
        <v>0</v>
      </c>
      <c r="C90" s="339">
        <v>0</v>
      </c>
      <c r="D90" s="339">
        <v>0</v>
      </c>
      <c r="E90" s="339">
        <v>0</v>
      </c>
      <c r="F90" s="339">
        <v>0</v>
      </c>
      <c r="G90" s="339">
        <v>0</v>
      </c>
      <c r="H90" s="339">
        <v>0</v>
      </c>
      <c r="I90" s="339">
        <v>0</v>
      </c>
      <c r="J90" s="339">
        <v>38583.867270000163</v>
      </c>
      <c r="K90" s="339">
        <v>1187787.2069999999</v>
      </c>
      <c r="L90" s="339">
        <v>0</v>
      </c>
      <c r="M90" s="339">
        <v>0</v>
      </c>
      <c r="N90" s="339">
        <v>0</v>
      </c>
      <c r="O90" s="339">
        <v>400514.57886999898</v>
      </c>
      <c r="P90" s="339">
        <v>851502.45941999997</v>
      </c>
      <c r="Q90" s="339">
        <v>0</v>
      </c>
      <c r="R90" s="339">
        <v>0</v>
      </c>
      <c r="S90" s="339">
        <v>0</v>
      </c>
      <c r="T90" s="339">
        <v>0</v>
      </c>
      <c r="U90" s="339">
        <v>0</v>
      </c>
      <c r="V90" s="339">
        <v>584488.77162000001</v>
      </c>
      <c r="W90" s="339">
        <v>0</v>
      </c>
      <c r="X90" s="339">
        <v>3062876.8841799991</v>
      </c>
    </row>
    <row r="91" spans="1:24" x14ac:dyDescent="0.2">
      <c r="A91" s="782" t="s">
        <v>426</v>
      </c>
      <c r="B91" s="339">
        <v>0</v>
      </c>
      <c r="C91" s="339">
        <v>0</v>
      </c>
      <c r="D91" s="339">
        <v>0</v>
      </c>
      <c r="E91" s="339">
        <v>0</v>
      </c>
      <c r="F91" s="339">
        <v>0</v>
      </c>
      <c r="G91" s="339">
        <v>0</v>
      </c>
      <c r="H91" s="339">
        <v>0</v>
      </c>
      <c r="I91" s="339">
        <v>0</v>
      </c>
      <c r="J91" s="339">
        <v>251793.64365000054</v>
      </c>
      <c r="K91" s="339">
        <v>0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251793.64365000054</v>
      </c>
    </row>
    <row r="92" spans="1:24" x14ac:dyDescent="0.2">
      <c r="A92" s="782" t="s">
        <v>427</v>
      </c>
      <c r="B92" s="339">
        <v>0</v>
      </c>
      <c r="C92" s="339">
        <v>0</v>
      </c>
      <c r="D92" s="339">
        <v>0</v>
      </c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58669.849630000106</v>
      </c>
      <c r="K92" s="339">
        <v>0</v>
      </c>
      <c r="L92" s="339">
        <v>0</v>
      </c>
      <c r="M92" s="339">
        <v>0</v>
      </c>
      <c r="N92" s="339">
        <v>0</v>
      </c>
      <c r="O92" s="339">
        <v>2572759.8706399999</v>
      </c>
      <c r="P92" s="339">
        <v>0</v>
      </c>
      <c r="Q92" s="339">
        <v>0</v>
      </c>
      <c r="R92" s="339">
        <v>0</v>
      </c>
      <c r="S92" s="339">
        <v>0</v>
      </c>
      <c r="T92" s="339">
        <v>0</v>
      </c>
      <c r="U92" s="339">
        <v>0</v>
      </c>
      <c r="V92" s="339">
        <v>0</v>
      </c>
      <c r="W92" s="339">
        <v>0</v>
      </c>
      <c r="X92" s="339">
        <v>2631429.7202699999</v>
      </c>
    </row>
    <row r="93" spans="1:24" s="872" customFormat="1" ht="13.5" x14ac:dyDescent="0.2">
      <c r="A93" s="867" t="s">
        <v>3120</v>
      </c>
      <c r="B93" s="868">
        <v>0</v>
      </c>
      <c r="C93" s="868">
        <v>185072.17823999852</v>
      </c>
      <c r="D93" s="868">
        <v>0</v>
      </c>
      <c r="E93" s="868">
        <v>0</v>
      </c>
      <c r="F93" s="868">
        <v>0</v>
      </c>
      <c r="G93" s="868">
        <v>0</v>
      </c>
      <c r="H93" s="868">
        <v>0</v>
      </c>
      <c r="I93" s="868">
        <v>0</v>
      </c>
      <c r="J93" s="868">
        <v>412760.39955999248</v>
      </c>
      <c r="K93" s="868">
        <v>193.16200000000001</v>
      </c>
      <c r="L93" s="868">
        <v>0</v>
      </c>
      <c r="M93" s="868">
        <v>21525.4</v>
      </c>
      <c r="N93" s="868">
        <v>0</v>
      </c>
      <c r="O93" s="868">
        <v>436349.9815900111</v>
      </c>
      <c r="P93" s="868">
        <v>395195.09912999987</v>
      </c>
      <c r="Q93" s="868">
        <v>0</v>
      </c>
      <c r="R93" s="868">
        <v>0</v>
      </c>
      <c r="S93" s="868">
        <v>0</v>
      </c>
      <c r="T93" s="868">
        <v>0</v>
      </c>
      <c r="U93" s="868">
        <v>0</v>
      </c>
      <c r="V93" s="868">
        <v>970154.86999999988</v>
      </c>
      <c r="W93" s="868">
        <v>0</v>
      </c>
      <c r="X93" s="868">
        <v>2421251.0905200019</v>
      </c>
    </row>
    <row r="94" spans="1:24" s="869" customFormat="1" ht="13.5" x14ac:dyDescent="0.2">
      <c r="A94" s="1258" t="s">
        <v>89</v>
      </c>
      <c r="B94" s="1261"/>
      <c r="C94" s="1261"/>
      <c r="D94" s="1261"/>
      <c r="E94" s="1261"/>
      <c r="F94" s="1261"/>
      <c r="G94" s="1261"/>
      <c r="H94" s="1261"/>
      <c r="I94" s="1261"/>
      <c r="J94" s="1261"/>
      <c r="K94" s="1261"/>
      <c r="L94" s="1261"/>
      <c r="M94" s="1261"/>
      <c r="N94" s="1261"/>
      <c r="O94" s="1261"/>
      <c r="P94" s="1261"/>
      <c r="Q94" s="1261"/>
      <c r="R94" s="1261"/>
      <c r="S94" s="1261"/>
      <c r="T94" s="1261"/>
      <c r="U94" s="1261"/>
      <c r="V94" s="1261"/>
      <c r="W94" s="1261"/>
      <c r="X94" s="1261"/>
    </row>
    <row r="95" spans="1:24" s="869" customFormat="1" ht="13.5" x14ac:dyDescent="0.2">
      <c r="A95" s="867" t="s">
        <v>3119</v>
      </c>
      <c r="B95" s="868">
        <v>0</v>
      </c>
      <c r="C95" s="868">
        <v>285790.09812000085</v>
      </c>
      <c r="D95" s="868">
        <v>0</v>
      </c>
      <c r="E95" s="868">
        <v>103355.82029213483</v>
      </c>
      <c r="F95" s="868">
        <v>0</v>
      </c>
      <c r="G95" s="868">
        <v>6757.7183999999988</v>
      </c>
      <c r="H95" s="868">
        <v>0</v>
      </c>
      <c r="I95" s="868">
        <v>0</v>
      </c>
      <c r="J95" s="868">
        <v>0</v>
      </c>
      <c r="K95" s="868">
        <v>3201.7383999999997</v>
      </c>
      <c r="L95" s="868">
        <v>3958.5</v>
      </c>
      <c r="M95" s="868">
        <v>0</v>
      </c>
      <c r="N95" s="868">
        <v>852</v>
      </c>
      <c r="O95" s="868">
        <v>56404</v>
      </c>
      <c r="P95" s="868">
        <v>1408249.277</v>
      </c>
      <c r="Q95" s="868">
        <v>443759.55439</v>
      </c>
      <c r="R95" s="868">
        <v>0</v>
      </c>
      <c r="S95" s="868">
        <v>175080</v>
      </c>
      <c r="T95" s="868">
        <v>3780934.4603100042</v>
      </c>
      <c r="U95" s="868">
        <v>31.349060000000001</v>
      </c>
      <c r="V95" s="868">
        <v>671372.40800000005</v>
      </c>
      <c r="W95" s="868">
        <v>12</v>
      </c>
      <c r="X95" s="868">
        <v>6939758.9239721401</v>
      </c>
    </row>
    <row r="96" spans="1:24" s="869" customFormat="1" ht="13.5" x14ac:dyDescent="0.2">
      <c r="A96" s="870" t="s">
        <v>608</v>
      </c>
      <c r="B96" s="868">
        <v>0</v>
      </c>
      <c r="C96" s="868">
        <v>92536.089119999247</v>
      </c>
      <c r="D96" s="868">
        <v>0</v>
      </c>
      <c r="E96" s="868">
        <v>113320.63649438204</v>
      </c>
      <c r="F96" s="868">
        <v>0</v>
      </c>
      <c r="G96" s="868">
        <v>6699.07</v>
      </c>
      <c r="H96" s="868">
        <v>0</v>
      </c>
      <c r="I96" s="868">
        <v>0</v>
      </c>
      <c r="J96" s="868">
        <v>0</v>
      </c>
      <c r="K96" s="868">
        <v>4164.3206499999997</v>
      </c>
      <c r="L96" s="868">
        <v>1048.7</v>
      </c>
      <c r="M96" s="868">
        <v>21492.943307999998</v>
      </c>
      <c r="N96" s="868">
        <v>0</v>
      </c>
      <c r="O96" s="868">
        <v>366.3</v>
      </c>
      <c r="P96" s="868">
        <v>2563278.6505399994</v>
      </c>
      <c r="Q96" s="868">
        <v>1385659.2905599999</v>
      </c>
      <c r="R96" s="868">
        <v>0</v>
      </c>
      <c r="S96" s="868">
        <v>152450</v>
      </c>
      <c r="T96" s="868">
        <v>21755.041340000007</v>
      </c>
      <c r="U96" s="868">
        <v>684.25724000000002</v>
      </c>
      <c r="V96" s="868">
        <v>885904.80966000003</v>
      </c>
      <c r="W96" s="868">
        <v>0</v>
      </c>
      <c r="X96" s="868">
        <v>5249360.1089123804</v>
      </c>
    </row>
    <row r="97" spans="1:24" x14ac:dyDescent="0.2">
      <c r="A97" s="782" t="s">
        <v>390</v>
      </c>
      <c r="B97" s="339">
        <v>0</v>
      </c>
      <c r="C97" s="339">
        <v>92386.089119999247</v>
      </c>
      <c r="D97" s="339">
        <v>0</v>
      </c>
      <c r="E97" s="339">
        <v>113320.63649438204</v>
      </c>
      <c r="F97" s="339">
        <v>0</v>
      </c>
      <c r="G97" s="339">
        <v>0</v>
      </c>
      <c r="H97" s="339">
        <v>0</v>
      </c>
      <c r="I97" s="339">
        <v>0</v>
      </c>
      <c r="J97" s="339">
        <v>0</v>
      </c>
      <c r="K97" s="339">
        <v>4164.3206499999997</v>
      </c>
      <c r="L97" s="339">
        <v>790.5</v>
      </c>
      <c r="M97" s="339">
        <v>21492.943307999998</v>
      </c>
      <c r="N97" s="339">
        <v>0</v>
      </c>
      <c r="O97" s="339">
        <v>341.8</v>
      </c>
      <c r="P97" s="339">
        <v>1802904.9661599523</v>
      </c>
      <c r="Q97" s="339">
        <v>1197271.5030699999</v>
      </c>
      <c r="R97" s="339">
        <v>0</v>
      </c>
      <c r="S97" s="339">
        <v>13120</v>
      </c>
      <c r="T97" s="339">
        <v>21755.041340000007</v>
      </c>
      <c r="U97" s="339">
        <v>12.032819999999999</v>
      </c>
      <c r="V97" s="339">
        <v>474497.62800000003</v>
      </c>
      <c r="W97" s="339">
        <v>0</v>
      </c>
      <c r="X97" s="339">
        <v>3742057.4609623333</v>
      </c>
    </row>
    <row r="98" spans="1:24" x14ac:dyDescent="0.2">
      <c r="A98" s="782" t="s">
        <v>391</v>
      </c>
      <c r="B98" s="339">
        <v>0</v>
      </c>
      <c r="C98" s="339">
        <v>150</v>
      </c>
      <c r="D98" s="339">
        <v>0</v>
      </c>
      <c r="E98" s="339">
        <v>0</v>
      </c>
      <c r="F98" s="339">
        <v>0</v>
      </c>
      <c r="G98" s="339">
        <v>6699.07</v>
      </c>
      <c r="H98" s="339">
        <v>0</v>
      </c>
      <c r="I98" s="339">
        <v>0</v>
      </c>
      <c r="J98" s="339">
        <v>0</v>
      </c>
      <c r="K98" s="339">
        <v>0</v>
      </c>
      <c r="L98" s="339">
        <v>258.2</v>
      </c>
      <c r="M98" s="339">
        <v>0</v>
      </c>
      <c r="N98" s="339">
        <v>0</v>
      </c>
      <c r="O98" s="339">
        <v>0</v>
      </c>
      <c r="P98" s="339">
        <v>744345.37970005732</v>
      </c>
      <c r="Q98" s="339">
        <v>188368.59019999998</v>
      </c>
      <c r="R98" s="339">
        <v>0</v>
      </c>
      <c r="S98" s="339">
        <v>139330</v>
      </c>
      <c r="T98" s="339">
        <v>0</v>
      </c>
      <c r="U98" s="339">
        <v>39.443109999999997</v>
      </c>
      <c r="V98" s="339">
        <v>0</v>
      </c>
      <c r="W98" s="339">
        <v>0</v>
      </c>
      <c r="X98" s="339">
        <v>1079190.6830100573</v>
      </c>
    </row>
    <row r="99" spans="1:24" x14ac:dyDescent="0.2">
      <c r="A99" s="782" t="s">
        <v>422</v>
      </c>
      <c r="B99" s="339">
        <v>0</v>
      </c>
      <c r="C99" s="339">
        <v>0</v>
      </c>
      <c r="D99" s="339">
        <v>0</v>
      </c>
      <c r="E99" s="339">
        <v>0</v>
      </c>
      <c r="F99" s="339">
        <v>0</v>
      </c>
      <c r="G99" s="339">
        <v>0</v>
      </c>
      <c r="H99" s="339">
        <v>0</v>
      </c>
      <c r="I99" s="339">
        <v>0</v>
      </c>
      <c r="J99" s="339">
        <v>0</v>
      </c>
      <c r="K99" s="339">
        <v>0</v>
      </c>
      <c r="L99" s="339">
        <v>0</v>
      </c>
      <c r="M99" s="339">
        <v>0</v>
      </c>
      <c r="N99" s="339">
        <v>0</v>
      </c>
      <c r="O99" s="339">
        <v>24.5</v>
      </c>
      <c r="P99" s="339">
        <v>0</v>
      </c>
      <c r="Q99" s="339">
        <v>0</v>
      </c>
      <c r="R99" s="339">
        <v>0</v>
      </c>
      <c r="S99" s="339">
        <v>0</v>
      </c>
      <c r="T99" s="339">
        <v>0</v>
      </c>
      <c r="U99" s="339">
        <v>0</v>
      </c>
      <c r="V99" s="339">
        <v>0</v>
      </c>
      <c r="W99" s="339">
        <v>0</v>
      </c>
      <c r="X99" s="339">
        <v>24.5</v>
      </c>
    </row>
    <row r="100" spans="1:24" x14ac:dyDescent="0.2">
      <c r="A100" s="782" t="s">
        <v>423</v>
      </c>
      <c r="B100" s="339">
        <v>0</v>
      </c>
      <c r="C100" s="339">
        <v>0</v>
      </c>
      <c r="D100" s="339">
        <v>0</v>
      </c>
      <c r="E100" s="339">
        <v>0</v>
      </c>
      <c r="F100" s="339">
        <v>0</v>
      </c>
      <c r="G100" s="339">
        <v>0</v>
      </c>
      <c r="H100" s="339">
        <v>0</v>
      </c>
      <c r="I100" s="339">
        <v>0</v>
      </c>
      <c r="J100" s="339">
        <v>0</v>
      </c>
      <c r="K100" s="339">
        <v>0</v>
      </c>
      <c r="L100" s="339">
        <v>0</v>
      </c>
      <c r="M100" s="339">
        <v>0</v>
      </c>
      <c r="N100" s="339">
        <v>0</v>
      </c>
      <c r="O100" s="339">
        <v>0</v>
      </c>
      <c r="P100" s="339">
        <v>0</v>
      </c>
      <c r="Q100" s="339">
        <v>0</v>
      </c>
      <c r="R100" s="339">
        <v>0</v>
      </c>
      <c r="S100" s="339">
        <v>0</v>
      </c>
      <c r="T100" s="339">
        <v>0</v>
      </c>
      <c r="U100" s="339">
        <v>0</v>
      </c>
      <c r="V100" s="339">
        <v>0</v>
      </c>
      <c r="W100" s="339">
        <v>0</v>
      </c>
      <c r="X100" s="339">
        <v>0</v>
      </c>
    </row>
    <row r="101" spans="1:24" x14ac:dyDescent="0.2">
      <c r="A101" s="782" t="s">
        <v>424</v>
      </c>
      <c r="B101" s="339">
        <v>0</v>
      </c>
      <c r="C101" s="339">
        <v>0</v>
      </c>
      <c r="D101" s="339">
        <v>0</v>
      </c>
      <c r="E101" s="339">
        <v>0</v>
      </c>
      <c r="F101" s="339">
        <v>0</v>
      </c>
      <c r="G101" s="339">
        <v>0</v>
      </c>
      <c r="H101" s="339">
        <v>0</v>
      </c>
      <c r="I101" s="339">
        <v>0</v>
      </c>
      <c r="J101" s="339">
        <v>0</v>
      </c>
      <c r="K101" s="339">
        <v>0</v>
      </c>
      <c r="L101" s="339">
        <v>0</v>
      </c>
      <c r="M101" s="339">
        <v>0</v>
      </c>
      <c r="N101" s="339">
        <v>0</v>
      </c>
      <c r="O101" s="339">
        <v>0</v>
      </c>
      <c r="P101" s="339">
        <v>16028.304679989815</v>
      </c>
      <c r="Q101" s="339">
        <v>19.197290000000002</v>
      </c>
      <c r="R101" s="339">
        <v>0</v>
      </c>
      <c r="S101" s="339">
        <v>0</v>
      </c>
      <c r="T101" s="339">
        <v>0</v>
      </c>
      <c r="U101" s="339">
        <v>632.78131000000008</v>
      </c>
      <c r="V101" s="339">
        <v>411407.18166</v>
      </c>
      <c r="W101" s="339">
        <v>0</v>
      </c>
      <c r="X101" s="339">
        <v>428087.46493998979</v>
      </c>
    </row>
    <row r="102" spans="1:24" s="872" customFormat="1" ht="13.5" x14ac:dyDescent="0.2">
      <c r="A102" s="876" t="s">
        <v>607</v>
      </c>
      <c r="B102" s="868">
        <v>0</v>
      </c>
      <c r="C102" s="868">
        <v>285790.09812000085</v>
      </c>
      <c r="D102" s="868">
        <v>0</v>
      </c>
      <c r="E102" s="868">
        <v>99007.002292134814</v>
      </c>
      <c r="F102" s="868">
        <v>0</v>
      </c>
      <c r="G102" s="868">
        <v>4812.8160999999982</v>
      </c>
      <c r="H102" s="868">
        <v>0</v>
      </c>
      <c r="I102" s="868">
        <v>0</v>
      </c>
      <c r="J102" s="868">
        <v>0</v>
      </c>
      <c r="K102" s="868">
        <v>3387.5974499999998</v>
      </c>
      <c r="L102" s="868">
        <v>214.60000000000002</v>
      </c>
      <c r="M102" s="868">
        <v>0</v>
      </c>
      <c r="N102" s="868">
        <v>5</v>
      </c>
      <c r="O102" s="868">
        <v>56452.6</v>
      </c>
      <c r="P102" s="868">
        <v>1666537.5597199998</v>
      </c>
      <c r="Q102" s="868">
        <v>1327347.25403</v>
      </c>
      <c r="R102" s="868">
        <v>0</v>
      </c>
      <c r="S102" s="868">
        <v>304020</v>
      </c>
      <c r="T102" s="868">
        <v>3606700.1304300046</v>
      </c>
      <c r="U102" s="868">
        <v>25.61524</v>
      </c>
      <c r="V102" s="868">
        <v>587096.57565999997</v>
      </c>
      <c r="W102" s="868">
        <v>12</v>
      </c>
      <c r="X102" s="868">
        <v>7941408.8490421399</v>
      </c>
    </row>
    <row r="103" spans="1:24" x14ac:dyDescent="0.2">
      <c r="A103" s="782" t="s">
        <v>392</v>
      </c>
      <c r="B103" s="339">
        <v>0</v>
      </c>
      <c r="C103" s="339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339">
        <v>0</v>
      </c>
      <c r="K103" s="339">
        <v>0</v>
      </c>
      <c r="L103" s="339">
        <v>2.9</v>
      </c>
      <c r="M103" s="339">
        <v>0</v>
      </c>
      <c r="N103" s="339">
        <v>0</v>
      </c>
      <c r="O103" s="339">
        <v>48.5</v>
      </c>
      <c r="P103" s="339">
        <v>3806.5979600000001</v>
      </c>
      <c r="Q103" s="339">
        <v>258.5</v>
      </c>
      <c r="R103" s="339">
        <v>0</v>
      </c>
      <c r="S103" s="339">
        <v>0</v>
      </c>
      <c r="T103" s="339">
        <v>24.906620000000004</v>
      </c>
      <c r="U103" s="339">
        <v>0</v>
      </c>
      <c r="V103" s="339">
        <v>620.01545999999996</v>
      </c>
      <c r="W103" s="339">
        <v>0</v>
      </c>
      <c r="X103" s="339">
        <v>4761.42004</v>
      </c>
    </row>
    <row r="104" spans="1:24" x14ac:dyDescent="0.2">
      <c r="A104" s="782" t="s">
        <v>425</v>
      </c>
      <c r="B104" s="339">
        <v>0</v>
      </c>
      <c r="C104" s="339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0</v>
      </c>
      <c r="L104" s="339">
        <v>0</v>
      </c>
      <c r="M104" s="339">
        <v>0</v>
      </c>
      <c r="N104" s="339">
        <v>0</v>
      </c>
      <c r="O104" s="339">
        <v>0</v>
      </c>
      <c r="P104" s="339">
        <v>0</v>
      </c>
      <c r="Q104" s="339">
        <v>100</v>
      </c>
      <c r="R104" s="339">
        <v>0</v>
      </c>
      <c r="S104" s="339">
        <v>180</v>
      </c>
      <c r="T104" s="339">
        <v>0</v>
      </c>
      <c r="U104" s="339">
        <v>0</v>
      </c>
      <c r="V104" s="339">
        <v>0</v>
      </c>
      <c r="W104" s="339">
        <v>12</v>
      </c>
      <c r="X104" s="339">
        <v>292</v>
      </c>
    </row>
    <row r="105" spans="1:24" x14ac:dyDescent="0.2">
      <c r="A105" s="782" t="s">
        <v>393</v>
      </c>
      <c r="B105" s="339">
        <v>0</v>
      </c>
      <c r="C105" s="339">
        <v>285790.09812000085</v>
      </c>
      <c r="D105" s="339">
        <v>0</v>
      </c>
      <c r="E105" s="339">
        <v>95763.096292134825</v>
      </c>
      <c r="F105" s="339">
        <v>0</v>
      </c>
      <c r="G105" s="339">
        <v>4812.8160999999982</v>
      </c>
      <c r="H105" s="339">
        <v>0</v>
      </c>
      <c r="I105" s="339">
        <v>0</v>
      </c>
      <c r="J105" s="339">
        <v>0</v>
      </c>
      <c r="K105" s="339">
        <v>3201.7379999999998</v>
      </c>
      <c r="L105" s="339">
        <v>17.399999999999999</v>
      </c>
      <c r="M105" s="339">
        <v>0</v>
      </c>
      <c r="N105" s="339">
        <v>0</v>
      </c>
      <c r="O105" s="339">
        <v>53418</v>
      </c>
      <c r="P105" s="339">
        <v>1225231.1189999999</v>
      </c>
      <c r="Q105" s="339">
        <v>1084116.46536</v>
      </c>
      <c r="R105" s="339">
        <v>0</v>
      </c>
      <c r="S105" s="339">
        <v>172220</v>
      </c>
      <c r="T105" s="339">
        <v>3410767.796580004</v>
      </c>
      <c r="U105" s="339">
        <v>0</v>
      </c>
      <c r="V105" s="339">
        <v>1646.2256399999899</v>
      </c>
      <c r="W105" s="339">
        <v>0</v>
      </c>
      <c r="X105" s="339">
        <v>6336984.7550921394</v>
      </c>
    </row>
    <row r="106" spans="1:24" x14ac:dyDescent="0.2">
      <c r="A106" s="782" t="s">
        <v>394</v>
      </c>
      <c r="B106" s="339">
        <v>0</v>
      </c>
      <c r="C106" s="339">
        <v>0</v>
      </c>
      <c r="D106" s="339">
        <v>0</v>
      </c>
      <c r="E106" s="339">
        <v>3140.37</v>
      </c>
      <c r="F106" s="339">
        <v>0</v>
      </c>
      <c r="G106" s="339">
        <v>0</v>
      </c>
      <c r="H106" s="339">
        <v>0</v>
      </c>
      <c r="I106" s="339">
        <v>0</v>
      </c>
      <c r="J106" s="339">
        <v>0</v>
      </c>
      <c r="K106" s="339">
        <v>0</v>
      </c>
      <c r="L106" s="339">
        <v>174</v>
      </c>
      <c r="M106" s="339">
        <v>0</v>
      </c>
      <c r="N106" s="339">
        <v>0</v>
      </c>
      <c r="O106" s="339">
        <v>0</v>
      </c>
      <c r="P106" s="339">
        <v>13565.59302</v>
      </c>
      <c r="Q106" s="339">
        <v>16.260000000000002</v>
      </c>
      <c r="R106" s="339">
        <v>0</v>
      </c>
      <c r="S106" s="339">
        <v>0</v>
      </c>
      <c r="T106" s="339">
        <v>402.27600999999999</v>
      </c>
      <c r="U106" s="339">
        <v>12.52117</v>
      </c>
      <c r="V106" s="339">
        <v>338.56294000000003</v>
      </c>
      <c r="W106" s="339">
        <v>0</v>
      </c>
      <c r="X106" s="339">
        <v>17649.583139999999</v>
      </c>
    </row>
    <row r="107" spans="1:24" x14ac:dyDescent="0.2">
      <c r="A107" s="782" t="s">
        <v>395</v>
      </c>
      <c r="B107" s="339">
        <v>0</v>
      </c>
      <c r="C107" s="339">
        <v>0</v>
      </c>
      <c r="D107" s="339">
        <v>0</v>
      </c>
      <c r="E107" s="339">
        <v>103.536</v>
      </c>
      <c r="F107" s="339">
        <v>0</v>
      </c>
      <c r="G107" s="339">
        <v>0</v>
      </c>
      <c r="H107" s="339">
        <v>0</v>
      </c>
      <c r="I107" s="339">
        <v>0</v>
      </c>
      <c r="J107" s="339">
        <v>0</v>
      </c>
      <c r="K107" s="339">
        <v>185.85945000000001</v>
      </c>
      <c r="L107" s="339">
        <v>20.3</v>
      </c>
      <c r="M107" s="339">
        <v>0</v>
      </c>
      <c r="N107" s="339">
        <v>0</v>
      </c>
      <c r="O107" s="339">
        <v>2986.1</v>
      </c>
      <c r="P107" s="339">
        <v>423934.24973999994</v>
      </c>
      <c r="Q107" s="339">
        <v>242854.10626999999</v>
      </c>
      <c r="R107" s="339">
        <v>0</v>
      </c>
      <c r="S107" s="339">
        <v>131620</v>
      </c>
      <c r="T107" s="339">
        <v>3498.7147400000003</v>
      </c>
      <c r="U107" s="339">
        <v>0</v>
      </c>
      <c r="V107" s="339">
        <v>584491.77162000001</v>
      </c>
      <c r="W107" s="339">
        <v>0</v>
      </c>
      <c r="X107" s="339">
        <v>1389694.6378199998</v>
      </c>
    </row>
    <row r="108" spans="1:24" x14ac:dyDescent="0.2">
      <c r="A108" s="782" t="s">
        <v>426</v>
      </c>
      <c r="B108" s="339">
        <v>0</v>
      </c>
      <c r="C108" s="339">
        <v>0</v>
      </c>
      <c r="D108" s="339">
        <v>0</v>
      </c>
      <c r="E108" s="339">
        <v>0</v>
      </c>
      <c r="F108" s="339">
        <v>0</v>
      </c>
      <c r="G108" s="339">
        <v>0</v>
      </c>
      <c r="H108" s="339">
        <v>0</v>
      </c>
      <c r="I108" s="339">
        <v>0</v>
      </c>
      <c r="J108" s="339">
        <v>0</v>
      </c>
      <c r="K108" s="339">
        <v>0</v>
      </c>
      <c r="L108" s="339">
        <v>0</v>
      </c>
      <c r="M108" s="339">
        <v>0</v>
      </c>
      <c r="N108" s="339">
        <v>0</v>
      </c>
      <c r="O108" s="339">
        <v>0</v>
      </c>
      <c r="P108" s="339">
        <v>0</v>
      </c>
      <c r="Q108" s="339">
        <v>0</v>
      </c>
      <c r="R108" s="339">
        <v>0</v>
      </c>
      <c r="S108" s="339">
        <v>0</v>
      </c>
      <c r="T108" s="339">
        <v>0</v>
      </c>
      <c r="U108" s="339">
        <v>1.5494400000000002</v>
      </c>
      <c r="V108" s="339">
        <v>0</v>
      </c>
      <c r="W108" s="339">
        <v>0</v>
      </c>
      <c r="X108" s="339">
        <v>1.5494400000000002</v>
      </c>
    </row>
    <row r="109" spans="1:24" x14ac:dyDescent="0.2">
      <c r="A109" s="782" t="s">
        <v>427</v>
      </c>
      <c r="B109" s="339">
        <v>0</v>
      </c>
      <c r="C109" s="339">
        <v>0</v>
      </c>
      <c r="D109" s="339">
        <v>0</v>
      </c>
      <c r="E109" s="339">
        <v>0</v>
      </c>
      <c r="F109" s="339">
        <v>0</v>
      </c>
      <c r="G109" s="339">
        <v>0</v>
      </c>
      <c r="H109" s="339">
        <v>0</v>
      </c>
      <c r="I109" s="339">
        <v>0</v>
      </c>
      <c r="J109" s="339">
        <v>0</v>
      </c>
      <c r="K109" s="339">
        <v>0</v>
      </c>
      <c r="L109" s="339">
        <v>0</v>
      </c>
      <c r="M109" s="339">
        <v>0</v>
      </c>
      <c r="N109" s="339">
        <v>5</v>
      </c>
      <c r="O109" s="339">
        <v>0</v>
      </c>
      <c r="P109" s="339">
        <v>0</v>
      </c>
      <c r="Q109" s="339">
        <v>1.9224000000000001</v>
      </c>
      <c r="R109" s="339">
        <v>0</v>
      </c>
      <c r="S109" s="339">
        <v>0</v>
      </c>
      <c r="T109" s="339">
        <v>192006.43647999997</v>
      </c>
      <c r="U109" s="339">
        <v>11.54463</v>
      </c>
      <c r="V109" s="339">
        <v>0</v>
      </c>
      <c r="W109" s="339">
        <v>0</v>
      </c>
      <c r="X109" s="339">
        <v>192024.90350999997</v>
      </c>
    </row>
    <row r="110" spans="1:24" s="872" customFormat="1" ht="13.5" x14ac:dyDescent="0.2">
      <c r="A110" s="867" t="s">
        <v>3120</v>
      </c>
      <c r="B110" s="868">
        <v>0</v>
      </c>
      <c r="C110" s="868">
        <v>92536.089119999233</v>
      </c>
      <c r="D110" s="868">
        <v>0</v>
      </c>
      <c r="E110" s="868">
        <v>117669.45449438202</v>
      </c>
      <c r="F110" s="868">
        <v>0</v>
      </c>
      <c r="G110" s="868">
        <v>8643.9723000000013</v>
      </c>
      <c r="H110" s="868">
        <v>0</v>
      </c>
      <c r="I110" s="868">
        <v>0</v>
      </c>
      <c r="J110" s="868">
        <v>0</v>
      </c>
      <c r="K110" s="868">
        <v>3978.4615999999996</v>
      </c>
      <c r="L110" s="868">
        <v>4792.6000000000004</v>
      </c>
      <c r="M110" s="868">
        <v>21492.943307999998</v>
      </c>
      <c r="N110" s="868">
        <v>847</v>
      </c>
      <c r="O110" s="868">
        <v>317.7</v>
      </c>
      <c r="P110" s="868">
        <v>2304990.3678199998</v>
      </c>
      <c r="Q110" s="868">
        <v>502071.59091999981</v>
      </c>
      <c r="R110" s="868">
        <v>0</v>
      </c>
      <c r="S110" s="868">
        <v>23510</v>
      </c>
      <c r="T110" s="868">
        <v>195989.37122000026</v>
      </c>
      <c r="U110" s="868">
        <v>689.99106000000018</v>
      </c>
      <c r="V110" s="868">
        <v>970180.64200000011</v>
      </c>
      <c r="W110" s="868">
        <v>0</v>
      </c>
      <c r="X110" s="868">
        <v>4247710.1838423815</v>
      </c>
    </row>
    <row r="111" spans="1:24" s="869" customFormat="1" x14ac:dyDescent="0.2">
      <c r="A111" s="1256" t="s">
        <v>11</v>
      </c>
      <c r="B111" s="1257"/>
      <c r="C111" s="1257"/>
      <c r="D111" s="1257"/>
      <c r="E111" s="1257"/>
      <c r="F111" s="1257"/>
      <c r="G111" s="1257"/>
      <c r="H111" s="1257"/>
      <c r="I111" s="1257"/>
      <c r="J111" s="1257"/>
      <c r="K111" s="1257"/>
      <c r="L111" s="1257"/>
      <c r="M111" s="1257"/>
      <c r="N111" s="1257"/>
      <c r="O111" s="1257"/>
      <c r="P111" s="1257"/>
      <c r="Q111" s="1257"/>
      <c r="R111" s="1257"/>
      <c r="S111" s="1257"/>
      <c r="T111" s="1257"/>
      <c r="U111" s="1257"/>
      <c r="V111" s="1257"/>
      <c r="W111" s="1257"/>
      <c r="X111" s="1257"/>
    </row>
    <row r="112" spans="1:24" s="869" customFormat="1" ht="13.5" x14ac:dyDescent="0.2">
      <c r="A112" s="867" t="s">
        <v>3119</v>
      </c>
      <c r="B112" s="868">
        <v>627767.80692999996</v>
      </c>
      <c r="C112" s="868">
        <v>8174294.5305099972</v>
      </c>
      <c r="D112" s="868">
        <v>0</v>
      </c>
      <c r="E112" s="868">
        <v>863729.6449899117</v>
      </c>
      <c r="F112" s="868">
        <v>10404.682000000001</v>
      </c>
      <c r="G112" s="868">
        <v>5658543.617108129</v>
      </c>
      <c r="H112" s="868">
        <v>192789.03243999768</v>
      </c>
      <c r="I112" s="868">
        <v>3924153.5183300357</v>
      </c>
      <c r="J112" s="868">
        <v>23751894.364450123</v>
      </c>
      <c r="K112" s="868">
        <v>8618927.8886399996</v>
      </c>
      <c r="L112" s="868">
        <v>884921.88500000001</v>
      </c>
      <c r="M112" s="868">
        <v>153844.90378999998</v>
      </c>
      <c r="N112" s="868">
        <v>476346.64795999968</v>
      </c>
      <c r="O112" s="868">
        <v>19583915.456689984</v>
      </c>
      <c r="P112" s="868">
        <v>46228186.207000002</v>
      </c>
      <c r="Q112" s="868">
        <v>6634520.9469600003</v>
      </c>
      <c r="R112" s="868">
        <v>18411721.527387999</v>
      </c>
      <c r="S112" s="868">
        <v>4773245.7639100021</v>
      </c>
      <c r="T112" s="868">
        <v>24390442.600029938</v>
      </c>
      <c r="U112" s="868">
        <v>6325168.4000693783</v>
      </c>
      <c r="V112" s="868">
        <v>27397557.774007604</v>
      </c>
      <c r="W112" s="868">
        <v>56630378.565729998</v>
      </c>
      <c r="X112" s="868">
        <v>263712755.76393309</v>
      </c>
    </row>
    <row r="113" spans="1:24" s="869" customFormat="1" ht="13.5" x14ac:dyDescent="0.2">
      <c r="A113" s="870" t="s">
        <v>608</v>
      </c>
      <c r="B113" s="868">
        <v>848647.88392000005</v>
      </c>
      <c r="C113" s="868">
        <v>1591564.7695200033</v>
      </c>
      <c r="D113" s="868">
        <v>0</v>
      </c>
      <c r="E113" s="868">
        <v>854999.66744277289</v>
      </c>
      <c r="F113" s="868">
        <v>21524.955880000001</v>
      </c>
      <c r="G113" s="868">
        <v>4887024.8564438131</v>
      </c>
      <c r="H113" s="868">
        <v>4430.0251399999997</v>
      </c>
      <c r="I113" s="868">
        <v>3582905.0537400381</v>
      </c>
      <c r="J113" s="868">
        <v>25671399.710060306</v>
      </c>
      <c r="K113" s="868">
        <v>19442425.655650001</v>
      </c>
      <c r="L113" s="868">
        <v>477735.59200000006</v>
      </c>
      <c r="M113" s="868">
        <v>14378170.62549654</v>
      </c>
      <c r="N113" s="868">
        <v>549868.25750000146</v>
      </c>
      <c r="O113" s="868">
        <v>29121738.11356001</v>
      </c>
      <c r="P113" s="868">
        <v>58077810.218100145</v>
      </c>
      <c r="Q113" s="868">
        <v>11527991.270489998</v>
      </c>
      <c r="R113" s="868">
        <v>11646897.689879</v>
      </c>
      <c r="S113" s="868">
        <v>4632168.8173500011</v>
      </c>
      <c r="T113" s="868">
        <v>19946630.377944957</v>
      </c>
      <c r="U113" s="868">
        <v>19309175.999930006</v>
      </c>
      <c r="V113" s="868">
        <v>32697172.639220215</v>
      </c>
      <c r="W113" s="868">
        <v>48455663.897279993</v>
      </c>
      <c r="X113" s="868">
        <v>307725946.0765478</v>
      </c>
    </row>
    <row r="114" spans="1:24" x14ac:dyDescent="0.2">
      <c r="A114" s="782" t="s">
        <v>390</v>
      </c>
      <c r="B114" s="339">
        <v>848647.88392000005</v>
      </c>
      <c r="C114" s="339">
        <v>1589194.7695200033</v>
      </c>
      <c r="D114" s="339">
        <v>0</v>
      </c>
      <c r="E114" s="339">
        <v>854999.66744277289</v>
      </c>
      <c r="F114" s="339">
        <v>21448.55</v>
      </c>
      <c r="G114" s="339">
        <v>1147187.817</v>
      </c>
      <c r="H114" s="339">
        <v>4430.0251399999997</v>
      </c>
      <c r="I114" s="339">
        <v>2205780.1792335194</v>
      </c>
      <c r="J114" s="339">
        <v>21255831.425759993</v>
      </c>
      <c r="K114" s="339">
        <v>19442410.955650002</v>
      </c>
      <c r="L114" s="339">
        <v>263475.65499999997</v>
      </c>
      <c r="M114" s="339">
        <v>14378170.62549654</v>
      </c>
      <c r="N114" s="339">
        <v>549868.25750000146</v>
      </c>
      <c r="O114" s="339">
        <v>19600672.884440001</v>
      </c>
      <c r="P114" s="339">
        <v>33615802.984889112</v>
      </c>
      <c r="Q114" s="339">
        <v>10267091.24123</v>
      </c>
      <c r="R114" s="339">
        <v>11480697.689879</v>
      </c>
      <c r="S114" s="339">
        <v>4412823.8173500011</v>
      </c>
      <c r="T114" s="339">
        <v>9967291.7261700016</v>
      </c>
      <c r="U114" s="339">
        <v>13396728.996039998</v>
      </c>
      <c r="V114" s="339">
        <v>26068736.168171778</v>
      </c>
      <c r="W114" s="339">
        <v>48455663.897279993</v>
      </c>
      <c r="X114" s="339">
        <v>239826955.21711272</v>
      </c>
    </row>
    <row r="115" spans="1:24" x14ac:dyDescent="0.2">
      <c r="A115" s="782" t="s">
        <v>391</v>
      </c>
      <c r="B115" s="339">
        <v>0</v>
      </c>
      <c r="C115" s="339">
        <v>2370</v>
      </c>
      <c r="D115" s="339">
        <v>0</v>
      </c>
      <c r="E115" s="339">
        <v>0</v>
      </c>
      <c r="F115" s="339">
        <v>0</v>
      </c>
      <c r="G115" s="339">
        <v>3739837.0394438123</v>
      </c>
      <c r="H115" s="339">
        <v>0</v>
      </c>
      <c r="I115" s="339">
        <v>1337813.104383019</v>
      </c>
      <c r="J115" s="339">
        <v>4005567.3356903181</v>
      </c>
      <c r="K115" s="339">
        <v>0</v>
      </c>
      <c r="L115" s="339">
        <v>210636.08100000001</v>
      </c>
      <c r="M115" s="339">
        <v>0</v>
      </c>
      <c r="N115" s="339">
        <v>0</v>
      </c>
      <c r="O115" s="339">
        <v>56475.581579999998</v>
      </c>
      <c r="P115" s="339">
        <v>23916695.603171322</v>
      </c>
      <c r="Q115" s="339">
        <v>1258090.36268</v>
      </c>
      <c r="R115" s="339">
        <v>0</v>
      </c>
      <c r="S115" s="339">
        <v>219345</v>
      </c>
      <c r="T115" s="339">
        <v>9956631.9228449576</v>
      </c>
      <c r="U115" s="339">
        <v>5878307.3854000038</v>
      </c>
      <c r="V115" s="339">
        <v>0</v>
      </c>
      <c r="W115" s="339">
        <v>0</v>
      </c>
      <c r="X115" s="339">
        <v>50581769.416193433</v>
      </c>
    </row>
    <row r="116" spans="1:24" x14ac:dyDescent="0.2">
      <c r="A116" s="782" t="s">
        <v>422</v>
      </c>
      <c r="B116" s="339">
        <v>0</v>
      </c>
      <c r="C116" s="339">
        <v>0</v>
      </c>
      <c r="D116" s="339">
        <v>0</v>
      </c>
      <c r="E116" s="339">
        <v>0</v>
      </c>
      <c r="F116" s="339">
        <v>0</v>
      </c>
      <c r="G116" s="339">
        <v>0</v>
      </c>
      <c r="H116" s="339">
        <v>0</v>
      </c>
      <c r="I116" s="339">
        <v>0</v>
      </c>
      <c r="J116" s="339">
        <v>9430.8654500000011</v>
      </c>
      <c r="K116" s="339">
        <v>0</v>
      </c>
      <c r="L116" s="339">
        <v>54</v>
      </c>
      <c r="M116" s="339">
        <v>0</v>
      </c>
      <c r="N116" s="339">
        <v>0</v>
      </c>
      <c r="O116" s="339">
        <v>10248.71912</v>
      </c>
      <c r="P116" s="339">
        <v>0</v>
      </c>
      <c r="Q116" s="339">
        <v>14.494260000000001</v>
      </c>
      <c r="R116" s="339">
        <v>0</v>
      </c>
      <c r="S116" s="339">
        <v>0</v>
      </c>
      <c r="T116" s="339">
        <v>5064.3425200000001</v>
      </c>
      <c r="U116" s="339">
        <v>4634.6540000000005</v>
      </c>
      <c r="V116" s="339">
        <v>0</v>
      </c>
      <c r="W116" s="339">
        <v>0</v>
      </c>
      <c r="X116" s="339">
        <v>29447.075349999999</v>
      </c>
    </row>
    <row r="117" spans="1:24" x14ac:dyDescent="0.2">
      <c r="A117" s="782" t="s">
        <v>423</v>
      </c>
      <c r="B117" s="339">
        <v>0</v>
      </c>
      <c r="C117" s="339">
        <v>0</v>
      </c>
      <c r="D117" s="339">
        <v>0</v>
      </c>
      <c r="E117" s="339">
        <v>0</v>
      </c>
      <c r="F117" s="339">
        <v>1.3240000000000001</v>
      </c>
      <c r="G117" s="339">
        <v>0</v>
      </c>
      <c r="H117" s="339">
        <v>0</v>
      </c>
      <c r="I117" s="339">
        <v>0</v>
      </c>
      <c r="J117" s="339">
        <v>20143.535670000001</v>
      </c>
      <c r="K117" s="339">
        <v>-0.50600000000000001</v>
      </c>
      <c r="L117" s="339">
        <v>30</v>
      </c>
      <c r="M117" s="339">
        <v>0</v>
      </c>
      <c r="N117" s="339">
        <v>0</v>
      </c>
      <c r="O117" s="339">
        <v>0</v>
      </c>
      <c r="P117" s="339">
        <v>0</v>
      </c>
      <c r="Q117" s="339">
        <v>0</v>
      </c>
      <c r="R117" s="339">
        <v>0</v>
      </c>
      <c r="S117" s="339">
        <v>0</v>
      </c>
      <c r="T117" s="339">
        <v>0</v>
      </c>
      <c r="U117" s="339">
        <v>0</v>
      </c>
      <c r="V117" s="339">
        <v>53.844660000000005</v>
      </c>
      <c r="W117" s="339">
        <v>0</v>
      </c>
      <c r="X117" s="339">
        <v>20228.198329999999</v>
      </c>
    </row>
    <row r="118" spans="1:24" x14ac:dyDescent="0.2">
      <c r="A118" s="782" t="s">
        <v>424</v>
      </c>
      <c r="B118" s="339">
        <v>0</v>
      </c>
      <c r="C118" s="339">
        <v>0</v>
      </c>
      <c r="D118" s="339">
        <v>0</v>
      </c>
      <c r="E118" s="339">
        <v>0</v>
      </c>
      <c r="F118" s="339">
        <v>75.081879999999998</v>
      </c>
      <c r="G118" s="339">
        <v>0</v>
      </c>
      <c r="H118" s="339">
        <v>0</v>
      </c>
      <c r="I118" s="339">
        <v>39311.770123500006</v>
      </c>
      <c r="J118" s="339">
        <v>380426.54748999979</v>
      </c>
      <c r="K118" s="339">
        <v>15.206</v>
      </c>
      <c r="L118" s="339">
        <v>3539.8560000000002</v>
      </c>
      <c r="M118" s="339">
        <v>0</v>
      </c>
      <c r="N118" s="339">
        <v>0</v>
      </c>
      <c r="O118" s="339">
        <v>9454340.928420011</v>
      </c>
      <c r="P118" s="339">
        <v>545311.63003969728</v>
      </c>
      <c r="Q118" s="339">
        <v>2795.1723200000001</v>
      </c>
      <c r="R118" s="339">
        <v>166200</v>
      </c>
      <c r="S118" s="339">
        <v>0</v>
      </c>
      <c r="T118" s="339">
        <v>17642.3864099977</v>
      </c>
      <c r="U118" s="339">
        <v>29504.964489999998</v>
      </c>
      <c r="V118" s="339">
        <v>6628382.6263884343</v>
      </c>
      <c r="W118" s="339">
        <v>0</v>
      </c>
      <c r="X118" s="339">
        <v>17267546.169561639</v>
      </c>
    </row>
    <row r="119" spans="1:24" s="872" customFormat="1" ht="13.5" x14ac:dyDescent="0.2">
      <c r="A119" s="876" t="s">
        <v>607</v>
      </c>
      <c r="B119" s="868">
        <v>627767.80692999996</v>
      </c>
      <c r="C119" s="868">
        <v>8174294.5305099972</v>
      </c>
      <c r="D119" s="868">
        <v>0</v>
      </c>
      <c r="E119" s="868">
        <v>779396.42364361056</v>
      </c>
      <c r="F119" s="868">
        <v>17463.752</v>
      </c>
      <c r="G119" s="868">
        <v>4792822.6092685414</v>
      </c>
      <c r="H119" s="868">
        <v>143321.37487999999</v>
      </c>
      <c r="I119" s="868">
        <v>3845229.9509720001</v>
      </c>
      <c r="J119" s="868">
        <v>21183747.28971</v>
      </c>
      <c r="K119" s="868">
        <v>17006612.827449996</v>
      </c>
      <c r="L119" s="868">
        <v>289647.01199999993</v>
      </c>
      <c r="M119" s="868">
        <v>180</v>
      </c>
      <c r="N119" s="868">
        <v>5</v>
      </c>
      <c r="O119" s="868">
        <v>27954376.177930001</v>
      </c>
      <c r="P119" s="868">
        <v>51945885.188740782</v>
      </c>
      <c r="Q119" s="868">
        <v>10791142.85822</v>
      </c>
      <c r="R119" s="868">
        <v>8125692.5109315002</v>
      </c>
      <c r="S119" s="868">
        <v>2149028.1066700015</v>
      </c>
      <c r="T119" s="868">
        <v>21514770.032279972</v>
      </c>
      <c r="U119" s="868">
        <v>8428582.2513251286</v>
      </c>
      <c r="V119" s="868">
        <v>25892962.438547842</v>
      </c>
      <c r="W119" s="868">
        <v>44304213.734159999</v>
      </c>
      <c r="X119" s="868">
        <v>257967141.87616938</v>
      </c>
    </row>
    <row r="120" spans="1:24" x14ac:dyDescent="0.2">
      <c r="A120" s="782" t="s">
        <v>392</v>
      </c>
      <c r="B120" s="339">
        <v>107</v>
      </c>
      <c r="C120" s="339">
        <v>2037.6589600000004</v>
      </c>
      <c r="D120" s="339">
        <v>0</v>
      </c>
      <c r="E120" s="339">
        <v>402.75860000000006</v>
      </c>
      <c r="F120" s="339">
        <v>1.3240000000000001</v>
      </c>
      <c r="G120" s="339">
        <v>397.84</v>
      </c>
      <c r="H120" s="339">
        <v>166.94164999999998</v>
      </c>
      <c r="I120" s="339">
        <v>591.29052150000007</v>
      </c>
      <c r="J120" s="339">
        <v>21185.148439999997</v>
      </c>
      <c r="K120" s="339">
        <v>6283.2582264600005</v>
      </c>
      <c r="L120" s="339">
        <v>129.9</v>
      </c>
      <c r="M120" s="339">
        <v>60</v>
      </c>
      <c r="N120" s="339">
        <v>0</v>
      </c>
      <c r="O120" s="339">
        <v>26876.340029999999</v>
      </c>
      <c r="P120" s="339">
        <v>114908.42495999999</v>
      </c>
      <c r="Q120" s="339">
        <v>32480.956190000001</v>
      </c>
      <c r="R120" s="339">
        <v>32151.4688035</v>
      </c>
      <c r="S120" s="339">
        <v>2753.663</v>
      </c>
      <c r="T120" s="339">
        <v>26338.875729999996</v>
      </c>
      <c r="U120" s="339">
        <v>3390813.80972513</v>
      </c>
      <c r="V120" s="339">
        <v>26384.092609999996</v>
      </c>
      <c r="W120" s="339">
        <v>424417.86437999998</v>
      </c>
      <c r="X120" s="339">
        <v>4108488.6158265905</v>
      </c>
    </row>
    <row r="121" spans="1:24" x14ac:dyDescent="0.2">
      <c r="A121" s="782" t="s">
        <v>425</v>
      </c>
      <c r="B121" s="339">
        <v>0</v>
      </c>
      <c r="C121" s="339">
        <v>0</v>
      </c>
      <c r="D121" s="339">
        <v>0</v>
      </c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339">
        <v>0</v>
      </c>
      <c r="K121" s="339">
        <v>0</v>
      </c>
      <c r="L121" s="339">
        <v>0</v>
      </c>
      <c r="M121" s="339">
        <v>0</v>
      </c>
      <c r="N121" s="339">
        <v>0</v>
      </c>
      <c r="O121" s="339">
        <v>0</v>
      </c>
      <c r="P121" s="339">
        <v>0</v>
      </c>
      <c r="Q121" s="339">
        <v>300</v>
      </c>
      <c r="R121" s="339">
        <v>0</v>
      </c>
      <c r="S121" s="339">
        <v>6939.5172400000001</v>
      </c>
      <c r="T121" s="339">
        <v>0</v>
      </c>
      <c r="U121" s="339">
        <v>301.50646999999998</v>
      </c>
      <c r="V121" s="339">
        <v>0</v>
      </c>
      <c r="W121" s="339">
        <v>43879795.869779997</v>
      </c>
      <c r="X121" s="339">
        <v>43887336.893489994</v>
      </c>
    </row>
    <row r="122" spans="1:24" x14ac:dyDescent="0.2">
      <c r="A122" s="782" t="s">
        <v>393</v>
      </c>
      <c r="B122" s="339">
        <v>627660.80692999996</v>
      </c>
      <c r="C122" s="339">
        <v>8172256.8715499965</v>
      </c>
      <c r="D122" s="339">
        <v>0</v>
      </c>
      <c r="E122" s="339">
        <v>589261.18504361063</v>
      </c>
      <c r="F122" s="339">
        <v>10087.273999999999</v>
      </c>
      <c r="G122" s="339">
        <v>4771511.3722685417</v>
      </c>
      <c r="H122" s="339">
        <v>88996.304369999998</v>
      </c>
      <c r="I122" s="339">
        <v>3506448.0039335</v>
      </c>
      <c r="J122" s="339">
        <v>16639157.165990001</v>
      </c>
      <c r="K122" s="339">
        <v>13219086.283499999</v>
      </c>
      <c r="L122" s="339">
        <v>215364.64499999999</v>
      </c>
      <c r="M122" s="339">
        <v>0</v>
      </c>
      <c r="N122" s="339">
        <v>0</v>
      </c>
      <c r="O122" s="339">
        <v>10238209.628730001</v>
      </c>
      <c r="P122" s="339">
        <v>34646513.374870002</v>
      </c>
      <c r="Q122" s="339">
        <v>9236239.7133200001</v>
      </c>
      <c r="R122" s="339">
        <v>5692504.9926004997</v>
      </c>
      <c r="S122" s="339">
        <v>1216562.0830000001</v>
      </c>
      <c r="T122" s="339">
        <v>17920702.268495005</v>
      </c>
      <c r="U122" s="339">
        <v>860.91732999999999</v>
      </c>
      <c r="V122" s="339">
        <v>19232573.709624298</v>
      </c>
      <c r="W122" s="339">
        <v>0</v>
      </c>
      <c r="X122" s="339">
        <v>146023996.60055545</v>
      </c>
    </row>
    <row r="123" spans="1:24" x14ac:dyDescent="0.2">
      <c r="A123" s="782" t="s">
        <v>394</v>
      </c>
      <c r="B123" s="339">
        <v>0</v>
      </c>
      <c r="C123" s="339">
        <v>0</v>
      </c>
      <c r="D123" s="339">
        <v>0</v>
      </c>
      <c r="E123" s="339">
        <v>174757.766</v>
      </c>
      <c r="F123" s="339">
        <v>7.4160000000000004</v>
      </c>
      <c r="G123" s="339">
        <v>11300.322</v>
      </c>
      <c r="H123" s="339">
        <v>0</v>
      </c>
      <c r="I123" s="339">
        <v>0</v>
      </c>
      <c r="J123" s="339">
        <v>249740.07124000005</v>
      </c>
      <c r="K123" s="339">
        <v>225.82900000000001</v>
      </c>
      <c r="L123" s="339">
        <v>66698.341</v>
      </c>
      <c r="M123" s="339">
        <v>0</v>
      </c>
      <c r="N123" s="339">
        <v>0</v>
      </c>
      <c r="O123" s="339">
        <v>1802402.9586899998</v>
      </c>
      <c r="P123" s="339">
        <v>600948.52627000003</v>
      </c>
      <c r="Q123" s="339">
        <v>150785.35071999999</v>
      </c>
      <c r="R123" s="339">
        <v>287303.76738950005</v>
      </c>
      <c r="S123" s="339">
        <v>236765.76024000006</v>
      </c>
      <c r="T123" s="339">
        <v>148549.84524000002</v>
      </c>
      <c r="U123" s="339">
        <v>14292.289789999999</v>
      </c>
      <c r="V123" s="339">
        <v>152192.72961000001</v>
      </c>
      <c r="W123" s="339">
        <v>0</v>
      </c>
      <c r="X123" s="339">
        <v>3895970.9731895002</v>
      </c>
    </row>
    <row r="124" spans="1:24" x14ac:dyDescent="0.2">
      <c r="A124" s="782" t="s">
        <v>395</v>
      </c>
      <c r="B124" s="339">
        <v>0</v>
      </c>
      <c r="C124" s="339">
        <v>0</v>
      </c>
      <c r="D124" s="339">
        <v>0</v>
      </c>
      <c r="E124" s="339">
        <v>14974.714</v>
      </c>
      <c r="F124" s="339">
        <v>7247.8090000000002</v>
      </c>
      <c r="G124" s="339">
        <v>9613.0750000000007</v>
      </c>
      <c r="H124" s="339">
        <v>54158.128859999997</v>
      </c>
      <c r="I124" s="339">
        <v>331744.34090700001</v>
      </c>
      <c r="J124" s="339">
        <v>1898594.408280001</v>
      </c>
      <c r="K124" s="339">
        <v>3780380.3967235396</v>
      </c>
      <c r="L124" s="339">
        <v>6954.3</v>
      </c>
      <c r="M124" s="339">
        <v>120</v>
      </c>
      <c r="N124" s="339">
        <v>0</v>
      </c>
      <c r="O124" s="339">
        <v>4810601.6576099992</v>
      </c>
      <c r="P124" s="339">
        <v>15602690.540439999</v>
      </c>
      <c r="Q124" s="339">
        <v>1272599.59748</v>
      </c>
      <c r="R124" s="339">
        <v>20031.116890000001</v>
      </c>
      <c r="S124" s="339">
        <v>499224.34230000013</v>
      </c>
      <c r="T124" s="339">
        <v>2912961.2830050001</v>
      </c>
      <c r="U124" s="339">
        <v>5020257.83182</v>
      </c>
      <c r="V124" s="339">
        <v>5931407.4269734295</v>
      </c>
      <c r="W124" s="339">
        <v>0</v>
      </c>
      <c r="X124" s="339">
        <v>42173560.969288968</v>
      </c>
    </row>
    <row r="125" spans="1:24" x14ac:dyDescent="0.2">
      <c r="A125" s="782" t="s">
        <v>426</v>
      </c>
      <c r="B125" s="339">
        <v>0</v>
      </c>
      <c r="C125" s="339">
        <v>0</v>
      </c>
      <c r="D125" s="339">
        <v>0</v>
      </c>
      <c r="E125" s="339">
        <v>0</v>
      </c>
      <c r="F125" s="339">
        <v>5.5E-2</v>
      </c>
      <c r="G125" s="339">
        <v>0</v>
      </c>
      <c r="H125" s="339">
        <v>0</v>
      </c>
      <c r="I125" s="339">
        <v>0</v>
      </c>
      <c r="J125" s="339">
        <v>1500924.6036699999</v>
      </c>
      <c r="K125" s="339">
        <v>607.077</v>
      </c>
      <c r="L125" s="339">
        <v>129.85900000000001</v>
      </c>
      <c r="M125" s="339">
        <v>0</v>
      </c>
      <c r="N125" s="339">
        <v>0</v>
      </c>
      <c r="O125" s="339">
        <v>0</v>
      </c>
      <c r="P125" s="339">
        <v>0</v>
      </c>
      <c r="Q125" s="339">
        <v>0</v>
      </c>
      <c r="R125" s="339">
        <v>0</v>
      </c>
      <c r="S125" s="339">
        <v>0</v>
      </c>
      <c r="T125" s="339">
        <v>0</v>
      </c>
      <c r="U125" s="339">
        <v>708.12076000000002</v>
      </c>
      <c r="V125" s="339">
        <v>116.11188</v>
      </c>
      <c r="W125" s="339">
        <v>0</v>
      </c>
      <c r="X125" s="339">
        <v>1502485.8273099998</v>
      </c>
    </row>
    <row r="126" spans="1:24" x14ac:dyDescent="0.2">
      <c r="A126" s="782" t="s">
        <v>427</v>
      </c>
      <c r="B126" s="339">
        <v>0</v>
      </c>
      <c r="C126" s="339">
        <v>0</v>
      </c>
      <c r="D126" s="339">
        <v>0</v>
      </c>
      <c r="E126" s="339">
        <v>0</v>
      </c>
      <c r="F126" s="339">
        <v>119.874</v>
      </c>
      <c r="G126" s="339">
        <v>0</v>
      </c>
      <c r="H126" s="339">
        <v>0</v>
      </c>
      <c r="I126" s="339">
        <v>6446.3156100000006</v>
      </c>
      <c r="J126" s="339">
        <v>874145.89208999788</v>
      </c>
      <c r="K126" s="339">
        <v>29.983000000000001</v>
      </c>
      <c r="L126" s="339">
        <v>369.96699999999998</v>
      </c>
      <c r="M126" s="339">
        <v>0</v>
      </c>
      <c r="N126" s="339">
        <v>5</v>
      </c>
      <c r="O126" s="339">
        <v>11076285.592870001</v>
      </c>
      <c r="P126" s="339">
        <v>980824.32220078306</v>
      </c>
      <c r="Q126" s="339">
        <v>98737.240510000003</v>
      </c>
      <c r="R126" s="339">
        <v>2093701.1652480001</v>
      </c>
      <c r="S126" s="339">
        <v>186782.7408900013</v>
      </c>
      <c r="T126" s="339">
        <v>506217.75980996597</v>
      </c>
      <c r="U126" s="339">
        <v>1347.7754300000001</v>
      </c>
      <c r="V126" s="339">
        <v>550288.36785010796</v>
      </c>
      <c r="W126" s="339">
        <v>0</v>
      </c>
      <c r="X126" s="339">
        <v>16375301.996508855</v>
      </c>
    </row>
    <row r="127" spans="1:24" s="872" customFormat="1" ht="14.25" thickBot="1" x14ac:dyDescent="0.25">
      <c r="A127" s="874" t="s">
        <v>3120</v>
      </c>
      <c r="B127" s="875">
        <v>848647.88391999993</v>
      </c>
      <c r="C127" s="875">
        <v>1591564.7695200038</v>
      </c>
      <c r="D127" s="875">
        <v>0</v>
      </c>
      <c r="E127" s="875">
        <v>939332.8887890738</v>
      </c>
      <c r="F127" s="875">
        <v>14465.88588</v>
      </c>
      <c r="G127" s="875">
        <v>5752745.8642834006</v>
      </c>
      <c r="H127" s="875">
        <v>53897.682699997647</v>
      </c>
      <c r="I127" s="875">
        <v>3661828.6210980741</v>
      </c>
      <c r="J127" s="875">
        <v>28239546.784800429</v>
      </c>
      <c r="K127" s="875">
        <v>11054740.716840001</v>
      </c>
      <c r="L127" s="875">
        <v>1073010.4650000001</v>
      </c>
      <c r="M127" s="875">
        <v>14531835.529286539</v>
      </c>
      <c r="N127" s="875">
        <v>1026209.9054600011</v>
      </c>
      <c r="O127" s="875">
        <v>20751277.392319996</v>
      </c>
      <c r="P127" s="875">
        <v>52360111.236359358</v>
      </c>
      <c r="Q127" s="875">
        <v>7371369.3592299987</v>
      </c>
      <c r="R127" s="875">
        <v>21932926.706335496</v>
      </c>
      <c r="S127" s="875">
        <v>7256386.4745899998</v>
      </c>
      <c r="T127" s="875">
        <v>22822302.945694927</v>
      </c>
      <c r="U127" s="875">
        <v>17205762.14867425</v>
      </c>
      <c r="V127" s="875">
        <v>34201767.974679977</v>
      </c>
      <c r="W127" s="875">
        <v>60781828.72885</v>
      </c>
      <c r="X127" s="875">
        <v>313471559.96431154</v>
      </c>
    </row>
    <row r="128" spans="1:24" x14ac:dyDescent="0.2">
      <c r="A128" s="330" t="s">
        <v>456</v>
      </c>
    </row>
  </sheetData>
  <mergeCells count="2">
    <mergeCell ref="A5:J6"/>
    <mergeCell ref="K5:X6"/>
  </mergeCells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3" fitToWidth="2" orientation="portrait" r:id="rId1"/>
  <colBreaks count="1" manualBreakCount="1">
    <brk id="10" min="2" max="128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V163"/>
  <sheetViews>
    <sheetView showGridLines="0" zoomScaleNormal="100" workbookViewId="0">
      <pane xSplit="2" ySplit="9" topLeftCell="C10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21.140625" style="330" customWidth="1"/>
    <col min="2" max="2" width="52.5703125" style="330" customWidth="1"/>
    <col min="3" max="3" width="7.28515625" style="1040" customWidth="1"/>
    <col min="4" max="15" width="12.7109375" style="330" customWidth="1"/>
    <col min="16" max="16" width="10.85546875" style="330" bestFit="1" customWidth="1"/>
    <col min="17" max="17" width="10.42578125" style="330" customWidth="1"/>
    <col min="18" max="16384" width="9.140625" style="330"/>
  </cols>
  <sheetData>
    <row r="1" spans="1:22" x14ac:dyDescent="0.2">
      <c r="A1" s="757" t="s">
        <v>349</v>
      </c>
    </row>
    <row r="2" spans="1:22" x14ac:dyDescent="0.2">
      <c r="A2" s="757" t="s">
        <v>350</v>
      </c>
    </row>
    <row r="3" spans="1:22" s="872" customFormat="1" ht="15" customHeight="1" x14ac:dyDescent="0.2">
      <c r="A3" s="990" t="s">
        <v>1825</v>
      </c>
      <c r="C3" s="961"/>
      <c r="O3" s="991" t="s">
        <v>1826</v>
      </c>
    </row>
    <row r="4" spans="1:22" s="441" customFormat="1" ht="12" customHeight="1" x14ac:dyDescent="0.2">
      <c r="C4" s="1041"/>
    </row>
    <row r="5" spans="1:22" s="441" customFormat="1" ht="18" customHeight="1" x14ac:dyDescent="0.2">
      <c r="A5" s="1824" t="s">
        <v>3115</v>
      </c>
      <c r="B5" s="1844"/>
      <c r="C5" s="1844"/>
      <c r="D5" s="1844"/>
      <c r="E5" s="1844"/>
      <c r="F5" s="1844"/>
      <c r="G5" s="1844"/>
      <c r="H5" s="1843" t="s">
        <v>3116</v>
      </c>
      <c r="I5" s="1843"/>
      <c r="J5" s="1843"/>
      <c r="K5" s="1843"/>
      <c r="L5" s="1843"/>
      <c r="M5" s="1843"/>
      <c r="N5" s="1843"/>
      <c r="O5" s="1843"/>
      <c r="P5" s="736"/>
      <c r="Q5" s="736"/>
      <c r="R5" s="736"/>
      <c r="S5" s="736"/>
      <c r="T5" s="736"/>
      <c r="U5" s="736"/>
      <c r="V5" s="736"/>
    </row>
    <row r="6" spans="1:22" s="441" customFormat="1" ht="18" customHeight="1" x14ac:dyDescent="0.2">
      <c r="A6" s="1844"/>
      <c r="B6" s="1844"/>
      <c r="C6" s="1844"/>
      <c r="D6" s="1844"/>
      <c r="E6" s="1844"/>
      <c r="F6" s="1844"/>
      <c r="G6" s="1844"/>
      <c r="H6" s="1843"/>
      <c r="I6" s="1843"/>
      <c r="J6" s="1843"/>
      <c r="K6" s="1843"/>
      <c r="L6" s="1843"/>
      <c r="M6" s="1843"/>
      <c r="N6" s="1843"/>
      <c r="O6" s="1843"/>
    </row>
    <row r="7" spans="1:22" s="441" customFormat="1" ht="12" customHeight="1" thickBot="1" x14ac:dyDescent="0.25">
      <c r="C7" s="1041"/>
    </row>
    <row r="8" spans="1:22" s="288" customFormat="1" ht="15" customHeight="1" thickBot="1" x14ac:dyDescent="0.25">
      <c r="A8" s="1845" t="s">
        <v>1177</v>
      </c>
      <c r="B8" s="1845" t="s">
        <v>396</v>
      </c>
      <c r="C8" s="1839" t="s">
        <v>609</v>
      </c>
      <c r="D8" s="1848" t="s">
        <v>429</v>
      </c>
      <c r="E8" s="1849"/>
      <c r="F8" s="1849"/>
      <c r="G8" s="1850"/>
      <c r="H8" s="1848" t="s">
        <v>428</v>
      </c>
      <c r="I8" s="1849"/>
      <c r="J8" s="1849"/>
      <c r="K8" s="1850"/>
      <c r="L8" s="1848" t="s">
        <v>399</v>
      </c>
      <c r="M8" s="1849"/>
      <c r="N8" s="1849"/>
      <c r="O8" s="1850"/>
      <c r="P8" s="289"/>
      <c r="Q8" s="289"/>
      <c r="R8" s="289"/>
      <c r="S8" s="289"/>
      <c r="T8" s="289"/>
      <c r="U8" s="289"/>
      <c r="V8" s="289"/>
    </row>
    <row r="9" spans="1:22" ht="65.099999999999994" customHeight="1" thickBot="1" x14ac:dyDescent="0.25">
      <c r="A9" s="1846"/>
      <c r="B9" s="1846"/>
      <c r="C9" s="1847"/>
      <c r="D9" s="1262" t="s">
        <v>398</v>
      </c>
      <c r="E9" s="1262" t="s">
        <v>90</v>
      </c>
      <c r="F9" s="1262" t="s">
        <v>91</v>
      </c>
      <c r="G9" s="1262" t="s">
        <v>92</v>
      </c>
      <c r="H9" s="1262" t="s">
        <v>398</v>
      </c>
      <c r="I9" s="1262" t="s">
        <v>90</v>
      </c>
      <c r="J9" s="1262" t="s">
        <v>91</v>
      </c>
      <c r="K9" s="1262" t="s">
        <v>92</v>
      </c>
      <c r="L9" s="1262" t="s">
        <v>398</v>
      </c>
      <c r="M9" s="1262" t="s">
        <v>90</v>
      </c>
      <c r="N9" s="1262" t="s">
        <v>91</v>
      </c>
      <c r="O9" s="1262" t="s">
        <v>92</v>
      </c>
      <c r="P9" s="443"/>
      <c r="Q9" s="443"/>
      <c r="R9" s="443"/>
      <c r="S9" s="443"/>
      <c r="T9" s="443"/>
      <c r="U9" s="443"/>
      <c r="V9" s="443"/>
    </row>
    <row r="10" spans="1:22" x14ac:dyDescent="0.2">
      <c r="A10" s="971" t="s">
        <v>1529</v>
      </c>
      <c r="B10" s="1036" t="s">
        <v>3936</v>
      </c>
      <c r="C10" s="1042">
        <v>20</v>
      </c>
      <c r="D10" s="335">
        <v>223</v>
      </c>
      <c r="E10" s="335">
        <v>105318.21</v>
      </c>
      <c r="F10" s="335">
        <v>0</v>
      </c>
      <c r="G10" s="335">
        <v>105318.21</v>
      </c>
      <c r="H10" s="335">
        <v>0</v>
      </c>
      <c r="I10" s="335">
        <v>0</v>
      </c>
      <c r="J10" s="335">
        <v>0</v>
      </c>
      <c r="K10" s="335">
        <v>0</v>
      </c>
      <c r="L10" s="335">
        <v>0</v>
      </c>
      <c r="M10" s="335">
        <v>0</v>
      </c>
      <c r="N10" s="335">
        <v>0</v>
      </c>
      <c r="O10" s="335">
        <v>0</v>
      </c>
      <c r="P10" s="443"/>
      <c r="Q10" s="443"/>
      <c r="R10" s="443"/>
      <c r="S10" s="443"/>
      <c r="T10" s="443"/>
      <c r="U10" s="443"/>
      <c r="V10" s="443"/>
    </row>
    <row r="11" spans="1:22" x14ac:dyDescent="0.2">
      <c r="A11" s="972"/>
      <c r="B11" s="1037" t="s">
        <v>3937</v>
      </c>
      <c r="C11" s="1043">
        <v>20</v>
      </c>
      <c r="D11" s="339">
        <v>194</v>
      </c>
      <c r="E11" s="339">
        <v>93118.48</v>
      </c>
      <c r="F11" s="339">
        <v>0</v>
      </c>
      <c r="G11" s="339">
        <v>93118.48</v>
      </c>
      <c r="H11" s="339">
        <v>0</v>
      </c>
      <c r="I11" s="339">
        <v>0</v>
      </c>
      <c r="J11" s="339">
        <v>0</v>
      </c>
      <c r="K11" s="339">
        <v>0</v>
      </c>
      <c r="L11" s="339">
        <v>0</v>
      </c>
      <c r="M11" s="339">
        <v>0</v>
      </c>
      <c r="N11" s="339">
        <v>0</v>
      </c>
      <c r="O11" s="339">
        <v>0</v>
      </c>
      <c r="P11" s="443"/>
      <c r="Q11" s="443"/>
      <c r="R11" s="443"/>
      <c r="S11" s="443"/>
      <c r="T11" s="443"/>
      <c r="U11" s="443"/>
      <c r="V11" s="443"/>
    </row>
    <row r="12" spans="1:22" x14ac:dyDescent="0.2">
      <c r="A12" s="972"/>
      <c r="B12" s="1037" t="s">
        <v>3938</v>
      </c>
      <c r="C12" s="1043">
        <v>12</v>
      </c>
      <c r="D12" s="339">
        <v>353</v>
      </c>
      <c r="E12" s="339">
        <v>2433669.88</v>
      </c>
      <c r="F12" s="339">
        <v>969103.35999999964</v>
      </c>
      <c r="G12" s="339">
        <v>3402773.2399999993</v>
      </c>
      <c r="H12" s="339">
        <v>106</v>
      </c>
      <c r="I12" s="339">
        <v>431164.14999999997</v>
      </c>
      <c r="J12" s="339">
        <v>366389.26000000013</v>
      </c>
      <c r="K12" s="339">
        <v>797553.41000000015</v>
      </c>
      <c r="L12" s="339">
        <v>0</v>
      </c>
      <c r="M12" s="339">
        <v>0</v>
      </c>
      <c r="N12" s="339">
        <v>0</v>
      </c>
      <c r="O12" s="339">
        <v>0</v>
      </c>
      <c r="P12" s="443"/>
      <c r="Q12" s="443"/>
      <c r="R12" s="443"/>
      <c r="S12" s="443"/>
      <c r="T12" s="443"/>
      <c r="U12" s="443"/>
      <c r="V12" s="443"/>
    </row>
    <row r="13" spans="1:22" x14ac:dyDescent="0.2">
      <c r="A13" s="972"/>
      <c r="B13" s="1038" t="s">
        <v>3939</v>
      </c>
      <c r="C13" s="1043">
        <v>22</v>
      </c>
      <c r="D13" s="339">
        <v>1224</v>
      </c>
      <c r="E13" s="339">
        <v>17288771.710000001</v>
      </c>
      <c r="F13" s="339">
        <v>2933340.3432448441</v>
      </c>
      <c r="G13" s="339">
        <v>20222112.053244844</v>
      </c>
      <c r="H13" s="339">
        <v>428</v>
      </c>
      <c r="I13" s="339">
        <v>3691308.6600000006</v>
      </c>
      <c r="J13" s="339">
        <v>926311.98999999953</v>
      </c>
      <c r="K13" s="339">
        <v>4617620.6500000004</v>
      </c>
      <c r="L13" s="339">
        <v>0</v>
      </c>
      <c r="M13" s="339">
        <v>0</v>
      </c>
      <c r="N13" s="339">
        <v>0</v>
      </c>
      <c r="O13" s="339">
        <v>0</v>
      </c>
      <c r="P13" s="443"/>
      <c r="Q13" s="443"/>
      <c r="R13" s="443"/>
      <c r="S13" s="443"/>
      <c r="T13" s="443"/>
      <c r="U13" s="443"/>
      <c r="V13" s="443"/>
    </row>
    <row r="14" spans="1:22" x14ac:dyDescent="0.2">
      <c r="A14" s="972"/>
      <c r="B14" s="1037" t="s">
        <v>3940</v>
      </c>
      <c r="C14" s="1043">
        <v>0</v>
      </c>
      <c r="D14" s="339">
        <v>0</v>
      </c>
      <c r="E14" s="339">
        <v>0</v>
      </c>
      <c r="F14" s="339">
        <v>0</v>
      </c>
      <c r="G14" s="339">
        <v>0</v>
      </c>
      <c r="H14" s="339">
        <v>0</v>
      </c>
      <c r="I14" s="339">
        <v>0</v>
      </c>
      <c r="J14" s="339">
        <v>0</v>
      </c>
      <c r="K14" s="339">
        <v>0</v>
      </c>
      <c r="L14" s="339">
        <v>0</v>
      </c>
      <c r="M14" s="339">
        <v>0</v>
      </c>
      <c r="N14" s="339">
        <v>0</v>
      </c>
      <c r="O14" s="339">
        <v>0</v>
      </c>
      <c r="P14" s="443"/>
      <c r="Q14" s="443"/>
      <c r="R14" s="443"/>
      <c r="S14" s="443"/>
      <c r="T14" s="443"/>
      <c r="U14" s="443"/>
      <c r="V14" s="443"/>
    </row>
    <row r="15" spans="1:22" x14ac:dyDescent="0.2">
      <c r="A15" s="972"/>
      <c r="B15" s="1037" t="s">
        <v>3941</v>
      </c>
      <c r="C15" s="1043">
        <v>1</v>
      </c>
      <c r="D15" s="339">
        <v>1</v>
      </c>
      <c r="E15" s="339">
        <v>34878.407805537005</v>
      </c>
      <c r="F15" s="339">
        <v>437.15675515198529</v>
      </c>
      <c r="G15" s="339">
        <v>35315.564560688988</v>
      </c>
      <c r="H15" s="339">
        <v>0</v>
      </c>
      <c r="I15" s="339">
        <v>0</v>
      </c>
      <c r="J15" s="339">
        <v>0</v>
      </c>
      <c r="K15" s="339">
        <v>0</v>
      </c>
      <c r="L15" s="339">
        <v>0</v>
      </c>
      <c r="M15" s="339">
        <v>0</v>
      </c>
      <c r="N15" s="339">
        <v>0</v>
      </c>
      <c r="O15" s="339">
        <v>0</v>
      </c>
      <c r="P15" s="443"/>
      <c r="Q15" s="443"/>
      <c r="R15" s="443"/>
      <c r="S15" s="443"/>
      <c r="T15" s="443"/>
      <c r="U15" s="443"/>
      <c r="V15" s="443"/>
    </row>
    <row r="16" spans="1:22" ht="14.25" thickBot="1" x14ac:dyDescent="0.25">
      <c r="A16" s="972"/>
      <c r="B16" s="1039" t="s">
        <v>3942</v>
      </c>
      <c r="C16" s="1043">
        <v>75</v>
      </c>
      <c r="D16" s="339">
        <v>1995</v>
      </c>
      <c r="E16" s="339">
        <v>19955756.687805537</v>
      </c>
      <c r="F16" s="339">
        <v>3902880.8599999957</v>
      </c>
      <c r="G16" s="339">
        <v>23858637.547805533</v>
      </c>
      <c r="H16" s="339">
        <v>534</v>
      </c>
      <c r="I16" s="339">
        <v>4122472.8100000005</v>
      </c>
      <c r="J16" s="339">
        <v>1292701.2499999995</v>
      </c>
      <c r="K16" s="339">
        <v>5415174.0600000005</v>
      </c>
      <c r="L16" s="339">
        <v>0</v>
      </c>
      <c r="M16" s="339">
        <v>0</v>
      </c>
      <c r="N16" s="339">
        <v>0</v>
      </c>
      <c r="O16" s="339">
        <v>0</v>
      </c>
      <c r="P16" s="443"/>
      <c r="Q16" s="443"/>
      <c r="R16" s="443"/>
      <c r="S16" s="443"/>
      <c r="T16" s="443"/>
      <c r="U16" s="443"/>
      <c r="V16" s="443"/>
    </row>
    <row r="17" spans="1:22" x14ac:dyDescent="0.2">
      <c r="A17" s="971" t="s">
        <v>103</v>
      </c>
      <c r="B17" s="1036" t="s">
        <v>3936</v>
      </c>
      <c r="C17" s="1042">
        <v>3</v>
      </c>
      <c r="D17" s="335">
        <v>18068</v>
      </c>
      <c r="E17" s="335">
        <v>7941597.8000000063</v>
      </c>
      <c r="F17" s="335">
        <v>0</v>
      </c>
      <c r="G17" s="335">
        <v>7941597.8000000063</v>
      </c>
      <c r="H17" s="335">
        <v>0</v>
      </c>
      <c r="I17" s="335">
        <v>0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443"/>
      <c r="Q17" s="443"/>
      <c r="R17" s="443"/>
      <c r="S17" s="443"/>
      <c r="T17" s="443"/>
      <c r="U17" s="443"/>
      <c r="V17" s="443"/>
    </row>
    <row r="18" spans="1:22" x14ac:dyDescent="0.2">
      <c r="A18" s="972"/>
      <c r="B18" s="1037" t="s">
        <v>3937</v>
      </c>
      <c r="C18" s="1043">
        <v>0</v>
      </c>
      <c r="D18" s="339">
        <v>0</v>
      </c>
      <c r="E18" s="339">
        <v>0</v>
      </c>
      <c r="F18" s="339">
        <v>0</v>
      </c>
      <c r="G18" s="339">
        <v>0</v>
      </c>
      <c r="H18" s="339">
        <v>0</v>
      </c>
      <c r="I18" s="339">
        <v>0</v>
      </c>
      <c r="J18" s="339">
        <v>0</v>
      </c>
      <c r="K18" s="339">
        <v>0</v>
      </c>
      <c r="L18" s="339">
        <v>0</v>
      </c>
      <c r="M18" s="339">
        <v>0</v>
      </c>
      <c r="N18" s="339">
        <v>0</v>
      </c>
      <c r="O18" s="339">
        <v>0</v>
      </c>
      <c r="P18" s="443"/>
      <c r="Q18" s="443"/>
      <c r="R18" s="443"/>
      <c r="S18" s="443"/>
      <c r="T18" s="443"/>
      <c r="U18" s="443"/>
      <c r="V18" s="443"/>
    </row>
    <row r="19" spans="1:22" x14ac:dyDescent="0.2">
      <c r="A19" s="972"/>
      <c r="B19" s="1037" t="s">
        <v>3938</v>
      </c>
      <c r="C19" s="1043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0</v>
      </c>
      <c r="I19" s="339">
        <v>0</v>
      </c>
      <c r="J19" s="339">
        <v>0</v>
      </c>
      <c r="K19" s="339">
        <v>0</v>
      </c>
      <c r="L19" s="339">
        <v>0</v>
      </c>
      <c r="M19" s="339">
        <v>0</v>
      </c>
      <c r="N19" s="339">
        <v>0</v>
      </c>
      <c r="O19" s="339">
        <v>0</v>
      </c>
      <c r="P19" s="443"/>
      <c r="Q19" s="443"/>
      <c r="R19" s="443"/>
      <c r="S19" s="443"/>
      <c r="T19" s="443"/>
      <c r="U19" s="443"/>
      <c r="V19" s="443"/>
    </row>
    <row r="20" spans="1:22" x14ac:dyDescent="0.2">
      <c r="A20" s="972"/>
      <c r="B20" s="1038" t="s">
        <v>3939</v>
      </c>
      <c r="C20" s="1043">
        <v>0</v>
      </c>
      <c r="D20" s="339">
        <v>0</v>
      </c>
      <c r="E20" s="339">
        <v>0</v>
      </c>
      <c r="F20" s="339">
        <v>0</v>
      </c>
      <c r="G20" s="339">
        <v>0</v>
      </c>
      <c r="H20" s="339">
        <v>0</v>
      </c>
      <c r="I20" s="339">
        <v>0</v>
      </c>
      <c r="J20" s="339">
        <v>0</v>
      </c>
      <c r="K20" s="339">
        <v>0</v>
      </c>
      <c r="L20" s="339">
        <v>0</v>
      </c>
      <c r="M20" s="339">
        <v>0</v>
      </c>
      <c r="N20" s="339">
        <v>0</v>
      </c>
      <c r="O20" s="339">
        <v>0</v>
      </c>
      <c r="P20" s="443"/>
      <c r="Q20" s="443"/>
      <c r="R20" s="443"/>
      <c r="S20" s="443"/>
      <c r="T20" s="443"/>
      <c r="U20" s="443"/>
      <c r="V20" s="443"/>
    </row>
    <row r="21" spans="1:22" x14ac:dyDescent="0.2">
      <c r="A21" s="972"/>
      <c r="B21" s="1037" t="s">
        <v>3940</v>
      </c>
      <c r="C21" s="1043">
        <v>0</v>
      </c>
      <c r="D21" s="339">
        <v>0</v>
      </c>
      <c r="E21" s="339">
        <v>0</v>
      </c>
      <c r="F21" s="339">
        <v>0</v>
      </c>
      <c r="G21" s="339">
        <v>0</v>
      </c>
      <c r="H21" s="339">
        <v>0</v>
      </c>
      <c r="I21" s="339">
        <v>0</v>
      </c>
      <c r="J21" s="339">
        <v>0</v>
      </c>
      <c r="K21" s="339">
        <v>0</v>
      </c>
      <c r="L21" s="339">
        <v>0</v>
      </c>
      <c r="M21" s="339">
        <v>0</v>
      </c>
      <c r="N21" s="339">
        <v>0</v>
      </c>
      <c r="O21" s="339">
        <v>0</v>
      </c>
      <c r="P21" s="443"/>
      <c r="Q21" s="443"/>
      <c r="R21" s="443"/>
      <c r="S21" s="443"/>
      <c r="T21" s="443"/>
      <c r="U21" s="443"/>
      <c r="V21" s="443"/>
    </row>
    <row r="22" spans="1:22" x14ac:dyDescent="0.2">
      <c r="A22" s="972"/>
      <c r="B22" s="1037" t="s">
        <v>3941</v>
      </c>
      <c r="C22" s="1043">
        <v>0</v>
      </c>
      <c r="D22" s="339">
        <v>0</v>
      </c>
      <c r="E22" s="339">
        <v>0</v>
      </c>
      <c r="F22" s="339">
        <v>0</v>
      </c>
      <c r="G22" s="339">
        <v>0</v>
      </c>
      <c r="H22" s="339">
        <v>0</v>
      </c>
      <c r="I22" s="339">
        <v>0</v>
      </c>
      <c r="J22" s="339">
        <v>0</v>
      </c>
      <c r="K22" s="339">
        <v>0</v>
      </c>
      <c r="L22" s="339">
        <v>0</v>
      </c>
      <c r="M22" s="339">
        <v>0</v>
      </c>
      <c r="N22" s="339">
        <v>0</v>
      </c>
      <c r="O22" s="339">
        <v>0</v>
      </c>
      <c r="P22" s="443"/>
      <c r="Q22" s="443"/>
      <c r="R22" s="443"/>
      <c r="S22" s="443"/>
      <c r="T22" s="443"/>
      <c r="U22" s="443"/>
      <c r="V22" s="443"/>
    </row>
    <row r="23" spans="1:22" ht="14.25" thickBot="1" x14ac:dyDescent="0.25">
      <c r="A23" s="973"/>
      <c r="B23" s="1039" t="s">
        <v>3942</v>
      </c>
      <c r="C23" s="1044">
        <v>3</v>
      </c>
      <c r="D23" s="340">
        <v>18068</v>
      </c>
      <c r="E23" s="340">
        <v>7941597.8000000063</v>
      </c>
      <c r="F23" s="340">
        <v>0</v>
      </c>
      <c r="G23" s="340">
        <v>7941597.8000000063</v>
      </c>
      <c r="H23" s="340">
        <v>0</v>
      </c>
      <c r="I23" s="340">
        <v>0</v>
      </c>
      <c r="J23" s="340">
        <v>0</v>
      </c>
      <c r="K23" s="340">
        <v>0</v>
      </c>
      <c r="L23" s="340">
        <v>0</v>
      </c>
      <c r="M23" s="340">
        <v>0</v>
      </c>
      <c r="N23" s="340">
        <v>0</v>
      </c>
      <c r="O23" s="340">
        <v>0</v>
      </c>
      <c r="P23" s="443"/>
      <c r="Q23" s="443"/>
      <c r="R23" s="443"/>
      <c r="S23" s="443"/>
      <c r="T23" s="443"/>
      <c r="U23" s="443"/>
      <c r="V23" s="443"/>
    </row>
    <row r="24" spans="1:22" x14ac:dyDescent="0.2">
      <c r="A24" s="971" t="s">
        <v>0</v>
      </c>
      <c r="B24" s="1036" t="s">
        <v>3936</v>
      </c>
      <c r="C24" s="1042">
        <v>0</v>
      </c>
      <c r="D24" s="335">
        <v>0</v>
      </c>
      <c r="E24" s="335">
        <v>0</v>
      </c>
      <c r="F24" s="335">
        <v>0</v>
      </c>
      <c r="G24" s="335">
        <v>0</v>
      </c>
      <c r="H24" s="335">
        <v>0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443"/>
      <c r="Q24" s="443"/>
      <c r="R24" s="443"/>
      <c r="S24" s="443"/>
      <c r="T24" s="443"/>
      <c r="U24" s="443"/>
      <c r="V24" s="443"/>
    </row>
    <row r="25" spans="1:22" x14ac:dyDescent="0.2">
      <c r="A25" s="972"/>
      <c r="B25" s="1037" t="s">
        <v>3937</v>
      </c>
      <c r="C25" s="1043">
        <v>2</v>
      </c>
      <c r="D25" s="339">
        <v>0</v>
      </c>
      <c r="E25" s="339">
        <v>0</v>
      </c>
      <c r="F25" s="339">
        <v>0</v>
      </c>
      <c r="G25" s="339">
        <v>0</v>
      </c>
      <c r="H25" s="339">
        <v>0</v>
      </c>
      <c r="I25" s="339">
        <v>0</v>
      </c>
      <c r="J25" s="339">
        <v>0</v>
      </c>
      <c r="K25" s="339">
        <v>0</v>
      </c>
      <c r="L25" s="339">
        <v>0</v>
      </c>
      <c r="M25" s="339">
        <v>0</v>
      </c>
      <c r="N25" s="339">
        <v>0</v>
      </c>
      <c r="O25" s="339">
        <v>0</v>
      </c>
      <c r="P25" s="443"/>
      <c r="Q25" s="443"/>
      <c r="R25" s="443"/>
      <c r="S25" s="443"/>
      <c r="T25" s="443"/>
      <c r="U25" s="443"/>
      <c r="V25" s="443"/>
    </row>
    <row r="26" spans="1:22" x14ac:dyDescent="0.2">
      <c r="A26" s="972"/>
      <c r="B26" s="1037" t="s">
        <v>3938</v>
      </c>
      <c r="C26" s="1043">
        <v>0</v>
      </c>
      <c r="D26" s="339">
        <v>0</v>
      </c>
      <c r="E26" s="339">
        <v>0</v>
      </c>
      <c r="F26" s="339">
        <v>0</v>
      </c>
      <c r="G26" s="339">
        <v>0</v>
      </c>
      <c r="H26" s="339">
        <v>0</v>
      </c>
      <c r="I26" s="339">
        <v>0</v>
      </c>
      <c r="J26" s="339">
        <v>0</v>
      </c>
      <c r="K26" s="339">
        <v>0</v>
      </c>
      <c r="L26" s="339">
        <v>0</v>
      </c>
      <c r="M26" s="339">
        <v>0</v>
      </c>
      <c r="N26" s="339">
        <v>0</v>
      </c>
      <c r="O26" s="339">
        <v>0</v>
      </c>
      <c r="P26" s="443"/>
      <c r="Q26" s="443"/>
      <c r="R26" s="443"/>
      <c r="S26" s="443"/>
      <c r="T26" s="443"/>
      <c r="U26" s="443"/>
      <c r="V26" s="443"/>
    </row>
    <row r="27" spans="1:22" x14ac:dyDescent="0.2">
      <c r="A27" s="972"/>
      <c r="B27" s="1038" t="s">
        <v>3939</v>
      </c>
      <c r="C27" s="1043">
        <v>0</v>
      </c>
      <c r="D27" s="339">
        <v>0</v>
      </c>
      <c r="E27" s="339">
        <v>0</v>
      </c>
      <c r="F27" s="339">
        <v>0</v>
      </c>
      <c r="G27" s="339">
        <v>0</v>
      </c>
      <c r="H27" s="339">
        <v>0</v>
      </c>
      <c r="I27" s="339">
        <v>0</v>
      </c>
      <c r="J27" s="339">
        <v>0</v>
      </c>
      <c r="K27" s="339">
        <v>0</v>
      </c>
      <c r="L27" s="339">
        <v>0</v>
      </c>
      <c r="M27" s="339">
        <v>0</v>
      </c>
      <c r="N27" s="339">
        <v>0</v>
      </c>
      <c r="O27" s="339">
        <v>0</v>
      </c>
      <c r="P27" s="443"/>
      <c r="Q27" s="443"/>
      <c r="R27" s="443"/>
      <c r="S27" s="443"/>
      <c r="T27" s="443"/>
      <c r="U27" s="443"/>
      <c r="V27" s="443"/>
    </row>
    <row r="28" spans="1:22" x14ac:dyDescent="0.2">
      <c r="A28" s="972"/>
      <c r="B28" s="1037" t="s">
        <v>3940</v>
      </c>
      <c r="C28" s="1043">
        <v>11</v>
      </c>
      <c r="D28" s="339">
        <v>0</v>
      </c>
      <c r="E28" s="339">
        <v>0</v>
      </c>
      <c r="F28" s="339">
        <v>0</v>
      </c>
      <c r="G28" s="339">
        <v>0</v>
      </c>
      <c r="H28" s="339">
        <v>0</v>
      </c>
      <c r="I28" s="339">
        <v>0</v>
      </c>
      <c r="J28" s="339">
        <v>0</v>
      </c>
      <c r="K28" s="339">
        <v>0</v>
      </c>
      <c r="L28" s="339">
        <v>0</v>
      </c>
      <c r="M28" s="339">
        <v>0</v>
      </c>
      <c r="N28" s="339">
        <v>0</v>
      </c>
      <c r="O28" s="339">
        <v>0</v>
      </c>
      <c r="P28" s="443"/>
      <c r="Q28" s="443"/>
      <c r="R28" s="443"/>
      <c r="S28" s="443"/>
      <c r="T28" s="443"/>
      <c r="U28" s="443"/>
      <c r="V28" s="443"/>
    </row>
    <row r="29" spans="1:22" x14ac:dyDescent="0.2">
      <c r="A29" s="972"/>
      <c r="B29" s="1037" t="s">
        <v>3941</v>
      </c>
      <c r="C29" s="1043">
        <v>0</v>
      </c>
      <c r="D29" s="339">
        <v>0</v>
      </c>
      <c r="E29" s="339">
        <v>0</v>
      </c>
      <c r="F29" s="339">
        <v>0</v>
      </c>
      <c r="G29" s="339">
        <v>0</v>
      </c>
      <c r="H29" s="339">
        <v>0</v>
      </c>
      <c r="I29" s="339">
        <v>0</v>
      </c>
      <c r="J29" s="339">
        <v>0</v>
      </c>
      <c r="K29" s="339">
        <v>0</v>
      </c>
      <c r="L29" s="339">
        <v>0</v>
      </c>
      <c r="M29" s="339">
        <v>0</v>
      </c>
      <c r="N29" s="339">
        <v>0</v>
      </c>
      <c r="O29" s="339">
        <v>0</v>
      </c>
      <c r="P29" s="443"/>
      <c r="Q29" s="443"/>
      <c r="R29" s="443"/>
      <c r="S29" s="443"/>
      <c r="T29" s="443"/>
      <c r="U29" s="443"/>
      <c r="V29" s="443"/>
    </row>
    <row r="30" spans="1:22" ht="14.25" thickBot="1" x14ac:dyDescent="0.25">
      <c r="A30" s="973"/>
      <c r="B30" s="1039" t="s">
        <v>3942</v>
      </c>
      <c r="C30" s="1044">
        <v>13</v>
      </c>
      <c r="D30" s="340">
        <v>0</v>
      </c>
      <c r="E30" s="340">
        <v>0</v>
      </c>
      <c r="F30" s="340">
        <v>0</v>
      </c>
      <c r="G30" s="340">
        <v>0</v>
      </c>
      <c r="H30" s="340">
        <v>0</v>
      </c>
      <c r="I30" s="340">
        <v>0</v>
      </c>
      <c r="J30" s="340">
        <v>0</v>
      </c>
      <c r="K30" s="340">
        <v>0</v>
      </c>
      <c r="L30" s="340">
        <v>0</v>
      </c>
      <c r="M30" s="340">
        <v>0</v>
      </c>
      <c r="N30" s="340">
        <v>0</v>
      </c>
      <c r="O30" s="340">
        <v>0</v>
      </c>
      <c r="P30" s="443"/>
      <c r="Q30" s="443"/>
      <c r="R30" s="443"/>
      <c r="S30" s="443"/>
      <c r="T30" s="443"/>
      <c r="U30" s="443"/>
      <c r="V30" s="443"/>
    </row>
    <row r="31" spans="1:22" x14ac:dyDescent="0.2">
      <c r="A31" s="972" t="s">
        <v>832</v>
      </c>
      <c r="B31" s="1036" t="s">
        <v>3936</v>
      </c>
      <c r="C31" s="1043">
        <v>1</v>
      </c>
      <c r="D31" s="339">
        <v>51844</v>
      </c>
      <c r="E31" s="339">
        <v>3879700.2300000018</v>
      </c>
      <c r="F31" s="339">
        <v>0</v>
      </c>
      <c r="G31" s="339">
        <v>3879700.2300000018</v>
      </c>
      <c r="H31" s="339">
        <v>0</v>
      </c>
      <c r="I31" s="339">
        <v>0</v>
      </c>
      <c r="J31" s="339">
        <v>0</v>
      </c>
      <c r="K31" s="339">
        <v>0</v>
      </c>
      <c r="L31" s="339">
        <v>0</v>
      </c>
      <c r="M31" s="339">
        <v>0</v>
      </c>
      <c r="N31" s="339">
        <v>0</v>
      </c>
      <c r="O31" s="339">
        <v>0</v>
      </c>
      <c r="P31" s="443"/>
      <c r="Q31" s="443"/>
      <c r="R31" s="443"/>
      <c r="S31" s="443"/>
      <c r="T31" s="443"/>
      <c r="U31" s="443"/>
      <c r="V31" s="443"/>
    </row>
    <row r="32" spans="1:22" x14ac:dyDescent="0.2">
      <c r="A32" s="972"/>
      <c r="B32" s="1037" t="s">
        <v>3937</v>
      </c>
      <c r="C32" s="1043">
        <v>0</v>
      </c>
      <c r="D32" s="339">
        <v>0</v>
      </c>
      <c r="E32" s="339">
        <v>0</v>
      </c>
      <c r="F32" s="339">
        <v>0</v>
      </c>
      <c r="G32" s="339">
        <v>0</v>
      </c>
      <c r="H32" s="339">
        <v>0</v>
      </c>
      <c r="I32" s="339">
        <v>0</v>
      </c>
      <c r="J32" s="339">
        <v>0</v>
      </c>
      <c r="K32" s="339">
        <v>0</v>
      </c>
      <c r="L32" s="339">
        <v>0</v>
      </c>
      <c r="M32" s="339">
        <v>0</v>
      </c>
      <c r="N32" s="339">
        <v>0</v>
      </c>
      <c r="O32" s="339">
        <v>0</v>
      </c>
      <c r="P32" s="443"/>
      <c r="Q32" s="443"/>
      <c r="R32" s="443"/>
      <c r="S32" s="443"/>
      <c r="T32" s="443"/>
      <c r="U32" s="443"/>
      <c r="V32" s="443"/>
    </row>
    <row r="33" spans="1:22" x14ac:dyDescent="0.2">
      <c r="A33" s="972"/>
      <c r="B33" s="1037" t="s">
        <v>3938</v>
      </c>
      <c r="C33" s="1043">
        <v>2</v>
      </c>
      <c r="D33" s="339">
        <v>1431</v>
      </c>
      <c r="E33" s="339">
        <v>28860661.530000009</v>
      </c>
      <c r="F33" s="339">
        <v>4696073.6899999985</v>
      </c>
      <c r="G33" s="339">
        <v>33556735.220000006</v>
      </c>
      <c r="H33" s="339">
        <v>0</v>
      </c>
      <c r="I33" s="339">
        <v>0</v>
      </c>
      <c r="J33" s="339">
        <v>0</v>
      </c>
      <c r="K33" s="339">
        <v>0</v>
      </c>
      <c r="L33" s="339">
        <v>0</v>
      </c>
      <c r="M33" s="339">
        <v>0</v>
      </c>
      <c r="N33" s="339">
        <v>0</v>
      </c>
      <c r="O33" s="339">
        <v>0</v>
      </c>
      <c r="P33" s="443"/>
      <c r="Q33" s="443"/>
      <c r="R33" s="443"/>
      <c r="S33" s="443"/>
      <c r="T33" s="443"/>
      <c r="U33" s="443"/>
      <c r="V33" s="443"/>
    </row>
    <row r="34" spans="1:22" x14ac:dyDescent="0.2">
      <c r="A34" s="972"/>
      <c r="B34" s="1038" t="s">
        <v>3939</v>
      </c>
      <c r="C34" s="1043">
        <v>0</v>
      </c>
      <c r="D34" s="339">
        <v>0</v>
      </c>
      <c r="E34" s="339">
        <v>0</v>
      </c>
      <c r="F34" s="339">
        <v>0</v>
      </c>
      <c r="G34" s="339">
        <v>0</v>
      </c>
      <c r="H34" s="339">
        <v>0</v>
      </c>
      <c r="I34" s="339">
        <v>0</v>
      </c>
      <c r="J34" s="339">
        <v>0</v>
      </c>
      <c r="K34" s="339">
        <v>0</v>
      </c>
      <c r="L34" s="339">
        <v>0</v>
      </c>
      <c r="M34" s="339">
        <v>0</v>
      </c>
      <c r="N34" s="339">
        <v>0</v>
      </c>
      <c r="O34" s="339">
        <v>0</v>
      </c>
      <c r="P34" s="443"/>
      <c r="Q34" s="443"/>
      <c r="R34" s="443"/>
      <c r="S34" s="443"/>
      <c r="T34" s="443"/>
      <c r="U34" s="443"/>
      <c r="V34" s="443"/>
    </row>
    <row r="35" spans="1:22" x14ac:dyDescent="0.2">
      <c r="A35" s="972"/>
      <c r="B35" s="1037" t="s">
        <v>3940</v>
      </c>
      <c r="C35" s="1043">
        <v>0</v>
      </c>
      <c r="D35" s="339">
        <v>0</v>
      </c>
      <c r="E35" s="339">
        <v>0</v>
      </c>
      <c r="F35" s="339">
        <v>0</v>
      </c>
      <c r="G35" s="339">
        <v>0</v>
      </c>
      <c r="H35" s="339">
        <v>0</v>
      </c>
      <c r="I35" s="339">
        <v>0</v>
      </c>
      <c r="J35" s="339">
        <v>0</v>
      </c>
      <c r="K35" s="339">
        <v>0</v>
      </c>
      <c r="L35" s="339">
        <v>0</v>
      </c>
      <c r="M35" s="339">
        <v>0</v>
      </c>
      <c r="N35" s="339">
        <v>0</v>
      </c>
      <c r="O35" s="339">
        <v>0</v>
      </c>
      <c r="P35" s="443"/>
      <c r="Q35" s="443"/>
      <c r="R35" s="443"/>
      <c r="S35" s="443"/>
      <c r="T35" s="443"/>
      <c r="U35" s="443"/>
      <c r="V35" s="443"/>
    </row>
    <row r="36" spans="1:22" x14ac:dyDescent="0.2">
      <c r="A36" s="972"/>
      <c r="B36" s="1037" t="s">
        <v>3941</v>
      </c>
      <c r="C36" s="1043">
        <v>0</v>
      </c>
      <c r="D36" s="339"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339">
        <v>0</v>
      </c>
      <c r="N36" s="339">
        <v>0</v>
      </c>
      <c r="O36" s="339">
        <v>0</v>
      </c>
      <c r="P36" s="443"/>
      <c r="Q36" s="443"/>
      <c r="R36" s="443"/>
      <c r="S36" s="443"/>
      <c r="T36" s="443"/>
      <c r="U36" s="443"/>
      <c r="V36" s="443"/>
    </row>
    <row r="37" spans="1:22" ht="14.25" thickBot="1" x14ac:dyDescent="0.25">
      <c r="A37" s="972"/>
      <c r="B37" s="1039" t="s">
        <v>3942</v>
      </c>
      <c r="C37" s="1043">
        <v>3</v>
      </c>
      <c r="D37" s="339">
        <v>53275</v>
      </c>
      <c r="E37" s="339">
        <v>32740361.760000009</v>
      </c>
      <c r="F37" s="339">
        <v>4696073.6899999985</v>
      </c>
      <c r="G37" s="339">
        <v>37436435.45000001</v>
      </c>
      <c r="H37" s="339">
        <v>0</v>
      </c>
      <c r="I37" s="339">
        <v>0</v>
      </c>
      <c r="J37" s="339">
        <v>0</v>
      </c>
      <c r="K37" s="339">
        <v>0</v>
      </c>
      <c r="L37" s="339">
        <v>0</v>
      </c>
      <c r="M37" s="339">
        <v>0</v>
      </c>
      <c r="N37" s="339">
        <v>0</v>
      </c>
      <c r="O37" s="339">
        <v>0</v>
      </c>
      <c r="P37" s="443"/>
      <c r="Q37" s="443"/>
      <c r="R37" s="443"/>
      <c r="S37" s="443"/>
      <c r="T37" s="443"/>
      <c r="U37" s="443"/>
      <c r="V37" s="443"/>
    </row>
    <row r="38" spans="1:22" x14ac:dyDescent="0.2">
      <c r="A38" s="971" t="s">
        <v>1531</v>
      </c>
      <c r="B38" s="1036" t="s">
        <v>3936</v>
      </c>
      <c r="C38" s="1042">
        <v>3</v>
      </c>
      <c r="D38" s="335">
        <v>5517</v>
      </c>
      <c r="E38" s="335">
        <v>195122.66</v>
      </c>
      <c r="F38" s="335">
        <v>0</v>
      </c>
      <c r="G38" s="335">
        <v>195122.66</v>
      </c>
      <c r="H38" s="335">
        <v>0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443"/>
      <c r="Q38" s="443"/>
      <c r="R38" s="443"/>
      <c r="S38" s="443"/>
      <c r="T38" s="443"/>
      <c r="U38" s="443"/>
      <c r="V38" s="443"/>
    </row>
    <row r="39" spans="1:22" x14ac:dyDescent="0.2">
      <c r="A39" s="972"/>
      <c r="B39" s="1037" t="s">
        <v>3937</v>
      </c>
      <c r="C39" s="1043">
        <v>0</v>
      </c>
      <c r="D39" s="339">
        <v>0</v>
      </c>
      <c r="E39" s="339">
        <v>0</v>
      </c>
      <c r="F39" s="339">
        <v>0</v>
      </c>
      <c r="G39" s="339">
        <v>0</v>
      </c>
      <c r="H39" s="339">
        <v>0</v>
      </c>
      <c r="I39" s="339">
        <v>0</v>
      </c>
      <c r="J39" s="339">
        <v>0</v>
      </c>
      <c r="K39" s="339">
        <v>0</v>
      </c>
      <c r="L39" s="339">
        <v>0</v>
      </c>
      <c r="M39" s="339">
        <v>0</v>
      </c>
      <c r="N39" s="339">
        <v>0</v>
      </c>
      <c r="O39" s="339">
        <v>0</v>
      </c>
      <c r="P39" s="443"/>
      <c r="Q39" s="443"/>
      <c r="R39" s="443"/>
      <c r="S39" s="443"/>
      <c r="T39" s="443"/>
      <c r="U39" s="443"/>
      <c r="V39" s="443"/>
    </row>
    <row r="40" spans="1:22" x14ac:dyDescent="0.2">
      <c r="A40" s="972"/>
      <c r="B40" s="1037" t="s">
        <v>3938</v>
      </c>
      <c r="C40" s="1043">
        <v>19</v>
      </c>
      <c r="D40" s="339">
        <v>3224</v>
      </c>
      <c r="E40" s="339">
        <v>18006821.949999999</v>
      </c>
      <c r="F40" s="339">
        <v>6399317.2999999998</v>
      </c>
      <c r="G40" s="339">
        <v>24406139.249999996</v>
      </c>
      <c r="H40" s="339">
        <v>1128</v>
      </c>
      <c r="I40" s="339">
        <v>3995231.67</v>
      </c>
      <c r="J40" s="339">
        <v>2868239.8</v>
      </c>
      <c r="K40" s="339">
        <v>6863471.4700000007</v>
      </c>
      <c r="L40" s="339">
        <v>0</v>
      </c>
      <c r="M40" s="339">
        <v>0</v>
      </c>
      <c r="N40" s="339">
        <v>0</v>
      </c>
      <c r="O40" s="339">
        <v>0</v>
      </c>
      <c r="P40" s="443"/>
      <c r="Q40" s="443"/>
      <c r="R40" s="443"/>
      <c r="S40" s="443"/>
      <c r="T40" s="443"/>
      <c r="U40" s="443"/>
      <c r="V40" s="443"/>
    </row>
    <row r="41" spans="1:22" x14ac:dyDescent="0.2">
      <c r="A41" s="972"/>
      <c r="B41" s="1038" t="s">
        <v>3939</v>
      </c>
      <c r="C41" s="1043">
        <v>0</v>
      </c>
      <c r="D41" s="339">
        <v>0</v>
      </c>
      <c r="E41" s="339">
        <v>0</v>
      </c>
      <c r="F41" s="339">
        <v>0</v>
      </c>
      <c r="G41" s="339">
        <v>0</v>
      </c>
      <c r="H41" s="339">
        <v>0</v>
      </c>
      <c r="I41" s="339">
        <v>0</v>
      </c>
      <c r="J41" s="339">
        <v>0</v>
      </c>
      <c r="K41" s="339">
        <v>0</v>
      </c>
      <c r="L41" s="339">
        <v>0</v>
      </c>
      <c r="M41" s="339">
        <v>0</v>
      </c>
      <c r="N41" s="339">
        <v>0</v>
      </c>
      <c r="O41" s="339">
        <v>0</v>
      </c>
      <c r="P41" s="443"/>
      <c r="Q41" s="443"/>
      <c r="R41" s="443"/>
      <c r="S41" s="443"/>
      <c r="T41" s="443"/>
      <c r="U41" s="443"/>
      <c r="V41" s="443"/>
    </row>
    <row r="42" spans="1:22" x14ac:dyDescent="0.2">
      <c r="A42" s="972"/>
      <c r="B42" s="1037" t="s">
        <v>3940</v>
      </c>
      <c r="C42" s="1043">
        <v>0</v>
      </c>
      <c r="D42" s="339">
        <v>0</v>
      </c>
      <c r="E42" s="339">
        <v>0</v>
      </c>
      <c r="F42" s="339">
        <v>0</v>
      </c>
      <c r="G42" s="339">
        <v>0</v>
      </c>
      <c r="H42" s="339">
        <v>0</v>
      </c>
      <c r="I42" s="339">
        <v>0</v>
      </c>
      <c r="J42" s="339">
        <v>0</v>
      </c>
      <c r="K42" s="339">
        <v>0</v>
      </c>
      <c r="L42" s="339">
        <v>0</v>
      </c>
      <c r="M42" s="339">
        <v>0</v>
      </c>
      <c r="N42" s="339">
        <v>0</v>
      </c>
      <c r="O42" s="339">
        <v>0</v>
      </c>
      <c r="P42" s="443"/>
      <c r="Q42" s="443"/>
      <c r="R42" s="443"/>
      <c r="S42" s="443"/>
      <c r="T42" s="443"/>
      <c r="U42" s="443"/>
      <c r="V42" s="443"/>
    </row>
    <row r="43" spans="1:22" x14ac:dyDescent="0.2">
      <c r="A43" s="972"/>
      <c r="B43" s="1037" t="s">
        <v>3941</v>
      </c>
      <c r="C43" s="1043">
        <v>0</v>
      </c>
      <c r="D43" s="339">
        <v>0</v>
      </c>
      <c r="E43" s="339">
        <v>0</v>
      </c>
      <c r="F43" s="339">
        <v>0</v>
      </c>
      <c r="G43" s="339">
        <v>0</v>
      </c>
      <c r="H43" s="339">
        <v>0</v>
      </c>
      <c r="I43" s="339">
        <v>0</v>
      </c>
      <c r="J43" s="339">
        <v>0</v>
      </c>
      <c r="K43" s="339">
        <v>0</v>
      </c>
      <c r="L43" s="339">
        <v>0</v>
      </c>
      <c r="M43" s="339">
        <v>0</v>
      </c>
      <c r="N43" s="339">
        <v>0</v>
      </c>
      <c r="O43" s="339">
        <v>0</v>
      </c>
      <c r="P43" s="443"/>
      <c r="Q43" s="443"/>
      <c r="R43" s="443"/>
      <c r="S43" s="443"/>
      <c r="T43" s="443"/>
      <c r="U43" s="443"/>
      <c r="V43" s="443"/>
    </row>
    <row r="44" spans="1:22" ht="14.25" thickBot="1" x14ac:dyDescent="0.25">
      <c r="A44" s="973"/>
      <c r="B44" s="1039" t="s">
        <v>3942</v>
      </c>
      <c r="C44" s="1044">
        <v>22</v>
      </c>
      <c r="D44" s="340">
        <v>8741</v>
      </c>
      <c r="E44" s="340">
        <v>18201944.609999999</v>
      </c>
      <c r="F44" s="340">
        <v>6399317.2999999998</v>
      </c>
      <c r="G44" s="340">
        <v>24601261.909999996</v>
      </c>
      <c r="H44" s="340">
        <v>1128</v>
      </c>
      <c r="I44" s="340">
        <v>3995231.67</v>
      </c>
      <c r="J44" s="340">
        <v>2868239.8</v>
      </c>
      <c r="K44" s="340">
        <v>6863471.4700000007</v>
      </c>
      <c r="L44" s="340">
        <v>0</v>
      </c>
      <c r="M44" s="340">
        <v>0</v>
      </c>
      <c r="N44" s="340">
        <v>0</v>
      </c>
      <c r="O44" s="340">
        <v>0</v>
      </c>
      <c r="P44" s="443"/>
      <c r="Q44" s="443"/>
      <c r="R44" s="443"/>
      <c r="S44" s="443"/>
      <c r="T44" s="443"/>
      <c r="U44" s="443"/>
      <c r="V44" s="443"/>
    </row>
    <row r="45" spans="1:22" x14ac:dyDescent="0.2">
      <c r="A45" s="972" t="s">
        <v>1534</v>
      </c>
      <c r="B45" s="1036" t="s">
        <v>3936</v>
      </c>
      <c r="C45" s="1043">
        <v>8</v>
      </c>
      <c r="D45" s="339">
        <v>43962</v>
      </c>
      <c r="E45" s="339">
        <v>2216733.6200000178</v>
      </c>
      <c r="F45" s="339">
        <v>0</v>
      </c>
      <c r="G45" s="339">
        <v>2216733.6200000178</v>
      </c>
      <c r="H45" s="339">
        <v>0</v>
      </c>
      <c r="I45" s="339">
        <v>0</v>
      </c>
      <c r="J45" s="339">
        <v>0</v>
      </c>
      <c r="K45" s="339">
        <v>0</v>
      </c>
      <c r="L45" s="339">
        <v>0</v>
      </c>
      <c r="M45" s="339">
        <v>0</v>
      </c>
      <c r="N45" s="339">
        <v>0</v>
      </c>
      <c r="O45" s="339">
        <v>0</v>
      </c>
      <c r="P45" s="443"/>
      <c r="Q45" s="443"/>
      <c r="R45" s="443"/>
      <c r="S45" s="443"/>
      <c r="T45" s="443"/>
      <c r="U45" s="443"/>
      <c r="V45" s="443"/>
    </row>
    <row r="46" spans="1:22" x14ac:dyDescent="0.2">
      <c r="A46" s="972"/>
      <c r="B46" s="1037" t="s">
        <v>3937</v>
      </c>
      <c r="C46" s="1043">
        <v>24</v>
      </c>
      <c r="D46" s="339">
        <v>291</v>
      </c>
      <c r="E46" s="339">
        <v>148391.17478309054</v>
      </c>
      <c r="F46" s="339">
        <v>0</v>
      </c>
      <c r="G46" s="339">
        <v>148391.17478309054</v>
      </c>
      <c r="H46" s="339">
        <v>0</v>
      </c>
      <c r="I46" s="339">
        <v>0</v>
      </c>
      <c r="J46" s="339">
        <v>0</v>
      </c>
      <c r="K46" s="339">
        <v>0</v>
      </c>
      <c r="L46" s="339">
        <v>0</v>
      </c>
      <c r="M46" s="339">
        <v>0</v>
      </c>
      <c r="N46" s="339">
        <v>0</v>
      </c>
      <c r="O46" s="339">
        <v>0</v>
      </c>
      <c r="P46" s="443"/>
      <c r="Q46" s="443"/>
      <c r="R46" s="443"/>
      <c r="S46" s="443"/>
      <c r="T46" s="443"/>
      <c r="U46" s="443"/>
      <c r="V46" s="443"/>
    </row>
    <row r="47" spans="1:22" x14ac:dyDescent="0.2">
      <c r="A47" s="972"/>
      <c r="B47" s="1037" t="s">
        <v>3938</v>
      </c>
      <c r="C47" s="1043">
        <v>27</v>
      </c>
      <c r="D47" s="339">
        <v>1039</v>
      </c>
      <c r="E47" s="339">
        <v>9702406.3426411971</v>
      </c>
      <c r="F47" s="339">
        <v>4241662.7657123767</v>
      </c>
      <c r="G47" s="339">
        <v>13944069.10835357</v>
      </c>
      <c r="H47" s="339">
        <v>1373</v>
      </c>
      <c r="I47" s="339">
        <v>1612701.5439699993</v>
      </c>
      <c r="J47" s="339">
        <v>1821639.0253688972</v>
      </c>
      <c r="K47" s="339">
        <v>3434340.5693388963</v>
      </c>
      <c r="L47" s="339">
        <v>1</v>
      </c>
      <c r="M47" s="339">
        <v>1194.52</v>
      </c>
      <c r="N47" s="339">
        <v>374.62</v>
      </c>
      <c r="O47" s="339">
        <v>1569.1399999999999</v>
      </c>
      <c r="P47" s="443"/>
      <c r="Q47" s="443"/>
      <c r="R47" s="443"/>
      <c r="S47" s="443"/>
      <c r="T47" s="443"/>
      <c r="U47" s="443"/>
      <c r="V47" s="443"/>
    </row>
    <row r="48" spans="1:22" x14ac:dyDescent="0.2">
      <c r="A48" s="972"/>
      <c r="B48" s="1038" t="s">
        <v>3939</v>
      </c>
      <c r="C48" s="1043">
        <v>6</v>
      </c>
      <c r="D48" s="339">
        <v>0</v>
      </c>
      <c r="E48" s="339">
        <v>0</v>
      </c>
      <c r="F48" s="339">
        <v>0</v>
      </c>
      <c r="G48" s="339">
        <v>0</v>
      </c>
      <c r="H48" s="339">
        <v>0</v>
      </c>
      <c r="I48" s="339">
        <v>0</v>
      </c>
      <c r="J48" s="339">
        <v>0</v>
      </c>
      <c r="K48" s="339">
        <v>0</v>
      </c>
      <c r="L48" s="339">
        <v>0</v>
      </c>
      <c r="M48" s="339">
        <v>0</v>
      </c>
      <c r="N48" s="339">
        <v>0</v>
      </c>
      <c r="O48" s="339">
        <v>0</v>
      </c>
      <c r="P48" s="443"/>
      <c r="Q48" s="443"/>
      <c r="R48" s="443"/>
      <c r="S48" s="443"/>
      <c r="T48" s="443"/>
      <c r="U48" s="443"/>
      <c r="V48" s="443"/>
    </row>
    <row r="49" spans="1:22" x14ac:dyDescent="0.2">
      <c r="A49" s="972"/>
      <c r="B49" s="1037" t="s">
        <v>3940</v>
      </c>
      <c r="C49" s="1043">
        <v>2</v>
      </c>
      <c r="D49" s="339">
        <v>16</v>
      </c>
      <c r="E49" s="339">
        <v>93325.540000000008</v>
      </c>
      <c r="F49" s="339">
        <v>72261.02</v>
      </c>
      <c r="G49" s="339">
        <v>165586.56</v>
      </c>
      <c r="H49" s="339">
        <v>0</v>
      </c>
      <c r="I49" s="339">
        <v>0</v>
      </c>
      <c r="J49" s="339">
        <v>0</v>
      </c>
      <c r="K49" s="339">
        <v>0</v>
      </c>
      <c r="L49" s="339">
        <v>0</v>
      </c>
      <c r="M49" s="339">
        <v>0</v>
      </c>
      <c r="N49" s="339">
        <v>0</v>
      </c>
      <c r="O49" s="339">
        <v>0</v>
      </c>
      <c r="P49" s="443"/>
      <c r="Q49" s="443"/>
      <c r="R49" s="443"/>
      <c r="S49" s="443"/>
      <c r="T49" s="443"/>
      <c r="U49" s="443"/>
      <c r="V49" s="443"/>
    </row>
    <row r="50" spans="1:22" x14ac:dyDescent="0.2">
      <c r="A50" s="972"/>
      <c r="B50" s="1037" t="s">
        <v>3941</v>
      </c>
      <c r="C50" s="1043">
        <v>2</v>
      </c>
      <c r="D50" s="339">
        <v>16</v>
      </c>
      <c r="E50" s="339">
        <v>39206.189237182378</v>
      </c>
      <c r="F50" s="339">
        <v>1203.688949975201</v>
      </c>
      <c r="G50" s="339">
        <v>40409.87818715757</v>
      </c>
      <c r="H50" s="339">
        <v>0</v>
      </c>
      <c r="I50" s="339">
        <v>0</v>
      </c>
      <c r="J50" s="339">
        <v>0</v>
      </c>
      <c r="K50" s="339">
        <v>0</v>
      </c>
      <c r="L50" s="339">
        <v>0</v>
      </c>
      <c r="M50" s="339">
        <v>0</v>
      </c>
      <c r="N50" s="339">
        <v>0</v>
      </c>
      <c r="O50" s="339">
        <v>0</v>
      </c>
      <c r="P50" s="443"/>
      <c r="Q50" s="443"/>
      <c r="R50" s="443"/>
      <c r="S50" s="443"/>
      <c r="T50" s="443"/>
      <c r="U50" s="443"/>
      <c r="V50" s="443"/>
    </row>
    <row r="51" spans="1:22" ht="14.25" thickBot="1" x14ac:dyDescent="0.25">
      <c r="A51" s="972"/>
      <c r="B51" s="1039" t="s">
        <v>3942</v>
      </c>
      <c r="C51" s="1043">
        <v>69</v>
      </c>
      <c r="D51" s="339">
        <v>45324</v>
      </c>
      <c r="E51" s="339">
        <v>12200062.866661487</v>
      </c>
      <c r="F51" s="339">
        <v>4315127.4746623514</v>
      </c>
      <c r="G51" s="339">
        <v>16515190.341323836</v>
      </c>
      <c r="H51" s="339">
        <v>1373</v>
      </c>
      <c r="I51" s="339">
        <v>1612701.5439699993</v>
      </c>
      <c r="J51" s="339">
        <v>1821639.0253688972</v>
      </c>
      <c r="K51" s="339">
        <v>3434340.5693388963</v>
      </c>
      <c r="L51" s="339">
        <v>1</v>
      </c>
      <c r="M51" s="339">
        <v>1194.52</v>
      </c>
      <c r="N51" s="339">
        <v>374.62</v>
      </c>
      <c r="O51" s="339">
        <v>1569.1399999999999</v>
      </c>
      <c r="P51" s="443"/>
      <c r="Q51" s="443"/>
      <c r="R51" s="443"/>
      <c r="S51" s="443"/>
      <c r="T51" s="443"/>
      <c r="U51" s="443"/>
      <c r="V51" s="443"/>
    </row>
    <row r="52" spans="1:22" x14ac:dyDescent="0.2">
      <c r="A52" s="971" t="s">
        <v>1420</v>
      </c>
      <c r="B52" s="1036" t="s">
        <v>3936</v>
      </c>
      <c r="C52" s="1042">
        <v>0</v>
      </c>
      <c r="D52" s="335">
        <v>5477</v>
      </c>
      <c r="E52" s="335">
        <v>294821.08000000322</v>
      </c>
      <c r="F52" s="335">
        <v>0</v>
      </c>
      <c r="G52" s="335">
        <v>294821.08000000322</v>
      </c>
      <c r="H52" s="335">
        <v>0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443"/>
      <c r="Q52" s="443"/>
      <c r="R52" s="443"/>
      <c r="S52" s="443"/>
      <c r="T52" s="443"/>
      <c r="U52" s="443"/>
      <c r="V52" s="443"/>
    </row>
    <row r="53" spans="1:22" x14ac:dyDescent="0.2">
      <c r="A53" s="972"/>
      <c r="B53" s="1037" t="s">
        <v>3937</v>
      </c>
      <c r="C53" s="1043">
        <v>0</v>
      </c>
      <c r="D53" s="339">
        <v>13270</v>
      </c>
      <c r="E53" s="339">
        <v>21029671.665206973</v>
      </c>
      <c r="F53" s="339">
        <v>0</v>
      </c>
      <c r="G53" s="339">
        <v>21029671.665206973</v>
      </c>
      <c r="H53" s="339">
        <v>724</v>
      </c>
      <c r="I53" s="339">
        <v>899844.49294700078</v>
      </c>
      <c r="J53" s="339">
        <v>0</v>
      </c>
      <c r="K53" s="339">
        <v>899844.49294700078</v>
      </c>
      <c r="L53" s="339">
        <v>0</v>
      </c>
      <c r="M53" s="339">
        <v>0</v>
      </c>
      <c r="N53" s="339">
        <v>0</v>
      </c>
      <c r="O53" s="339">
        <v>0</v>
      </c>
      <c r="P53" s="443"/>
      <c r="Q53" s="443"/>
      <c r="R53" s="443"/>
      <c r="S53" s="443"/>
      <c r="T53" s="443"/>
      <c r="U53" s="443"/>
      <c r="V53" s="443"/>
    </row>
    <row r="54" spans="1:22" x14ac:dyDescent="0.2">
      <c r="A54" s="972"/>
      <c r="B54" s="1037" t="s">
        <v>3938</v>
      </c>
      <c r="C54" s="1043">
        <v>0</v>
      </c>
      <c r="D54" s="339">
        <v>12988</v>
      </c>
      <c r="E54" s="339">
        <v>47227036.267379828</v>
      </c>
      <c r="F54" s="339">
        <v>5329277.9567619832</v>
      </c>
      <c r="G54" s="339">
        <v>52556314.224141814</v>
      </c>
      <c r="H54" s="339">
        <v>996</v>
      </c>
      <c r="I54" s="339">
        <v>1786747.7168062418</v>
      </c>
      <c r="J54" s="339">
        <v>1329463.9152820008</v>
      </c>
      <c r="K54" s="339">
        <v>3116211.6320882426</v>
      </c>
      <c r="L54" s="339">
        <v>0</v>
      </c>
      <c r="M54" s="339">
        <v>0</v>
      </c>
      <c r="N54" s="339">
        <v>0</v>
      </c>
      <c r="O54" s="339">
        <v>0</v>
      </c>
      <c r="P54" s="443"/>
      <c r="Q54" s="443"/>
      <c r="R54" s="443"/>
      <c r="S54" s="443"/>
      <c r="T54" s="443"/>
      <c r="U54" s="443"/>
      <c r="V54" s="443"/>
    </row>
    <row r="55" spans="1:22" x14ac:dyDescent="0.2">
      <c r="A55" s="972"/>
      <c r="B55" s="1038" t="s">
        <v>3939</v>
      </c>
      <c r="C55" s="1043">
        <v>0</v>
      </c>
      <c r="D55" s="339">
        <v>0</v>
      </c>
      <c r="E55" s="339">
        <v>0</v>
      </c>
      <c r="F55" s="339">
        <v>0</v>
      </c>
      <c r="G55" s="339">
        <v>0</v>
      </c>
      <c r="H55" s="339">
        <v>0</v>
      </c>
      <c r="I55" s="339">
        <v>0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0</v>
      </c>
      <c r="P55" s="443"/>
      <c r="Q55" s="443"/>
      <c r="R55" s="443"/>
      <c r="S55" s="443"/>
      <c r="T55" s="443"/>
      <c r="U55" s="443"/>
      <c r="V55" s="443"/>
    </row>
    <row r="56" spans="1:22" x14ac:dyDescent="0.2">
      <c r="A56" s="972"/>
      <c r="B56" s="1037" t="s">
        <v>3940</v>
      </c>
      <c r="C56" s="1043">
        <v>0</v>
      </c>
      <c r="D56" s="339">
        <v>0</v>
      </c>
      <c r="E56" s="339">
        <v>0</v>
      </c>
      <c r="F56" s="339">
        <v>0</v>
      </c>
      <c r="G56" s="339">
        <v>0</v>
      </c>
      <c r="H56" s="339">
        <v>0</v>
      </c>
      <c r="I56" s="339">
        <v>0</v>
      </c>
      <c r="J56" s="339">
        <v>0</v>
      </c>
      <c r="K56" s="339">
        <v>0</v>
      </c>
      <c r="L56" s="339">
        <v>0</v>
      </c>
      <c r="M56" s="339">
        <v>0</v>
      </c>
      <c r="N56" s="339">
        <v>0</v>
      </c>
      <c r="O56" s="339">
        <v>0</v>
      </c>
      <c r="P56" s="443"/>
      <c r="Q56" s="443"/>
      <c r="R56" s="443"/>
      <c r="S56" s="443"/>
      <c r="T56" s="443"/>
      <c r="U56" s="443"/>
      <c r="V56" s="443"/>
    </row>
    <row r="57" spans="1:22" x14ac:dyDescent="0.2">
      <c r="A57" s="972"/>
      <c r="B57" s="1037" t="s">
        <v>3941</v>
      </c>
      <c r="C57" s="1043">
        <v>0</v>
      </c>
      <c r="D57" s="339">
        <v>76</v>
      </c>
      <c r="E57" s="339">
        <v>974648.61223423516</v>
      </c>
      <c r="F57" s="339">
        <v>41385.288226220859</v>
      </c>
      <c r="G57" s="339">
        <v>1016033.900460456</v>
      </c>
      <c r="H57" s="339">
        <v>0</v>
      </c>
      <c r="I57" s="339">
        <v>0</v>
      </c>
      <c r="J57" s="339">
        <v>0</v>
      </c>
      <c r="K57" s="339">
        <v>0</v>
      </c>
      <c r="L57" s="339">
        <v>0</v>
      </c>
      <c r="M57" s="339">
        <v>0</v>
      </c>
      <c r="N57" s="339">
        <v>0</v>
      </c>
      <c r="O57" s="339">
        <v>0</v>
      </c>
      <c r="P57" s="443"/>
      <c r="Q57" s="443"/>
      <c r="R57" s="443"/>
      <c r="S57" s="443"/>
      <c r="T57" s="443"/>
      <c r="U57" s="443"/>
      <c r="V57" s="443"/>
    </row>
    <row r="58" spans="1:22" ht="14.25" thickBot="1" x14ac:dyDescent="0.25">
      <c r="A58" s="973"/>
      <c r="B58" s="1039" t="s">
        <v>3942</v>
      </c>
      <c r="C58" s="1044">
        <v>0</v>
      </c>
      <c r="D58" s="340">
        <v>31811</v>
      </c>
      <c r="E58" s="340">
        <v>69526177.624821037</v>
      </c>
      <c r="F58" s="340">
        <v>5370663.244988204</v>
      </c>
      <c r="G58" s="340">
        <v>74896840.86980924</v>
      </c>
      <c r="H58" s="340">
        <v>1720</v>
      </c>
      <c r="I58" s="340">
        <v>2686592.2097532423</v>
      </c>
      <c r="J58" s="340">
        <v>1329463.9152820008</v>
      </c>
      <c r="K58" s="340">
        <v>4016056.1250352431</v>
      </c>
      <c r="L58" s="340">
        <v>0</v>
      </c>
      <c r="M58" s="340">
        <v>0</v>
      </c>
      <c r="N58" s="340">
        <v>0</v>
      </c>
      <c r="O58" s="340">
        <v>0</v>
      </c>
      <c r="P58" s="443"/>
      <c r="Q58" s="443"/>
      <c r="R58" s="443"/>
      <c r="S58" s="443"/>
      <c r="T58" s="443"/>
      <c r="U58" s="443"/>
      <c r="V58" s="443"/>
    </row>
    <row r="59" spans="1:22" x14ac:dyDescent="0.2">
      <c r="A59" s="972" t="s">
        <v>798</v>
      </c>
      <c r="B59" s="1036" t="s">
        <v>3936</v>
      </c>
      <c r="C59" s="1043">
        <v>8</v>
      </c>
      <c r="D59" s="339">
        <v>310397</v>
      </c>
      <c r="E59" s="339">
        <v>10636161.070811382</v>
      </c>
      <c r="F59" s="339">
        <v>0</v>
      </c>
      <c r="G59" s="339">
        <v>10636161.070811382</v>
      </c>
      <c r="H59" s="339">
        <v>0</v>
      </c>
      <c r="I59" s="339">
        <v>0</v>
      </c>
      <c r="J59" s="339">
        <v>0</v>
      </c>
      <c r="K59" s="339">
        <v>0</v>
      </c>
      <c r="L59" s="339">
        <v>0</v>
      </c>
      <c r="M59" s="339">
        <v>0</v>
      </c>
      <c r="N59" s="339">
        <v>0</v>
      </c>
      <c r="O59" s="339">
        <v>0</v>
      </c>
      <c r="P59" s="443"/>
      <c r="Q59" s="443"/>
      <c r="R59" s="443"/>
      <c r="S59" s="443"/>
      <c r="T59" s="443"/>
      <c r="U59" s="443"/>
      <c r="V59" s="443"/>
    </row>
    <row r="60" spans="1:22" x14ac:dyDescent="0.2">
      <c r="A60" s="972"/>
      <c r="B60" s="1037" t="s">
        <v>3937</v>
      </c>
      <c r="C60" s="1043">
        <v>8</v>
      </c>
      <c r="D60" s="339">
        <v>2458</v>
      </c>
      <c r="E60" s="339">
        <v>1034978.02295</v>
      </c>
      <c r="F60" s="339">
        <v>0</v>
      </c>
      <c r="G60" s="339">
        <v>10636359.081493381</v>
      </c>
      <c r="H60" s="339">
        <v>0</v>
      </c>
      <c r="I60" s="339">
        <v>0</v>
      </c>
      <c r="J60" s="339">
        <v>0</v>
      </c>
      <c r="K60" s="339">
        <v>0</v>
      </c>
      <c r="L60" s="339">
        <v>151</v>
      </c>
      <c r="M60" s="339">
        <v>32811.32</v>
      </c>
      <c r="N60" s="339">
        <v>0</v>
      </c>
      <c r="O60" s="339">
        <v>32811.32</v>
      </c>
      <c r="P60" s="443"/>
      <c r="Q60" s="443"/>
      <c r="R60" s="443"/>
      <c r="S60" s="443"/>
      <c r="T60" s="443"/>
      <c r="U60" s="443"/>
      <c r="V60" s="443"/>
    </row>
    <row r="61" spans="1:22" x14ac:dyDescent="0.2">
      <c r="A61" s="972"/>
      <c r="B61" s="1037" t="s">
        <v>3938</v>
      </c>
      <c r="C61" s="1043">
        <v>93</v>
      </c>
      <c r="D61" s="339">
        <v>31188</v>
      </c>
      <c r="E61" s="339">
        <v>190283809.84354129</v>
      </c>
      <c r="F61" s="339">
        <v>58067901.554577649</v>
      </c>
      <c r="G61" s="339">
        <v>269172100.23922682</v>
      </c>
      <c r="H61" s="339">
        <v>0</v>
      </c>
      <c r="I61" s="339">
        <v>0</v>
      </c>
      <c r="J61" s="339">
        <v>0</v>
      </c>
      <c r="K61" s="339">
        <v>0</v>
      </c>
      <c r="L61" s="339">
        <v>3308</v>
      </c>
      <c r="M61" s="339">
        <v>3332682.0239999997</v>
      </c>
      <c r="N61" s="339">
        <v>141288.31590000028</v>
      </c>
      <c r="O61" s="339">
        <v>3473970.3399</v>
      </c>
      <c r="P61" s="443"/>
      <c r="Q61" s="443"/>
      <c r="R61" s="443"/>
      <c r="S61" s="443"/>
      <c r="T61" s="443"/>
      <c r="U61" s="443"/>
      <c r="V61" s="443"/>
    </row>
    <row r="62" spans="1:22" x14ac:dyDescent="0.2">
      <c r="A62" s="972"/>
      <c r="B62" s="1038" t="s">
        <v>3939</v>
      </c>
      <c r="C62" s="1043">
        <v>0</v>
      </c>
      <c r="D62" s="339">
        <v>0</v>
      </c>
      <c r="E62" s="339">
        <v>0</v>
      </c>
      <c r="F62" s="339">
        <v>0</v>
      </c>
      <c r="G62" s="339">
        <v>0</v>
      </c>
      <c r="H62" s="339">
        <v>0</v>
      </c>
      <c r="I62" s="339">
        <v>0</v>
      </c>
      <c r="J62" s="339">
        <v>0</v>
      </c>
      <c r="K62" s="339">
        <v>0</v>
      </c>
      <c r="L62" s="339">
        <v>0</v>
      </c>
      <c r="M62" s="339">
        <v>0</v>
      </c>
      <c r="N62" s="339">
        <v>0</v>
      </c>
      <c r="O62" s="339">
        <v>0</v>
      </c>
      <c r="P62" s="443"/>
      <c r="Q62" s="443"/>
      <c r="R62" s="443"/>
      <c r="S62" s="443"/>
      <c r="T62" s="443"/>
      <c r="U62" s="443"/>
      <c r="V62" s="443"/>
    </row>
    <row r="63" spans="1:22" x14ac:dyDescent="0.2">
      <c r="A63" s="972"/>
      <c r="B63" s="1037" t="s">
        <v>3940</v>
      </c>
      <c r="C63" s="1043">
        <v>6</v>
      </c>
      <c r="D63" s="339">
        <v>17039</v>
      </c>
      <c r="E63" s="339">
        <v>104692853.22679691</v>
      </c>
      <c r="F63" s="339">
        <v>24551954.873764042</v>
      </c>
      <c r="G63" s="339">
        <v>114135938.10056095</v>
      </c>
      <c r="H63" s="339">
        <v>1650</v>
      </c>
      <c r="I63" s="339">
        <v>24003656.956729423</v>
      </c>
      <c r="J63" s="339">
        <v>7338891.8925891956</v>
      </c>
      <c r="K63" s="339">
        <v>31342548.84931862</v>
      </c>
      <c r="L63" s="339">
        <v>5577</v>
      </c>
      <c r="M63" s="339">
        <v>1949242</v>
      </c>
      <c r="N63" s="339">
        <v>52207</v>
      </c>
      <c r="O63" s="339">
        <v>2001449</v>
      </c>
      <c r="P63" s="443"/>
      <c r="Q63" s="443"/>
      <c r="R63" s="443"/>
      <c r="S63" s="443"/>
      <c r="T63" s="443"/>
      <c r="U63" s="443"/>
      <c r="V63" s="443"/>
    </row>
    <row r="64" spans="1:22" x14ac:dyDescent="0.2">
      <c r="A64" s="972"/>
      <c r="B64" s="1037" t="s">
        <v>3941</v>
      </c>
      <c r="C64" s="1043">
        <v>0</v>
      </c>
      <c r="D64" s="339">
        <v>0</v>
      </c>
      <c r="E64" s="339">
        <v>0</v>
      </c>
      <c r="F64" s="339">
        <v>0</v>
      </c>
      <c r="G64" s="339">
        <v>0</v>
      </c>
      <c r="H64" s="339">
        <v>0</v>
      </c>
      <c r="I64" s="339">
        <v>0</v>
      </c>
      <c r="J64" s="339">
        <v>0</v>
      </c>
      <c r="K64" s="339">
        <v>0</v>
      </c>
      <c r="L64" s="339">
        <v>0</v>
      </c>
      <c r="M64" s="339">
        <v>0</v>
      </c>
      <c r="N64" s="339">
        <v>0</v>
      </c>
      <c r="O64" s="339">
        <v>0</v>
      </c>
      <c r="P64" s="443"/>
      <c r="Q64" s="443"/>
      <c r="R64" s="443"/>
      <c r="S64" s="443"/>
      <c r="T64" s="443"/>
      <c r="U64" s="443"/>
      <c r="V64" s="443"/>
    </row>
    <row r="65" spans="1:22" ht="14.25" thickBot="1" x14ac:dyDescent="0.25">
      <c r="A65" s="972"/>
      <c r="B65" s="1039" t="s">
        <v>3942</v>
      </c>
      <c r="C65" s="1043">
        <v>115</v>
      </c>
      <c r="D65" s="339">
        <v>361082</v>
      </c>
      <c r="E65" s="339">
        <v>306647802.16409957</v>
      </c>
      <c r="F65" s="339">
        <v>82619856.428341687</v>
      </c>
      <c r="G65" s="339">
        <v>404580558.49209255</v>
      </c>
      <c r="H65" s="339">
        <v>1650</v>
      </c>
      <c r="I65" s="339">
        <v>24003656.956729423</v>
      </c>
      <c r="J65" s="339">
        <v>7338891.8925891956</v>
      </c>
      <c r="K65" s="339">
        <v>31342548.84931862</v>
      </c>
      <c r="L65" s="339">
        <v>9036</v>
      </c>
      <c r="M65" s="339">
        <v>5314735.3439999996</v>
      </c>
      <c r="N65" s="339">
        <v>193495.31590000028</v>
      </c>
      <c r="O65" s="339">
        <v>5508230.6599000003</v>
      </c>
      <c r="P65" s="443"/>
      <c r="Q65" s="443"/>
      <c r="R65" s="443"/>
      <c r="S65" s="443"/>
      <c r="T65" s="443"/>
      <c r="U65" s="443"/>
      <c r="V65" s="443"/>
    </row>
    <row r="66" spans="1:22" x14ac:dyDescent="0.2">
      <c r="A66" s="971" t="s">
        <v>831</v>
      </c>
      <c r="B66" s="1036" t="s">
        <v>3936</v>
      </c>
      <c r="C66" s="1042">
        <v>23</v>
      </c>
      <c r="D66" s="335">
        <v>1027242</v>
      </c>
      <c r="E66" s="335">
        <v>60382597.829864629</v>
      </c>
      <c r="F66" s="335">
        <v>24091.271119999998</v>
      </c>
      <c r="G66" s="335">
        <v>60406689.100984626</v>
      </c>
      <c r="H66" s="335">
        <v>34229</v>
      </c>
      <c r="I66" s="335">
        <v>1353834.0887555</v>
      </c>
      <c r="J66" s="335">
        <v>0</v>
      </c>
      <c r="K66" s="335">
        <v>1353834.0887555</v>
      </c>
      <c r="L66" s="335">
        <v>0</v>
      </c>
      <c r="M66" s="335">
        <v>4.3422915041446686E-8</v>
      </c>
      <c r="N66" s="335">
        <v>0</v>
      </c>
      <c r="O66" s="335">
        <v>4.3422915041446686E-8</v>
      </c>
      <c r="P66" s="443"/>
      <c r="Q66" s="443"/>
      <c r="R66" s="443"/>
      <c r="S66" s="443"/>
      <c r="T66" s="443"/>
      <c r="U66" s="443"/>
      <c r="V66" s="443"/>
    </row>
    <row r="67" spans="1:22" x14ac:dyDescent="0.2">
      <c r="A67" s="972"/>
      <c r="B67" s="1037" t="s">
        <v>3937</v>
      </c>
      <c r="C67" s="1043">
        <v>12</v>
      </c>
      <c r="D67" s="339">
        <v>5746</v>
      </c>
      <c r="E67" s="339">
        <v>1208570.1240079983</v>
      </c>
      <c r="F67" s="339">
        <v>132597.77089699998</v>
      </c>
      <c r="G67" s="339">
        <v>1341167.8949049981</v>
      </c>
      <c r="H67" s="339">
        <v>256</v>
      </c>
      <c r="I67" s="339">
        <v>79729.055212000021</v>
      </c>
      <c r="J67" s="339">
        <v>7368.0014350000001</v>
      </c>
      <c r="K67" s="339">
        <v>87097.056647000019</v>
      </c>
      <c r="L67" s="339">
        <v>870</v>
      </c>
      <c r="M67" s="339">
        <v>1801</v>
      </c>
      <c r="N67" s="339">
        <v>0</v>
      </c>
      <c r="O67" s="339">
        <v>1801</v>
      </c>
      <c r="P67" s="443"/>
      <c r="Q67" s="443"/>
      <c r="R67" s="443"/>
      <c r="S67" s="443"/>
      <c r="T67" s="443"/>
      <c r="U67" s="443"/>
      <c r="V67" s="443"/>
    </row>
    <row r="68" spans="1:22" x14ac:dyDescent="0.2">
      <c r="A68" s="972"/>
      <c r="B68" s="1037" t="s">
        <v>3938</v>
      </c>
      <c r="C68" s="1043">
        <v>44</v>
      </c>
      <c r="D68" s="339">
        <v>13868</v>
      </c>
      <c r="E68" s="339">
        <v>183394155.1998637</v>
      </c>
      <c r="F68" s="339">
        <v>115071029.72764292</v>
      </c>
      <c r="G68" s="339">
        <v>298465184.92750657</v>
      </c>
      <c r="H68" s="339">
        <v>9476</v>
      </c>
      <c r="I68" s="339">
        <v>16219338.735806992</v>
      </c>
      <c r="J68" s="339">
        <v>31252290.778256994</v>
      </c>
      <c r="K68" s="339">
        <v>47471629.514063984</v>
      </c>
      <c r="L68" s="339">
        <v>0</v>
      </c>
      <c r="M68" s="339">
        <v>0</v>
      </c>
      <c r="N68" s="339">
        <v>0</v>
      </c>
      <c r="O68" s="339">
        <v>0</v>
      </c>
      <c r="P68" s="443"/>
      <c r="Q68" s="443"/>
      <c r="R68" s="443"/>
      <c r="S68" s="443"/>
      <c r="T68" s="443"/>
      <c r="U68" s="443"/>
      <c r="V68" s="443"/>
    </row>
    <row r="69" spans="1:22" x14ac:dyDescent="0.2">
      <c r="A69" s="972"/>
      <c r="B69" s="1038" t="s">
        <v>3939</v>
      </c>
      <c r="C69" s="1043">
        <v>6</v>
      </c>
      <c r="D69" s="339">
        <v>30457</v>
      </c>
      <c r="E69" s="339">
        <v>428979030.62687606</v>
      </c>
      <c r="F69" s="339">
        <v>96785537.734124213</v>
      </c>
      <c r="G69" s="339">
        <v>525764568.3610003</v>
      </c>
      <c r="H69" s="339">
        <v>7354</v>
      </c>
      <c r="I69" s="339">
        <v>55008422.453417823</v>
      </c>
      <c r="J69" s="339">
        <v>19053256.214024946</v>
      </c>
      <c r="K69" s="339">
        <v>74061678.667442769</v>
      </c>
      <c r="L69" s="339">
        <v>0</v>
      </c>
      <c r="M69" s="339">
        <v>0</v>
      </c>
      <c r="N69" s="339">
        <v>0</v>
      </c>
      <c r="O69" s="339">
        <v>0</v>
      </c>
      <c r="P69" s="443"/>
      <c r="Q69" s="443"/>
      <c r="R69" s="443"/>
      <c r="S69" s="443"/>
      <c r="T69" s="443"/>
      <c r="U69" s="443"/>
      <c r="V69" s="443"/>
    </row>
    <row r="70" spans="1:22" x14ac:dyDescent="0.2">
      <c r="A70" s="972"/>
      <c r="B70" s="1037" t="s">
        <v>3940</v>
      </c>
      <c r="C70" s="1043">
        <v>9</v>
      </c>
      <c r="D70" s="339">
        <v>1613</v>
      </c>
      <c r="E70" s="339">
        <v>39144766.969144009</v>
      </c>
      <c r="F70" s="339">
        <v>14457441.612964008</v>
      </c>
      <c r="G70" s="339">
        <v>53602208.582108021</v>
      </c>
      <c r="H70" s="339">
        <v>110</v>
      </c>
      <c r="I70" s="339">
        <v>1262829.615854</v>
      </c>
      <c r="J70" s="339">
        <v>392190.8978439999</v>
      </c>
      <c r="K70" s="339">
        <v>1655020.513698</v>
      </c>
      <c r="L70" s="339">
        <v>0</v>
      </c>
      <c r="M70" s="339">
        <v>0</v>
      </c>
      <c r="N70" s="339">
        <v>0</v>
      </c>
      <c r="O70" s="339">
        <v>0</v>
      </c>
      <c r="P70" s="443"/>
      <c r="Q70" s="443"/>
      <c r="R70" s="443"/>
      <c r="S70" s="443"/>
      <c r="T70" s="443"/>
      <c r="U70" s="443"/>
      <c r="V70" s="443"/>
    </row>
    <row r="71" spans="1:22" x14ac:dyDescent="0.2">
      <c r="A71" s="972"/>
      <c r="B71" s="1037" t="s">
        <v>3941</v>
      </c>
      <c r="C71" s="1043">
        <v>3</v>
      </c>
      <c r="D71" s="339">
        <v>31524</v>
      </c>
      <c r="E71" s="339">
        <v>684994938.02156675</v>
      </c>
      <c r="F71" s="339">
        <v>216883984.23543873</v>
      </c>
      <c r="G71" s="339">
        <v>901878922.25700545</v>
      </c>
      <c r="H71" s="339">
        <v>0</v>
      </c>
      <c r="I71" s="339">
        <v>0</v>
      </c>
      <c r="J71" s="339">
        <v>0</v>
      </c>
      <c r="K71" s="339">
        <v>0</v>
      </c>
      <c r="L71" s="339">
        <v>0</v>
      </c>
      <c r="M71" s="339">
        <v>0</v>
      </c>
      <c r="N71" s="339">
        <v>0</v>
      </c>
      <c r="O71" s="339">
        <v>0</v>
      </c>
      <c r="P71" s="443"/>
      <c r="Q71" s="443"/>
      <c r="R71" s="443"/>
      <c r="S71" s="443"/>
      <c r="T71" s="443"/>
      <c r="U71" s="443"/>
      <c r="V71" s="443"/>
    </row>
    <row r="72" spans="1:22" ht="14.25" thickBot="1" x14ac:dyDescent="0.25">
      <c r="A72" s="973"/>
      <c r="B72" s="1039" t="s">
        <v>3942</v>
      </c>
      <c r="C72" s="1044">
        <v>97</v>
      </c>
      <c r="D72" s="340">
        <v>1110450</v>
      </c>
      <c r="E72" s="340">
        <v>1398104058.7713232</v>
      </c>
      <c r="F72" s="340">
        <v>443354682.35218686</v>
      </c>
      <c r="G72" s="340">
        <v>1841458741.1235099</v>
      </c>
      <c r="H72" s="340">
        <v>51425</v>
      </c>
      <c r="I72" s="340">
        <v>73924153.949046314</v>
      </c>
      <c r="J72" s="340">
        <v>50705105.891560942</v>
      </c>
      <c r="K72" s="340">
        <v>124629259.84060726</v>
      </c>
      <c r="L72" s="340">
        <v>870</v>
      </c>
      <c r="M72" s="340">
        <v>1801.0000000434229</v>
      </c>
      <c r="N72" s="340">
        <v>0</v>
      </c>
      <c r="O72" s="340">
        <v>1801.0000000434229</v>
      </c>
      <c r="P72" s="443"/>
      <c r="Q72" s="443"/>
      <c r="R72" s="443"/>
      <c r="S72" s="443"/>
      <c r="T72" s="443"/>
      <c r="U72" s="443"/>
      <c r="V72" s="443"/>
    </row>
    <row r="73" spans="1:22" x14ac:dyDescent="0.2">
      <c r="A73" s="971" t="s">
        <v>1542</v>
      </c>
      <c r="B73" s="1036" t="s">
        <v>3936</v>
      </c>
      <c r="C73" s="1042">
        <v>4</v>
      </c>
      <c r="D73" s="335">
        <v>1213692</v>
      </c>
      <c r="E73" s="335">
        <v>52725285.288835108</v>
      </c>
      <c r="F73" s="335">
        <v>0</v>
      </c>
      <c r="G73" s="335">
        <v>52725285.288835108</v>
      </c>
      <c r="H73" s="335">
        <v>431</v>
      </c>
      <c r="I73" s="335">
        <v>136670.31552607997</v>
      </c>
      <c r="J73" s="335">
        <v>0</v>
      </c>
      <c r="K73" s="335">
        <v>136670.31552607997</v>
      </c>
      <c r="L73" s="335">
        <v>0</v>
      </c>
      <c r="M73" s="335">
        <v>0</v>
      </c>
      <c r="N73" s="335">
        <v>0</v>
      </c>
      <c r="O73" s="335">
        <v>0</v>
      </c>
      <c r="P73" s="443"/>
      <c r="Q73" s="443"/>
      <c r="R73" s="443"/>
      <c r="S73" s="443"/>
      <c r="T73" s="443"/>
      <c r="U73" s="443"/>
      <c r="V73" s="443"/>
    </row>
    <row r="74" spans="1:22" x14ac:dyDescent="0.2">
      <c r="A74" s="972"/>
      <c r="B74" s="1037" t="s">
        <v>3937</v>
      </c>
      <c r="C74" s="1043">
        <v>9</v>
      </c>
      <c r="D74" s="339">
        <v>10337</v>
      </c>
      <c r="E74" s="339">
        <v>5603794.6300489698</v>
      </c>
      <c r="F74" s="339">
        <v>0</v>
      </c>
      <c r="G74" s="339">
        <v>5603794.6801529638</v>
      </c>
      <c r="H74" s="339">
        <v>2654</v>
      </c>
      <c r="I74" s="339">
        <v>855399.32273999916</v>
      </c>
      <c r="J74" s="339">
        <v>0</v>
      </c>
      <c r="K74" s="339">
        <v>855399.57649999845</v>
      </c>
      <c r="L74" s="339">
        <v>0</v>
      </c>
      <c r="M74" s="339">
        <v>0</v>
      </c>
      <c r="N74" s="339">
        <v>0</v>
      </c>
      <c r="O74" s="339">
        <v>0</v>
      </c>
      <c r="P74" s="443"/>
      <c r="Q74" s="443"/>
      <c r="R74" s="443"/>
      <c r="S74" s="443"/>
      <c r="T74" s="443"/>
      <c r="U74" s="443"/>
      <c r="V74" s="443"/>
    </row>
    <row r="75" spans="1:22" x14ac:dyDescent="0.2">
      <c r="A75" s="972"/>
      <c r="B75" s="1037" t="s">
        <v>3938</v>
      </c>
      <c r="C75" s="1043">
        <v>25</v>
      </c>
      <c r="D75" s="339">
        <v>13763</v>
      </c>
      <c r="E75" s="339">
        <v>174360141.18983153</v>
      </c>
      <c r="F75" s="339">
        <v>98355706.10957852</v>
      </c>
      <c r="G75" s="339">
        <v>272715847.29450017</v>
      </c>
      <c r="H75" s="339">
        <v>7976</v>
      </c>
      <c r="I75" s="339">
        <v>23323028.871554632</v>
      </c>
      <c r="J75" s="339">
        <v>25860656.085238233</v>
      </c>
      <c r="K75" s="339">
        <v>49185272.706792928</v>
      </c>
      <c r="L75" s="339">
        <v>0</v>
      </c>
      <c r="M75" s="339">
        <v>0</v>
      </c>
      <c r="N75" s="339">
        <v>0</v>
      </c>
      <c r="O75" s="339">
        <v>0</v>
      </c>
      <c r="P75" s="443"/>
      <c r="Q75" s="443"/>
      <c r="R75" s="443"/>
      <c r="S75" s="443"/>
      <c r="T75" s="443"/>
      <c r="U75" s="443"/>
      <c r="V75" s="443"/>
    </row>
    <row r="76" spans="1:22" x14ac:dyDescent="0.2">
      <c r="A76" s="972"/>
      <c r="B76" s="1038" t="s">
        <v>3939</v>
      </c>
      <c r="C76" s="1043">
        <v>0</v>
      </c>
      <c r="D76" s="339">
        <v>0</v>
      </c>
      <c r="E76" s="339">
        <v>0</v>
      </c>
      <c r="F76" s="339">
        <v>0</v>
      </c>
      <c r="G76" s="339">
        <v>0</v>
      </c>
      <c r="H76" s="339">
        <v>0</v>
      </c>
      <c r="I76" s="339">
        <v>0</v>
      </c>
      <c r="J76" s="339">
        <v>0</v>
      </c>
      <c r="K76" s="339">
        <v>0</v>
      </c>
      <c r="L76" s="339">
        <v>0</v>
      </c>
      <c r="M76" s="339">
        <v>0</v>
      </c>
      <c r="N76" s="339">
        <v>0</v>
      </c>
      <c r="O76" s="339">
        <v>0</v>
      </c>
      <c r="P76" s="443"/>
      <c r="Q76" s="443"/>
      <c r="R76" s="443"/>
      <c r="S76" s="443"/>
      <c r="T76" s="443"/>
      <c r="U76" s="443"/>
      <c r="V76" s="443"/>
    </row>
    <row r="77" spans="1:22" x14ac:dyDescent="0.2">
      <c r="A77" s="972"/>
      <c r="B77" s="1037" t="s">
        <v>3940</v>
      </c>
      <c r="C77" s="1043">
        <v>0</v>
      </c>
      <c r="D77" s="339">
        <v>0</v>
      </c>
      <c r="E77" s="339">
        <v>0</v>
      </c>
      <c r="F77" s="339">
        <v>0</v>
      </c>
      <c r="G77" s="339">
        <v>0</v>
      </c>
      <c r="H77" s="339">
        <v>0</v>
      </c>
      <c r="I77" s="339">
        <v>0</v>
      </c>
      <c r="J77" s="339">
        <v>0</v>
      </c>
      <c r="K77" s="339">
        <v>0</v>
      </c>
      <c r="L77" s="339">
        <v>0</v>
      </c>
      <c r="M77" s="339">
        <v>0</v>
      </c>
      <c r="N77" s="339">
        <v>0</v>
      </c>
      <c r="O77" s="339">
        <v>0</v>
      </c>
      <c r="P77" s="443"/>
      <c r="Q77" s="443"/>
      <c r="R77" s="443"/>
      <c r="S77" s="443"/>
      <c r="T77" s="443"/>
      <c r="U77" s="443"/>
      <c r="V77" s="443"/>
    </row>
    <row r="78" spans="1:22" x14ac:dyDescent="0.2">
      <c r="A78" s="972"/>
      <c r="B78" s="1037" t="s">
        <v>3941</v>
      </c>
      <c r="C78" s="1043">
        <v>0</v>
      </c>
      <c r="D78" s="339">
        <v>0</v>
      </c>
      <c r="E78" s="339">
        <v>0</v>
      </c>
      <c r="F78" s="339">
        <v>0</v>
      </c>
      <c r="G78" s="339">
        <v>0</v>
      </c>
      <c r="H78" s="339">
        <v>0</v>
      </c>
      <c r="I78" s="339">
        <v>0</v>
      </c>
      <c r="J78" s="339">
        <v>0</v>
      </c>
      <c r="K78" s="339">
        <v>0</v>
      </c>
      <c r="L78" s="339">
        <v>0</v>
      </c>
      <c r="M78" s="339">
        <v>0</v>
      </c>
      <c r="N78" s="339">
        <v>0</v>
      </c>
      <c r="O78" s="339">
        <v>0</v>
      </c>
      <c r="P78" s="443"/>
      <c r="Q78" s="443"/>
      <c r="R78" s="443"/>
      <c r="S78" s="443"/>
      <c r="T78" s="443"/>
      <c r="U78" s="443"/>
      <c r="V78" s="443"/>
    </row>
    <row r="79" spans="1:22" ht="14.25" thickBot="1" x14ac:dyDescent="0.25">
      <c r="A79" s="973"/>
      <c r="B79" s="1039" t="s">
        <v>3942</v>
      </c>
      <c r="C79" s="1044">
        <v>38</v>
      </c>
      <c r="D79" s="340">
        <v>1237792</v>
      </c>
      <c r="E79" s="340">
        <v>232689221.10871559</v>
      </c>
      <c r="F79" s="340">
        <v>98355706.10957852</v>
      </c>
      <c r="G79" s="340">
        <v>331044927.26348823</v>
      </c>
      <c r="H79" s="340">
        <v>11061</v>
      </c>
      <c r="I79" s="340">
        <v>24315098.509820711</v>
      </c>
      <c r="J79" s="340">
        <v>25860656.085238233</v>
      </c>
      <c r="K79" s="340">
        <v>50177342.59881901</v>
      </c>
      <c r="L79" s="340">
        <v>0</v>
      </c>
      <c r="M79" s="340">
        <v>0</v>
      </c>
      <c r="N79" s="340">
        <v>0</v>
      </c>
      <c r="O79" s="340">
        <v>0</v>
      </c>
      <c r="P79" s="443"/>
      <c r="Q79" s="443"/>
      <c r="R79" s="443"/>
      <c r="S79" s="443"/>
      <c r="T79" s="443"/>
      <c r="U79" s="443"/>
      <c r="V79" s="443"/>
    </row>
    <row r="80" spans="1:22" x14ac:dyDescent="0.2">
      <c r="A80" s="971" t="s">
        <v>1566</v>
      </c>
      <c r="B80" s="1036" t="s">
        <v>3936</v>
      </c>
      <c r="C80" s="1042">
        <v>38</v>
      </c>
      <c r="D80" s="335">
        <v>226707</v>
      </c>
      <c r="E80" s="335">
        <v>12135364.42</v>
      </c>
      <c r="F80" s="335">
        <v>0</v>
      </c>
      <c r="G80" s="335">
        <v>12135364.42</v>
      </c>
      <c r="H80" s="335">
        <v>2143</v>
      </c>
      <c r="I80" s="335">
        <v>1419</v>
      </c>
      <c r="J80" s="335">
        <v>0</v>
      </c>
      <c r="K80" s="335">
        <v>1419</v>
      </c>
      <c r="L80" s="335">
        <v>0</v>
      </c>
      <c r="M80" s="335">
        <v>0</v>
      </c>
      <c r="N80" s="335">
        <v>0</v>
      </c>
      <c r="O80" s="335">
        <v>0</v>
      </c>
      <c r="P80" s="443"/>
      <c r="Q80" s="443"/>
      <c r="R80" s="443"/>
      <c r="S80" s="443"/>
      <c r="T80" s="443"/>
      <c r="U80" s="443"/>
      <c r="V80" s="443"/>
    </row>
    <row r="81" spans="1:22" x14ac:dyDescent="0.2">
      <c r="A81" s="972"/>
      <c r="B81" s="1037" t="s">
        <v>3937</v>
      </c>
      <c r="C81" s="1043">
        <v>11</v>
      </c>
      <c r="D81" s="339">
        <v>848</v>
      </c>
      <c r="E81" s="339">
        <v>495465</v>
      </c>
      <c r="F81" s="339">
        <v>0</v>
      </c>
      <c r="G81" s="339">
        <v>495465</v>
      </c>
      <c r="H81" s="339">
        <v>46</v>
      </c>
      <c r="I81" s="339">
        <v>10019</v>
      </c>
      <c r="J81" s="339">
        <v>0</v>
      </c>
      <c r="K81" s="339">
        <v>10019</v>
      </c>
      <c r="L81" s="339">
        <v>0</v>
      </c>
      <c r="M81" s="339">
        <v>0</v>
      </c>
      <c r="N81" s="339">
        <v>0</v>
      </c>
      <c r="O81" s="339">
        <v>0</v>
      </c>
      <c r="P81" s="443"/>
      <c r="Q81" s="443"/>
      <c r="R81" s="443"/>
      <c r="S81" s="443"/>
      <c r="T81" s="443"/>
      <c r="U81" s="443"/>
      <c r="V81" s="443"/>
    </row>
    <row r="82" spans="1:22" x14ac:dyDescent="0.2">
      <c r="A82" s="972"/>
      <c r="B82" s="1037" t="s">
        <v>3938</v>
      </c>
      <c r="C82" s="1043">
        <v>47</v>
      </c>
      <c r="D82" s="339">
        <v>10818</v>
      </c>
      <c r="E82" s="339">
        <v>124679795.97</v>
      </c>
      <c r="F82" s="339">
        <v>60314623.020000003</v>
      </c>
      <c r="G82" s="339">
        <v>184994418.99000001</v>
      </c>
      <c r="H82" s="339">
        <v>13701</v>
      </c>
      <c r="I82" s="339">
        <v>11952199</v>
      </c>
      <c r="J82" s="339">
        <v>7762034</v>
      </c>
      <c r="K82" s="339">
        <v>19714233</v>
      </c>
      <c r="L82" s="339">
        <v>0</v>
      </c>
      <c r="M82" s="339">
        <v>0</v>
      </c>
      <c r="N82" s="339">
        <v>0</v>
      </c>
      <c r="O82" s="339">
        <v>0</v>
      </c>
      <c r="P82" s="443"/>
      <c r="Q82" s="443"/>
      <c r="R82" s="443"/>
      <c r="S82" s="443"/>
      <c r="T82" s="443"/>
      <c r="U82" s="443"/>
      <c r="V82" s="443"/>
    </row>
    <row r="83" spans="1:22" x14ac:dyDescent="0.2">
      <c r="A83" s="972"/>
      <c r="B83" s="1038" t="s">
        <v>3939</v>
      </c>
      <c r="C83" s="1043">
        <v>0</v>
      </c>
      <c r="D83" s="339"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443"/>
      <c r="Q83" s="443"/>
      <c r="R83" s="443"/>
      <c r="S83" s="443"/>
      <c r="T83" s="443"/>
      <c r="U83" s="443"/>
      <c r="V83" s="443"/>
    </row>
    <row r="84" spans="1:22" x14ac:dyDescent="0.2">
      <c r="A84" s="972"/>
      <c r="B84" s="1037" t="s">
        <v>3940</v>
      </c>
      <c r="C84" s="1043">
        <v>0</v>
      </c>
      <c r="D84" s="339"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v>0</v>
      </c>
      <c r="J84" s="339">
        <v>0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443"/>
      <c r="Q84" s="443"/>
      <c r="R84" s="443"/>
      <c r="S84" s="443"/>
      <c r="T84" s="443"/>
      <c r="U84" s="443"/>
      <c r="V84" s="443"/>
    </row>
    <row r="85" spans="1:22" x14ac:dyDescent="0.2">
      <c r="A85" s="972"/>
      <c r="B85" s="1037" t="s">
        <v>3941</v>
      </c>
      <c r="C85" s="1043">
        <v>4</v>
      </c>
      <c r="D85" s="339">
        <v>33</v>
      </c>
      <c r="E85" s="339">
        <v>786717.46</v>
      </c>
      <c r="F85" s="339">
        <v>5401.74</v>
      </c>
      <c r="G85" s="339">
        <v>792119.2</v>
      </c>
      <c r="H85" s="339">
        <v>0</v>
      </c>
      <c r="I85" s="339">
        <v>0</v>
      </c>
      <c r="J85" s="339">
        <v>0</v>
      </c>
      <c r="K85" s="339">
        <v>0</v>
      </c>
      <c r="L85" s="339">
        <v>0</v>
      </c>
      <c r="M85" s="339">
        <v>0</v>
      </c>
      <c r="N85" s="339">
        <v>0</v>
      </c>
      <c r="O85" s="339">
        <v>0</v>
      </c>
      <c r="P85" s="443"/>
      <c r="Q85" s="443"/>
      <c r="R85" s="443"/>
      <c r="S85" s="443"/>
      <c r="T85" s="443"/>
      <c r="U85" s="443"/>
      <c r="V85" s="443"/>
    </row>
    <row r="86" spans="1:22" ht="14.25" thickBot="1" x14ac:dyDescent="0.25">
      <c r="A86" s="973"/>
      <c r="B86" s="1039" t="s">
        <v>3942</v>
      </c>
      <c r="C86" s="1044">
        <v>100</v>
      </c>
      <c r="D86" s="340">
        <v>238410</v>
      </c>
      <c r="E86" s="340">
        <v>138097342.84999999</v>
      </c>
      <c r="F86" s="340">
        <v>60320024.760000005</v>
      </c>
      <c r="G86" s="340">
        <v>198417367.60999998</v>
      </c>
      <c r="H86" s="340">
        <v>15890</v>
      </c>
      <c r="I86" s="340">
        <v>11963637</v>
      </c>
      <c r="J86" s="340">
        <v>7762034</v>
      </c>
      <c r="K86" s="340">
        <v>19725671</v>
      </c>
      <c r="L86" s="340">
        <v>0</v>
      </c>
      <c r="M86" s="340">
        <v>0</v>
      </c>
      <c r="N86" s="340">
        <v>0</v>
      </c>
      <c r="O86" s="340">
        <v>0</v>
      </c>
      <c r="P86" s="443"/>
      <c r="Q86" s="443"/>
      <c r="R86" s="443"/>
      <c r="S86" s="443"/>
      <c r="T86" s="443"/>
      <c r="U86" s="443"/>
      <c r="V86" s="443"/>
    </row>
    <row r="87" spans="1:22" x14ac:dyDescent="0.2">
      <c r="A87" s="971" t="s">
        <v>104</v>
      </c>
      <c r="B87" s="1036" t="s">
        <v>3936</v>
      </c>
      <c r="C87" s="1042">
        <v>53</v>
      </c>
      <c r="D87" s="335">
        <v>25687</v>
      </c>
      <c r="E87" s="335">
        <v>3120853.1799999936</v>
      </c>
      <c r="F87" s="335">
        <v>0</v>
      </c>
      <c r="G87" s="335">
        <v>3120853.1799999936</v>
      </c>
      <c r="H87" s="335">
        <v>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443"/>
      <c r="Q87" s="443"/>
      <c r="R87" s="443"/>
      <c r="S87" s="443"/>
      <c r="T87" s="443"/>
      <c r="U87" s="443"/>
      <c r="V87" s="443"/>
    </row>
    <row r="88" spans="1:22" x14ac:dyDescent="0.2">
      <c r="A88" s="972"/>
      <c r="B88" s="1037" t="s">
        <v>3937</v>
      </c>
      <c r="C88" s="1043">
        <v>24</v>
      </c>
      <c r="D88" s="339">
        <v>345</v>
      </c>
      <c r="E88" s="339">
        <v>142533.28999999992</v>
      </c>
      <c r="F88" s="339">
        <v>0</v>
      </c>
      <c r="G88" s="339">
        <v>142533.28999999992</v>
      </c>
      <c r="H88" s="339">
        <v>0</v>
      </c>
      <c r="I88" s="339">
        <v>0</v>
      </c>
      <c r="J88" s="339">
        <v>0</v>
      </c>
      <c r="K88" s="339">
        <v>0</v>
      </c>
      <c r="L88" s="339">
        <v>0</v>
      </c>
      <c r="M88" s="339">
        <v>0</v>
      </c>
      <c r="N88" s="339">
        <v>0</v>
      </c>
      <c r="O88" s="339">
        <v>0</v>
      </c>
      <c r="P88" s="443"/>
      <c r="Q88" s="443"/>
      <c r="R88" s="443"/>
      <c r="S88" s="443"/>
      <c r="T88" s="443"/>
      <c r="U88" s="443"/>
      <c r="V88" s="443"/>
    </row>
    <row r="89" spans="1:22" x14ac:dyDescent="0.2">
      <c r="A89" s="972"/>
      <c r="B89" s="1037" t="s">
        <v>3938</v>
      </c>
      <c r="C89" s="1043">
        <v>9</v>
      </c>
      <c r="D89" s="339">
        <v>198</v>
      </c>
      <c r="E89" s="339">
        <v>1266155.6199999999</v>
      </c>
      <c r="F89" s="339">
        <v>0</v>
      </c>
      <c r="G89" s="339">
        <v>1637368.0499999996</v>
      </c>
      <c r="H89" s="339">
        <v>356</v>
      </c>
      <c r="I89" s="339">
        <v>457988.90000000061</v>
      </c>
      <c r="J89" s="339">
        <v>0</v>
      </c>
      <c r="K89" s="339">
        <v>816301.88000000035</v>
      </c>
      <c r="L89" s="339">
        <v>0</v>
      </c>
      <c r="M89" s="339">
        <v>0</v>
      </c>
      <c r="N89" s="339">
        <v>0</v>
      </c>
      <c r="O89" s="339">
        <v>0</v>
      </c>
      <c r="P89" s="443"/>
      <c r="Q89" s="443"/>
      <c r="R89" s="443"/>
      <c r="S89" s="443"/>
      <c r="T89" s="443"/>
      <c r="U89" s="443"/>
      <c r="V89" s="443"/>
    </row>
    <row r="90" spans="1:22" x14ac:dyDescent="0.2">
      <c r="A90" s="972"/>
      <c r="B90" s="1038" t="s">
        <v>3939</v>
      </c>
      <c r="C90" s="1043">
        <v>0</v>
      </c>
      <c r="D90" s="339">
        <v>0</v>
      </c>
      <c r="E90" s="339">
        <v>0</v>
      </c>
      <c r="F90" s="339">
        <v>0</v>
      </c>
      <c r="G90" s="339">
        <v>0</v>
      </c>
      <c r="H90" s="339">
        <v>0</v>
      </c>
      <c r="I90" s="339">
        <v>0</v>
      </c>
      <c r="J90" s="339">
        <v>0</v>
      </c>
      <c r="K90" s="339">
        <v>0</v>
      </c>
      <c r="L90" s="339">
        <v>0</v>
      </c>
      <c r="M90" s="339">
        <v>0</v>
      </c>
      <c r="N90" s="339">
        <v>0</v>
      </c>
      <c r="O90" s="339">
        <v>0</v>
      </c>
      <c r="P90" s="443"/>
      <c r="Q90" s="443"/>
      <c r="R90" s="443"/>
      <c r="S90" s="443"/>
      <c r="T90" s="443"/>
      <c r="U90" s="443"/>
      <c r="V90" s="443"/>
    </row>
    <row r="91" spans="1:22" x14ac:dyDescent="0.2">
      <c r="A91" s="972"/>
      <c r="B91" s="1037" t="s">
        <v>3940</v>
      </c>
      <c r="C91" s="1043">
        <v>5</v>
      </c>
      <c r="D91" s="339">
        <v>1365</v>
      </c>
      <c r="E91" s="339">
        <v>13942879.570000006</v>
      </c>
      <c r="F91" s="339">
        <v>0</v>
      </c>
      <c r="G91" s="339">
        <v>14779736.390000012</v>
      </c>
      <c r="H91" s="339">
        <v>1179</v>
      </c>
      <c r="I91" s="339">
        <v>4325211.1899999985</v>
      </c>
      <c r="J91" s="339">
        <v>0</v>
      </c>
      <c r="K91" s="339">
        <v>4772628.0599999931</v>
      </c>
      <c r="L91" s="339">
        <v>0</v>
      </c>
      <c r="M91" s="339">
        <v>0</v>
      </c>
      <c r="N91" s="339">
        <v>0</v>
      </c>
      <c r="O91" s="339">
        <v>0</v>
      </c>
      <c r="P91" s="443"/>
      <c r="Q91" s="443"/>
      <c r="R91" s="443"/>
      <c r="S91" s="443"/>
      <c r="T91" s="443"/>
      <c r="U91" s="443"/>
      <c r="V91" s="443"/>
    </row>
    <row r="92" spans="1:22" x14ac:dyDescent="0.2">
      <c r="A92" s="972"/>
      <c r="B92" s="1037" t="s">
        <v>3941</v>
      </c>
      <c r="C92" s="1043">
        <v>0</v>
      </c>
      <c r="D92" s="339">
        <v>0</v>
      </c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0</v>
      </c>
      <c r="K92" s="339">
        <v>0</v>
      </c>
      <c r="L92" s="339">
        <v>0</v>
      </c>
      <c r="M92" s="339">
        <v>0</v>
      </c>
      <c r="N92" s="339">
        <v>0</v>
      </c>
      <c r="O92" s="339">
        <v>0</v>
      </c>
      <c r="P92" s="443"/>
      <c r="Q92" s="443"/>
      <c r="R92" s="443"/>
      <c r="S92" s="443"/>
      <c r="T92" s="443"/>
      <c r="U92" s="443"/>
      <c r="V92" s="443"/>
    </row>
    <row r="93" spans="1:22" ht="14.25" thickBot="1" x14ac:dyDescent="0.25">
      <c r="A93" s="973"/>
      <c r="B93" s="1039" t="s">
        <v>3942</v>
      </c>
      <c r="C93" s="1044">
        <v>91</v>
      </c>
      <c r="D93" s="340">
        <v>27595</v>
      </c>
      <c r="E93" s="340">
        <v>18472421.66</v>
      </c>
      <c r="F93" s="340">
        <v>0</v>
      </c>
      <c r="G93" s="340">
        <v>19680490.910000004</v>
      </c>
      <c r="H93" s="340">
        <v>1535</v>
      </c>
      <c r="I93" s="340">
        <v>4783200.0899999989</v>
      </c>
      <c r="J93" s="340">
        <v>0</v>
      </c>
      <c r="K93" s="340">
        <v>5588929.9399999939</v>
      </c>
      <c r="L93" s="340">
        <v>0</v>
      </c>
      <c r="M93" s="340">
        <v>0</v>
      </c>
      <c r="N93" s="340">
        <v>0</v>
      </c>
      <c r="O93" s="340">
        <v>0</v>
      </c>
      <c r="P93" s="443"/>
      <c r="Q93" s="443"/>
      <c r="R93" s="443"/>
      <c r="S93" s="443"/>
      <c r="T93" s="443"/>
      <c r="U93" s="443"/>
      <c r="V93" s="443"/>
    </row>
    <row r="94" spans="1:22" x14ac:dyDescent="0.2">
      <c r="A94" s="971" t="s">
        <v>1421</v>
      </c>
      <c r="B94" s="1036" t="s">
        <v>3936</v>
      </c>
      <c r="C94" s="1042">
        <v>2</v>
      </c>
      <c r="D94" s="335">
        <v>20753</v>
      </c>
      <c r="E94" s="335">
        <v>586459.03</v>
      </c>
      <c r="F94" s="335">
        <v>0</v>
      </c>
      <c r="G94" s="335">
        <v>586459.03</v>
      </c>
      <c r="H94" s="335">
        <v>0</v>
      </c>
      <c r="I94" s="335">
        <v>0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443"/>
      <c r="Q94" s="443"/>
      <c r="R94" s="443"/>
      <c r="S94" s="443"/>
      <c r="T94" s="443"/>
      <c r="U94" s="443"/>
      <c r="V94" s="443"/>
    </row>
    <row r="95" spans="1:22" x14ac:dyDescent="0.2">
      <c r="A95" s="972"/>
      <c r="B95" s="1037" t="s">
        <v>3937</v>
      </c>
      <c r="C95" s="1043">
        <v>3</v>
      </c>
      <c r="D95" s="339">
        <v>1945</v>
      </c>
      <c r="E95" s="339">
        <v>699415.56667301129</v>
      </c>
      <c r="F95" s="339">
        <v>0</v>
      </c>
      <c r="G95" s="339">
        <v>699415.56667301129</v>
      </c>
      <c r="H95" s="339">
        <v>1</v>
      </c>
      <c r="I95" s="339">
        <v>173.62</v>
      </c>
      <c r="J95" s="339">
        <v>0</v>
      </c>
      <c r="K95" s="339">
        <v>173.62</v>
      </c>
      <c r="L95" s="339">
        <v>0</v>
      </c>
      <c r="M95" s="339">
        <v>0</v>
      </c>
      <c r="N95" s="339">
        <v>0</v>
      </c>
      <c r="O95" s="339">
        <v>0</v>
      </c>
      <c r="P95" s="443"/>
      <c r="Q95" s="443"/>
      <c r="R95" s="443"/>
      <c r="S95" s="443"/>
      <c r="T95" s="443"/>
      <c r="U95" s="443"/>
      <c r="V95" s="443"/>
    </row>
    <row r="96" spans="1:22" x14ac:dyDescent="0.2">
      <c r="A96" s="972"/>
      <c r="B96" s="1037" t="s">
        <v>3938</v>
      </c>
      <c r="C96" s="1043">
        <v>10</v>
      </c>
      <c r="D96" s="339">
        <v>2955</v>
      </c>
      <c r="E96" s="339">
        <v>28821107.288621902</v>
      </c>
      <c r="F96" s="339">
        <v>7736987.9551550029</v>
      </c>
      <c r="G96" s="339">
        <v>36558095.24377691</v>
      </c>
      <c r="H96" s="339">
        <v>802</v>
      </c>
      <c r="I96" s="339">
        <v>5311099.7450260064</v>
      </c>
      <c r="J96" s="339">
        <v>2142733.1491430011</v>
      </c>
      <c r="K96" s="339">
        <v>7453832.8941690074</v>
      </c>
      <c r="L96" s="339">
        <v>0</v>
      </c>
      <c r="M96" s="339">
        <v>0</v>
      </c>
      <c r="N96" s="339">
        <v>0</v>
      </c>
      <c r="O96" s="339">
        <v>0</v>
      </c>
      <c r="P96" s="443"/>
      <c r="Q96" s="443"/>
      <c r="R96" s="443"/>
      <c r="S96" s="443"/>
      <c r="T96" s="443"/>
      <c r="U96" s="443"/>
      <c r="V96" s="443"/>
    </row>
    <row r="97" spans="1:22" x14ac:dyDescent="0.2">
      <c r="A97" s="972"/>
      <c r="B97" s="1038" t="s">
        <v>3939</v>
      </c>
      <c r="C97" s="1043">
        <v>0</v>
      </c>
      <c r="D97" s="339">
        <v>0</v>
      </c>
      <c r="E97" s="339">
        <v>0</v>
      </c>
      <c r="F97" s="339">
        <v>0</v>
      </c>
      <c r="G97" s="339">
        <v>0</v>
      </c>
      <c r="H97" s="339">
        <v>0</v>
      </c>
      <c r="I97" s="339">
        <v>0</v>
      </c>
      <c r="J97" s="339">
        <v>0</v>
      </c>
      <c r="K97" s="339">
        <v>0</v>
      </c>
      <c r="L97" s="339">
        <v>0</v>
      </c>
      <c r="M97" s="339">
        <v>0</v>
      </c>
      <c r="N97" s="339">
        <v>0</v>
      </c>
      <c r="O97" s="339">
        <v>0</v>
      </c>
      <c r="P97" s="443"/>
      <c r="Q97" s="443"/>
      <c r="R97" s="443"/>
      <c r="S97" s="443"/>
      <c r="T97" s="443"/>
      <c r="U97" s="443"/>
      <c r="V97" s="443"/>
    </row>
    <row r="98" spans="1:22" x14ac:dyDescent="0.2">
      <c r="A98" s="972"/>
      <c r="B98" s="1037" t="s">
        <v>3940</v>
      </c>
      <c r="C98" s="1043">
        <v>6</v>
      </c>
      <c r="D98" s="339">
        <v>4574</v>
      </c>
      <c r="E98" s="339">
        <v>20166459.496731043</v>
      </c>
      <c r="F98" s="339">
        <v>3234492.740484993</v>
      </c>
      <c r="G98" s="339">
        <v>23400952.237216037</v>
      </c>
      <c r="H98" s="339">
        <v>356</v>
      </c>
      <c r="I98" s="339">
        <v>1439807.2841640008</v>
      </c>
      <c r="J98" s="339">
        <v>390489.6224450001</v>
      </c>
      <c r="K98" s="339">
        <v>1830296.9066090009</v>
      </c>
      <c r="L98" s="339">
        <v>0</v>
      </c>
      <c r="M98" s="339">
        <v>0</v>
      </c>
      <c r="N98" s="339">
        <v>0</v>
      </c>
      <c r="O98" s="339">
        <v>0</v>
      </c>
      <c r="P98" s="443"/>
      <c r="Q98" s="443"/>
      <c r="R98" s="443"/>
      <c r="S98" s="443"/>
      <c r="T98" s="443"/>
      <c r="U98" s="443"/>
      <c r="V98" s="443"/>
    </row>
    <row r="99" spans="1:22" x14ac:dyDescent="0.2">
      <c r="A99" s="972"/>
      <c r="B99" s="1037" t="s">
        <v>3941</v>
      </c>
      <c r="C99" s="1043">
        <v>6</v>
      </c>
      <c r="D99" s="339">
        <v>66</v>
      </c>
      <c r="E99" s="339">
        <v>1060029.5114299995</v>
      </c>
      <c r="F99" s="339">
        <v>522883.82636200008</v>
      </c>
      <c r="G99" s="339">
        <v>1582913.3377919996</v>
      </c>
      <c r="H99" s="339">
        <v>0</v>
      </c>
      <c r="I99" s="339">
        <v>0</v>
      </c>
      <c r="J99" s="339">
        <v>0</v>
      </c>
      <c r="K99" s="339">
        <v>0</v>
      </c>
      <c r="L99" s="339">
        <v>0</v>
      </c>
      <c r="M99" s="339">
        <v>0</v>
      </c>
      <c r="N99" s="339">
        <v>0</v>
      </c>
      <c r="O99" s="339">
        <v>0</v>
      </c>
      <c r="P99" s="443"/>
      <c r="Q99" s="443"/>
      <c r="R99" s="443"/>
      <c r="S99" s="443"/>
      <c r="T99" s="443"/>
      <c r="U99" s="443"/>
      <c r="V99" s="443"/>
    </row>
    <row r="100" spans="1:22" ht="14.25" thickBot="1" x14ac:dyDescent="0.25">
      <c r="A100" s="973"/>
      <c r="B100" s="1039" t="s">
        <v>3942</v>
      </c>
      <c r="C100" s="1044">
        <v>27</v>
      </c>
      <c r="D100" s="340">
        <v>30293</v>
      </c>
      <c r="E100" s="340">
        <v>51333470.89345596</v>
      </c>
      <c r="F100" s="340">
        <v>11494364.522001997</v>
      </c>
      <c r="G100" s="340">
        <v>62827835.415457956</v>
      </c>
      <c r="H100" s="340">
        <v>1159</v>
      </c>
      <c r="I100" s="340">
        <v>6751080.6491900068</v>
      </c>
      <c r="J100" s="340">
        <v>2533222.7715880014</v>
      </c>
      <c r="K100" s="340">
        <v>9284303.4207780082</v>
      </c>
      <c r="L100" s="340">
        <v>0</v>
      </c>
      <c r="M100" s="340">
        <v>0</v>
      </c>
      <c r="N100" s="340">
        <v>0</v>
      </c>
      <c r="O100" s="340">
        <v>0</v>
      </c>
      <c r="P100" s="443"/>
      <c r="Q100" s="443"/>
      <c r="R100" s="443"/>
      <c r="S100" s="443"/>
      <c r="T100" s="443"/>
      <c r="U100" s="443"/>
      <c r="V100" s="443"/>
    </row>
    <row r="101" spans="1:22" x14ac:dyDescent="0.2">
      <c r="A101" s="971" t="s">
        <v>1567</v>
      </c>
      <c r="B101" s="1036" t="s">
        <v>3936</v>
      </c>
      <c r="C101" s="1042">
        <v>7</v>
      </c>
      <c r="D101" s="335">
        <v>1007198</v>
      </c>
      <c r="E101" s="335">
        <v>45633757.520000003</v>
      </c>
      <c r="F101" s="335">
        <v>0</v>
      </c>
      <c r="G101" s="335">
        <v>45633757.520000003</v>
      </c>
      <c r="H101" s="335">
        <v>0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443"/>
      <c r="Q101" s="443"/>
      <c r="R101" s="443"/>
      <c r="S101" s="443"/>
      <c r="T101" s="443"/>
      <c r="U101" s="443"/>
      <c r="V101" s="443"/>
    </row>
    <row r="102" spans="1:22" x14ac:dyDescent="0.2">
      <c r="A102" s="972"/>
      <c r="B102" s="1037" t="s">
        <v>3937</v>
      </c>
      <c r="C102" s="1043">
        <v>1</v>
      </c>
      <c r="D102" s="339">
        <v>900</v>
      </c>
      <c r="E102" s="339">
        <v>187892.48000000001</v>
      </c>
      <c r="F102" s="339">
        <v>0</v>
      </c>
      <c r="G102" s="339">
        <v>187892.48000000001</v>
      </c>
      <c r="H102" s="339">
        <v>0</v>
      </c>
      <c r="I102" s="339">
        <v>0</v>
      </c>
      <c r="J102" s="339">
        <v>0</v>
      </c>
      <c r="K102" s="339">
        <v>0</v>
      </c>
      <c r="L102" s="339">
        <v>0</v>
      </c>
      <c r="M102" s="339">
        <v>0</v>
      </c>
      <c r="N102" s="339">
        <v>0</v>
      </c>
      <c r="O102" s="339">
        <v>0</v>
      </c>
      <c r="P102" s="443"/>
      <c r="Q102" s="443"/>
      <c r="R102" s="443"/>
      <c r="S102" s="443"/>
      <c r="T102" s="443"/>
      <c r="U102" s="443"/>
      <c r="V102" s="443"/>
    </row>
    <row r="103" spans="1:22" x14ac:dyDescent="0.2">
      <c r="A103" s="972"/>
      <c r="B103" s="1037" t="s">
        <v>3938</v>
      </c>
      <c r="C103" s="1043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339">
        <v>0</v>
      </c>
      <c r="K103" s="339">
        <v>0</v>
      </c>
      <c r="L103" s="339">
        <v>0</v>
      </c>
      <c r="M103" s="339">
        <v>0</v>
      </c>
      <c r="N103" s="339">
        <v>0</v>
      </c>
      <c r="O103" s="339">
        <v>0</v>
      </c>
      <c r="P103" s="443"/>
      <c r="Q103" s="443"/>
      <c r="R103" s="443"/>
      <c r="S103" s="443"/>
      <c r="T103" s="443"/>
      <c r="U103" s="443"/>
      <c r="V103" s="443"/>
    </row>
    <row r="104" spans="1:22" x14ac:dyDescent="0.2">
      <c r="A104" s="972"/>
      <c r="B104" s="1038" t="s">
        <v>3939</v>
      </c>
      <c r="C104" s="1043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0</v>
      </c>
      <c r="L104" s="339">
        <v>0</v>
      </c>
      <c r="M104" s="339">
        <v>0</v>
      </c>
      <c r="N104" s="339">
        <v>0</v>
      </c>
      <c r="O104" s="339">
        <v>0</v>
      </c>
      <c r="P104" s="443"/>
      <c r="Q104" s="443"/>
      <c r="R104" s="443"/>
      <c r="S104" s="443"/>
      <c r="T104" s="443"/>
      <c r="U104" s="443"/>
      <c r="V104" s="443"/>
    </row>
    <row r="105" spans="1:22" x14ac:dyDescent="0.2">
      <c r="A105" s="972"/>
      <c r="B105" s="1037" t="s">
        <v>3940</v>
      </c>
      <c r="C105" s="1043">
        <v>0</v>
      </c>
      <c r="D105" s="339">
        <v>0</v>
      </c>
      <c r="E105" s="339">
        <v>0</v>
      </c>
      <c r="F105" s="339">
        <v>0</v>
      </c>
      <c r="G105" s="339">
        <v>0</v>
      </c>
      <c r="H105" s="339">
        <v>0</v>
      </c>
      <c r="I105" s="339">
        <v>0</v>
      </c>
      <c r="J105" s="339">
        <v>0</v>
      </c>
      <c r="K105" s="339">
        <v>0</v>
      </c>
      <c r="L105" s="339">
        <v>0</v>
      </c>
      <c r="M105" s="339">
        <v>0</v>
      </c>
      <c r="N105" s="339">
        <v>0</v>
      </c>
      <c r="O105" s="339">
        <v>0</v>
      </c>
      <c r="P105" s="443"/>
      <c r="Q105" s="443"/>
      <c r="R105" s="443"/>
      <c r="S105" s="443"/>
      <c r="T105" s="443"/>
      <c r="U105" s="443"/>
      <c r="V105" s="443"/>
    </row>
    <row r="106" spans="1:22" x14ac:dyDescent="0.2">
      <c r="A106" s="972"/>
      <c r="B106" s="1037" t="s">
        <v>3941</v>
      </c>
      <c r="C106" s="1043">
        <v>0</v>
      </c>
      <c r="D106" s="339">
        <v>0</v>
      </c>
      <c r="E106" s="339">
        <v>0</v>
      </c>
      <c r="F106" s="339">
        <v>0</v>
      </c>
      <c r="G106" s="339">
        <v>0</v>
      </c>
      <c r="H106" s="339">
        <v>0</v>
      </c>
      <c r="I106" s="339">
        <v>0</v>
      </c>
      <c r="J106" s="339">
        <v>0</v>
      </c>
      <c r="K106" s="339">
        <v>0</v>
      </c>
      <c r="L106" s="339">
        <v>0</v>
      </c>
      <c r="M106" s="339">
        <v>0</v>
      </c>
      <c r="N106" s="339">
        <v>0</v>
      </c>
      <c r="O106" s="339">
        <v>0</v>
      </c>
      <c r="P106" s="443"/>
      <c r="Q106" s="443"/>
      <c r="R106" s="443"/>
      <c r="S106" s="443"/>
      <c r="T106" s="443"/>
      <c r="U106" s="443"/>
      <c r="V106" s="443"/>
    </row>
    <row r="107" spans="1:22" ht="14.25" thickBot="1" x14ac:dyDescent="0.25">
      <c r="A107" s="973"/>
      <c r="B107" s="1039" t="s">
        <v>3942</v>
      </c>
      <c r="C107" s="1044">
        <v>8</v>
      </c>
      <c r="D107" s="340">
        <v>1008098</v>
      </c>
      <c r="E107" s="340">
        <v>45821650</v>
      </c>
      <c r="F107" s="340">
        <v>0</v>
      </c>
      <c r="G107" s="340">
        <v>45821650</v>
      </c>
      <c r="H107" s="340">
        <v>0</v>
      </c>
      <c r="I107" s="340">
        <v>0</v>
      </c>
      <c r="J107" s="340">
        <v>0</v>
      </c>
      <c r="K107" s="340">
        <v>0</v>
      </c>
      <c r="L107" s="340">
        <v>0</v>
      </c>
      <c r="M107" s="340">
        <v>0</v>
      </c>
      <c r="N107" s="340">
        <v>0</v>
      </c>
      <c r="O107" s="340">
        <v>0</v>
      </c>
      <c r="P107" s="443"/>
      <c r="Q107" s="443"/>
      <c r="R107" s="443"/>
      <c r="S107" s="443"/>
      <c r="T107" s="443"/>
      <c r="U107" s="443"/>
      <c r="V107" s="443"/>
    </row>
    <row r="108" spans="1:22" x14ac:dyDescent="0.2">
      <c r="A108" s="971" t="s">
        <v>1532</v>
      </c>
      <c r="B108" s="1036" t="s">
        <v>3936</v>
      </c>
      <c r="C108" s="1042">
        <v>45</v>
      </c>
      <c r="D108" s="335">
        <v>423434</v>
      </c>
      <c r="E108" s="335">
        <v>40266049.040911011</v>
      </c>
      <c r="F108" s="335">
        <v>0</v>
      </c>
      <c r="G108" s="335">
        <v>40266049.040911011</v>
      </c>
      <c r="H108" s="335">
        <v>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443"/>
      <c r="Q108" s="443"/>
      <c r="R108" s="443"/>
      <c r="S108" s="443"/>
      <c r="T108" s="443"/>
      <c r="U108" s="443"/>
      <c r="V108" s="443"/>
    </row>
    <row r="109" spans="1:22" x14ac:dyDescent="0.2">
      <c r="A109" s="972"/>
      <c r="B109" s="1037" t="s">
        <v>3937</v>
      </c>
      <c r="C109" s="1043">
        <v>26</v>
      </c>
      <c r="D109" s="339">
        <v>9662</v>
      </c>
      <c r="E109" s="339">
        <v>7334179.6928840009</v>
      </c>
      <c r="F109" s="339">
        <v>0</v>
      </c>
      <c r="G109" s="339">
        <v>7334179.6928840009</v>
      </c>
      <c r="H109" s="339">
        <v>0</v>
      </c>
      <c r="I109" s="339">
        <v>0</v>
      </c>
      <c r="J109" s="339">
        <v>0</v>
      </c>
      <c r="K109" s="339">
        <v>0</v>
      </c>
      <c r="L109" s="339">
        <v>0</v>
      </c>
      <c r="M109" s="339">
        <v>0</v>
      </c>
      <c r="N109" s="339">
        <v>0</v>
      </c>
      <c r="O109" s="339">
        <v>0</v>
      </c>
      <c r="P109" s="443"/>
      <c r="Q109" s="443"/>
      <c r="R109" s="443"/>
      <c r="S109" s="443"/>
      <c r="T109" s="443"/>
      <c r="U109" s="443"/>
      <c r="V109" s="443"/>
    </row>
    <row r="110" spans="1:22" x14ac:dyDescent="0.2">
      <c r="A110" s="972"/>
      <c r="B110" s="1037" t="s">
        <v>3938</v>
      </c>
      <c r="C110" s="1043">
        <v>12</v>
      </c>
      <c r="D110" s="339">
        <v>1107</v>
      </c>
      <c r="E110" s="339">
        <v>17898514.487725999</v>
      </c>
      <c r="F110" s="339">
        <v>11796738.288106</v>
      </c>
      <c r="G110" s="339">
        <v>29695252.775831997</v>
      </c>
      <c r="H110" s="339">
        <v>315</v>
      </c>
      <c r="I110" s="339">
        <v>2480520.12</v>
      </c>
      <c r="J110" s="339">
        <v>1607208.3299999998</v>
      </c>
      <c r="K110" s="339">
        <v>4087728.4499999997</v>
      </c>
      <c r="L110" s="339">
        <v>0</v>
      </c>
      <c r="M110" s="339">
        <v>0</v>
      </c>
      <c r="N110" s="339">
        <v>0</v>
      </c>
      <c r="O110" s="339">
        <v>0</v>
      </c>
      <c r="P110" s="443"/>
      <c r="Q110" s="443"/>
      <c r="R110" s="443"/>
      <c r="S110" s="443"/>
      <c r="T110" s="443"/>
      <c r="U110" s="443"/>
      <c r="V110" s="443"/>
    </row>
    <row r="111" spans="1:22" x14ac:dyDescent="0.2">
      <c r="A111" s="972"/>
      <c r="B111" s="1038" t="s">
        <v>3939</v>
      </c>
      <c r="C111" s="1043">
        <v>0</v>
      </c>
      <c r="D111" s="339">
        <v>0</v>
      </c>
      <c r="E111" s="339">
        <v>0</v>
      </c>
      <c r="F111" s="339">
        <v>0</v>
      </c>
      <c r="G111" s="339">
        <v>0</v>
      </c>
      <c r="H111" s="339">
        <v>0</v>
      </c>
      <c r="I111" s="339">
        <v>0</v>
      </c>
      <c r="J111" s="339">
        <v>0</v>
      </c>
      <c r="K111" s="339">
        <v>0</v>
      </c>
      <c r="L111" s="339">
        <v>0</v>
      </c>
      <c r="M111" s="339">
        <v>0</v>
      </c>
      <c r="N111" s="339">
        <v>0</v>
      </c>
      <c r="O111" s="339">
        <v>0</v>
      </c>
      <c r="P111" s="443"/>
      <c r="Q111" s="443"/>
      <c r="R111" s="443"/>
      <c r="S111" s="443"/>
      <c r="T111" s="443"/>
      <c r="U111" s="443"/>
      <c r="V111" s="443"/>
    </row>
    <row r="112" spans="1:22" x14ac:dyDescent="0.2">
      <c r="A112" s="972"/>
      <c r="B112" s="1037" t="s">
        <v>3940</v>
      </c>
      <c r="C112" s="1043">
        <v>0</v>
      </c>
      <c r="D112" s="339">
        <v>0</v>
      </c>
      <c r="E112" s="339">
        <v>0</v>
      </c>
      <c r="F112" s="339">
        <v>0</v>
      </c>
      <c r="G112" s="339">
        <v>0</v>
      </c>
      <c r="H112" s="339">
        <v>0</v>
      </c>
      <c r="I112" s="339">
        <v>0</v>
      </c>
      <c r="J112" s="339">
        <v>0</v>
      </c>
      <c r="K112" s="339">
        <v>0</v>
      </c>
      <c r="L112" s="339">
        <v>0</v>
      </c>
      <c r="M112" s="339">
        <v>0</v>
      </c>
      <c r="N112" s="339">
        <v>0</v>
      </c>
      <c r="O112" s="339">
        <v>0</v>
      </c>
      <c r="P112" s="443"/>
      <c r="Q112" s="443"/>
      <c r="R112" s="443"/>
      <c r="S112" s="443"/>
      <c r="T112" s="443"/>
      <c r="U112" s="443"/>
      <c r="V112" s="443"/>
    </row>
    <row r="113" spans="1:22" x14ac:dyDescent="0.2">
      <c r="A113" s="972"/>
      <c r="B113" s="1037" t="s">
        <v>3941</v>
      </c>
      <c r="C113" s="1043">
        <v>0</v>
      </c>
      <c r="D113" s="339">
        <v>0</v>
      </c>
      <c r="E113" s="339">
        <v>0</v>
      </c>
      <c r="F113" s="339">
        <v>0</v>
      </c>
      <c r="G113" s="339">
        <v>0</v>
      </c>
      <c r="H113" s="339">
        <v>0</v>
      </c>
      <c r="I113" s="339">
        <v>0</v>
      </c>
      <c r="J113" s="339">
        <v>0</v>
      </c>
      <c r="K113" s="339">
        <v>0</v>
      </c>
      <c r="L113" s="339">
        <v>0</v>
      </c>
      <c r="M113" s="339">
        <v>0</v>
      </c>
      <c r="N113" s="339">
        <v>0</v>
      </c>
      <c r="O113" s="339">
        <v>0</v>
      </c>
      <c r="P113" s="443"/>
      <c r="Q113" s="443"/>
      <c r="R113" s="443"/>
      <c r="S113" s="443"/>
      <c r="T113" s="443"/>
      <c r="U113" s="443"/>
      <c r="V113" s="443"/>
    </row>
    <row r="114" spans="1:22" ht="14.25" thickBot="1" x14ac:dyDescent="0.25">
      <c r="A114" s="973"/>
      <c r="B114" s="1039" t="s">
        <v>3942</v>
      </c>
      <c r="C114" s="1044">
        <v>83</v>
      </c>
      <c r="D114" s="340">
        <v>434203</v>
      </c>
      <c r="E114" s="340">
        <v>65498743.221521005</v>
      </c>
      <c r="F114" s="340">
        <v>11796738.288106</v>
      </c>
      <c r="G114" s="340">
        <v>77295481.509627014</v>
      </c>
      <c r="H114" s="340">
        <v>315</v>
      </c>
      <c r="I114" s="340">
        <v>2480520.12</v>
      </c>
      <c r="J114" s="340">
        <v>1607208.3299999998</v>
      </c>
      <c r="K114" s="340">
        <v>4087728.4499999997</v>
      </c>
      <c r="L114" s="340">
        <v>0</v>
      </c>
      <c r="M114" s="340">
        <v>0</v>
      </c>
      <c r="N114" s="340">
        <v>0</v>
      </c>
      <c r="O114" s="340">
        <v>0</v>
      </c>
      <c r="P114" s="443"/>
      <c r="Q114" s="443"/>
      <c r="R114" s="443"/>
      <c r="S114" s="443"/>
      <c r="T114" s="443"/>
      <c r="U114" s="443"/>
      <c r="V114" s="443"/>
    </row>
    <row r="115" spans="1:22" x14ac:dyDescent="0.2">
      <c r="A115" s="971" t="s">
        <v>958</v>
      </c>
      <c r="B115" s="1036" t="s">
        <v>3936</v>
      </c>
      <c r="C115" s="1042">
        <v>10</v>
      </c>
      <c r="D115" s="335">
        <v>125687</v>
      </c>
      <c r="E115" s="335">
        <v>5277041.1499999994</v>
      </c>
      <c r="F115" s="335">
        <v>0</v>
      </c>
      <c r="G115" s="335">
        <v>5277041.1499999994</v>
      </c>
      <c r="H115" s="335">
        <v>0</v>
      </c>
      <c r="I115" s="335">
        <v>0</v>
      </c>
      <c r="J115" s="335">
        <v>0</v>
      </c>
      <c r="K115" s="335">
        <v>0</v>
      </c>
      <c r="L115" s="335">
        <v>0</v>
      </c>
      <c r="M115" s="335">
        <v>0</v>
      </c>
      <c r="N115" s="335">
        <v>0</v>
      </c>
      <c r="O115" s="335">
        <v>0</v>
      </c>
      <c r="P115" s="443"/>
      <c r="Q115" s="443"/>
      <c r="R115" s="443"/>
      <c r="S115" s="443"/>
      <c r="T115" s="443"/>
      <c r="U115" s="443"/>
      <c r="V115" s="443"/>
    </row>
    <row r="116" spans="1:22" x14ac:dyDescent="0.2">
      <c r="A116" s="972"/>
      <c r="B116" s="1037" t="s">
        <v>3937</v>
      </c>
      <c r="C116" s="1043">
        <v>2</v>
      </c>
      <c r="D116" s="339">
        <v>83</v>
      </c>
      <c r="E116" s="339">
        <v>72221.94</v>
      </c>
      <c r="F116" s="339">
        <v>0</v>
      </c>
      <c r="G116" s="339">
        <v>72221.94</v>
      </c>
      <c r="H116" s="339">
        <v>0</v>
      </c>
      <c r="I116" s="339">
        <v>0</v>
      </c>
      <c r="J116" s="339">
        <v>0</v>
      </c>
      <c r="K116" s="339">
        <v>0</v>
      </c>
      <c r="L116" s="339">
        <v>0</v>
      </c>
      <c r="M116" s="339">
        <v>0</v>
      </c>
      <c r="N116" s="339">
        <v>0</v>
      </c>
      <c r="O116" s="339">
        <v>0</v>
      </c>
      <c r="P116" s="443"/>
      <c r="Q116" s="443"/>
      <c r="R116" s="443"/>
      <c r="S116" s="443"/>
      <c r="T116" s="443"/>
      <c r="U116" s="443"/>
      <c r="V116" s="443"/>
    </row>
    <row r="117" spans="1:22" x14ac:dyDescent="0.2">
      <c r="A117" s="972"/>
      <c r="B117" s="1037" t="s">
        <v>3938</v>
      </c>
      <c r="C117" s="1043">
        <v>22</v>
      </c>
      <c r="D117" s="339">
        <v>9182</v>
      </c>
      <c r="E117" s="339">
        <v>38875085.600000001</v>
      </c>
      <c r="F117" s="339">
        <v>65751.069999999992</v>
      </c>
      <c r="G117" s="339">
        <v>64577473.619999997</v>
      </c>
      <c r="H117" s="339">
        <v>8169</v>
      </c>
      <c r="I117" s="339">
        <v>9793628.4299999997</v>
      </c>
      <c r="J117" s="339">
        <v>0</v>
      </c>
      <c r="K117" s="339">
        <v>23834913.300000001</v>
      </c>
      <c r="L117" s="339">
        <v>0</v>
      </c>
      <c r="M117" s="339">
        <v>0</v>
      </c>
      <c r="N117" s="339">
        <v>0</v>
      </c>
      <c r="O117" s="339">
        <v>0</v>
      </c>
      <c r="P117" s="443"/>
      <c r="Q117" s="443"/>
      <c r="R117" s="443"/>
      <c r="S117" s="443"/>
      <c r="T117" s="443"/>
      <c r="U117" s="443"/>
      <c r="V117" s="443"/>
    </row>
    <row r="118" spans="1:22" x14ac:dyDescent="0.2">
      <c r="A118" s="972"/>
      <c r="B118" s="1038" t="s">
        <v>3939</v>
      </c>
      <c r="C118" s="1043">
        <v>0</v>
      </c>
      <c r="D118" s="339">
        <v>0</v>
      </c>
      <c r="E118" s="339">
        <v>0</v>
      </c>
      <c r="F118" s="339">
        <v>0</v>
      </c>
      <c r="G118" s="339">
        <v>0</v>
      </c>
      <c r="H118" s="339">
        <v>0</v>
      </c>
      <c r="I118" s="339">
        <v>0</v>
      </c>
      <c r="J118" s="339">
        <v>0</v>
      </c>
      <c r="K118" s="339">
        <v>0</v>
      </c>
      <c r="L118" s="339">
        <v>0</v>
      </c>
      <c r="M118" s="339">
        <v>0</v>
      </c>
      <c r="N118" s="339">
        <v>0</v>
      </c>
      <c r="O118" s="339">
        <v>0</v>
      </c>
      <c r="P118" s="443"/>
      <c r="Q118" s="443"/>
      <c r="R118" s="443"/>
      <c r="S118" s="443"/>
      <c r="T118" s="443"/>
      <c r="U118" s="443"/>
      <c r="V118" s="443"/>
    </row>
    <row r="119" spans="1:22" x14ac:dyDescent="0.2">
      <c r="A119" s="972"/>
      <c r="B119" s="1037" t="s">
        <v>3940</v>
      </c>
      <c r="C119" s="1043">
        <v>0</v>
      </c>
      <c r="D119" s="339">
        <v>0</v>
      </c>
      <c r="E119" s="339">
        <v>0</v>
      </c>
      <c r="F119" s="339">
        <v>0</v>
      </c>
      <c r="G119" s="339">
        <v>0</v>
      </c>
      <c r="H119" s="339">
        <v>0</v>
      </c>
      <c r="I119" s="339">
        <v>0</v>
      </c>
      <c r="J119" s="339">
        <v>0</v>
      </c>
      <c r="K119" s="339">
        <v>0</v>
      </c>
      <c r="L119" s="339">
        <v>0</v>
      </c>
      <c r="M119" s="339">
        <v>0</v>
      </c>
      <c r="N119" s="339">
        <v>0</v>
      </c>
      <c r="O119" s="339">
        <v>0</v>
      </c>
      <c r="P119" s="443"/>
      <c r="Q119" s="443"/>
      <c r="R119" s="443"/>
      <c r="S119" s="443"/>
      <c r="T119" s="443"/>
      <c r="U119" s="443"/>
      <c r="V119" s="443"/>
    </row>
    <row r="120" spans="1:22" x14ac:dyDescent="0.2">
      <c r="A120" s="972"/>
      <c r="B120" s="1037" t="s">
        <v>3941</v>
      </c>
      <c r="C120" s="1043">
        <v>1</v>
      </c>
      <c r="D120" s="339">
        <v>425</v>
      </c>
      <c r="E120" s="339">
        <v>744466.87</v>
      </c>
      <c r="F120" s="339">
        <v>0</v>
      </c>
      <c r="G120" s="339">
        <v>1467365.48</v>
      </c>
      <c r="H120" s="339">
        <v>0</v>
      </c>
      <c r="I120" s="339">
        <v>0</v>
      </c>
      <c r="J120" s="339">
        <v>0</v>
      </c>
      <c r="K120" s="339">
        <v>0</v>
      </c>
      <c r="L120" s="339">
        <v>0</v>
      </c>
      <c r="M120" s="339">
        <v>0</v>
      </c>
      <c r="N120" s="339">
        <v>0</v>
      </c>
      <c r="O120" s="339">
        <v>0</v>
      </c>
      <c r="P120" s="443"/>
      <c r="Q120" s="443"/>
      <c r="R120" s="443"/>
      <c r="S120" s="443"/>
      <c r="T120" s="443"/>
      <c r="U120" s="443"/>
      <c r="V120" s="443"/>
    </row>
    <row r="121" spans="1:22" ht="14.25" thickBot="1" x14ac:dyDescent="0.25">
      <c r="A121" s="973"/>
      <c r="B121" s="1039" t="s">
        <v>3942</v>
      </c>
      <c r="C121" s="1044">
        <v>35</v>
      </c>
      <c r="D121" s="340">
        <v>135377</v>
      </c>
      <c r="E121" s="340">
        <v>44968815.559999995</v>
      </c>
      <c r="F121" s="340">
        <v>65751.069999999992</v>
      </c>
      <c r="G121" s="340">
        <v>71394102.189999998</v>
      </c>
      <c r="H121" s="340">
        <v>8169</v>
      </c>
      <c r="I121" s="340">
        <v>9793628.4299999997</v>
      </c>
      <c r="J121" s="340">
        <v>0</v>
      </c>
      <c r="K121" s="340">
        <v>23834913.300000001</v>
      </c>
      <c r="L121" s="340">
        <v>0</v>
      </c>
      <c r="M121" s="340">
        <v>0</v>
      </c>
      <c r="N121" s="340">
        <v>0</v>
      </c>
      <c r="O121" s="340">
        <v>0</v>
      </c>
      <c r="P121" s="443"/>
      <c r="Q121" s="443"/>
      <c r="R121" s="443"/>
      <c r="S121" s="443"/>
      <c r="T121" s="443"/>
      <c r="U121" s="443"/>
      <c r="V121" s="443"/>
    </row>
    <row r="122" spans="1:22" x14ac:dyDescent="0.2">
      <c r="A122" s="971" t="s">
        <v>1419</v>
      </c>
      <c r="B122" s="1036" t="s">
        <v>3936</v>
      </c>
      <c r="C122" s="1042">
        <v>1</v>
      </c>
      <c r="D122" s="335">
        <v>1341840</v>
      </c>
      <c r="E122" s="335">
        <v>187317822.68000001</v>
      </c>
      <c r="F122" s="335">
        <v>0</v>
      </c>
      <c r="G122" s="335">
        <v>187317822.68000001</v>
      </c>
      <c r="H122" s="335">
        <v>0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443"/>
      <c r="Q122" s="443"/>
      <c r="R122" s="443"/>
      <c r="S122" s="443"/>
      <c r="T122" s="443"/>
      <c r="U122" s="443"/>
      <c r="V122" s="443"/>
    </row>
    <row r="123" spans="1:22" x14ac:dyDescent="0.2">
      <c r="A123" s="972"/>
      <c r="B123" s="1037" t="s">
        <v>3937</v>
      </c>
      <c r="C123" s="1043">
        <v>1</v>
      </c>
      <c r="D123" s="339">
        <v>1995</v>
      </c>
      <c r="E123" s="339">
        <v>1226926.94</v>
      </c>
      <c r="F123" s="339">
        <v>0</v>
      </c>
      <c r="G123" s="339">
        <v>1226926.94</v>
      </c>
      <c r="H123" s="339">
        <v>0</v>
      </c>
      <c r="I123" s="339">
        <v>0</v>
      </c>
      <c r="J123" s="339">
        <v>0</v>
      </c>
      <c r="K123" s="339">
        <v>0</v>
      </c>
      <c r="L123" s="339">
        <v>0</v>
      </c>
      <c r="M123" s="339">
        <v>0</v>
      </c>
      <c r="N123" s="339">
        <v>0</v>
      </c>
      <c r="O123" s="339">
        <v>0</v>
      </c>
      <c r="P123" s="443"/>
      <c r="Q123" s="443"/>
      <c r="R123" s="443"/>
      <c r="S123" s="443"/>
      <c r="T123" s="443"/>
      <c r="U123" s="443"/>
      <c r="V123" s="443"/>
    </row>
    <row r="124" spans="1:22" x14ac:dyDescent="0.2">
      <c r="A124" s="972"/>
      <c r="B124" s="1037" t="s">
        <v>3938</v>
      </c>
      <c r="C124" s="1043">
        <v>3</v>
      </c>
      <c r="D124" s="339">
        <v>7</v>
      </c>
      <c r="E124" s="339">
        <v>36185.06</v>
      </c>
      <c r="F124" s="339">
        <v>0</v>
      </c>
      <c r="G124" s="339">
        <v>53922.709999999992</v>
      </c>
      <c r="H124" s="339">
        <v>12</v>
      </c>
      <c r="I124" s="339">
        <v>29235.58</v>
      </c>
      <c r="J124" s="339">
        <v>0</v>
      </c>
      <c r="K124" s="339">
        <v>71972.28</v>
      </c>
      <c r="L124" s="339">
        <v>0</v>
      </c>
      <c r="M124" s="339">
        <v>0</v>
      </c>
      <c r="N124" s="339">
        <v>0</v>
      </c>
      <c r="O124" s="339">
        <v>0</v>
      </c>
      <c r="P124" s="443"/>
      <c r="Q124" s="443"/>
      <c r="R124" s="443"/>
      <c r="S124" s="443"/>
      <c r="T124" s="443"/>
      <c r="U124" s="443"/>
      <c r="V124" s="443"/>
    </row>
    <row r="125" spans="1:22" x14ac:dyDescent="0.2">
      <c r="A125" s="972"/>
      <c r="B125" s="1038" t="s">
        <v>3939</v>
      </c>
      <c r="C125" s="1043">
        <v>0</v>
      </c>
      <c r="D125" s="339">
        <v>0</v>
      </c>
      <c r="E125" s="339">
        <v>0</v>
      </c>
      <c r="F125" s="339">
        <v>0</v>
      </c>
      <c r="G125" s="339">
        <v>0</v>
      </c>
      <c r="H125" s="339">
        <v>0</v>
      </c>
      <c r="I125" s="339">
        <v>0</v>
      </c>
      <c r="J125" s="339">
        <v>0</v>
      </c>
      <c r="K125" s="339">
        <v>0</v>
      </c>
      <c r="L125" s="339">
        <v>0</v>
      </c>
      <c r="M125" s="339">
        <v>0</v>
      </c>
      <c r="N125" s="339">
        <v>0</v>
      </c>
      <c r="O125" s="339">
        <v>0</v>
      </c>
      <c r="P125" s="443"/>
      <c r="Q125" s="443"/>
      <c r="R125" s="443"/>
      <c r="S125" s="443"/>
      <c r="T125" s="443"/>
      <c r="U125" s="443"/>
      <c r="V125" s="443"/>
    </row>
    <row r="126" spans="1:22" x14ac:dyDescent="0.2">
      <c r="A126" s="972"/>
      <c r="B126" s="1037" t="s">
        <v>3940</v>
      </c>
      <c r="C126" s="1043">
        <v>0</v>
      </c>
      <c r="D126" s="339">
        <v>0</v>
      </c>
      <c r="E126" s="339">
        <v>0</v>
      </c>
      <c r="F126" s="339">
        <v>0</v>
      </c>
      <c r="G126" s="339">
        <v>0</v>
      </c>
      <c r="H126" s="339">
        <v>0</v>
      </c>
      <c r="I126" s="339">
        <v>0</v>
      </c>
      <c r="J126" s="339">
        <v>0</v>
      </c>
      <c r="K126" s="339">
        <v>0</v>
      </c>
      <c r="L126" s="339">
        <v>0</v>
      </c>
      <c r="M126" s="339">
        <v>0</v>
      </c>
      <c r="N126" s="339">
        <v>0</v>
      </c>
      <c r="O126" s="339">
        <v>0</v>
      </c>
      <c r="P126" s="443"/>
      <c r="Q126" s="443"/>
      <c r="R126" s="443"/>
      <c r="S126" s="443"/>
      <c r="T126" s="443"/>
      <c r="U126" s="443"/>
      <c r="V126" s="443"/>
    </row>
    <row r="127" spans="1:22" x14ac:dyDescent="0.2">
      <c r="A127" s="972"/>
      <c r="B127" s="1037" t="s">
        <v>3941</v>
      </c>
      <c r="C127" s="1043">
        <v>0</v>
      </c>
      <c r="D127" s="339">
        <v>0</v>
      </c>
      <c r="E127" s="339">
        <v>0</v>
      </c>
      <c r="F127" s="339">
        <v>0</v>
      </c>
      <c r="G127" s="339">
        <v>0</v>
      </c>
      <c r="H127" s="339">
        <v>0</v>
      </c>
      <c r="I127" s="339">
        <v>0</v>
      </c>
      <c r="J127" s="339">
        <v>0</v>
      </c>
      <c r="K127" s="339">
        <v>0</v>
      </c>
      <c r="L127" s="339">
        <v>0</v>
      </c>
      <c r="M127" s="339">
        <v>0</v>
      </c>
      <c r="N127" s="339">
        <v>0</v>
      </c>
      <c r="O127" s="339">
        <v>0</v>
      </c>
      <c r="P127" s="443"/>
      <c r="Q127" s="443"/>
      <c r="R127" s="443"/>
      <c r="S127" s="443"/>
      <c r="T127" s="443"/>
      <c r="U127" s="443"/>
      <c r="V127" s="443"/>
    </row>
    <row r="128" spans="1:22" ht="14.25" thickBot="1" x14ac:dyDescent="0.25">
      <c r="A128" s="973"/>
      <c r="B128" s="1039" t="s">
        <v>3942</v>
      </c>
      <c r="C128" s="1044">
        <v>5</v>
      </c>
      <c r="D128" s="340">
        <v>1343842</v>
      </c>
      <c r="E128" s="340">
        <v>188580934.68000001</v>
      </c>
      <c r="F128" s="340">
        <v>0</v>
      </c>
      <c r="G128" s="340">
        <v>188598672.33000001</v>
      </c>
      <c r="H128" s="340">
        <v>12</v>
      </c>
      <c r="I128" s="340">
        <v>29235.58</v>
      </c>
      <c r="J128" s="340">
        <v>0</v>
      </c>
      <c r="K128" s="340">
        <v>71972.28</v>
      </c>
      <c r="L128" s="340">
        <v>0</v>
      </c>
      <c r="M128" s="340">
        <v>0</v>
      </c>
      <c r="N128" s="340">
        <v>0</v>
      </c>
      <c r="O128" s="340">
        <v>0</v>
      </c>
      <c r="P128" s="443"/>
      <c r="Q128" s="443"/>
      <c r="R128" s="443"/>
      <c r="S128" s="443"/>
      <c r="T128" s="443"/>
      <c r="U128" s="443"/>
      <c r="V128" s="443"/>
    </row>
    <row r="129" spans="1:22" x14ac:dyDescent="0.2">
      <c r="A129" s="971" t="s">
        <v>1533</v>
      </c>
      <c r="B129" s="1036" t="s">
        <v>3936</v>
      </c>
      <c r="C129" s="1042">
        <v>0</v>
      </c>
      <c r="D129" s="335">
        <v>438735</v>
      </c>
      <c r="E129" s="335">
        <v>0</v>
      </c>
      <c r="F129" s="335">
        <v>0</v>
      </c>
      <c r="G129" s="335">
        <v>30610450</v>
      </c>
      <c r="H129" s="335">
        <v>0</v>
      </c>
      <c r="I129" s="335">
        <v>0</v>
      </c>
      <c r="J129" s="335">
        <v>0</v>
      </c>
      <c r="K129" s="335">
        <v>0</v>
      </c>
      <c r="L129" s="335">
        <v>0</v>
      </c>
      <c r="M129" s="335">
        <v>0</v>
      </c>
      <c r="N129" s="335">
        <v>0</v>
      </c>
      <c r="O129" s="335">
        <v>0</v>
      </c>
      <c r="P129" s="443"/>
      <c r="Q129" s="443"/>
      <c r="R129" s="443"/>
      <c r="S129" s="443"/>
      <c r="T129" s="443"/>
      <c r="U129" s="443"/>
      <c r="V129" s="443"/>
    </row>
    <row r="130" spans="1:22" x14ac:dyDescent="0.2">
      <c r="A130" s="972"/>
      <c r="B130" s="1037" t="s">
        <v>3937</v>
      </c>
      <c r="C130" s="1043">
        <v>0</v>
      </c>
      <c r="D130" s="339">
        <v>0</v>
      </c>
      <c r="E130" s="339">
        <v>0</v>
      </c>
      <c r="F130" s="339">
        <v>0</v>
      </c>
      <c r="G130" s="339">
        <v>0</v>
      </c>
      <c r="H130" s="339">
        <v>0</v>
      </c>
      <c r="I130" s="339">
        <v>0</v>
      </c>
      <c r="J130" s="339">
        <v>0</v>
      </c>
      <c r="K130" s="339">
        <v>0</v>
      </c>
      <c r="L130" s="339">
        <v>0</v>
      </c>
      <c r="M130" s="339">
        <v>0</v>
      </c>
      <c r="N130" s="339">
        <v>0</v>
      </c>
      <c r="O130" s="339">
        <v>0</v>
      </c>
      <c r="P130" s="443"/>
      <c r="Q130" s="443"/>
      <c r="R130" s="443"/>
      <c r="S130" s="443"/>
      <c r="T130" s="443"/>
      <c r="U130" s="443"/>
      <c r="V130" s="443"/>
    </row>
    <row r="131" spans="1:22" x14ac:dyDescent="0.2">
      <c r="A131" s="972"/>
      <c r="B131" s="1037" t="s">
        <v>3938</v>
      </c>
      <c r="C131" s="1043">
        <v>0</v>
      </c>
      <c r="D131" s="339">
        <v>0</v>
      </c>
      <c r="E131" s="339">
        <v>0</v>
      </c>
      <c r="F131" s="339">
        <v>0</v>
      </c>
      <c r="G131" s="339">
        <v>0</v>
      </c>
      <c r="H131" s="339">
        <v>0</v>
      </c>
      <c r="I131" s="339">
        <v>0</v>
      </c>
      <c r="J131" s="339">
        <v>0</v>
      </c>
      <c r="K131" s="339">
        <v>0</v>
      </c>
      <c r="L131" s="339">
        <v>0</v>
      </c>
      <c r="M131" s="339">
        <v>0</v>
      </c>
      <c r="N131" s="339">
        <v>0</v>
      </c>
      <c r="O131" s="339">
        <v>0</v>
      </c>
      <c r="P131" s="443"/>
      <c r="Q131" s="443"/>
      <c r="R131" s="443"/>
      <c r="S131" s="443"/>
      <c r="T131" s="443"/>
      <c r="U131" s="443"/>
      <c r="V131" s="443"/>
    </row>
    <row r="132" spans="1:22" x14ac:dyDescent="0.2">
      <c r="A132" s="972"/>
      <c r="B132" s="1038" t="s">
        <v>3939</v>
      </c>
      <c r="C132" s="1043">
        <v>0</v>
      </c>
      <c r="D132" s="339">
        <v>0</v>
      </c>
      <c r="E132" s="339">
        <v>0</v>
      </c>
      <c r="F132" s="339">
        <v>0</v>
      </c>
      <c r="G132" s="339">
        <v>0</v>
      </c>
      <c r="H132" s="339">
        <v>0</v>
      </c>
      <c r="I132" s="339">
        <v>0</v>
      </c>
      <c r="J132" s="339">
        <v>0</v>
      </c>
      <c r="K132" s="339">
        <v>0</v>
      </c>
      <c r="L132" s="339">
        <v>0</v>
      </c>
      <c r="M132" s="339">
        <v>0</v>
      </c>
      <c r="N132" s="339">
        <v>0</v>
      </c>
      <c r="O132" s="339">
        <v>0</v>
      </c>
      <c r="P132" s="443"/>
      <c r="Q132" s="443"/>
      <c r="R132" s="443"/>
      <c r="S132" s="443"/>
      <c r="T132" s="443"/>
      <c r="U132" s="443"/>
      <c r="V132" s="443"/>
    </row>
    <row r="133" spans="1:22" x14ac:dyDescent="0.2">
      <c r="A133" s="972"/>
      <c r="B133" s="1037" t="s">
        <v>3940</v>
      </c>
      <c r="C133" s="1043">
        <v>0</v>
      </c>
      <c r="D133" s="339">
        <v>0</v>
      </c>
      <c r="E133" s="339">
        <v>0</v>
      </c>
      <c r="F133" s="339">
        <v>0</v>
      </c>
      <c r="G133" s="339">
        <v>0</v>
      </c>
      <c r="H133" s="339">
        <v>0</v>
      </c>
      <c r="I133" s="339">
        <v>0</v>
      </c>
      <c r="J133" s="339">
        <v>0</v>
      </c>
      <c r="K133" s="339">
        <v>0</v>
      </c>
      <c r="L133" s="339">
        <v>0</v>
      </c>
      <c r="M133" s="339">
        <v>0</v>
      </c>
      <c r="N133" s="339">
        <v>0</v>
      </c>
      <c r="O133" s="339">
        <v>0</v>
      </c>
      <c r="P133" s="443"/>
      <c r="Q133" s="443"/>
      <c r="R133" s="443"/>
      <c r="S133" s="443"/>
      <c r="T133" s="443"/>
      <c r="U133" s="443"/>
      <c r="V133" s="443"/>
    </row>
    <row r="134" spans="1:22" x14ac:dyDescent="0.2">
      <c r="A134" s="972"/>
      <c r="B134" s="1037" t="s">
        <v>3941</v>
      </c>
      <c r="C134" s="1043">
        <v>0</v>
      </c>
      <c r="D134" s="339">
        <v>0</v>
      </c>
      <c r="E134" s="339">
        <v>0</v>
      </c>
      <c r="F134" s="339">
        <v>0</v>
      </c>
      <c r="G134" s="339">
        <v>0</v>
      </c>
      <c r="H134" s="339">
        <v>0</v>
      </c>
      <c r="I134" s="339">
        <v>0</v>
      </c>
      <c r="J134" s="339">
        <v>0</v>
      </c>
      <c r="K134" s="339">
        <v>0</v>
      </c>
      <c r="L134" s="339">
        <v>0</v>
      </c>
      <c r="M134" s="339">
        <v>0</v>
      </c>
      <c r="N134" s="339">
        <v>0</v>
      </c>
      <c r="O134" s="339">
        <v>0</v>
      </c>
      <c r="P134" s="443"/>
      <c r="Q134" s="443"/>
      <c r="R134" s="443"/>
      <c r="S134" s="443"/>
      <c r="T134" s="443"/>
      <c r="U134" s="443"/>
      <c r="V134" s="443"/>
    </row>
    <row r="135" spans="1:22" ht="14.25" thickBot="1" x14ac:dyDescent="0.25">
      <c r="A135" s="973"/>
      <c r="B135" s="1039" t="s">
        <v>3942</v>
      </c>
      <c r="C135" s="1044">
        <v>0</v>
      </c>
      <c r="D135" s="340">
        <v>438735</v>
      </c>
      <c r="E135" s="340">
        <v>0</v>
      </c>
      <c r="F135" s="340">
        <v>0</v>
      </c>
      <c r="G135" s="340">
        <v>30610450</v>
      </c>
      <c r="H135" s="340">
        <v>0</v>
      </c>
      <c r="I135" s="340">
        <v>0</v>
      </c>
      <c r="J135" s="340">
        <v>0</v>
      </c>
      <c r="K135" s="340">
        <v>0</v>
      </c>
      <c r="L135" s="340">
        <v>0</v>
      </c>
      <c r="M135" s="340">
        <v>0</v>
      </c>
      <c r="N135" s="340">
        <v>0</v>
      </c>
      <c r="O135" s="340">
        <v>0</v>
      </c>
      <c r="P135" s="443"/>
      <c r="Q135" s="443"/>
      <c r="R135" s="443"/>
      <c r="S135" s="443"/>
      <c r="T135" s="443"/>
      <c r="U135" s="443"/>
      <c r="V135" s="443"/>
    </row>
    <row r="136" spans="1:22" x14ac:dyDescent="0.2">
      <c r="A136" s="971" t="s">
        <v>1927</v>
      </c>
      <c r="B136" s="1036" t="s">
        <v>3936</v>
      </c>
      <c r="C136" s="1042">
        <v>5</v>
      </c>
      <c r="D136" s="335">
        <v>905826</v>
      </c>
      <c r="E136" s="335">
        <v>65928337.869996019</v>
      </c>
      <c r="F136" s="335">
        <v>0</v>
      </c>
      <c r="G136" s="335">
        <v>65928337.869996019</v>
      </c>
      <c r="H136" s="335">
        <v>0</v>
      </c>
      <c r="I136" s="335">
        <v>0</v>
      </c>
      <c r="J136" s="335">
        <v>0</v>
      </c>
      <c r="K136" s="335">
        <v>0</v>
      </c>
      <c r="L136" s="335">
        <v>0</v>
      </c>
      <c r="M136" s="335">
        <v>0</v>
      </c>
      <c r="N136" s="335">
        <v>0</v>
      </c>
      <c r="O136" s="335">
        <v>0</v>
      </c>
      <c r="P136" s="443"/>
      <c r="Q136" s="443"/>
      <c r="R136" s="443"/>
      <c r="S136" s="443"/>
      <c r="T136" s="443"/>
      <c r="U136" s="443"/>
      <c r="V136" s="443"/>
    </row>
    <row r="137" spans="1:22" x14ac:dyDescent="0.2">
      <c r="A137" s="972"/>
      <c r="B137" s="1037" t="s">
        <v>3937</v>
      </c>
      <c r="C137" s="1043">
        <v>6</v>
      </c>
      <c r="D137" s="339">
        <v>2419</v>
      </c>
      <c r="E137" s="339">
        <v>516140.90900990739</v>
      </c>
      <c r="F137" s="339">
        <v>0</v>
      </c>
      <c r="G137" s="339">
        <v>516140.90900990739</v>
      </c>
      <c r="H137" s="339">
        <v>0</v>
      </c>
      <c r="I137" s="339">
        <v>0</v>
      </c>
      <c r="J137" s="339">
        <v>0</v>
      </c>
      <c r="K137" s="339">
        <v>0</v>
      </c>
      <c r="L137" s="339">
        <v>0</v>
      </c>
      <c r="M137" s="339">
        <v>0</v>
      </c>
      <c r="N137" s="339">
        <v>0</v>
      </c>
      <c r="O137" s="339">
        <v>0</v>
      </c>
      <c r="P137" s="443"/>
      <c r="Q137" s="443"/>
      <c r="R137" s="443"/>
      <c r="S137" s="443"/>
      <c r="T137" s="443"/>
      <c r="U137" s="443"/>
      <c r="V137" s="443"/>
    </row>
    <row r="138" spans="1:22" x14ac:dyDescent="0.2">
      <c r="A138" s="972"/>
      <c r="B138" s="1037" t="s">
        <v>3938</v>
      </c>
      <c r="C138" s="1043">
        <v>23</v>
      </c>
      <c r="D138" s="339">
        <v>15079</v>
      </c>
      <c r="E138" s="339">
        <v>107206036.32675731</v>
      </c>
      <c r="F138" s="339">
        <v>46487841.019587971</v>
      </c>
      <c r="G138" s="339">
        <v>153693877.34634528</v>
      </c>
      <c r="H138" s="339">
        <v>4029</v>
      </c>
      <c r="I138" s="339">
        <v>17553311.633833062</v>
      </c>
      <c r="J138" s="339">
        <v>12305975.706540966</v>
      </c>
      <c r="K138" s="339">
        <v>29859287.340374023</v>
      </c>
      <c r="L138" s="339">
        <v>0</v>
      </c>
      <c r="M138" s="339">
        <v>0</v>
      </c>
      <c r="N138" s="339">
        <v>0</v>
      </c>
      <c r="O138" s="339">
        <v>0</v>
      </c>
      <c r="P138" s="443"/>
      <c r="Q138" s="443"/>
      <c r="R138" s="443"/>
      <c r="S138" s="443"/>
      <c r="T138" s="443"/>
      <c r="U138" s="443"/>
      <c r="V138" s="443"/>
    </row>
    <row r="139" spans="1:22" x14ac:dyDescent="0.2">
      <c r="A139" s="972"/>
      <c r="B139" s="1038" t="s">
        <v>3939</v>
      </c>
      <c r="C139" s="1043">
        <v>0</v>
      </c>
      <c r="D139" s="339">
        <v>0</v>
      </c>
      <c r="E139" s="339">
        <v>0</v>
      </c>
      <c r="F139" s="339">
        <v>0</v>
      </c>
      <c r="G139" s="339">
        <v>0</v>
      </c>
      <c r="H139" s="339">
        <v>0</v>
      </c>
      <c r="I139" s="339">
        <v>0</v>
      </c>
      <c r="J139" s="339">
        <v>0</v>
      </c>
      <c r="K139" s="339">
        <v>0</v>
      </c>
      <c r="L139" s="339">
        <v>0</v>
      </c>
      <c r="M139" s="339">
        <v>0</v>
      </c>
      <c r="N139" s="339">
        <v>0</v>
      </c>
      <c r="O139" s="339">
        <v>0</v>
      </c>
      <c r="P139" s="443"/>
      <c r="Q139" s="443"/>
      <c r="R139" s="443"/>
      <c r="S139" s="443"/>
      <c r="T139" s="443"/>
      <c r="U139" s="443"/>
      <c r="V139" s="443"/>
    </row>
    <row r="140" spans="1:22" x14ac:dyDescent="0.2">
      <c r="A140" s="972"/>
      <c r="B140" s="1037" t="s">
        <v>3940</v>
      </c>
      <c r="C140" s="1043">
        <v>1</v>
      </c>
      <c r="D140" s="339">
        <v>20</v>
      </c>
      <c r="E140" s="339">
        <v>113752.79000000001</v>
      </c>
      <c r="F140" s="339">
        <v>0</v>
      </c>
      <c r="G140" s="339">
        <v>113752.79000000001</v>
      </c>
      <c r="H140" s="339">
        <v>0</v>
      </c>
      <c r="I140" s="339">
        <v>0</v>
      </c>
      <c r="J140" s="339">
        <v>0</v>
      </c>
      <c r="K140" s="339">
        <v>0</v>
      </c>
      <c r="L140" s="339">
        <v>0</v>
      </c>
      <c r="M140" s="339">
        <v>0</v>
      </c>
      <c r="N140" s="339">
        <v>0</v>
      </c>
      <c r="O140" s="339">
        <v>0</v>
      </c>
      <c r="P140" s="443"/>
      <c r="Q140" s="443"/>
      <c r="R140" s="443"/>
      <c r="S140" s="443"/>
      <c r="T140" s="443"/>
      <c r="U140" s="443"/>
      <c r="V140" s="443"/>
    </row>
    <row r="141" spans="1:22" x14ac:dyDescent="0.2">
      <c r="A141" s="972"/>
      <c r="B141" s="1037" t="s">
        <v>3941</v>
      </c>
      <c r="C141" s="1043">
        <v>0</v>
      </c>
      <c r="D141" s="339">
        <v>144</v>
      </c>
      <c r="E141" s="339">
        <v>4942748.7303267056</v>
      </c>
      <c r="F141" s="339">
        <v>0</v>
      </c>
      <c r="G141" s="339">
        <v>4942748.7303267056</v>
      </c>
      <c r="H141" s="339">
        <v>0</v>
      </c>
      <c r="I141" s="339">
        <v>0</v>
      </c>
      <c r="J141" s="339">
        <v>0</v>
      </c>
      <c r="K141" s="339">
        <v>0</v>
      </c>
      <c r="L141" s="339">
        <v>0</v>
      </c>
      <c r="M141" s="339">
        <v>0</v>
      </c>
      <c r="N141" s="339">
        <v>0</v>
      </c>
      <c r="O141" s="339">
        <v>0</v>
      </c>
      <c r="P141" s="443"/>
      <c r="Q141" s="443"/>
      <c r="R141" s="443"/>
      <c r="S141" s="443"/>
      <c r="T141" s="443"/>
      <c r="U141" s="443"/>
      <c r="V141" s="443"/>
    </row>
    <row r="142" spans="1:22" ht="14.25" thickBot="1" x14ac:dyDescent="0.25">
      <c r="A142" s="973"/>
      <c r="B142" s="1039" t="s">
        <v>3942</v>
      </c>
      <c r="C142" s="1044">
        <v>35</v>
      </c>
      <c r="D142" s="340">
        <v>923488</v>
      </c>
      <c r="E142" s="340">
        <v>178707016.62608993</v>
      </c>
      <c r="F142" s="340">
        <v>46487841.019587971</v>
      </c>
      <c r="G142" s="340">
        <v>225194857.64567789</v>
      </c>
      <c r="H142" s="340">
        <v>4029</v>
      </c>
      <c r="I142" s="340">
        <v>17553311.633833062</v>
      </c>
      <c r="J142" s="340">
        <v>12305975.706540966</v>
      </c>
      <c r="K142" s="340">
        <v>29859287.340374023</v>
      </c>
      <c r="L142" s="340">
        <v>0</v>
      </c>
      <c r="M142" s="340">
        <v>0</v>
      </c>
      <c r="N142" s="340">
        <v>0</v>
      </c>
      <c r="O142" s="340">
        <v>0</v>
      </c>
      <c r="P142" s="443"/>
      <c r="Q142" s="443"/>
      <c r="R142" s="443"/>
      <c r="S142" s="443"/>
      <c r="T142" s="443"/>
      <c r="U142" s="443"/>
      <c r="V142" s="443"/>
    </row>
    <row r="143" spans="1:22" x14ac:dyDescent="0.2">
      <c r="A143" s="971" t="s">
        <v>1536</v>
      </c>
      <c r="B143" s="1036" t="s">
        <v>3936</v>
      </c>
      <c r="C143" s="1042">
        <v>11</v>
      </c>
      <c r="D143" s="335">
        <v>1083286</v>
      </c>
      <c r="E143" s="335">
        <v>72711666.769999996</v>
      </c>
      <c r="F143" s="335">
        <v>0</v>
      </c>
      <c r="G143" s="335">
        <v>72711666.769999996</v>
      </c>
      <c r="H143" s="335">
        <v>0</v>
      </c>
      <c r="I143" s="335">
        <v>0</v>
      </c>
      <c r="J143" s="335">
        <v>0</v>
      </c>
      <c r="K143" s="335">
        <v>0</v>
      </c>
      <c r="L143" s="335">
        <v>0</v>
      </c>
      <c r="M143" s="335">
        <v>0</v>
      </c>
      <c r="N143" s="335">
        <v>0</v>
      </c>
      <c r="O143" s="335">
        <v>0</v>
      </c>
      <c r="P143" s="443"/>
      <c r="Q143" s="443"/>
      <c r="R143" s="443"/>
      <c r="S143" s="443"/>
      <c r="T143" s="443"/>
      <c r="U143" s="443"/>
      <c r="V143" s="443"/>
    </row>
    <row r="144" spans="1:22" x14ac:dyDescent="0.2">
      <c r="A144" s="972"/>
      <c r="B144" s="1037" t="s">
        <v>3937</v>
      </c>
      <c r="C144" s="1043">
        <v>3</v>
      </c>
      <c r="D144" s="339">
        <v>5</v>
      </c>
      <c r="E144" s="339">
        <v>3068.7855960000002</v>
      </c>
      <c r="F144" s="339">
        <v>0</v>
      </c>
      <c r="G144" s="339">
        <v>3068.7855960000002</v>
      </c>
      <c r="H144" s="339">
        <v>0</v>
      </c>
      <c r="I144" s="339">
        <v>0</v>
      </c>
      <c r="J144" s="339">
        <v>0</v>
      </c>
      <c r="K144" s="339">
        <v>0</v>
      </c>
      <c r="L144" s="339">
        <v>0</v>
      </c>
      <c r="M144" s="339">
        <v>0</v>
      </c>
      <c r="N144" s="339">
        <v>0</v>
      </c>
      <c r="O144" s="339">
        <v>0</v>
      </c>
      <c r="P144" s="443"/>
      <c r="Q144" s="443"/>
      <c r="R144" s="443"/>
      <c r="S144" s="443"/>
      <c r="T144" s="443"/>
      <c r="U144" s="443"/>
      <c r="V144" s="443"/>
    </row>
    <row r="145" spans="1:22" x14ac:dyDescent="0.2">
      <c r="A145" s="972"/>
      <c r="B145" s="1037" t="s">
        <v>3938</v>
      </c>
      <c r="C145" s="1043">
        <v>60</v>
      </c>
      <c r="D145" s="339">
        <v>5465</v>
      </c>
      <c r="E145" s="339">
        <v>42277970.098471001</v>
      </c>
      <c r="F145" s="339">
        <v>97801435.410126001</v>
      </c>
      <c r="G145" s="339">
        <v>140079405.50859699</v>
      </c>
      <c r="H145" s="339">
        <v>2582</v>
      </c>
      <c r="I145" s="339">
        <v>6034111.3323069997</v>
      </c>
      <c r="J145" s="339">
        <v>54325615.991642095</v>
      </c>
      <c r="K145" s="339">
        <v>60359727.323949099</v>
      </c>
      <c r="L145" s="339">
        <v>0</v>
      </c>
      <c r="M145" s="339">
        <v>0</v>
      </c>
      <c r="N145" s="339">
        <v>0</v>
      </c>
      <c r="O145" s="339">
        <v>0</v>
      </c>
      <c r="P145" s="443"/>
      <c r="Q145" s="443"/>
      <c r="R145" s="443"/>
      <c r="S145" s="443"/>
      <c r="T145" s="443"/>
      <c r="U145" s="443"/>
      <c r="V145" s="443"/>
    </row>
    <row r="146" spans="1:22" x14ac:dyDescent="0.2">
      <c r="A146" s="972"/>
      <c r="B146" s="1038" t="s">
        <v>3939</v>
      </c>
      <c r="C146" s="1043">
        <v>15</v>
      </c>
      <c r="D146" s="339">
        <v>3199</v>
      </c>
      <c r="E146" s="339">
        <v>23390141.971258</v>
      </c>
      <c r="F146" s="339">
        <v>16506324.102868</v>
      </c>
      <c r="G146" s="339">
        <v>39896466.074126005</v>
      </c>
      <c r="H146" s="339">
        <v>301</v>
      </c>
      <c r="I146" s="339">
        <v>1719823.3530990002</v>
      </c>
      <c r="J146" s="339">
        <v>1207163.0185850002</v>
      </c>
      <c r="K146" s="339">
        <v>2926986.3716840004</v>
      </c>
      <c r="L146" s="339">
        <v>0</v>
      </c>
      <c r="M146" s="339">
        <v>0</v>
      </c>
      <c r="N146" s="339">
        <v>0</v>
      </c>
      <c r="O146" s="339">
        <v>0</v>
      </c>
      <c r="P146" s="443"/>
      <c r="Q146" s="443"/>
      <c r="R146" s="443"/>
      <c r="S146" s="443"/>
      <c r="T146" s="443"/>
      <c r="U146" s="443"/>
      <c r="V146" s="443"/>
    </row>
    <row r="147" spans="1:22" x14ac:dyDescent="0.2">
      <c r="A147" s="972"/>
      <c r="B147" s="1037" t="s">
        <v>3940</v>
      </c>
      <c r="C147" s="1043">
        <v>0</v>
      </c>
      <c r="D147" s="339">
        <v>0</v>
      </c>
      <c r="E147" s="339">
        <v>0</v>
      </c>
      <c r="F147" s="339">
        <v>0</v>
      </c>
      <c r="G147" s="339">
        <v>0</v>
      </c>
      <c r="H147" s="339">
        <v>0</v>
      </c>
      <c r="I147" s="339">
        <v>0</v>
      </c>
      <c r="J147" s="339">
        <v>0</v>
      </c>
      <c r="K147" s="339">
        <v>0</v>
      </c>
      <c r="L147" s="339">
        <v>0</v>
      </c>
      <c r="M147" s="339">
        <v>0</v>
      </c>
      <c r="N147" s="339">
        <v>0</v>
      </c>
      <c r="O147" s="339">
        <v>0</v>
      </c>
      <c r="P147" s="443"/>
      <c r="Q147" s="443"/>
      <c r="R147" s="443"/>
      <c r="S147" s="443"/>
      <c r="T147" s="443"/>
      <c r="U147" s="443"/>
      <c r="V147" s="443"/>
    </row>
    <row r="148" spans="1:22" x14ac:dyDescent="0.2">
      <c r="A148" s="972"/>
      <c r="B148" s="1037" t="s">
        <v>3941</v>
      </c>
      <c r="C148" s="1043">
        <v>3</v>
      </c>
      <c r="D148" s="339">
        <v>83</v>
      </c>
      <c r="E148" s="339">
        <v>1497030.0480832208</v>
      </c>
      <c r="F148" s="339">
        <v>23424.267964637827</v>
      </c>
      <c r="G148" s="339">
        <v>1520454.3160478587</v>
      </c>
      <c r="H148" s="339">
        <v>0</v>
      </c>
      <c r="I148" s="339">
        <v>0</v>
      </c>
      <c r="J148" s="339">
        <v>0</v>
      </c>
      <c r="K148" s="339">
        <v>0</v>
      </c>
      <c r="L148" s="339">
        <v>0</v>
      </c>
      <c r="M148" s="339">
        <v>0</v>
      </c>
      <c r="N148" s="339">
        <v>0</v>
      </c>
      <c r="O148" s="339">
        <v>0</v>
      </c>
      <c r="P148" s="443"/>
      <c r="Q148" s="443"/>
      <c r="R148" s="443"/>
      <c r="S148" s="443"/>
      <c r="T148" s="443"/>
      <c r="U148" s="443"/>
      <c r="V148" s="443"/>
    </row>
    <row r="149" spans="1:22" ht="14.25" thickBot="1" x14ac:dyDescent="0.25">
      <c r="A149" s="973"/>
      <c r="B149" s="1039" t="s">
        <v>3942</v>
      </c>
      <c r="C149" s="1044">
        <v>92</v>
      </c>
      <c r="D149" s="340">
        <v>1092038</v>
      </c>
      <c r="E149" s="340">
        <v>139879877.67340821</v>
      </c>
      <c r="F149" s="340">
        <v>114331183.78095864</v>
      </c>
      <c r="G149" s="340">
        <v>254211061.45436686</v>
      </c>
      <c r="H149" s="340">
        <v>2883</v>
      </c>
      <c r="I149" s="340">
        <v>7753934.6854059994</v>
      </c>
      <c r="J149" s="340">
        <v>55532779.010227099</v>
      </c>
      <c r="K149" s="340">
        <v>63286713.695633098</v>
      </c>
      <c r="L149" s="340">
        <v>0</v>
      </c>
      <c r="M149" s="340">
        <v>0</v>
      </c>
      <c r="N149" s="340">
        <v>0</v>
      </c>
      <c r="O149" s="340">
        <v>0</v>
      </c>
      <c r="P149" s="443"/>
      <c r="Q149" s="443"/>
      <c r="R149" s="443"/>
      <c r="S149" s="443"/>
      <c r="T149" s="443"/>
      <c r="U149" s="443"/>
      <c r="V149" s="443"/>
    </row>
    <row r="150" spans="1:22" x14ac:dyDescent="0.2">
      <c r="A150" s="971" t="s">
        <v>1537</v>
      </c>
      <c r="B150" s="1036" t="s">
        <v>3936</v>
      </c>
      <c r="C150" s="1042">
        <v>6</v>
      </c>
      <c r="D150" s="335">
        <v>1313490</v>
      </c>
      <c r="E150" s="335">
        <v>97819323.189999998</v>
      </c>
      <c r="F150" s="335">
        <v>0</v>
      </c>
      <c r="G150" s="335">
        <v>97819323.189999998</v>
      </c>
      <c r="H150" s="335">
        <v>0</v>
      </c>
      <c r="I150" s="335">
        <v>0</v>
      </c>
      <c r="J150" s="335">
        <v>0</v>
      </c>
      <c r="K150" s="335">
        <v>0</v>
      </c>
      <c r="L150" s="335">
        <v>0</v>
      </c>
      <c r="M150" s="335">
        <v>0</v>
      </c>
      <c r="N150" s="335">
        <v>0</v>
      </c>
      <c r="O150" s="335">
        <v>0</v>
      </c>
      <c r="P150" s="443"/>
      <c r="Q150" s="443"/>
      <c r="R150" s="443"/>
      <c r="S150" s="443"/>
      <c r="T150" s="443"/>
      <c r="U150" s="443"/>
      <c r="V150" s="443"/>
    </row>
    <row r="151" spans="1:22" x14ac:dyDescent="0.2">
      <c r="A151" s="972"/>
      <c r="B151" s="1037" t="s">
        <v>3937</v>
      </c>
      <c r="C151" s="1043">
        <v>2</v>
      </c>
      <c r="D151" s="339">
        <v>23283</v>
      </c>
      <c r="E151" s="339">
        <v>144289.79342</v>
      </c>
      <c r="F151" s="339">
        <v>106405.764858</v>
      </c>
      <c r="G151" s="339">
        <v>250695.55827799998</v>
      </c>
      <c r="H151" s="339">
        <v>0</v>
      </c>
      <c r="I151" s="339">
        <v>0</v>
      </c>
      <c r="J151" s="339">
        <v>0</v>
      </c>
      <c r="K151" s="339">
        <v>0</v>
      </c>
      <c r="L151" s="339">
        <v>0</v>
      </c>
      <c r="M151" s="339">
        <v>0</v>
      </c>
      <c r="N151" s="339">
        <v>0</v>
      </c>
      <c r="O151" s="339">
        <v>0</v>
      </c>
      <c r="P151" s="443"/>
      <c r="Q151" s="443"/>
      <c r="R151" s="443"/>
      <c r="S151" s="443"/>
      <c r="T151" s="443"/>
      <c r="U151" s="443"/>
      <c r="V151" s="443"/>
    </row>
    <row r="152" spans="1:22" x14ac:dyDescent="0.2">
      <c r="A152" s="972"/>
      <c r="B152" s="1037" t="s">
        <v>3938</v>
      </c>
      <c r="C152" s="1043">
        <v>28</v>
      </c>
      <c r="D152" s="339">
        <v>9572</v>
      </c>
      <c r="E152" s="339">
        <v>177473068.23634401</v>
      </c>
      <c r="F152" s="339">
        <v>119166522.83699802</v>
      </c>
      <c r="G152" s="339">
        <v>296639591.07334197</v>
      </c>
      <c r="H152" s="339">
        <v>89636</v>
      </c>
      <c r="I152" s="339">
        <v>17203809.018674001</v>
      </c>
      <c r="J152" s="339">
        <v>83562797.834800035</v>
      </c>
      <c r="K152" s="339">
        <v>100766606.85347398</v>
      </c>
      <c r="L152" s="339">
        <v>0</v>
      </c>
      <c r="M152" s="339">
        <v>0</v>
      </c>
      <c r="N152" s="339">
        <v>0</v>
      </c>
      <c r="O152" s="339">
        <v>0</v>
      </c>
      <c r="P152" s="443"/>
      <c r="Q152" s="443"/>
      <c r="R152" s="443"/>
      <c r="S152" s="443"/>
      <c r="T152" s="443"/>
      <c r="U152" s="443"/>
      <c r="V152" s="443"/>
    </row>
    <row r="153" spans="1:22" x14ac:dyDescent="0.2">
      <c r="A153" s="972"/>
      <c r="B153" s="1038" t="s">
        <v>3939</v>
      </c>
      <c r="C153" s="1043">
        <v>0</v>
      </c>
      <c r="D153" s="339">
        <v>0</v>
      </c>
      <c r="E153" s="339">
        <v>0</v>
      </c>
      <c r="F153" s="339">
        <v>0</v>
      </c>
      <c r="G153" s="339">
        <v>0</v>
      </c>
      <c r="H153" s="339">
        <v>0</v>
      </c>
      <c r="I153" s="339">
        <v>0</v>
      </c>
      <c r="J153" s="339">
        <v>0</v>
      </c>
      <c r="K153" s="339">
        <v>0</v>
      </c>
      <c r="L153" s="339">
        <v>0</v>
      </c>
      <c r="M153" s="339">
        <v>0</v>
      </c>
      <c r="N153" s="339">
        <v>0</v>
      </c>
      <c r="O153" s="339">
        <v>0</v>
      </c>
      <c r="P153" s="443"/>
      <c r="Q153" s="443"/>
      <c r="R153" s="443"/>
      <c r="S153" s="443"/>
      <c r="T153" s="443"/>
      <c r="U153" s="443"/>
      <c r="V153" s="443"/>
    </row>
    <row r="154" spans="1:22" x14ac:dyDescent="0.2">
      <c r="A154" s="972"/>
      <c r="B154" s="1037" t="s">
        <v>3940</v>
      </c>
      <c r="C154" s="1043">
        <v>0</v>
      </c>
      <c r="D154" s="339">
        <v>0</v>
      </c>
      <c r="E154" s="339">
        <v>0</v>
      </c>
      <c r="F154" s="339">
        <v>0</v>
      </c>
      <c r="G154" s="339">
        <v>0</v>
      </c>
      <c r="H154" s="339">
        <v>0</v>
      </c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443"/>
      <c r="Q154" s="443"/>
      <c r="R154" s="443"/>
      <c r="S154" s="443"/>
      <c r="T154" s="443"/>
      <c r="U154" s="443"/>
      <c r="V154" s="443"/>
    </row>
    <row r="155" spans="1:22" x14ac:dyDescent="0.2">
      <c r="A155" s="972"/>
      <c r="B155" s="1037" t="s">
        <v>3941</v>
      </c>
      <c r="C155" s="1043">
        <v>2</v>
      </c>
      <c r="D155" s="339">
        <v>7857</v>
      </c>
      <c r="E155" s="339">
        <v>11503193.129373999</v>
      </c>
      <c r="F155" s="339">
        <v>202594.53177300002</v>
      </c>
      <c r="G155" s="339">
        <v>11705787.661146998</v>
      </c>
      <c r="H155" s="339">
        <v>0</v>
      </c>
      <c r="I155" s="339">
        <v>0</v>
      </c>
      <c r="J155" s="339">
        <v>0</v>
      </c>
      <c r="K155" s="339">
        <v>0</v>
      </c>
      <c r="L155" s="339">
        <v>0</v>
      </c>
      <c r="M155" s="339">
        <v>0</v>
      </c>
      <c r="N155" s="339">
        <v>0</v>
      </c>
      <c r="O155" s="339">
        <v>0</v>
      </c>
      <c r="P155" s="443"/>
      <c r="Q155" s="443"/>
      <c r="R155" s="443"/>
      <c r="S155" s="443"/>
      <c r="T155" s="443"/>
      <c r="U155" s="443"/>
      <c r="V155" s="443"/>
    </row>
    <row r="156" spans="1:22" ht="14.25" thickBot="1" x14ac:dyDescent="0.25">
      <c r="A156" s="973"/>
      <c r="B156" s="1039" t="s">
        <v>3942</v>
      </c>
      <c r="C156" s="1044">
        <v>38</v>
      </c>
      <c r="D156" s="340">
        <v>1354202</v>
      </c>
      <c r="E156" s="340">
        <v>286939874.34913808</v>
      </c>
      <c r="F156" s="340">
        <v>119475523.13362902</v>
      </c>
      <c r="G156" s="340">
        <v>406415397.48276699</v>
      </c>
      <c r="H156" s="340">
        <v>89636</v>
      </c>
      <c r="I156" s="340">
        <v>17203809.018674001</v>
      </c>
      <c r="J156" s="340">
        <v>83562797.834800035</v>
      </c>
      <c r="K156" s="340">
        <v>100766606.85347398</v>
      </c>
      <c r="L156" s="340">
        <v>0</v>
      </c>
      <c r="M156" s="340">
        <v>0</v>
      </c>
      <c r="N156" s="340">
        <v>0</v>
      </c>
      <c r="O156" s="340">
        <v>0</v>
      </c>
      <c r="P156" s="443"/>
      <c r="Q156" s="443"/>
      <c r="R156" s="443"/>
      <c r="S156" s="443"/>
      <c r="T156" s="443"/>
      <c r="U156" s="443"/>
      <c r="V156" s="443"/>
    </row>
    <row r="157" spans="1:22" x14ac:dyDescent="0.2">
      <c r="A157" s="971" t="s">
        <v>1422</v>
      </c>
      <c r="B157" s="1036" t="s">
        <v>3936</v>
      </c>
      <c r="C157" s="1042">
        <v>1</v>
      </c>
      <c r="D157" s="335">
        <v>2309708</v>
      </c>
      <c r="E157" s="335">
        <v>668689254.86000001</v>
      </c>
      <c r="F157" s="335">
        <v>0</v>
      </c>
      <c r="G157" s="335">
        <v>668689254.86000001</v>
      </c>
      <c r="H157" s="335">
        <v>0</v>
      </c>
      <c r="I157" s="335">
        <v>0</v>
      </c>
      <c r="J157" s="335">
        <v>0</v>
      </c>
      <c r="K157" s="335">
        <v>0</v>
      </c>
      <c r="L157" s="335">
        <v>0</v>
      </c>
      <c r="M157" s="335">
        <v>0</v>
      </c>
      <c r="N157" s="335">
        <v>0</v>
      </c>
      <c r="O157" s="335">
        <v>0</v>
      </c>
      <c r="P157" s="443"/>
      <c r="Q157" s="443"/>
      <c r="R157" s="443"/>
      <c r="S157" s="443"/>
      <c r="T157" s="443"/>
      <c r="U157" s="443"/>
      <c r="V157" s="443"/>
    </row>
    <row r="158" spans="1:22" x14ac:dyDescent="0.2">
      <c r="A158" s="972"/>
      <c r="B158" s="1037" t="s">
        <v>3937</v>
      </c>
      <c r="C158" s="1043">
        <v>0</v>
      </c>
      <c r="D158" s="339">
        <v>0</v>
      </c>
      <c r="E158" s="339">
        <v>0</v>
      </c>
      <c r="F158" s="339">
        <v>0</v>
      </c>
      <c r="G158" s="339">
        <v>0</v>
      </c>
      <c r="H158" s="339">
        <v>0</v>
      </c>
      <c r="I158" s="339">
        <v>0</v>
      </c>
      <c r="J158" s="339">
        <v>0</v>
      </c>
      <c r="K158" s="339">
        <v>0</v>
      </c>
      <c r="L158" s="339">
        <v>0</v>
      </c>
      <c r="M158" s="339">
        <v>0</v>
      </c>
      <c r="N158" s="339">
        <v>0</v>
      </c>
      <c r="O158" s="339">
        <v>0</v>
      </c>
      <c r="P158" s="443"/>
      <c r="Q158" s="443"/>
      <c r="R158" s="443"/>
      <c r="S158" s="443"/>
      <c r="T158" s="443"/>
      <c r="U158" s="443"/>
      <c r="V158" s="443"/>
    </row>
    <row r="159" spans="1:22" x14ac:dyDescent="0.2">
      <c r="A159" s="972"/>
      <c r="B159" s="1037" t="s">
        <v>3938</v>
      </c>
      <c r="C159" s="1043">
        <v>0</v>
      </c>
      <c r="D159" s="339">
        <v>0</v>
      </c>
      <c r="E159" s="339">
        <v>0</v>
      </c>
      <c r="F159" s="339">
        <v>0</v>
      </c>
      <c r="G159" s="339">
        <v>0</v>
      </c>
      <c r="H159" s="339">
        <v>0</v>
      </c>
      <c r="I159" s="339">
        <v>0</v>
      </c>
      <c r="J159" s="339">
        <v>0</v>
      </c>
      <c r="K159" s="339">
        <v>0</v>
      </c>
      <c r="L159" s="339">
        <v>0</v>
      </c>
      <c r="M159" s="339">
        <v>0</v>
      </c>
      <c r="N159" s="339">
        <v>0</v>
      </c>
      <c r="O159" s="339">
        <v>0</v>
      </c>
      <c r="P159" s="443"/>
      <c r="Q159" s="443"/>
      <c r="R159" s="443"/>
      <c r="S159" s="443"/>
      <c r="T159" s="443"/>
      <c r="U159" s="443"/>
      <c r="V159" s="443"/>
    </row>
    <row r="160" spans="1:22" x14ac:dyDescent="0.2">
      <c r="A160" s="972"/>
      <c r="B160" s="1038" t="s">
        <v>3939</v>
      </c>
      <c r="C160" s="1043">
        <v>0</v>
      </c>
      <c r="D160" s="339">
        <v>0</v>
      </c>
      <c r="E160" s="339">
        <v>0</v>
      </c>
      <c r="F160" s="339">
        <v>0</v>
      </c>
      <c r="G160" s="339">
        <v>0</v>
      </c>
      <c r="H160" s="339">
        <v>0</v>
      </c>
      <c r="I160" s="339">
        <v>0</v>
      </c>
      <c r="J160" s="339">
        <v>0</v>
      </c>
      <c r="K160" s="339">
        <v>0</v>
      </c>
      <c r="L160" s="339">
        <v>0</v>
      </c>
      <c r="M160" s="339">
        <v>0</v>
      </c>
      <c r="N160" s="339">
        <v>0</v>
      </c>
      <c r="O160" s="339">
        <v>0</v>
      </c>
      <c r="P160" s="443"/>
      <c r="Q160" s="443"/>
      <c r="R160" s="443"/>
      <c r="S160" s="443"/>
      <c r="T160" s="443"/>
      <c r="U160" s="443"/>
      <c r="V160" s="443"/>
    </row>
    <row r="161" spans="1:22" x14ac:dyDescent="0.2">
      <c r="A161" s="972"/>
      <c r="B161" s="1037" t="s">
        <v>3940</v>
      </c>
      <c r="C161" s="1043">
        <v>0</v>
      </c>
      <c r="D161" s="339">
        <v>0</v>
      </c>
      <c r="E161" s="339">
        <v>0</v>
      </c>
      <c r="F161" s="339">
        <v>0</v>
      </c>
      <c r="G161" s="339">
        <v>0</v>
      </c>
      <c r="H161" s="339">
        <v>0</v>
      </c>
      <c r="I161" s="339">
        <v>0</v>
      </c>
      <c r="J161" s="339">
        <v>0</v>
      </c>
      <c r="K161" s="339">
        <v>0</v>
      </c>
      <c r="L161" s="339">
        <v>0</v>
      </c>
      <c r="M161" s="339">
        <v>0</v>
      </c>
      <c r="N161" s="339">
        <v>0</v>
      </c>
      <c r="O161" s="339">
        <v>0</v>
      </c>
      <c r="P161" s="443"/>
      <c r="Q161" s="443"/>
      <c r="R161" s="443"/>
      <c r="S161" s="443"/>
      <c r="T161" s="443"/>
      <c r="U161" s="443"/>
      <c r="V161" s="443"/>
    </row>
    <row r="162" spans="1:22" x14ac:dyDescent="0.2">
      <c r="A162" s="972"/>
      <c r="B162" s="1037" t="s">
        <v>3941</v>
      </c>
      <c r="C162" s="1043">
        <v>0</v>
      </c>
      <c r="D162" s="339">
        <v>0</v>
      </c>
      <c r="E162" s="339">
        <v>0</v>
      </c>
      <c r="F162" s="339">
        <v>0</v>
      </c>
      <c r="G162" s="339">
        <v>0</v>
      </c>
      <c r="H162" s="339">
        <v>0</v>
      </c>
      <c r="I162" s="339">
        <v>0</v>
      </c>
      <c r="J162" s="339">
        <v>0</v>
      </c>
      <c r="K162" s="339">
        <v>0</v>
      </c>
      <c r="L162" s="339">
        <v>0</v>
      </c>
      <c r="M162" s="339">
        <v>0</v>
      </c>
      <c r="N162" s="339">
        <v>0</v>
      </c>
      <c r="O162" s="339">
        <v>0</v>
      </c>
      <c r="P162" s="443"/>
      <c r="Q162" s="443"/>
      <c r="R162" s="443"/>
      <c r="S162" s="443"/>
      <c r="T162" s="443"/>
      <c r="U162" s="443"/>
      <c r="V162" s="443"/>
    </row>
    <row r="163" spans="1:22" ht="14.25" thickBot="1" x14ac:dyDescent="0.25">
      <c r="A163" s="973"/>
      <c r="B163" s="1039" t="s">
        <v>3942</v>
      </c>
      <c r="C163" s="1044">
        <v>1</v>
      </c>
      <c r="D163" s="340">
        <v>2309708</v>
      </c>
      <c r="E163" s="340">
        <v>668689254.86000001</v>
      </c>
      <c r="F163" s="340">
        <v>0</v>
      </c>
      <c r="G163" s="340">
        <v>668689254.86000001</v>
      </c>
      <c r="H163" s="340">
        <v>0</v>
      </c>
      <c r="I163" s="340">
        <v>0</v>
      </c>
      <c r="J163" s="340">
        <v>0</v>
      </c>
      <c r="K163" s="340">
        <v>0</v>
      </c>
      <c r="L163" s="340">
        <v>0</v>
      </c>
      <c r="M163" s="340">
        <v>0</v>
      </c>
      <c r="N163" s="340">
        <v>0</v>
      </c>
      <c r="O163" s="340">
        <v>0</v>
      </c>
      <c r="P163" s="443"/>
      <c r="Q163" s="443"/>
      <c r="R163" s="443"/>
      <c r="S163" s="443"/>
      <c r="T163" s="443"/>
      <c r="U163" s="443"/>
      <c r="V163" s="443"/>
    </row>
  </sheetData>
  <mergeCells count="8">
    <mergeCell ref="A5:G6"/>
    <mergeCell ref="H5:O6"/>
    <mergeCell ref="A8:A9"/>
    <mergeCell ref="B8:B9"/>
    <mergeCell ref="C8:C9"/>
    <mergeCell ref="D8:G8"/>
    <mergeCell ref="H8:K8"/>
    <mergeCell ref="L8:O8"/>
  </mergeCells>
  <phoneticPr fontId="164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63" fitToWidth="2" fitToHeight="2" orientation="portrait" r:id="rId1"/>
  <rowBreaks count="1" manualBreakCount="1">
    <brk id="86" max="14" man="1"/>
  </rowBreaks>
  <colBreaks count="1" manualBreakCount="1">
    <brk id="7" min="2" max="170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X108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36" style="330" customWidth="1"/>
    <col min="2" max="24" width="10.7109375" style="330" customWidth="1"/>
    <col min="25" max="16384" width="9.140625" style="330"/>
  </cols>
  <sheetData>
    <row r="1" spans="1:24" x14ac:dyDescent="0.2">
      <c r="A1" s="757" t="s">
        <v>349</v>
      </c>
    </row>
    <row r="2" spans="1:24" x14ac:dyDescent="0.2">
      <c r="A2" s="757" t="s">
        <v>350</v>
      </c>
    </row>
    <row r="3" spans="1:24" s="872" customFormat="1" ht="15" customHeight="1" x14ac:dyDescent="0.2">
      <c r="A3" s="990" t="s">
        <v>1827</v>
      </c>
      <c r="X3" s="990" t="s">
        <v>1828</v>
      </c>
    </row>
    <row r="4" spans="1:24" s="441" customFormat="1" ht="12" customHeight="1" x14ac:dyDescent="0.2"/>
    <row r="5" spans="1:24" s="441" customFormat="1" ht="18" customHeight="1" x14ac:dyDescent="0.2">
      <c r="A5" s="1844" t="s">
        <v>1997</v>
      </c>
      <c r="B5" s="1844"/>
      <c r="C5" s="1844"/>
      <c r="D5" s="1844"/>
      <c r="E5" s="1844"/>
      <c r="F5" s="1844"/>
      <c r="G5" s="1844"/>
      <c r="H5" s="1844"/>
      <c r="I5" s="1844"/>
      <c r="J5" s="1844"/>
      <c r="K5" s="1843" t="s">
        <v>3114</v>
      </c>
      <c r="L5" s="1843"/>
      <c r="M5" s="1843"/>
      <c r="N5" s="1843"/>
      <c r="O5" s="1843"/>
      <c r="P5" s="1843"/>
      <c r="Q5" s="1843"/>
      <c r="R5" s="1843"/>
      <c r="S5" s="1843"/>
      <c r="T5" s="1843"/>
      <c r="U5" s="1843"/>
      <c r="V5" s="1843"/>
      <c r="W5" s="1843"/>
      <c r="X5" s="1843"/>
    </row>
    <row r="6" spans="1:24" s="441" customFormat="1" ht="18" customHeight="1" x14ac:dyDescent="0.2">
      <c r="A6" s="1844"/>
      <c r="B6" s="1844"/>
      <c r="C6" s="1844"/>
      <c r="D6" s="1844"/>
      <c r="E6" s="1844"/>
      <c r="F6" s="1844"/>
      <c r="G6" s="1844"/>
      <c r="H6" s="1844"/>
      <c r="I6" s="1844"/>
      <c r="J6" s="1844"/>
      <c r="K6" s="1843"/>
      <c r="L6" s="1843"/>
      <c r="M6" s="1843"/>
      <c r="N6" s="1843"/>
      <c r="O6" s="1843"/>
      <c r="P6" s="1843"/>
      <c r="Q6" s="1843"/>
      <c r="R6" s="1843"/>
      <c r="S6" s="1843"/>
      <c r="T6" s="1843"/>
      <c r="U6" s="1843"/>
      <c r="V6" s="1843"/>
      <c r="W6" s="1843"/>
      <c r="X6" s="1843"/>
    </row>
    <row r="7" spans="1:24" s="441" customFormat="1" ht="12" customHeight="1" thickBot="1" x14ac:dyDescent="0.25">
      <c r="X7" s="1354" t="s">
        <v>2071</v>
      </c>
    </row>
    <row r="8" spans="1:24" s="288" customFormat="1" ht="69.95" customHeight="1" thickBot="1" x14ac:dyDescent="0.25">
      <c r="A8" s="1253" t="s">
        <v>677</v>
      </c>
      <c r="B8" s="1254" t="s">
        <v>1529</v>
      </c>
      <c r="C8" s="1254" t="s">
        <v>103</v>
      </c>
      <c r="D8" s="1254" t="s">
        <v>0</v>
      </c>
      <c r="E8" s="1254" t="s">
        <v>832</v>
      </c>
      <c r="F8" s="1254" t="s">
        <v>1531</v>
      </c>
      <c r="G8" s="1254" t="s">
        <v>1534</v>
      </c>
      <c r="H8" s="1254" t="s">
        <v>1420</v>
      </c>
      <c r="I8" s="1254" t="s">
        <v>798</v>
      </c>
      <c r="J8" s="1254" t="s">
        <v>831</v>
      </c>
      <c r="K8" s="1254" t="s">
        <v>1542</v>
      </c>
      <c r="L8" s="1254" t="s">
        <v>1566</v>
      </c>
      <c r="M8" s="1254" t="s">
        <v>104</v>
      </c>
      <c r="N8" s="1254" t="s">
        <v>1421</v>
      </c>
      <c r="O8" s="1254" t="s">
        <v>1567</v>
      </c>
      <c r="P8" s="1254" t="s">
        <v>1532</v>
      </c>
      <c r="Q8" s="1254" t="s">
        <v>958</v>
      </c>
      <c r="R8" s="1254" t="s">
        <v>1419</v>
      </c>
      <c r="S8" s="1254" t="s">
        <v>1533</v>
      </c>
      <c r="T8" s="1254" t="s">
        <v>1927</v>
      </c>
      <c r="U8" s="1254" t="s">
        <v>1536</v>
      </c>
      <c r="V8" s="1254" t="s">
        <v>1537</v>
      </c>
      <c r="W8" s="1254" t="s">
        <v>1422</v>
      </c>
      <c r="X8" s="1255" t="s">
        <v>1175</v>
      </c>
    </row>
    <row r="9" spans="1:24" x14ac:dyDescent="0.2">
      <c r="A9" s="1258" t="s">
        <v>94</v>
      </c>
      <c r="B9" s="1263"/>
      <c r="C9" s="1263"/>
      <c r="D9" s="1263"/>
      <c r="E9" s="1263"/>
      <c r="F9" s="1263"/>
      <c r="G9" s="1263"/>
      <c r="H9" s="1263"/>
      <c r="I9" s="1263"/>
      <c r="J9" s="1263"/>
      <c r="K9" s="1263"/>
      <c r="L9" s="1263"/>
      <c r="M9" s="1263"/>
      <c r="N9" s="1263"/>
      <c r="O9" s="1263"/>
      <c r="P9" s="1263"/>
      <c r="Q9" s="1263"/>
      <c r="R9" s="1263"/>
      <c r="S9" s="1263"/>
      <c r="T9" s="1263"/>
      <c r="U9" s="1263"/>
      <c r="V9" s="1263"/>
      <c r="W9" s="1263"/>
      <c r="X9" s="1263"/>
    </row>
    <row r="10" spans="1:24" ht="13.5" x14ac:dyDescent="0.2">
      <c r="A10" s="777" t="s">
        <v>430</v>
      </c>
      <c r="B10" s="710"/>
      <c r="C10" s="710"/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710"/>
    </row>
    <row r="11" spans="1:24" x14ac:dyDescent="0.2">
      <c r="A11" s="333" t="s">
        <v>414</v>
      </c>
      <c r="B11" s="339">
        <v>5</v>
      </c>
      <c r="C11" s="339">
        <v>353</v>
      </c>
      <c r="D11" s="339">
        <v>3</v>
      </c>
      <c r="E11" s="339">
        <v>199</v>
      </c>
      <c r="F11" s="339">
        <v>5</v>
      </c>
      <c r="G11" s="339">
        <v>199</v>
      </c>
      <c r="H11" s="339">
        <v>27</v>
      </c>
      <c r="I11" s="339">
        <v>106</v>
      </c>
      <c r="J11" s="339">
        <v>1342</v>
      </c>
      <c r="K11" s="339">
        <v>1672</v>
      </c>
      <c r="L11" s="339">
        <v>1056</v>
      </c>
      <c r="M11" s="339">
        <v>313</v>
      </c>
      <c r="N11" s="339">
        <v>22</v>
      </c>
      <c r="O11" s="339">
        <v>2099</v>
      </c>
      <c r="P11" s="339">
        <v>9568</v>
      </c>
      <c r="Q11" s="339">
        <v>12413</v>
      </c>
      <c r="R11" s="339">
        <v>8559</v>
      </c>
      <c r="S11" s="339">
        <v>472</v>
      </c>
      <c r="T11" s="339">
        <v>3302</v>
      </c>
      <c r="U11" s="339">
        <v>7243</v>
      </c>
      <c r="V11" s="339">
        <v>1520</v>
      </c>
      <c r="W11" s="339">
        <v>46756</v>
      </c>
      <c r="X11" s="339">
        <v>97234</v>
      </c>
    </row>
    <row r="12" spans="1:24" x14ac:dyDescent="0.2">
      <c r="A12" s="776" t="s">
        <v>433</v>
      </c>
      <c r="B12" s="339">
        <v>116</v>
      </c>
      <c r="C12" s="339">
        <v>2360.8432499999999</v>
      </c>
      <c r="D12" s="339">
        <v>2.1282899999999998</v>
      </c>
      <c r="E12" s="339">
        <v>420.23489999999998</v>
      </c>
      <c r="F12" s="339">
        <v>31.22418</v>
      </c>
      <c r="G12" s="339">
        <v>2936.50767</v>
      </c>
      <c r="H12" s="339">
        <v>444.07946000000004</v>
      </c>
      <c r="I12" s="339">
        <v>1750.4425024650745</v>
      </c>
      <c r="J12" s="339">
        <v>13871.413</v>
      </c>
      <c r="K12" s="339">
        <v>13202.9234</v>
      </c>
      <c r="L12" s="339">
        <v>7774.5854999999929</v>
      </c>
      <c r="M12" s="339">
        <v>3545.7583400000008</v>
      </c>
      <c r="N12" s="339">
        <v>191.69618</v>
      </c>
      <c r="O12" s="339">
        <v>16460.060460000001</v>
      </c>
      <c r="P12" s="339">
        <v>25923.937120000199</v>
      </c>
      <c r="Q12" s="339">
        <v>30597.297429999999</v>
      </c>
      <c r="R12" s="339">
        <v>46063.481009999996</v>
      </c>
      <c r="S12" s="339">
        <v>4257.0259999999998</v>
      </c>
      <c r="T12" s="339">
        <v>13272.22</v>
      </c>
      <c r="U12" s="339">
        <v>55875.662229999994</v>
      </c>
      <c r="V12" s="339">
        <v>15071.02896333332</v>
      </c>
      <c r="W12" s="339">
        <v>401955.29441000003</v>
      </c>
      <c r="X12" s="339">
        <v>656123.84429579857</v>
      </c>
    </row>
    <row r="13" spans="1:24" x14ac:dyDescent="0.2">
      <c r="A13" s="333" t="s">
        <v>411</v>
      </c>
      <c r="B13" s="339">
        <v>16</v>
      </c>
      <c r="C13" s="339">
        <v>0</v>
      </c>
      <c r="D13" s="339">
        <v>0</v>
      </c>
      <c r="E13" s="339">
        <v>117.135575</v>
      </c>
      <c r="F13" s="339">
        <v>0</v>
      </c>
      <c r="G13" s="339">
        <v>629.58293000000003</v>
      </c>
      <c r="H13" s="339">
        <v>91.632550000000009</v>
      </c>
      <c r="I13" s="339">
        <v>390.40227999999996</v>
      </c>
      <c r="J13" s="339">
        <v>884.60723499999995</v>
      </c>
      <c r="K13" s="339">
        <v>640.14671999999996</v>
      </c>
      <c r="L13" s="339">
        <v>300.77479000000005</v>
      </c>
      <c r="M13" s="339">
        <v>148.11799999999999</v>
      </c>
      <c r="N13" s="339">
        <v>0</v>
      </c>
      <c r="O13" s="339">
        <v>1987.8429900000003</v>
      </c>
      <c r="P13" s="339">
        <v>2250.4280474999937</v>
      </c>
      <c r="Q13" s="339">
        <v>75.614339999999999</v>
      </c>
      <c r="R13" s="339">
        <v>453.32499999999999</v>
      </c>
      <c r="S13" s="339">
        <v>52.331000000000003</v>
      </c>
      <c r="T13" s="339">
        <v>970.85500000000002</v>
      </c>
      <c r="U13" s="339">
        <v>739.2363499999999</v>
      </c>
      <c r="V13" s="339">
        <v>1566.9548450649993</v>
      </c>
      <c r="W13" s="339">
        <v>3618.712</v>
      </c>
      <c r="X13" s="339">
        <v>14933.699652564992</v>
      </c>
    </row>
    <row r="14" spans="1:24" x14ac:dyDescent="0.2">
      <c r="A14" s="333" t="s">
        <v>412</v>
      </c>
      <c r="B14" s="339">
        <v>2.5293699999999997</v>
      </c>
      <c r="C14" s="339">
        <v>0</v>
      </c>
      <c r="D14" s="339">
        <v>0</v>
      </c>
      <c r="E14" s="339">
        <v>0</v>
      </c>
      <c r="F14" s="339">
        <v>0</v>
      </c>
      <c r="G14" s="339">
        <v>1.6062900000000002</v>
      </c>
      <c r="H14" s="339">
        <v>15.198309999999999</v>
      </c>
      <c r="I14" s="339">
        <v>0</v>
      </c>
      <c r="J14" s="339">
        <v>1823.93</v>
      </c>
      <c r="K14" s="339">
        <v>0</v>
      </c>
      <c r="L14" s="339">
        <v>220.29680999999999</v>
      </c>
      <c r="M14" s="339">
        <v>0</v>
      </c>
      <c r="N14" s="339">
        <v>41.405999999999999</v>
      </c>
      <c r="O14" s="339">
        <v>1.1644100000000002</v>
      </c>
      <c r="P14" s="339">
        <v>0</v>
      </c>
      <c r="Q14" s="339">
        <v>0</v>
      </c>
      <c r="R14" s="339">
        <v>0</v>
      </c>
      <c r="S14" s="339">
        <v>0</v>
      </c>
      <c r="T14" s="339">
        <v>0</v>
      </c>
      <c r="U14" s="339">
        <v>410.40050000000002</v>
      </c>
      <c r="V14" s="339">
        <v>1021.6030966666668</v>
      </c>
      <c r="W14" s="339">
        <v>0</v>
      </c>
      <c r="X14" s="339">
        <v>3538.1347866666665</v>
      </c>
    </row>
    <row r="15" spans="1:24" x14ac:dyDescent="0.2">
      <c r="A15" s="333" t="s">
        <v>413</v>
      </c>
      <c r="B15" s="339">
        <v>118.52937</v>
      </c>
      <c r="C15" s="339">
        <v>2360.8432499999999</v>
      </c>
      <c r="D15" s="339">
        <v>2.1282899999999998</v>
      </c>
      <c r="E15" s="339">
        <v>420.23489999999998</v>
      </c>
      <c r="F15" s="339">
        <v>31.22418</v>
      </c>
      <c r="G15" s="339">
        <v>2938.1139600000001</v>
      </c>
      <c r="H15" s="339">
        <v>459.27777000000003</v>
      </c>
      <c r="I15" s="339">
        <v>1750.4425024650745</v>
      </c>
      <c r="J15" s="339">
        <v>15695.343000000001</v>
      </c>
      <c r="K15" s="339">
        <v>13202.9234</v>
      </c>
      <c r="L15" s="339">
        <v>7994.8823099999927</v>
      </c>
      <c r="M15" s="339">
        <v>3545.7583400000008</v>
      </c>
      <c r="N15" s="339">
        <v>233.10218</v>
      </c>
      <c r="O15" s="339">
        <v>16461.224870000002</v>
      </c>
      <c r="P15" s="339">
        <v>25923.937120000199</v>
      </c>
      <c r="Q15" s="339">
        <v>30597.297429999999</v>
      </c>
      <c r="R15" s="339">
        <v>46063.481009999996</v>
      </c>
      <c r="S15" s="339">
        <v>4257.0259999999998</v>
      </c>
      <c r="T15" s="339">
        <v>13272.22</v>
      </c>
      <c r="U15" s="339">
        <v>56286.062729999998</v>
      </c>
      <c r="V15" s="339">
        <v>16092.632059999987</v>
      </c>
      <c r="W15" s="339">
        <v>401955.29441000003</v>
      </c>
      <c r="X15" s="339">
        <v>659661.97908246529</v>
      </c>
    </row>
    <row r="16" spans="1:24" ht="13.5" x14ac:dyDescent="0.2">
      <c r="A16" s="442" t="s">
        <v>432</v>
      </c>
      <c r="B16" s="710"/>
      <c r="C16" s="710"/>
      <c r="D16" s="710"/>
      <c r="E16" s="710"/>
      <c r="F16" s="710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0"/>
      <c r="S16" s="710"/>
      <c r="T16" s="710"/>
      <c r="U16" s="710"/>
      <c r="V16" s="710"/>
      <c r="W16" s="710"/>
      <c r="X16" s="710"/>
    </row>
    <row r="17" spans="1:24" x14ac:dyDescent="0.2">
      <c r="A17" s="333" t="s">
        <v>414</v>
      </c>
      <c r="B17" s="339">
        <v>0</v>
      </c>
      <c r="C17" s="339">
        <v>0</v>
      </c>
      <c r="D17" s="339">
        <v>0</v>
      </c>
      <c r="E17" s="339">
        <v>0</v>
      </c>
      <c r="F17" s="339">
        <v>0</v>
      </c>
      <c r="G17" s="339">
        <v>1</v>
      </c>
      <c r="H17" s="339">
        <v>9</v>
      </c>
      <c r="I17" s="339">
        <v>0</v>
      </c>
      <c r="J17" s="339">
        <v>395</v>
      </c>
      <c r="K17" s="339">
        <v>1</v>
      </c>
      <c r="L17" s="339">
        <v>6</v>
      </c>
      <c r="M17" s="339">
        <v>0</v>
      </c>
      <c r="N17" s="339">
        <v>1</v>
      </c>
      <c r="O17" s="339">
        <v>0</v>
      </c>
      <c r="P17" s="339">
        <v>0</v>
      </c>
      <c r="Q17" s="339">
        <v>2</v>
      </c>
      <c r="R17" s="339">
        <v>765</v>
      </c>
      <c r="S17" s="339">
        <v>0</v>
      </c>
      <c r="T17" s="339">
        <v>1078</v>
      </c>
      <c r="U17" s="339">
        <v>1</v>
      </c>
      <c r="V17" s="339">
        <v>3</v>
      </c>
      <c r="W17" s="339">
        <v>0</v>
      </c>
      <c r="X17" s="339">
        <v>2262</v>
      </c>
    </row>
    <row r="18" spans="1:24" x14ac:dyDescent="0.2">
      <c r="A18" s="776" t="s">
        <v>433</v>
      </c>
      <c r="B18" s="339">
        <v>0</v>
      </c>
      <c r="C18" s="339">
        <v>0</v>
      </c>
      <c r="D18" s="339">
        <v>0</v>
      </c>
      <c r="E18" s="339">
        <v>0</v>
      </c>
      <c r="F18" s="339">
        <v>0</v>
      </c>
      <c r="G18" s="339">
        <v>44.782499999999999</v>
      </c>
      <c r="H18" s="339">
        <v>584.39525600000002</v>
      </c>
      <c r="I18" s="339">
        <v>0</v>
      </c>
      <c r="J18" s="339">
        <v>4025.3580000000002</v>
      </c>
      <c r="K18" s="339">
        <v>300</v>
      </c>
      <c r="L18" s="339">
        <v>186.00454000000002</v>
      </c>
      <c r="M18" s="339">
        <v>0</v>
      </c>
      <c r="N18" s="339">
        <v>0</v>
      </c>
      <c r="O18" s="339">
        <v>0</v>
      </c>
      <c r="P18" s="339">
        <v>0</v>
      </c>
      <c r="Q18" s="339">
        <v>100</v>
      </c>
      <c r="R18" s="339">
        <v>5610.3950000000004</v>
      </c>
      <c r="S18" s="339">
        <v>0</v>
      </c>
      <c r="T18" s="339">
        <v>7775.2169999999996</v>
      </c>
      <c r="U18" s="339">
        <v>0</v>
      </c>
      <c r="V18" s="339">
        <v>338.25</v>
      </c>
      <c r="W18" s="339">
        <v>0</v>
      </c>
      <c r="X18" s="339">
        <v>18964.402296</v>
      </c>
    </row>
    <row r="19" spans="1:24" x14ac:dyDescent="0.2">
      <c r="A19" s="333" t="s">
        <v>411</v>
      </c>
      <c r="B19" s="339">
        <v>0</v>
      </c>
      <c r="C19" s="339">
        <v>0</v>
      </c>
      <c r="D19" s="339">
        <v>0</v>
      </c>
      <c r="E19" s="339">
        <v>0</v>
      </c>
      <c r="F19" s="339">
        <v>0</v>
      </c>
      <c r="G19" s="339">
        <v>0</v>
      </c>
      <c r="H19" s="339">
        <v>289.89509999999996</v>
      </c>
      <c r="I19" s="339">
        <v>0</v>
      </c>
      <c r="J19" s="339">
        <v>0</v>
      </c>
      <c r="K19" s="339">
        <v>150</v>
      </c>
      <c r="L19" s="339">
        <v>0</v>
      </c>
      <c r="M19" s="339">
        <v>0</v>
      </c>
      <c r="N19" s="339">
        <v>0</v>
      </c>
      <c r="O19" s="339">
        <v>0</v>
      </c>
      <c r="P19" s="339">
        <v>0</v>
      </c>
      <c r="Q19" s="339">
        <v>70.754290000000012</v>
      </c>
      <c r="R19" s="339">
        <v>25.994</v>
      </c>
      <c r="S19" s="339">
        <v>0</v>
      </c>
      <c r="T19" s="339">
        <v>183.279</v>
      </c>
      <c r="U19" s="339">
        <v>0</v>
      </c>
      <c r="V19" s="339">
        <v>0</v>
      </c>
      <c r="W19" s="339">
        <v>0</v>
      </c>
      <c r="X19" s="339">
        <v>719.92238999999995</v>
      </c>
    </row>
    <row r="20" spans="1:24" x14ac:dyDescent="0.2">
      <c r="A20" s="333" t="s">
        <v>412</v>
      </c>
      <c r="B20" s="339">
        <v>0</v>
      </c>
      <c r="C20" s="339">
        <v>0</v>
      </c>
      <c r="D20" s="339">
        <v>0</v>
      </c>
      <c r="E20" s="339">
        <v>0</v>
      </c>
      <c r="F20" s="339">
        <v>0</v>
      </c>
      <c r="G20" s="339">
        <v>0</v>
      </c>
      <c r="H20" s="339">
        <v>0</v>
      </c>
      <c r="I20" s="339">
        <v>0</v>
      </c>
      <c r="J20" s="339">
        <v>90.742000000000004</v>
      </c>
      <c r="K20" s="339">
        <v>0</v>
      </c>
      <c r="L20" s="339">
        <v>4.4774899999999995</v>
      </c>
      <c r="M20" s="339">
        <v>0</v>
      </c>
      <c r="N20" s="339">
        <v>0</v>
      </c>
      <c r="O20" s="339">
        <v>0</v>
      </c>
      <c r="P20" s="339">
        <v>0</v>
      </c>
      <c r="Q20" s="339">
        <v>0</v>
      </c>
      <c r="R20" s="339">
        <v>0</v>
      </c>
      <c r="S20" s="339">
        <v>0</v>
      </c>
      <c r="T20" s="339">
        <v>0</v>
      </c>
      <c r="U20" s="339">
        <v>0.15411000000000002</v>
      </c>
      <c r="V20" s="339">
        <v>9.4209600000000062</v>
      </c>
      <c r="W20" s="339">
        <v>0</v>
      </c>
      <c r="X20" s="339">
        <v>104.79456000000002</v>
      </c>
    </row>
    <row r="21" spans="1:24" x14ac:dyDescent="0.2">
      <c r="A21" s="333" t="s">
        <v>413</v>
      </c>
      <c r="B21" s="339">
        <v>0</v>
      </c>
      <c r="C21" s="339">
        <v>0</v>
      </c>
      <c r="D21" s="339">
        <v>0</v>
      </c>
      <c r="E21" s="339">
        <v>0</v>
      </c>
      <c r="F21" s="339">
        <v>0</v>
      </c>
      <c r="G21" s="339">
        <v>44.782499999999999</v>
      </c>
      <c r="H21" s="339">
        <v>584.39525600000002</v>
      </c>
      <c r="I21" s="339">
        <v>0</v>
      </c>
      <c r="J21" s="339">
        <v>4116.1000000000004</v>
      </c>
      <c r="K21" s="339">
        <v>300</v>
      </c>
      <c r="L21" s="339">
        <v>190.48203000000001</v>
      </c>
      <c r="M21" s="339">
        <v>0</v>
      </c>
      <c r="N21" s="339">
        <v>0</v>
      </c>
      <c r="O21" s="339">
        <v>0</v>
      </c>
      <c r="P21" s="339">
        <v>0</v>
      </c>
      <c r="Q21" s="339">
        <v>100</v>
      </c>
      <c r="R21" s="339">
        <v>5610.3950000000004</v>
      </c>
      <c r="S21" s="339">
        <v>0</v>
      </c>
      <c r="T21" s="339">
        <v>7775.2169999999996</v>
      </c>
      <c r="U21" s="339">
        <v>0.15411000000000002</v>
      </c>
      <c r="V21" s="339">
        <v>347.67095999999998</v>
      </c>
      <c r="W21" s="339">
        <v>0</v>
      </c>
      <c r="X21" s="339">
        <v>19069.196855999999</v>
      </c>
    </row>
    <row r="22" spans="1:24" x14ac:dyDescent="0.2">
      <c r="A22" s="1258" t="s">
        <v>610</v>
      </c>
      <c r="B22" s="1263"/>
      <c r="C22" s="1263"/>
      <c r="D22" s="1263"/>
      <c r="E22" s="1263"/>
      <c r="F22" s="1263"/>
      <c r="G22" s="1263"/>
      <c r="H22" s="1263"/>
      <c r="I22" s="1263"/>
      <c r="J22" s="1263"/>
      <c r="K22" s="1263"/>
      <c r="L22" s="1263"/>
      <c r="M22" s="1263"/>
      <c r="N22" s="1263"/>
      <c r="O22" s="1263"/>
      <c r="P22" s="1263"/>
      <c r="Q22" s="1263"/>
      <c r="R22" s="1263"/>
      <c r="S22" s="1263"/>
      <c r="T22" s="1263"/>
      <c r="U22" s="1263"/>
      <c r="V22" s="1263"/>
      <c r="W22" s="1263"/>
      <c r="X22" s="1263"/>
    </row>
    <row r="23" spans="1:24" ht="13.5" x14ac:dyDescent="0.2">
      <c r="A23" s="442" t="s">
        <v>431</v>
      </c>
      <c r="B23" s="710"/>
      <c r="C23" s="710"/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</row>
    <row r="24" spans="1:24" x14ac:dyDescent="0.2">
      <c r="A24" s="333" t="s">
        <v>414</v>
      </c>
      <c r="B24" s="339">
        <v>0</v>
      </c>
      <c r="C24" s="339">
        <v>1</v>
      </c>
      <c r="D24" s="339">
        <v>0</v>
      </c>
      <c r="E24" s="339">
        <v>3</v>
      </c>
      <c r="F24" s="339">
        <v>0</v>
      </c>
      <c r="G24" s="339">
        <v>0</v>
      </c>
      <c r="H24" s="339">
        <v>7</v>
      </c>
      <c r="I24" s="339">
        <v>2</v>
      </c>
      <c r="J24" s="339">
        <v>0</v>
      </c>
      <c r="K24" s="339">
        <v>17</v>
      </c>
      <c r="L24" s="339">
        <v>0</v>
      </c>
      <c r="M24" s="339">
        <v>0</v>
      </c>
      <c r="N24" s="339">
        <v>0</v>
      </c>
      <c r="O24" s="339">
        <v>7</v>
      </c>
      <c r="P24" s="339">
        <v>350</v>
      </c>
      <c r="Q24" s="339">
        <v>1</v>
      </c>
      <c r="R24" s="339">
        <v>0</v>
      </c>
      <c r="S24" s="339">
        <v>0</v>
      </c>
      <c r="T24" s="339">
        <v>9</v>
      </c>
      <c r="U24" s="339">
        <v>1</v>
      </c>
      <c r="V24" s="339">
        <v>5</v>
      </c>
      <c r="W24" s="339">
        <v>0</v>
      </c>
      <c r="X24" s="339">
        <v>403</v>
      </c>
    </row>
    <row r="25" spans="1:24" x14ac:dyDescent="0.2">
      <c r="A25" s="776" t="s">
        <v>433</v>
      </c>
      <c r="B25" s="339">
        <v>0</v>
      </c>
      <c r="C25" s="339">
        <v>1.1933199999999999</v>
      </c>
      <c r="D25" s="339">
        <v>0</v>
      </c>
      <c r="E25" s="339">
        <v>10.948079999999999</v>
      </c>
      <c r="F25" s="339">
        <v>0</v>
      </c>
      <c r="G25" s="339">
        <v>0</v>
      </c>
      <c r="H25" s="339">
        <v>25.237500000000001</v>
      </c>
      <c r="I25" s="339">
        <v>1701.25</v>
      </c>
      <c r="J25" s="339">
        <v>0</v>
      </c>
      <c r="K25" s="339">
        <v>173.09802999999999</v>
      </c>
      <c r="L25" s="339">
        <v>0</v>
      </c>
      <c r="M25" s="339">
        <v>0</v>
      </c>
      <c r="N25" s="339">
        <v>0</v>
      </c>
      <c r="O25" s="339">
        <v>29.853200000000001</v>
      </c>
      <c r="P25" s="339">
        <v>866.65323000000012</v>
      </c>
      <c r="Q25" s="339">
        <v>20</v>
      </c>
      <c r="R25" s="339">
        <v>0</v>
      </c>
      <c r="S25" s="339">
        <v>0</v>
      </c>
      <c r="T25" s="339">
        <v>50.75</v>
      </c>
      <c r="U25" s="339">
        <v>6.5827499999999999</v>
      </c>
      <c r="V25" s="339">
        <v>118.26313</v>
      </c>
      <c r="W25" s="339">
        <v>0</v>
      </c>
      <c r="X25" s="339">
        <v>3003.82924</v>
      </c>
    </row>
    <row r="26" spans="1:24" x14ac:dyDescent="0.2">
      <c r="A26" s="333" t="s">
        <v>411</v>
      </c>
      <c r="B26" s="339">
        <v>0</v>
      </c>
      <c r="C26" s="339">
        <v>0</v>
      </c>
      <c r="D26" s="339">
        <v>0</v>
      </c>
      <c r="E26" s="339">
        <v>1.1899849999999998</v>
      </c>
      <c r="F26" s="339">
        <v>0</v>
      </c>
      <c r="G26" s="339">
        <v>0</v>
      </c>
      <c r="H26" s="339">
        <v>0</v>
      </c>
      <c r="I26" s="339">
        <v>1662.11952</v>
      </c>
      <c r="J26" s="339">
        <v>0</v>
      </c>
      <c r="K26" s="339">
        <v>0</v>
      </c>
      <c r="L26" s="339">
        <v>0</v>
      </c>
      <c r="M26" s="339">
        <v>0</v>
      </c>
      <c r="N26" s="339">
        <v>0</v>
      </c>
      <c r="O26" s="339">
        <v>0.80698999999999999</v>
      </c>
      <c r="P26" s="339">
        <v>417.04908</v>
      </c>
      <c r="Q26" s="339">
        <v>0</v>
      </c>
      <c r="R26" s="339">
        <v>0</v>
      </c>
      <c r="S26" s="339">
        <v>0</v>
      </c>
      <c r="T26" s="339">
        <v>0</v>
      </c>
      <c r="U26" s="339">
        <v>0</v>
      </c>
      <c r="V26" s="339">
        <v>0</v>
      </c>
      <c r="W26" s="339">
        <v>0</v>
      </c>
      <c r="X26" s="339">
        <v>2081.165575</v>
      </c>
    </row>
    <row r="27" spans="1:24" x14ac:dyDescent="0.2">
      <c r="A27" s="333" t="s">
        <v>412</v>
      </c>
      <c r="B27" s="339">
        <v>0</v>
      </c>
      <c r="C27" s="339">
        <v>0</v>
      </c>
      <c r="D27" s="339">
        <v>0</v>
      </c>
      <c r="E27" s="339">
        <v>0</v>
      </c>
      <c r="F27" s="339">
        <v>0</v>
      </c>
      <c r="G27" s="339">
        <v>0</v>
      </c>
      <c r="H27" s="339">
        <v>0</v>
      </c>
      <c r="I27" s="339">
        <v>0</v>
      </c>
      <c r="J27" s="339">
        <v>0</v>
      </c>
      <c r="K27" s="339">
        <v>0</v>
      </c>
      <c r="L27" s="339">
        <v>0</v>
      </c>
      <c r="M27" s="339">
        <v>0</v>
      </c>
      <c r="N27" s="339">
        <v>0</v>
      </c>
      <c r="O27" s="339">
        <v>0</v>
      </c>
      <c r="P27" s="339">
        <v>0</v>
      </c>
      <c r="Q27" s="339">
        <v>0</v>
      </c>
      <c r="R27" s="339">
        <v>0</v>
      </c>
      <c r="S27" s="339">
        <v>0</v>
      </c>
      <c r="T27" s="339">
        <v>0</v>
      </c>
      <c r="U27" s="339">
        <v>0</v>
      </c>
      <c r="V27" s="339">
        <v>0</v>
      </c>
      <c r="W27" s="339">
        <v>0</v>
      </c>
      <c r="X27" s="339">
        <v>0</v>
      </c>
    </row>
    <row r="28" spans="1:24" x14ac:dyDescent="0.2">
      <c r="A28" s="333" t="s">
        <v>413</v>
      </c>
      <c r="B28" s="339">
        <v>0</v>
      </c>
      <c r="C28" s="339">
        <v>1.1933199999999999</v>
      </c>
      <c r="D28" s="339">
        <v>0</v>
      </c>
      <c r="E28" s="339">
        <v>10.948079999999999</v>
      </c>
      <c r="F28" s="339">
        <v>0</v>
      </c>
      <c r="G28" s="339">
        <v>0</v>
      </c>
      <c r="H28" s="339">
        <v>25.237500000000001</v>
      </c>
      <c r="I28" s="339">
        <v>1701.25</v>
      </c>
      <c r="J28" s="339">
        <v>0</v>
      </c>
      <c r="K28" s="339">
        <v>173.09802999999999</v>
      </c>
      <c r="L28" s="339">
        <v>0</v>
      </c>
      <c r="M28" s="339">
        <v>0</v>
      </c>
      <c r="N28" s="339">
        <v>0</v>
      </c>
      <c r="O28" s="339">
        <v>29.853200000000001</v>
      </c>
      <c r="P28" s="339">
        <v>866.65323000000012</v>
      </c>
      <c r="Q28" s="339">
        <v>20</v>
      </c>
      <c r="R28" s="339">
        <v>0</v>
      </c>
      <c r="S28" s="339">
        <v>0</v>
      </c>
      <c r="T28" s="339">
        <v>50.75</v>
      </c>
      <c r="U28" s="339">
        <v>6.5827499999999999</v>
      </c>
      <c r="V28" s="339">
        <v>118.26313</v>
      </c>
      <c r="W28" s="339">
        <v>0</v>
      </c>
      <c r="X28" s="339">
        <v>3003.82924</v>
      </c>
    </row>
    <row r="29" spans="1:24" ht="13.5" x14ac:dyDescent="0.2">
      <c r="A29" s="442" t="s">
        <v>434</v>
      </c>
      <c r="B29" s="710"/>
      <c r="C29" s="710"/>
      <c r="D29" s="710"/>
      <c r="E29" s="710"/>
      <c r="F29" s="710"/>
      <c r="G29" s="710"/>
      <c r="H29" s="710"/>
      <c r="I29" s="710"/>
      <c r="J29" s="710"/>
      <c r="K29" s="710"/>
      <c r="L29" s="710"/>
      <c r="M29" s="710"/>
      <c r="N29" s="710"/>
      <c r="O29" s="710"/>
      <c r="P29" s="710"/>
      <c r="Q29" s="710"/>
      <c r="R29" s="710"/>
      <c r="S29" s="710"/>
      <c r="T29" s="710"/>
      <c r="U29" s="710"/>
      <c r="V29" s="710"/>
      <c r="W29" s="710"/>
      <c r="X29" s="710"/>
    </row>
    <row r="30" spans="1:24" x14ac:dyDescent="0.2">
      <c r="A30" s="333" t="s">
        <v>414</v>
      </c>
      <c r="B30" s="339">
        <v>0</v>
      </c>
      <c r="C30" s="339">
        <v>0</v>
      </c>
      <c r="D30" s="339">
        <v>0</v>
      </c>
      <c r="E30" s="339">
        <v>0</v>
      </c>
      <c r="F30" s="339">
        <v>0</v>
      </c>
      <c r="G30" s="339">
        <v>1</v>
      </c>
      <c r="H30" s="339">
        <v>0</v>
      </c>
      <c r="I30" s="339">
        <v>0</v>
      </c>
      <c r="J30" s="339">
        <v>16</v>
      </c>
      <c r="K30" s="339">
        <v>50</v>
      </c>
      <c r="L30" s="339">
        <v>0</v>
      </c>
      <c r="M30" s="339">
        <v>2</v>
      </c>
      <c r="N30" s="339">
        <v>1</v>
      </c>
      <c r="O30" s="339">
        <v>0</v>
      </c>
      <c r="P30" s="339">
        <v>139</v>
      </c>
      <c r="Q30" s="339">
        <v>5</v>
      </c>
      <c r="R30" s="339">
        <v>12</v>
      </c>
      <c r="S30" s="339">
        <v>0</v>
      </c>
      <c r="T30" s="339">
        <v>5</v>
      </c>
      <c r="U30" s="339">
        <v>2</v>
      </c>
      <c r="V30" s="339">
        <v>8</v>
      </c>
      <c r="W30" s="339">
        <v>0</v>
      </c>
      <c r="X30" s="339">
        <v>241</v>
      </c>
    </row>
    <row r="31" spans="1:24" x14ac:dyDescent="0.2">
      <c r="A31" s="776" t="s">
        <v>433</v>
      </c>
      <c r="B31" s="339">
        <v>0</v>
      </c>
      <c r="C31" s="339">
        <v>0</v>
      </c>
      <c r="D31" s="339">
        <v>0</v>
      </c>
      <c r="E31" s="339">
        <v>0</v>
      </c>
      <c r="F31" s="339">
        <v>0</v>
      </c>
      <c r="G31" s="339">
        <v>8.419319999999999</v>
      </c>
      <c r="H31" s="339">
        <v>0</v>
      </c>
      <c r="I31" s="339">
        <v>0</v>
      </c>
      <c r="J31" s="339">
        <v>421.1</v>
      </c>
      <c r="K31" s="339">
        <v>1442.3321699999999</v>
      </c>
      <c r="L31" s="339">
        <v>0</v>
      </c>
      <c r="M31" s="339">
        <v>67</v>
      </c>
      <c r="N31" s="339">
        <v>25.12</v>
      </c>
      <c r="O31" s="339">
        <v>0</v>
      </c>
      <c r="P31" s="339">
        <v>179.66951</v>
      </c>
      <c r="Q31" s="339">
        <v>178.5</v>
      </c>
      <c r="R31" s="339">
        <v>1450</v>
      </c>
      <c r="S31" s="339">
        <v>0</v>
      </c>
      <c r="T31" s="339">
        <v>225.78200000000001</v>
      </c>
      <c r="U31" s="339">
        <v>83.74</v>
      </c>
      <c r="V31" s="339">
        <v>491.51191662400004</v>
      </c>
      <c r="W31" s="339">
        <v>0</v>
      </c>
      <c r="X31" s="339">
        <v>4573.1749166239997</v>
      </c>
    </row>
    <row r="32" spans="1:24" x14ac:dyDescent="0.2">
      <c r="A32" s="333" t="s">
        <v>411</v>
      </c>
      <c r="B32" s="339">
        <v>0</v>
      </c>
      <c r="C32" s="339">
        <v>0</v>
      </c>
      <c r="D32" s="339">
        <v>0</v>
      </c>
      <c r="E32" s="339">
        <v>0</v>
      </c>
      <c r="F32" s="339">
        <v>0</v>
      </c>
      <c r="G32" s="339">
        <v>0</v>
      </c>
      <c r="H32" s="339">
        <v>0</v>
      </c>
      <c r="I32" s="339">
        <v>0</v>
      </c>
      <c r="J32" s="339">
        <v>0</v>
      </c>
      <c r="K32" s="339">
        <v>42.406269999999999</v>
      </c>
      <c r="L32" s="339">
        <v>0</v>
      </c>
      <c r="M32" s="339">
        <v>0</v>
      </c>
      <c r="N32" s="339">
        <v>0</v>
      </c>
      <c r="O32" s="339">
        <v>0</v>
      </c>
      <c r="P32" s="339">
        <v>148.16951</v>
      </c>
      <c r="Q32" s="339">
        <v>0</v>
      </c>
      <c r="R32" s="339">
        <v>509</v>
      </c>
      <c r="S32" s="339">
        <v>0</v>
      </c>
      <c r="T32" s="339">
        <v>79.340999999999994</v>
      </c>
      <c r="U32" s="339">
        <v>0</v>
      </c>
      <c r="V32" s="339">
        <v>36.693326200000001</v>
      </c>
      <c r="W32" s="339">
        <v>0</v>
      </c>
      <c r="X32" s="339">
        <v>815.61010620000002</v>
      </c>
    </row>
    <row r="33" spans="1:24" x14ac:dyDescent="0.2">
      <c r="A33" s="333" t="s">
        <v>412</v>
      </c>
      <c r="B33" s="339">
        <v>0</v>
      </c>
      <c r="C33" s="339">
        <v>0</v>
      </c>
      <c r="D33" s="339">
        <v>0</v>
      </c>
      <c r="E33" s="339">
        <v>0</v>
      </c>
      <c r="F33" s="339">
        <v>0</v>
      </c>
      <c r="G33" s="339">
        <v>0</v>
      </c>
      <c r="H33" s="339">
        <v>0</v>
      </c>
      <c r="I33" s="339">
        <v>0</v>
      </c>
      <c r="J33" s="339">
        <v>156.92599999999999</v>
      </c>
      <c r="K33" s="339">
        <v>0</v>
      </c>
      <c r="L33" s="339">
        <v>0</v>
      </c>
      <c r="M33" s="339">
        <v>0</v>
      </c>
      <c r="N33" s="339">
        <v>0</v>
      </c>
      <c r="O33" s="339">
        <v>0</v>
      </c>
      <c r="P33" s="339">
        <v>0</v>
      </c>
      <c r="Q33" s="339">
        <v>0</v>
      </c>
      <c r="R33" s="339">
        <v>0</v>
      </c>
      <c r="S33" s="339">
        <v>0</v>
      </c>
      <c r="T33" s="339">
        <v>0</v>
      </c>
      <c r="U33" s="339">
        <v>10.993649999999999</v>
      </c>
      <c r="V33" s="339">
        <v>0</v>
      </c>
      <c r="W33" s="339">
        <v>0</v>
      </c>
      <c r="X33" s="339">
        <v>167.91964999999999</v>
      </c>
    </row>
    <row r="34" spans="1:24" x14ac:dyDescent="0.2">
      <c r="A34" s="333" t="s">
        <v>413</v>
      </c>
      <c r="B34" s="339">
        <v>0</v>
      </c>
      <c r="C34" s="339">
        <v>0</v>
      </c>
      <c r="D34" s="339">
        <v>0</v>
      </c>
      <c r="E34" s="339">
        <v>0</v>
      </c>
      <c r="F34" s="339">
        <v>0</v>
      </c>
      <c r="G34" s="339">
        <v>8.419319999999999</v>
      </c>
      <c r="H34" s="339">
        <v>0</v>
      </c>
      <c r="I34" s="339">
        <v>0</v>
      </c>
      <c r="J34" s="339">
        <v>578.02600000000007</v>
      </c>
      <c r="K34" s="339">
        <v>1442.3321699999999</v>
      </c>
      <c r="L34" s="339">
        <v>0</v>
      </c>
      <c r="M34" s="339">
        <v>67</v>
      </c>
      <c r="N34" s="339">
        <v>25.12</v>
      </c>
      <c r="O34" s="339">
        <v>0</v>
      </c>
      <c r="P34" s="339">
        <v>179.66951</v>
      </c>
      <c r="Q34" s="339">
        <v>178.5</v>
      </c>
      <c r="R34" s="339">
        <v>1450</v>
      </c>
      <c r="S34" s="339">
        <v>0</v>
      </c>
      <c r="T34" s="339">
        <v>225.78200000000001</v>
      </c>
      <c r="U34" s="339">
        <v>94.733649999999997</v>
      </c>
      <c r="V34" s="339">
        <v>491.51191662400004</v>
      </c>
      <c r="W34" s="339">
        <v>0</v>
      </c>
      <c r="X34" s="339">
        <v>4741.0945666240004</v>
      </c>
    </row>
    <row r="35" spans="1:24" x14ac:dyDescent="0.2">
      <c r="A35" s="1258" t="s">
        <v>93</v>
      </c>
      <c r="B35" s="1263"/>
      <c r="C35" s="1263"/>
      <c r="D35" s="1263"/>
      <c r="E35" s="1263"/>
      <c r="F35" s="1263"/>
      <c r="G35" s="1263"/>
      <c r="H35" s="1263"/>
      <c r="I35" s="1263"/>
      <c r="J35" s="1263"/>
      <c r="K35" s="1263"/>
      <c r="L35" s="1263"/>
      <c r="M35" s="1263"/>
      <c r="N35" s="1263"/>
      <c r="O35" s="1263"/>
      <c r="P35" s="1263"/>
      <c r="Q35" s="1263"/>
      <c r="R35" s="1263"/>
      <c r="S35" s="1263"/>
      <c r="T35" s="1263"/>
      <c r="U35" s="1263"/>
      <c r="V35" s="1263"/>
      <c r="W35" s="1263"/>
      <c r="X35" s="1263"/>
    </row>
    <row r="36" spans="1:24" x14ac:dyDescent="0.2">
      <c r="A36" s="333" t="s">
        <v>414</v>
      </c>
      <c r="B36" s="339">
        <v>0</v>
      </c>
      <c r="C36" s="339">
        <v>0</v>
      </c>
      <c r="D36" s="339">
        <v>1</v>
      </c>
      <c r="E36" s="339">
        <v>0</v>
      </c>
      <c r="F36" s="339">
        <v>0</v>
      </c>
      <c r="G36" s="339">
        <v>2</v>
      </c>
      <c r="H36" s="339">
        <v>4</v>
      </c>
      <c r="I36" s="339">
        <v>4</v>
      </c>
      <c r="J36" s="339">
        <v>11</v>
      </c>
      <c r="K36" s="339">
        <v>31</v>
      </c>
      <c r="L36" s="339">
        <v>3</v>
      </c>
      <c r="M36" s="339">
        <v>5</v>
      </c>
      <c r="N36" s="339">
        <v>0</v>
      </c>
      <c r="O36" s="339">
        <v>0</v>
      </c>
      <c r="P36" s="339">
        <v>77</v>
      </c>
      <c r="Q36" s="339">
        <v>4</v>
      </c>
      <c r="R36" s="339">
        <v>0</v>
      </c>
      <c r="S36" s="339">
        <v>0</v>
      </c>
      <c r="T36" s="339">
        <v>12</v>
      </c>
      <c r="U36" s="339">
        <v>0</v>
      </c>
      <c r="V36" s="339">
        <v>37</v>
      </c>
      <c r="W36" s="339">
        <v>0</v>
      </c>
      <c r="X36" s="339">
        <v>191</v>
      </c>
    </row>
    <row r="37" spans="1:24" x14ac:dyDescent="0.2">
      <c r="A37" s="776" t="s">
        <v>433</v>
      </c>
      <c r="B37" s="339">
        <v>0</v>
      </c>
      <c r="C37" s="339">
        <v>0</v>
      </c>
      <c r="D37" s="339">
        <v>25</v>
      </c>
      <c r="E37" s="339">
        <v>0</v>
      </c>
      <c r="F37" s="339">
        <v>0</v>
      </c>
      <c r="G37" s="339">
        <v>52.52</v>
      </c>
      <c r="H37" s="339">
        <v>257.48309999999998</v>
      </c>
      <c r="I37" s="339">
        <v>64.413029999999992</v>
      </c>
      <c r="J37" s="339">
        <v>232.113</v>
      </c>
      <c r="K37" s="339">
        <v>1620.31116</v>
      </c>
      <c r="L37" s="339">
        <v>30</v>
      </c>
      <c r="M37" s="339">
        <v>555</v>
      </c>
      <c r="N37" s="339">
        <v>0</v>
      </c>
      <c r="O37" s="339">
        <v>0</v>
      </c>
      <c r="P37" s="339">
        <v>1093.2534799999999</v>
      </c>
      <c r="Q37" s="339">
        <v>290</v>
      </c>
      <c r="R37" s="339">
        <v>0</v>
      </c>
      <c r="S37" s="339">
        <v>0</v>
      </c>
      <c r="T37" s="339">
        <v>914.78700000000003</v>
      </c>
      <c r="U37" s="339">
        <v>0</v>
      </c>
      <c r="V37" s="339">
        <v>5338.6696750000001</v>
      </c>
      <c r="W37" s="339">
        <v>0</v>
      </c>
      <c r="X37" s="339">
        <v>10473.550445000001</v>
      </c>
    </row>
    <row r="38" spans="1:24" x14ac:dyDescent="0.2">
      <c r="A38" s="333" t="s">
        <v>411</v>
      </c>
      <c r="B38" s="339">
        <v>0</v>
      </c>
      <c r="C38" s="339">
        <v>0</v>
      </c>
      <c r="D38" s="339">
        <v>0</v>
      </c>
      <c r="E38" s="339">
        <v>0</v>
      </c>
      <c r="F38" s="339">
        <v>0</v>
      </c>
      <c r="G38" s="339">
        <v>0</v>
      </c>
      <c r="H38" s="339">
        <v>55.731310000000001</v>
      </c>
      <c r="I38" s="339">
        <v>31.922019999999996</v>
      </c>
      <c r="J38" s="339">
        <v>126.7866475</v>
      </c>
      <c r="K38" s="339">
        <v>810.15557999999999</v>
      </c>
      <c r="L38" s="339">
        <v>0</v>
      </c>
      <c r="M38" s="339">
        <v>222</v>
      </c>
      <c r="N38" s="339">
        <v>0</v>
      </c>
      <c r="O38" s="339">
        <v>0</v>
      </c>
      <c r="P38" s="339">
        <v>1058.7534800000001</v>
      </c>
      <c r="Q38" s="339">
        <v>60</v>
      </c>
      <c r="R38" s="339">
        <v>0</v>
      </c>
      <c r="S38" s="339">
        <v>0</v>
      </c>
      <c r="T38" s="339">
        <v>457.39299999999997</v>
      </c>
      <c r="U38" s="339">
        <v>0</v>
      </c>
      <c r="V38" s="339">
        <v>3671.6108073499995</v>
      </c>
      <c r="W38" s="339">
        <v>0</v>
      </c>
      <c r="X38" s="339">
        <v>6494.3528448500001</v>
      </c>
    </row>
    <row r="39" spans="1:24" x14ac:dyDescent="0.2">
      <c r="A39" s="333" t="s">
        <v>412</v>
      </c>
      <c r="B39" s="339">
        <v>0</v>
      </c>
      <c r="C39" s="339">
        <v>0</v>
      </c>
      <c r="D39" s="339">
        <v>0</v>
      </c>
      <c r="E39" s="339">
        <v>0</v>
      </c>
      <c r="F39" s="339">
        <v>0</v>
      </c>
      <c r="G39" s="339">
        <v>0</v>
      </c>
      <c r="H39" s="339">
        <v>0</v>
      </c>
      <c r="I39" s="339">
        <v>0</v>
      </c>
      <c r="J39" s="339">
        <v>0</v>
      </c>
      <c r="K39" s="339">
        <v>0</v>
      </c>
      <c r="L39" s="339">
        <v>0</v>
      </c>
      <c r="M39" s="339">
        <v>0</v>
      </c>
      <c r="N39" s="339">
        <v>0</v>
      </c>
      <c r="O39" s="339">
        <v>0</v>
      </c>
      <c r="P39" s="339">
        <v>0</v>
      </c>
      <c r="Q39" s="339">
        <v>0</v>
      </c>
      <c r="R39" s="339">
        <v>0</v>
      </c>
      <c r="S39" s="339">
        <v>0</v>
      </c>
      <c r="T39" s="339">
        <v>0</v>
      </c>
      <c r="U39" s="339">
        <v>0</v>
      </c>
      <c r="V39" s="339">
        <v>32.212985000000003</v>
      </c>
      <c r="W39" s="339">
        <v>0</v>
      </c>
      <c r="X39" s="339">
        <v>32.212985000000003</v>
      </c>
    </row>
    <row r="40" spans="1:24" x14ac:dyDescent="0.2">
      <c r="A40" s="333" t="s">
        <v>413</v>
      </c>
      <c r="B40" s="339">
        <v>0</v>
      </c>
      <c r="C40" s="339">
        <v>0</v>
      </c>
      <c r="D40" s="339">
        <v>25</v>
      </c>
      <c r="E40" s="339">
        <v>0</v>
      </c>
      <c r="F40" s="339">
        <v>0</v>
      </c>
      <c r="G40" s="339">
        <v>52.52</v>
      </c>
      <c r="H40" s="339">
        <v>257.48309999999998</v>
      </c>
      <c r="I40" s="339">
        <v>64.413029999999992</v>
      </c>
      <c r="J40" s="339">
        <v>232.113</v>
      </c>
      <c r="K40" s="339">
        <v>1620.31116</v>
      </c>
      <c r="L40" s="339">
        <v>30</v>
      </c>
      <c r="M40" s="339">
        <v>555</v>
      </c>
      <c r="N40" s="339">
        <v>0</v>
      </c>
      <c r="O40" s="339">
        <v>0</v>
      </c>
      <c r="P40" s="339">
        <v>1093.2534799999999</v>
      </c>
      <c r="Q40" s="339">
        <v>290</v>
      </c>
      <c r="R40" s="339">
        <v>0</v>
      </c>
      <c r="S40" s="339">
        <v>0</v>
      </c>
      <c r="T40" s="339">
        <v>914.78700000000003</v>
      </c>
      <c r="U40" s="339">
        <v>0</v>
      </c>
      <c r="V40" s="339">
        <v>5370.8826600000002</v>
      </c>
      <c r="W40" s="339">
        <v>0</v>
      </c>
      <c r="X40" s="339">
        <v>10505.763429999999</v>
      </c>
    </row>
    <row r="41" spans="1:24" x14ac:dyDescent="0.2">
      <c r="A41" s="1258" t="s">
        <v>611</v>
      </c>
      <c r="B41" s="1263"/>
      <c r="C41" s="1263"/>
      <c r="D41" s="1263"/>
      <c r="E41" s="1263"/>
      <c r="F41" s="1263"/>
      <c r="G41" s="1263"/>
      <c r="H41" s="1263"/>
      <c r="I41" s="1263"/>
      <c r="J41" s="1263"/>
      <c r="K41" s="1263"/>
      <c r="L41" s="1263"/>
      <c r="M41" s="1263"/>
      <c r="N41" s="1263"/>
      <c r="O41" s="1263"/>
      <c r="P41" s="1263"/>
      <c r="Q41" s="1263"/>
      <c r="R41" s="1263"/>
      <c r="S41" s="1263"/>
      <c r="T41" s="1263"/>
      <c r="U41" s="1263"/>
      <c r="V41" s="1263"/>
      <c r="W41" s="1263"/>
      <c r="X41" s="1263"/>
    </row>
    <row r="42" spans="1:24" x14ac:dyDescent="0.2">
      <c r="A42" s="333" t="s">
        <v>414</v>
      </c>
      <c r="B42" s="339">
        <v>0</v>
      </c>
      <c r="C42" s="339">
        <v>6952</v>
      </c>
      <c r="D42" s="339">
        <v>0</v>
      </c>
      <c r="E42" s="339">
        <v>500</v>
      </c>
      <c r="F42" s="339">
        <v>0</v>
      </c>
      <c r="G42" s="339">
        <v>0</v>
      </c>
      <c r="H42" s="339">
        <v>0</v>
      </c>
      <c r="I42" s="339">
        <v>738</v>
      </c>
      <c r="J42" s="339">
        <v>2141</v>
      </c>
      <c r="K42" s="339">
        <v>394</v>
      </c>
      <c r="L42" s="339">
        <v>20</v>
      </c>
      <c r="M42" s="339">
        <v>263</v>
      </c>
      <c r="N42" s="339">
        <v>0</v>
      </c>
      <c r="O42" s="339">
        <v>1015</v>
      </c>
      <c r="P42" s="339">
        <v>9284</v>
      </c>
      <c r="Q42" s="339">
        <v>0</v>
      </c>
      <c r="R42" s="339">
        <v>0</v>
      </c>
      <c r="S42" s="339">
        <v>0</v>
      </c>
      <c r="T42" s="339">
        <v>655</v>
      </c>
      <c r="U42" s="339">
        <v>39</v>
      </c>
      <c r="V42" s="339">
        <v>3923</v>
      </c>
      <c r="W42" s="339">
        <v>0</v>
      </c>
      <c r="X42" s="339">
        <v>25924</v>
      </c>
    </row>
    <row r="43" spans="1:24" x14ac:dyDescent="0.2">
      <c r="A43" s="776" t="s">
        <v>433</v>
      </c>
      <c r="B43" s="339">
        <v>0</v>
      </c>
      <c r="C43" s="339">
        <v>15544.737009999999</v>
      </c>
      <c r="D43" s="339">
        <v>0</v>
      </c>
      <c r="E43" s="339">
        <v>1589.5686000000003</v>
      </c>
      <c r="F43" s="339">
        <v>0</v>
      </c>
      <c r="G43" s="339">
        <v>0</v>
      </c>
      <c r="H43" s="339">
        <v>0</v>
      </c>
      <c r="I43" s="339">
        <v>1644.7579099999987</v>
      </c>
      <c r="J43" s="339">
        <v>2701.2330000000002</v>
      </c>
      <c r="K43" s="339">
        <v>190.80695</v>
      </c>
      <c r="L43" s="339">
        <v>100.0157</v>
      </c>
      <c r="M43" s="339">
        <v>163.30392999999989</v>
      </c>
      <c r="N43" s="339">
        <v>0</v>
      </c>
      <c r="O43" s="339">
        <v>3522.8556400000002</v>
      </c>
      <c r="P43" s="339">
        <v>17836.751</v>
      </c>
      <c r="Q43" s="339">
        <v>0</v>
      </c>
      <c r="R43" s="339">
        <v>0</v>
      </c>
      <c r="S43" s="339">
        <v>0</v>
      </c>
      <c r="T43" s="339">
        <v>347.64299999999997</v>
      </c>
      <c r="U43" s="339">
        <v>46.5</v>
      </c>
      <c r="V43" s="339">
        <v>3341.2614800000015</v>
      </c>
      <c r="W43" s="339">
        <v>0</v>
      </c>
      <c r="X43" s="339">
        <v>47029.434219999996</v>
      </c>
    </row>
    <row r="44" spans="1:24" x14ac:dyDescent="0.2">
      <c r="A44" s="333" t="s">
        <v>411</v>
      </c>
      <c r="B44" s="339">
        <v>0</v>
      </c>
      <c r="C44" s="339">
        <v>81.530229999999989</v>
      </c>
      <c r="D44" s="339">
        <v>0</v>
      </c>
      <c r="E44" s="339">
        <v>738.04128500000013</v>
      </c>
      <c r="F44" s="339">
        <v>0</v>
      </c>
      <c r="G44" s="339">
        <v>0</v>
      </c>
      <c r="H44" s="339">
        <v>0</v>
      </c>
      <c r="I44" s="339">
        <v>371.70880999999969</v>
      </c>
      <c r="J44" s="339">
        <v>2225.0350940000098</v>
      </c>
      <c r="K44" s="339">
        <v>190.80770999999999</v>
      </c>
      <c r="L44" s="339">
        <v>50.007820000000002</v>
      </c>
      <c r="M44" s="339">
        <v>-0.58089600000000008</v>
      </c>
      <c r="N44" s="339">
        <v>0</v>
      </c>
      <c r="O44" s="339">
        <v>1131.3846599999999</v>
      </c>
      <c r="P44" s="339">
        <v>17836.751</v>
      </c>
      <c r="Q44" s="339">
        <v>0</v>
      </c>
      <c r="R44" s="339">
        <v>0</v>
      </c>
      <c r="S44" s="339">
        <v>0</v>
      </c>
      <c r="T44" s="339">
        <v>344.16699999999997</v>
      </c>
      <c r="U44" s="339">
        <v>0</v>
      </c>
      <c r="V44" s="339">
        <v>3307.6540563660042</v>
      </c>
      <c r="W44" s="339">
        <v>0</v>
      </c>
      <c r="X44" s="339">
        <v>26276.506769366017</v>
      </c>
    </row>
    <row r="45" spans="1:24" x14ac:dyDescent="0.2">
      <c r="A45" s="333" t="s">
        <v>412</v>
      </c>
      <c r="B45" s="339">
        <v>0</v>
      </c>
      <c r="C45" s="339">
        <v>0</v>
      </c>
      <c r="D45" s="339">
        <v>0</v>
      </c>
      <c r="E45" s="339">
        <v>0</v>
      </c>
      <c r="F45" s="339">
        <v>0</v>
      </c>
      <c r="G45" s="339">
        <v>0</v>
      </c>
      <c r="H45" s="339">
        <v>0</v>
      </c>
      <c r="I45" s="339">
        <v>0</v>
      </c>
      <c r="J45" s="339">
        <v>0</v>
      </c>
      <c r="K45" s="339">
        <v>0</v>
      </c>
      <c r="L45" s="339">
        <v>0</v>
      </c>
      <c r="M45" s="339">
        <v>0</v>
      </c>
      <c r="N45" s="339">
        <v>0</v>
      </c>
      <c r="O45" s="339">
        <v>0</v>
      </c>
      <c r="P45" s="339">
        <v>0</v>
      </c>
      <c r="Q45" s="339">
        <v>0</v>
      </c>
      <c r="R45" s="339">
        <v>0</v>
      </c>
      <c r="S45" s="339">
        <v>0</v>
      </c>
      <c r="T45" s="339">
        <v>0</v>
      </c>
      <c r="U45" s="339">
        <v>0</v>
      </c>
      <c r="V45" s="339">
        <v>0</v>
      </c>
      <c r="W45" s="339">
        <v>0</v>
      </c>
      <c r="X45" s="339">
        <v>0</v>
      </c>
    </row>
    <row r="46" spans="1:24" x14ac:dyDescent="0.2">
      <c r="A46" s="333" t="s">
        <v>413</v>
      </c>
      <c r="B46" s="339">
        <v>0</v>
      </c>
      <c r="C46" s="339">
        <v>15544.737009999999</v>
      </c>
      <c r="D46" s="339">
        <v>0</v>
      </c>
      <c r="E46" s="339">
        <v>1589.5686000000003</v>
      </c>
      <c r="F46" s="339">
        <v>0</v>
      </c>
      <c r="G46" s="339">
        <v>0</v>
      </c>
      <c r="H46" s="339">
        <v>0</v>
      </c>
      <c r="I46" s="339">
        <v>1644.7579099999987</v>
      </c>
      <c r="J46" s="339">
        <v>2701.2330000000002</v>
      </c>
      <c r="K46" s="339">
        <v>190.80695</v>
      </c>
      <c r="L46" s="339">
        <v>100.0157</v>
      </c>
      <c r="M46" s="339">
        <v>163.30392999999989</v>
      </c>
      <c r="N46" s="339">
        <v>0</v>
      </c>
      <c r="O46" s="339">
        <v>3522.8556400000002</v>
      </c>
      <c r="P46" s="339">
        <v>17836.751</v>
      </c>
      <c r="Q46" s="339">
        <v>0</v>
      </c>
      <c r="R46" s="339">
        <v>0</v>
      </c>
      <c r="S46" s="339">
        <v>0</v>
      </c>
      <c r="T46" s="339">
        <v>347.64299999999997</v>
      </c>
      <c r="U46" s="339">
        <v>46.5</v>
      </c>
      <c r="V46" s="339">
        <v>3341.2614800000015</v>
      </c>
      <c r="W46" s="339">
        <v>0</v>
      </c>
      <c r="X46" s="339">
        <v>47029.434219999996</v>
      </c>
    </row>
    <row r="47" spans="1:24" x14ac:dyDescent="0.2">
      <c r="A47" s="1258" t="s">
        <v>612</v>
      </c>
      <c r="B47" s="1263"/>
      <c r="C47" s="1263"/>
      <c r="D47" s="1263"/>
      <c r="E47" s="1263"/>
      <c r="F47" s="1263"/>
      <c r="G47" s="1263"/>
      <c r="H47" s="1263"/>
      <c r="I47" s="1263"/>
      <c r="J47" s="1263"/>
      <c r="K47" s="1263"/>
      <c r="L47" s="1263"/>
      <c r="M47" s="1263"/>
      <c r="N47" s="1263"/>
      <c r="O47" s="1263"/>
      <c r="P47" s="1263"/>
      <c r="Q47" s="1263"/>
      <c r="R47" s="1263"/>
      <c r="S47" s="1263"/>
      <c r="T47" s="1263"/>
      <c r="U47" s="1263"/>
      <c r="V47" s="1263"/>
      <c r="W47" s="1263"/>
      <c r="X47" s="1263"/>
    </row>
    <row r="48" spans="1:24" x14ac:dyDescent="0.2">
      <c r="A48" s="333" t="s">
        <v>414</v>
      </c>
      <c r="B48" s="339">
        <v>0</v>
      </c>
      <c r="C48" s="339">
        <v>11</v>
      </c>
      <c r="D48" s="339">
        <v>0</v>
      </c>
      <c r="E48" s="339">
        <v>0</v>
      </c>
      <c r="F48" s="339">
        <v>0</v>
      </c>
      <c r="G48" s="339">
        <v>0</v>
      </c>
      <c r="H48" s="339">
        <v>0</v>
      </c>
      <c r="I48" s="339">
        <v>17</v>
      </c>
      <c r="J48" s="339">
        <v>0</v>
      </c>
      <c r="K48" s="339">
        <v>0</v>
      </c>
      <c r="L48" s="339">
        <v>1</v>
      </c>
      <c r="M48" s="339">
        <v>1</v>
      </c>
      <c r="N48" s="339">
        <v>0</v>
      </c>
      <c r="O48" s="339">
        <v>1</v>
      </c>
      <c r="P48" s="339">
        <v>0</v>
      </c>
      <c r="Q48" s="339">
        <v>0</v>
      </c>
      <c r="R48" s="339">
        <v>0</v>
      </c>
      <c r="S48" s="339">
        <v>0</v>
      </c>
      <c r="T48" s="339">
        <v>0</v>
      </c>
      <c r="U48" s="339">
        <v>0</v>
      </c>
      <c r="V48" s="339">
        <v>0</v>
      </c>
      <c r="W48" s="339">
        <v>0</v>
      </c>
      <c r="X48" s="339">
        <v>31</v>
      </c>
    </row>
    <row r="49" spans="1:24" x14ac:dyDescent="0.2">
      <c r="A49" s="776" t="s">
        <v>433</v>
      </c>
      <c r="B49" s="339">
        <v>0</v>
      </c>
      <c r="C49" s="339">
        <v>18.554449999999999</v>
      </c>
      <c r="D49" s="339">
        <v>0</v>
      </c>
      <c r="E49" s="339">
        <v>0</v>
      </c>
      <c r="F49" s="339">
        <v>0</v>
      </c>
      <c r="G49" s="339">
        <v>0</v>
      </c>
      <c r="H49" s="339">
        <v>0</v>
      </c>
      <c r="I49" s="339">
        <v>28.216179999999998</v>
      </c>
      <c r="J49" s="339">
        <v>0</v>
      </c>
      <c r="K49" s="339">
        <v>0</v>
      </c>
      <c r="L49" s="339">
        <v>2.0748000000000002</v>
      </c>
      <c r="M49" s="339">
        <v>0.93332999999999999</v>
      </c>
      <c r="N49" s="339">
        <v>0</v>
      </c>
      <c r="O49" s="339">
        <v>2.5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</v>
      </c>
      <c r="W49" s="339">
        <v>0</v>
      </c>
      <c r="X49" s="339">
        <v>52.278759999999998</v>
      </c>
    </row>
    <row r="50" spans="1:24" x14ac:dyDescent="0.2">
      <c r="A50" s="333" t="s">
        <v>411</v>
      </c>
      <c r="B50" s="339">
        <v>0</v>
      </c>
      <c r="C50" s="339">
        <v>0</v>
      </c>
      <c r="D50" s="339">
        <v>0</v>
      </c>
      <c r="E50" s="339">
        <v>0</v>
      </c>
      <c r="F50" s="339">
        <v>0</v>
      </c>
      <c r="G50" s="339">
        <v>0</v>
      </c>
      <c r="H50" s="339">
        <v>0</v>
      </c>
      <c r="I50" s="339">
        <v>7.3964499999999997</v>
      </c>
      <c r="J50" s="339">
        <v>0</v>
      </c>
      <c r="K50" s="339">
        <v>0</v>
      </c>
      <c r="L50" s="339">
        <v>1.0374000000000001</v>
      </c>
      <c r="M50" s="339">
        <v>0</v>
      </c>
      <c r="N50" s="339">
        <v>0</v>
      </c>
      <c r="O50" s="339">
        <v>0</v>
      </c>
      <c r="P50" s="339">
        <v>0</v>
      </c>
      <c r="Q50" s="339">
        <v>0</v>
      </c>
      <c r="R50" s="339">
        <v>0</v>
      </c>
      <c r="S50" s="339">
        <v>0</v>
      </c>
      <c r="T50" s="339">
        <v>0</v>
      </c>
      <c r="U50" s="339">
        <v>0</v>
      </c>
      <c r="V50" s="339">
        <v>0</v>
      </c>
      <c r="W50" s="339">
        <v>0</v>
      </c>
      <c r="X50" s="339">
        <v>8.4338499999999996</v>
      </c>
    </row>
    <row r="51" spans="1:24" x14ac:dyDescent="0.2">
      <c r="A51" s="333" t="s">
        <v>412</v>
      </c>
      <c r="B51" s="339">
        <v>0</v>
      </c>
      <c r="C51" s="339">
        <v>0</v>
      </c>
      <c r="D51" s="339">
        <v>0</v>
      </c>
      <c r="E51" s="339">
        <v>0</v>
      </c>
      <c r="F51" s="339">
        <v>0</v>
      </c>
      <c r="G51" s="339">
        <v>0</v>
      </c>
      <c r="H51" s="339">
        <v>0</v>
      </c>
      <c r="I51" s="339">
        <v>0</v>
      </c>
      <c r="J51" s="339">
        <v>0</v>
      </c>
      <c r="K51" s="339">
        <v>0</v>
      </c>
      <c r="L51" s="339">
        <v>0</v>
      </c>
      <c r="M51" s="339">
        <v>0</v>
      </c>
      <c r="N51" s="339">
        <v>0</v>
      </c>
      <c r="O51" s="339">
        <v>0</v>
      </c>
      <c r="P51" s="339">
        <v>0</v>
      </c>
      <c r="Q51" s="339">
        <v>0</v>
      </c>
      <c r="R51" s="339">
        <v>0</v>
      </c>
      <c r="S51" s="339">
        <v>0</v>
      </c>
      <c r="T51" s="339">
        <v>0</v>
      </c>
      <c r="U51" s="339">
        <v>0</v>
      </c>
      <c r="V51" s="339">
        <v>0</v>
      </c>
      <c r="W51" s="339">
        <v>0</v>
      </c>
      <c r="X51" s="339">
        <v>0</v>
      </c>
    </row>
    <row r="52" spans="1:24" x14ac:dyDescent="0.2">
      <c r="A52" s="333" t="s">
        <v>413</v>
      </c>
      <c r="B52" s="339">
        <v>0</v>
      </c>
      <c r="C52" s="339">
        <v>18.554449999999999</v>
      </c>
      <c r="D52" s="339">
        <v>0</v>
      </c>
      <c r="E52" s="339">
        <v>0</v>
      </c>
      <c r="F52" s="339">
        <v>0</v>
      </c>
      <c r="G52" s="339">
        <v>0</v>
      </c>
      <c r="H52" s="339">
        <v>0</v>
      </c>
      <c r="I52" s="339">
        <v>28.216179999999998</v>
      </c>
      <c r="J52" s="339">
        <v>0</v>
      </c>
      <c r="K52" s="339">
        <v>0</v>
      </c>
      <c r="L52" s="339">
        <v>2.0748000000000002</v>
      </c>
      <c r="M52" s="339">
        <v>0.93332999999999999</v>
      </c>
      <c r="N52" s="339">
        <v>0</v>
      </c>
      <c r="O52" s="339">
        <v>2.5</v>
      </c>
      <c r="P52" s="339">
        <v>0</v>
      </c>
      <c r="Q52" s="339">
        <v>0</v>
      </c>
      <c r="R52" s="339">
        <v>0</v>
      </c>
      <c r="S52" s="339">
        <v>0</v>
      </c>
      <c r="T52" s="339">
        <v>0</v>
      </c>
      <c r="U52" s="339">
        <v>0</v>
      </c>
      <c r="V52" s="339">
        <v>0</v>
      </c>
      <c r="W52" s="339">
        <v>0</v>
      </c>
      <c r="X52" s="339">
        <v>52.278759999999998</v>
      </c>
    </row>
    <row r="53" spans="1:24" x14ac:dyDescent="0.2">
      <c r="A53" s="1258" t="s">
        <v>613</v>
      </c>
      <c r="B53" s="1263"/>
      <c r="C53" s="1263"/>
      <c r="D53" s="1263"/>
      <c r="E53" s="1263"/>
      <c r="F53" s="1263"/>
      <c r="G53" s="1263"/>
      <c r="H53" s="1263"/>
      <c r="I53" s="1263"/>
      <c r="J53" s="1263"/>
      <c r="K53" s="1263"/>
      <c r="L53" s="1263"/>
      <c r="M53" s="1263"/>
      <c r="N53" s="1263"/>
      <c r="O53" s="1263"/>
      <c r="P53" s="1263"/>
      <c r="Q53" s="1263"/>
      <c r="R53" s="1263"/>
      <c r="S53" s="1263"/>
      <c r="T53" s="1263"/>
      <c r="U53" s="1263"/>
      <c r="V53" s="1263"/>
      <c r="W53" s="1263"/>
      <c r="X53" s="1263"/>
    </row>
    <row r="54" spans="1:24" x14ac:dyDescent="0.2">
      <c r="A54" s="333" t="s">
        <v>414</v>
      </c>
      <c r="B54" s="339">
        <v>0</v>
      </c>
      <c r="C54" s="339">
        <v>0</v>
      </c>
      <c r="D54" s="339">
        <v>0</v>
      </c>
      <c r="E54" s="339">
        <v>0</v>
      </c>
      <c r="F54" s="339">
        <v>0</v>
      </c>
      <c r="G54" s="339">
        <v>0</v>
      </c>
      <c r="H54" s="339">
        <v>0</v>
      </c>
      <c r="I54" s="339">
        <v>0</v>
      </c>
      <c r="J54" s="339">
        <v>0</v>
      </c>
      <c r="K54" s="339">
        <v>0</v>
      </c>
      <c r="L54" s="339">
        <v>0</v>
      </c>
      <c r="M54" s="339">
        <v>0</v>
      </c>
      <c r="N54" s="339">
        <v>0</v>
      </c>
      <c r="O54" s="339">
        <v>2</v>
      </c>
      <c r="P54" s="339">
        <v>0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W54" s="339">
        <v>0</v>
      </c>
      <c r="X54" s="339">
        <v>2</v>
      </c>
    </row>
    <row r="55" spans="1:24" x14ac:dyDescent="0.2">
      <c r="A55" s="776" t="s">
        <v>433</v>
      </c>
      <c r="B55" s="339">
        <v>0</v>
      </c>
      <c r="C55" s="339">
        <v>0</v>
      </c>
      <c r="D55" s="339">
        <v>0</v>
      </c>
      <c r="E55" s="339">
        <v>0</v>
      </c>
      <c r="F55" s="339">
        <v>0</v>
      </c>
      <c r="G55" s="339">
        <v>0</v>
      </c>
      <c r="H55" s="339">
        <v>0</v>
      </c>
      <c r="I55" s="339">
        <v>0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1.7204200000000001</v>
      </c>
      <c r="P55" s="339">
        <v>0</v>
      </c>
      <c r="Q55" s="339">
        <v>0</v>
      </c>
      <c r="R55" s="339">
        <v>0</v>
      </c>
      <c r="S55" s="339">
        <v>0</v>
      </c>
      <c r="T55" s="339">
        <v>0</v>
      </c>
      <c r="U55" s="339">
        <v>0</v>
      </c>
      <c r="V55" s="339">
        <v>0</v>
      </c>
      <c r="W55" s="339">
        <v>0</v>
      </c>
      <c r="X55" s="339">
        <v>1.7204200000000001</v>
      </c>
    </row>
    <row r="56" spans="1:24" x14ac:dyDescent="0.2">
      <c r="A56" s="333" t="s">
        <v>411</v>
      </c>
      <c r="B56" s="339">
        <v>0</v>
      </c>
      <c r="C56" s="339">
        <v>0</v>
      </c>
      <c r="D56" s="339">
        <v>0</v>
      </c>
      <c r="E56" s="339">
        <v>0</v>
      </c>
      <c r="F56" s="339">
        <v>0</v>
      </c>
      <c r="G56" s="339">
        <v>0</v>
      </c>
      <c r="H56" s="339">
        <v>0</v>
      </c>
      <c r="I56" s="339">
        <v>0</v>
      </c>
      <c r="J56" s="339">
        <v>0</v>
      </c>
      <c r="K56" s="339">
        <v>0</v>
      </c>
      <c r="L56" s="339">
        <v>0</v>
      </c>
      <c r="M56" s="339">
        <v>0</v>
      </c>
      <c r="N56" s="339">
        <v>0</v>
      </c>
      <c r="O56" s="339">
        <v>0</v>
      </c>
      <c r="P56" s="339">
        <v>0</v>
      </c>
      <c r="Q56" s="339">
        <v>0</v>
      </c>
      <c r="R56" s="339">
        <v>0</v>
      </c>
      <c r="S56" s="339">
        <v>0</v>
      </c>
      <c r="T56" s="339">
        <v>0</v>
      </c>
      <c r="U56" s="339">
        <v>0</v>
      </c>
      <c r="V56" s="339">
        <v>0</v>
      </c>
      <c r="W56" s="339">
        <v>0</v>
      </c>
      <c r="X56" s="339">
        <v>0</v>
      </c>
    </row>
    <row r="57" spans="1:24" x14ac:dyDescent="0.2">
      <c r="A57" s="333" t="s">
        <v>412</v>
      </c>
      <c r="B57" s="339">
        <v>0</v>
      </c>
      <c r="C57" s="339">
        <v>0</v>
      </c>
      <c r="D57" s="339">
        <v>0</v>
      </c>
      <c r="E57" s="339">
        <v>0</v>
      </c>
      <c r="F57" s="339">
        <v>0</v>
      </c>
      <c r="G57" s="339">
        <v>0</v>
      </c>
      <c r="H57" s="339">
        <v>0</v>
      </c>
      <c r="I57" s="339">
        <v>0</v>
      </c>
      <c r="J57" s="339">
        <v>0</v>
      </c>
      <c r="K57" s="339">
        <v>0</v>
      </c>
      <c r="L57" s="339">
        <v>0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0</v>
      </c>
      <c r="V57" s="339">
        <v>0</v>
      </c>
      <c r="W57" s="339">
        <v>0</v>
      </c>
      <c r="X57" s="339">
        <v>0</v>
      </c>
    </row>
    <row r="58" spans="1:24" x14ac:dyDescent="0.2">
      <c r="A58" s="333" t="s">
        <v>413</v>
      </c>
      <c r="B58" s="339">
        <v>0</v>
      </c>
      <c r="C58" s="339">
        <v>0</v>
      </c>
      <c r="D58" s="339"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v>0</v>
      </c>
      <c r="J58" s="339">
        <v>0</v>
      </c>
      <c r="K58" s="339">
        <v>0</v>
      </c>
      <c r="L58" s="339">
        <v>0</v>
      </c>
      <c r="M58" s="339">
        <v>0</v>
      </c>
      <c r="N58" s="339">
        <v>0</v>
      </c>
      <c r="O58" s="339">
        <v>1.7204200000000001</v>
      </c>
      <c r="P58" s="339">
        <v>0</v>
      </c>
      <c r="Q58" s="339">
        <v>0</v>
      </c>
      <c r="R58" s="339">
        <v>0</v>
      </c>
      <c r="S58" s="339">
        <v>0</v>
      </c>
      <c r="T58" s="339">
        <v>0</v>
      </c>
      <c r="U58" s="339">
        <v>0</v>
      </c>
      <c r="V58" s="339">
        <v>0</v>
      </c>
      <c r="W58" s="339">
        <v>0</v>
      </c>
      <c r="X58" s="339">
        <v>1.7204200000000001</v>
      </c>
    </row>
    <row r="59" spans="1:24" x14ac:dyDescent="0.2">
      <c r="A59" s="1258" t="s">
        <v>614</v>
      </c>
      <c r="B59" s="1263"/>
      <c r="C59" s="1263"/>
      <c r="D59" s="1263"/>
      <c r="E59" s="1263"/>
      <c r="F59" s="1263"/>
      <c r="G59" s="1263"/>
      <c r="H59" s="1263"/>
      <c r="I59" s="1263"/>
      <c r="J59" s="1263"/>
      <c r="K59" s="1263"/>
      <c r="L59" s="1263"/>
      <c r="M59" s="1263"/>
      <c r="N59" s="1263"/>
      <c r="O59" s="1263"/>
      <c r="P59" s="1263"/>
      <c r="Q59" s="1263"/>
      <c r="R59" s="1263"/>
      <c r="S59" s="1263"/>
      <c r="T59" s="1263"/>
      <c r="U59" s="1263"/>
      <c r="V59" s="1263"/>
      <c r="W59" s="1263"/>
      <c r="X59" s="1263"/>
    </row>
    <row r="60" spans="1:24" x14ac:dyDescent="0.2">
      <c r="A60" s="333" t="s">
        <v>414</v>
      </c>
      <c r="B60" s="339">
        <v>0</v>
      </c>
      <c r="C60" s="339">
        <v>0</v>
      </c>
      <c r="D60" s="339">
        <v>0</v>
      </c>
      <c r="E60" s="339">
        <v>0</v>
      </c>
      <c r="F60" s="339">
        <v>0</v>
      </c>
      <c r="G60" s="339">
        <v>0</v>
      </c>
      <c r="H60" s="339">
        <v>0</v>
      </c>
      <c r="I60" s="339">
        <v>5</v>
      </c>
      <c r="J60" s="339">
        <v>0</v>
      </c>
      <c r="K60" s="339">
        <v>3</v>
      </c>
      <c r="L60" s="339">
        <v>0</v>
      </c>
      <c r="M60" s="339">
        <v>0</v>
      </c>
      <c r="N60" s="339">
        <v>0</v>
      </c>
      <c r="O60" s="339">
        <v>0</v>
      </c>
      <c r="P60" s="339">
        <v>34</v>
      </c>
      <c r="Q60" s="339">
        <v>0</v>
      </c>
      <c r="R60" s="339">
        <v>0</v>
      </c>
      <c r="S60" s="339">
        <v>0</v>
      </c>
      <c r="T60" s="339">
        <v>10</v>
      </c>
      <c r="U60" s="339">
        <v>0</v>
      </c>
      <c r="V60" s="339">
        <v>0</v>
      </c>
      <c r="W60" s="339">
        <v>0</v>
      </c>
      <c r="X60" s="339">
        <v>52</v>
      </c>
    </row>
    <row r="61" spans="1:24" x14ac:dyDescent="0.2">
      <c r="A61" s="776" t="s">
        <v>433</v>
      </c>
      <c r="B61" s="339">
        <v>0</v>
      </c>
      <c r="C61" s="339">
        <v>0</v>
      </c>
      <c r="D61" s="339">
        <v>0</v>
      </c>
      <c r="E61" s="339">
        <v>0</v>
      </c>
      <c r="F61" s="339">
        <v>0</v>
      </c>
      <c r="G61" s="339">
        <v>0</v>
      </c>
      <c r="H61" s="339">
        <v>0</v>
      </c>
      <c r="I61" s="339">
        <v>2.6598000000000002</v>
      </c>
      <c r="J61" s="339">
        <v>0</v>
      </c>
      <c r="K61" s="339">
        <v>0.55474999999999997</v>
      </c>
      <c r="L61" s="339">
        <v>0</v>
      </c>
      <c r="M61" s="339">
        <v>0</v>
      </c>
      <c r="N61" s="339">
        <v>0</v>
      </c>
      <c r="O61" s="339">
        <v>0</v>
      </c>
      <c r="P61" s="339">
        <v>26.645940000000003</v>
      </c>
      <c r="Q61" s="339">
        <v>0</v>
      </c>
      <c r="R61" s="339">
        <v>0</v>
      </c>
      <c r="S61" s="339">
        <v>0</v>
      </c>
      <c r="T61" s="339">
        <v>36.371000000000002</v>
      </c>
      <c r="U61" s="339">
        <v>0</v>
      </c>
      <c r="V61" s="339">
        <v>0</v>
      </c>
      <c r="W61" s="339">
        <v>0</v>
      </c>
      <c r="X61" s="339">
        <v>66.231490000000008</v>
      </c>
    </row>
    <row r="62" spans="1:24" x14ac:dyDescent="0.2">
      <c r="A62" s="333" t="s">
        <v>411</v>
      </c>
      <c r="B62" s="339">
        <v>0</v>
      </c>
      <c r="C62" s="339">
        <v>0</v>
      </c>
      <c r="D62" s="339">
        <v>0</v>
      </c>
      <c r="E62" s="339">
        <v>0</v>
      </c>
      <c r="F62" s="339">
        <v>0</v>
      </c>
      <c r="G62" s="339">
        <v>0</v>
      </c>
      <c r="H62" s="339">
        <v>0</v>
      </c>
      <c r="I62" s="339">
        <v>0</v>
      </c>
      <c r="J62" s="339">
        <v>0</v>
      </c>
      <c r="K62" s="339">
        <v>0</v>
      </c>
      <c r="L62" s="339">
        <v>0</v>
      </c>
      <c r="M62" s="339">
        <v>0</v>
      </c>
      <c r="N62" s="339">
        <v>0</v>
      </c>
      <c r="O62" s="339">
        <v>0</v>
      </c>
      <c r="P62" s="339">
        <v>0</v>
      </c>
      <c r="Q62" s="339">
        <v>0</v>
      </c>
      <c r="R62" s="339">
        <v>0</v>
      </c>
      <c r="S62" s="339">
        <v>0</v>
      </c>
      <c r="T62" s="339">
        <v>0</v>
      </c>
      <c r="U62" s="339">
        <v>0</v>
      </c>
      <c r="V62" s="339">
        <v>0</v>
      </c>
      <c r="W62" s="339">
        <v>0</v>
      </c>
      <c r="X62" s="339">
        <v>0</v>
      </c>
    </row>
    <row r="63" spans="1:24" x14ac:dyDescent="0.2">
      <c r="A63" s="333" t="s">
        <v>412</v>
      </c>
      <c r="B63" s="339">
        <v>0</v>
      </c>
      <c r="C63" s="339">
        <v>0</v>
      </c>
      <c r="D63" s="339">
        <v>0</v>
      </c>
      <c r="E63" s="339">
        <v>0</v>
      </c>
      <c r="F63" s="339">
        <v>0</v>
      </c>
      <c r="G63" s="339">
        <v>0</v>
      </c>
      <c r="H63" s="339">
        <v>0</v>
      </c>
      <c r="I63" s="339">
        <v>0</v>
      </c>
      <c r="J63" s="339">
        <v>0</v>
      </c>
      <c r="K63" s="339">
        <v>0</v>
      </c>
      <c r="L63" s="339">
        <v>0</v>
      </c>
      <c r="M63" s="339">
        <v>0</v>
      </c>
      <c r="N63" s="339">
        <v>0</v>
      </c>
      <c r="O63" s="339">
        <v>0</v>
      </c>
      <c r="P63" s="339">
        <v>0</v>
      </c>
      <c r="Q63" s="339">
        <v>0</v>
      </c>
      <c r="R63" s="339">
        <v>0</v>
      </c>
      <c r="S63" s="339">
        <v>0</v>
      </c>
      <c r="T63" s="339">
        <v>0</v>
      </c>
      <c r="U63" s="339">
        <v>0</v>
      </c>
      <c r="V63" s="339">
        <v>0</v>
      </c>
      <c r="W63" s="339">
        <v>0</v>
      </c>
      <c r="X63" s="339">
        <v>0</v>
      </c>
    </row>
    <row r="64" spans="1:24" x14ac:dyDescent="0.2">
      <c r="A64" s="333" t="s">
        <v>413</v>
      </c>
      <c r="B64" s="339">
        <v>0</v>
      </c>
      <c r="C64" s="339">
        <v>0</v>
      </c>
      <c r="D64" s="339">
        <v>0</v>
      </c>
      <c r="E64" s="339">
        <v>0</v>
      </c>
      <c r="F64" s="339">
        <v>0</v>
      </c>
      <c r="G64" s="339">
        <v>0</v>
      </c>
      <c r="H64" s="339">
        <v>0</v>
      </c>
      <c r="I64" s="339">
        <v>2.6598000000000002</v>
      </c>
      <c r="J64" s="339">
        <v>0</v>
      </c>
      <c r="K64" s="339">
        <v>0.55474999999999997</v>
      </c>
      <c r="L64" s="339">
        <v>0</v>
      </c>
      <c r="M64" s="339">
        <v>0</v>
      </c>
      <c r="N64" s="339">
        <v>0</v>
      </c>
      <c r="O64" s="339">
        <v>0</v>
      </c>
      <c r="P64" s="339">
        <v>26.645940000000003</v>
      </c>
      <c r="Q64" s="339">
        <v>0</v>
      </c>
      <c r="R64" s="339">
        <v>0</v>
      </c>
      <c r="S64" s="339">
        <v>0</v>
      </c>
      <c r="T64" s="339">
        <v>36.371000000000002</v>
      </c>
      <c r="U64" s="339">
        <v>0</v>
      </c>
      <c r="V64" s="339">
        <v>0</v>
      </c>
      <c r="W64" s="339">
        <v>0</v>
      </c>
      <c r="X64" s="339">
        <v>66.231490000000008</v>
      </c>
    </row>
    <row r="65" spans="1:24" x14ac:dyDescent="0.2">
      <c r="A65" s="1258" t="s">
        <v>615</v>
      </c>
      <c r="B65" s="1263"/>
      <c r="C65" s="1263"/>
      <c r="D65" s="1263"/>
      <c r="E65" s="1263"/>
      <c r="F65" s="1263"/>
      <c r="G65" s="1263"/>
      <c r="H65" s="1263"/>
      <c r="I65" s="1263"/>
      <c r="J65" s="1263"/>
      <c r="K65" s="1263"/>
      <c r="L65" s="1263"/>
      <c r="M65" s="1263"/>
      <c r="N65" s="1263"/>
      <c r="O65" s="1263"/>
      <c r="P65" s="1263"/>
      <c r="Q65" s="1263"/>
      <c r="R65" s="1263"/>
      <c r="S65" s="1263"/>
      <c r="T65" s="1263"/>
      <c r="U65" s="1263"/>
      <c r="V65" s="1263"/>
      <c r="W65" s="1263"/>
      <c r="X65" s="1263"/>
    </row>
    <row r="66" spans="1:24" x14ac:dyDescent="0.2">
      <c r="A66" s="333" t="s">
        <v>414</v>
      </c>
      <c r="B66" s="339">
        <v>149</v>
      </c>
      <c r="C66" s="339">
        <v>0</v>
      </c>
      <c r="D66" s="339">
        <v>0</v>
      </c>
      <c r="E66" s="339">
        <v>0</v>
      </c>
      <c r="F66" s="339">
        <v>5</v>
      </c>
      <c r="G66" s="339">
        <v>45</v>
      </c>
      <c r="H66" s="339">
        <v>2448</v>
      </c>
      <c r="I66" s="339">
        <v>8019</v>
      </c>
      <c r="J66" s="339">
        <v>6402</v>
      </c>
      <c r="K66" s="339">
        <v>0</v>
      </c>
      <c r="L66" s="339">
        <v>2803</v>
      </c>
      <c r="M66" s="339">
        <v>254</v>
      </c>
      <c r="N66" s="339">
        <v>332</v>
      </c>
      <c r="O66" s="339">
        <v>0</v>
      </c>
      <c r="P66" s="339">
        <v>0</v>
      </c>
      <c r="Q66" s="339">
        <v>610</v>
      </c>
      <c r="R66" s="339">
        <v>5</v>
      </c>
      <c r="S66" s="339">
        <v>0</v>
      </c>
      <c r="T66" s="339">
        <v>276</v>
      </c>
      <c r="U66" s="339">
        <v>1125</v>
      </c>
      <c r="V66" s="339">
        <v>0</v>
      </c>
      <c r="W66" s="339">
        <v>0</v>
      </c>
      <c r="X66" s="339">
        <v>22473</v>
      </c>
    </row>
    <row r="67" spans="1:24" x14ac:dyDescent="0.2">
      <c r="A67" s="776" t="s">
        <v>433</v>
      </c>
      <c r="B67" s="339">
        <v>0</v>
      </c>
      <c r="C67" s="339">
        <v>0</v>
      </c>
      <c r="D67" s="339"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0</v>
      </c>
      <c r="K67" s="339">
        <v>8595.0979200000002</v>
      </c>
      <c r="L67" s="339">
        <v>0</v>
      </c>
      <c r="M67" s="339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9.7298599999999986</v>
      </c>
      <c r="S67" s="339">
        <v>0</v>
      </c>
      <c r="T67" s="339">
        <v>8170.1483588000001</v>
      </c>
      <c r="U67" s="339">
        <v>0</v>
      </c>
      <c r="V67" s="339">
        <v>0</v>
      </c>
      <c r="W67" s="339">
        <v>0</v>
      </c>
      <c r="X67" s="339">
        <v>16774.976138800001</v>
      </c>
    </row>
    <row r="68" spans="1:24" x14ac:dyDescent="0.2">
      <c r="A68" s="333" t="s">
        <v>411</v>
      </c>
      <c r="B68" s="339">
        <v>0</v>
      </c>
      <c r="C68" s="339">
        <v>0</v>
      </c>
      <c r="D68" s="339">
        <v>0</v>
      </c>
      <c r="E68" s="339">
        <v>0</v>
      </c>
      <c r="F68" s="339">
        <v>0</v>
      </c>
      <c r="G68" s="339">
        <v>0</v>
      </c>
      <c r="H68" s="339">
        <v>0</v>
      </c>
      <c r="I68" s="339">
        <v>0</v>
      </c>
      <c r="J68" s="339">
        <v>0</v>
      </c>
      <c r="K68" s="339">
        <v>0</v>
      </c>
      <c r="L68" s="339">
        <v>0</v>
      </c>
      <c r="M68" s="339">
        <v>0</v>
      </c>
      <c r="N68" s="339">
        <v>0</v>
      </c>
      <c r="O68" s="339">
        <v>0</v>
      </c>
      <c r="P68" s="339">
        <v>0</v>
      </c>
      <c r="Q68" s="339">
        <v>0</v>
      </c>
      <c r="R68" s="339">
        <v>0</v>
      </c>
      <c r="S68" s="339">
        <v>0</v>
      </c>
      <c r="T68" s="339">
        <v>0</v>
      </c>
      <c r="U68" s="339">
        <v>0</v>
      </c>
      <c r="V68" s="339">
        <v>0</v>
      </c>
      <c r="W68" s="339">
        <v>0</v>
      </c>
      <c r="X68" s="339">
        <v>0</v>
      </c>
    </row>
    <row r="69" spans="1:24" x14ac:dyDescent="0.2">
      <c r="A69" s="333" t="s">
        <v>412</v>
      </c>
      <c r="B69" s="339">
        <v>1762.5871399999999</v>
      </c>
      <c r="C69" s="339">
        <v>0</v>
      </c>
      <c r="D69" s="339">
        <v>0</v>
      </c>
      <c r="E69" s="339">
        <v>0</v>
      </c>
      <c r="F69" s="339">
        <v>47.674720000000001</v>
      </c>
      <c r="G69" s="339">
        <v>277.09674000000001</v>
      </c>
      <c r="H69" s="339">
        <v>4547.9711500000003</v>
      </c>
      <c r="I69" s="339">
        <v>76298.937975400913</v>
      </c>
      <c r="J69" s="339">
        <v>168239.51199999999</v>
      </c>
      <c r="K69" s="339">
        <v>0</v>
      </c>
      <c r="L69" s="339">
        <v>46851.329529999894</v>
      </c>
      <c r="M69" s="339">
        <v>2327.3135799999986</v>
      </c>
      <c r="N69" s="339">
        <v>5332.7939999999999</v>
      </c>
      <c r="O69" s="339">
        <v>0</v>
      </c>
      <c r="P69" s="339">
        <v>0</v>
      </c>
      <c r="Q69" s="339">
        <v>13688.41185</v>
      </c>
      <c r="R69" s="339">
        <v>0</v>
      </c>
      <c r="S69" s="339">
        <v>0</v>
      </c>
      <c r="T69" s="339">
        <v>0</v>
      </c>
      <c r="U69" s="339">
        <v>11103.707970000001</v>
      </c>
      <c r="V69" s="339">
        <v>0</v>
      </c>
      <c r="W69" s="339">
        <v>0</v>
      </c>
      <c r="X69" s="339">
        <v>330477.33665540075</v>
      </c>
    </row>
    <row r="70" spans="1:24" x14ac:dyDescent="0.2">
      <c r="A70" s="333" t="s">
        <v>413</v>
      </c>
      <c r="B70" s="339">
        <v>1762.5871399999999</v>
      </c>
      <c r="C70" s="339">
        <v>0</v>
      </c>
      <c r="D70" s="339">
        <v>0</v>
      </c>
      <c r="E70" s="339">
        <v>0</v>
      </c>
      <c r="F70" s="339">
        <v>47.674720000000001</v>
      </c>
      <c r="G70" s="339">
        <v>277.09674000000001</v>
      </c>
      <c r="H70" s="339">
        <v>4547.9711500000003</v>
      </c>
      <c r="I70" s="339">
        <v>76298.937975400913</v>
      </c>
      <c r="J70" s="339">
        <v>168239.51199999999</v>
      </c>
      <c r="K70" s="339">
        <v>8595.0979200000002</v>
      </c>
      <c r="L70" s="339">
        <v>46851.329529999894</v>
      </c>
      <c r="M70" s="339">
        <v>2327.3135799999986</v>
      </c>
      <c r="N70" s="339">
        <v>5332.7939999999999</v>
      </c>
      <c r="O70" s="339">
        <v>0</v>
      </c>
      <c r="P70" s="339">
        <v>0</v>
      </c>
      <c r="Q70" s="339">
        <v>13688.41185</v>
      </c>
      <c r="R70" s="339">
        <v>9.7298599999999986</v>
      </c>
      <c r="S70" s="339">
        <v>0</v>
      </c>
      <c r="T70" s="339">
        <v>8170.1483588000001</v>
      </c>
      <c r="U70" s="339">
        <v>11103.707970000001</v>
      </c>
      <c r="V70" s="339">
        <v>0</v>
      </c>
      <c r="W70" s="339">
        <v>0</v>
      </c>
      <c r="X70" s="339">
        <v>347252.31279420078</v>
      </c>
    </row>
    <row r="71" spans="1:24" x14ac:dyDescent="0.2">
      <c r="A71" s="1258" t="s">
        <v>616</v>
      </c>
      <c r="B71" s="1263"/>
      <c r="C71" s="1263"/>
      <c r="D71" s="1263"/>
      <c r="E71" s="1263"/>
      <c r="F71" s="1263"/>
      <c r="G71" s="1263"/>
      <c r="H71" s="1263"/>
      <c r="I71" s="1263"/>
      <c r="J71" s="1263"/>
      <c r="K71" s="1263"/>
      <c r="L71" s="1263"/>
      <c r="M71" s="1263"/>
      <c r="N71" s="1263"/>
      <c r="O71" s="1263"/>
      <c r="P71" s="1263"/>
      <c r="Q71" s="1263"/>
      <c r="R71" s="1263"/>
      <c r="S71" s="1263"/>
      <c r="T71" s="1263"/>
      <c r="U71" s="1263"/>
      <c r="V71" s="1263"/>
      <c r="W71" s="1263"/>
      <c r="X71" s="1263"/>
    </row>
    <row r="72" spans="1:24" x14ac:dyDescent="0.2">
      <c r="A72" s="333" t="s">
        <v>414</v>
      </c>
      <c r="B72" s="339">
        <v>1</v>
      </c>
      <c r="C72" s="339">
        <v>0</v>
      </c>
      <c r="D72" s="339">
        <v>0</v>
      </c>
      <c r="E72" s="339">
        <v>0</v>
      </c>
      <c r="F72" s="339">
        <v>0</v>
      </c>
      <c r="G72" s="339">
        <v>8</v>
      </c>
      <c r="H72" s="339">
        <v>0</v>
      </c>
      <c r="I72" s="339">
        <v>0</v>
      </c>
      <c r="J72" s="339">
        <v>128448</v>
      </c>
      <c r="K72" s="339">
        <v>0</v>
      </c>
      <c r="L72" s="339">
        <v>33</v>
      </c>
      <c r="M72" s="339">
        <v>0</v>
      </c>
      <c r="N72" s="339">
        <v>0</v>
      </c>
      <c r="O72" s="339">
        <v>0</v>
      </c>
      <c r="P72" s="339">
        <v>0</v>
      </c>
      <c r="Q72" s="339">
        <v>212</v>
      </c>
      <c r="R72" s="339">
        <v>0</v>
      </c>
      <c r="S72" s="339">
        <v>0</v>
      </c>
      <c r="T72" s="339">
        <v>0</v>
      </c>
      <c r="U72" s="339">
        <v>234</v>
      </c>
      <c r="V72" s="339">
        <v>2899</v>
      </c>
      <c r="W72" s="339">
        <v>0</v>
      </c>
      <c r="X72" s="339">
        <v>131835</v>
      </c>
    </row>
    <row r="73" spans="1:24" x14ac:dyDescent="0.2">
      <c r="A73" s="776" t="s">
        <v>433</v>
      </c>
      <c r="B73" s="339">
        <v>0</v>
      </c>
      <c r="C73" s="339">
        <v>0</v>
      </c>
      <c r="D73" s="339">
        <v>0</v>
      </c>
      <c r="E73" s="339">
        <v>0</v>
      </c>
      <c r="F73" s="339">
        <v>0</v>
      </c>
      <c r="G73" s="339">
        <v>0</v>
      </c>
      <c r="H73" s="339">
        <v>0</v>
      </c>
      <c r="I73" s="339">
        <v>0</v>
      </c>
      <c r="J73" s="339">
        <v>46025.226999999999</v>
      </c>
      <c r="K73" s="339">
        <v>0</v>
      </c>
      <c r="L73" s="339">
        <v>0</v>
      </c>
      <c r="M73" s="339">
        <v>0</v>
      </c>
      <c r="N73" s="339">
        <v>0</v>
      </c>
      <c r="O73" s="339">
        <v>0</v>
      </c>
      <c r="P73" s="339">
        <v>0</v>
      </c>
      <c r="Q73" s="339">
        <v>0</v>
      </c>
      <c r="R73" s="339">
        <v>0</v>
      </c>
      <c r="S73" s="339">
        <v>0</v>
      </c>
      <c r="T73" s="339">
        <v>3.8370000000000002</v>
      </c>
      <c r="U73" s="339">
        <v>0</v>
      </c>
      <c r="V73" s="339">
        <v>1955.7830700000086</v>
      </c>
      <c r="W73" s="339">
        <v>0</v>
      </c>
      <c r="X73" s="339">
        <v>47984.847070000003</v>
      </c>
    </row>
    <row r="74" spans="1:24" x14ac:dyDescent="0.2">
      <c r="A74" s="333" t="s">
        <v>411</v>
      </c>
      <c r="B74" s="339">
        <v>0</v>
      </c>
      <c r="C74" s="339">
        <v>0</v>
      </c>
      <c r="D74" s="339">
        <v>0</v>
      </c>
      <c r="E74" s="339">
        <v>0</v>
      </c>
      <c r="F74" s="339">
        <v>0</v>
      </c>
      <c r="G74" s="339">
        <v>0</v>
      </c>
      <c r="H74" s="339">
        <v>0</v>
      </c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</v>
      </c>
      <c r="W74" s="339">
        <v>0</v>
      </c>
      <c r="X74" s="339">
        <v>0</v>
      </c>
    </row>
    <row r="75" spans="1:24" x14ac:dyDescent="0.2">
      <c r="A75" s="333" t="s">
        <v>412</v>
      </c>
      <c r="B75" s="339">
        <v>2.6333099999999998</v>
      </c>
      <c r="C75" s="339">
        <v>0</v>
      </c>
      <c r="D75" s="339">
        <v>0</v>
      </c>
      <c r="E75" s="339">
        <v>0</v>
      </c>
      <c r="F75" s="339">
        <v>0</v>
      </c>
      <c r="G75" s="339">
        <v>3.6581499999999996</v>
      </c>
      <c r="H75" s="339">
        <v>0</v>
      </c>
      <c r="I75" s="339">
        <v>0</v>
      </c>
      <c r="J75" s="339">
        <v>0</v>
      </c>
      <c r="K75" s="339">
        <v>0</v>
      </c>
      <c r="L75" s="339">
        <v>157.44969911280867</v>
      </c>
      <c r="M75" s="339">
        <v>0</v>
      </c>
      <c r="N75" s="339">
        <v>0</v>
      </c>
      <c r="O75" s="339">
        <v>0</v>
      </c>
      <c r="P75" s="339">
        <v>0</v>
      </c>
      <c r="Q75" s="339">
        <v>135.79277999999999</v>
      </c>
      <c r="R75" s="339">
        <v>0</v>
      </c>
      <c r="S75" s="339">
        <v>0</v>
      </c>
      <c r="T75" s="339">
        <v>0</v>
      </c>
      <c r="U75" s="339">
        <v>180.35323</v>
      </c>
      <c r="V75" s="339">
        <v>55.847019999999965</v>
      </c>
      <c r="W75" s="339">
        <v>0</v>
      </c>
      <c r="X75" s="339">
        <v>535.73418911280862</v>
      </c>
    </row>
    <row r="76" spans="1:24" x14ac:dyDescent="0.2">
      <c r="A76" s="333" t="s">
        <v>413</v>
      </c>
      <c r="B76" s="339">
        <v>2.6333099999999998</v>
      </c>
      <c r="C76" s="339">
        <v>0</v>
      </c>
      <c r="D76" s="339">
        <v>0</v>
      </c>
      <c r="E76" s="339">
        <v>0</v>
      </c>
      <c r="F76" s="339">
        <v>0</v>
      </c>
      <c r="G76" s="339">
        <v>3.6581499999999996</v>
      </c>
      <c r="H76" s="339">
        <v>0</v>
      </c>
      <c r="I76" s="339">
        <v>0</v>
      </c>
      <c r="J76" s="339">
        <v>46025.226999999999</v>
      </c>
      <c r="K76" s="339">
        <v>0</v>
      </c>
      <c r="L76" s="339">
        <v>157.44969911280867</v>
      </c>
      <c r="M76" s="339">
        <v>0</v>
      </c>
      <c r="N76" s="339">
        <v>0</v>
      </c>
      <c r="O76" s="339">
        <v>0</v>
      </c>
      <c r="P76" s="339">
        <v>0</v>
      </c>
      <c r="Q76" s="339">
        <v>135.79277999999999</v>
      </c>
      <c r="R76" s="339">
        <v>0</v>
      </c>
      <c r="S76" s="339">
        <v>0</v>
      </c>
      <c r="T76" s="339">
        <v>3.8370000000000002</v>
      </c>
      <c r="U76" s="339">
        <v>180.35323</v>
      </c>
      <c r="V76" s="339">
        <v>2011.6300900000085</v>
      </c>
      <c r="W76" s="339">
        <v>0</v>
      </c>
      <c r="X76" s="339">
        <v>48520.58125911282</v>
      </c>
    </row>
    <row r="77" spans="1:24" x14ac:dyDescent="0.2">
      <c r="A77" s="1258" t="s">
        <v>617</v>
      </c>
      <c r="B77" s="1263"/>
      <c r="C77" s="1263"/>
      <c r="D77" s="1263"/>
      <c r="E77" s="1263"/>
      <c r="F77" s="1263"/>
      <c r="G77" s="1263"/>
      <c r="H77" s="1263"/>
      <c r="I77" s="1263"/>
      <c r="J77" s="1263"/>
      <c r="K77" s="1263"/>
      <c r="L77" s="1263"/>
      <c r="M77" s="1263"/>
      <c r="N77" s="1263"/>
      <c r="O77" s="1263"/>
      <c r="P77" s="1263"/>
      <c r="Q77" s="1263"/>
      <c r="R77" s="1263"/>
      <c r="S77" s="1263"/>
      <c r="T77" s="1263"/>
      <c r="U77" s="1263"/>
      <c r="V77" s="1263"/>
      <c r="W77" s="1263"/>
      <c r="X77" s="1263"/>
    </row>
    <row r="78" spans="1:24" x14ac:dyDescent="0.2">
      <c r="A78" s="333" t="s">
        <v>414</v>
      </c>
      <c r="B78" s="339">
        <v>380</v>
      </c>
      <c r="C78" s="339">
        <v>4762</v>
      </c>
      <c r="D78" s="339">
        <v>0</v>
      </c>
      <c r="E78" s="339">
        <v>0</v>
      </c>
      <c r="F78" s="339">
        <v>504</v>
      </c>
      <c r="G78" s="339">
        <v>517</v>
      </c>
      <c r="H78" s="339">
        <v>6213</v>
      </c>
      <c r="I78" s="339">
        <v>3121</v>
      </c>
      <c r="J78" s="339">
        <v>21786</v>
      </c>
      <c r="K78" s="339">
        <v>0</v>
      </c>
      <c r="L78" s="339">
        <v>6570</v>
      </c>
      <c r="M78" s="339">
        <v>681</v>
      </c>
      <c r="N78" s="339">
        <v>2058</v>
      </c>
      <c r="O78" s="339">
        <v>194202</v>
      </c>
      <c r="P78" s="339">
        <v>50368</v>
      </c>
      <c r="Q78" s="339">
        <v>1981</v>
      </c>
      <c r="R78" s="339">
        <v>40321</v>
      </c>
      <c r="S78" s="339">
        <v>15701</v>
      </c>
      <c r="T78" s="339">
        <v>19383</v>
      </c>
      <c r="U78" s="339">
        <v>1853</v>
      </c>
      <c r="V78" s="339">
        <v>18105</v>
      </c>
      <c r="W78" s="339">
        <v>0</v>
      </c>
      <c r="X78" s="339">
        <v>388506</v>
      </c>
    </row>
    <row r="79" spans="1:24" x14ac:dyDescent="0.2">
      <c r="A79" s="776" t="s">
        <v>433</v>
      </c>
      <c r="B79" s="339">
        <v>0</v>
      </c>
      <c r="C79" s="339">
        <v>973.72116000000005</v>
      </c>
      <c r="D79" s="339">
        <v>0</v>
      </c>
      <c r="E79" s="339">
        <v>0</v>
      </c>
      <c r="F79" s="339">
        <v>0</v>
      </c>
      <c r="G79" s="339">
        <v>0</v>
      </c>
      <c r="H79" s="339">
        <v>0</v>
      </c>
      <c r="I79" s="339">
        <v>0</v>
      </c>
      <c r="J79" s="339">
        <v>140694.09400000001</v>
      </c>
      <c r="K79" s="339">
        <v>105830.97790000001</v>
      </c>
      <c r="L79" s="339">
        <v>0</v>
      </c>
      <c r="M79" s="339">
        <v>0</v>
      </c>
      <c r="N79" s="339">
        <v>0</v>
      </c>
      <c r="O79" s="339">
        <v>4959.3114100000003</v>
      </c>
      <c r="P79" s="339">
        <v>9536.33210643034</v>
      </c>
      <c r="Q79" s="339">
        <v>0</v>
      </c>
      <c r="R79" s="339">
        <v>7171.2839899999999</v>
      </c>
      <c r="S79" s="339">
        <v>0</v>
      </c>
      <c r="T79" s="339">
        <v>48410.324863000009</v>
      </c>
      <c r="U79" s="339">
        <v>0</v>
      </c>
      <c r="V79" s="339">
        <v>0</v>
      </c>
      <c r="W79" s="339">
        <v>0</v>
      </c>
      <c r="X79" s="339">
        <v>317576.04542943038</v>
      </c>
    </row>
    <row r="80" spans="1:24" x14ac:dyDescent="0.2">
      <c r="A80" s="333" t="s">
        <v>411</v>
      </c>
      <c r="B80" s="339">
        <v>0</v>
      </c>
      <c r="C80" s="339">
        <v>0</v>
      </c>
      <c r="D80" s="339">
        <v>0</v>
      </c>
      <c r="E80" s="339">
        <v>0</v>
      </c>
      <c r="F80" s="339">
        <v>0</v>
      </c>
      <c r="G80" s="339">
        <v>0</v>
      </c>
      <c r="H80" s="339">
        <v>0</v>
      </c>
      <c r="I80" s="339">
        <v>0</v>
      </c>
      <c r="J80" s="339">
        <v>157.14333999999997</v>
      </c>
      <c r="K80" s="339">
        <v>0</v>
      </c>
      <c r="L80" s="339">
        <v>0</v>
      </c>
      <c r="M80" s="339">
        <v>0</v>
      </c>
      <c r="N80" s="339">
        <v>0</v>
      </c>
      <c r="O80" s="339">
        <v>0</v>
      </c>
      <c r="P80" s="339">
        <v>0</v>
      </c>
      <c r="Q80" s="339">
        <v>0</v>
      </c>
      <c r="R80" s="339">
        <v>0</v>
      </c>
      <c r="S80" s="339">
        <v>0</v>
      </c>
      <c r="T80" s="339">
        <v>0</v>
      </c>
      <c r="U80" s="339">
        <v>0</v>
      </c>
      <c r="V80" s="339">
        <v>0</v>
      </c>
      <c r="W80" s="339">
        <v>0</v>
      </c>
      <c r="X80" s="339">
        <v>157.14333999999997</v>
      </c>
    </row>
    <row r="81" spans="1:24" x14ac:dyDescent="0.2">
      <c r="A81" s="333" t="s">
        <v>412</v>
      </c>
      <c r="B81" s="339">
        <v>4801.9260800000002</v>
      </c>
      <c r="C81" s="339">
        <v>0</v>
      </c>
      <c r="D81" s="339">
        <v>0</v>
      </c>
      <c r="E81" s="339">
        <v>1750.8440499999999</v>
      </c>
      <c r="F81" s="339">
        <v>6227.2671400000008</v>
      </c>
      <c r="G81" s="339">
        <v>5053.2262699999992</v>
      </c>
      <c r="H81" s="339">
        <v>1566.938073</v>
      </c>
      <c r="I81" s="339">
        <v>31525.891536714007</v>
      </c>
      <c r="J81" s="339">
        <v>65538.929999999993</v>
      </c>
      <c r="K81" s="339">
        <v>0</v>
      </c>
      <c r="L81" s="339">
        <v>28837.062500000084</v>
      </c>
      <c r="M81" s="339">
        <v>4406.0138246930001</v>
      </c>
      <c r="N81" s="339">
        <v>18160.997549999967</v>
      </c>
      <c r="O81" s="339">
        <v>0</v>
      </c>
      <c r="P81" s="339">
        <v>0</v>
      </c>
      <c r="Q81" s="339">
        <v>9985.5175600000002</v>
      </c>
      <c r="R81" s="339">
        <v>0</v>
      </c>
      <c r="S81" s="339">
        <v>1593.9201499999999</v>
      </c>
      <c r="T81" s="339">
        <v>0</v>
      </c>
      <c r="U81" s="339">
        <v>27544.57128</v>
      </c>
      <c r="V81" s="339">
        <v>107507.23355999932</v>
      </c>
      <c r="W81" s="339">
        <v>0</v>
      </c>
      <c r="X81" s="339">
        <v>314500.33957440639</v>
      </c>
    </row>
    <row r="82" spans="1:24" x14ac:dyDescent="0.2">
      <c r="A82" s="333" t="s">
        <v>413</v>
      </c>
      <c r="B82" s="339">
        <v>4801.9260800000002</v>
      </c>
      <c r="C82" s="339">
        <v>973.72116000000005</v>
      </c>
      <c r="D82" s="339">
        <v>0</v>
      </c>
      <c r="E82" s="339">
        <v>1750.8440499999999</v>
      </c>
      <c r="F82" s="339">
        <v>6227.2671400000008</v>
      </c>
      <c r="G82" s="339">
        <v>5053.2262699999992</v>
      </c>
      <c r="H82" s="339">
        <v>1566.938073</v>
      </c>
      <c r="I82" s="339">
        <v>31525.891536714007</v>
      </c>
      <c r="J82" s="339">
        <v>206233.024</v>
      </c>
      <c r="K82" s="339">
        <v>105830.97790000001</v>
      </c>
      <c r="L82" s="339">
        <v>28837.062500000084</v>
      </c>
      <c r="M82" s="339">
        <v>4406.0138246930001</v>
      </c>
      <c r="N82" s="339">
        <v>18160.997549999967</v>
      </c>
      <c r="O82" s="339">
        <v>4959.3114100000003</v>
      </c>
      <c r="P82" s="339">
        <v>9536.33210643034</v>
      </c>
      <c r="Q82" s="339">
        <v>9985.5175600000002</v>
      </c>
      <c r="R82" s="339">
        <v>7171.2839899999999</v>
      </c>
      <c r="S82" s="339">
        <v>1593.9201499999999</v>
      </c>
      <c r="T82" s="339">
        <v>48410.324863000009</v>
      </c>
      <c r="U82" s="339">
        <v>27544.57128</v>
      </c>
      <c r="V82" s="339">
        <v>107507.23355999932</v>
      </c>
      <c r="W82" s="339">
        <v>0</v>
      </c>
      <c r="X82" s="339">
        <v>632076.38500383683</v>
      </c>
    </row>
    <row r="83" spans="1:24" x14ac:dyDescent="0.2">
      <c r="A83" s="1258" t="s">
        <v>618</v>
      </c>
      <c r="B83" s="1263"/>
      <c r="C83" s="1263"/>
      <c r="D83" s="1263"/>
      <c r="E83" s="1263"/>
      <c r="F83" s="1263"/>
      <c r="G83" s="1263"/>
      <c r="H83" s="1263"/>
      <c r="I83" s="1263"/>
      <c r="J83" s="1263"/>
      <c r="K83" s="1263"/>
      <c r="L83" s="1263"/>
      <c r="M83" s="1263"/>
      <c r="N83" s="1263"/>
      <c r="O83" s="1263"/>
      <c r="P83" s="1263"/>
      <c r="Q83" s="1263"/>
      <c r="R83" s="1263"/>
      <c r="S83" s="1263"/>
      <c r="T83" s="1263"/>
      <c r="U83" s="1263"/>
      <c r="V83" s="1263"/>
      <c r="W83" s="1263"/>
      <c r="X83" s="1263"/>
    </row>
    <row r="84" spans="1:24" x14ac:dyDescent="0.2">
      <c r="A84" s="333" t="s">
        <v>414</v>
      </c>
      <c r="B84" s="339">
        <v>79</v>
      </c>
      <c r="C84" s="339">
        <v>0</v>
      </c>
      <c r="D84" s="339">
        <v>0</v>
      </c>
      <c r="E84" s="339">
        <v>0</v>
      </c>
      <c r="F84" s="339">
        <v>292</v>
      </c>
      <c r="G84" s="339">
        <v>41</v>
      </c>
      <c r="H84" s="339">
        <v>366</v>
      </c>
      <c r="I84" s="339">
        <v>369</v>
      </c>
      <c r="J84" s="339">
        <v>643</v>
      </c>
      <c r="K84" s="339">
        <v>0</v>
      </c>
      <c r="L84" s="339">
        <v>197</v>
      </c>
      <c r="M84" s="339">
        <v>0</v>
      </c>
      <c r="N84" s="339">
        <v>186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  <c r="T84" s="339">
        <v>805</v>
      </c>
      <c r="U84" s="339">
        <v>193</v>
      </c>
      <c r="V84" s="339">
        <v>0</v>
      </c>
      <c r="W84" s="339">
        <v>0</v>
      </c>
      <c r="X84" s="339">
        <v>3171</v>
      </c>
    </row>
    <row r="85" spans="1:24" x14ac:dyDescent="0.2">
      <c r="A85" s="776" t="s">
        <v>433</v>
      </c>
      <c r="B85" s="339">
        <v>0</v>
      </c>
      <c r="C85" s="339">
        <v>0</v>
      </c>
      <c r="D85" s="339">
        <v>0</v>
      </c>
      <c r="E85" s="339">
        <v>0</v>
      </c>
      <c r="F85" s="339">
        <v>0</v>
      </c>
      <c r="G85" s="339">
        <v>0</v>
      </c>
      <c r="H85" s="339">
        <v>0</v>
      </c>
      <c r="I85" s="339">
        <v>0</v>
      </c>
      <c r="J85" s="339">
        <v>0</v>
      </c>
      <c r="K85" s="339">
        <v>0</v>
      </c>
      <c r="L85" s="339">
        <v>0</v>
      </c>
      <c r="M85" s="339">
        <v>0</v>
      </c>
      <c r="N85" s="339">
        <v>0</v>
      </c>
      <c r="O85" s="339">
        <v>0</v>
      </c>
      <c r="P85" s="339">
        <v>0</v>
      </c>
      <c r="Q85" s="339">
        <v>0</v>
      </c>
      <c r="R85" s="339">
        <v>0</v>
      </c>
      <c r="S85" s="339">
        <v>0</v>
      </c>
      <c r="T85" s="339">
        <v>4171.0460699999994</v>
      </c>
      <c r="U85" s="339">
        <v>0</v>
      </c>
      <c r="V85" s="339">
        <v>0</v>
      </c>
      <c r="W85" s="339">
        <v>0</v>
      </c>
      <c r="X85" s="339">
        <v>4171.0460699999994</v>
      </c>
    </row>
    <row r="86" spans="1:24" x14ac:dyDescent="0.2">
      <c r="A86" s="333" t="s">
        <v>411</v>
      </c>
      <c r="B86" s="339">
        <v>0</v>
      </c>
      <c r="C86" s="339">
        <v>0</v>
      </c>
      <c r="D86" s="339"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339">
        <v>0</v>
      </c>
      <c r="L86" s="339">
        <v>0</v>
      </c>
      <c r="M86" s="339">
        <v>0</v>
      </c>
      <c r="N86" s="339">
        <v>0</v>
      </c>
      <c r="O86" s="339">
        <v>0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0</v>
      </c>
      <c r="W86" s="339">
        <v>0</v>
      </c>
      <c r="X86" s="339">
        <v>0</v>
      </c>
    </row>
    <row r="87" spans="1:24" x14ac:dyDescent="0.2">
      <c r="A87" s="333" t="s">
        <v>412</v>
      </c>
      <c r="B87" s="339">
        <v>227.58887999999999</v>
      </c>
      <c r="C87" s="339">
        <v>0</v>
      </c>
      <c r="D87" s="339">
        <v>0</v>
      </c>
      <c r="E87" s="339">
        <v>0</v>
      </c>
      <c r="F87" s="339">
        <v>306.21209000000005</v>
      </c>
      <c r="G87" s="339">
        <v>110.24253999999999</v>
      </c>
      <c r="H87" s="339">
        <v>47.152010000000004</v>
      </c>
      <c r="I87" s="339">
        <v>159.98036000000002</v>
      </c>
      <c r="J87" s="339">
        <v>1611.96</v>
      </c>
      <c r="K87" s="339">
        <v>0</v>
      </c>
      <c r="L87" s="339">
        <v>273.48036000000008</v>
      </c>
      <c r="M87" s="339">
        <v>0</v>
      </c>
      <c r="N87" s="339">
        <v>706.63478000000009</v>
      </c>
      <c r="O87" s="339">
        <v>0</v>
      </c>
      <c r="P87" s="339">
        <v>0</v>
      </c>
      <c r="Q87" s="339">
        <v>49.610339999999994</v>
      </c>
      <c r="R87" s="339">
        <v>0</v>
      </c>
      <c r="S87" s="339">
        <v>0</v>
      </c>
      <c r="T87" s="339">
        <v>0</v>
      </c>
      <c r="U87" s="339">
        <v>218.34003000000001</v>
      </c>
      <c r="V87" s="339">
        <v>0</v>
      </c>
      <c r="W87" s="339">
        <v>0</v>
      </c>
      <c r="X87" s="339">
        <v>3711.2013899999997</v>
      </c>
    </row>
    <row r="88" spans="1:24" x14ac:dyDescent="0.2">
      <c r="A88" s="333" t="s">
        <v>413</v>
      </c>
      <c r="B88" s="339">
        <v>227.58887999999999</v>
      </c>
      <c r="C88" s="339">
        <v>0</v>
      </c>
      <c r="D88" s="339">
        <v>0</v>
      </c>
      <c r="E88" s="339">
        <v>0</v>
      </c>
      <c r="F88" s="339">
        <v>306.21209000000005</v>
      </c>
      <c r="G88" s="339">
        <v>110.24253999999999</v>
      </c>
      <c r="H88" s="339">
        <v>47.152010000000004</v>
      </c>
      <c r="I88" s="339">
        <v>159.98036000000002</v>
      </c>
      <c r="J88" s="339">
        <v>1611.96</v>
      </c>
      <c r="K88" s="339">
        <v>0</v>
      </c>
      <c r="L88" s="339">
        <v>273.48036000000008</v>
      </c>
      <c r="M88" s="339">
        <v>0</v>
      </c>
      <c r="N88" s="339">
        <v>706.63478000000009</v>
      </c>
      <c r="O88" s="339">
        <v>0</v>
      </c>
      <c r="P88" s="339">
        <v>0</v>
      </c>
      <c r="Q88" s="339">
        <v>49.610339999999994</v>
      </c>
      <c r="R88" s="339">
        <v>0</v>
      </c>
      <c r="S88" s="339">
        <v>0</v>
      </c>
      <c r="T88" s="339">
        <v>4171.0460699999994</v>
      </c>
      <c r="U88" s="339">
        <v>218.34003000000001</v>
      </c>
      <c r="V88" s="339">
        <v>0</v>
      </c>
      <c r="W88" s="339">
        <v>0</v>
      </c>
      <c r="X88" s="339">
        <v>7882.2474599999996</v>
      </c>
    </row>
    <row r="89" spans="1:24" x14ac:dyDescent="0.2">
      <c r="A89" s="1258" t="s">
        <v>619</v>
      </c>
      <c r="B89" s="1263"/>
      <c r="C89" s="1263"/>
      <c r="D89" s="1263"/>
      <c r="E89" s="1263"/>
      <c r="F89" s="1263"/>
      <c r="G89" s="1263"/>
      <c r="H89" s="1263"/>
      <c r="I89" s="1263"/>
      <c r="J89" s="1263"/>
      <c r="K89" s="1263"/>
      <c r="L89" s="1263"/>
      <c r="M89" s="1263"/>
      <c r="N89" s="1263"/>
      <c r="O89" s="1263"/>
      <c r="P89" s="1263"/>
      <c r="Q89" s="1263"/>
      <c r="R89" s="1263"/>
      <c r="S89" s="1263"/>
      <c r="T89" s="1263"/>
      <c r="U89" s="1263"/>
      <c r="V89" s="1263"/>
      <c r="W89" s="1263"/>
      <c r="X89" s="1263"/>
    </row>
    <row r="90" spans="1:24" x14ac:dyDescent="0.2">
      <c r="A90" s="333" t="s">
        <v>414</v>
      </c>
      <c r="B90" s="339">
        <v>0</v>
      </c>
      <c r="C90" s="339">
        <v>0</v>
      </c>
      <c r="D90" s="339">
        <v>0</v>
      </c>
      <c r="E90" s="339">
        <v>0</v>
      </c>
      <c r="F90" s="339">
        <v>0</v>
      </c>
      <c r="G90" s="339">
        <v>0</v>
      </c>
      <c r="H90" s="339">
        <v>865</v>
      </c>
      <c r="I90" s="339">
        <v>0</v>
      </c>
      <c r="J90" s="339">
        <v>0</v>
      </c>
      <c r="K90" s="339">
        <v>0</v>
      </c>
      <c r="L90" s="339">
        <v>0</v>
      </c>
      <c r="M90" s="339">
        <v>0</v>
      </c>
      <c r="N90" s="339">
        <v>44</v>
      </c>
      <c r="O90" s="339">
        <v>0</v>
      </c>
      <c r="P90" s="339">
        <v>0</v>
      </c>
      <c r="Q90" s="339">
        <v>13316</v>
      </c>
      <c r="R90" s="339">
        <v>0</v>
      </c>
      <c r="S90" s="339">
        <v>0</v>
      </c>
      <c r="T90" s="339">
        <v>0</v>
      </c>
      <c r="U90" s="339">
        <v>0</v>
      </c>
      <c r="V90" s="339">
        <v>0</v>
      </c>
      <c r="W90" s="339">
        <v>0</v>
      </c>
      <c r="X90" s="339">
        <v>14225</v>
      </c>
    </row>
    <row r="91" spans="1:24" x14ac:dyDescent="0.2">
      <c r="A91" s="776" t="s">
        <v>433</v>
      </c>
      <c r="B91" s="339">
        <v>0</v>
      </c>
      <c r="C91" s="339">
        <v>0</v>
      </c>
      <c r="D91" s="339">
        <v>0</v>
      </c>
      <c r="E91" s="339">
        <v>0</v>
      </c>
      <c r="F91" s="339">
        <v>0</v>
      </c>
      <c r="G91" s="339">
        <v>0</v>
      </c>
      <c r="H91" s="339">
        <v>0</v>
      </c>
      <c r="I91" s="339">
        <v>0</v>
      </c>
      <c r="J91" s="339">
        <v>0</v>
      </c>
      <c r="K91" s="339">
        <v>0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0</v>
      </c>
    </row>
    <row r="92" spans="1:24" x14ac:dyDescent="0.2">
      <c r="A92" s="333" t="s">
        <v>411</v>
      </c>
      <c r="B92" s="339">
        <v>0</v>
      </c>
      <c r="C92" s="339">
        <v>0</v>
      </c>
      <c r="D92" s="339">
        <v>0</v>
      </c>
      <c r="E92" s="339">
        <v>0</v>
      </c>
      <c r="F92" s="339">
        <v>0</v>
      </c>
      <c r="G92" s="339">
        <v>0</v>
      </c>
      <c r="H92" s="339">
        <v>0</v>
      </c>
      <c r="I92" s="339">
        <v>0</v>
      </c>
      <c r="J92" s="339">
        <v>0</v>
      </c>
      <c r="K92" s="339">
        <v>0</v>
      </c>
      <c r="L92" s="339">
        <v>0</v>
      </c>
      <c r="M92" s="339">
        <v>0</v>
      </c>
      <c r="N92" s="339">
        <v>0</v>
      </c>
      <c r="O92" s="339">
        <v>0</v>
      </c>
      <c r="P92" s="339">
        <v>0</v>
      </c>
      <c r="Q92" s="339">
        <v>0</v>
      </c>
      <c r="R92" s="339">
        <v>0</v>
      </c>
      <c r="S92" s="339">
        <v>0</v>
      </c>
      <c r="T92" s="339">
        <v>0</v>
      </c>
      <c r="U92" s="339">
        <v>0</v>
      </c>
      <c r="V92" s="339">
        <v>0</v>
      </c>
      <c r="W92" s="339">
        <v>0</v>
      </c>
      <c r="X92" s="339">
        <v>0</v>
      </c>
    </row>
    <row r="93" spans="1:24" x14ac:dyDescent="0.2">
      <c r="A93" s="333" t="s">
        <v>412</v>
      </c>
      <c r="B93" s="339">
        <v>0</v>
      </c>
      <c r="C93" s="339">
        <v>0</v>
      </c>
      <c r="D93" s="339">
        <v>0</v>
      </c>
      <c r="E93" s="339">
        <v>0</v>
      </c>
      <c r="F93" s="339">
        <v>0</v>
      </c>
      <c r="G93" s="339">
        <v>0</v>
      </c>
      <c r="H93" s="339">
        <v>82.388059999999996</v>
      </c>
      <c r="I93" s="339">
        <v>0</v>
      </c>
      <c r="J93" s="339">
        <v>0</v>
      </c>
      <c r="K93" s="339">
        <v>0</v>
      </c>
      <c r="L93" s="339">
        <v>0</v>
      </c>
      <c r="M93" s="339">
        <v>0</v>
      </c>
      <c r="N93" s="339">
        <v>21.839680000000012</v>
      </c>
      <c r="O93" s="339">
        <v>0</v>
      </c>
      <c r="P93" s="339">
        <v>0</v>
      </c>
      <c r="Q93" s="339">
        <v>0</v>
      </c>
      <c r="R93" s="339">
        <v>0</v>
      </c>
      <c r="S93" s="339">
        <v>0</v>
      </c>
      <c r="T93" s="339">
        <v>0</v>
      </c>
      <c r="U93" s="339">
        <v>0</v>
      </c>
      <c r="V93" s="339">
        <v>0</v>
      </c>
      <c r="W93" s="339">
        <v>0</v>
      </c>
      <c r="X93" s="339">
        <v>104.22774000000001</v>
      </c>
    </row>
    <row r="94" spans="1:24" x14ac:dyDescent="0.2">
      <c r="A94" s="333" t="s">
        <v>413</v>
      </c>
      <c r="B94" s="339">
        <v>0</v>
      </c>
      <c r="C94" s="339">
        <v>0</v>
      </c>
      <c r="D94" s="339">
        <v>0</v>
      </c>
      <c r="E94" s="339">
        <v>0</v>
      </c>
      <c r="F94" s="339">
        <v>0</v>
      </c>
      <c r="G94" s="339">
        <v>0</v>
      </c>
      <c r="H94" s="339">
        <v>82.388059999999996</v>
      </c>
      <c r="I94" s="339">
        <v>0</v>
      </c>
      <c r="J94" s="339">
        <v>0</v>
      </c>
      <c r="K94" s="339">
        <v>0</v>
      </c>
      <c r="L94" s="339">
        <v>0</v>
      </c>
      <c r="M94" s="339">
        <v>0</v>
      </c>
      <c r="N94" s="339">
        <v>21.839680000000012</v>
      </c>
      <c r="O94" s="339">
        <v>0</v>
      </c>
      <c r="P94" s="339">
        <v>0</v>
      </c>
      <c r="Q94" s="339">
        <v>0</v>
      </c>
      <c r="R94" s="339">
        <v>0</v>
      </c>
      <c r="S94" s="339">
        <v>0</v>
      </c>
      <c r="T94" s="339">
        <v>0</v>
      </c>
      <c r="U94" s="339">
        <v>0</v>
      </c>
      <c r="V94" s="339">
        <v>0</v>
      </c>
      <c r="W94" s="339">
        <v>0</v>
      </c>
      <c r="X94" s="339">
        <v>104.22774000000001</v>
      </c>
    </row>
    <row r="95" spans="1:24" x14ac:dyDescent="0.2">
      <c r="A95" s="1256" t="s">
        <v>620</v>
      </c>
      <c r="B95" s="1264"/>
      <c r="C95" s="1264"/>
      <c r="D95" s="1264"/>
      <c r="E95" s="1264"/>
      <c r="F95" s="1264"/>
      <c r="G95" s="1264"/>
      <c r="H95" s="1264"/>
      <c r="I95" s="1264"/>
      <c r="J95" s="1264"/>
      <c r="K95" s="1264"/>
      <c r="L95" s="1264"/>
      <c r="M95" s="1264"/>
      <c r="N95" s="1264"/>
      <c r="O95" s="1264"/>
      <c r="P95" s="1264"/>
      <c r="Q95" s="1264"/>
      <c r="R95" s="1264"/>
      <c r="S95" s="1264"/>
      <c r="T95" s="1264"/>
      <c r="U95" s="1264"/>
      <c r="V95" s="1264"/>
      <c r="W95" s="1264"/>
      <c r="X95" s="1264"/>
    </row>
    <row r="96" spans="1:24" x14ac:dyDescent="0.2">
      <c r="A96" s="333" t="s">
        <v>414</v>
      </c>
      <c r="B96" s="339">
        <v>614</v>
      </c>
      <c r="C96" s="339">
        <v>12079</v>
      </c>
      <c r="D96" s="339">
        <v>4</v>
      </c>
      <c r="E96" s="339">
        <v>702</v>
      </c>
      <c r="F96" s="339">
        <v>806</v>
      </c>
      <c r="G96" s="339">
        <v>814</v>
      </c>
      <c r="H96" s="339">
        <v>9939</v>
      </c>
      <c r="I96" s="339">
        <v>12381</v>
      </c>
      <c r="J96" s="339">
        <v>161184</v>
      </c>
      <c r="K96" s="339">
        <v>2168</v>
      </c>
      <c r="L96" s="339">
        <v>10689</v>
      </c>
      <c r="M96" s="339">
        <v>1519</v>
      </c>
      <c r="N96" s="339">
        <v>2644</v>
      </c>
      <c r="O96" s="339">
        <v>197326</v>
      </c>
      <c r="P96" s="339">
        <v>69820</v>
      </c>
      <c r="Q96" s="339">
        <v>28544</v>
      </c>
      <c r="R96" s="339">
        <v>49662</v>
      </c>
      <c r="S96" s="339">
        <v>16173</v>
      </c>
      <c r="T96" s="339">
        <v>25535</v>
      </c>
      <c r="U96" s="339">
        <v>10691</v>
      </c>
      <c r="V96" s="339">
        <v>26500</v>
      </c>
      <c r="W96" s="339">
        <v>46756</v>
      </c>
      <c r="X96" s="339">
        <v>686550</v>
      </c>
    </row>
    <row r="97" spans="1:24" x14ac:dyDescent="0.2">
      <c r="A97" s="776" t="s">
        <v>433</v>
      </c>
      <c r="B97" s="339">
        <v>116</v>
      </c>
      <c r="C97" s="339">
        <v>18899.049189999998</v>
      </c>
      <c r="D97" s="339">
        <v>27.12829</v>
      </c>
      <c r="E97" s="339">
        <v>2020.7515800000003</v>
      </c>
      <c r="F97" s="339">
        <v>31.22418</v>
      </c>
      <c r="G97" s="339">
        <v>3042.2294899999997</v>
      </c>
      <c r="H97" s="339">
        <v>1311.195316</v>
      </c>
      <c r="I97" s="339">
        <v>5191.7394224650743</v>
      </c>
      <c r="J97" s="339">
        <v>207970.538</v>
      </c>
      <c r="K97" s="339">
        <v>131356.10227999999</v>
      </c>
      <c r="L97" s="339">
        <v>8092.680539999993</v>
      </c>
      <c r="M97" s="339">
        <v>4331.9956000000002</v>
      </c>
      <c r="N97" s="339">
        <v>216.81618</v>
      </c>
      <c r="O97" s="339">
        <v>24976.30113</v>
      </c>
      <c r="P97" s="339">
        <v>55463.242386430531</v>
      </c>
      <c r="Q97" s="339">
        <v>31185.797429999999</v>
      </c>
      <c r="R97" s="339">
        <v>60304.889860000003</v>
      </c>
      <c r="S97" s="339">
        <v>4257.0259999999998</v>
      </c>
      <c r="T97" s="339">
        <v>83378.126291799999</v>
      </c>
      <c r="U97" s="339">
        <v>56012.484979999994</v>
      </c>
      <c r="V97" s="339">
        <v>26654.76823495733</v>
      </c>
      <c r="W97" s="339">
        <v>401955.29441000003</v>
      </c>
      <c r="X97" s="339">
        <v>1126795.3807916529</v>
      </c>
    </row>
    <row r="98" spans="1:24" x14ac:dyDescent="0.2">
      <c r="A98" s="333" t="s">
        <v>411</v>
      </c>
      <c r="B98" s="339">
        <v>16</v>
      </c>
      <c r="C98" s="339">
        <v>81.530229999999989</v>
      </c>
      <c r="D98" s="339">
        <v>0</v>
      </c>
      <c r="E98" s="339">
        <v>856.36684500000024</v>
      </c>
      <c r="F98" s="339">
        <v>0</v>
      </c>
      <c r="G98" s="339">
        <v>629.58293000000003</v>
      </c>
      <c r="H98" s="339">
        <v>437.25895999999995</v>
      </c>
      <c r="I98" s="339">
        <v>2463.5490799999998</v>
      </c>
      <c r="J98" s="339">
        <v>3393.5723165000095</v>
      </c>
      <c r="K98" s="339">
        <v>1833.5162799999998</v>
      </c>
      <c r="L98" s="339">
        <v>351.82001000000002</v>
      </c>
      <c r="M98" s="339">
        <v>369.537104</v>
      </c>
      <c r="N98" s="339">
        <v>0</v>
      </c>
      <c r="O98" s="339">
        <v>3120.0346400000003</v>
      </c>
      <c r="P98" s="339">
        <v>21711.151117499991</v>
      </c>
      <c r="Q98" s="339">
        <v>206.36863</v>
      </c>
      <c r="R98" s="339">
        <v>988.31899999999996</v>
      </c>
      <c r="S98" s="339">
        <v>52.331000000000003</v>
      </c>
      <c r="T98" s="339">
        <v>2035.0350000000001</v>
      </c>
      <c r="U98" s="339">
        <v>739.2363499999999</v>
      </c>
      <c r="V98" s="339">
        <v>8582.9130349810039</v>
      </c>
      <c r="W98" s="339">
        <v>3618.712</v>
      </c>
      <c r="X98" s="339">
        <v>51486.834527981002</v>
      </c>
    </row>
    <row r="99" spans="1:24" x14ac:dyDescent="0.2">
      <c r="A99" s="333" t="s">
        <v>412</v>
      </c>
      <c r="B99" s="339">
        <v>6797.2647800000004</v>
      </c>
      <c r="C99" s="339">
        <v>0</v>
      </c>
      <c r="D99" s="339">
        <v>0</v>
      </c>
      <c r="E99" s="339">
        <v>1750.8440499999999</v>
      </c>
      <c r="F99" s="339">
        <v>6581.1539499999999</v>
      </c>
      <c r="G99" s="339">
        <v>5445.8299899999993</v>
      </c>
      <c r="H99" s="339">
        <v>6259.6476029999994</v>
      </c>
      <c r="I99" s="339">
        <v>107984.80987211491</v>
      </c>
      <c r="J99" s="339">
        <v>237462</v>
      </c>
      <c r="K99" s="339">
        <v>0</v>
      </c>
      <c r="L99" s="339">
        <v>76344.09638911279</v>
      </c>
      <c r="M99" s="339">
        <v>6733.3274046929982</v>
      </c>
      <c r="N99" s="339">
        <v>24263.672009999969</v>
      </c>
      <c r="O99" s="339">
        <v>1.1644100000000002</v>
      </c>
      <c r="P99" s="339">
        <v>0</v>
      </c>
      <c r="Q99" s="339">
        <v>23859.332529999996</v>
      </c>
      <c r="R99" s="339">
        <v>0</v>
      </c>
      <c r="S99" s="339">
        <v>1593.9201499999999</v>
      </c>
      <c r="T99" s="339">
        <v>0</v>
      </c>
      <c r="U99" s="339">
        <v>39468.520770000003</v>
      </c>
      <c r="V99" s="339">
        <v>108626.31762166598</v>
      </c>
      <c r="W99" s="339">
        <v>0</v>
      </c>
      <c r="X99" s="339">
        <v>653171.90153058677</v>
      </c>
    </row>
    <row r="100" spans="1:24" ht="13.5" thickBot="1" x14ac:dyDescent="0.25">
      <c r="A100" s="334" t="s">
        <v>413</v>
      </c>
      <c r="B100" s="340">
        <v>6913.2647800000004</v>
      </c>
      <c r="C100" s="340">
        <v>18899.049189999998</v>
      </c>
      <c r="D100" s="340">
        <v>27.12829</v>
      </c>
      <c r="E100" s="340">
        <v>3771.5956300000003</v>
      </c>
      <c r="F100" s="340">
        <v>6612.3781300000001</v>
      </c>
      <c r="G100" s="340">
        <v>8488.0594799999999</v>
      </c>
      <c r="H100" s="340">
        <v>7570.8429189999997</v>
      </c>
      <c r="I100" s="340">
        <v>113176.54929457999</v>
      </c>
      <c r="J100" s="340">
        <v>445432.538</v>
      </c>
      <c r="K100" s="340">
        <v>131356.10227999999</v>
      </c>
      <c r="L100" s="340">
        <v>84436.776929112777</v>
      </c>
      <c r="M100" s="340">
        <v>11065.323004692998</v>
      </c>
      <c r="N100" s="340">
        <v>24480.488189999971</v>
      </c>
      <c r="O100" s="340">
        <v>24977.465540000001</v>
      </c>
      <c r="P100" s="340">
        <v>55463.242386430531</v>
      </c>
      <c r="Q100" s="340">
        <v>55045.129959999991</v>
      </c>
      <c r="R100" s="340">
        <v>60304.889860000003</v>
      </c>
      <c r="S100" s="340">
        <v>5850.9461499999998</v>
      </c>
      <c r="T100" s="340">
        <v>83378.126291799999</v>
      </c>
      <c r="U100" s="340">
        <v>95481.005749999997</v>
      </c>
      <c r="V100" s="340">
        <v>135281.08585662331</v>
      </c>
      <c r="W100" s="340">
        <v>401955.29441000003</v>
      </c>
      <c r="X100" s="340">
        <v>1779967.2823222396</v>
      </c>
    </row>
    <row r="101" spans="1:24" x14ac:dyDescent="0.2">
      <c r="B101" s="336"/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</row>
    <row r="102" spans="1:24" x14ac:dyDescent="0.2"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</row>
    <row r="103" spans="1:24" x14ac:dyDescent="0.2">
      <c r="B103" s="336"/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</row>
    <row r="104" spans="1:24" x14ac:dyDescent="0.2"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</row>
    <row r="105" spans="1:24" x14ac:dyDescent="0.2">
      <c r="B105" s="336"/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</row>
    <row r="106" spans="1:24" x14ac:dyDescent="0.2">
      <c r="B106" s="336"/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</row>
    <row r="107" spans="1:24" x14ac:dyDescent="0.2"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</row>
    <row r="108" spans="1:24" x14ac:dyDescent="0.2">
      <c r="B108" s="336"/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</row>
  </sheetData>
  <mergeCells count="2">
    <mergeCell ref="K5:X6"/>
    <mergeCell ref="A5:J6"/>
  </mergeCells>
  <phoneticPr fontId="164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4" fitToWidth="2" orientation="portrait" r:id="rId1"/>
  <colBreaks count="1" manualBreakCount="1">
    <brk id="10" min="2" max="100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90"/>
  <sheetViews>
    <sheetView showGridLines="0" zoomScaleNormal="100" workbookViewId="0">
      <pane ySplit="9" topLeftCell="A10" activePane="bottomLeft" state="frozen"/>
      <selection activeCell="F19" sqref="F19"/>
      <selection pane="bottomLeft" activeCell="A2" sqref="A2"/>
    </sheetView>
  </sheetViews>
  <sheetFormatPr defaultRowHeight="12.75" x14ac:dyDescent="0.2"/>
  <cols>
    <col min="1" max="1" width="21.85546875" style="637" customWidth="1"/>
    <col min="2" max="2" width="40.85546875" style="640" customWidth="1"/>
    <col min="3" max="3" width="12.42578125" style="336" customWidth="1"/>
    <col min="4" max="4" width="8.85546875" style="336" customWidth="1"/>
    <col min="5" max="5" width="8.28515625" style="336" customWidth="1"/>
    <col min="6" max="6" width="9.5703125" style="336" customWidth="1"/>
    <col min="7" max="7" width="8.5703125" style="336" customWidth="1"/>
    <col min="8" max="8" width="7.7109375" style="336" customWidth="1"/>
    <col min="9" max="9" width="8" style="336" customWidth="1"/>
    <col min="10" max="10" width="7.7109375" style="336" customWidth="1"/>
    <col min="11" max="11" width="7.28515625" style="633" customWidth="1"/>
    <col min="12" max="16384" width="9.140625" style="336"/>
  </cols>
  <sheetData>
    <row r="1" spans="1:11" x14ac:dyDescent="0.2">
      <c r="A1" s="757" t="s">
        <v>349</v>
      </c>
    </row>
    <row r="2" spans="1:11" x14ac:dyDescent="0.2">
      <c r="A2" s="757" t="s">
        <v>350</v>
      </c>
    </row>
    <row r="3" spans="1:11" s="873" customFormat="1" ht="15" customHeight="1" x14ac:dyDescent="0.2">
      <c r="A3" s="1061" t="s">
        <v>1829</v>
      </c>
      <c r="B3" s="916"/>
      <c r="K3" s="996" t="s">
        <v>1700</v>
      </c>
    </row>
    <row r="4" spans="1:11" s="337" customFormat="1" ht="12" customHeight="1" x14ac:dyDescent="0.2">
      <c r="B4" s="639"/>
      <c r="K4" s="632"/>
    </row>
    <row r="5" spans="1:11" s="337" customFormat="1" ht="18" customHeight="1" x14ac:dyDescent="0.2">
      <c r="A5" s="1851" t="s">
        <v>4056</v>
      </c>
      <c r="B5" s="1852"/>
      <c r="C5" s="1852"/>
      <c r="D5" s="1852"/>
      <c r="E5" s="1852"/>
      <c r="F5" s="1852"/>
      <c r="G5" s="1852"/>
      <c r="H5" s="1852"/>
      <c r="I5" s="1852"/>
      <c r="J5" s="1852"/>
      <c r="K5" s="1852"/>
    </row>
    <row r="6" spans="1:11" s="337" customFormat="1" ht="18" customHeight="1" x14ac:dyDescent="0.2">
      <c r="A6" s="1860" t="s">
        <v>365</v>
      </c>
      <c r="B6" s="1860"/>
      <c r="C6" s="1860"/>
      <c r="D6" s="1860"/>
      <c r="E6" s="1860"/>
      <c r="F6" s="1860"/>
      <c r="G6" s="1860"/>
      <c r="H6" s="1860"/>
      <c r="I6" s="1860"/>
      <c r="J6" s="1860"/>
      <c r="K6" s="1860"/>
    </row>
    <row r="7" spans="1:11" s="337" customFormat="1" ht="12" customHeight="1" thickBot="1" x14ac:dyDescent="0.25">
      <c r="B7" s="639"/>
      <c r="K7" s="632"/>
    </row>
    <row r="8" spans="1:11" s="338" customFormat="1" ht="26.25" customHeight="1" thickBot="1" x14ac:dyDescent="0.25">
      <c r="A8" s="1856" t="s">
        <v>1177</v>
      </c>
      <c r="B8" s="1856" t="s">
        <v>405</v>
      </c>
      <c r="C8" s="1853" t="s">
        <v>3249</v>
      </c>
      <c r="D8" s="1854"/>
      <c r="E8" s="1853" t="s">
        <v>2076</v>
      </c>
      <c r="F8" s="1855"/>
      <c r="G8" s="1855"/>
      <c r="H8" s="1855"/>
      <c r="I8" s="1855"/>
      <c r="J8" s="1854"/>
      <c r="K8" s="1858" t="s">
        <v>410</v>
      </c>
    </row>
    <row r="9" spans="1:11" ht="54.75" customHeight="1" thickBot="1" x14ac:dyDescent="0.25">
      <c r="A9" s="1857"/>
      <c r="B9" s="1857"/>
      <c r="C9" s="1265" t="s">
        <v>406</v>
      </c>
      <c r="D9" s="1355" t="s">
        <v>2075</v>
      </c>
      <c r="E9" s="1265" t="s">
        <v>407</v>
      </c>
      <c r="F9" s="1265" t="s">
        <v>408</v>
      </c>
      <c r="G9" s="1265" t="s">
        <v>634</v>
      </c>
      <c r="H9" s="1265" t="s">
        <v>621</v>
      </c>
      <c r="I9" s="1265" t="s">
        <v>409</v>
      </c>
      <c r="J9" s="1265" t="s">
        <v>388</v>
      </c>
      <c r="K9" s="1859"/>
    </row>
    <row r="10" spans="1:11" x14ac:dyDescent="0.2">
      <c r="A10" s="970" t="s">
        <v>1529</v>
      </c>
      <c r="B10" s="342" t="s">
        <v>3061</v>
      </c>
      <c r="C10" s="339">
        <v>7310801.1372333067</v>
      </c>
      <c r="D10" s="339">
        <v>7.1856900000000007E-4</v>
      </c>
      <c r="E10" s="339">
        <v>2116.3441399999997</v>
      </c>
      <c r="F10" s="339">
        <v>2903.7078675119419</v>
      </c>
      <c r="G10" s="339">
        <v>0</v>
      </c>
      <c r="H10" s="339">
        <v>0</v>
      </c>
      <c r="I10" s="339">
        <v>0</v>
      </c>
      <c r="J10" s="339">
        <v>233.26305486865803</v>
      </c>
      <c r="K10" s="343">
        <v>7.725028806992408</v>
      </c>
    </row>
    <row r="11" spans="1:11" x14ac:dyDescent="0.2">
      <c r="A11" s="970"/>
      <c r="B11" s="342" t="s">
        <v>3062</v>
      </c>
      <c r="C11" s="339">
        <v>47884695.923551127</v>
      </c>
      <c r="D11" s="339">
        <v>2.8979500000000003E-4</v>
      </c>
      <c r="E11" s="339">
        <v>500.38382856999999</v>
      </c>
      <c r="F11" s="339">
        <v>0</v>
      </c>
      <c r="G11" s="339">
        <v>13376.361626595499</v>
      </c>
      <c r="H11" s="339">
        <v>0</v>
      </c>
      <c r="I11" s="339">
        <v>0</v>
      </c>
      <c r="J11" s="339">
        <v>0</v>
      </c>
      <c r="K11" s="343">
        <v>3.5198364807431042</v>
      </c>
    </row>
    <row r="12" spans="1:11" x14ac:dyDescent="0.2">
      <c r="A12" s="970"/>
      <c r="B12" s="342" t="s">
        <v>3063</v>
      </c>
      <c r="C12" s="339">
        <v>2382469.7349381414</v>
      </c>
      <c r="D12" s="339">
        <v>2.5728000000000003E-4</v>
      </c>
      <c r="E12" s="339">
        <v>0</v>
      </c>
      <c r="F12" s="339">
        <v>0</v>
      </c>
      <c r="G12" s="339">
        <v>612.96181340488499</v>
      </c>
      <c r="H12" s="339">
        <v>0</v>
      </c>
      <c r="I12" s="339">
        <v>0</v>
      </c>
      <c r="J12" s="339">
        <v>0</v>
      </c>
      <c r="K12" s="343">
        <v>5.0570174719460059</v>
      </c>
    </row>
    <row r="13" spans="1:11" ht="13.5" thickBot="1" x14ac:dyDescent="0.25">
      <c r="A13" s="970"/>
      <c r="B13" s="342" t="s">
        <v>3064</v>
      </c>
      <c r="C13" s="339">
        <v>25126244.432642125</v>
      </c>
      <c r="D13" s="339">
        <v>7.3451099999999997E-4</v>
      </c>
      <c r="E13" s="339">
        <v>3300</v>
      </c>
      <c r="F13" s="339">
        <v>14893.4908744644</v>
      </c>
      <c r="G13" s="339">
        <v>0</v>
      </c>
      <c r="H13" s="339">
        <v>0</v>
      </c>
      <c r="I13" s="339">
        <v>0</v>
      </c>
      <c r="J13" s="339">
        <v>262.01204999999999</v>
      </c>
      <c r="K13" s="343">
        <v>9.0761724450164927</v>
      </c>
    </row>
    <row r="14" spans="1:11" x14ac:dyDescent="0.2">
      <c r="A14" s="1494" t="s">
        <v>832</v>
      </c>
      <c r="B14" s="1495" t="s">
        <v>3065</v>
      </c>
      <c r="C14" s="335">
        <v>19696886.614999991</v>
      </c>
      <c r="D14" s="335">
        <v>1.674715E-3</v>
      </c>
      <c r="E14" s="335">
        <v>19717.033527397256</v>
      </c>
      <c r="F14" s="335">
        <v>14080.540652287604</v>
      </c>
      <c r="G14" s="335">
        <v>0</v>
      </c>
      <c r="H14" s="335">
        <v>0</v>
      </c>
      <c r="I14" s="335">
        <v>0</v>
      </c>
      <c r="J14" s="335">
        <v>0</v>
      </c>
      <c r="K14" s="1496">
        <v>0.10185287530561049</v>
      </c>
    </row>
    <row r="15" spans="1:11" x14ac:dyDescent="0.2">
      <c r="A15" s="970"/>
      <c r="B15" s="342" t="s">
        <v>830</v>
      </c>
      <c r="C15" s="339">
        <v>62198.9</v>
      </c>
      <c r="D15" s="339">
        <v>2.8135792030000001E-3</v>
      </c>
      <c r="E15" s="339">
        <v>0</v>
      </c>
      <c r="F15" s="339">
        <v>0</v>
      </c>
      <c r="G15" s="339">
        <v>609.55784147700001</v>
      </c>
      <c r="H15" s="339">
        <v>0</v>
      </c>
      <c r="I15" s="339">
        <v>0</v>
      </c>
      <c r="J15" s="339">
        <v>0</v>
      </c>
      <c r="K15" s="343">
        <v>5.4496938394149375E-2</v>
      </c>
    </row>
    <row r="16" spans="1:11" ht="13.5" thickBot="1" x14ac:dyDescent="0.25">
      <c r="A16" s="1045"/>
      <c r="B16" s="344" t="s">
        <v>3066</v>
      </c>
      <c r="C16" s="340">
        <v>170537.35500000001</v>
      </c>
      <c r="D16" s="340">
        <v>2.1217928280000001E-3</v>
      </c>
      <c r="E16" s="340">
        <v>0</v>
      </c>
      <c r="F16" s="340">
        <v>0</v>
      </c>
      <c r="G16" s="340">
        <v>603.76012852928636</v>
      </c>
      <c r="H16" s="340">
        <v>0</v>
      </c>
      <c r="I16" s="340">
        <v>0</v>
      </c>
      <c r="J16" s="340">
        <v>0</v>
      </c>
      <c r="K16" s="345">
        <v>4.8215255938085955E-2</v>
      </c>
    </row>
    <row r="17" spans="1:11" x14ac:dyDescent="0.2">
      <c r="A17" s="1494" t="s">
        <v>1531</v>
      </c>
      <c r="B17" s="1495">
        <v>5</v>
      </c>
      <c r="C17" s="335">
        <v>979714</v>
      </c>
      <c r="D17" s="335">
        <v>11795.184999999999</v>
      </c>
      <c r="E17" s="335">
        <v>9288</v>
      </c>
      <c r="F17" s="335">
        <v>0</v>
      </c>
      <c r="G17" s="335">
        <v>0</v>
      </c>
      <c r="H17" s="335">
        <v>265</v>
      </c>
      <c r="I17" s="335">
        <v>0</v>
      </c>
      <c r="J17" s="335">
        <v>2241</v>
      </c>
      <c r="K17" s="1496">
        <v>0.115</v>
      </c>
    </row>
    <row r="18" spans="1:11" x14ac:dyDescent="0.2">
      <c r="A18" s="970"/>
      <c r="B18" s="342">
        <v>1001</v>
      </c>
      <c r="C18" s="339">
        <v>1682224</v>
      </c>
      <c r="D18" s="339">
        <v>14112.509</v>
      </c>
      <c r="E18" s="339">
        <v>5783.5336000000007</v>
      </c>
      <c r="F18" s="339">
        <v>0</v>
      </c>
      <c r="G18" s="339">
        <v>6511.857</v>
      </c>
      <c r="H18" s="339">
        <v>0</v>
      </c>
      <c r="I18" s="339">
        <v>0</v>
      </c>
      <c r="J18" s="339">
        <v>1813.6328999999998</v>
      </c>
      <c r="K18" s="343">
        <v>6.4509999999999998E-2</v>
      </c>
    </row>
    <row r="19" spans="1:11" ht="13.5" thickBot="1" x14ac:dyDescent="0.25">
      <c r="A19" s="1045"/>
      <c r="B19" s="344">
        <v>1003</v>
      </c>
      <c r="C19" s="340">
        <v>1033378</v>
      </c>
      <c r="D19" s="340">
        <v>5322.299</v>
      </c>
      <c r="E19" s="340">
        <v>5322.2584999999999</v>
      </c>
      <c r="F19" s="340">
        <v>0</v>
      </c>
      <c r="G19" s="340">
        <v>0</v>
      </c>
      <c r="H19" s="340">
        <v>0</v>
      </c>
      <c r="I19" s="340">
        <v>0</v>
      </c>
      <c r="J19" s="340">
        <v>0</v>
      </c>
      <c r="K19" s="345">
        <v>5.2900000000000003E-2</v>
      </c>
    </row>
    <row r="20" spans="1:11" x14ac:dyDescent="0.2">
      <c r="A20" s="1494" t="s">
        <v>1534</v>
      </c>
      <c r="B20" s="1495" t="s">
        <v>3065</v>
      </c>
      <c r="C20" s="335">
        <v>5</v>
      </c>
      <c r="D20" s="335">
        <v>11899.60124</v>
      </c>
      <c r="E20" s="335">
        <v>11899.60124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1496">
        <v>0.90249999999999997</v>
      </c>
    </row>
    <row r="21" spans="1:11" x14ac:dyDescent="0.2">
      <c r="A21" s="970"/>
      <c r="B21" s="342" t="s">
        <v>3066</v>
      </c>
      <c r="C21" s="339">
        <v>2</v>
      </c>
      <c r="D21" s="339">
        <v>2505.2580600000001</v>
      </c>
      <c r="E21" s="339">
        <v>2505.2580600000001</v>
      </c>
      <c r="F21" s="339">
        <v>0</v>
      </c>
      <c r="G21" s="339">
        <v>0</v>
      </c>
      <c r="H21" s="339">
        <v>0</v>
      </c>
      <c r="I21" s="339">
        <v>0</v>
      </c>
      <c r="J21" s="339">
        <v>0</v>
      </c>
      <c r="K21" s="343">
        <v>0.90249999999999997</v>
      </c>
    </row>
    <row r="22" spans="1:11" ht="13.5" thickBot="1" x14ac:dyDescent="0.25">
      <c r="A22" s="1045"/>
      <c r="B22" s="344" t="s">
        <v>830</v>
      </c>
      <c r="C22" s="340">
        <v>1</v>
      </c>
      <c r="D22" s="340">
        <v>324.60897999999997</v>
      </c>
      <c r="E22" s="340">
        <v>324.60897999999997</v>
      </c>
      <c r="F22" s="340">
        <v>0</v>
      </c>
      <c r="G22" s="340">
        <v>0</v>
      </c>
      <c r="H22" s="340">
        <v>0</v>
      </c>
      <c r="I22" s="340">
        <v>0</v>
      </c>
      <c r="J22" s="340">
        <v>0</v>
      </c>
      <c r="K22" s="345">
        <v>0.90249999999999997</v>
      </c>
    </row>
    <row r="23" spans="1:11" x14ac:dyDescent="0.2">
      <c r="A23" s="1494" t="s">
        <v>1420</v>
      </c>
      <c r="B23" s="1495" t="s">
        <v>3067</v>
      </c>
      <c r="C23" s="335">
        <v>0</v>
      </c>
      <c r="D23" s="335">
        <v>7545.6058760883234</v>
      </c>
      <c r="E23" s="335">
        <v>2532.5152168175528</v>
      </c>
      <c r="F23" s="335">
        <v>5013.0906592707706</v>
      </c>
      <c r="G23" s="335">
        <v>0</v>
      </c>
      <c r="H23" s="335">
        <v>0</v>
      </c>
      <c r="I23" s="335">
        <v>0</v>
      </c>
      <c r="J23" s="335">
        <v>0</v>
      </c>
      <c r="K23" s="1496">
        <v>9.4143147051134086</v>
      </c>
    </row>
    <row r="24" spans="1:11" x14ac:dyDescent="0.2">
      <c r="A24" s="970"/>
      <c r="B24" s="342" t="s">
        <v>3068</v>
      </c>
      <c r="C24" s="339">
        <v>0</v>
      </c>
      <c r="D24" s="339">
        <v>905.38417241980721</v>
      </c>
      <c r="E24" s="339">
        <v>905.38417241980721</v>
      </c>
      <c r="F24" s="339">
        <v>0</v>
      </c>
      <c r="G24" s="339">
        <v>0</v>
      </c>
      <c r="H24" s="339">
        <v>0</v>
      </c>
      <c r="I24" s="339">
        <v>0</v>
      </c>
      <c r="J24" s="339">
        <v>0</v>
      </c>
      <c r="K24" s="343">
        <v>-2.5837835552250388</v>
      </c>
    </row>
    <row r="25" spans="1:11" x14ac:dyDescent="0.2">
      <c r="A25" s="970"/>
      <c r="B25" s="342" t="s">
        <v>3069</v>
      </c>
      <c r="C25" s="339">
        <v>0</v>
      </c>
      <c r="D25" s="339">
        <v>428.62931499788044</v>
      </c>
      <c r="E25" s="339">
        <v>428.62931499788044</v>
      </c>
      <c r="F25" s="339">
        <v>0</v>
      </c>
      <c r="G25" s="339">
        <v>0</v>
      </c>
      <c r="H25" s="339">
        <v>0</v>
      </c>
      <c r="I25" s="339">
        <v>0</v>
      </c>
      <c r="J25" s="339">
        <v>0</v>
      </c>
      <c r="K25" s="343">
        <v>-0.6431059754858226</v>
      </c>
    </row>
    <row r="26" spans="1:11" x14ac:dyDescent="0.2">
      <c r="A26" s="970"/>
      <c r="B26" s="342" t="s">
        <v>3070</v>
      </c>
      <c r="C26" s="339">
        <v>0</v>
      </c>
      <c r="D26" s="339">
        <v>38577.823434776801</v>
      </c>
      <c r="E26" s="339">
        <v>30198.531917871005</v>
      </c>
      <c r="F26" s="339">
        <v>4956.9831211151068</v>
      </c>
      <c r="G26" s="339">
        <v>0</v>
      </c>
      <c r="H26" s="339">
        <v>1498.4946424399998</v>
      </c>
      <c r="I26" s="339">
        <v>0</v>
      </c>
      <c r="J26" s="339">
        <v>1923.8137533506886</v>
      </c>
      <c r="K26" s="343">
        <v>12.864936692872835</v>
      </c>
    </row>
    <row r="27" spans="1:11" ht="13.5" thickBot="1" x14ac:dyDescent="0.25">
      <c r="A27" s="1045"/>
      <c r="B27" s="344" t="s">
        <v>3071</v>
      </c>
      <c r="C27" s="340">
        <v>0</v>
      </c>
      <c r="D27" s="340">
        <v>1698.7129056159097</v>
      </c>
      <c r="E27" s="340">
        <v>0</v>
      </c>
      <c r="F27" s="340">
        <v>0</v>
      </c>
      <c r="G27" s="340">
        <v>1563.7579056159097</v>
      </c>
      <c r="H27" s="340">
        <v>0</v>
      </c>
      <c r="I27" s="340">
        <v>0</v>
      </c>
      <c r="J27" s="340">
        <v>134.95500000000001</v>
      </c>
      <c r="K27" s="345">
        <v>2.9349054679537745</v>
      </c>
    </row>
    <row r="28" spans="1:11" x14ac:dyDescent="0.2">
      <c r="A28" s="1494" t="s">
        <v>798</v>
      </c>
      <c r="B28" s="1495" t="s">
        <v>3250</v>
      </c>
      <c r="C28" s="335">
        <v>14968685.461999999</v>
      </c>
      <c r="D28" s="335">
        <v>355879.02346</v>
      </c>
      <c r="E28" s="335">
        <v>1570.97559</v>
      </c>
      <c r="F28" s="335">
        <v>354308.04824999999</v>
      </c>
      <c r="G28" s="335">
        <v>0</v>
      </c>
      <c r="H28" s="335">
        <v>0</v>
      </c>
      <c r="I28" s="335">
        <v>0</v>
      </c>
      <c r="J28" s="335">
        <v>0</v>
      </c>
      <c r="K28" s="1496">
        <v>9.3299999999999994E-2</v>
      </c>
    </row>
    <row r="29" spans="1:11" x14ac:dyDescent="0.2">
      <c r="A29" s="970"/>
      <c r="B29" s="342" t="s">
        <v>3251</v>
      </c>
      <c r="C29" s="339">
        <v>2069189.5959999999</v>
      </c>
      <c r="D29" s="339">
        <v>61425.154600000002</v>
      </c>
      <c r="E29" s="339">
        <v>19571.530490000001</v>
      </c>
      <c r="F29" s="339">
        <v>0</v>
      </c>
      <c r="G29" s="339">
        <v>41853.624109999997</v>
      </c>
      <c r="H29" s="339">
        <v>0</v>
      </c>
      <c r="I29" s="339">
        <v>0</v>
      </c>
      <c r="J29" s="339">
        <v>0</v>
      </c>
      <c r="K29" s="343">
        <v>9.01E-2</v>
      </c>
    </row>
    <row r="30" spans="1:11" x14ac:dyDescent="0.2">
      <c r="A30" s="970"/>
      <c r="B30" s="342" t="s">
        <v>3252</v>
      </c>
      <c r="C30" s="339">
        <v>188743.30799999999</v>
      </c>
      <c r="D30" s="339">
        <v>6332.6428399999995</v>
      </c>
      <c r="E30" s="339">
        <v>1225.5086799999999</v>
      </c>
      <c r="F30" s="339">
        <v>0</v>
      </c>
      <c r="G30" s="339">
        <v>5107.1341500000008</v>
      </c>
      <c r="H30" s="339">
        <v>0</v>
      </c>
      <c r="I30" s="339">
        <v>0</v>
      </c>
      <c r="J30" s="339">
        <v>0</v>
      </c>
      <c r="K30" s="343">
        <v>5.2200000000000003E-2</v>
      </c>
    </row>
    <row r="31" spans="1:11" x14ac:dyDescent="0.2">
      <c r="A31" s="970"/>
      <c r="B31" s="342" t="s">
        <v>3253</v>
      </c>
      <c r="C31" s="339">
        <v>338368.30800000002</v>
      </c>
      <c r="D31" s="339">
        <v>3755.3016600000001</v>
      </c>
      <c r="E31" s="339">
        <v>56.9696</v>
      </c>
      <c r="F31" s="339">
        <v>3698.3320600000002</v>
      </c>
      <c r="G31" s="339">
        <v>0</v>
      </c>
      <c r="H31" s="339">
        <v>0</v>
      </c>
      <c r="I31" s="339">
        <v>0</v>
      </c>
      <c r="J31" s="339">
        <v>0</v>
      </c>
      <c r="K31" s="343">
        <v>0</v>
      </c>
    </row>
    <row r="32" spans="1:11" x14ac:dyDescent="0.2">
      <c r="A32" s="970"/>
      <c r="B32" s="342" t="s">
        <v>3254</v>
      </c>
      <c r="C32" s="339">
        <v>339.53500000000003</v>
      </c>
      <c r="D32" s="339">
        <v>192.86</v>
      </c>
      <c r="E32" s="339">
        <v>192.86016000000001</v>
      </c>
      <c r="F32" s="339">
        <v>0</v>
      </c>
      <c r="G32" s="339">
        <v>0</v>
      </c>
      <c r="H32" s="339">
        <v>0</v>
      </c>
      <c r="I32" s="339">
        <v>0</v>
      </c>
      <c r="J32" s="339">
        <v>0</v>
      </c>
      <c r="K32" s="343">
        <v>0</v>
      </c>
    </row>
    <row r="33" spans="1:11" ht="13.5" thickBot="1" x14ac:dyDescent="0.25">
      <c r="A33" s="1045"/>
      <c r="B33" s="344" t="s">
        <v>3255</v>
      </c>
      <c r="C33" s="340">
        <v>21078.258000000002</v>
      </c>
      <c r="D33" s="340">
        <v>528.95988999999997</v>
      </c>
      <c r="E33" s="340">
        <v>103.23612</v>
      </c>
      <c r="F33" s="340">
        <v>0</v>
      </c>
      <c r="G33" s="340">
        <v>425.72377</v>
      </c>
      <c r="H33" s="340">
        <v>0</v>
      </c>
      <c r="I33" s="340">
        <v>0</v>
      </c>
      <c r="J33" s="340">
        <v>0</v>
      </c>
      <c r="K33" s="345">
        <v>0</v>
      </c>
    </row>
    <row r="34" spans="1:11" x14ac:dyDescent="0.2">
      <c r="A34" s="1494" t="s">
        <v>831</v>
      </c>
      <c r="B34" s="1495" t="s">
        <v>3072</v>
      </c>
      <c r="C34" s="335">
        <v>614168753.67379999</v>
      </c>
      <c r="D34" s="335">
        <v>1550927.7014264308</v>
      </c>
      <c r="E34" s="335">
        <v>0</v>
      </c>
      <c r="F34" s="335">
        <v>1499924.098756009</v>
      </c>
      <c r="G34" s="335">
        <v>0</v>
      </c>
      <c r="H34" s="335">
        <v>66375.847979999991</v>
      </c>
      <c r="I34" s="335">
        <v>0</v>
      </c>
      <c r="J34" s="335">
        <v>0</v>
      </c>
      <c r="K34" s="1496">
        <v>0.10495538355802836</v>
      </c>
    </row>
    <row r="35" spans="1:11" x14ac:dyDescent="0.2">
      <c r="A35" s="970"/>
      <c r="B35" s="342" t="s">
        <v>3073</v>
      </c>
      <c r="C35" s="339">
        <v>62431479.552900001</v>
      </c>
      <c r="D35" s="339">
        <v>194070.50913182634</v>
      </c>
      <c r="E35" s="339">
        <v>0</v>
      </c>
      <c r="F35" s="339">
        <v>0</v>
      </c>
      <c r="G35" s="339">
        <v>201802.74629197182</v>
      </c>
      <c r="H35" s="339">
        <v>0</v>
      </c>
      <c r="I35" s="339">
        <v>0</v>
      </c>
      <c r="J35" s="339">
        <v>0</v>
      </c>
      <c r="K35" s="343">
        <v>7.9188406772827236E-2</v>
      </c>
    </row>
    <row r="36" spans="1:11" x14ac:dyDescent="0.2">
      <c r="A36" s="970"/>
      <c r="B36" s="342" t="s">
        <v>3074</v>
      </c>
      <c r="C36" s="339">
        <v>4541445.1197999995</v>
      </c>
      <c r="D36" s="339">
        <v>14348.729345231824</v>
      </c>
      <c r="E36" s="339">
        <v>0</v>
      </c>
      <c r="F36" s="339">
        <v>0</v>
      </c>
      <c r="G36" s="339">
        <v>14387.872988692716</v>
      </c>
      <c r="H36" s="339">
        <v>0</v>
      </c>
      <c r="I36" s="339">
        <v>0</v>
      </c>
      <c r="J36" s="339">
        <v>0</v>
      </c>
      <c r="K36" s="343">
        <v>7.1593583381898362E-2</v>
      </c>
    </row>
    <row r="37" spans="1:11" x14ac:dyDescent="0.2">
      <c r="A37" s="970"/>
      <c r="B37" s="342" t="s">
        <v>3075</v>
      </c>
      <c r="C37" s="339">
        <v>22185314.7073</v>
      </c>
      <c r="D37" s="339">
        <v>80239.205435998243</v>
      </c>
      <c r="E37" s="339">
        <v>0</v>
      </c>
      <c r="F37" s="339">
        <v>0</v>
      </c>
      <c r="G37" s="339">
        <v>81944.324889840151</v>
      </c>
      <c r="H37" s="339">
        <v>0</v>
      </c>
      <c r="I37" s="339">
        <v>0</v>
      </c>
      <c r="J37" s="339">
        <v>0</v>
      </c>
      <c r="K37" s="343">
        <v>6.0113541708358247E-2</v>
      </c>
    </row>
    <row r="38" spans="1:11" ht="13.5" thickBot="1" x14ac:dyDescent="0.25">
      <c r="A38" s="1045"/>
      <c r="B38" s="344" t="s">
        <v>3076</v>
      </c>
      <c r="C38" s="340">
        <v>1874692.4846000001</v>
      </c>
      <c r="D38" s="340">
        <v>9701.9148605772825</v>
      </c>
      <c r="E38" s="340">
        <v>0</v>
      </c>
      <c r="F38" s="340">
        <v>0</v>
      </c>
      <c r="G38" s="340">
        <v>10197.745775688987</v>
      </c>
      <c r="H38" s="340">
        <v>0</v>
      </c>
      <c r="I38" s="340">
        <v>0</v>
      </c>
      <c r="J38" s="340">
        <v>0</v>
      </c>
      <c r="K38" s="345">
        <v>7.7479185031824604E-2</v>
      </c>
    </row>
    <row r="39" spans="1:11" x14ac:dyDescent="0.2">
      <c r="A39" s="1494" t="s">
        <v>1542</v>
      </c>
      <c r="B39" s="1495" t="s">
        <v>3256</v>
      </c>
      <c r="C39" s="335">
        <v>52795982.03994</v>
      </c>
      <c r="D39" s="335">
        <v>154793.92012780733</v>
      </c>
      <c r="E39" s="335">
        <v>30760.346504569952</v>
      </c>
      <c r="F39" s="335">
        <v>124033.57362323737</v>
      </c>
      <c r="G39" s="335">
        <v>0</v>
      </c>
      <c r="H39" s="335">
        <v>0</v>
      </c>
      <c r="I39" s="335">
        <v>0</v>
      </c>
      <c r="J39" s="335">
        <v>0</v>
      </c>
      <c r="K39" s="1496">
        <v>8.1801627996504589E-2</v>
      </c>
    </row>
    <row r="40" spans="1:11" x14ac:dyDescent="0.2">
      <c r="A40" s="970"/>
      <c r="B40" s="342" t="s">
        <v>3257</v>
      </c>
      <c r="C40" s="339">
        <v>22648781.102310002</v>
      </c>
      <c r="D40" s="339">
        <v>160497.35175258739</v>
      </c>
      <c r="E40" s="339">
        <v>8915.9563700796534</v>
      </c>
      <c r="F40" s="339">
        <v>151581.3953825077</v>
      </c>
      <c r="G40" s="339">
        <v>0</v>
      </c>
      <c r="H40" s="339">
        <v>0</v>
      </c>
      <c r="I40" s="339">
        <v>0</v>
      </c>
      <c r="J40" s="339">
        <v>0</v>
      </c>
      <c r="K40" s="343">
        <v>6.372220661639183E-2</v>
      </c>
    </row>
    <row r="41" spans="1:11" x14ac:dyDescent="0.2">
      <c r="A41" s="970"/>
      <c r="B41" s="342" t="s">
        <v>3258</v>
      </c>
      <c r="C41" s="339">
        <v>0</v>
      </c>
      <c r="D41" s="339">
        <v>13858.921</v>
      </c>
      <c r="E41" s="339">
        <v>4693.3601655572656</v>
      </c>
      <c r="F41" s="339">
        <v>9165.5608344427346</v>
      </c>
      <c r="G41" s="339">
        <v>0</v>
      </c>
      <c r="H41" s="339">
        <v>0</v>
      </c>
      <c r="I41" s="339">
        <v>0</v>
      </c>
      <c r="J41" s="339">
        <v>0</v>
      </c>
      <c r="K41" s="343">
        <v>9.0384264924999888E-2</v>
      </c>
    </row>
    <row r="42" spans="1:11" x14ac:dyDescent="0.2">
      <c r="A42" s="970"/>
      <c r="B42" s="342" t="s">
        <v>3259</v>
      </c>
      <c r="C42" s="339">
        <v>0</v>
      </c>
      <c r="D42" s="339">
        <v>26688.935678999998</v>
      </c>
      <c r="E42" s="339">
        <v>0</v>
      </c>
      <c r="F42" s="339">
        <v>26688.935678999998</v>
      </c>
      <c r="G42" s="339">
        <v>0</v>
      </c>
      <c r="H42" s="339">
        <v>0</v>
      </c>
      <c r="I42" s="339">
        <v>0</v>
      </c>
      <c r="J42" s="339">
        <v>0</v>
      </c>
      <c r="K42" s="343">
        <v>6.1543027299999949E-2</v>
      </c>
    </row>
    <row r="43" spans="1:11" ht="13.5" thickBot="1" x14ac:dyDescent="0.25">
      <c r="A43" s="1045"/>
      <c r="B43" s="344" t="s">
        <v>3260</v>
      </c>
      <c r="C43" s="340">
        <v>0</v>
      </c>
      <c r="D43" s="340">
        <v>5500.8345899999995</v>
      </c>
      <c r="E43" s="340">
        <v>0</v>
      </c>
      <c r="F43" s="340">
        <v>5500.8345899999995</v>
      </c>
      <c r="G43" s="340">
        <v>0</v>
      </c>
      <c r="H43" s="340">
        <v>0</v>
      </c>
      <c r="I43" s="340">
        <v>0</v>
      </c>
      <c r="J43" s="340">
        <v>0</v>
      </c>
      <c r="K43" s="345">
        <v>4.5505773775000057E-2</v>
      </c>
    </row>
    <row r="44" spans="1:11" x14ac:dyDescent="0.2">
      <c r="A44" s="1494" t="s">
        <v>104</v>
      </c>
      <c r="B44" s="1495" t="s">
        <v>3077</v>
      </c>
      <c r="C44" s="335">
        <v>0</v>
      </c>
      <c r="D44" s="335">
        <v>3.4806269014999993E-3</v>
      </c>
      <c r="E44" s="335">
        <v>2685.4695024822176</v>
      </c>
      <c r="F44" s="335">
        <v>0</v>
      </c>
      <c r="G44" s="335">
        <v>1752.9267243636145</v>
      </c>
      <c r="H44" s="335">
        <v>0</v>
      </c>
      <c r="I44" s="335">
        <v>0</v>
      </c>
      <c r="J44" s="335">
        <v>0</v>
      </c>
      <c r="K44" s="1496">
        <v>3.7459954562716266E-2</v>
      </c>
    </row>
    <row r="45" spans="1:11" x14ac:dyDescent="0.2">
      <c r="A45" s="970"/>
      <c r="B45" s="342" t="s">
        <v>3078</v>
      </c>
      <c r="C45" s="339">
        <v>0</v>
      </c>
      <c r="D45" s="339">
        <v>8.1476780000000002E-3</v>
      </c>
      <c r="E45" s="339">
        <v>0</v>
      </c>
      <c r="F45" s="339">
        <v>0</v>
      </c>
      <c r="G45" s="339">
        <v>0</v>
      </c>
      <c r="H45" s="339">
        <v>0</v>
      </c>
      <c r="I45" s="339">
        <v>0</v>
      </c>
      <c r="J45" s="339">
        <v>0</v>
      </c>
      <c r="K45" s="343">
        <v>0.10997335368236161</v>
      </c>
    </row>
    <row r="46" spans="1:11" x14ac:dyDescent="0.2">
      <c r="A46" s="970"/>
      <c r="B46" s="342" t="s">
        <v>3079</v>
      </c>
      <c r="C46" s="339">
        <v>0</v>
      </c>
      <c r="D46" s="339">
        <v>2.4051947456999998E-3</v>
      </c>
      <c r="E46" s="339">
        <v>5103.935070330811</v>
      </c>
      <c r="F46" s="339">
        <v>0</v>
      </c>
      <c r="G46" s="339">
        <v>9886.5612240460905</v>
      </c>
      <c r="H46" s="339">
        <v>0</v>
      </c>
      <c r="I46" s="339">
        <v>0</v>
      </c>
      <c r="J46" s="339">
        <v>0</v>
      </c>
      <c r="K46" s="343">
        <v>3.5097553848278951E-2</v>
      </c>
    </row>
    <row r="47" spans="1:11" x14ac:dyDescent="0.2">
      <c r="A47" s="970"/>
      <c r="B47" s="342" t="s">
        <v>3080</v>
      </c>
      <c r="C47" s="339">
        <v>0</v>
      </c>
      <c r="D47" s="339">
        <v>3.6813628974999998E-3</v>
      </c>
      <c r="E47" s="339">
        <v>58.539777517781971</v>
      </c>
      <c r="F47" s="339">
        <v>0</v>
      </c>
      <c r="G47" s="339">
        <v>38.211545636385345</v>
      </c>
      <c r="H47" s="339">
        <v>0</v>
      </c>
      <c r="I47" s="339">
        <v>0</v>
      </c>
      <c r="J47" s="339">
        <v>0</v>
      </c>
      <c r="K47" s="343">
        <v>3.3950539869492105E-2</v>
      </c>
    </row>
    <row r="48" spans="1:11" x14ac:dyDescent="0.2">
      <c r="A48" s="970"/>
      <c r="B48" s="342" t="s">
        <v>3081</v>
      </c>
      <c r="C48" s="339">
        <v>0</v>
      </c>
      <c r="D48" s="339">
        <v>2.8477337306000001E-3</v>
      </c>
      <c r="E48" s="339">
        <v>122.76367966918892</v>
      </c>
      <c r="F48" s="339">
        <v>0</v>
      </c>
      <c r="G48" s="339">
        <v>237.79899595391052</v>
      </c>
      <c r="H48" s="339">
        <v>0</v>
      </c>
      <c r="I48" s="339">
        <v>0</v>
      </c>
      <c r="J48" s="339">
        <v>0</v>
      </c>
      <c r="K48" s="343">
        <v>3.0355977698159255E-2</v>
      </c>
    </row>
    <row r="49" spans="1:11" x14ac:dyDescent="0.2">
      <c r="A49" s="970"/>
      <c r="B49" s="342" t="s">
        <v>3082</v>
      </c>
      <c r="C49" s="339">
        <v>0</v>
      </c>
      <c r="D49" s="339">
        <v>3.1055100000000001E-3</v>
      </c>
      <c r="E49" s="339">
        <v>1325.4190576766593</v>
      </c>
      <c r="F49" s="339">
        <v>408.30452080733812</v>
      </c>
      <c r="G49" s="339">
        <v>0</v>
      </c>
      <c r="H49" s="339">
        <v>0</v>
      </c>
      <c r="I49" s="339">
        <v>0</v>
      </c>
      <c r="J49" s="339">
        <v>0</v>
      </c>
      <c r="K49" s="343">
        <v>0.10094760150455921</v>
      </c>
    </row>
    <row r="50" spans="1:11" x14ac:dyDescent="0.2">
      <c r="A50" s="970"/>
      <c r="B50" s="342" t="s">
        <v>3083</v>
      </c>
      <c r="C50" s="339">
        <v>0</v>
      </c>
      <c r="D50" s="339">
        <v>4.753385031E-3</v>
      </c>
      <c r="E50" s="339">
        <v>0</v>
      </c>
      <c r="F50" s="339">
        <v>0</v>
      </c>
      <c r="G50" s="339">
        <v>0</v>
      </c>
      <c r="H50" s="339">
        <v>0</v>
      </c>
      <c r="I50" s="339">
        <v>0</v>
      </c>
      <c r="J50" s="339">
        <v>0</v>
      </c>
      <c r="K50" s="343">
        <v>3.6958779644638472E-2</v>
      </c>
    </row>
    <row r="51" spans="1:11" x14ac:dyDescent="0.2">
      <c r="A51" s="970"/>
      <c r="B51" s="342" t="s">
        <v>3084</v>
      </c>
      <c r="C51" s="339">
        <v>0</v>
      </c>
      <c r="D51" s="339">
        <v>1.1127031000000001E-2</v>
      </c>
      <c r="E51" s="339">
        <v>156.57044232334064</v>
      </c>
      <c r="F51" s="339">
        <v>48.23260919266194</v>
      </c>
      <c r="G51" s="339">
        <v>0</v>
      </c>
      <c r="H51" s="339">
        <v>0</v>
      </c>
      <c r="I51" s="339">
        <v>0</v>
      </c>
      <c r="J51" s="339">
        <v>0</v>
      </c>
      <c r="K51" s="343">
        <v>0.10997336897896978</v>
      </c>
    </row>
    <row r="52" spans="1:11" ht="13.5" thickBot="1" x14ac:dyDescent="0.25">
      <c r="A52" s="1045"/>
      <c r="B52" s="344" t="s">
        <v>3085</v>
      </c>
      <c r="C52" s="340">
        <v>0</v>
      </c>
      <c r="D52" s="340">
        <v>3.2847008621000001E-3</v>
      </c>
      <c r="E52" s="340">
        <v>0</v>
      </c>
      <c r="F52" s="340">
        <v>0</v>
      </c>
      <c r="G52" s="340">
        <v>0</v>
      </c>
      <c r="H52" s="340">
        <v>0</v>
      </c>
      <c r="I52" s="340">
        <v>0</v>
      </c>
      <c r="J52" s="340">
        <v>0</v>
      </c>
      <c r="K52" s="345">
        <v>3.3364436987931304E-2</v>
      </c>
    </row>
    <row r="53" spans="1:11" x14ac:dyDescent="0.2">
      <c r="A53" s="1494" t="s">
        <v>1421</v>
      </c>
      <c r="B53" s="1495" t="s">
        <v>3086</v>
      </c>
      <c r="C53" s="335">
        <v>76444.567994999888</v>
      </c>
      <c r="D53" s="335">
        <v>0.117897402</v>
      </c>
      <c r="E53" s="335">
        <v>42.973379999999999</v>
      </c>
      <c r="F53" s="335">
        <v>8984.7599000000009</v>
      </c>
      <c r="G53" s="335">
        <v>0</v>
      </c>
      <c r="H53" s="335">
        <v>0</v>
      </c>
      <c r="I53" s="335">
        <v>0</v>
      </c>
      <c r="J53" s="335">
        <v>0</v>
      </c>
      <c r="K53" s="1496">
        <v>8.9629224236239674E-2</v>
      </c>
    </row>
    <row r="54" spans="1:11" x14ac:dyDescent="0.2">
      <c r="A54" s="970"/>
      <c r="B54" s="342" t="s">
        <v>3087</v>
      </c>
      <c r="C54" s="339">
        <v>165787.73560800002</v>
      </c>
      <c r="D54" s="339">
        <v>0.117599205</v>
      </c>
      <c r="E54" s="339">
        <v>121.89561999999999</v>
      </c>
      <c r="F54" s="339">
        <v>19397.13481</v>
      </c>
      <c r="G54" s="339">
        <v>0</v>
      </c>
      <c r="H54" s="339">
        <v>0</v>
      </c>
      <c r="I54" s="339">
        <v>0</v>
      </c>
      <c r="J54" s="339">
        <v>0</v>
      </c>
      <c r="K54" s="343">
        <v>8.6102071925059434E-2</v>
      </c>
    </row>
    <row r="55" spans="1:11" x14ac:dyDescent="0.2">
      <c r="A55" s="970"/>
      <c r="B55" s="342" t="s">
        <v>3088</v>
      </c>
      <c r="C55" s="339">
        <v>14309.914115999998</v>
      </c>
      <c r="D55" s="339">
        <v>0.11915126600000001</v>
      </c>
      <c r="E55" s="339">
        <v>36.873980000000003</v>
      </c>
      <c r="F55" s="339">
        <v>1672.6018000000001</v>
      </c>
      <c r="G55" s="339">
        <v>0</v>
      </c>
      <c r="H55" s="339">
        <v>0</v>
      </c>
      <c r="I55" s="339">
        <v>0</v>
      </c>
      <c r="J55" s="339">
        <v>0</v>
      </c>
      <c r="K55" s="343">
        <v>9.8679596736578695E-2</v>
      </c>
    </row>
    <row r="56" spans="1:11" x14ac:dyDescent="0.2">
      <c r="A56" s="970"/>
      <c r="B56" s="342" t="s">
        <v>3089</v>
      </c>
      <c r="C56" s="339">
        <v>50767.81155800003</v>
      </c>
      <c r="D56" s="339">
        <v>0.11926479500000001</v>
      </c>
      <c r="E56" s="339">
        <v>44.386180000000003</v>
      </c>
      <c r="F56" s="339">
        <v>6020.1659600000012</v>
      </c>
      <c r="G56" s="339">
        <v>0</v>
      </c>
      <c r="H56" s="339">
        <v>0</v>
      </c>
      <c r="I56" s="339">
        <v>0</v>
      </c>
      <c r="J56" s="339">
        <v>0</v>
      </c>
      <c r="K56" s="343">
        <v>9.4167070676931419E-2</v>
      </c>
    </row>
    <row r="57" spans="1:11" x14ac:dyDescent="0.2">
      <c r="A57" s="970"/>
      <c r="B57" s="342" t="s">
        <v>3090</v>
      </c>
      <c r="C57" s="339">
        <v>1839.8329149999997</v>
      </c>
      <c r="D57" s="339">
        <v>0.1994746793951129</v>
      </c>
      <c r="E57" s="339">
        <v>14.574185767283065</v>
      </c>
      <c r="F57" s="339">
        <v>0</v>
      </c>
      <c r="G57" s="339">
        <v>188.69307824957249</v>
      </c>
      <c r="H57" s="339">
        <v>0</v>
      </c>
      <c r="I57" s="339">
        <v>0</v>
      </c>
      <c r="J57" s="339">
        <v>0</v>
      </c>
      <c r="K57" s="343">
        <v>7.6140714982380245E-2</v>
      </c>
    </row>
    <row r="58" spans="1:11" x14ac:dyDescent="0.2">
      <c r="A58" s="970"/>
      <c r="B58" s="342" t="s">
        <v>3091</v>
      </c>
      <c r="C58" s="339">
        <v>833.87421499999994</v>
      </c>
      <c r="D58" s="339">
        <v>0.19937758932267088</v>
      </c>
      <c r="E58" s="339">
        <v>32.985791763753959</v>
      </c>
      <c r="F58" s="339">
        <v>0</v>
      </c>
      <c r="G58" s="339">
        <v>427.06952455447197</v>
      </c>
      <c r="H58" s="339">
        <v>0</v>
      </c>
      <c r="I58" s="339">
        <v>0</v>
      </c>
      <c r="J58" s="339">
        <v>0</v>
      </c>
      <c r="K58" s="343">
        <v>7.6140714982380758E-2</v>
      </c>
    </row>
    <row r="59" spans="1:11" x14ac:dyDescent="0.2">
      <c r="A59" s="970"/>
      <c r="B59" s="342" t="s">
        <v>3092</v>
      </c>
      <c r="C59" s="339">
        <v>97749.691249000127</v>
      </c>
      <c r="D59" s="339">
        <v>0.20005550259300001</v>
      </c>
      <c r="E59" s="339">
        <v>1394.4879471849631</v>
      </c>
      <c r="F59" s="339">
        <v>0</v>
      </c>
      <c r="G59" s="339">
        <v>18054.540235581957</v>
      </c>
      <c r="H59" s="339">
        <v>0</v>
      </c>
      <c r="I59" s="339">
        <v>0</v>
      </c>
      <c r="J59" s="339">
        <v>0</v>
      </c>
      <c r="K59" s="343">
        <v>7.6140714982382687E-2</v>
      </c>
    </row>
    <row r="60" spans="1:11" x14ac:dyDescent="0.2">
      <c r="A60" s="970"/>
      <c r="B60" s="342" t="s">
        <v>3093</v>
      </c>
      <c r="C60" s="339">
        <v>2424.226631</v>
      </c>
      <c r="D60" s="339">
        <v>0.25354119942098768</v>
      </c>
      <c r="E60" s="339">
        <v>46.591796617306755</v>
      </c>
      <c r="F60" s="339">
        <v>0</v>
      </c>
      <c r="G60" s="339">
        <v>259.38788443449897</v>
      </c>
      <c r="H60" s="339">
        <v>0</v>
      </c>
      <c r="I60" s="339">
        <v>0</v>
      </c>
      <c r="J60" s="339">
        <v>0</v>
      </c>
      <c r="K60" s="343">
        <v>4.0371765196889481E-2</v>
      </c>
    </row>
    <row r="61" spans="1:11" x14ac:dyDescent="0.2">
      <c r="A61" s="970"/>
      <c r="B61" s="342" t="s">
        <v>3094</v>
      </c>
      <c r="C61" s="339">
        <v>893.64450999999997</v>
      </c>
      <c r="D61" s="339">
        <v>0.25358760492492888</v>
      </c>
      <c r="E61" s="339">
        <v>74.428368993267682</v>
      </c>
      <c r="F61" s="339">
        <v>0</v>
      </c>
      <c r="G61" s="339">
        <v>414.36086557569502</v>
      </c>
      <c r="H61" s="339">
        <v>0</v>
      </c>
      <c r="I61" s="339">
        <v>0</v>
      </c>
      <c r="J61" s="339">
        <v>0</v>
      </c>
      <c r="K61" s="343">
        <v>4.0371765196890029E-2</v>
      </c>
    </row>
    <row r="62" spans="1:11" x14ac:dyDescent="0.2">
      <c r="A62" s="970"/>
      <c r="B62" s="342" t="s">
        <v>3095</v>
      </c>
      <c r="C62" s="339">
        <v>45018.410707000083</v>
      </c>
      <c r="D62" s="339">
        <v>0.2562309103887</v>
      </c>
      <c r="E62" s="339">
        <v>1765.4486674694258</v>
      </c>
      <c r="F62" s="339">
        <v>0</v>
      </c>
      <c r="G62" s="339">
        <v>9828.6829051468048</v>
      </c>
      <c r="H62" s="339">
        <v>0</v>
      </c>
      <c r="I62" s="339">
        <v>0</v>
      </c>
      <c r="J62" s="339">
        <v>0</v>
      </c>
      <c r="K62" s="343">
        <v>4.0371765196890258E-2</v>
      </c>
    </row>
    <row r="63" spans="1:11" ht="13.5" thickBot="1" x14ac:dyDescent="0.25">
      <c r="A63" s="1045"/>
      <c r="B63" s="344" t="s">
        <v>3096</v>
      </c>
      <c r="C63" s="340">
        <v>107.481932</v>
      </c>
      <c r="D63" s="340">
        <v>0.20816279204800001</v>
      </c>
      <c r="E63" s="340">
        <v>22.387673459999998</v>
      </c>
      <c r="F63" s="340">
        <v>0</v>
      </c>
      <c r="G63" s="340">
        <v>0</v>
      </c>
      <c r="H63" s="340">
        <v>0</v>
      </c>
      <c r="I63" s="340">
        <v>0</v>
      </c>
      <c r="J63" s="340">
        <v>0</v>
      </c>
      <c r="K63" s="345">
        <v>3.4999501074071189E-2</v>
      </c>
    </row>
    <row r="64" spans="1:11" x14ac:dyDescent="0.2">
      <c r="A64" s="1494" t="s">
        <v>1532</v>
      </c>
      <c r="B64" s="1495">
        <v>1002</v>
      </c>
      <c r="C64" s="335">
        <v>0</v>
      </c>
      <c r="D64" s="335">
        <v>3.3363499999999999</v>
      </c>
      <c r="E64" s="335">
        <v>0</v>
      </c>
      <c r="F64" s="335">
        <v>0</v>
      </c>
      <c r="G64" s="335">
        <v>0</v>
      </c>
      <c r="H64" s="335">
        <v>0</v>
      </c>
      <c r="I64" s="335">
        <v>0</v>
      </c>
      <c r="J64" s="335">
        <v>0</v>
      </c>
      <c r="K64" s="1496">
        <v>6.8599999999999994E-2</v>
      </c>
    </row>
    <row r="65" spans="1:11" ht="13.5" thickBot="1" x14ac:dyDescent="0.25">
      <c r="A65" s="1045"/>
      <c r="B65" s="344">
        <v>4002</v>
      </c>
      <c r="C65" s="340">
        <v>0</v>
      </c>
      <c r="D65" s="340">
        <v>19.438880000000001</v>
      </c>
      <c r="E65" s="340">
        <v>0</v>
      </c>
      <c r="F65" s="340">
        <v>0</v>
      </c>
      <c r="G65" s="340">
        <v>0</v>
      </c>
      <c r="H65" s="340">
        <v>0</v>
      </c>
      <c r="I65" s="340">
        <v>0</v>
      </c>
      <c r="J65" s="340">
        <v>0</v>
      </c>
      <c r="K65" s="345">
        <v>5.96E-2</v>
      </c>
    </row>
    <row r="66" spans="1:11" x14ac:dyDescent="0.2">
      <c r="A66" s="1494" t="s">
        <v>958</v>
      </c>
      <c r="B66" s="1495" t="s">
        <v>3097</v>
      </c>
      <c r="C66" s="335">
        <v>220658.356</v>
      </c>
      <c r="D66" s="335">
        <v>13712.396490000001</v>
      </c>
      <c r="E66" s="335">
        <v>587.39886000000001</v>
      </c>
      <c r="F66" s="335">
        <v>13124.997599999999</v>
      </c>
      <c r="G66" s="335">
        <v>0</v>
      </c>
      <c r="H66" s="335">
        <v>0</v>
      </c>
      <c r="I66" s="335">
        <v>0</v>
      </c>
      <c r="J66" s="335">
        <v>0</v>
      </c>
      <c r="K66" s="1496">
        <v>0.11444397058836453</v>
      </c>
    </row>
    <row r="67" spans="1:11" x14ac:dyDescent="0.2">
      <c r="A67" s="970"/>
      <c r="B67" s="342" t="s">
        <v>3098</v>
      </c>
      <c r="C67" s="339">
        <v>231.411</v>
      </c>
      <c r="D67" s="339">
        <v>892.35073</v>
      </c>
      <c r="E67" s="339">
        <v>881.46699933798334</v>
      </c>
      <c r="F67" s="339">
        <v>0</v>
      </c>
      <c r="G67" s="339">
        <v>0</v>
      </c>
      <c r="H67" s="339">
        <v>0</v>
      </c>
      <c r="I67" s="339">
        <v>0</v>
      </c>
      <c r="J67" s="339">
        <v>0</v>
      </c>
      <c r="K67" s="343">
        <v>5.1892024911100905E-2</v>
      </c>
    </row>
    <row r="68" spans="1:11" x14ac:dyDescent="0.2">
      <c r="A68" s="970"/>
      <c r="B68" s="342" t="s">
        <v>3099</v>
      </c>
      <c r="C68" s="339">
        <v>603.29999999999995</v>
      </c>
      <c r="D68" s="339">
        <v>2027.9196000000002</v>
      </c>
      <c r="E68" s="339">
        <v>2016.2001658428696</v>
      </c>
      <c r="F68" s="339">
        <v>0</v>
      </c>
      <c r="G68" s="339">
        <v>0</v>
      </c>
      <c r="H68" s="339">
        <v>0</v>
      </c>
      <c r="I68" s="339">
        <v>0</v>
      </c>
      <c r="J68" s="339">
        <v>0</v>
      </c>
      <c r="K68" s="343">
        <v>5.0674986928389128E-2</v>
      </c>
    </row>
    <row r="69" spans="1:11" x14ac:dyDescent="0.2">
      <c r="A69" s="970"/>
      <c r="B69" s="342" t="s">
        <v>3100</v>
      </c>
      <c r="C69" s="339">
        <v>1352639375.066</v>
      </c>
      <c r="D69" s="339">
        <v>20290.177670000001</v>
      </c>
      <c r="E69" s="339">
        <v>975.76099999999997</v>
      </c>
      <c r="F69" s="339">
        <v>19314.415000000001</v>
      </c>
      <c r="G69" s="339">
        <v>0</v>
      </c>
      <c r="H69" s="339">
        <v>0</v>
      </c>
      <c r="I69" s="339">
        <v>0</v>
      </c>
      <c r="J69" s="339">
        <v>0</v>
      </c>
      <c r="K69" s="343">
        <v>0.10184467831770458</v>
      </c>
    </row>
    <row r="70" spans="1:11" x14ac:dyDescent="0.2">
      <c r="A70" s="970"/>
      <c r="B70" s="342" t="s">
        <v>3101</v>
      </c>
      <c r="C70" s="339">
        <v>153383850.88499999</v>
      </c>
      <c r="D70" s="339">
        <v>1416.18742</v>
      </c>
      <c r="E70" s="339">
        <v>131.57900000000001</v>
      </c>
      <c r="F70" s="339">
        <v>896.07899999999995</v>
      </c>
      <c r="G70" s="339">
        <v>0</v>
      </c>
      <c r="H70" s="339">
        <v>0</v>
      </c>
      <c r="I70" s="339">
        <v>388.52800000000002</v>
      </c>
      <c r="J70" s="339">
        <v>0</v>
      </c>
      <c r="K70" s="343">
        <v>0.11096528889179025</v>
      </c>
    </row>
    <row r="71" spans="1:11" x14ac:dyDescent="0.2">
      <c r="A71" s="970"/>
      <c r="B71" s="342" t="s">
        <v>3102</v>
      </c>
      <c r="C71" s="339">
        <v>259886654.905</v>
      </c>
      <c r="D71" s="339">
        <v>1781.03053</v>
      </c>
      <c r="E71" s="339">
        <v>41.697000000000003</v>
      </c>
      <c r="F71" s="339">
        <v>1739.3989999999999</v>
      </c>
      <c r="G71" s="339">
        <v>0</v>
      </c>
      <c r="H71" s="339">
        <v>0</v>
      </c>
      <c r="I71" s="339">
        <v>0</v>
      </c>
      <c r="J71" s="339">
        <v>0</v>
      </c>
      <c r="K71" s="343">
        <v>9.5671329673960429E-2</v>
      </c>
    </row>
    <row r="72" spans="1:11" x14ac:dyDescent="0.2">
      <c r="A72" s="970"/>
      <c r="B72" s="342" t="s">
        <v>3103</v>
      </c>
      <c r="C72" s="339">
        <v>2725129103.1139998</v>
      </c>
      <c r="D72" s="339">
        <v>11474.27054</v>
      </c>
      <c r="E72" s="339">
        <v>5447.0169999999998</v>
      </c>
      <c r="F72" s="339">
        <v>6027.2520000000004</v>
      </c>
      <c r="G72" s="339">
        <v>0</v>
      </c>
      <c r="H72" s="339">
        <v>0</v>
      </c>
      <c r="I72" s="339">
        <v>0</v>
      </c>
      <c r="J72" s="339">
        <v>0</v>
      </c>
      <c r="K72" s="343">
        <v>0.10344458060285068</v>
      </c>
    </row>
    <row r="73" spans="1:11" x14ac:dyDescent="0.2">
      <c r="A73" s="970"/>
      <c r="B73" s="342" t="s">
        <v>3104</v>
      </c>
      <c r="C73" s="339">
        <v>2056367334.7190001</v>
      </c>
      <c r="D73" s="339">
        <v>8511.9809399999995</v>
      </c>
      <c r="E73" s="339">
        <v>6293.3530000000001</v>
      </c>
      <c r="F73" s="339">
        <v>2218.6260000000002</v>
      </c>
      <c r="G73" s="339">
        <v>0</v>
      </c>
      <c r="H73" s="339">
        <v>0</v>
      </c>
      <c r="I73" s="339">
        <v>0</v>
      </c>
      <c r="J73" s="339">
        <v>0</v>
      </c>
      <c r="K73" s="343">
        <v>0.10492537241733799</v>
      </c>
    </row>
    <row r="74" spans="1:11" x14ac:dyDescent="0.2">
      <c r="A74" s="970"/>
      <c r="B74" s="342" t="s">
        <v>3105</v>
      </c>
      <c r="C74" s="339">
        <v>33071.106</v>
      </c>
      <c r="D74" s="339">
        <v>4530.6151600000003</v>
      </c>
      <c r="E74" s="339">
        <v>969.91200000000003</v>
      </c>
      <c r="F74" s="339">
        <v>3582.3220000000001</v>
      </c>
      <c r="G74" s="339">
        <v>0</v>
      </c>
      <c r="H74" s="339">
        <v>0</v>
      </c>
      <c r="I74" s="339">
        <v>0</v>
      </c>
      <c r="J74" s="339">
        <v>0</v>
      </c>
      <c r="K74" s="343">
        <v>9.9374838142840968E-2</v>
      </c>
    </row>
    <row r="75" spans="1:11" x14ac:dyDescent="0.2">
      <c r="A75" s="970"/>
      <c r="B75" s="342" t="s">
        <v>3106</v>
      </c>
      <c r="C75" s="339">
        <v>135866.584</v>
      </c>
      <c r="D75" s="339">
        <v>14012.909969999999</v>
      </c>
      <c r="E75" s="339">
        <v>1917.758</v>
      </c>
      <c r="F75" s="339">
        <v>12088.53</v>
      </c>
      <c r="G75" s="339">
        <v>0</v>
      </c>
      <c r="H75" s="339">
        <v>0</v>
      </c>
      <c r="I75" s="339">
        <v>0</v>
      </c>
      <c r="J75" s="339">
        <v>0</v>
      </c>
      <c r="K75" s="343">
        <v>0.10571018276517179</v>
      </c>
    </row>
    <row r="76" spans="1:11" x14ac:dyDescent="0.2">
      <c r="A76" s="970"/>
      <c r="B76" s="342" t="s">
        <v>3107</v>
      </c>
      <c r="C76" s="339">
        <v>117.8</v>
      </c>
      <c r="D76" s="339">
        <v>23.687240000000003</v>
      </c>
      <c r="E76" s="339">
        <v>20.767195050858714</v>
      </c>
      <c r="F76" s="339">
        <v>0</v>
      </c>
      <c r="G76" s="339">
        <v>0</v>
      </c>
      <c r="H76" s="339">
        <v>0</v>
      </c>
      <c r="I76" s="339">
        <v>0</v>
      </c>
      <c r="J76" s="339">
        <v>0</v>
      </c>
      <c r="K76" s="343">
        <v>4.4507992054301435E-2</v>
      </c>
    </row>
    <row r="77" spans="1:11" x14ac:dyDescent="0.2">
      <c r="A77" s="970"/>
      <c r="B77" s="342" t="s">
        <v>3108</v>
      </c>
      <c r="C77" s="339">
        <v>42274.853999999999</v>
      </c>
      <c r="D77" s="339">
        <v>5679.5673200000001</v>
      </c>
      <c r="E77" s="339">
        <v>604.38699999999994</v>
      </c>
      <c r="F77" s="339">
        <v>5075.1790000000001</v>
      </c>
      <c r="G77" s="339">
        <v>0</v>
      </c>
      <c r="H77" s="339">
        <v>0</v>
      </c>
      <c r="I77" s="339">
        <v>0</v>
      </c>
      <c r="J77" s="339">
        <v>0</v>
      </c>
      <c r="K77" s="343">
        <v>0.10537635418654219</v>
      </c>
    </row>
    <row r="78" spans="1:11" x14ac:dyDescent="0.2">
      <c r="A78" s="970"/>
      <c r="B78" s="342" t="s">
        <v>3109</v>
      </c>
      <c r="C78" s="339">
        <v>6684.6</v>
      </c>
      <c r="D78" s="339">
        <v>1359.32393</v>
      </c>
      <c r="E78" s="339">
        <v>1343.5590651464991</v>
      </c>
      <c r="F78" s="339">
        <v>0</v>
      </c>
      <c r="G78" s="339">
        <v>0</v>
      </c>
      <c r="H78" s="339">
        <v>0</v>
      </c>
      <c r="I78" s="339">
        <v>0</v>
      </c>
      <c r="J78" s="339">
        <v>0</v>
      </c>
      <c r="K78" s="343">
        <v>5.0502666909958242E-2</v>
      </c>
    </row>
    <row r="79" spans="1:11" ht="13.5" thickBot="1" x14ac:dyDescent="0.25">
      <c r="A79" s="1045"/>
      <c r="B79" s="344" t="s">
        <v>3110</v>
      </c>
      <c r="C79" s="340">
        <v>1597.6420000000001</v>
      </c>
      <c r="D79" s="340">
        <v>431.53861999999998</v>
      </c>
      <c r="E79" s="340">
        <v>421.90743947049259</v>
      </c>
      <c r="F79" s="340">
        <v>0</v>
      </c>
      <c r="G79" s="340">
        <v>0</v>
      </c>
      <c r="H79" s="340">
        <v>0</v>
      </c>
      <c r="I79" s="340">
        <v>0</v>
      </c>
      <c r="J79" s="340">
        <v>0</v>
      </c>
      <c r="K79" s="345">
        <v>5.7898386555828185E-2</v>
      </c>
    </row>
    <row r="80" spans="1:11" x14ac:dyDescent="0.2">
      <c r="A80" s="1494" t="s">
        <v>1419</v>
      </c>
      <c r="B80" s="1495" t="s">
        <v>3111</v>
      </c>
      <c r="C80" s="335">
        <v>22105.321</v>
      </c>
      <c r="D80" s="335">
        <v>3.9049060000000001E-3</v>
      </c>
      <c r="E80" s="335">
        <v>0</v>
      </c>
      <c r="F80" s="335">
        <v>0.1</v>
      </c>
      <c r="G80" s="335">
        <v>0</v>
      </c>
      <c r="H80" s="335">
        <v>0</v>
      </c>
      <c r="I80" s="335">
        <v>0</v>
      </c>
      <c r="J80" s="335">
        <v>0</v>
      </c>
      <c r="K80" s="1496">
        <v>10.305929065224399</v>
      </c>
    </row>
    <row r="81" spans="1:11" ht="13.5" thickBot="1" x14ac:dyDescent="0.25">
      <c r="A81" s="1045"/>
      <c r="B81" s="344" t="s">
        <v>3111</v>
      </c>
      <c r="C81" s="340">
        <v>22105.321</v>
      </c>
      <c r="D81" s="340">
        <v>3.9049060000000001E-3</v>
      </c>
      <c r="E81" s="340">
        <v>0</v>
      </c>
      <c r="F81" s="340">
        <v>0.1</v>
      </c>
      <c r="G81" s="340">
        <v>0</v>
      </c>
      <c r="H81" s="340">
        <v>0</v>
      </c>
      <c r="I81" s="340">
        <v>0</v>
      </c>
      <c r="J81" s="340">
        <v>0</v>
      </c>
      <c r="K81" s="345">
        <v>10.305929065224399</v>
      </c>
    </row>
    <row r="82" spans="1:11" x14ac:dyDescent="0.2">
      <c r="A82" s="1494" t="s">
        <v>1927</v>
      </c>
      <c r="B82" s="1495" t="s">
        <v>3261</v>
      </c>
      <c r="C82" s="335">
        <v>799369.19616729999</v>
      </c>
      <c r="D82" s="335">
        <v>0.17075944839999999</v>
      </c>
      <c r="E82" s="335">
        <v>0</v>
      </c>
      <c r="F82" s="335">
        <v>168654.17395233898</v>
      </c>
      <c r="G82" s="335">
        <v>0</v>
      </c>
      <c r="H82" s="335">
        <v>0</v>
      </c>
      <c r="I82" s="335">
        <v>0</v>
      </c>
      <c r="J82" s="335">
        <v>0</v>
      </c>
      <c r="K82" s="1496">
        <v>9.18</v>
      </c>
    </row>
    <row r="83" spans="1:11" x14ac:dyDescent="0.2">
      <c r="A83" s="970"/>
      <c r="B83" s="342" t="s">
        <v>3261</v>
      </c>
      <c r="C83" s="339">
        <v>616910.58693770005</v>
      </c>
      <c r="D83" s="339">
        <v>2.2080169300000001E-2</v>
      </c>
      <c r="E83" s="339">
        <v>0</v>
      </c>
      <c r="F83" s="339">
        <v>0</v>
      </c>
      <c r="G83" s="339">
        <v>18935.273615441794</v>
      </c>
      <c r="H83" s="339">
        <v>0</v>
      </c>
      <c r="I83" s="339">
        <v>0</v>
      </c>
      <c r="J83" s="339">
        <v>0</v>
      </c>
      <c r="K83" s="343">
        <v>5.94</v>
      </c>
    </row>
    <row r="84" spans="1:11" ht="13.5" thickBot="1" x14ac:dyDescent="0.25">
      <c r="A84" s="1045"/>
      <c r="B84" s="344" t="s">
        <v>3262</v>
      </c>
      <c r="C84" s="340">
        <v>1505841.2657559998</v>
      </c>
      <c r="D84" s="340">
        <v>1.6766888536664214E-2</v>
      </c>
      <c r="E84" s="340">
        <v>0</v>
      </c>
      <c r="F84" s="340">
        <v>28568.63217608157</v>
      </c>
      <c r="G84" s="340">
        <v>0</v>
      </c>
      <c r="H84" s="340">
        <v>0</v>
      </c>
      <c r="I84" s="340">
        <v>0</v>
      </c>
      <c r="J84" s="340">
        <v>0</v>
      </c>
      <c r="K84" s="345">
        <v>8.52</v>
      </c>
    </row>
    <row r="85" spans="1:11" x14ac:dyDescent="0.2">
      <c r="A85" s="970" t="s">
        <v>1537</v>
      </c>
      <c r="B85" s="342" t="s">
        <v>3065</v>
      </c>
      <c r="C85" s="339">
        <v>2528915.4936000002</v>
      </c>
      <c r="D85" s="339">
        <v>156402.21750793999</v>
      </c>
      <c r="E85" s="339">
        <v>7876.14282</v>
      </c>
      <c r="F85" s="339">
        <v>116139.81557000001</v>
      </c>
      <c r="G85" s="339">
        <v>0</v>
      </c>
      <c r="H85" s="339">
        <v>32113.352199999998</v>
      </c>
      <c r="I85" s="339">
        <v>0</v>
      </c>
      <c r="J85" s="339">
        <v>272.90691793999076</v>
      </c>
      <c r="K85" s="343">
        <v>9.2027714947107597</v>
      </c>
    </row>
    <row r="86" spans="1:11" x14ac:dyDescent="0.2">
      <c r="A86" s="970"/>
      <c r="B86" s="342" t="s">
        <v>3066</v>
      </c>
      <c r="C86" s="339">
        <v>270300.27441999997</v>
      </c>
      <c r="D86" s="339">
        <v>186600.60058833362</v>
      </c>
      <c r="E86" s="339">
        <v>255.28845000000001</v>
      </c>
      <c r="F86" s="339">
        <v>0</v>
      </c>
      <c r="G86" s="339">
        <v>182198.95890000006</v>
      </c>
      <c r="H86" s="339">
        <v>0</v>
      </c>
      <c r="I86" s="339">
        <v>0</v>
      </c>
      <c r="J86" s="339">
        <v>4146.3532383335532</v>
      </c>
      <c r="K86" s="343">
        <v>6.8750587378999972</v>
      </c>
    </row>
    <row r="87" spans="1:11" x14ac:dyDescent="0.2">
      <c r="A87" s="970"/>
      <c r="B87" s="342" t="s">
        <v>830</v>
      </c>
      <c r="C87" s="339">
        <v>93602.346090000006</v>
      </c>
      <c r="D87" s="339">
        <v>47751.53413681707</v>
      </c>
      <c r="E87" s="339">
        <v>50.087429999999998</v>
      </c>
      <c r="F87" s="339">
        <v>0</v>
      </c>
      <c r="G87" s="339">
        <v>46835.907949999993</v>
      </c>
      <c r="H87" s="339">
        <v>0</v>
      </c>
      <c r="I87" s="339">
        <v>0</v>
      </c>
      <c r="J87" s="339">
        <v>865.53875681707268</v>
      </c>
      <c r="K87" s="343">
        <v>4.9299073915925584</v>
      </c>
    </row>
    <row r="88" spans="1:11" x14ac:dyDescent="0.2">
      <c r="A88" s="970"/>
      <c r="B88" s="342" t="s">
        <v>3112</v>
      </c>
      <c r="C88" s="339">
        <v>170254.02233000001</v>
      </c>
      <c r="D88" s="339">
        <v>10186.19593351</v>
      </c>
      <c r="E88" s="339">
        <v>714.09357</v>
      </c>
      <c r="F88" s="339">
        <v>6679.6479300000001</v>
      </c>
      <c r="G88" s="339">
        <v>0</v>
      </c>
      <c r="H88" s="339">
        <v>2786.4079999999999</v>
      </c>
      <c r="I88" s="339">
        <v>0</v>
      </c>
      <c r="J88" s="339">
        <v>6.0464335099998863</v>
      </c>
      <c r="K88" s="343">
        <v>7.9744720738904373</v>
      </c>
    </row>
    <row r="89" spans="1:11" ht="13.5" thickBot="1" x14ac:dyDescent="0.25">
      <c r="A89" s="1045"/>
      <c r="B89" s="344" t="s">
        <v>3113</v>
      </c>
      <c r="C89" s="340">
        <v>120221.2782</v>
      </c>
      <c r="D89" s="340">
        <v>7005.6021309500002</v>
      </c>
      <c r="E89" s="340">
        <v>989.43018999999993</v>
      </c>
      <c r="F89" s="340">
        <v>3207.8263299999999</v>
      </c>
      <c r="G89" s="340">
        <v>0</v>
      </c>
      <c r="H89" s="340">
        <v>2786.4079999999999</v>
      </c>
      <c r="I89" s="340">
        <v>0</v>
      </c>
      <c r="J89" s="340">
        <v>21.937610950000582</v>
      </c>
      <c r="K89" s="345">
        <v>6.7397112530988235</v>
      </c>
    </row>
    <row r="90" spans="1:11" s="341" customFormat="1" x14ac:dyDescent="0.2">
      <c r="A90" s="638"/>
      <c r="B90" s="641"/>
      <c r="K90" s="634"/>
    </row>
  </sheetData>
  <mergeCells count="7">
    <mergeCell ref="A5:K5"/>
    <mergeCell ref="C8:D8"/>
    <mergeCell ref="E8:J8"/>
    <mergeCell ref="A8:A9"/>
    <mergeCell ref="B8:B9"/>
    <mergeCell ref="K8:K9"/>
    <mergeCell ref="A6:K6"/>
  </mergeCells>
  <phoneticPr fontId="164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62" fitToHeight="4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3"/>
  <sheetViews>
    <sheetView showGridLines="0" workbookViewId="0">
      <selection activeCell="F19" sqref="F19"/>
    </sheetView>
  </sheetViews>
  <sheetFormatPr defaultRowHeight="12.75" x14ac:dyDescent="0.2"/>
  <cols>
    <col min="1" max="16384" width="9.140625" style="746"/>
  </cols>
  <sheetData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7"/>
  <sheetViews>
    <sheetView showGridLines="0" workbookViewId="0"/>
  </sheetViews>
  <sheetFormatPr defaultRowHeight="12.75" x14ac:dyDescent="0.2"/>
  <cols>
    <col min="1" max="1" width="103.85546875" style="746" customWidth="1"/>
    <col min="2" max="16384" width="9.140625" style="746"/>
  </cols>
  <sheetData>
    <row r="1" spans="1:1" ht="30" x14ac:dyDescent="0.4">
      <c r="A1" s="952" t="s">
        <v>236</v>
      </c>
    </row>
    <row r="2" spans="1:1" ht="30" x14ac:dyDescent="0.4">
      <c r="A2" s="952" t="s">
        <v>237</v>
      </c>
    </row>
    <row r="3" spans="1:1" ht="30" x14ac:dyDescent="0.4">
      <c r="A3" s="952" t="s">
        <v>238</v>
      </c>
    </row>
    <row r="4" spans="1:1" ht="30" x14ac:dyDescent="0.4">
      <c r="A4" s="952"/>
    </row>
    <row r="5" spans="1:1" ht="25.5" x14ac:dyDescent="0.35">
      <c r="A5" s="956" t="s">
        <v>4042</v>
      </c>
    </row>
    <row r="6" spans="1:1" ht="25.5" x14ac:dyDescent="0.35">
      <c r="A6" s="956" t="s">
        <v>234</v>
      </c>
    </row>
    <row r="7" spans="1:1" ht="25.5" x14ac:dyDescent="0.35">
      <c r="A7" s="956" t="s">
        <v>239</v>
      </c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FV80"/>
  <sheetViews>
    <sheetView showGridLines="0" zoomScaleNormal="100" workbookViewId="0">
      <pane xSplit="1" ySplit="8" topLeftCell="B9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45" style="302" customWidth="1"/>
    <col min="2" max="19" width="12.7109375" style="302" customWidth="1"/>
    <col min="20" max="16384" width="9.140625" style="312"/>
  </cols>
  <sheetData>
    <row r="1" spans="1:19" x14ac:dyDescent="0.2">
      <c r="A1" s="757" t="s">
        <v>349</v>
      </c>
    </row>
    <row r="2" spans="1:19" x14ac:dyDescent="0.2">
      <c r="A2" s="757" t="s">
        <v>350</v>
      </c>
    </row>
    <row r="3" spans="1:19" s="879" customFormat="1" ht="15" customHeight="1" x14ac:dyDescent="0.2">
      <c r="A3" s="1062" t="s">
        <v>355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  <c r="Q3" s="878"/>
      <c r="R3" s="878"/>
      <c r="S3" s="1063" t="s">
        <v>356</v>
      </c>
    </row>
    <row r="4" spans="1:19" s="305" customFormat="1" ht="12" customHeight="1" x14ac:dyDescent="0.2">
      <c r="A4" s="303"/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</row>
    <row r="5" spans="1:19" s="305" customFormat="1" ht="18" customHeight="1" x14ac:dyDescent="0.2">
      <c r="A5" s="1744" t="s">
        <v>3057</v>
      </c>
      <c r="B5" s="1744"/>
      <c r="C5" s="1744"/>
      <c r="D5" s="1744"/>
      <c r="E5" s="1744"/>
      <c r="F5" s="1744"/>
      <c r="G5" s="1744"/>
      <c r="H5" s="1742" t="s">
        <v>3058</v>
      </c>
      <c r="I5" s="1742"/>
      <c r="J5" s="1742"/>
      <c r="K5" s="1742"/>
      <c r="L5" s="1742"/>
      <c r="M5" s="1742"/>
      <c r="N5" s="1742"/>
      <c r="O5" s="1742"/>
      <c r="P5" s="1742"/>
      <c r="Q5" s="1742"/>
      <c r="R5" s="1742"/>
      <c r="S5" s="1742"/>
    </row>
    <row r="6" spans="1:19" s="305" customFormat="1" ht="18" customHeight="1" x14ac:dyDescent="0.2">
      <c r="A6" s="1744"/>
      <c r="B6" s="1744"/>
      <c r="C6" s="1744"/>
      <c r="D6" s="1744"/>
      <c r="E6" s="1744"/>
      <c r="F6" s="1744"/>
      <c r="G6" s="1744"/>
      <c r="H6" s="1742"/>
      <c r="I6" s="1742"/>
      <c r="J6" s="1742"/>
      <c r="K6" s="1742"/>
      <c r="L6" s="1742"/>
      <c r="M6" s="1742"/>
      <c r="N6" s="1742"/>
      <c r="O6" s="1742"/>
      <c r="P6" s="1742"/>
      <c r="Q6" s="1742"/>
      <c r="R6" s="1742"/>
      <c r="S6" s="1742"/>
    </row>
    <row r="7" spans="1:19" s="305" customFormat="1" ht="12" customHeight="1" thickBot="1" x14ac:dyDescent="0.25">
      <c r="A7" s="303"/>
      <c r="D7" s="303"/>
      <c r="E7" s="303"/>
      <c r="F7" s="303"/>
      <c r="G7" s="198"/>
      <c r="H7" s="198"/>
      <c r="I7" s="198"/>
      <c r="J7" s="198"/>
      <c r="K7" s="198"/>
      <c r="L7" s="198"/>
      <c r="M7" s="198"/>
      <c r="N7" s="198"/>
      <c r="O7" s="198"/>
      <c r="P7" s="303"/>
      <c r="Q7" s="303"/>
      <c r="R7" s="303"/>
      <c r="S7" s="304" t="s">
        <v>2077</v>
      </c>
    </row>
    <row r="8" spans="1:19" s="205" customFormat="1" ht="61.5" customHeight="1" thickBot="1" x14ac:dyDescent="0.25">
      <c r="A8" s="1266"/>
      <c r="B8" s="1174" t="s">
        <v>1420</v>
      </c>
      <c r="C8" s="1174" t="s">
        <v>798</v>
      </c>
      <c r="D8" s="1174" t="s">
        <v>831</v>
      </c>
      <c r="E8" s="1174" t="s">
        <v>1926</v>
      </c>
      <c r="F8" s="1174" t="s">
        <v>1542</v>
      </c>
      <c r="G8" s="1174" t="s">
        <v>1566</v>
      </c>
      <c r="H8" s="1174" t="s">
        <v>104</v>
      </c>
      <c r="I8" s="1174" t="s">
        <v>1421</v>
      </c>
      <c r="J8" s="1174" t="s">
        <v>1567</v>
      </c>
      <c r="K8" s="1174" t="s">
        <v>1532</v>
      </c>
      <c r="L8" s="1174" t="s">
        <v>958</v>
      </c>
      <c r="M8" s="1174" t="s">
        <v>1419</v>
      </c>
      <c r="N8" s="1174" t="s">
        <v>1533</v>
      </c>
      <c r="O8" s="1174" t="s">
        <v>1927</v>
      </c>
      <c r="P8" s="1174" t="s">
        <v>1536</v>
      </c>
      <c r="Q8" s="1174" t="s">
        <v>1537</v>
      </c>
      <c r="R8" s="1267" t="s">
        <v>1422</v>
      </c>
      <c r="S8" s="1151" t="s">
        <v>1167</v>
      </c>
    </row>
    <row r="9" spans="1:19" s="205" customFormat="1" ht="15" customHeight="1" x14ac:dyDescent="0.2">
      <c r="A9" s="1271" t="s">
        <v>622</v>
      </c>
      <c r="B9" s="1272"/>
      <c r="C9" s="1272"/>
      <c r="D9" s="1272"/>
      <c r="E9" s="1272"/>
      <c r="F9" s="1272"/>
      <c r="G9" s="1272"/>
      <c r="H9" s="1272"/>
      <c r="I9" s="1272"/>
      <c r="J9" s="1272"/>
      <c r="K9" s="1272"/>
      <c r="L9" s="1272"/>
      <c r="M9" s="1272"/>
      <c r="N9" s="1272"/>
      <c r="O9" s="1272"/>
      <c r="P9" s="1272"/>
      <c r="Q9" s="1272"/>
      <c r="R9" s="1273"/>
      <c r="S9" s="1274"/>
    </row>
    <row r="10" spans="1:19" ht="15" customHeight="1" x14ac:dyDescent="0.2">
      <c r="A10" s="300" t="s">
        <v>440</v>
      </c>
      <c r="B10" s="300">
        <v>15</v>
      </c>
      <c r="C10" s="300">
        <v>23</v>
      </c>
      <c r="D10" s="300">
        <v>63</v>
      </c>
      <c r="E10" s="300">
        <v>27</v>
      </c>
      <c r="F10" s="300">
        <v>33</v>
      </c>
      <c r="G10" s="300">
        <v>5</v>
      </c>
      <c r="H10" s="300">
        <v>53</v>
      </c>
      <c r="I10" s="300">
        <v>17</v>
      </c>
      <c r="J10" s="300">
        <v>18</v>
      </c>
      <c r="K10" s="300">
        <v>168</v>
      </c>
      <c r="L10" s="300">
        <v>27</v>
      </c>
      <c r="M10" s="300">
        <v>11</v>
      </c>
      <c r="N10" s="300">
        <v>43</v>
      </c>
      <c r="O10" s="300">
        <v>19</v>
      </c>
      <c r="P10" s="300">
        <v>28</v>
      </c>
      <c r="Q10" s="300">
        <v>157</v>
      </c>
      <c r="R10" s="300">
        <v>5</v>
      </c>
      <c r="S10" s="300">
        <v>712</v>
      </c>
    </row>
    <row r="11" spans="1:19" ht="15" customHeight="1" x14ac:dyDescent="0.2">
      <c r="A11" s="295" t="s">
        <v>1137</v>
      </c>
      <c r="B11" s="295">
        <v>3</v>
      </c>
      <c r="C11" s="295">
        <v>8</v>
      </c>
      <c r="D11" s="295">
        <v>12</v>
      </c>
      <c r="E11" s="295">
        <v>3</v>
      </c>
      <c r="F11" s="295">
        <v>9</v>
      </c>
      <c r="G11" s="295">
        <v>3</v>
      </c>
      <c r="H11" s="295">
        <v>6</v>
      </c>
      <c r="I11" s="295">
        <v>4</v>
      </c>
      <c r="J11" s="295">
        <v>9</v>
      </c>
      <c r="K11" s="295">
        <v>31</v>
      </c>
      <c r="L11" s="295">
        <v>20</v>
      </c>
      <c r="M11" s="295">
        <v>3</v>
      </c>
      <c r="N11" s="295">
        <v>6</v>
      </c>
      <c r="O11" s="295">
        <v>4</v>
      </c>
      <c r="P11" s="295">
        <v>13</v>
      </c>
      <c r="Q11" s="295">
        <v>8</v>
      </c>
      <c r="R11" s="295">
        <v>4</v>
      </c>
      <c r="S11" s="295">
        <v>146</v>
      </c>
    </row>
    <row r="12" spans="1:19" ht="15" customHeight="1" x14ac:dyDescent="0.2">
      <c r="A12" s="295" t="s">
        <v>1138</v>
      </c>
      <c r="B12" s="295">
        <v>12</v>
      </c>
      <c r="C12" s="295">
        <v>15</v>
      </c>
      <c r="D12" s="295">
        <v>51</v>
      </c>
      <c r="E12" s="295">
        <v>24</v>
      </c>
      <c r="F12" s="295">
        <v>24</v>
      </c>
      <c r="G12" s="295">
        <v>2</v>
      </c>
      <c r="H12" s="295">
        <v>47</v>
      </c>
      <c r="I12" s="295">
        <v>13</v>
      </c>
      <c r="J12" s="295">
        <v>9</v>
      </c>
      <c r="K12" s="295">
        <v>137</v>
      </c>
      <c r="L12" s="295">
        <v>7</v>
      </c>
      <c r="M12" s="295">
        <v>8</v>
      </c>
      <c r="N12" s="295">
        <v>37</v>
      </c>
      <c r="O12" s="295">
        <v>15</v>
      </c>
      <c r="P12" s="295">
        <v>15</v>
      </c>
      <c r="Q12" s="295">
        <v>149</v>
      </c>
      <c r="R12" s="295">
        <v>1</v>
      </c>
      <c r="S12" s="295">
        <v>566</v>
      </c>
    </row>
    <row r="13" spans="1:19" ht="15" customHeight="1" x14ac:dyDescent="0.2">
      <c r="A13" s="300" t="s">
        <v>441</v>
      </c>
      <c r="B13" s="300">
        <v>26</v>
      </c>
      <c r="C13" s="300">
        <v>11</v>
      </c>
      <c r="D13" s="300">
        <v>130</v>
      </c>
      <c r="E13" s="300">
        <v>26</v>
      </c>
      <c r="F13" s="300">
        <v>9</v>
      </c>
      <c r="G13" s="300">
        <v>1</v>
      </c>
      <c r="H13" s="300">
        <v>6</v>
      </c>
      <c r="I13" s="300">
        <v>0</v>
      </c>
      <c r="J13" s="300">
        <v>5</v>
      </c>
      <c r="K13" s="300">
        <v>68</v>
      </c>
      <c r="L13" s="300">
        <v>4</v>
      </c>
      <c r="M13" s="300">
        <v>2</v>
      </c>
      <c r="N13" s="300">
        <v>9</v>
      </c>
      <c r="O13" s="300">
        <v>1</v>
      </c>
      <c r="P13" s="300">
        <v>3</v>
      </c>
      <c r="Q13" s="300">
        <v>16</v>
      </c>
      <c r="R13" s="300">
        <v>1</v>
      </c>
      <c r="S13" s="300">
        <v>318</v>
      </c>
    </row>
    <row r="14" spans="1:19" ht="15" customHeight="1" x14ac:dyDescent="0.2">
      <c r="A14" s="295" t="s">
        <v>442</v>
      </c>
      <c r="B14" s="295">
        <v>0</v>
      </c>
      <c r="C14" s="295">
        <v>1</v>
      </c>
      <c r="D14" s="295">
        <v>94</v>
      </c>
      <c r="E14" s="295">
        <v>26</v>
      </c>
      <c r="F14" s="295">
        <v>0</v>
      </c>
      <c r="G14" s="295">
        <v>1</v>
      </c>
      <c r="H14" s="295">
        <v>0</v>
      </c>
      <c r="I14" s="295">
        <v>0</v>
      </c>
      <c r="J14" s="295">
        <v>5</v>
      </c>
      <c r="K14" s="295">
        <v>2</v>
      </c>
      <c r="L14" s="295">
        <v>4</v>
      </c>
      <c r="M14" s="295">
        <v>0</v>
      </c>
      <c r="N14" s="295">
        <v>1</v>
      </c>
      <c r="O14" s="295">
        <v>0</v>
      </c>
      <c r="P14" s="295">
        <v>3</v>
      </c>
      <c r="Q14" s="295">
        <v>0</v>
      </c>
      <c r="R14" s="295">
        <v>1</v>
      </c>
      <c r="S14" s="295">
        <v>138</v>
      </c>
    </row>
    <row r="15" spans="1:19" ht="15" customHeight="1" x14ac:dyDescent="0.2">
      <c r="A15" s="295" t="s">
        <v>1137</v>
      </c>
      <c r="B15" s="295">
        <v>0</v>
      </c>
      <c r="C15" s="295">
        <v>0</v>
      </c>
      <c r="D15" s="295">
        <v>0</v>
      </c>
      <c r="E15" s="295">
        <v>0</v>
      </c>
      <c r="F15" s="295">
        <v>0</v>
      </c>
      <c r="G15" s="295">
        <v>0</v>
      </c>
      <c r="H15" s="295">
        <v>0</v>
      </c>
      <c r="I15" s="295">
        <v>0</v>
      </c>
      <c r="J15" s="295">
        <v>1</v>
      </c>
      <c r="K15" s="295">
        <v>0</v>
      </c>
      <c r="L15" s="295">
        <v>3</v>
      </c>
      <c r="M15" s="295">
        <v>0</v>
      </c>
      <c r="N15" s="295">
        <v>0</v>
      </c>
      <c r="O15" s="295">
        <v>0</v>
      </c>
      <c r="P15" s="295">
        <v>1</v>
      </c>
      <c r="Q15" s="295">
        <v>0</v>
      </c>
      <c r="R15" s="295">
        <v>0</v>
      </c>
      <c r="S15" s="295">
        <v>5</v>
      </c>
    </row>
    <row r="16" spans="1:19" ht="15" customHeight="1" x14ac:dyDescent="0.2">
      <c r="A16" s="295" t="s">
        <v>1138</v>
      </c>
      <c r="B16" s="295">
        <v>0</v>
      </c>
      <c r="C16" s="295">
        <v>1</v>
      </c>
      <c r="D16" s="295">
        <v>94</v>
      </c>
      <c r="E16" s="295">
        <v>26</v>
      </c>
      <c r="F16" s="295">
        <v>0</v>
      </c>
      <c r="G16" s="295">
        <v>1</v>
      </c>
      <c r="H16" s="295">
        <v>0</v>
      </c>
      <c r="I16" s="295">
        <v>0</v>
      </c>
      <c r="J16" s="295">
        <v>4</v>
      </c>
      <c r="K16" s="295">
        <v>2</v>
      </c>
      <c r="L16" s="295">
        <v>1</v>
      </c>
      <c r="M16" s="295">
        <v>0</v>
      </c>
      <c r="N16" s="295">
        <v>1</v>
      </c>
      <c r="O16" s="295">
        <v>0</v>
      </c>
      <c r="P16" s="295">
        <v>2</v>
      </c>
      <c r="Q16" s="295">
        <v>0</v>
      </c>
      <c r="R16" s="295">
        <v>1</v>
      </c>
      <c r="S16" s="295">
        <v>133</v>
      </c>
    </row>
    <row r="17" spans="1:19" ht="15" customHeight="1" x14ac:dyDescent="0.2">
      <c r="A17" s="295" t="s">
        <v>443</v>
      </c>
      <c r="B17" s="295">
        <v>26</v>
      </c>
      <c r="C17" s="295">
        <v>10</v>
      </c>
      <c r="D17" s="295">
        <v>36</v>
      </c>
      <c r="E17" s="295">
        <v>0</v>
      </c>
      <c r="F17" s="295">
        <v>9</v>
      </c>
      <c r="G17" s="295">
        <v>0</v>
      </c>
      <c r="H17" s="295">
        <v>6</v>
      </c>
      <c r="I17" s="295">
        <v>0</v>
      </c>
      <c r="J17" s="295">
        <v>0</v>
      </c>
      <c r="K17" s="295">
        <v>66</v>
      </c>
      <c r="L17" s="295">
        <v>0</v>
      </c>
      <c r="M17" s="295">
        <v>2</v>
      </c>
      <c r="N17" s="295">
        <v>8</v>
      </c>
      <c r="O17" s="295">
        <v>1</v>
      </c>
      <c r="P17" s="295">
        <v>0</v>
      </c>
      <c r="Q17" s="295">
        <v>16</v>
      </c>
      <c r="R17" s="295">
        <v>0</v>
      </c>
      <c r="S17" s="295">
        <v>180</v>
      </c>
    </row>
    <row r="18" spans="1:19" ht="15" customHeight="1" x14ac:dyDescent="0.2">
      <c r="A18" s="295" t="s">
        <v>1137</v>
      </c>
      <c r="B18" s="295">
        <v>12</v>
      </c>
      <c r="C18" s="295">
        <v>10</v>
      </c>
      <c r="D18" s="295">
        <v>6</v>
      </c>
      <c r="E18" s="295">
        <v>0</v>
      </c>
      <c r="F18" s="295">
        <v>9</v>
      </c>
      <c r="G18" s="295">
        <v>0</v>
      </c>
      <c r="H18" s="295">
        <v>6</v>
      </c>
      <c r="I18" s="295">
        <v>0</v>
      </c>
      <c r="J18" s="295">
        <v>0</v>
      </c>
      <c r="K18" s="295">
        <v>26</v>
      </c>
      <c r="L18" s="295">
        <v>0</v>
      </c>
      <c r="M18" s="295">
        <v>2</v>
      </c>
      <c r="N18" s="295">
        <v>5</v>
      </c>
      <c r="O18" s="295">
        <v>1</v>
      </c>
      <c r="P18" s="295">
        <v>0</v>
      </c>
      <c r="Q18" s="295">
        <v>13</v>
      </c>
      <c r="R18" s="295">
        <v>0</v>
      </c>
      <c r="S18" s="295">
        <v>90</v>
      </c>
    </row>
    <row r="19" spans="1:19" ht="15" customHeight="1" x14ac:dyDescent="0.2">
      <c r="A19" s="295" t="s">
        <v>1138</v>
      </c>
      <c r="B19" s="295">
        <v>14</v>
      </c>
      <c r="C19" s="295">
        <v>0</v>
      </c>
      <c r="D19" s="295">
        <v>30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40</v>
      </c>
      <c r="L19" s="295">
        <v>0</v>
      </c>
      <c r="M19" s="295">
        <v>0</v>
      </c>
      <c r="N19" s="295">
        <v>3</v>
      </c>
      <c r="O19" s="295">
        <v>0</v>
      </c>
      <c r="P19" s="295">
        <v>0</v>
      </c>
      <c r="Q19" s="295">
        <v>3</v>
      </c>
      <c r="R19" s="295">
        <v>0</v>
      </c>
      <c r="S19" s="295">
        <v>90</v>
      </c>
    </row>
    <row r="20" spans="1:19" s="879" customFormat="1" ht="15" customHeight="1" x14ac:dyDescent="0.2">
      <c r="A20" s="1269" t="s">
        <v>623</v>
      </c>
      <c r="B20" s="1269">
        <v>49902</v>
      </c>
      <c r="C20" s="1269">
        <v>62148</v>
      </c>
      <c r="D20" s="1269">
        <v>627571</v>
      </c>
      <c r="E20" s="1269">
        <v>34790</v>
      </c>
      <c r="F20" s="1269">
        <v>490540</v>
      </c>
      <c r="G20" s="1269">
        <v>2327</v>
      </c>
      <c r="H20" s="1269">
        <v>110239</v>
      </c>
      <c r="I20" s="1269">
        <v>35069</v>
      </c>
      <c r="J20" s="1269">
        <v>73473</v>
      </c>
      <c r="K20" s="1269">
        <v>609519</v>
      </c>
      <c r="L20" s="1269">
        <v>78001</v>
      </c>
      <c r="M20" s="1269">
        <v>37622</v>
      </c>
      <c r="N20" s="1269">
        <v>196624</v>
      </c>
      <c r="O20" s="1269">
        <v>78961</v>
      </c>
      <c r="P20" s="1269">
        <v>235669</v>
      </c>
      <c r="Q20" s="1269">
        <v>356822</v>
      </c>
      <c r="R20" s="1269">
        <v>39756</v>
      </c>
      <c r="S20" s="1269">
        <v>3119033</v>
      </c>
    </row>
    <row r="21" spans="1:19" s="879" customFormat="1" ht="15" customHeight="1" x14ac:dyDescent="0.2">
      <c r="A21" s="1269" t="s">
        <v>624</v>
      </c>
      <c r="B21" s="1269"/>
      <c r="C21" s="1269"/>
      <c r="D21" s="1269"/>
      <c r="E21" s="1269"/>
      <c r="F21" s="1269"/>
      <c r="G21" s="1269"/>
      <c r="H21" s="1269"/>
      <c r="I21" s="1269"/>
      <c r="J21" s="1269"/>
      <c r="K21" s="1269"/>
      <c r="L21" s="1269"/>
      <c r="M21" s="1269"/>
      <c r="N21" s="1269"/>
      <c r="O21" s="1269"/>
      <c r="P21" s="1269"/>
      <c r="Q21" s="1269"/>
      <c r="R21" s="1269"/>
      <c r="S21" s="1269"/>
    </row>
    <row r="22" spans="1:19" ht="15" customHeight="1" x14ac:dyDescent="0.2">
      <c r="A22" s="300" t="s">
        <v>444</v>
      </c>
      <c r="B22" s="300">
        <v>57791</v>
      </c>
      <c r="C22" s="300">
        <v>69873</v>
      </c>
      <c r="D22" s="300">
        <v>700718</v>
      </c>
      <c r="E22" s="300">
        <v>40684</v>
      </c>
      <c r="F22" s="300">
        <v>569796</v>
      </c>
      <c r="G22" s="300">
        <v>2531</v>
      </c>
      <c r="H22" s="300">
        <v>127981</v>
      </c>
      <c r="I22" s="300">
        <v>39964</v>
      </c>
      <c r="J22" s="300">
        <v>80482</v>
      </c>
      <c r="K22" s="300">
        <v>653539</v>
      </c>
      <c r="L22" s="300">
        <v>86688</v>
      </c>
      <c r="M22" s="300">
        <v>49560</v>
      </c>
      <c r="N22" s="300">
        <v>220414</v>
      </c>
      <c r="O22" s="300">
        <v>85342</v>
      </c>
      <c r="P22" s="300">
        <v>264999</v>
      </c>
      <c r="Q22" s="300">
        <v>399706</v>
      </c>
      <c r="R22" s="300">
        <v>43397</v>
      </c>
      <c r="S22" s="300">
        <v>3493465</v>
      </c>
    </row>
    <row r="23" spans="1:19" ht="15" customHeight="1" x14ac:dyDescent="0.2">
      <c r="A23" s="204" t="s">
        <v>445</v>
      </c>
      <c r="B23" s="295">
        <v>57791</v>
      </c>
      <c r="C23" s="295">
        <v>39755</v>
      </c>
      <c r="D23" s="295">
        <v>650593</v>
      </c>
      <c r="E23" s="295">
        <v>35224</v>
      </c>
      <c r="F23" s="295">
        <v>553141</v>
      </c>
      <c r="G23" s="295">
        <v>2488</v>
      </c>
      <c r="H23" s="295">
        <v>86093</v>
      </c>
      <c r="I23" s="295">
        <v>36274</v>
      </c>
      <c r="J23" s="295">
        <v>31404</v>
      </c>
      <c r="K23" s="295">
        <v>622255</v>
      </c>
      <c r="L23" s="295">
        <v>38657</v>
      </c>
      <c r="M23" s="295">
        <v>46411</v>
      </c>
      <c r="N23" s="295">
        <v>117444</v>
      </c>
      <c r="O23" s="295">
        <v>74034</v>
      </c>
      <c r="P23" s="295">
        <v>258473</v>
      </c>
      <c r="Q23" s="295">
        <v>239151</v>
      </c>
      <c r="R23" s="295">
        <v>27248</v>
      </c>
      <c r="S23" s="295">
        <v>2916436</v>
      </c>
    </row>
    <row r="24" spans="1:19" ht="15" customHeight="1" x14ac:dyDescent="0.2">
      <c r="A24" s="204" t="s">
        <v>446</v>
      </c>
      <c r="B24" s="295">
        <v>0</v>
      </c>
      <c r="C24" s="295">
        <v>25800</v>
      </c>
      <c r="D24" s="295">
        <v>0</v>
      </c>
      <c r="E24" s="295">
        <v>0</v>
      </c>
      <c r="F24" s="295">
        <v>7623</v>
      </c>
      <c r="G24" s="295">
        <v>0</v>
      </c>
      <c r="H24" s="295">
        <v>35310</v>
      </c>
      <c r="I24" s="295">
        <v>3690</v>
      </c>
      <c r="J24" s="295">
        <v>49078</v>
      </c>
      <c r="K24" s="295">
        <v>0</v>
      </c>
      <c r="L24" s="295">
        <v>45615</v>
      </c>
      <c r="M24" s="295">
        <v>916</v>
      </c>
      <c r="N24" s="295">
        <v>101005</v>
      </c>
      <c r="O24" s="295">
        <v>10239</v>
      </c>
      <c r="P24" s="295">
        <v>6174</v>
      </c>
      <c r="Q24" s="295">
        <v>158190</v>
      </c>
      <c r="R24" s="295">
        <v>3368</v>
      </c>
      <c r="S24" s="295">
        <v>447008</v>
      </c>
    </row>
    <row r="25" spans="1:19" ht="15" customHeight="1" x14ac:dyDescent="0.2">
      <c r="A25" s="204" t="s">
        <v>447</v>
      </c>
      <c r="B25" s="295">
        <v>0</v>
      </c>
      <c r="C25" s="295">
        <v>4318</v>
      </c>
      <c r="D25" s="295">
        <v>34894</v>
      </c>
      <c r="E25" s="295">
        <v>5460</v>
      </c>
      <c r="F25" s="295">
        <v>1308</v>
      </c>
      <c r="G25" s="295">
        <v>43</v>
      </c>
      <c r="H25" s="295">
        <v>6328</v>
      </c>
      <c r="I25" s="295">
        <v>0</v>
      </c>
      <c r="J25" s="295">
        <v>0</v>
      </c>
      <c r="K25" s="295">
        <v>31284</v>
      </c>
      <c r="L25" s="295">
        <v>0</v>
      </c>
      <c r="M25" s="295">
        <v>2233</v>
      </c>
      <c r="N25" s="295">
        <v>1965</v>
      </c>
      <c r="O25" s="295">
        <v>1053</v>
      </c>
      <c r="P25" s="295">
        <v>352</v>
      </c>
      <c r="Q25" s="295">
        <v>2358</v>
      </c>
      <c r="R25" s="295">
        <v>12781</v>
      </c>
      <c r="S25" s="295">
        <v>104377</v>
      </c>
    </row>
    <row r="26" spans="1:19" ht="15" customHeight="1" x14ac:dyDescent="0.2">
      <c r="A26" s="204" t="s">
        <v>448</v>
      </c>
      <c r="B26" s="295">
        <v>0</v>
      </c>
      <c r="C26" s="295">
        <v>0</v>
      </c>
      <c r="D26" s="295">
        <v>15231</v>
      </c>
      <c r="E26" s="295">
        <v>0</v>
      </c>
      <c r="F26" s="295">
        <v>7724</v>
      </c>
      <c r="G26" s="295">
        <v>0</v>
      </c>
      <c r="H26" s="295">
        <v>250</v>
      </c>
      <c r="I26" s="295">
        <v>0</v>
      </c>
      <c r="J26" s="295">
        <v>0</v>
      </c>
      <c r="K26" s="295">
        <v>0</v>
      </c>
      <c r="L26" s="295">
        <v>2416</v>
      </c>
      <c r="M26" s="295">
        <v>0</v>
      </c>
      <c r="N26" s="295">
        <v>0</v>
      </c>
      <c r="O26" s="295">
        <v>16</v>
      </c>
      <c r="P26" s="295">
        <v>0</v>
      </c>
      <c r="Q26" s="295">
        <v>7</v>
      </c>
      <c r="R26" s="295">
        <v>0</v>
      </c>
      <c r="S26" s="295">
        <v>25644</v>
      </c>
    </row>
    <row r="27" spans="1:19" ht="15" customHeight="1" x14ac:dyDescent="0.2">
      <c r="A27" s="781" t="s">
        <v>449</v>
      </c>
      <c r="B27" s="300">
        <v>57791</v>
      </c>
      <c r="C27" s="300">
        <v>69873</v>
      </c>
      <c r="D27" s="300">
        <v>700718</v>
      </c>
      <c r="E27" s="300">
        <v>40684</v>
      </c>
      <c r="F27" s="300">
        <v>569796</v>
      </c>
      <c r="G27" s="300">
        <v>2531</v>
      </c>
      <c r="H27" s="300">
        <v>127981</v>
      </c>
      <c r="I27" s="300">
        <v>39964</v>
      </c>
      <c r="J27" s="300">
        <v>80482</v>
      </c>
      <c r="K27" s="300">
        <v>653539</v>
      </c>
      <c r="L27" s="300">
        <v>86688</v>
      </c>
      <c r="M27" s="300">
        <v>49560</v>
      </c>
      <c r="N27" s="300">
        <v>220414</v>
      </c>
      <c r="O27" s="300">
        <v>85342</v>
      </c>
      <c r="P27" s="300">
        <v>264999</v>
      </c>
      <c r="Q27" s="300">
        <v>399706</v>
      </c>
      <c r="R27" s="300">
        <v>43397</v>
      </c>
      <c r="S27" s="300">
        <v>3493465</v>
      </c>
    </row>
    <row r="28" spans="1:19" ht="15" customHeight="1" x14ac:dyDescent="0.2">
      <c r="A28" s="204" t="s">
        <v>450</v>
      </c>
      <c r="B28" s="295">
        <v>44772</v>
      </c>
      <c r="C28" s="295">
        <v>41323</v>
      </c>
      <c r="D28" s="295">
        <v>543920</v>
      </c>
      <c r="E28" s="295">
        <v>18722</v>
      </c>
      <c r="F28" s="295">
        <v>497831</v>
      </c>
      <c r="G28" s="295">
        <v>2400</v>
      </c>
      <c r="H28" s="295">
        <v>94791</v>
      </c>
      <c r="I28" s="295">
        <v>33653</v>
      </c>
      <c r="J28" s="295">
        <v>60163</v>
      </c>
      <c r="K28" s="295">
        <v>467442</v>
      </c>
      <c r="L28" s="295">
        <v>73856</v>
      </c>
      <c r="M28" s="295">
        <v>17133</v>
      </c>
      <c r="N28" s="295">
        <v>181708</v>
      </c>
      <c r="O28" s="295">
        <v>51982</v>
      </c>
      <c r="P28" s="295">
        <v>157802</v>
      </c>
      <c r="Q28" s="295">
        <v>278994</v>
      </c>
      <c r="R28" s="295">
        <v>24465</v>
      </c>
      <c r="S28" s="295">
        <v>2590957</v>
      </c>
    </row>
    <row r="29" spans="1:19" ht="15" customHeight="1" x14ac:dyDescent="0.2">
      <c r="A29" s="204" t="s">
        <v>3</v>
      </c>
      <c r="B29" s="295">
        <v>2406</v>
      </c>
      <c r="C29" s="295">
        <v>8429</v>
      </c>
      <c r="D29" s="295">
        <v>111746</v>
      </c>
      <c r="E29" s="295">
        <v>19056</v>
      </c>
      <c r="F29" s="295">
        <v>125231</v>
      </c>
      <c r="G29" s="295">
        <v>2748</v>
      </c>
      <c r="H29" s="295">
        <v>25697</v>
      </c>
      <c r="I29" s="295">
        <v>14098</v>
      </c>
      <c r="J29" s="295">
        <v>18878</v>
      </c>
      <c r="K29" s="295">
        <v>127922</v>
      </c>
      <c r="L29" s="295">
        <v>7116</v>
      </c>
      <c r="M29" s="295">
        <v>17538</v>
      </c>
      <c r="N29" s="295">
        <v>32890</v>
      </c>
      <c r="O29" s="295">
        <v>26007</v>
      </c>
      <c r="P29" s="295">
        <v>49475</v>
      </c>
      <c r="Q29" s="295">
        <v>63430</v>
      </c>
      <c r="R29" s="295">
        <v>21804</v>
      </c>
      <c r="S29" s="295">
        <v>674471</v>
      </c>
    </row>
    <row r="30" spans="1:19" ht="15" customHeight="1" x14ac:dyDescent="0.2">
      <c r="A30" s="204" t="s">
        <v>451</v>
      </c>
      <c r="B30" s="295">
        <v>41</v>
      </c>
      <c r="C30" s="295">
        <v>2775</v>
      </c>
      <c r="D30" s="295">
        <v>2030</v>
      </c>
      <c r="E30" s="295">
        <v>648</v>
      </c>
      <c r="F30" s="295">
        <v>3296</v>
      </c>
      <c r="G30" s="295">
        <v>18</v>
      </c>
      <c r="H30" s="295">
        <v>2084</v>
      </c>
      <c r="I30" s="295">
        <v>1239</v>
      </c>
      <c r="J30" s="295">
        <v>321</v>
      </c>
      <c r="K30" s="295">
        <v>1021</v>
      </c>
      <c r="L30" s="295">
        <v>1054</v>
      </c>
      <c r="M30" s="295">
        <v>520</v>
      </c>
      <c r="N30" s="295">
        <v>14018</v>
      </c>
      <c r="O30" s="295">
        <v>1399</v>
      </c>
      <c r="P30" s="295">
        <v>2218</v>
      </c>
      <c r="Q30" s="295">
        <v>209</v>
      </c>
      <c r="R30" s="295">
        <v>1249</v>
      </c>
      <c r="S30" s="295">
        <v>34140</v>
      </c>
    </row>
    <row r="31" spans="1:19" ht="15" customHeight="1" x14ac:dyDescent="0.2">
      <c r="A31" s="204" t="s">
        <v>452</v>
      </c>
      <c r="B31" s="295">
        <v>42325</v>
      </c>
      <c r="C31" s="295">
        <v>30119</v>
      </c>
      <c r="D31" s="295">
        <v>430144</v>
      </c>
      <c r="E31" s="295">
        <v>-982</v>
      </c>
      <c r="F31" s="295">
        <v>369304</v>
      </c>
      <c r="G31" s="295">
        <v>-366</v>
      </c>
      <c r="H31" s="295">
        <v>67010</v>
      </c>
      <c r="I31" s="295">
        <v>18316</v>
      </c>
      <c r="J31" s="295">
        <v>40964</v>
      </c>
      <c r="K31" s="295">
        <v>338499</v>
      </c>
      <c r="L31" s="295">
        <v>65686</v>
      </c>
      <c r="M31" s="295">
        <v>-925</v>
      </c>
      <c r="N31" s="295">
        <v>134800</v>
      </c>
      <c r="O31" s="295">
        <v>24576</v>
      </c>
      <c r="P31" s="295">
        <v>106109</v>
      </c>
      <c r="Q31" s="295">
        <v>215355</v>
      </c>
      <c r="R31" s="295">
        <v>1412</v>
      </c>
      <c r="S31" s="295">
        <v>1882346</v>
      </c>
    </row>
    <row r="32" spans="1:19" ht="15" customHeight="1" x14ac:dyDescent="0.2">
      <c r="A32" s="204" t="s">
        <v>453</v>
      </c>
      <c r="B32" s="295">
        <v>13019</v>
      </c>
      <c r="C32" s="295">
        <v>28550</v>
      </c>
      <c r="D32" s="295">
        <v>156798</v>
      </c>
      <c r="E32" s="295">
        <v>21962</v>
      </c>
      <c r="F32" s="295">
        <v>71965</v>
      </c>
      <c r="G32" s="295">
        <v>131</v>
      </c>
      <c r="H32" s="295">
        <v>33190</v>
      </c>
      <c r="I32" s="295">
        <v>6311</v>
      </c>
      <c r="J32" s="295">
        <v>20319</v>
      </c>
      <c r="K32" s="295">
        <v>186097</v>
      </c>
      <c r="L32" s="295">
        <v>12832</v>
      </c>
      <c r="M32" s="295">
        <v>32427</v>
      </c>
      <c r="N32" s="295">
        <v>38706</v>
      </c>
      <c r="O32" s="295">
        <v>33360</v>
      </c>
      <c r="P32" s="295">
        <v>107197</v>
      </c>
      <c r="Q32" s="295">
        <v>120712</v>
      </c>
      <c r="R32" s="295">
        <v>18932</v>
      </c>
      <c r="S32" s="295">
        <v>902508</v>
      </c>
    </row>
    <row r="33" spans="1:19" ht="15" customHeight="1" x14ac:dyDescent="0.2">
      <c r="A33" s="204" t="s">
        <v>3</v>
      </c>
      <c r="B33" s="295">
        <v>209</v>
      </c>
      <c r="C33" s="295">
        <v>2969</v>
      </c>
      <c r="D33" s="295">
        <v>28836</v>
      </c>
      <c r="E33" s="295">
        <v>22434</v>
      </c>
      <c r="F33" s="295">
        <v>16046</v>
      </c>
      <c r="G33" s="295">
        <v>95</v>
      </c>
      <c r="H33" s="295">
        <v>26987</v>
      </c>
      <c r="I33" s="295">
        <v>4352</v>
      </c>
      <c r="J33" s="295">
        <v>11435</v>
      </c>
      <c r="K33" s="295">
        <v>37321</v>
      </c>
      <c r="L33" s="295">
        <v>2002</v>
      </c>
      <c r="M33" s="295">
        <v>31976</v>
      </c>
      <c r="N33" s="295">
        <v>1284</v>
      </c>
      <c r="O33" s="295">
        <v>11556</v>
      </c>
      <c r="P33" s="295">
        <v>27913</v>
      </c>
      <c r="Q33" s="295">
        <v>49171</v>
      </c>
      <c r="R33" s="295">
        <v>16824</v>
      </c>
      <c r="S33" s="295">
        <v>291410</v>
      </c>
    </row>
    <row r="34" spans="1:19" ht="15" customHeight="1" x14ac:dyDescent="0.2">
      <c r="A34" s="204" t="s">
        <v>451</v>
      </c>
      <c r="B34" s="295">
        <v>7</v>
      </c>
      <c r="C34" s="295">
        <v>327</v>
      </c>
      <c r="D34" s="295">
        <v>1420</v>
      </c>
      <c r="E34" s="295">
        <v>254</v>
      </c>
      <c r="F34" s="295">
        <v>9529</v>
      </c>
      <c r="G34" s="295">
        <v>21</v>
      </c>
      <c r="H34" s="295">
        <v>639</v>
      </c>
      <c r="I34" s="295">
        <v>67</v>
      </c>
      <c r="J34" s="295">
        <v>90</v>
      </c>
      <c r="K34" s="295">
        <v>427</v>
      </c>
      <c r="L34" s="295">
        <v>57</v>
      </c>
      <c r="M34" s="295">
        <v>1141</v>
      </c>
      <c r="N34" s="295">
        <v>9986</v>
      </c>
      <c r="O34" s="295">
        <v>453</v>
      </c>
      <c r="P34" s="295">
        <v>4581</v>
      </c>
      <c r="Q34" s="295">
        <v>231</v>
      </c>
      <c r="R34" s="295">
        <v>1366</v>
      </c>
      <c r="S34" s="295">
        <v>30596</v>
      </c>
    </row>
    <row r="35" spans="1:19" ht="15" customHeight="1" x14ac:dyDescent="0.2">
      <c r="A35" s="204" t="s">
        <v>452</v>
      </c>
      <c r="B35" s="295">
        <v>12803</v>
      </c>
      <c r="C35" s="295">
        <v>25254</v>
      </c>
      <c r="D35" s="295">
        <v>126542</v>
      </c>
      <c r="E35" s="295">
        <v>-726</v>
      </c>
      <c r="F35" s="295">
        <v>46390</v>
      </c>
      <c r="G35" s="295">
        <v>15</v>
      </c>
      <c r="H35" s="295">
        <v>5564</v>
      </c>
      <c r="I35" s="295">
        <v>1892</v>
      </c>
      <c r="J35" s="295">
        <v>8794</v>
      </c>
      <c r="K35" s="295">
        <v>148349</v>
      </c>
      <c r="L35" s="295">
        <v>10773</v>
      </c>
      <c r="M35" s="295">
        <v>-690</v>
      </c>
      <c r="N35" s="295">
        <v>27436</v>
      </c>
      <c r="O35" s="295">
        <v>21351</v>
      </c>
      <c r="P35" s="295">
        <v>74703</v>
      </c>
      <c r="Q35" s="295">
        <v>71310</v>
      </c>
      <c r="R35" s="295">
        <v>742</v>
      </c>
      <c r="S35" s="295">
        <v>580502</v>
      </c>
    </row>
    <row r="36" spans="1:19" ht="15" customHeight="1" x14ac:dyDescent="0.2">
      <c r="A36" s="1268" t="s">
        <v>3059</v>
      </c>
      <c r="B36" s="1270"/>
      <c r="C36" s="1270"/>
      <c r="D36" s="1270"/>
      <c r="E36" s="1270"/>
      <c r="F36" s="1270"/>
      <c r="G36" s="1270"/>
      <c r="H36" s="1270"/>
      <c r="I36" s="1270"/>
      <c r="J36" s="1270"/>
      <c r="K36" s="1270"/>
      <c r="L36" s="1270"/>
      <c r="M36" s="1270"/>
      <c r="N36" s="1270"/>
      <c r="O36" s="1270"/>
      <c r="P36" s="1270"/>
      <c r="Q36" s="1270"/>
      <c r="R36" s="1270"/>
      <c r="S36" s="1270"/>
    </row>
    <row r="37" spans="1:19" ht="15" customHeight="1" x14ac:dyDescent="0.2">
      <c r="A37" s="300" t="s">
        <v>1139</v>
      </c>
      <c r="B37" s="300">
        <v>29009.319129999996</v>
      </c>
      <c r="C37" s="300">
        <v>158334.981</v>
      </c>
      <c r="D37" s="300">
        <v>1136173.6684199781</v>
      </c>
      <c r="E37" s="300">
        <v>23845.181110000009</v>
      </c>
      <c r="F37" s="300">
        <v>1037350.4655114999</v>
      </c>
      <c r="G37" s="300">
        <v>6046.0843499999992</v>
      </c>
      <c r="H37" s="300">
        <v>174764.66053000002</v>
      </c>
      <c r="I37" s="300">
        <v>79181.941449999998</v>
      </c>
      <c r="J37" s="300">
        <v>104643.34902999991</v>
      </c>
      <c r="K37" s="300">
        <v>889693.72949003603</v>
      </c>
      <c r="L37" s="300">
        <v>143446.92031000002</v>
      </c>
      <c r="M37" s="300">
        <v>37628.564477362997</v>
      </c>
      <c r="N37" s="300">
        <v>356869.73657000007</v>
      </c>
      <c r="O37" s="300">
        <v>98937.07547000004</v>
      </c>
      <c r="P37" s="300">
        <v>348554.18096999999</v>
      </c>
      <c r="Q37" s="300">
        <v>1092995.5807199955</v>
      </c>
      <c r="R37" s="300">
        <v>116932.83010000001</v>
      </c>
      <c r="S37" s="300">
        <v>5834408.2686388725</v>
      </c>
    </row>
    <row r="38" spans="1:19" ht="15" customHeight="1" x14ac:dyDescent="0.2">
      <c r="A38" s="295" t="s">
        <v>1140</v>
      </c>
      <c r="B38" s="295">
        <v>4477.3855899999999</v>
      </c>
      <c r="C38" s="295">
        <v>60503.550539999997</v>
      </c>
      <c r="D38" s="295">
        <v>280355.24715000106</v>
      </c>
      <c r="E38" s="295">
        <v>23845.181110000009</v>
      </c>
      <c r="F38" s="295">
        <v>285919.99719959998</v>
      </c>
      <c r="G38" s="295">
        <v>6046.0843499999992</v>
      </c>
      <c r="H38" s="295">
        <v>84085.527829999744</v>
      </c>
      <c r="I38" s="295">
        <v>44141.822560000001</v>
      </c>
      <c r="J38" s="295">
        <v>53388.833729999984</v>
      </c>
      <c r="K38" s="295">
        <v>210451.92762003606</v>
      </c>
      <c r="L38" s="295">
        <v>68747.568360000005</v>
      </c>
      <c r="M38" s="295">
        <v>37628.564477362997</v>
      </c>
      <c r="N38" s="295">
        <v>203834.55080000003</v>
      </c>
      <c r="O38" s="295">
        <v>49076.852240000029</v>
      </c>
      <c r="P38" s="295">
        <v>133349.10297000001</v>
      </c>
      <c r="Q38" s="295">
        <v>538408.48945999984</v>
      </c>
      <c r="R38" s="295">
        <v>105620.79590000001</v>
      </c>
      <c r="S38" s="295">
        <v>2189881.4818869992</v>
      </c>
    </row>
    <row r="39" spans="1:19" ht="15" customHeight="1" x14ac:dyDescent="0.2">
      <c r="A39" s="295" t="s">
        <v>1141</v>
      </c>
      <c r="B39" s="295">
        <v>24531.933539999998</v>
      </c>
      <c r="C39" s="295">
        <v>97831.430460000003</v>
      </c>
      <c r="D39" s="295">
        <v>855818.42126997712</v>
      </c>
      <c r="E39" s="295">
        <v>0</v>
      </c>
      <c r="F39" s="295">
        <v>751430.46831189992</v>
      </c>
      <c r="G39" s="295">
        <v>0</v>
      </c>
      <c r="H39" s="295">
        <v>90679.132700000278</v>
      </c>
      <c r="I39" s="295">
        <v>35040.118889999998</v>
      </c>
      <c r="J39" s="295">
        <v>51254.515299999926</v>
      </c>
      <c r="K39" s="295">
        <v>679241.80186999997</v>
      </c>
      <c r="L39" s="295">
        <v>74699.351949999997</v>
      </c>
      <c r="M39" s="295">
        <v>0</v>
      </c>
      <c r="N39" s="295">
        <v>153035.18577000001</v>
      </c>
      <c r="O39" s="295">
        <v>49860.223230000003</v>
      </c>
      <c r="P39" s="295">
        <v>215205.07800000001</v>
      </c>
      <c r="Q39" s="295">
        <v>554587.09125999571</v>
      </c>
      <c r="R39" s="295">
        <v>11312.0342</v>
      </c>
      <c r="S39" s="295">
        <v>3644526.7867518733</v>
      </c>
    </row>
    <row r="40" spans="1:19" ht="15" customHeight="1" x14ac:dyDescent="0.2">
      <c r="A40" s="300" t="s">
        <v>1142</v>
      </c>
      <c r="B40" s="300">
        <v>29009.319129999811</v>
      </c>
      <c r="C40" s="300">
        <v>158334.98144000006</v>
      </c>
      <c r="D40" s="300">
        <v>1136173.6684200002</v>
      </c>
      <c r="E40" s="300">
        <v>23845.181110000005</v>
      </c>
      <c r="F40" s="300">
        <v>1037350.4655115</v>
      </c>
      <c r="G40" s="300">
        <v>6046.0843499999992</v>
      </c>
      <c r="H40" s="300">
        <v>174764.66040000002</v>
      </c>
      <c r="I40" s="300">
        <v>79181.941449999998</v>
      </c>
      <c r="J40" s="300">
        <v>104643.3490299999</v>
      </c>
      <c r="K40" s="300">
        <v>889693.72957000008</v>
      </c>
      <c r="L40" s="300">
        <v>143446.92030999999</v>
      </c>
      <c r="M40" s="300">
        <v>37628.564477362997</v>
      </c>
      <c r="N40" s="300">
        <v>356869.73656999995</v>
      </c>
      <c r="O40" s="300">
        <v>98937.075469999996</v>
      </c>
      <c r="P40" s="300">
        <v>348554.18096999999</v>
      </c>
      <c r="Q40" s="300">
        <v>1092995.58072</v>
      </c>
      <c r="R40" s="300">
        <v>116932.83012</v>
      </c>
      <c r="S40" s="300">
        <v>5834408.2690488622</v>
      </c>
    </row>
    <row r="41" spans="1:19" ht="15" customHeight="1" x14ac:dyDescent="0.2">
      <c r="A41" s="295" t="s">
        <v>1143</v>
      </c>
      <c r="B41" s="295">
        <v>120.755</v>
      </c>
      <c r="C41" s="295">
        <v>7393.2348806889968</v>
      </c>
      <c r="D41" s="295">
        <v>0</v>
      </c>
      <c r="E41" s="295">
        <v>2427.2464900000004</v>
      </c>
      <c r="F41" s="295">
        <v>33625.673139999999</v>
      </c>
      <c r="G41" s="295">
        <v>973.91747999999995</v>
      </c>
      <c r="H41" s="295">
        <v>914.56100000000004</v>
      </c>
      <c r="I41" s="295">
        <v>568.55799999999999</v>
      </c>
      <c r="J41" s="295">
        <v>26587.784</v>
      </c>
      <c r="K41" s="295">
        <v>12274.894269999999</v>
      </c>
      <c r="L41" s="295">
        <v>29233.562620000001</v>
      </c>
      <c r="M41" s="295">
        <v>0</v>
      </c>
      <c r="N41" s="295">
        <v>13972.042599999999</v>
      </c>
      <c r="O41" s="295">
        <v>2131.2820100000004</v>
      </c>
      <c r="P41" s="295">
        <v>22581.626049999999</v>
      </c>
      <c r="Q41" s="295">
        <v>295235.32509</v>
      </c>
      <c r="R41" s="295">
        <v>0</v>
      </c>
      <c r="S41" s="295">
        <v>448040.46263068903</v>
      </c>
    </row>
    <row r="42" spans="1:19" ht="15" customHeight="1" x14ac:dyDescent="0.2">
      <c r="A42" s="295" t="s">
        <v>1144</v>
      </c>
      <c r="B42" s="295">
        <v>28260.562889999808</v>
      </c>
      <c r="C42" s="295">
        <v>103682.22729567002</v>
      </c>
      <c r="D42" s="295">
        <v>866946.00113000022</v>
      </c>
      <c r="E42" s="295">
        <v>12213.700330000001</v>
      </c>
      <c r="F42" s="295">
        <v>734322.87839149998</v>
      </c>
      <c r="G42" s="295">
        <v>2062.29</v>
      </c>
      <c r="H42" s="295">
        <v>124334.51136</v>
      </c>
      <c r="I42" s="295">
        <v>36340.78527</v>
      </c>
      <c r="J42" s="295">
        <v>66021.750329999893</v>
      </c>
      <c r="K42" s="295">
        <v>654479.27800000005</v>
      </c>
      <c r="L42" s="295">
        <v>78679.253089999998</v>
      </c>
      <c r="M42" s="295">
        <v>14672.203733716</v>
      </c>
      <c r="N42" s="295">
        <v>241294.97285999998</v>
      </c>
      <c r="O42" s="295">
        <v>75667.177559999982</v>
      </c>
      <c r="P42" s="295">
        <v>234471.71588</v>
      </c>
      <c r="Q42" s="295">
        <v>588349.72401999997</v>
      </c>
      <c r="R42" s="295">
        <v>71836.76685</v>
      </c>
      <c r="S42" s="295">
        <v>3933635.7989908857</v>
      </c>
    </row>
    <row r="43" spans="1:19" ht="15" customHeight="1" x14ac:dyDescent="0.2">
      <c r="A43" s="295" t="s">
        <v>1145</v>
      </c>
      <c r="B43" s="295">
        <v>29.933309999999999</v>
      </c>
      <c r="C43" s="295">
        <v>4851.7879036410159</v>
      </c>
      <c r="D43" s="295">
        <v>130325.42857000006</v>
      </c>
      <c r="E43" s="295">
        <v>366.99763000000002</v>
      </c>
      <c r="F43" s="295">
        <v>59198.210180000002</v>
      </c>
      <c r="G43" s="295">
        <v>257.31366000000008</v>
      </c>
      <c r="H43" s="295">
        <v>4339.0740300000007</v>
      </c>
      <c r="I43" s="295">
        <v>14993.003839999999</v>
      </c>
      <c r="J43" s="295">
        <v>3073.5756100000003</v>
      </c>
      <c r="K43" s="295">
        <v>58000.229859999999</v>
      </c>
      <c r="L43" s="295">
        <v>13190.40106</v>
      </c>
      <c r="M43" s="295">
        <v>1665.1427335210001</v>
      </c>
      <c r="N43" s="295">
        <v>1804.8566899999998</v>
      </c>
      <c r="O43" s="295">
        <v>558.11724999999944</v>
      </c>
      <c r="P43" s="295">
        <v>27902.86579</v>
      </c>
      <c r="Q43" s="295">
        <v>54668.162549999994</v>
      </c>
      <c r="R43" s="295">
        <v>11610.389989999998</v>
      </c>
      <c r="S43" s="295">
        <v>386835.4906571621</v>
      </c>
    </row>
    <row r="44" spans="1:19" ht="15" customHeight="1" x14ac:dyDescent="0.2">
      <c r="A44" s="295" t="s">
        <v>1146</v>
      </c>
      <c r="B44" s="295">
        <v>598.06793000000016</v>
      </c>
      <c r="C44" s="295">
        <v>42407.731360000027</v>
      </c>
      <c r="D44" s="295">
        <v>14102.065740000011</v>
      </c>
      <c r="E44" s="295">
        <v>8837.2366600000023</v>
      </c>
      <c r="F44" s="295">
        <v>123992.92426</v>
      </c>
      <c r="G44" s="295">
        <v>2752.5632099999989</v>
      </c>
      <c r="H44" s="295">
        <v>45093.344010000001</v>
      </c>
      <c r="I44" s="295">
        <v>27279.59434</v>
      </c>
      <c r="J44" s="295">
        <v>8960.2390900000028</v>
      </c>
      <c r="K44" s="295">
        <v>48071.968340000007</v>
      </c>
      <c r="L44" s="295">
        <v>22172.711489999998</v>
      </c>
      <c r="M44" s="295">
        <v>21257.56407</v>
      </c>
      <c r="N44" s="295">
        <v>98675.686159999997</v>
      </c>
      <c r="O44" s="295">
        <v>20580.498650000023</v>
      </c>
      <c r="P44" s="295">
        <v>63450.934569999998</v>
      </c>
      <c r="Q44" s="295">
        <v>57838.261859999999</v>
      </c>
      <c r="R44" s="295">
        <v>33460.963389999997</v>
      </c>
      <c r="S44" s="295">
        <v>639532.35513000016</v>
      </c>
    </row>
    <row r="45" spans="1:19" ht="15" customHeight="1" x14ac:dyDescent="0.2">
      <c r="A45" s="295" t="s">
        <v>1147</v>
      </c>
      <c r="B45" s="295">
        <v>0</v>
      </c>
      <c r="C45" s="295">
        <v>0</v>
      </c>
      <c r="D45" s="295">
        <v>124628.68717</v>
      </c>
      <c r="E45" s="295">
        <v>0</v>
      </c>
      <c r="F45" s="295">
        <v>84787.107489999995</v>
      </c>
      <c r="G45" s="295">
        <v>0</v>
      </c>
      <c r="H45" s="295">
        <v>0</v>
      </c>
      <c r="I45" s="295">
        <v>0</v>
      </c>
      <c r="J45" s="295">
        <v>0</v>
      </c>
      <c r="K45" s="295">
        <v>116867.35909999999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94141.249020000003</v>
      </c>
      <c r="R45" s="295">
        <v>0</v>
      </c>
      <c r="S45" s="295">
        <v>420424.40278</v>
      </c>
    </row>
    <row r="46" spans="1:19" ht="15" customHeight="1" x14ac:dyDescent="0.2">
      <c r="A46" s="295" t="s">
        <v>1148</v>
      </c>
      <c r="B46" s="295">
        <v>0</v>
      </c>
      <c r="C46" s="295">
        <v>0</v>
      </c>
      <c r="D46" s="295">
        <v>171.48580999999999</v>
      </c>
      <c r="E46" s="295">
        <v>0</v>
      </c>
      <c r="F46" s="295">
        <v>1423.6720500000001</v>
      </c>
      <c r="G46" s="295">
        <v>0</v>
      </c>
      <c r="H46" s="295">
        <v>83.17</v>
      </c>
      <c r="I46" s="295">
        <v>0</v>
      </c>
      <c r="J46" s="295">
        <v>0</v>
      </c>
      <c r="K46" s="295">
        <v>0</v>
      </c>
      <c r="L46" s="295">
        <v>170.99204999999998</v>
      </c>
      <c r="M46" s="295">
        <v>33.653940126000002</v>
      </c>
      <c r="N46" s="295">
        <v>1122.1782599999999</v>
      </c>
      <c r="O46" s="295">
        <v>0</v>
      </c>
      <c r="P46" s="295">
        <v>147.03868</v>
      </c>
      <c r="Q46" s="295">
        <v>2762.8581800000002</v>
      </c>
      <c r="R46" s="295">
        <v>24.709889999999998</v>
      </c>
      <c r="S46" s="295">
        <v>5939.7588601260004</v>
      </c>
    </row>
    <row r="47" spans="1:19" s="877" customFormat="1" ht="15" customHeight="1" x14ac:dyDescent="0.2">
      <c r="A47" s="1268" t="s">
        <v>1776</v>
      </c>
      <c r="B47" s="1269">
        <v>106085.80151</v>
      </c>
      <c r="C47" s="1269">
        <v>533752.32253999996</v>
      </c>
      <c r="D47" s="1269">
        <v>3450353.1612499636</v>
      </c>
      <c r="E47" s="1269">
        <v>23845.181110000009</v>
      </c>
      <c r="F47" s="1269">
        <v>3021057.5769553995</v>
      </c>
      <c r="G47" s="1269">
        <v>6046.0843499999992</v>
      </c>
      <c r="H47" s="1269">
        <v>476454.28582999972</v>
      </c>
      <c r="I47" s="1269">
        <v>138645.36016000004</v>
      </c>
      <c r="J47" s="1269">
        <v>186321.72630999956</v>
      </c>
      <c r="K47" s="1269">
        <v>2663704.6753600547</v>
      </c>
      <c r="L47" s="1269">
        <v>526082.29998000001</v>
      </c>
      <c r="M47" s="1269">
        <v>37628.564477362997</v>
      </c>
      <c r="N47" s="1269">
        <v>880254.11833997606</v>
      </c>
      <c r="O47" s="1269">
        <v>175301.3103800001</v>
      </c>
      <c r="P47" s="1269">
        <v>1031458.0279700001</v>
      </c>
      <c r="Q47" s="1269">
        <v>2780624.610090001</v>
      </c>
      <c r="R47" s="1269">
        <v>158702.20217</v>
      </c>
      <c r="S47" s="1269">
        <v>16196317.308782756</v>
      </c>
    </row>
    <row r="48" spans="1:19" s="310" customFormat="1" ht="15" customHeight="1" x14ac:dyDescent="0.2">
      <c r="A48" s="1268" t="s">
        <v>1777</v>
      </c>
      <c r="B48" s="1269">
        <v>131723.65359</v>
      </c>
      <c r="C48" s="1269">
        <v>699162.01390479936</v>
      </c>
      <c r="D48" s="1269">
        <v>4269993.3377337521</v>
      </c>
      <c r="E48" s="1269">
        <v>23656.36</v>
      </c>
      <c r="F48" s="1269">
        <v>4050500.7318099993</v>
      </c>
      <c r="G48" s="1269">
        <v>6228.5159374000004</v>
      </c>
      <c r="H48" s="1269">
        <v>577529.51603000262</v>
      </c>
      <c r="I48" s="1269">
        <v>149837.09570400891</v>
      </c>
      <c r="J48" s="1269">
        <v>201138.82374000113</v>
      </c>
      <c r="K48" s="1269">
        <v>3321484.7816761718</v>
      </c>
      <c r="L48" s="1269">
        <v>658617.59002000012</v>
      </c>
      <c r="M48" s="1269">
        <v>36730.480997522704</v>
      </c>
      <c r="N48" s="1269">
        <v>1083619.8478176589</v>
      </c>
      <c r="O48" s="1269">
        <v>190523.94875133919</v>
      </c>
      <c r="P48" s="1269">
        <v>1249471.63635</v>
      </c>
      <c r="Q48" s="1269">
        <v>3452639.050395174</v>
      </c>
      <c r="R48" s="1269">
        <v>168676.71379000001</v>
      </c>
      <c r="S48" s="1269">
        <v>20271534.098247834</v>
      </c>
    </row>
    <row r="49" spans="1:19" s="310" customFormat="1" ht="15" customHeight="1" x14ac:dyDescent="0.2">
      <c r="A49" s="300" t="s">
        <v>631</v>
      </c>
      <c r="B49" s="300">
        <v>131723.65357999998</v>
      </c>
      <c r="C49" s="300">
        <v>699162.0139100001</v>
      </c>
      <c r="D49" s="300">
        <v>4269993.3377336543</v>
      </c>
      <c r="E49" s="300">
        <v>23656.36</v>
      </c>
      <c r="F49" s="300">
        <v>4050500.7318124003</v>
      </c>
      <c r="G49" s="300">
        <v>6228.5159374000004</v>
      </c>
      <c r="H49" s="300">
        <v>577529.51468999952</v>
      </c>
      <c r="I49" s="300">
        <v>149837.09570400894</v>
      </c>
      <c r="J49" s="300">
        <v>201138.82373999903</v>
      </c>
      <c r="K49" s="300">
        <v>3321484.7816761974</v>
      </c>
      <c r="L49" s="300">
        <v>658617.59002825012</v>
      </c>
      <c r="M49" s="300">
        <v>36730.480791086113</v>
      </c>
      <c r="N49" s="300">
        <v>1083619.8478176615</v>
      </c>
      <c r="O49" s="300">
        <v>190523.94875133075</v>
      </c>
      <c r="P49" s="300">
        <v>1249471.63635</v>
      </c>
      <c r="Q49" s="300">
        <v>3452639.0503952033</v>
      </c>
      <c r="R49" s="300">
        <v>168676.71378000002</v>
      </c>
      <c r="S49" s="300">
        <v>20271534.096697193</v>
      </c>
    </row>
    <row r="50" spans="1:19" ht="15" customHeight="1" x14ac:dyDescent="0.2">
      <c r="A50" s="204" t="s">
        <v>445</v>
      </c>
      <c r="B50" s="295">
        <v>131723.65357999998</v>
      </c>
      <c r="C50" s="295">
        <v>581100.89069000003</v>
      </c>
      <c r="D50" s="295">
        <v>4261359.6574654859</v>
      </c>
      <c r="E50" s="295">
        <v>23656.36</v>
      </c>
      <c r="F50" s="295">
        <v>4012948.7430831632</v>
      </c>
      <c r="G50" s="295">
        <v>6228.5159374000004</v>
      </c>
      <c r="H50" s="295">
        <v>519990.14299999998</v>
      </c>
      <c r="I50" s="295">
        <v>141143.41689869101</v>
      </c>
      <c r="J50" s="295">
        <v>126859.16124999922</v>
      </c>
      <c r="K50" s="295">
        <v>3321484.7816761974</v>
      </c>
      <c r="L50" s="295">
        <v>492571.26693330921</v>
      </c>
      <c r="M50" s="295">
        <v>36175.7949975226</v>
      </c>
      <c r="N50" s="295">
        <v>967665.86429702712</v>
      </c>
      <c r="O50" s="295">
        <v>184891.60793745102</v>
      </c>
      <c r="P50" s="295">
        <v>1238600.1303299998</v>
      </c>
      <c r="Q50" s="295">
        <v>2989620.3072221731</v>
      </c>
      <c r="R50" s="295">
        <v>161210.35224000001</v>
      </c>
      <c r="S50" s="295">
        <v>19197230.647538416</v>
      </c>
    </row>
    <row r="51" spans="1:19" ht="15" customHeight="1" x14ac:dyDescent="0.2">
      <c r="A51" s="204" t="s">
        <v>446</v>
      </c>
      <c r="B51" s="295">
        <v>0</v>
      </c>
      <c r="C51" s="295">
        <v>107748.85187</v>
      </c>
      <c r="D51" s="295">
        <v>0</v>
      </c>
      <c r="E51" s="295">
        <v>0</v>
      </c>
      <c r="F51" s="295">
        <v>18070.780169236961</v>
      </c>
      <c r="G51" s="295">
        <v>0</v>
      </c>
      <c r="H51" s="295">
        <v>54686.066689999461</v>
      </c>
      <c r="I51" s="295">
        <v>8693.6788053179407</v>
      </c>
      <c r="J51" s="295">
        <v>74279.662489999799</v>
      </c>
      <c r="K51" s="295">
        <v>0</v>
      </c>
      <c r="L51" s="295">
        <v>166046.32309494098</v>
      </c>
      <c r="M51" s="295">
        <v>549.67493728379407</v>
      </c>
      <c r="N51" s="295">
        <v>115953.98352063436</v>
      </c>
      <c r="O51" s="295">
        <v>5573.2957588920235</v>
      </c>
      <c r="P51" s="295">
        <v>10869.79594</v>
      </c>
      <c r="Q51" s="295">
        <v>462361.3227157385</v>
      </c>
      <c r="R51" s="295">
        <v>7466.3615399999999</v>
      </c>
      <c r="S51" s="295">
        <v>1032299.7975320437</v>
      </c>
    </row>
    <row r="52" spans="1:19" ht="15" customHeight="1" x14ac:dyDescent="0.2">
      <c r="A52" s="204" t="s">
        <v>447</v>
      </c>
      <c r="B52" s="295">
        <v>0</v>
      </c>
      <c r="C52" s="295">
        <v>10312.271349999999</v>
      </c>
      <c r="D52" s="295">
        <v>0</v>
      </c>
      <c r="E52" s="295">
        <v>0</v>
      </c>
      <c r="F52" s="295">
        <v>19480.999949999998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5.0108562797209997</v>
      </c>
      <c r="N52" s="295">
        <v>0</v>
      </c>
      <c r="O52" s="295">
        <v>0</v>
      </c>
      <c r="P52" s="295">
        <v>1.7100799999999998</v>
      </c>
      <c r="Q52" s="295">
        <v>0</v>
      </c>
      <c r="R52" s="295">
        <v>0</v>
      </c>
      <c r="S52" s="295">
        <v>29799.992236279719</v>
      </c>
    </row>
    <row r="53" spans="1:19" ht="15" customHeight="1" x14ac:dyDescent="0.2">
      <c r="A53" s="204" t="s">
        <v>448</v>
      </c>
      <c r="B53" s="295">
        <v>0</v>
      </c>
      <c r="C53" s="295">
        <v>0</v>
      </c>
      <c r="D53" s="295">
        <v>8633.6802681683093</v>
      </c>
      <c r="E53" s="295">
        <v>0</v>
      </c>
      <c r="F53" s="295">
        <v>0.20861000000000002</v>
      </c>
      <c r="G53" s="295">
        <v>0</v>
      </c>
      <c r="H53" s="295">
        <v>2853.3049999999998</v>
      </c>
      <c r="I53" s="295">
        <v>0</v>
      </c>
      <c r="J53" s="295">
        <v>0</v>
      </c>
      <c r="K53" s="295">
        <v>0</v>
      </c>
      <c r="L53" s="295">
        <v>0</v>
      </c>
      <c r="M53" s="295">
        <v>0</v>
      </c>
      <c r="N53" s="295">
        <v>0</v>
      </c>
      <c r="O53" s="295">
        <v>59.045054987699991</v>
      </c>
      <c r="P53" s="295">
        <v>0</v>
      </c>
      <c r="Q53" s="295">
        <v>657.42045729185986</v>
      </c>
      <c r="R53" s="295">
        <v>0</v>
      </c>
      <c r="S53" s="295">
        <v>12203.65939044787</v>
      </c>
    </row>
    <row r="54" spans="1:19" s="310" customFormat="1" ht="15" customHeight="1" x14ac:dyDescent="0.2">
      <c r="A54" s="781" t="s">
        <v>1</v>
      </c>
      <c r="B54" s="296">
        <v>131723.65358401922</v>
      </c>
      <c r="C54" s="296">
        <v>699162.01420863718</v>
      </c>
      <c r="D54" s="296">
        <v>4269993.3377337679</v>
      </c>
      <c r="E54" s="296">
        <v>23656.36</v>
      </c>
      <c r="F54" s="296">
        <v>4050500.7318099998</v>
      </c>
      <c r="G54" s="296">
        <v>6228.5159373999995</v>
      </c>
      <c r="H54" s="296">
        <v>577529.51476145466</v>
      </c>
      <c r="I54" s="296">
        <v>149837.09570400888</v>
      </c>
      <c r="J54" s="296">
        <v>201138.82374000005</v>
      </c>
      <c r="K54" s="296">
        <v>3321484.7823599856</v>
      </c>
      <c r="L54" s="296">
        <v>658617.59002066497</v>
      </c>
      <c r="M54" s="296">
        <v>36730.480997327104</v>
      </c>
      <c r="N54" s="296">
        <v>1083619.8478176615</v>
      </c>
      <c r="O54" s="296">
        <v>190523.94829134078</v>
      </c>
      <c r="P54" s="296">
        <v>1249471.6364499999</v>
      </c>
      <c r="Q54" s="296">
        <v>3452639.0503951702</v>
      </c>
      <c r="R54" s="296">
        <v>168676.7138</v>
      </c>
      <c r="S54" s="296">
        <v>20271534.097611435</v>
      </c>
    </row>
    <row r="55" spans="1:19" ht="15" customHeight="1" x14ac:dyDescent="0.2">
      <c r="A55" s="204" t="s">
        <v>450</v>
      </c>
      <c r="B55" s="295">
        <v>110036.9953859673</v>
      </c>
      <c r="C55" s="295">
        <v>429537.66620863701</v>
      </c>
      <c r="D55" s="295">
        <v>3218564.1789318454</v>
      </c>
      <c r="E55" s="295">
        <v>14954.409</v>
      </c>
      <c r="F55" s="295">
        <v>3216025.6749455058</v>
      </c>
      <c r="G55" s="295">
        <v>5814.9222082999995</v>
      </c>
      <c r="H55" s="295">
        <v>512401.96900728659</v>
      </c>
      <c r="I55" s="295">
        <v>133882.07984055608</v>
      </c>
      <c r="J55" s="295">
        <v>166791.24432000017</v>
      </c>
      <c r="K55" s="295">
        <v>2222168.7401133007</v>
      </c>
      <c r="L55" s="295">
        <v>592762.72166964435</v>
      </c>
      <c r="M55" s="295">
        <v>12545.07304033023</v>
      </c>
      <c r="N55" s="295">
        <v>878498.23982270155</v>
      </c>
      <c r="O55" s="295">
        <v>100029.35832991173</v>
      </c>
      <c r="P55" s="295">
        <v>576328.91981999995</v>
      </c>
      <c r="Q55" s="295">
        <v>2507145.6375707663</v>
      </c>
      <c r="R55" s="295">
        <v>111553.07945999999</v>
      </c>
      <c r="S55" s="295">
        <v>14809040.909674754</v>
      </c>
    </row>
    <row r="56" spans="1:19" ht="15" customHeight="1" x14ac:dyDescent="0.2">
      <c r="A56" s="204" t="s">
        <v>2</v>
      </c>
      <c r="B56" s="295">
        <v>3369.7839097999999</v>
      </c>
      <c r="C56" s="295">
        <v>23478.276300000005</v>
      </c>
      <c r="D56" s="295">
        <v>191265.66559366303</v>
      </c>
      <c r="E56" s="295">
        <v>7490.105468396443</v>
      </c>
      <c r="F56" s="295">
        <v>119557.78584871047</v>
      </c>
      <c r="G56" s="295">
        <v>5527.7385427999998</v>
      </c>
      <c r="H56" s="295">
        <v>31508.656264554524</v>
      </c>
      <c r="I56" s="295">
        <v>73278.560045995808</v>
      </c>
      <c r="J56" s="295">
        <v>42831.544780000055</v>
      </c>
      <c r="K56" s="295">
        <v>151490.57709999999</v>
      </c>
      <c r="L56" s="295">
        <v>50299.594819999998</v>
      </c>
      <c r="M56" s="295">
        <v>5604.7600826502794</v>
      </c>
      <c r="N56" s="295">
        <v>214982.15918270149</v>
      </c>
      <c r="O56" s="295">
        <v>20949.468240384784</v>
      </c>
      <c r="P56" s="295">
        <v>67974.296969999996</v>
      </c>
      <c r="Q56" s="295">
        <v>412299.56699000002</v>
      </c>
      <c r="R56" s="295">
        <v>63980.642449999999</v>
      </c>
      <c r="S56" s="295">
        <v>1485889.1825896569</v>
      </c>
    </row>
    <row r="57" spans="1:19" ht="15" customHeight="1" x14ac:dyDescent="0.2">
      <c r="A57" s="204" t="s">
        <v>451</v>
      </c>
      <c r="B57" s="295">
        <v>656.01764619999994</v>
      </c>
      <c r="C57" s="295">
        <v>42444.421979999999</v>
      </c>
      <c r="D57" s="295">
        <v>47160.571681228401</v>
      </c>
      <c r="E57" s="295">
        <v>7801.7242625794906</v>
      </c>
      <c r="F57" s="295">
        <v>73200.940143359388</v>
      </c>
      <c r="G57" s="295">
        <v>388.85105770000001</v>
      </c>
      <c r="H57" s="295">
        <v>42925.366341311732</v>
      </c>
      <c r="I57" s="295">
        <v>20087.682247838799</v>
      </c>
      <c r="J57" s="295">
        <v>6814.3469000000086</v>
      </c>
      <c r="K57" s="295">
        <v>27605.903320000001</v>
      </c>
      <c r="L57" s="295">
        <v>38346.978320000002</v>
      </c>
      <c r="M57" s="295">
        <v>6472.6494376500204</v>
      </c>
      <c r="N57" s="295">
        <v>182341.67856</v>
      </c>
      <c r="O57" s="295">
        <v>22295.632954946155</v>
      </c>
      <c r="P57" s="295">
        <v>7365.4587899999997</v>
      </c>
      <c r="Q57" s="295">
        <v>49944.073100000001</v>
      </c>
      <c r="R57" s="295">
        <v>24606.403350000001</v>
      </c>
      <c r="S57" s="295">
        <v>600458.70009281405</v>
      </c>
    </row>
    <row r="58" spans="1:19" ht="15" customHeight="1" x14ac:dyDescent="0.2">
      <c r="A58" s="204" t="s">
        <v>452</v>
      </c>
      <c r="B58" s="295">
        <v>106011.19382996729</v>
      </c>
      <c r="C58" s="295">
        <v>363614.96792863699</v>
      </c>
      <c r="D58" s="295">
        <v>2980137.9416569541</v>
      </c>
      <c r="E58" s="295">
        <v>-337.42073097593288</v>
      </c>
      <c r="F58" s="295">
        <v>3023266.9489534358</v>
      </c>
      <c r="G58" s="295">
        <v>-101.66739220000001</v>
      </c>
      <c r="H58" s="295">
        <v>437967.94640142034</v>
      </c>
      <c r="I58" s="295">
        <v>40515.837546721486</v>
      </c>
      <c r="J58" s="295">
        <v>117145.3526400001</v>
      </c>
      <c r="K58" s="295">
        <v>2043072.2596933008</v>
      </c>
      <c r="L58" s="295">
        <v>504116.14852964442</v>
      </c>
      <c r="M58" s="295">
        <v>467.66352002992994</v>
      </c>
      <c r="N58" s="295">
        <v>481174.40208000003</v>
      </c>
      <c r="O58" s="295">
        <v>56784.257134580796</v>
      </c>
      <c r="P58" s="295">
        <v>500989.16405999998</v>
      </c>
      <c r="Q58" s="295">
        <v>2044901.9974807661</v>
      </c>
      <c r="R58" s="295">
        <v>22966.033660000001</v>
      </c>
      <c r="S58" s="295">
        <v>12722693.026992284</v>
      </c>
    </row>
    <row r="59" spans="1:19" ht="15" customHeight="1" x14ac:dyDescent="0.2">
      <c r="A59" s="204" t="s">
        <v>453</v>
      </c>
      <c r="B59" s="295">
        <v>21686.658198051911</v>
      </c>
      <c r="C59" s="295">
        <v>269624.34800000011</v>
      </c>
      <c r="D59" s="295">
        <v>1051429.158801923</v>
      </c>
      <c r="E59" s="295">
        <v>8701.9509999999991</v>
      </c>
      <c r="F59" s="295">
        <v>834475.05686449423</v>
      </c>
      <c r="G59" s="295">
        <v>413.59372910000002</v>
      </c>
      <c r="H59" s="295">
        <v>65127.54575416811</v>
      </c>
      <c r="I59" s="295">
        <v>15955.015863452796</v>
      </c>
      <c r="J59" s="295">
        <v>34347.579419999885</v>
      </c>
      <c r="K59" s="295">
        <v>1099316.0422466849</v>
      </c>
      <c r="L59" s="295">
        <v>65854.868351020588</v>
      </c>
      <c r="M59" s="295">
        <v>24185.407956996874</v>
      </c>
      <c r="N59" s="295">
        <v>205121.60799495995</v>
      </c>
      <c r="O59" s="295">
        <v>90494.589961429054</v>
      </c>
      <c r="P59" s="295">
        <v>673142.71662999992</v>
      </c>
      <c r="Q59" s="295">
        <v>945493.41282440396</v>
      </c>
      <c r="R59" s="295">
        <v>57123.634339999997</v>
      </c>
      <c r="S59" s="295">
        <v>5462493.187936685</v>
      </c>
    </row>
    <row r="60" spans="1:19" ht="15" customHeight="1" x14ac:dyDescent="0.2">
      <c r="A60" s="204" t="s">
        <v>2</v>
      </c>
      <c r="B60" s="295">
        <v>111.009252</v>
      </c>
      <c r="C60" s="295">
        <v>3427.672</v>
      </c>
      <c r="D60" s="295">
        <v>31498.3542982336</v>
      </c>
      <c r="E60" s="295">
        <v>6239.8999848941612</v>
      </c>
      <c r="F60" s="295">
        <v>21523.091683186842</v>
      </c>
      <c r="G60" s="295">
        <v>32.471242699999998</v>
      </c>
      <c r="H60" s="295">
        <v>14575.792409992431</v>
      </c>
      <c r="I60" s="295">
        <v>4546.1425918882605</v>
      </c>
      <c r="J60" s="295">
        <v>4281.2366600000296</v>
      </c>
      <c r="K60" s="295">
        <v>36989.289140000001</v>
      </c>
      <c r="L60" s="295">
        <v>3943.2664199999999</v>
      </c>
      <c r="M60" s="295">
        <v>11717.605291741</v>
      </c>
      <c r="N60" s="295">
        <v>55096.047560725361</v>
      </c>
      <c r="O60" s="295">
        <v>5111.7255386275492</v>
      </c>
      <c r="P60" s="295">
        <v>22401.67697</v>
      </c>
      <c r="Q60" s="295">
        <v>65744.802810000008</v>
      </c>
      <c r="R60" s="295">
        <v>16493.396509999999</v>
      </c>
      <c r="S60" s="295">
        <v>303733.48036398919</v>
      </c>
    </row>
    <row r="61" spans="1:19" ht="15" customHeight="1" x14ac:dyDescent="0.2">
      <c r="A61" s="204" t="s">
        <v>451</v>
      </c>
      <c r="B61" s="295">
        <v>147.01320569999999</v>
      </c>
      <c r="C61" s="295">
        <v>2050.4155900000001</v>
      </c>
      <c r="D61" s="295">
        <v>18874.425148429902</v>
      </c>
      <c r="E61" s="295">
        <v>2393.233770815641</v>
      </c>
      <c r="F61" s="295">
        <v>81892.460239787892</v>
      </c>
      <c r="G61" s="295">
        <v>306.2270848</v>
      </c>
      <c r="H61" s="295">
        <v>5354.8738609031352</v>
      </c>
      <c r="I61" s="295">
        <v>965.10152868244904</v>
      </c>
      <c r="J61" s="295">
        <v>1373.8505299999997</v>
      </c>
      <c r="K61" s="295">
        <v>6786.6858269999993</v>
      </c>
      <c r="L61" s="295">
        <v>1241.7076400000001</v>
      </c>
      <c r="M61" s="295">
        <v>13320.710555285801</v>
      </c>
      <c r="N61" s="295">
        <v>14986.411554234603</v>
      </c>
      <c r="O61" s="295">
        <v>4135.2104177906176</v>
      </c>
      <c r="P61" s="295">
        <v>52529.771139999997</v>
      </c>
      <c r="Q61" s="295">
        <v>8962.89653</v>
      </c>
      <c r="R61" s="295">
        <v>10101.41467</v>
      </c>
      <c r="S61" s="295">
        <v>225422.40929343004</v>
      </c>
    </row>
    <row r="62" spans="1:19" ht="15" customHeight="1" x14ac:dyDescent="0.2">
      <c r="A62" s="204" t="s">
        <v>452</v>
      </c>
      <c r="B62" s="300">
        <v>21428.63574035191</v>
      </c>
      <c r="C62" s="300">
        <v>264146.2604100001</v>
      </c>
      <c r="D62" s="300">
        <v>1001056.3793552596</v>
      </c>
      <c r="E62" s="300">
        <v>68.817244290198033</v>
      </c>
      <c r="F62" s="300">
        <v>731059.50494151947</v>
      </c>
      <c r="G62" s="300">
        <v>74.895401600000014</v>
      </c>
      <c r="H62" s="300">
        <v>45196.879483272547</v>
      </c>
      <c r="I62" s="300">
        <v>10443.771742882087</v>
      </c>
      <c r="J62" s="300">
        <v>28692.492229999854</v>
      </c>
      <c r="K62" s="300">
        <v>1055540.0672796848</v>
      </c>
      <c r="L62" s="300">
        <v>60669.894291020581</v>
      </c>
      <c r="M62" s="300">
        <v>-852.90789002992994</v>
      </c>
      <c r="N62" s="300">
        <v>135039.14887999999</v>
      </c>
      <c r="O62" s="300">
        <v>81247.654005010889</v>
      </c>
      <c r="P62" s="300">
        <v>598211.26851999993</v>
      </c>
      <c r="Q62" s="300">
        <v>870785.71348440391</v>
      </c>
      <c r="R62" s="300">
        <v>30528.82316</v>
      </c>
      <c r="S62" s="295">
        <v>4933337.2982792659</v>
      </c>
    </row>
    <row r="63" spans="1:19" s="879" customFormat="1" ht="15" customHeight="1" x14ac:dyDescent="0.2">
      <c r="A63" s="1268" t="s">
        <v>3060</v>
      </c>
      <c r="B63" s="1269">
        <v>2970.151989999953</v>
      </c>
      <c r="C63" s="1269">
        <v>1864.2111700000214</v>
      </c>
      <c r="D63" s="1269">
        <v>32589.176780000864</v>
      </c>
      <c r="E63" s="1269">
        <v>2855.3852199999997</v>
      </c>
      <c r="F63" s="1269">
        <v>52046.325379999987</v>
      </c>
      <c r="G63" s="1269">
        <v>399.44675999999998</v>
      </c>
      <c r="H63" s="1269">
        <v>9722.9463487239991</v>
      </c>
      <c r="I63" s="1269">
        <v>3849.0710420000009</v>
      </c>
      <c r="J63" s="1269">
        <v>4680.8619067999425</v>
      </c>
      <c r="K63" s="1269">
        <v>37610.675020008443</v>
      </c>
      <c r="L63" s="1269">
        <v>5866.6697800000002</v>
      </c>
      <c r="M63" s="1269">
        <v>2192.73452</v>
      </c>
      <c r="N63" s="1269">
        <v>3622.7751899990617</v>
      </c>
      <c r="O63" s="1269">
        <v>5221.4704343999747</v>
      </c>
      <c r="P63" s="1269">
        <v>6075.9302499999994</v>
      </c>
      <c r="Q63" s="1269">
        <v>41314.481093555572</v>
      </c>
      <c r="R63" s="1269">
        <v>1790.2752600000001</v>
      </c>
      <c r="S63" s="1269">
        <v>214672.5881454878</v>
      </c>
    </row>
    <row r="64" spans="1:19" ht="15" customHeight="1" x14ac:dyDescent="0.2">
      <c r="A64" s="300" t="s">
        <v>628</v>
      </c>
      <c r="B64" s="300">
        <v>2888.8331099999523</v>
      </c>
      <c r="C64" s="300">
        <v>1683.22207000003</v>
      </c>
      <c r="D64" s="300">
        <v>29941.319120000924</v>
      </c>
      <c r="E64" s="300">
        <v>2830.9274787999998</v>
      </c>
      <c r="F64" s="300">
        <v>51784.793509999989</v>
      </c>
      <c r="G64" s="300">
        <v>395.16116</v>
      </c>
      <c r="H64" s="300">
        <v>9369.0772751469995</v>
      </c>
      <c r="I64" s="300">
        <v>3393.713751700001</v>
      </c>
      <c r="J64" s="300">
        <v>4283.9053867999428</v>
      </c>
      <c r="K64" s="300">
        <v>33583.660140008426</v>
      </c>
      <c r="L64" s="300">
        <v>5546.8514699999996</v>
      </c>
      <c r="M64" s="300">
        <v>2126.8469099999998</v>
      </c>
      <c r="N64" s="300">
        <v>3591.7080699990615</v>
      </c>
      <c r="O64" s="300">
        <v>4935.0926852999746</v>
      </c>
      <c r="P64" s="300">
        <v>4904.5034699999997</v>
      </c>
      <c r="Q64" s="300">
        <v>38909.275719555568</v>
      </c>
      <c r="R64" s="300">
        <v>1790.1032</v>
      </c>
      <c r="S64" s="300">
        <v>201958.99452731089</v>
      </c>
    </row>
    <row r="65" spans="1:178" ht="15" customHeight="1" x14ac:dyDescent="0.2">
      <c r="A65" s="295" t="s">
        <v>625</v>
      </c>
      <c r="B65" s="295">
        <v>1724.0746699999984</v>
      </c>
      <c r="C65" s="295">
        <v>0</v>
      </c>
      <c r="D65" s="295">
        <v>278.3895</v>
      </c>
      <c r="E65" s="295">
        <v>2614.922</v>
      </c>
      <c r="F65" s="295">
        <v>19929.155189999998</v>
      </c>
      <c r="G65" s="295">
        <v>272.27999999999997</v>
      </c>
      <c r="H65" s="295">
        <v>5360.309556399</v>
      </c>
      <c r="I65" s="295">
        <v>2150.9099000000006</v>
      </c>
      <c r="J65" s="295">
        <v>1760.1739768</v>
      </c>
      <c r="K65" s="295">
        <v>14421.416289997131</v>
      </c>
      <c r="L65" s="295">
        <v>3447.1857999999997</v>
      </c>
      <c r="M65" s="295">
        <v>1903.28</v>
      </c>
      <c r="N65" s="295">
        <v>2883.1469999999999</v>
      </c>
      <c r="O65" s="295">
        <v>2517.81</v>
      </c>
      <c r="P65" s="295">
        <v>1480.58501</v>
      </c>
      <c r="Q65" s="295">
        <v>15640.333441555606</v>
      </c>
      <c r="R65" s="295">
        <v>1067.2149999999999</v>
      </c>
      <c r="S65" s="295">
        <v>77451.18733475171</v>
      </c>
    </row>
    <row r="66" spans="1:178" ht="15" customHeight="1" x14ac:dyDescent="0.2">
      <c r="A66" s="295" t="s">
        <v>626</v>
      </c>
      <c r="B66" s="295">
        <v>1164.7584399999539</v>
      </c>
      <c r="C66" s="295">
        <v>1683.22207000003</v>
      </c>
      <c r="D66" s="295">
        <v>29311.894010000971</v>
      </c>
      <c r="E66" s="295">
        <v>216.00547879999996</v>
      </c>
      <c r="F66" s="295">
        <v>31855.638319999995</v>
      </c>
      <c r="G66" s="295">
        <v>122.88116000000001</v>
      </c>
      <c r="H66" s="295">
        <v>3995.4264594240003</v>
      </c>
      <c r="I66" s="295">
        <v>1242.8038517000002</v>
      </c>
      <c r="J66" s="295">
        <v>2523.731409999943</v>
      </c>
      <c r="K66" s="295">
        <v>19162.243850011295</v>
      </c>
      <c r="L66" s="295">
        <v>2099.6656699999999</v>
      </c>
      <c r="M66" s="295">
        <v>223.56690999999981</v>
      </c>
      <c r="N66" s="295">
        <v>449.52479</v>
      </c>
      <c r="O66" s="295">
        <v>2417.2826852999751</v>
      </c>
      <c r="P66" s="295">
        <v>3423.9184599999999</v>
      </c>
      <c r="Q66" s="295">
        <v>23268.942277999962</v>
      </c>
      <c r="R66" s="295">
        <v>722.88819999999998</v>
      </c>
      <c r="S66" s="295">
        <v>123884.39404323611</v>
      </c>
    </row>
    <row r="67" spans="1:178" ht="15" customHeight="1" x14ac:dyDescent="0.2">
      <c r="A67" s="311" t="s">
        <v>454</v>
      </c>
      <c r="B67" s="295">
        <v>0</v>
      </c>
      <c r="C67" s="295">
        <v>0</v>
      </c>
      <c r="D67" s="295">
        <v>351.03560999995085</v>
      </c>
      <c r="E67" s="295">
        <v>0</v>
      </c>
      <c r="F67" s="295">
        <v>0</v>
      </c>
      <c r="G67" s="295">
        <v>0</v>
      </c>
      <c r="H67" s="295">
        <v>13.341259323999999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259.03627999906161</v>
      </c>
      <c r="O67" s="295">
        <v>0</v>
      </c>
      <c r="P67" s="295">
        <v>0</v>
      </c>
      <c r="Q67" s="295">
        <v>0</v>
      </c>
      <c r="R67" s="295">
        <v>0</v>
      </c>
      <c r="S67" s="295">
        <v>623.41314932301248</v>
      </c>
    </row>
    <row r="68" spans="1:178" ht="15" customHeight="1" x14ac:dyDescent="0.2">
      <c r="A68" s="295" t="s">
        <v>627</v>
      </c>
      <c r="B68" s="295">
        <v>0</v>
      </c>
      <c r="C68" s="295">
        <v>0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</row>
    <row r="69" spans="1:178" ht="15" customHeight="1" x14ac:dyDescent="0.2">
      <c r="A69" s="300" t="s">
        <v>629</v>
      </c>
      <c r="B69" s="300">
        <v>78.268250000000677</v>
      </c>
      <c r="C69" s="300">
        <v>175.1553999999914</v>
      </c>
      <c r="D69" s="300">
        <v>2608.543249999942</v>
      </c>
      <c r="E69" s="300">
        <v>15.0387418</v>
      </c>
      <c r="F69" s="300">
        <v>261.53187000000003</v>
      </c>
      <c r="G69" s="300">
        <v>4.2856000000000005</v>
      </c>
      <c r="H69" s="300">
        <v>322.51234597200005</v>
      </c>
      <c r="I69" s="300">
        <v>451.73052590000003</v>
      </c>
      <c r="J69" s="300">
        <v>380.15397999999885</v>
      </c>
      <c r="K69" s="300">
        <v>3957.7629100000167</v>
      </c>
      <c r="L69" s="300">
        <v>318.42106000000013</v>
      </c>
      <c r="M69" s="300">
        <v>65.887609999999995</v>
      </c>
      <c r="N69" s="300">
        <v>29.775130000000022</v>
      </c>
      <c r="O69" s="300">
        <v>269.3780200999999</v>
      </c>
      <c r="P69" s="300">
        <v>1143.28307</v>
      </c>
      <c r="Q69" s="300">
        <v>2298.9487239999989</v>
      </c>
      <c r="R69" s="300">
        <v>0.17205999999999999</v>
      </c>
      <c r="S69" s="300">
        <v>12380.848547771948</v>
      </c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313"/>
      <c r="BF69" s="313"/>
      <c r="BG69" s="313"/>
      <c r="BH69" s="313"/>
      <c r="BI69" s="313"/>
      <c r="BJ69" s="313"/>
      <c r="BK69" s="313"/>
      <c r="BL69" s="313"/>
      <c r="BM69" s="313"/>
      <c r="BN69" s="313"/>
      <c r="BO69" s="313"/>
      <c r="BP69" s="313"/>
      <c r="BQ69" s="313"/>
      <c r="BR69" s="313"/>
      <c r="BS69" s="313"/>
      <c r="BT69" s="313"/>
      <c r="BU69" s="313"/>
      <c r="BV69" s="313"/>
      <c r="BW69" s="313"/>
      <c r="BX69" s="313"/>
      <c r="BY69" s="313"/>
      <c r="BZ69" s="313"/>
      <c r="CA69" s="313"/>
      <c r="CB69" s="313"/>
      <c r="CC69" s="313"/>
      <c r="CD69" s="313"/>
      <c r="CE69" s="313"/>
      <c r="CF69" s="313"/>
      <c r="CG69" s="313"/>
      <c r="CH69" s="313"/>
      <c r="CI69" s="313"/>
      <c r="CJ69" s="313"/>
      <c r="CK69" s="313"/>
      <c r="CL69" s="313"/>
      <c r="CM69" s="313"/>
      <c r="CN69" s="313"/>
      <c r="CO69" s="313"/>
      <c r="CP69" s="313"/>
      <c r="CQ69" s="313"/>
      <c r="CR69" s="313"/>
      <c r="CS69" s="313"/>
      <c r="CT69" s="313"/>
      <c r="CU69" s="313"/>
      <c r="CV69" s="313"/>
      <c r="CW69" s="313"/>
      <c r="CX69" s="313"/>
      <c r="CY69" s="313"/>
      <c r="CZ69" s="313"/>
      <c r="DA69" s="313"/>
      <c r="DB69" s="313"/>
      <c r="DC69" s="313"/>
      <c r="DD69" s="313"/>
      <c r="DE69" s="313"/>
      <c r="DF69" s="313"/>
      <c r="DG69" s="313"/>
      <c r="DH69" s="313"/>
      <c r="DI69" s="313"/>
      <c r="DJ69" s="313"/>
      <c r="DK69" s="313"/>
      <c r="DL69" s="313"/>
      <c r="DM69" s="313"/>
      <c r="DN69" s="313"/>
      <c r="DO69" s="313"/>
      <c r="DP69" s="313"/>
      <c r="DQ69" s="313"/>
      <c r="DR69" s="313"/>
      <c r="DS69" s="313"/>
      <c r="DT69" s="313"/>
      <c r="DU69" s="313"/>
      <c r="DV69" s="313"/>
      <c r="DW69" s="313"/>
      <c r="DX69" s="313"/>
      <c r="DY69" s="313"/>
      <c r="DZ69" s="313"/>
      <c r="EA69" s="313"/>
      <c r="EB69" s="313"/>
      <c r="EC69" s="313"/>
      <c r="ED69" s="313"/>
      <c r="EE69" s="313"/>
      <c r="EF69" s="313"/>
      <c r="EG69" s="313"/>
      <c r="EH69" s="313"/>
      <c r="EI69" s="313"/>
      <c r="EJ69" s="313"/>
      <c r="EK69" s="313"/>
      <c r="EL69" s="313"/>
      <c r="EM69" s="313"/>
      <c r="EN69" s="313"/>
      <c r="EO69" s="313"/>
      <c r="EP69" s="313"/>
      <c r="EQ69" s="313"/>
      <c r="ER69" s="313"/>
      <c r="ES69" s="313"/>
      <c r="ET69" s="313"/>
      <c r="EU69" s="313"/>
      <c r="EV69" s="313"/>
      <c r="EW69" s="313"/>
      <c r="EX69" s="313"/>
      <c r="EY69" s="313"/>
      <c r="EZ69" s="313"/>
      <c r="FA69" s="313"/>
      <c r="FB69" s="313"/>
      <c r="FC69" s="313"/>
      <c r="FD69" s="313"/>
      <c r="FE69" s="313"/>
      <c r="FF69" s="313"/>
      <c r="FG69" s="313"/>
      <c r="FH69" s="313"/>
      <c r="FI69" s="313"/>
      <c r="FJ69" s="313"/>
      <c r="FK69" s="313"/>
      <c r="FL69" s="313"/>
      <c r="FM69" s="313"/>
      <c r="FN69" s="313"/>
      <c r="FO69" s="313"/>
      <c r="FP69" s="313"/>
      <c r="FQ69" s="313"/>
      <c r="FR69" s="313"/>
      <c r="FS69" s="313"/>
      <c r="FT69" s="313"/>
      <c r="FU69" s="313"/>
      <c r="FV69" s="313"/>
    </row>
    <row r="70" spans="1:178" ht="15" customHeight="1" x14ac:dyDescent="0.2">
      <c r="A70" s="295" t="s">
        <v>625</v>
      </c>
      <c r="B70" s="295">
        <v>8.1207199999999986</v>
      </c>
      <c r="C70" s="295">
        <v>0</v>
      </c>
      <c r="D70" s="295">
        <v>0.17849999999999999</v>
      </c>
      <c r="E70" s="295">
        <v>11.04</v>
      </c>
      <c r="F70" s="295">
        <v>93.878419999999977</v>
      </c>
      <c r="G70" s="295">
        <v>2.64</v>
      </c>
      <c r="H70" s="295">
        <v>224.06724705500002</v>
      </c>
      <c r="I70" s="295">
        <v>389.55</v>
      </c>
      <c r="J70" s="295">
        <v>187.916</v>
      </c>
      <c r="K70" s="295">
        <v>769.09019999994757</v>
      </c>
      <c r="L70" s="295">
        <v>304.33335000000005</v>
      </c>
      <c r="M70" s="295">
        <v>63.014149999999994</v>
      </c>
      <c r="N70" s="295">
        <v>2.2799999999999998</v>
      </c>
      <c r="O70" s="295">
        <v>87.07</v>
      </c>
      <c r="P70" s="295">
        <v>37.890949999999997</v>
      </c>
      <c r="Q70" s="295">
        <v>946.31528279999975</v>
      </c>
      <c r="R70" s="295">
        <v>0</v>
      </c>
      <c r="S70" s="295">
        <v>3127.3848198549476</v>
      </c>
    </row>
    <row r="71" spans="1:178" ht="15" customHeight="1" x14ac:dyDescent="0.2">
      <c r="A71" s="295" t="s">
        <v>626</v>
      </c>
      <c r="B71" s="295">
        <v>70.147530000000671</v>
      </c>
      <c r="C71" s="295">
        <v>175.1553999999914</v>
      </c>
      <c r="D71" s="295">
        <v>2608.2556899999418</v>
      </c>
      <c r="E71" s="295">
        <v>3.9987418000000003</v>
      </c>
      <c r="F71" s="295">
        <v>167.65345000000002</v>
      </c>
      <c r="G71" s="295">
        <v>1.6456</v>
      </c>
      <c r="H71" s="295">
        <v>97.163285299999984</v>
      </c>
      <c r="I71" s="295">
        <v>62.180525899999999</v>
      </c>
      <c r="J71" s="295">
        <v>192.23797999999886</v>
      </c>
      <c r="K71" s="295">
        <v>3188.6727100000694</v>
      </c>
      <c r="L71" s="295">
        <v>14.087710000000076</v>
      </c>
      <c r="M71" s="295">
        <v>2.8734599999999997</v>
      </c>
      <c r="N71" s="295">
        <v>17.583419999999997</v>
      </c>
      <c r="O71" s="295">
        <v>182.30802009999991</v>
      </c>
      <c r="P71" s="295">
        <v>1105.39212</v>
      </c>
      <c r="Q71" s="295">
        <v>1352.6334411999994</v>
      </c>
      <c r="R71" s="295">
        <v>0.17205999999999999</v>
      </c>
      <c r="S71" s="295">
        <v>9242.161144300002</v>
      </c>
    </row>
    <row r="72" spans="1:178" ht="15" customHeight="1" x14ac:dyDescent="0.2">
      <c r="A72" s="311" t="s">
        <v>454</v>
      </c>
      <c r="B72" s="295">
        <v>0</v>
      </c>
      <c r="C72" s="295">
        <v>0</v>
      </c>
      <c r="D72" s="295">
        <v>0.10906</v>
      </c>
      <c r="E72" s="295">
        <v>0</v>
      </c>
      <c r="F72" s="295">
        <v>0</v>
      </c>
      <c r="G72" s="295">
        <v>0</v>
      </c>
      <c r="H72" s="295">
        <v>1.2818136170000003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9.9117100000000242</v>
      </c>
      <c r="O72" s="295">
        <v>0</v>
      </c>
      <c r="P72" s="295">
        <v>0</v>
      </c>
      <c r="Q72" s="295">
        <v>0</v>
      </c>
      <c r="R72" s="295">
        <v>0</v>
      </c>
      <c r="S72" s="295">
        <v>11.302583617000025</v>
      </c>
    </row>
    <row r="73" spans="1:178" ht="15" customHeight="1" x14ac:dyDescent="0.2">
      <c r="A73" s="295" t="s">
        <v>627</v>
      </c>
      <c r="B73" s="295">
        <v>0</v>
      </c>
      <c r="C73" s="295">
        <v>0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</row>
    <row r="74" spans="1:178" ht="15" customHeight="1" x14ac:dyDescent="0.2">
      <c r="A74" s="300" t="s">
        <v>630</v>
      </c>
      <c r="B74" s="300">
        <v>3.0506299999999986</v>
      </c>
      <c r="C74" s="300">
        <v>5.8336999999999524</v>
      </c>
      <c r="D74" s="300">
        <v>39.314410000000009</v>
      </c>
      <c r="E74" s="300">
        <v>9.4189994000000006</v>
      </c>
      <c r="F74" s="300">
        <v>0</v>
      </c>
      <c r="G74" s="300">
        <v>0</v>
      </c>
      <c r="H74" s="300">
        <v>31.356727604999996</v>
      </c>
      <c r="I74" s="300">
        <v>3.6267644000000003</v>
      </c>
      <c r="J74" s="300">
        <v>16.802540000000299</v>
      </c>
      <c r="K74" s="300">
        <v>69.251969999999815</v>
      </c>
      <c r="L74" s="300">
        <v>1.3972500000000001</v>
      </c>
      <c r="M74" s="300">
        <v>0</v>
      </c>
      <c r="N74" s="300">
        <v>1.29199</v>
      </c>
      <c r="O74" s="300">
        <v>16.999729000000002</v>
      </c>
      <c r="P74" s="300">
        <v>28.143709999999999</v>
      </c>
      <c r="Q74" s="300">
        <v>106.25665000000006</v>
      </c>
      <c r="R74" s="300">
        <v>0</v>
      </c>
      <c r="S74" s="300">
        <v>332.74507040500015</v>
      </c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  <c r="BF74" s="313"/>
      <c r="BG74" s="313"/>
      <c r="BH74" s="313"/>
      <c r="BI74" s="313"/>
      <c r="BJ74" s="313"/>
      <c r="BK74" s="313"/>
      <c r="BL74" s="313"/>
      <c r="BM74" s="313"/>
      <c r="BN74" s="313"/>
      <c r="BO74" s="313"/>
      <c r="BP74" s="313"/>
      <c r="BQ74" s="313"/>
      <c r="BR74" s="313"/>
      <c r="BS74" s="313"/>
      <c r="BT74" s="313"/>
      <c r="BU74" s="313"/>
      <c r="BV74" s="313"/>
      <c r="BW74" s="313"/>
      <c r="BX74" s="313"/>
      <c r="BY74" s="313"/>
      <c r="BZ74" s="313"/>
      <c r="CA74" s="313"/>
      <c r="CB74" s="313"/>
      <c r="CC74" s="313"/>
      <c r="CD74" s="313"/>
      <c r="CE74" s="313"/>
      <c r="CF74" s="313"/>
      <c r="CG74" s="313"/>
      <c r="CH74" s="313"/>
      <c r="CI74" s="313"/>
      <c r="CJ74" s="313"/>
      <c r="CK74" s="313"/>
      <c r="CL74" s="313"/>
      <c r="CM74" s="313"/>
      <c r="CN74" s="313"/>
      <c r="CO74" s="313"/>
      <c r="CP74" s="313"/>
      <c r="CQ74" s="313"/>
      <c r="CR74" s="313"/>
      <c r="CS74" s="313"/>
      <c r="CT74" s="313"/>
      <c r="CU74" s="313"/>
      <c r="CV74" s="313"/>
      <c r="CW74" s="313"/>
      <c r="CX74" s="313"/>
      <c r="CY74" s="313"/>
      <c r="CZ74" s="313"/>
      <c r="DA74" s="313"/>
      <c r="DB74" s="313"/>
      <c r="DC74" s="313"/>
      <c r="DD74" s="313"/>
      <c r="DE74" s="313"/>
      <c r="DF74" s="313"/>
      <c r="DG74" s="313"/>
      <c r="DH74" s="313"/>
      <c r="DI74" s="313"/>
      <c r="DJ74" s="313"/>
      <c r="DK74" s="313"/>
      <c r="DL74" s="313"/>
      <c r="DM74" s="313"/>
      <c r="DN74" s="313"/>
      <c r="DO74" s="313"/>
      <c r="DP74" s="313"/>
      <c r="DQ74" s="313"/>
      <c r="DR74" s="313"/>
      <c r="DS74" s="313"/>
      <c r="DT74" s="313"/>
      <c r="DU74" s="313"/>
      <c r="DV74" s="313"/>
      <c r="DW74" s="313"/>
      <c r="DX74" s="313"/>
      <c r="DY74" s="313"/>
      <c r="DZ74" s="313"/>
      <c r="EA74" s="313"/>
      <c r="EB74" s="313"/>
      <c r="EC74" s="313"/>
      <c r="ED74" s="313"/>
      <c r="EE74" s="313"/>
      <c r="EF74" s="313"/>
      <c r="EG74" s="313"/>
      <c r="EH74" s="313"/>
      <c r="EI74" s="313"/>
      <c r="EJ74" s="313"/>
      <c r="EK74" s="313"/>
      <c r="EL74" s="313"/>
      <c r="EM74" s="313"/>
      <c r="EN74" s="313"/>
      <c r="EO74" s="313"/>
      <c r="EP74" s="313"/>
      <c r="EQ74" s="313"/>
      <c r="ER74" s="313"/>
      <c r="ES74" s="313"/>
      <c r="ET74" s="313"/>
      <c r="EU74" s="313"/>
      <c r="EV74" s="313"/>
      <c r="EW74" s="313"/>
      <c r="EX74" s="313"/>
      <c r="EY74" s="313"/>
      <c r="EZ74" s="313"/>
      <c r="FA74" s="313"/>
      <c r="FB74" s="313"/>
      <c r="FC74" s="313"/>
      <c r="FD74" s="313"/>
      <c r="FE74" s="313"/>
      <c r="FF74" s="313"/>
      <c r="FG74" s="313"/>
      <c r="FH74" s="313"/>
      <c r="FI74" s="313"/>
      <c r="FJ74" s="313"/>
      <c r="FK74" s="313"/>
      <c r="FL74" s="313"/>
      <c r="FM74" s="313"/>
      <c r="FN74" s="313"/>
      <c r="FO74" s="313"/>
      <c r="FP74" s="313"/>
      <c r="FQ74" s="313"/>
      <c r="FR74" s="313"/>
      <c r="FS74" s="313"/>
      <c r="FT74" s="313"/>
      <c r="FU74" s="313"/>
      <c r="FV74" s="313"/>
    </row>
    <row r="75" spans="1:178" ht="15" customHeight="1" x14ac:dyDescent="0.2">
      <c r="A75" s="295" t="s">
        <v>625</v>
      </c>
      <c r="B75" s="295">
        <v>2.5380599999999998</v>
      </c>
      <c r="C75" s="295">
        <v>0</v>
      </c>
      <c r="D75" s="295">
        <v>0</v>
      </c>
      <c r="E75" s="295">
        <v>7.92</v>
      </c>
      <c r="F75" s="295">
        <v>0</v>
      </c>
      <c r="G75" s="295">
        <v>0</v>
      </c>
      <c r="H75" s="295">
        <v>9.3720761999999986</v>
      </c>
      <c r="I75" s="295">
        <v>0.6</v>
      </c>
      <c r="J75" s="295">
        <v>0</v>
      </c>
      <c r="K75" s="295">
        <v>25.818000000000001</v>
      </c>
      <c r="L75" s="295">
        <v>1.3972500000000001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47.645386200000004</v>
      </c>
    </row>
    <row r="76" spans="1:178" ht="15" customHeight="1" x14ac:dyDescent="0.2">
      <c r="A76" s="295" t="s">
        <v>626</v>
      </c>
      <c r="B76" s="295">
        <v>0.51256999999999886</v>
      </c>
      <c r="C76" s="295">
        <v>5.8336999999999524</v>
      </c>
      <c r="D76" s="295">
        <v>39.314410000000009</v>
      </c>
      <c r="E76" s="295">
        <v>1.4989994000000002</v>
      </c>
      <c r="F76" s="295">
        <v>0</v>
      </c>
      <c r="G76" s="295">
        <v>0</v>
      </c>
      <c r="H76" s="295">
        <v>21.516443199999998</v>
      </c>
      <c r="I76" s="295">
        <v>3.0267644000000002</v>
      </c>
      <c r="J76" s="295">
        <v>16.802540000000299</v>
      </c>
      <c r="K76" s="295">
        <v>43.433969999999817</v>
      </c>
      <c r="L76" s="295">
        <v>0</v>
      </c>
      <c r="M76" s="295">
        <v>0</v>
      </c>
      <c r="N76" s="295">
        <v>1.29199</v>
      </c>
      <c r="O76" s="295">
        <v>16.999729000000002</v>
      </c>
      <c r="P76" s="295">
        <v>28.143709999999999</v>
      </c>
      <c r="Q76" s="295">
        <v>106.25665000000006</v>
      </c>
      <c r="R76" s="295">
        <v>0</v>
      </c>
      <c r="S76" s="295">
        <v>284.63147600000013</v>
      </c>
    </row>
    <row r="77" spans="1:178" ht="15" customHeight="1" x14ac:dyDescent="0.2">
      <c r="A77" s="311" t="s">
        <v>454</v>
      </c>
      <c r="B77" s="295">
        <v>0</v>
      </c>
      <c r="C77" s="295">
        <v>0</v>
      </c>
      <c r="D77" s="295">
        <v>0</v>
      </c>
      <c r="E77" s="295">
        <v>0</v>
      </c>
      <c r="F77" s="295">
        <v>0</v>
      </c>
      <c r="G77" s="295">
        <v>0</v>
      </c>
      <c r="H77" s="295">
        <v>0.46820820500000015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v>0</v>
      </c>
      <c r="R77" s="295">
        <v>0</v>
      </c>
      <c r="S77" s="295">
        <v>0.46820820500000015</v>
      </c>
    </row>
    <row r="78" spans="1:178" ht="15" customHeight="1" thickBot="1" x14ac:dyDescent="0.25">
      <c r="A78" s="299" t="s">
        <v>627</v>
      </c>
      <c r="B78" s="299">
        <v>0</v>
      </c>
      <c r="C78" s="299">
        <v>0</v>
      </c>
      <c r="D78" s="299">
        <v>0</v>
      </c>
      <c r="E78" s="299">
        <v>0</v>
      </c>
      <c r="F78" s="299">
        <v>0</v>
      </c>
      <c r="G78" s="299">
        <v>0</v>
      </c>
      <c r="H78" s="299">
        <v>0</v>
      </c>
      <c r="I78" s="299">
        <v>0</v>
      </c>
      <c r="J78" s="299">
        <v>0</v>
      </c>
      <c r="K78" s="299">
        <v>0</v>
      </c>
      <c r="L78" s="299">
        <v>0</v>
      </c>
      <c r="M78" s="299">
        <v>0</v>
      </c>
      <c r="N78" s="299">
        <v>0</v>
      </c>
      <c r="O78" s="299">
        <v>0</v>
      </c>
      <c r="P78" s="299">
        <v>0</v>
      </c>
      <c r="Q78" s="299">
        <v>0</v>
      </c>
      <c r="R78" s="299">
        <v>0</v>
      </c>
      <c r="S78" s="299">
        <v>0</v>
      </c>
    </row>
    <row r="79" spans="1:178" x14ac:dyDescent="0.2">
      <c r="A79" s="307" t="s">
        <v>455</v>
      </c>
    </row>
    <row r="80" spans="1:178" x14ac:dyDescent="0.2">
      <c r="A80" s="307"/>
    </row>
  </sheetData>
  <mergeCells count="2">
    <mergeCell ref="A5:G6"/>
    <mergeCell ref="H5:S6"/>
  </mergeCells>
  <phoneticPr fontId="6" type="noConversion"/>
  <conditionalFormatting sqref="S8:S9">
    <cfRule type="expression" dxfId="47" priority="1021" stopIfTrue="1">
      <formula>#REF!=1</formula>
    </cfRule>
  </conditionalFormatting>
  <conditionalFormatting sqref="B8:R9">
    <cfRule type="expression" dxfId="46" priority="102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paperSize="8" scale="70" fitToWidth="2" orientation="portrait" r:id="rId1"/>
  <headerFooter alignWithMargins="0"/>
  <colBreaks count="1" manualBreakCount="1">
    <brk id="7" min="2" max="78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 enableFormatConditionsCalculation="0"/>
  <dimension ref="A1:CD115"/>
  <sheetViews>
    <sheetView showGridLines="0" zoomScaleNormal="100" workbookViewId="0">
      <pane xSplit="1" ySplit="8" topLeftCell="B9" activePane="bottomRight" state="frozen"/>
      <selection activeCell="W19" sqref="W19"/>
      <selection pane="topRight" activeCell="W19" sqref="W19"/>
      <selection pane="bottomLeft" activeCell="W19" sqref="W19"/>
      <selection pane="bottomRight" activeCell="A2" sqref="A2"/>
    </sheetView>
  </sheetViews>
  <sheetFormatPr defaultRowHeight="12.75" x14ac:dyDescent="0.2"/>
  <cols>
    <col min="1" max="1" width="55.5703125" style="302" customWidth="1"/>
    <col min="2" max="6" width="12.7109375" style="302" customWidth="1"/>
    <col min="7" max="7" width="12.140625" style="302" customWidth="1"/>
    <col min="8" max="19" width="12.7109375" style="302" customWidth="1"/>
    <col min="20" max="20" width="11.7109375" style="302" customWidth="1"/>
    <col min="21" max="21" width="10.28515625" style="302" customWidth="1"/>
    <col min="22" max="16384" width="9.140625" style="302"/>
  </cols>
  <sheetData>
    <row r="1" spans="1:79" x14ac:dyDescent="0.2">
      <c r="A1" s="757" t="s">
        <v>349</v>
      </c>
    </row>
    <row r="2" spans="1:79" x14ac:dyDescent="0.2">
      <c r="A2" s="757" t="s">
        <v>350</v>
      </c>
    </row>
    <row r="3" spans="1:79" s="1601" customFormat="1" ht="15" customHeight="1" x14ac:dyDescent="0.2">
      <c r="A3" s="1062" t="s">
        <v>986</v>
      </c>
      <c r="S3" s="1064" t="s">
        <v>987</v>
      </c>
    </row>
    <row r="4" spans="1:79" s="303" customFormat="1" ht="12" customHeight="1" x14ac:dyDescent="0.2"/>
    <row r="5" spans="1:79" s="303" customFormat="1" ht="18" customHeight="1" x14ac:dyDescent="0.2">
      <c r="A5" s="1861" t="s">
        <v>2000</v>
      </c>
      <c r="B5" s="1862"/>
      <c r="C5" s="1862"/>
      <c r="D5" s="1862"/>
      <c r="E5" s="1862"/>
      <c r="F5" s="1862"/>
      <c r="G5" s="1862"/>
      <c r="H5" s="1745" t="s">
        <v>3056</v>
      </c>
      <c r="I5" s="1745"/>
      <c r="J5" s="1745"/>
      <c r="K5" s="1745"/>
      <c r="L5" s="1745"/>
      <c r="M5" s="1745"/>
      <c r="N5" s="1745"/>
      <c r="O5" s="1745"/>
      <c r="P5" s="1745"/>
      <c r="Q5" s="1745"/>
      <c r="R5" s="1745"/>
      <c r="S5" s="1745"/>
      <c r="T5" s="1602"/>
      <c r="U5" s="1602"/>
    </row>
    <row r="6" spans="1:79" s="303" customFormat="1" ht="18" customHeight="1" x14ac:dyDescent="0.2">
      <c r="A6" s="1862"/>
      <c r="B6" s="1862"/>
      <c r="C6" s="1862"/>
      <c r="D6" s="1862"/>
      <c r="E6" s="1862"/>
      <c r="F6" s="1862"/>
      <c r="G6" s="1862"/>
      <c r="H6" s="1745"/>
      <c r="I6" s="1745"/>
      <c r="J6" s="1745"/>
      <c r="K6" s="1745"/>
      <c r="L6" s="1745"/>
      <c r="M6" s="1745"/>
      <c r="N6" s="1745"/>
      <c r="O6" s="1745"/>
      <c r="P6" s="1745"/>
      <c r="Q6" s="1745"/>
      <c r="R6" s="1745"/>
      <c r="S6" s="1745"/>
      <c r="T6" s="1602"/>
      <c r="U6" s="1602"/>
    </row>
    <row r="7" spans="1:79" s="303" customFormat="1" ht="12" customHeight="1" thickBot="1" x14ac:dyDescent="0.25">
      <c r="S7" s="304" t="s">
        <v>2077</v>
      </c>
    </row>
    <row r="8" spans="1:79" s="10" customFormat="1" ht="69.95" customHeight="1" thickBot="1" x14ac:dyDescent="0.25">
      <c r="A8" s="1266"/>
      <c r="B8" s="1275" t="s">
        <v>1420</v>
      </c>
      <c r="C8" s="1275" t="s">
        <v>798</v>
      </c>
      <c r="D8" s="1275" t="s">
        <v>831</v>
      </c>
      <c r="E8" s="1275" t="s">
        <v>1926</v>
      </c>
      <c r="F8" s="1275" t="s">
        <v>1542</v>
      </c>
      <c r="G8" s="1275" t="s">
        <v>1566</v>
      </c>
      <c r="H8" s="1275" t="s">
        <v>104</v>
      </c>
      <c r="I8" s="1275" t="s">
        <v>1421</v>
      </c>
      <c r="J8" s="1275" t="s">
        <v>1567</v>
      </c>
      <c r="K8" s="1275" t="s">
        <v>1532</v>
      </c>
      <c r="L8" s="1275" t="s">
        <v>958</v>
      </c>
      <c r="M8" s="1275" t="s">
        <v>1419</v>
      </c>
      <c r="N8" s="1275" t="s">
        <v>1533</v>
      </c>
      <c r="O8" s="1275" t="s">
        <v>1927</v>
      </c>
      <c r="P8" s="1275" t="s">
        <v>1536</v>
      </c>
      <c r="Q8" s="1275" t="s">
        <v>1537</v>
      </c>
      <c r="R8" s="1275" t="s">
        <v>1422</v>
      </c>
      <c r="S8" s="1276" t="s">
        <v>1164</v>
      </c>
      <c r="CA8" s="1603"/>
    </row>
    <row r="9" spans="1:79" s="306" customFormat="1" ht="15" customHeight="1" x14ac:dyDescent="0.2">
      <c r="A9" s="1604" t="s">
        <v>4</v>
      </c>
      <c r="B9" s="1277"/>
      <c r="C9" s="1270"/>
      <c r="D9" s="1270"/>
      <c r="E9" s="1270"/>
      <c r="F9" s="1270"/>
      <c r="G9" s="1270"/>
      <c r="H9" s="1270"/>
      <c r="I9" s="1270"/>
      <c r="J9" s="1270"/>
      <c r="K9" s="1270"/>
      <c r="L9" s="1270"/>
      <c r="M9" s="1270"/>
      <c r="N9" s="1270"/>
      <c r="O9" s="1270"/>
      <c r="P9" s="1270"/>
      <c r="Q9" s="1270"/>
      <c r="R9" s="1270"/>
      <c r="S9" s="1270"/>
      <c r="T9" s="1605"/>
      <c r="U9" s="310"/>
    </row>
    <row r="10" spans="1:79" s="1062" customFormat="1" ht="15" customHeight="1" x14ac:dyDescent="0.2">
      <c r="A10" s="1606" t="s">
        <v>5</v>
      </c>
      <c r="B10" s="1607"/>
      <c r="C10" s="1608"/>
      <c r="D10" s="1608"/>
      <c r="E10" s="1608"/>
      <c r="F10" s="1608"/>
      <c r="G10" s="1608"/>
      <c r="H10" s="1608"/>
      <c r="I10" s="1608"/>
      <c r="J10" s="1608"/>
      <c r="K10" s="1608"/>
      <c r="L10" s="1608"/>
      <c r="M10" s="1608"/>
      <c r="N10" s="1608"/>
      <c r="O10" s="1608"/>
      <c r="P10" s="1608"/>
      <c r="Q10" s="1608"/>
      <c r="R10" s="1608"/>
      <c r="S10" s="1608"/>
      <c r="T10" s="1609"/>
      <c r="U10" s="1610"/>
    </row>
    <row r="11" spans="1:79" s="1601" customFormat="1" ht="15" customHeight="1" x14ac:dyDescent="0.2">
      <c r="A11" s="1352" t="s">
        <v>2068</v>
      </c>
      <c r="B11" s="1611">
        <v>48671</v>
      </c>
      <c r="C11" s="1611">
        <v>38958</v>
      </c>
      <c r="D11" s="1611">
        <v>496876</v>
      </c>
      <c r="E11" s="1611">
        <v>0</v>
      </c>
      <c r="F11" s="1611">
        <v>436454</v>
      </c>
      <c r="G11" s="1611">
        <v>0</v>
      </c>
      <c r="H11" s="1611">
        <v>84854</v>
      </c>
      <c r="I11" s="1611">
        <v>23814</v>
      </c>
      <c r="J11" s="1611">
        <v>54137</v>
      </c>
      <c r="K11" s="1611">
        <v>388500</v>
      </c>
      <c r="L11" s="1611">
        <v>77850</v>
      </c>
      <c r="M11" s="1611">
        <v>0</v>
      </c>
      <c r="N11" s="1611">
        <v>161717</v>
      </c>
      <c r="O11" s="1611">
        <v>34968</v>
      </c>
      <c r="P11" s="1611">
        <v>132850</v>
      </c>
      <c r="Q11" s="1611">
        <v>250478</v>
      </c>
      <c r="R11" s="1611">
        <v>2718</v>
      </c>
      <c r="S11" s="1612">
        <v>2232845</v>
      </c>
      <c r="U11" s="1030"/>
    </row>
    <row r="12" spans="1:79" s="1601" customFormat="1" ht="15" customHeight="1" x14ac:dyDescent="0.2">
      <c r="A12" s="1352" t="s">
        <v>6</v>
      </c>
      <c r="B12" s="1611">
        <v>2447</v>
      </c>
      <c r="C12" s="1611">
        <v>11220</v>
      </c>
      <c r="D12" s="1611">
        <v>113864</v>
      </c>
      <c r="E12" s="1611">
        <v>19704</v>
      </c>
      <c r="F12" s="1611">
        <v>128527</v>
      </c>
      <c r="G12" s="1611">
        <v>2766</v>
      </c>
      <c r="H12" s="1611">
        <v>27781</v>
      </c>
      <c r="I12" s="1611">
        <v>15337</v>
      </c>
      <c r="J12" s="1611">
        <v>19199</v>
      </c>
      <c r="K12" s="1611">
        <v>129456</v>
      </c>
      <c r="L12" s="1611">
        <v>8222</v>
      </c>
      <c r="M12" s="1611">
        <v>18216</v>
      </c>
      <c r="N12" s="1611">
        <v>47565</v>
      </c>
      <c r="O12" s="1611">
        <v>27407</v>
      </c>
      <c r="P12" s="1611">
        <v>51950</v>
      </c>
      <c r="Q12" s="1611">
        <v>63677</v>
      </c>
      <c r="R12" s="1611">
        <v>23053</v>
      </c>
      <c r="S12" s="1612">
        <v>710391</v>
      </c>
      <c r="U12" s="1030"/>
    </row>
    <row r="13" spans="1:79" ht="15" customHeight="1" x14ac:dyDescent="0.2">
      <c r="A13" s="295" t="s">
        <v>641</v>
      </c>
      <c r="B13" s="591">
        <v>2406</v>
      </c>
      <c r="C13" s="591">
        <v>8429</v>
      </c>
      <c r="D13" s="591">
        <v>111746</v>
      </c>
      <c r="E13" s="591">
        <v>19056</v>
      </c>
      <c r="F13" s="591">
        <v>125231</v>
      </c>
      <c r="G13" s="591">
        <v>2748</v>
      </c>
      <c r="H13" s="591">
        <v>25697</v>
      </c>
      <c r="I13" s="591">
        <v>14098</v>
      </c>
      <c r="J13" s="591">
        <v>18878</v>
      </c>
      <c r="K13" s="591">
        <v>127922</v>
      </c>
      <c r="L13" s="591">
        <v>7116</v>
      </c>
      <c r="M13" s="591">
        <v>17538</v>
      </c>
      <c r="N13" s="591">
        <v>32890</v>
      </c>
      <c r="O13" s="591">
        <v>26007</v>
      </c>
      <c r="P13" s="591">
        <v>49475</v>
      </c>
      <c r="Q13" s="591">
        <v>63430</v>
      </c>
      <c r="R13" s="591">
        <v>21804</v>
      </c>
      <c r="S13" s="311">
        <v>674471</v>
      </c>
      <c r="U13" s="312"/>
    </row>
    <row r="14" spans="1:79" ht="15" customHeight="1" x14ac:dyDescent="0.2">
      <c r="A14" s="295" t="s">
        <v>62</v>
      </c>
      <c r="B14" s="591">
        <v>41</v>
      </c>
      <c r="C14" s="591">
        <v>2775</v>
      </c>
      <c r="D14" s="591">
        <v>2030</v>
      </c>
      <c r="E14" s="591">
        <v>648</v>
      </c>
      <c r="F14" s="591">
        <v>3296</v>
      </c>
      <c r="G14" s="591">
        <v>18</v>
      </c>
      <c r="H14" s="591">
        <v>2084</v>
      </c>
      <c r="I14" s="591">
        <v>1239</v>
      </c>
      <c r="J14" s="591">
        <v>321</v>
      </c>
      <c r="K14" s="591">
        <v>1021</v>
      </c>
      <c r="L14" s="591">
        <v>1054</v>
      </c>
      <c r="M14" s="591">
        <v>520</v>
      </c>
      <c r="N14" s="591">
        <v>14018</v>
      </c>
      <c r="O14" s="591">
        <v>1399</v>
      </c>
      <c r="P14" s="591">
        <v>2218</v>
      </c>
      <c r="Q14" s="591">
        <v>209</v>
      </c>
      <c r="R14" s="591">
        <v>1249</v>
      </c>
      <c r="S14" s="311">
        <v>34140</v>
      </c>
      <c r="U14" s="312"/>
    </row>
    <row r="15" spans="1:79" ht="15" customHeight="1" x14ac:dyDescent="0.2">
      <c r="A15" s="780" t="s">
        <v>437</v>
      </c>
      <c r="B15" s="591">
        <v>0</v>
      </c>
      <c r="C15" s="591">
        <v>16</v>
      </c>
      <c r="D15" s="591">
        <v>88</v>
      </c>
      <c r="E15" s="591">
        <v>0</v>
      </c>
      <c r="F15" s="591">
        <v>0</v>
      </c>
      <c r="G15" s="591">
        <v>0</v>
      </c>
      <c r="H15" s="591">
        <v>0</v>
      </c>
      <c r="I15" s="591">
        <v>0</v>
      </c>
      <c r="J15" s="591">
        <v>0</v>
      </c>
      <c r="K15" s="591">
        <v>513</v>
      </c>
      <c r="L15" s="591">
        <v>52</v>
      </c>
      <c r="M15" s="591">
        <v>158</v>
      </c>
      <c r="N15" s="591">
        <v>657</v>
      </c>
      <c r="O15" s="591">
        <v>1</v>
      </c>
      <c r="P15" s="591">
        <v>257</v>
      </c>
      <c r="Q15" s="591">
        <v>38</v>
      </c>
      <c r="R15" s="591">
        <v>0</v>
      </c>
      <c r="S15" s="311">
        <v>1780</v>
      </c>
      <c r="U15" s="312"/>
    </row>
    <row r="16" spans="1:79" s="1601" customFormat="1" ht="15" customHeight="1" x14ac:dyDescent="0.2">
      <c r="A16" s="1352" t="s">
        <v>7</v>
      </c>
      <c r="B16" s="1611">
        <v>6346</v>
      </c>
      <c r="C16" s="1611">
        <v>8855</v>
      </c>
      <c r="D16" s="1611">
        <v>66820</v>
      </c>
      <c r="E16" s="1611">
        <v>982</v>
      </c>
      <c r="F16" s="1611">
        <v>67150</v>
      </c>
      <c r="G16" s="1611">
        <v>366</v>
      </c>
      <c r="H16" s="1611">
        <v>17844</v>
      </c>
      <c r="I16" s="1611">
        <v>5498</v>
      </c>
      <c r="J16" s="1611">
        <v>13173</v>
      </c>
      <c r="K16" s="1611">
        <v>50514</v>
      </c>
      <c r="L16" s="1611">
        <v>12216</v>
      </c>
      <c r="M16" s="1611">
        <v>1083</v>
      </c>
      <c r="N16" s="1611">
        <v>27574</v>
      </c>
      <c r="O16" s="1611">
        <v>10393</v>
      </c>
      <c r="P16" s="1611">
        <v>26998</v>
      </c>
      <c r="Q16" s="1611">
        <v>35161</v>
      </c>
      <c r="R16" s="1611">
        <v>1306</v>
      </c>
      <c r="S16" s="1612">
        <v>352279</v>
      </c>
      <c r="U16" s="1030"/>
    </row>
    <row r="17" spans="1:21" ht="15" customHeight="1" x14ac:dyDescent="0.2">
      <c r="A17" s="295" t="s">
        <v>1541</v>
      </c>
      <c r="B17" s="591">
        <v>2</v>
      </c>
      <c r="C17" s="591">
        <v>43</v>
      </c>
      <c r="D17" s="591">
        <v>500</v>
      </c>
      <c r="E17" s="591">
        <v>0</v>
      </c>
      <c r="F17" s="591">
        <v>244</v>
      </c>
      <c r="G17" s="591">
        <v>0</v>
      </c>
      <c r="H17" s="591">
        <v>69</v>
      </c>
      <c r="I17" s="591">
        <v>3</v>
      </c>
      <c r="J17" s="591">
        <v>0</v>
      </c>
      <c r="K17" s="591">
        <v>28</v>
      </c>
      <c r="L17" s="591">
        <v>86</v>
      </c>
      <c r="M17" s="591">
        <v>0</v>
      </c>
      <c r="N17" s="591">
        <v>20</v>
      </c>
      <c r="O17" s="591">
        <v>0</v>
      </c>
      <c r="P17" s="591">
        <v>39</v>
      </c>
      <c r="Q17" s="591">
        <v>180</v>
      </c>
      <c r="R17" s="591">
        <v>2</v>
      </c>
      <c r="S17" s="311">
        <v>1216</v>
      </c>
      <c r="U17" s="312"/>
    </row>
    <row r="18" spans="1:21" ht="15" customHeight="1" x14ac:dyDescent="0.2">
      <c r="A18" s="295" t="s">
        <v>63</v>
      </c>
      <c r="B18" s="591">
        <v>1689</v>
      </c>
      <c r="C18" s="591">
        <v>1290</v>
      </c>
      <c r="D18" s="591">
        <v>6701</v>
      </c>
      <c r="E18" s="591">
        <v>0</v>
      </c>
      <c r="F18" s="591">
        <v>5489</v>
      </c>
      <c r="G18" s="591">
        <v>0</v>
      </c>
      <c r="H18" s="591">
        <v>2975</v>
      </c>
      <c r="I18" s="591">
        <v>1252</v>
      </c>
      <c r="J18" s="591">
        <v>1485</v>
      </c>
      <c r="K18" s="591">
        <v>4505</v>
      </c>
      <c r="L18" s="591">
        <v>4231</v>
      </c>
      <c r="M18" s="591">
        <v>0</v>
      </c>
      <c r="N18" s="591">
        <v>3999</v>
      </c>
      <c r="O18" s="591">
        <v>464</v>
      </c>
      <c r="P18" s="591">
        <v>1605</v>
      </c>
      <c r="Q18" s="591">
        <v>4128</v>
      </c>
      <c r="R18" s="591">
        <v>6</v>
      </c>
      <c r="S18" s="311">
        <v>39819</v>
      </c>
      <c r="U18" s="312"/>
    </row>
    <row r="19" spans="1:21" ht="15" customHeight="1" x14ac:dyDescent="0.2">
      <c r="A19" s="780" t="s">
        <v>439</v>
      </c>
      <c r="B19" s="591">
        <v>179</v>
      </c>
      <c r="C19" s="591">
        <v>4120</v>
      </c>
      <c r="D19" s="591">
        <v>3088</v>
      </c>
      <c r="E19" s="591">
        <v>8</v>
      </c>
      <c r="F19" s="591">
        <v>5613</v>
      </c>
      <c r="G19" s="591">
        <v>136</v>
      </c>
      <c r="H19" s="591">
        <v>842</v>
      </c>
      <c r="I19" s="591">
        <v>826</v>
      </c>
      <c r="J19" s="591">
        <v>51</v>
      </c>
      <c r="K19" s="591">
        <v>186</v>
      </c>
      <c r="L19" s="591">
        <v>919</v>
      </c>
      <c r="M19" s="591">
        <v>9</v>
      </c>
      <c r="N19" s="591">
        <v>3077</v>
      </c>
      <c r="O19" s="591">
        <v>279</v>
      </c>
      <c r="P19" s="591">
        <v>2927</v>
      </c>
      <c r="Q19" s="591">
        <v>1118</v>
      </c>
      <c r="R19" s="591">
        <v>37</v>
      </c>
      <c r="S19" s="311">
        <v>23415</v>
      </c>
      <c r="U19" s="312"/>
    </row>
    <row r="20" spans="1:21" ht="15" customHeight="1" x14ac:dyDescent="0.2">
      <c r="A20" s="780" t="s">
        <v>438</v>
      </c>
      <c r="B20" s="591">
        <v>4446</v>
      </c>
      <c r="C20" s="591">
        <v>2995</v>
      </c>
      <c r="D20" s="591">
        <v>52199</v>
      </c>
      <c r="E20" s="591">
        <v>891</v>
      </c>
      <c r="F20" s="591">
        <v>49339</v>
      </c>
      <c r="G20" s="591">
        <v>13</v>
      </c>
      <c r="H20" s="591">
        <v>12102</v>
      </c>
      <c r="I20" s="591">
        <v>2649</v>
      </c>
      <c r="J20" s="591">
        <v>10805</v>
      </c>
      <c r="K20" s="591">
        <v>44974</v>
      </c>
      <c r="L20" s="591">
        <v>6748</v>
      </c>
      <c r="M20" s="591">
        <v>19</v>
      </c>
      <c r="N20" s="591">
        <v>20417</v>
      </c>
      <c r="O20" s="591">
        <v>7728</v>
      </c>
      <c r="P20" s="591">
        <v>17172</v>
      </c>
      <c r="Q20" s="591">
        <v>20536</v>
      </c>
      <c r="R20" s="591">
        <v>415</v>
      </c>
      <c r="S20" s="311">
        <v>253448</v>
      </c>
    </row>
    <row r="21" spans="1:21" ht="15" customHeight="1" x14ac:dyDescent="0.2">
      <c r="A21" s="295" t="s">
        <v>1196</v>
      </c>
      <c r="B21" s="591">
        <v>30</v>
      </c>
      <c r="C21" s="591">
        <v>19</v>
      </c>
      <c r="D21" s="591">
        <v>324</v>
      </c>
      <c r="E21" s="591">
        <v>0</v>
      </c>
      <c r="F21" s="591">
        <v>295</v>
      </c>
      <c r="G21" s="591">
        <v>0</v>
      </c>
      <c r="H21" s="591">
        <v>52</v>
      </c>
      <c r="I21" s="591">
        <v>11</v>
      </c>
      <c r="J21" s="591">
        <v>42</v>
      </c>
      <c r="K21" s="591">
        <v>285</v>
      </c>
      <c r="L21" s="591">
        <v>70</v>
      </c>
      <c r="M21" s="591">
        <v>0</v>
      </c>
      <c r="N21" s="591">
        <v>61</v>
      </c>
      <c r="O21" s="591">
        <v>17</v>
      </c>
      <c r="P21" s="591">
        <v>110</v>
      </c>
      <c r="Q21" s="591">
        <v>213</v>
      </c>
      <c r="R21" s="591">
        <v>3</v>
      </c>
      <c r="S21" s="311">
        <v>1532</v>
      </c>
      <c r="U21" s="312"/>
    </row>
    <row r="22" spans="1:21" ht="15" customHeight="1" x14ac:dyDescent="0.2">
      <c r="A22" s="295" t="s">
        <v>404</v>
      </c>
      <c r="B22" s="591">
        <v>0</v>
      </c>
      <c r="C22" s="591">
        <v>303</v>
      </c>
      <c r="D22" s="591">
        <v>2023</v>
      </c>
      <c r="E22" s="591">
        <v>2</v>
      </c>
      <c r="F22" s="591">
        <v>6170</v>
      </c>
      <c r="G22" s="591">
        <v>200</v>
      </c>
      <c r="H22" s="591">
        <v>1804</v>
      </c>
      <c r="I22" s="591">
        <v>737</v>
      </c>
      <c r="J22" s="591">
        <v>747</v>
      </c>
      <c r="K22" s="591">
        <v>52</v>
      </c>
      <c r="L22" s="591">
        <v>22</v>
      </c>
      <c r="M22" s="591">
        <v>1055</v>
      </c>
      <c r="N22" s="591">
        <v>0</v>
      </c>
      <c r="O22" s="591">
        <v>1839</v>
      </c>
      <c r="P22" s="591">
        <v>2895</v>
      </c>
      <c r="Q22" s="591">
        <v>7209</v>
      </c>
      <c r="R22" s="591">
        <v>838</v>
      </c>
      <c r="S22" s="311">
        <v>25896</v>
      </c>
      <c r="U22" s="312"/>
    </row>
    <row r="23" spans="1:21" ht="15" customHeight="1" x14ac:dyDescent="0.2">
      <c r="A23" s="780" t="s">
        <v>4026</v>
      </c>
      <c r="B23" s="591">
        <v>0</v>
      </c>
      <c r="C23" s="591">
        <v>85</v>
      </c>
      <c r="D23" s="591">
        <v>1985</v>
      </c>
      <c r="E23" s="591">
        <v>81</v>
      </c>
      <c r="F23" s="591">
        <v>0</v>
      </c>
      <c r="G23" s="591">
        <v>17</v>
      </c>
      <c r="H23" s="591">
        <v>0</v>
      </c>
      <c r="I23" s="591">
        <v>20</v>
      </c>
      <c r="J23" s="591">
        <v>43</v>
      </c>
      <c r="K23" s="591">
        <v>484</v>
      </c>
      <c r="L23" s="591">
        <v>140</v>
      </c>
      <c r="M23" s="591">
        <v>0</v>
      </c>
      <c r="N23" s="591">
        <v>0</v>
      </c>
      <c r="O23" s="591">
        <v>66</v>
      </c>
      <c r="P23" s="591">
        <v>2250</v>
      </c>
      <c r="Q23" s="591">
        <v>1777</v>
      </c>
      <c r="R23" s="591">
        <v>5</v>
      </c>
      <c r="S23" s="311">
        <v>6953</v>
      </c>
      <c r="U23" s="312"/>
    </row>
    <row r="24" spans="1:21" s="1601" customFormat="1" ht="15" customHeight="1" x14ac:dyDescent="0.2">
      <c r="A24" s="1352" t="s">
        <v>2069</v>
      </c>
      <c r="B24" s="1611">
        <v>44772</v>
      </c>
      <c r="C24" s="1611">
        <v>41323</v>
      </c>
      <c r="D24" s="1611">
        <v>543920</v>
      </c>
      <c r="E24" s="1611">
        <v>18722</v>
      </c>
      <c r="F24" s="1611">
        <v>497831</v>
      </c>
      <c r="G24" s="1611">
        <v>2400</v>
      </c>
      <c r="H24" s="1611">
        <v>94791</v>
      </c>
      <c r="I24" s="1611">
        <v>33653</v>
      </c>
      <c r="J24" s="1611">
        <v>60163</v>
      </c>
      <c r="K24" s="1611">
        <v>467442</v>
      </c>
      <c r="L24" s="1611">
        <v>73856</v>
      </c>
      <c r="M24" s="1611">
        <v>17133</v>
      </c>
      <c r="N24" s="1611">
        <v>181708</v>
      </c>
      <c r="O24" s="1611">
        <v>51982</v>
      </c>
      <c r="P24" s="1611">
        <v>157802</v>
      </c>
      <c r="Q24" s="1611">
        <v>278994</v>
      </c>
      <c r="R24" s="1611">
        <v>24465</v>
      </c>
      <c r="S24" s="1612">
        <v>2590957</v>
      </c>
      <c r="U24" s="1030"/>
    </row>
    <row r="25" spans="1:21" s="1601" customFormat="1" ht="15" customHeight="1" x14ac:dyDescent="0.2">
      <c r="A25" s="1613"/>
      <c r="B25" s="1614"/>
      <c r="C25" s="1614"/>
      <c r="D25" s="1614"/>
      <c r="E25" s="1614"/>
      <c r="F25" s="1614"/>
      <c r="G25" s="1614"/>
      <c r="H25" s="1614"/>
      <c r="I25" s="1614"/>
      <c r="J25" s="1614"/>
      <c r="K25" s="1614"/>
      <c r="L25" s="1614"/>
      <c r="M25" s="1614"/>
      <c r="N25" s="1614"/>
      <c r="O25" s="1614"/>
      <c r="P25" s="1614"/>
      <c r="Q25" s="1614"/>
      <c r="R25" s="1614"/>
      <c r="S25" s="1615"/>
      <c r="U25" s="1030"/>
    </row>
    <row r="26" spans="1:21" s="1601" customFormat="1" ht="15" customHeight="1" x14ac:dyDescent="0.2">
      <c r="A26" s="1606" t="s">
        <v>8</v>
      </c>
      <c r="B26" s="1616"/>
      <c r="C26" s="1616"/>
      <c r="D26" s="1616"/>
      <c r="E26" s="1616"/>
      <c r="F26" s="1616"/>
      <c r="G26" s="1616"/>
      <c r="H26" s="1616"/>
      <c r="I26" s="1616"/>
      <c r="J26" s="1616"/>
      <c r="K26" s="1616"/>
      <c r="L26" s="1616"/>
      <c r="M26" s="1616"/>
      <c r="N26" s="1616"/>
      <c r="O26" s="1616"/>
      <c r="P26" s="1616"/>
      <c r="Q26" s="1616"/>
      <c r="R26" s="1616"/>
      <c r="S26" s="1617"/>
      <c r="U26" s="1030"/>
    </row>
    <row r="27" spans="1:21" s="1062" customFormat="1" ht="15" customHeight="1" x14ac:dyDescent="0.2">
      <c r="A27" s="1352" t="s">
        <v>2068</v>
      </c>
      <c r="B27" s="1611">
        <v>14097</v>
      </c>
      <c r="C27" s="1611">
        <v>33247</v>
      </c>
      <c r="D27" s="1618">
        <v>143813</v>
      </c>
      <c r="E27" s="1611">
        <v>0</v>
      </c>
      <c r="F27" s="1611">
        <v>53689</v>
      </c>
      <c r="G27" s="1611">
        <v>0</v>
      </c>
      <c r="H27" s="1611">
        <v>11750</v>
      </c>
      <c r="I27" s="1611">
        <v>2250</v>
      </c>
      <c r="J27" s="1611">
        <v>13552</v>
      </c>
      <c r="K27" s="1611">
        <v>179741</v>
      </c>
      <c r="L27" s="1611">
        <v>14194</v>
      </c>
      <c r="M27" s="1611">
        <v>0</v>
      </c>
      <c r="N27" s="1611">
        <v>32134</v>
      </c>
      <c r="O27" s="1611">
        <v>26028</v>
      </c>
      <c r="P27" s="1611">
        <v>86626</v>
      </c>
      <c r="Q27" s="1611">
        <v>90317</v>
      </c>
      <c r="R27" s="1611">
        <v>4586</v>
      </c>
      <c r="S27" s="1612">
        <v>706024</v>
      </c>
      <c r="U27" s="1610"/>
    </row>
    <row r="28" spans="1:21" s="1062" customFormat="1" ht="15" customHeight="1" x14ac:dyDescent="0.2">
      <c r="A28" s="1352" t="s">
        <v>6</v>
      </c>
      <c r="B28" s="1611">
        <v>216</v>
      </c>
      <c r="C28" s="1611">
        <v>3381</v>
      </c>
      <c r="D28" s="1611">
        <v>32241</v>
      </c>
      <c r="E28" s="1611">
        <v>22769</v>
      </c>
      <c r="F28" s="1611">
        <v>25575</v>
      </c>
      <c r="G28" s="1611">
        <v>133</v>
      </c>
      <c r="H28" s="1611">
        <v>27626</v>
      </c>
      <c r="I28" s="1611">
        <v>4439</v>
      </c>
      <c r="J28" s="1611">
        <v>11568</v>
      </c>
      <c r="K28" s="1611">
        <v>38232</v>
      </c>
      <c r="L28" s="1611">
        <v>2199</v>
      </c>
      <c r="M28" s="1611">
        <v>33117</v>
      </c>
      <c r="N28" s="1611">
        <v>11270</v>
      </c>
      <c r="O28" s="1611">
        <v>12075</v>
      </c>
      <c r="P28" s="1611">
        <v>34744</v>
      </c>
      <c r="Q28" s="1611">
        <v>51179</v>
      </c>
      <c r="R28" s="1611">
        <v>18195</v>
      </c>
      <c r="S28" s="1612">
        <v>328959</v>
      </c>
      <c r="U28" s="1610"/>
    </row>
    <row r="29" spans="1:21" ht="15" customHeight="1" x14ac:dyDescent="0.2">
      <c r="A29" s="295" t="s">
        <v>641</v>
      </c>
      <c r="B29" s="591">
        <v>209</v>
      </c>
      <c r="C29" s="591">
        <v>2969</v>
      </c>
      <c r="D29" s="592">
        <v>28836</v>
      </c>
      <c r="E29" s="591">
        <v>22434</v>
      </c>
      <c r="F29" s="591">
        <v>16046</v>
      </c>
      <c r="G29" s="591">
        <v>95</v>
      </c>
      <c r="H29" s="591">
        <v>26987</v>
      </c>
      <c r="I29" s="591">
        <v>4352</v>
      </c>
      <c r="J29" s="591">
        <v>11435</v>
      </c>
      <c r="K29" s="591">
        <v>37321</v>
      </c>
      <c r="L29" s="591">
        <v>2002</v>
      </c>
      <c r="M29" s="591">
        <v>31976</v>
      </c>
      <c r="N29" s="591">
        <v>1284</v>
      </c>
      <c r="O29" s="591">
        <v>11556</v>
      </c>
      <c r="P29" s="591">
        <v>27913</v>
      </c>
      <c r="Q29" s="591">
        <v>49171</v>
      </c>
      <c r="R29" s="591">
        <v>16824</v>
      </c>
      <c r="S29" s="311">
        <v>291410</v>
      </c>
      <c r="U29" s="312"/>
    </row>
    <row r="30" spans="1:21" ht="15" customHeight="1" x14ac:dyDescent="0.2">
      <c r="A30" s="295" t="s">
        <v>62</v>
      </c>
      <c r="B30" s="591">
        <v>7</v>
      </c>
      <c r="C30" s="591">
        <v>327</v>
      </c>
      <c r="D30" s="592">
        <v>1420</v>
      </c>
      <c r="E30" s="591">
        <v>254</v>
      </c>
      <c r="F30" s="591">
        <v>9529</v>
      </c>
      <c r="G30" s="591">
        <v>21</v>
      </c>
      <c r="H30" s="591">
        <v>639</v>
      </c>
      <c r="I30" s="591">
        <v>67</v>
      </c>
      <c r="J30" s="591">
        <v>90</v>
      </c>
      <c r="K30" s="591">
        <v>427</v>
      </c>
      <c r="L30" s="591">
        <v>57</v>
      </c>
      <c r="M30" s="591">
        <v>1141</v>
      </c>
      <c r="N30" s="591">
        <v>9986</v>
      </c>
      <c r="O30" s="591">
        <v>453</v>
      </c>
      <c r="P30" s="591">
        <v>4581</v>
      </c>
      <c r="Q30" s="591">
        <v>231</v>
      </c>
      <c r="R30" s="591">
        <v>1366</v>
      </c>
      <c r="S30" s="311">
        <v>30596</v>
      </c>
      <c r="U30" s="312"/>
    </row>
    <row r="31" spans="1:21" ht="15" customHeight="1" x14ac:dyDescent="0.2">
      <c r="A31" s="780" t="s">
        <v>437</v>
      </c>
      <c r="B31" s="591">
        <v>0</v>
      </c>
      <c r="C31" s="591">
        <v>85</v>
      </c>
      <c r="D31" s="592">
        <v>1985</v>
      </c>
      <c r="E31" s="591">
        <v>81</v>
      </c>
      <c r="F31" s="591">
        <v>0</v>
      </c>
      <c r="G31" s="591">
        <v>17</v>
      </c>
      <c r="H31" s="591">
        <v>0</v>
      </c>
      <c r="I31" s="591">
        <v>20</v>
      </c>
      <c r="J31" s="591">
        <v>43</v>
      </c>
      <c r="K31" s="591">
        <v>484</v>
      </c>
      <c r="L31" s="591">
        <v>140</v>
      </c>
      <c r="M31" s="591">
        <v>0</v>
      </c>
      <c r="N31" s="591">
        <v>0</v>
      </c>
      <c r="O31" s="591">
        <v>66</v>
      </c>
      <c r="P31" s="591">
        <v>2250</v>
      </c>
      <c r="Q31" s="591">
        <v>1777</v>
      </c>
      <c r="R31" s="591">
        <v>5</v>
      </c>
      <c r="S31" s="311">
        <v>6953</v>
      </c>
      <c r="U31" s="312"/>
    </row>
    <row r="32" spans="1:21" s="1062" customFormat="1" ht="15" customHeight="1" x14ac:dyDescent="0.2">
      <c r="A32" s="1352" t="s">
        <v>7</v>
      </c>
      <c r="B32" s="1611">
        <v>1294</v>
      </c>
      <c r="C32" s="1611">
        <v>8078</v>
      </c>
      <c r="D32" s="1611">
        <v>19256</v>
      </c>
      <c r="E32" s="1611">
        <v>807</v>
      </c>
      <c r="F32" s="1611">
        <v>7299</v>
      </c>
      <c r="G32" s="1611">
        <v>2</v>
      </c>
      <c r="H32" s="1611">
        <v>6186</v>
      </c>
      <c r="I32" s="1611">
        <v>378</v>
      </c>
      <c r="J32" s="1611">
        <v>4801</v>
      </c>
      <c r="K32" s="1611">
        <v>31876</v>
      </c>
      <c r="L32" s="1611">
        <v>3561</v>
      </c>
      <c r="M32" s="1611">
        <v>690</v>
      </c>
      <c r="N32" s="1611">
        <v>4698</v>
      </c>
      <c r="O32" s="1611">
        <v>4743</v>
      </c>
      <c r="P32" s="1611">
        <v>14173</v>
      </c>
      <c r="Q32" s="1611">
        <v>20784</v>
      </c>
      <c r="R32" s="1611">
        <v>3849</v>
      </c>
      <c r="S32" s="1612">
        <v>132475</v>
      </c>
      <c r="U32" s="1610"/>
    </row>
    <row r="33" spans="1:21" ht="15" customHeight="1" x14ac:dyDescent="0.2">
      <c r="A33" s="295" t="s">
        <v>1541</v>
      </c>
      <c r="B33" s="591">
        <v>3</v>
      </c>
      <c r="C33" s="591">
        <v>41</v>
      </c>
      <c r="D33" s="592">
        <v>10</v>
      </c>
      <c r="E33" s="591">
        <v>0</v>
      </c>
      <c r="F33" s="591">
        <v>4</v>
      </c>
      <c r="G33" s="591">
        <v>0</v>
      </c>
      <c r="H33" s="591">
        <v>2</v>
      </c>
      <c r="I33" s="591">
        <v>0</v>
      </c>
      <c r="J33" s="591">
        <v>0</v>
      </c>
      <c r="K33" s="591">
        <v>7</v>
      </c>
      <c r="L33" s="591">
        <v>5</v>
      </c>
      <c r="M33" s="591">
        <v>0</v>
      </c>
      <c r="N33" s="591">
        <v>0</v>
      </c>
      <c r="O33" s="591">
        <v>0</v>
      </c>
      <c r="P33" s="591">
        <v>39</v>
      </c>
      <c r="Q33" s="591">
        <v>9</v>
      </c>
      <c r="R33" s="591">
        <v>0</v>
      </c>
      <c r="S33" s="311">
        <v>120</v>
      </c>
      <c r="U33" s="312"/>
    </row>
    <row r="34" spans="1:21" ht="15" customHeight="1" x14ac:dyDescent="0.2">
      <c r="A34" s="295" t="s">
        <v>63</v>
      </c>
      <c r="B34" s="591">
        <v>372</v>
      </c>
      <c r="C34" s="591">
        <v>2045</v>
      </c>
      <c r="D34" s="592">
        <v>1342</v>
      </c>
      <c r="E34" s="591">
        <v>0</v>
      </c>
      <c r="F34" s="591">
        <v>223</v>
      </c>
      <c r="G34" s="591">
        <v>0</v>
      </c>
      <c r="H34" s="591">
        <v>354</v>
      </c>
      <c r="I34" s="591">
        <v>60</v>
      </c>
      <c r="J34" s="591">
        <v>325</v>
      </c>
      <c r="K34" s="591">
        <v>5890</v>
      </c>
      <c r="L34" s="591">
        <v>1737</v>
      </c>
      <c r="M34" s="591">
        <v>0</v>
      </c>
      <c r="N34" s="591">
        <v>592</v>
      </c>
      <c r="O34" s="591">
        <v>141</v>
      </c>
      <c r="P34" s="591">
        <v>828</v>
      </c>
      <c r="Q34" s="591">
        <v>7342</v>
      </c>
      <c r="R34" s="591">
        <v>4</v>
      </c>
      <c r="S34" s="311">
        <v>21255</v>
      </c>
      <c r="U34" s="312"/>
    </row>
    <row r="35" spans="1:21" ht="15" customHeight="1" x14ac:dyDescent="0.2">
      <c r="A35" s="780" t="s">
        <v>439</v>
      </c>
      <c r="B35" s="591">
        <v>17</v>
      </c>
      <c r="C35" s="591">
        <v>857</v>
      </c>
      <c r="D35" s="592">
        <v>372</v>
      </c>
      <c r="E35" s="591">
        <v>1</v>
      </c>
      <c r="F35" s="591">
        <v>420</v>
      </c>
      <c r="G35" s="591">
        <v>2</v>
      </c>
      <c r="H35" s="591">
        <v>750</v>
      </c>
      <c r="I35" s="591">
        <v>22</v>
      </c>
      <c r="J35" s="591">
        <v>24</v>
      </c>
      <c r="K35" s="591">
        <v>273</v>
      </c>
      <c r="L35" s="591">
        <v>88</v>
      </c>
      <c r="M35" s="591">
        <v>46</v>
      </c>
      <c r="N35" s="591">
        <v>207</v>
      </c>
      <c r="O35" s="591">
        <v>219</v>
      </c>
      <c r="P35" s="591">
        <v>2544</v>
      </c>
      <c r="Q35" s="591">
        <v>1216</v>
      </c>
      <c r="R35" s="591">
        <v>3202</v>
      </c>
      <c r="S35" s="311">
        <v>10260</v>
      </c>
      <c r="U35" s="312"/>
    </row>
    <row r="36" spans="1:21" ht="15" customHeight="1" x14ac:dyDescent="0.2">
      <c r="A36" s="780" t="s">
        <v>438</v>
      </c>
      <c r="B36" s="591">
        <v>895</v>
      </c>
      <c r="C36" s="591">
        <v>5039</v>
      </c>
      <c r="D36" s="591">
        <v>17093</v>
      </c>
      <c r="E36" s="591">
        <v>623</v>
      </c>
      <c r="F36" s="591">
        <v>6558</v>
      </c>
      <c r="G36" s="591">
        <v>0</v>
      </c>
      <c r="H36" s="591">
        <v>3809</v>
      </c>
      <c r="I36" s="591">
        <v>286</v>
      </c>
      <c r="J36" s="591">
        <v>4315</v>
      </c>
      <c r="K36" s="591">
        <v>25107</v>
      </c>
      <c r="L36" s="591">
        <v>1668</v>
      </c>
      <c r="M36" s="591">
        <v>120</v>
      </c>
      <c r="N36" s="591">
        <v>3886</v>
      </c>
      <c r="O36" s="591">
        <v>3940</v>
      </c>
      <c r="P36" s="591">
        <v>10030</v>
      </c>
      <c r="Q36" s="591">
        <v>10098</v>
      </c>
      <c r="R36" s="591">
        <v>610</v>
      </c>
      <c r="S36" s="311">
        <v>94077</v>
      </c>
    </row>
    <row r="37" spans="1:21" ht="15" customHeight="1" x14ac:dyDescent="0.2">
      <c r="A37" s="295" t="s">
        <v>1196</v>
      </c>
      <c r="B37" s="591">
        <v>7</v>
      </c>
      <c r="C37" s="591">
        <v>15</v>
      </c>
      <c r="D37" s="592">
        <v>65</v>
      </c>
      <c r="E37" s="591">
        <v>3</v>
      </c>
      <c r="F37" s="591">
        <v>31</v>
      </c>
      <c r="G37" s="591">
        <v>0</v>
      </c>
      <c r="H37" s="591">
        <v>3</v>
      </c>
      <c r="I37" s="591">
        <v>1</v>
      </c>
      <c r="J37" s="591">
        <v>2</v>
      </c>
      <c r="K37" s="591">
        <v>83</v>
      </c>
      <c r="L37" s="591">
        <v>9</v>
      </c>
      <c r="M37" s="591">
        <v>3</v>
      </c>
      <c r="N37" s="591">
        <v>13</v>
      </c>
      <c r="O37" s="591">
        <v>12</v>
      </c>
      <c r="P37" s="591">
        <v>59</v>
      </c>
      <c r="Q37" s="591">
        <v>35</v>
      </c>
      <c r="R37" s="591">
        <v>4</v>
      </c>
      <c r="S37" s="311">
        <v>345</v>
      </c>
      <c r="U37" s="312"/>
    </row>
    <row r="38" spans="1:21" ht="15" customHeight="1" x14ac:dyDescent="0.2">
      <c r="A38" s="295" t="s">
        <v>404</v>
      </c>
      <c r="B38" s="591">
        <v>0</v>
      </c>
      <c r="C38" s="591">
        <v>65</v>
      </c>
      <c r="D38" s="592">
        <v>286</v>
      </c>
      <c r="E38" s="591">
        <v>180</v>
      </c>
      <c r="F38" s="591">
        <v>63</v>
      </c>
      <c r="G38" s="591">
        <v>0</v>
      </c>
      <c r="H38" s="591">
        <v>1268</v>
      </c>
      <c r="I38" s="591">
        <v>9</v>
      </c>
      <c r="J38" s="591">
        <v>135</v>
      </c>
      <c r="K38" s="591">
        <v>3</v>
      </c>
      <c r="L38" s="591">
        <v>2</v>
      </c>
      <c r="M38" s="591">
        <v>363</v>
      </c>
      <c r="N38" s="591">
        <v>0</v>
      </c>
      <c r="O38" s="591">
        <v>430</v>
      </c>
      <c r="P38" s="591">
        <v>416</v>
      </c>
      <c r="Q38" s="591">
        <v>2046</v>
      </c>
      <c r="R38" s="591">
        <v>29</v>
      </c>
      <c r="S38" s="311">
        <v>5295</v>
      </c>
      <c r="U38" s="312"/>
    </row>
    <row r="39" spans="1:21" ht="15" customHeight="1" x14ac:dyDescent="0.2">
      <c r="A39" s="780" t="s">
        <v>4026</v>
      </c>
      <c r="B39" s="591">
        <v>0</v>
      </c>
      <c r="C39" s="591">
        <v>16</v>
      </c>
      <c r="D39" s="592">
        <v>88</v>
      </c>
      <c r="E39" s="591">
        <v>0</v>
      </c>
      <c r="F39" s="591">
        <v>0</v>
      </c>
      <c r="G39" s="591">
        <v>0</v>
      </c>
      <c r="H39" s="591">
        <v>0</v>
      </c>
      <c r="I39" s="591">
        <v>0</v>
      </c>
      <c r="J39" s="591">
        <v>0</v>
      </c>
      <c r="K39" s="591">
        <v>513</v>
      </c>
      <c r="L39" s="591">
        <v>52</v>
      </c>
      <c r="M39" s="591">
        <v>158</v>
      </c>
      <c r="N39" s="591">
        <v>0</v>
      </c>
      <c r="O39" s="591">
        <v>1</v>
      </c>
      <c r="P39" s="591">
        <v>257</v>
      </c>
      <c r="Q39" s="591">
        <v>38</v>
      </c>
      <c r="R39" s="591">
        <v>0</v>
      </c>
      <c r="S39" s="311">
        <v>1123</v>
      </c>
      <c r="U39" s="312"/>
    </row>
    <row r="40" spans="1:21" s="1062" customFormat="1" ht="15" customHeight="1" x14ac:dyDescent="0.2">
      <c r="A40" s="1352" t="s">
        <v>2069</v>
      </c>
      <c r="B40" s="1611">
        <v>13019</v>
      </c>
      <c r="C40" s="1611">
        <v>28550</v>
      </c>
      <c r="D40" s="1618">
        <v>156798</v>
      </c>
      <c r="E40" s="1611">
        <v>21962</v>
      </c>
      <c r="F40" s="1611">
        <v>71965</v>
      </c>
      <c r="G40" s="1611">
        <v>131</v>
      </c>
      <c r="H40" s="1611">
        <v>33190</v>
      </c>
      <c r="I40" s="1611">
        <v>6311</v>
      </c>
      <c r="J40" s="1611">
        <v>20319</v>
      </c>
      <c r="K40" s="1611">
        <v>186097</v>
      </c>
      <c r="L40" s="1611">
        <v>12832</v>
      </c>
      <c r="M40" s="1611">
        <v>32427</v>
      </c>
      <c r="N40" s="1611">
        <v>38706</v>
      </c>
      <c r="O40" s="1611">
        <v>33360</v>
      </c>
      <c r="P40" s="1611">
        <v>107197</v>
      </c>
      <c r="Q40" s="1611">
        <v>120712</v>
      </c>
      <c r="R40" s="1611">
        <v>18932</v>
      </c>
      <c r="S40" s="1612">
        <v>902508</v>
      </c>
      <c r="U40" s="1610"/>
    </row>
    <row r="41" spans="1:21" s="1601" customFormat="1" ht="15" customHeight="1" x14ac:dyDescent="0.2">
      <c r="A41" s="1613"/>
      <c r="B41" s="1614"/>
      <c r="C41" s="1614"/>
      <c r="D41" s="1614"/>
      <c r="E41" s="1614"/>
      <c r="F41" s="1614"/>
      <c r="G41" s="1614"/>
      <c r="H41" s="1614"/>
      <c r="I41" s="1614"/>
      <c r="J41" s="1614"/>
      <c r="K41" s="1614"/>
      <c r="L41" s="1614"/>
      <c r="M41" s="1614"/>
      <c r="N41" s="1614"/>
      <c r="O41" s="1614"/>
      <c r="P41" s="1614"/>
      <c r="Q41" s="1614"/>
      <c r="R41" s="1614"/>
      <c r="S41" s="1613"/>
      <c r="U41" s="1030"/>
    </row>
    <row r="42" spans="1:21" s="1601" customFormat="1" ht="15" customHeight="1" x14ac:dyDescent="0.2">
      <c r="A42" s="1268" t="s">
        <v>643</v>
      </c>
      <c r="B42" s="1619"/>
      <c r="C42" s="1619"/>
      <c r="D42" s="1619"/>
      <c r="E42" s="1619"/>
      <c r="F42" s="1619"/>
      <c r="G42" s="1619"/>
      <c r="H42" s="1619"/>
      <c r="I42" s="1619"/>
      <c r="J42" s="1619"/>
      <c r="K42" s="1619"/>
      <c r="L42" s="1619"/>
      <c r="M42" s="1619"/>
      <c r="N42" s="1619"/>
      <c r="O42" s="1619"/>
      <c r="P42" s="1619"/>
      <c r="Q42" s="1619"/>
      <c r="R42" s="1619"/>
      <c r="S42" s="1620"/>
      <c r="U42" s="1030"/>
    </row>
    <row r="43" spans="1:21" s="1601" customFormat="1" ht="15" customHeight="1" x14ac:dyDescent="0.2">
      <c r="A43" s="1606" t="s">
        <v>5</v>
      </c>
      <c r="B43" s="1616"/>
      <c r="C43" s="1616"/>
      <c r="D43" s="1616"/>
      <c r="E43" s="1616"/>
      <c r="F43" s="1616"/>
      <c r="G43" s="1616"/>
      <c r="H43" s="1616"/>
      <c r="I43" s="1616"/>
      <c r="J43" s="1616"/>
      <c r="K43" s="1616"/>
      <c r="L43" s="1616"/>
      <c r="M43" s="1616"/>
      <c r="N43" s="1616"/>
      <c r="O43" s="1616"/>
      <c r="P43" s="1616"/>
      <c r="Q43" s="1616"/>
      <c r="R43" s="1616"/>
      <c r="S43" s="1617"/>
      <c r="U43" s="1030"/>
    </row>
    <row r="44" spans="1:21" s="1062" customFormat="1" ht="15" customHeight="1" x14ac:dyDescent="0.2">
      <c r="A44" s="1352" t="s">
        <v>2068</v>
      </c>
      <c r="B44" s="1611">
        <v>91685.191948499996</v>
      </c>
      <c r="C44" s="1611">
        <v>318129.78408887418</v>
      </c>
      <c r="D44" s="1618">
        <v>2366140.9683339456</v>
      </c>
      <c r="E44" s="1611">
        <v>0</v>
      </c>
      <c r="F44" s="1611">
        <v>2376882.8779481212</v>
      </c>
      <c r="G44" s="1611">
        <v>0</v>
      </c>
      <c r="H44" s="1611">
        <v>401315.49524442025</v>
      </c>
      <c r="I44" s="1611">
        <v>80592.998033158001</v>
      </c>
      <c r="J44" s="1611">
        <v>86074.405149999977</v>
      </c>
      <c r="K44" s="1611">
        <v>1593859.4734443005</v>
      </c>
      <c r="L44" s="1611">
        <v>540821.3366596445</v>
      </c>
      <c r="M44" s="1611">
        <v>0</v>
      </c>
      <c r="N44" s="1611">
        <v>619740.57200000004</v>
      </c>
      <c r="O44" s="1611">
        <v>39179.985206830148</v>
      </c>
      <c r="P44" s="1611">
        <v>405391.56248000002</v>
      </c>
      <c r="Q44" s="1611">
        <v>1690315.3219999999</v>
      </c>
      <c r="R44" s="1611">
        <v>22119.42223</v>
      </c>
      <c r="S44" s="1352">
        <v>10632249.394767795</v>
      </c>
      <c r="U44" s="1610"/>
    </row>
    <row r="45" spans="1:21" s="1062" customFormat="1" ht="15" customHeight="1" x14ac:dyDescent="0.2">
      <c r="A45" s="1352" t="s">
        <v>6</v>
      </c>
      <c r="B45" s="1611">
        <v>43673.336389967299</v>
      </c>
      <c r="C45" s="1611">
        <v>170514.52008976284</v>
      </c>
      <c r="D45" s="1611">
        <v>1276752.2893879027</v>
      </c>
      <c r="E45" s="1611">
        <v>15291.829730975933</v>
      </c>
      <c r="F45" s="1611">
        <v>1221750.2548291846</v>
      </c>
      <c r="G45" s="1611">
        <v>5916.5896004999995</v>
      </c>
      <c r="H45" s="1611">
        <v>217904.19860586629</v>
      </c>
      <c r="I45" s="1611">
        <v>98246.754638947488</v>
      </c>
      <c r="J45" s="1611">
        <v>110634.7093600002</v>
      </c>
      <c r="K45" s="1611">
        <v>899006.68329000007</v>
      </c>
      <c r="L45" s="1611">
        <v>205032.3279</v>
      </c>
      <c r="M45" s="1611">
        <v>12797.24008033023</v>
      </c>
      <c r="N45" s="1611">
        <v>400131.9737627015</v>
      </c>
      <c r="O45" s="1611">
        <v>76812.916123153831</v>
      </c>
      <c r="P45" s="1611">
        <v>265343.82218000002</v>
      </c>
      <c r="Q45" s="1611">
        <v>1135047.7647265915</v>
      </c>
      <c r="R45" s="1611">
        <v>95090.808380000002</v>
      </c>
      <c r="S45" s="1352">
        <v>6249948.0190758845</v>
      </c>
      <c r="U45" s="1610"/>
    </row>
    <row r="46" spans="1:21" ht="15" customHeight="1" x14ac:dyDescent="0.2">
      <c r="A46" s="295" t="s">
        <v>4027</v>
      </c>
      <c r="B46" s="591">
        <v>39647.5348339673</v>
      </c>
      <c r="C46" s="591">
        <v>103969.49280976283</v>
      </c>
      <c r="D46" s="592">
        <v>1036381.2573430111</v>
      </c>
      <c r="E46" s="591">
        <v>0</v>
      </c>
      <c r="F46" s="591">
        <v>1028991.5288371147</v>
      </c>
      <c r="G46" s="591">
        <v>0</v>
      </c>
      <c r="H46" s="591">
        <v>143470.17600000001</v>
      </c>
      <c r="I46" s="591">
        <v>4880.5123451128902</v>
      </c>
      <c r="J46" s="591">
        <v>60988.817680000138</v>
      </c>
      <c r="K46" s="591">
        <v>703896.50109999999</v>
      </c>
      <c r="L46" s="591">
        <v>116081.27051</v>
      </c>
      <c r="M46" s="591">
        <v>0</v>
      </c>
      <c r="N46" s="591">
        <v>0</v>
      </c>
      <c r="O46" s="591">
        <v>33567.208063723701</v>
      </c>
      <c r="P46" s="591">
        <v>188594.89002000002</v>
      </c>
      <c r="Q46" s="591">
        <v>668731.95038795285</v>
      </c>
      <c r="R46" s="591">
        <v>6503.7625800000005</v>
      </c>
      <c r="S46" s="295">
        <v>4135704.9025106453</v>
      </c>
      <c r="U46" s="312"/>
    </row>
    <row r="47" spans="1:21" ht="15" customHeight="1" x14ac:dyDescent="0.2">
      <c r="A47" s="295" t="s">
        <v>641</v>
      </c>
      <c r="B47" s="591">
        <v>3369.7839097999999</v>
      </c>
      <c r="C47" s="591">
        <v>23478.276300000005</v>
      </c>
      <c r="D47" s="592">
        <v>191265.66559366303</v>
      </c>
      <c r="E47" s="591">
        <v>7490.105468396443</v>
      </c>
      <c r="F47" s="591">
        <v>119557.78584871047</v>
      </c>
      <c r="G47" s="591">
        <v>5527.7385427999998</v>
      </c>
      <c r="H47" s="591">
        <v>31508.656264554524</v>
      </c>
      <c r="I47" s="591">
        <v>73278.560045995808</v>
      </c>
      <c r="J47" s="591">
        <v>42831.544780000055</v>
      </c>
      <c r="K47" s="591">
        <v>151490.57709999999</v>
      </c>
      <c r="L47" s="591">
        <v>50299.594819999998</v>
      </c>
      <c r="M47" s="591">
        <v>5604.7600826502794</v>
      </c>
      <c r="N47" s="591">
        <v>214982.15918270149</v>
      </c>
      <c r="O47" s="591">
        <v>20949.468240384784</v>
      </c>
      <c r="P47" s="591">
        <v>67974.296969999996</v>
      </c>
      <c r="Q47" s="591">
        <v>412299.56699000002</v>
      </c>
      <c r="R47" s="591">
        <v>63980.642449999999</v>
      </c>
      <c r="S47" s="295">
        <v>1485889.1825896569</v>
      </c>
      <c r="U47" s="312"/>
    </row>
    <row r="48" spans="1:21" ht="15" customHeight="1" x14ac:dyDescent="0.2">
      <c r="A48" s="295" t="s">
        <v>62</v>
      </c>
      <c r="B48" s="591">
        <v>656.01764619999994</v>
      </c>
      <c r="C48" s="591">
        <v>42444.421979999999</v>
      </c>
      <c r="D48" s="592">
        <v>47160.571681228401</v>
      </c>
      <c r="E48" s="591">
        <v>7801.7242625794906</v>
      </c>
      <c r="F48" s="591">
        <v>73200.940143359388</v>
      </c>
      <c r="G48" s="591">
        <v>388.85105770000001</v>
      </c>
      <c r="H48" s="591">
        <v>42925.366341311732</v>
      </c>
      <c r="I48" s="591">
        <v>20087.682247838799</v>
      </c>
      <c r="J48" s="591">
        <v>6814.3469000000086</v>
      </c>
      <c r="K48" s="591">
        <v>27605.903320000001</v>
      </c>
      <c r="L48" s="591">
        <v>38346.978320000002</v>
      </c>
      <c r="M48" s="591">
        <v>6472.6494376500204</v>
      </c>
      <c r="N48" s="591">
        <v>182341.67856</v>
      </c>
      <c r="O48" s="591">
        <v>22295.632954946155</v>
      </c>
      <c r="P48" s="591">
        <v>7365.4587899999997</v>
      </c>
      <c r="Q48" s="591">
        <v>49944.073100000001</v>
      </c>
      <c r="R48" s="591">
        <v>24606.403350000001</v>
      </c>
      <c r="S48" s="295">
        <v>600458.70009281405</v>
      </c>
      <c r="U48" s="312"/>
    </row>
    <row r="49" spans="1:82" ht="15" customHeight="1" x14ac:dyDescent="0.2">
      <c r="A49" s="780" t="s">
        <v>4028</v>
      </c>
      <c r="B49" s="591">
        <v>0</v>
      </c>
      <c r="C49" s="591">
        <v>622.32899999999995</v>
      </c>
      <c r="D49" s="592">
        <v>1944.79477</v>
      </c>
      <c r="E49" s="591">
        <v>0</v>
      </c>
      <c r="F49" s="591">
        <v>0</v>
      </c>
      <c r="G49" s="591">
        <v>0</v>
      </c>
      <c r="H49" s="591">
        <v>0</v>
      </c>
      <c r="I49" s="591">
        <v>0</v>
      </c>
      <c r="J49" s="591">
        <v>0</v>
      </c>
      <c r="K49" s="591">
        <v>16013.70177</v>
      </c>
      <c r="L49" s="591">
        <v>304.48424999999997</v>
      </c>
      <c r="M49" s="591">
        <v>719.83056002992998</v>
      </c>
      <c r="N49" s="591">
        <v>2808.1360199999999</v>
      </c>
      <c r="O49" s="591">
        <v>0.60686409918399997</v>
      </c>
      <c r="P49" s="591">
        <v>1409.1763999999998</v>
      </c>
      <c r="Q49" s="591">
        <v>4072.1742486388503</v>
      </c>
      <c r="R49" s="591">
        <v>0</v>
      </c>
      <c r="S49" s="295">
        <v>27895.23388276796</v>
      </c>
      <c r="U49" s="312"/>
    </row>
    <row r="50" spans="1:82" s="1062" customFormat="1" ht="15" customHeight="1" x14ac:dyDescent="0.2">
      <c r="A50" s="1352" t="s">
        <v>7</v>
      </c>
      <c r="B50" s="1611">
        <v>25321.532952500002</v>
      </c>
      <c r="C50" s="1611">
        <v>59106.637970000011</v>
      </c>
      <c r="D50" s="1611">
        <v>424329.07879000204</v>
      </c>
      <c r="E50" s="1611">
        <v>337.42073097593294</v>
      </c>
      <c r="F50" s="1611">
        <v>382607.45783180004</v>
      </c>
      <c r="G50" s="1611">
        <v>101.66739220000001</v>
      </c>
      <c r="H50" s="1611">
        <v>106817.72484299997</v>
      </c>
      <c r="I50" s="1611">
        <v>44957.672831549397</v>
      </c>
      <c r="J50" s="1611">
        <v>29917.87018999998</v>
      </c>
      <c r="K50" s="1611">
        <v>270697.41662100004</v>
      </c>
      <c r="L50" s="1611">
        <v>153090.94289000001</v>
      </c>
      <c r="M50" s="1611">
        <v>252.16704000000001</v>
      </c>
      <c r="N50" s="1611">
        <v>141374.30594000002</v>
      </c>
      <c r="O50" s="1611">
        <v>15963.543000072257</v>
      </c>
      <c r="P50" s="1611">
        <v>94406.464840000015</v>
      </c>
      <c r="Q50" s="1611">
        <v>318217.44915582554</v>
      </c>
      <c r="R50" s="1611">
        <v>5657.1511499999997</v>
      </c>
      <c r="S50" s="1352">
        <v>2073156.5041689256</v>
      </c>
      <c r="U50" s="1610"/>
    </row>
    <row r="51" spans="1:82" ht="15" customHeight="1" x14ac:dyDescent="0.2">
      <c r="A51" s="295" t="s">
        <v>1541</v>
      </c>
      <c r="B51" s="591">
        <v>162.98045000000002</v>
      </c>
      <c r="C51" s="591">
        <v>2724.1963400000004</v>
      </c>
      <c r="D51" s="592">
        <v>24615.386280000002</v>
      </c>
      <c r="E51" s="591">
        <v>0</v>
      </c>
      <c r="F51" s="591">
        <v>16349.1016065</v>
      </c>
      <c r="G51" s="591">
        <v>0</v>
      </c>
      <c r="H51" s="591">
        <v>3904.1110399999993</v>
      </c>
      <c r="I51" s="591">
        <v>636.98844999999994</v>
      </c>
      <c r="J51" s="591">
        <v>0</v>
      </c>
      <c r="K51" s="591">
        <v>1982.68715</v>
      </c>
      <c r="L51" s="591">
        <v>6307.21083</v>
      </c>
      <c r="M51" s="591">
        <v>0</v>
      </c>
      <c r="N51" s="591">
        <v>1913.8773700000002</v>
      </c>
      <c r="O51" s="591">
        <v>0</v>
      </c>
      <c r="P51" s="591">
        <v>1154.2632800000001</v>
      </c>
      <c r="Q51" s="591">
        <v>8113.9696999999987</v>
      </c>
      <c r="R51" s="591">
        <v>486.91804999999999</v>
      </c>
      <c r="S51" s="295">
        <v>68351.690546499987</v>
      </c>
      <c r="U51" s="312"/>
    </row>
    <row r="52" spans="1:82" ht="15" customHeight="1" x14ac:dyDescent="0.2">
      <c r="A52" s="295" t="s">
        <v>63</v>
      </c>
      <c r="B52" s="591">
        <v>9867.6725199999983</v>
      </c>
      <c r="C52" s="591">
        <v>22253.829949999999</v>
      </c>
      <c r="D52" s="592">
        <v>89891.301010000025</v>
      </c>
      <c r="E52" s="591">
        <v>0</v>
      </c>
      <c r="F52" s="591">
        <v>88667.51179080001</v>
      </c>
      <c r="G52" s="591">
        <v>0</v>
      </c>
      <c r="H52" s="591">
        <v>43773.630880000048</v>
      </c>
      <c r="I52" s="591">
        <v>19713.73112</v>
      </c>
      <c r="J52" s="591">
        <v>6890.6345799999999</v>
      </c>
      <c r="K52" s="591">
        <v>55953.430469999999</v>
      </c>
      <c r="L52" s="591">
        <v>81508.980230000001</v>
      </c>
      <c r="M52" s="591">
        <v>0</v>
      </c>
      <c r="N52" s="591">
        <v>50001.50993</v>
      </c>
      <c r="O52" s="591">
        <v>3851.5586600000024</v>
      </c>
      <c r="P52" s="591">
        <v>10128.487939999999</v>
      </c>
      <c r="Q52" s="591">
        <v>73770.035070000173</v>
      </c>
      <c r="R52" s="591">
        <v>132.00969000000001</v>
      </c>
      <c r="S52" s="295">
        <v>556404.32384080021</v>
      </c>
      <c r="U52" s="312"/>
    </row>
    <row r="53" spans="1:82" ht="15" customHeight="1" x14ac:dyDescent="0.2">
      <c r="A53" s="780" t="s">
        <v>438</v>
      </c>
      <c r="B53" s="591">
        <v>15171.836500000003</v>
      </c>
      <c r="C53" s="591">
        <v>32256.03167</v>
      </c>
      <c r="D53" s="592">
        <v>294444.611610002</v>
      </c>
      <c r="E53" s="591">
        <v>145.78373097593294</v>
      </c>
      <c r="F53" s="591">
        <v>273985.12751610001</v>
      </c>
      <c r="G53" s="591">
        <v>37.068200000000004</v>
      </c>
      <c r="H53" s="591">
        <v>58647.537862999932</v>
      </c>
      <c r="I53" s="591">
        <v>24123.988712528</v>
      </c>
      <c r="J53" s="591">
        <v>22701.71794999998</v>
      </c>
      <c r="K53" s="591">
        <v>203021.45600000001</v>
      </c>
      <c r="L53" s="591">
        <v>63105.092060000003</v>
      </c>
      <c r="M53" s="591">
        <v>252.16704000000001</v>
      </c>
      <c r="N53" s="591">
        <v>88655.198569999993</v>
      </c>
      <c r="O53" s="591">
        <v>11727.13154</v>
      </c>
      <c r="P53" s="591">
        <v>54994.353390000004</v>
      </c>
      <c r="Q53" s="591">
        <v>204796.50222999984</v>
      </c>
      <c r="R53" s="591">
        <v>4977.6000299999996</v>
      </c>
      <c r="S53" s="295">
        <v>1353043.2046126057</v>
      </c>
      <c r="U53" s="312"/>
    </row>
    <row r="54" spans="1:82" ht="15" customHeight="1" x14ac:dyDescent="0.2">
      <c r="A54" s="295" t="s">
        <v>1196</v>
      </c>
      <c r="B54" s="591">
        <v>119.0434825</v>
      </c>
      <c r="C54" s="591">
        <v>374.91922</v>
      </c>
      <c r="D54" s="591">
        <v>3208.8858799999998</v>
      </c>
      <c r="E54" s="591">
        <v>0</v>
      </c>
      <c r="F54" s="591">
        <v>3605.7169183999999</v>
      </c>
      <c r="G54" s="591">
        <v>0</v>
      </c>
      <c r="H54" s="591">
        <v>492.4450599999999</v>
      </c>
      <c r="I54" s="591">
        <v>168.09979000000001</v>
      </c>
      <c r="J54" s="591">
        <v>241.00941999999998</v>
      </c>
      <c r="K54" s="591">
        <v>2331.5975099999996</v>
      </c>
      <c r="L54" s="591">
        <v>985.17777000000001</v>
      </c>
      <c r="M54" s="591">
        <v>0</v>
      </c>
      <c r="N54" s="591">
        <v>803.72007000000008</v>
      </c>
      <c r="O54" s="591">
        <v>20.878390000000003</v>
      </c>
      <c r="P54" s="591">
        <v>1099.39733</v>
      </c>
      <c r="Q54" s="591">
        <v>5311.2250300000014</v>
      </c>
      <c r="R54" s="591">
        <v>60.623379999999997</v>
      </c>
      <c r="S54" s="295">
        <v>18822.739250900002</v>
      </c>
    </row>
    <row r="55" spans="1:82" ht="15" customHeight="1" x14ac:dyDescent="0.2">
      <c r="A55" s="295" t="s">
        <v>404</v>
      </c>
      <c r="B55" s="591">
        <v>0</v>
      </c>
      <c r="C55" s="591">
        <v>0</v>
      </c>
      <c r="D55" s="592">
        <v>0</v>
      </c>
      <c r="E55" s="591">
        <v>0</v>
      </c>
      <c r="F55" s="591">
        <v>0</v>
      </c>
      <c r="G55" s="591">
        <v>0</v>
      </c>
      <c r="H55" s="591">
        <v>0</v>
      </c>
      <c r="I55" s="591">
        <v>126.56309</v>
      </c>
      <c r="J55" s="591">
        <v>0</v>
      </c>
      <c r="K55" s="591">
        <v>0</v>
      </c>
      <c r="L55" s="591">
        <v>0</v>
      </c>
      <c r="M55" s="591">
        <v>0</v>
      </c>
      <c r="N55" s="591">
        <v>0</v>
      </c>
      <c r="O55" s="591">
        <v>0</v>
      </c>
      <c r="P55" s="591">
        <v>0</v>
      </c>
      <c r="Q55" s="591">
        <v>30.191389999999998</v>
      </c>
      <c r="R55" s="591">
        <v>0</v>
      </c>
      <c r="S55" s="295">
        <v>156.75448</v>
      </c>
      <c r="U55" s="312"/>
    </row>
    <row r="56" spans="1:82" ht="15" customHeight="1" x14ac:dyDescent="0.2">
      <c r="A56" s="295" t="s">
        <v>4026</v>
      </c>
      <c r="B56" s="591">
        <v>0</v>
      </c>
      <c r="C56" s="591">
        <v>1497.6607900000001</v>
      </c>
      <c r="D56" s="592">
        <v>12168.89401</v>
      </c>
      <c r="E56" s="591">
        <v>191.637</v>
      </c>
      <c r="F56" s="591">
        <v>0</v>
      </c>
      <c r="G56" s="591">
        <v>64.599192200000005</v>
      </c>
      <c r="H56" s="591">
        <v>0</v>
      </c>
      <c r="I56" s="591">
        <v>188.30166902138902</v>
      </c>
      <c r="J56" s="591">
        <v>84.508240000000001</v>
      </c>
      <c r="K56" s="591">
        <v>7408.2454910000006</v>
      </c>
      <c r="L56" s="591">
        <v>1184.482</v>
      </c>
      <c r="M56" s="591">
        <v>0</v>
      </c>
      <c r="N56" s="591">
        <v>0</v>
      </c>
      <c r="O56" s="591">
        <v>363.97441007225382</v>
      </c>
      <c r="P56" s="591">
        <v>27029.962899999999</v>
      </c>
      <c r="Q56" s="591">
        <v>26195.525735825599</v>
      </c>
      <c r="R56" s="591">
        <v>0</v>
      </c>
      <c r="S56" s="295">
        <v>76377.791438119239</v>
      </c>
      <c r="U56" s="312"/>
    </row>
    <row r="57" spans="1:82" s="1062" customFormat="1" ht="15" customHeight="1" x14ac:dyDescent="0.2">
      <c r="A57" s="1352" t="s">
        <v>2069</v>
      </c>
      <c r="B57" s="1611">
        <v>110036.9953859673</v>
      </c>
      <c r="C57" s="1611">
        <v>429537.66620863695</v>
      </c>
      <c r="D57" s="1618">
        <v>3218564.1789318463</v>
      </c>
      <c r="E57" s="1611">
        <v>14954.409</v>
      </c>
      <c r="F57" s="1611">
        <v>3216025.6749455058</v>
      </c>
      <c r="G57" s="1611">
        <v>5814.9222082999995</v>
      </c>
      <c r="H57" s="1611">
        <v>512401.96900728659</v>
      </c>
      <c r="I57" s="1611">
        <v>133882.07984055611</v>
      </c>
      <c r="J57" s="1611">
        <v>166791.24432000017</v>
      </c>
      <c r="K57" s="1611">
        <v>2222168.7401133007</v>
      </c>
      <c r="L57" s="1611">
        <v>592762.72166964458</v>
      </c>
      <c r="M57" s="1611">
        <v>12545.07304033023</v>
      </c>
      <c r="N57" s="1611">
        <v>878498.23982270155</v>
      </c>
      <c r="O57" s="1611">
        <v>100029.35832991173</v>
      </c>
      <c r="P57" s="1611">
        <v>576328.91981999995</v>
      </c>
      <c r="Q57" s="1611">
        <v>2507145.6375707658</v>
      </c>
      <c r="R57" s="1611">
        <v>111553.07945999999</v>
      </c>
      <c r="S57" s="1611">
        <v>14809040.909674754</v>
      </c>
      <c r="U57" s="1610"/>
    </row>
    <row r="58" spans="1:82" s="1601" customFormat="1" ht="15" customHeight="1" x14ac:dyDescent="0.2">
      <c r="A58" s="295"/>
      <c r="B58" s="591"/>
      <c r="C58" s="591"/>
      <c r="D58" s="591"/>
      <c r="E58" s="591"/>
      <c r="F58" s="591"/>
      <c r="G58" s="591"/>
      <c r="H58" s="591"/>
      <c r="I58" s="591"/>
      <c r="J58" s="591"/>
      <c r="K58" s="591"/>
      <c r="L58" s="591"/>
      <c r="M58" s="591"/>
      <c r="N58" s="591"/>
      <c r="O58" s="591"/>
      <c r="P58" s="591"/>
      <c r="Q58" s="591"/>
      <c r="R58" s="591"/>
      <c r="S58" s="295"/>
      <c r="T58" s="302"/>
      <c r="U58" s="312"/>
      <c r="V58" s="302"/>
      <c r="W58" s="302"/>
      <c r="X58" s="302"/>
      <c r="Y58" s="302"/>
      <c r="Z58" s="302"/>
      <c r="AA58" s="302"/>
      <c r="AB58" s="302"/>
      <c r="AC58" s="302"/>
      <c r="AD58" s="302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  <c r="AS58" s="302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  <c r="BK58" s="302"/>
      <c r="BL58" s="302"/>
      <c r="BM58" s="302"/>
      <c r="BN58" s="302"/>
      <c r="BO58" s="302"/>
      <c r="BP58" s="302"/>
      <c r="BQ58" s="302"/>
      <c r="BR58" s="302"/>
      <c r="BS58" s="302"/>
      <c r="BT58" s="302"/>
      <c r="BU58" s="302"/>
      <c r="BV58" s="302"/>
      <c r="BW58" s="302"/>
      <c r="BX58" s="302"/>
      <c r="BY58" s="302"/>
      <c r="BZ58" s="302"/>
      <c r="CA58" s="302"/>
      <c r="CB58" s="302"/>
      <c r="CC58" s="302"/>
      <c r="CD58" s="302"/>
    </row>
    <row r="59" spans="1:82" s="1062" customFormat="1" ht="15" customHeight="1" x14ac:dyDescent="0.2">
      <c r="A59" s="1606" t="s">
        <v>8</v>
      </c>
      <c r="B59" s="1616"/>
      <c r="C59" s="1616"/>
      <c r="D59" s="1616"/>
      <c r="E59" s="1616"/>
      <c r="F59" s="1616"/>
      <c r="G59" s="1616"/>
      <c r="H59" s="1616"/>
      <c r="I59" s="1616"/>
      <c r="J59" s="1616"/>
      <c r="K59" s="1616"/>
      <c r="L59" s="1616"/>
      <c r="M59" s="1616"/>
      <c r="N59" s="1616"/>
      <c r="O59" s="1616"/>
      <c r="P59" s="1616"/>
      <c r="Q59" s="1616"/>
      <c r="R59" s="1616"/>
      <c r="S59" s="1617"/>
      <c r="T59" s="1601"/>
      <c r="U59" s="1030"/>
      <c r="V59" s="1601"/>
      <c r="W59" s="1601"/>
      <c r="X59" s="1601"/>
      <c r="Y59" s="1601"/>
      <c r="Z59" s="1601"/>
      <c r="AA59" s="1601"/>
      <c r="AB59" s="1601"/>
      <c r="AC59" s="1601"/>
      <c r="AD59" s="1601"/>
      <c r="AE59" s="1601"/>
      <c r="AF59" s="1601"/>
      <c r="AG59" s="1601"/>
      <c r="AH59" s="1601"/>
      <c r="AI59" s="1601"/>
      <c r="AJ59" s="1601"/>
      <c r="AK59" s="1601"/>
      <c r="AL59" s="1601"/>
      <c r="AM59" s="1601"/>
      <c r="AN59" s="1601"/>
      <c r="AO59" s="1601"/>
      <c r="AP59" s="1601"/>
      <c r="AQ59" s="1601"/>
      <c r="AR59" s="1601"/>
      <c r="AS59" s="1601"/>
      <c r="AT59" s="1601"/>
      <c r="AU59" s="1601"/>
      <c r="AV59" s="1601"/>
      <c r="AW59" s="1601"/>
      <c r="AX59" s="1601"/>
      <c r="AY59" s="1601"/>
      <c r="AZ59" s="1601"/>
      <c r="BA59" s="1601"/>
      <c r="BB59" s="1601"/>
      <c r="BC59" s="1601"/>
      <c r="BD59" s="1601"/>
      <c r="BE59" s="1601"/>
      <c r="BF59" s="1601"/>
      <c r="BG59" s="1601"/>
      <c r="BH59" s="1601"/>
      <c r="BI59" s="1601"/>
      <c r="BJ59" s="1601"/>
      <c r="BK59" s="1601"/>
      <c r="BL59" s="1601"/>
      <c r="BM59" s="1601"/>
      <c r="BN59" s="1601"/>
      <c r="BO59" s="1601"/>
      <c r="BP59" s="1601"/>
      <c r="BQ59" s="1601"/>
      <c r="BR59" s="1601"/>
      <c r="BS59" s="1601"/>
      <c r="BT59" s="1601"/>
      <c r="BU59" s="1601"/>
      <c r="BV59" s="1601"/>
      <c r="BW59" s="1601"/>
      <c r="BX59" s="1601"/>
      <c r="BY59" s="1601"/>
      <c r="BZ59" s="1601"/>
      <c r="CA59" s="1601"/>
      <c r="CB59" s="1601"/>
      <c r="CC59" s="1601"/>
      <c r="CD59" s="1601"/>
    </row>
    <row r="60" spans="1:82" s="1062" customFormat="1" ht="15" customHeight="1" x14ac:dyDescent="0.2">
      <c r="A60" s="1352" t="s">
        <v>2068</v>
      </c>
      <c r="B60" s="1611">
        <v>19681.256152629998</v>
      </c>
      <c r="C60" s="1611">
        <v>227995.93700446209</v>
      </c>
      <c r="D60" s="1611">
        <v>660312.0522630784</v>
      </c>
      <c r="E60" s="1611">
        <v>0</v>
      </c>
      <c r="F60" s="1611">
        <v>483299.08226259256</v>
      </c>
      <c r="G60" s="1611">
        <v>0</v>
      </c>
      <c r="H60" s="1611">
        <v>35866.326313272562</v>
      </c>
      <c r="I60" s="1611">
        <v>9049.6666079882489</v>
      </c>
      <c r="J60" s="1611">
        <v>18999.185100000159</v>
      </c>
      <c r="K60" s="1611">
        <v>750546.68615868513</v>
      </c>
      <c r="L60" s="1611">
        <v>68649.628871020584</v>
      </c>
      <c r="M60" s="1611">
        <v>0</v>
      </c>
      <c r="N60" s="1611">
        <v>158620.47899999999</v>
      </c>
      <c r="O60" s="1611">
        <v>51373.841700589612</v>
      </c>
      <c r="P60" s="1611">
        <v>457249.01412999997</v>
      </c>
      <c r="Q60" s="1611">
        <v>612233.73010000004</v>
      </c>
      <c r="R60" s="1611">
        <v>29271.754940000003</v>
      </c>
      <c r="S60" s="1352">
        <v>3583148.6406043195</v>
      </c>
      <c r="U60" s="1610"/>
    </row>
    <row r="61" spans="1:82" ht="15" customHeight="1" x14ac:dyDescent="0.2">
      <c r="A61" s="1352" t="s">
        <v>6</v>
      </c>
      <c r="B61" s="1611">
        <v>6800.3574754219135</v>
      </c>
      <c r="C61" s="1611">
        <v>92528.283115537895</v>
      </c>
      <c r="D61" s="1611">
        <v>494132.92392884387</v>
      </c>
      <c r="E61" s="1611">
        <v>8824.770755709802</v>
      </c>
      <c r="F61" s="1611">
        <v>398366.72763180162</v>
      </c>
      <c r="G61" s="1611">
        <v>413.59372910000002</v>
      </c>
      <c r="H61" s="1611">
        <v>37383.641270895561</v>
      </c>
      <c r="I61" s="1611">
        <v>9247.3318344645504</v>
      </c>
      <c r="J61" s="1611">
        <v>21476.314339999764</v>
      </c>
      <c r="K61" s="1611">
        <v>489777.05865800002</v>
      </c>
      <c r="L61" s="1611">
        <v>26334.74494</v>
      </c>
      <c r="M61" s="1611">
        <v>25038.315847026803</v>
      </c>
      <c r="N61" s="1611">
        <v>70082.459114959958</v>
      </c>
      <c r="O61" s="1611">
        <v>46010.792864938616</v>
      </c>
      <c r="P61" s="1611">
        <v>277998.31588000001</v>
      </c>
      <c r="Q61" s="1611">
        <v>456710.53772304294</v>
      </c>
      <c r="R61" s="1611">
        <v>33915.476600000002</v>
      </c>
      <c r="S61" s="1352">
        <v>2495041.6457097437</v>
      </c>
      <c r="T61" s="1062"/>
      <c r="U61" s="1610"/>
      <c r="V61" s="1062"/>
      <c r="W61" s="1062"/>
      <c r="X61" s="1062"/>
      <c r="Y61" s="1062"/>
      <c r="Z61" s="1062"/>
      <c r="AA61" s="1062"/>
      <c r="AB61" s="1062"/>
      <c r="AC61" s="1062"/>
      <c r="AD61" s="1062"/>
      <c r="AE61" s="1062"/>
      <c r="AF61" s="1062"/>
      <c r="AG61" s="1062"/>
      <c r="AH61" s="1062"/>
      <c r="AI61" s="1062"/>
      <c r="AJ61" s="1062"/>
      <c r="AK61" s="1062"/>
      <c r="AL61" s="1062"/>
      <c r="AM61" s="1062"/>
      <c r="AN61" s="1062"/>
      <c r="AO61" s="1062"/>
      <c r="AP61" s="1062"/>
      <c r="AQ61" s="1062"/>
      <c r="AR61" s="1062"/>
      <c r="AS61" s="1062"/>
      <c r="AT61" s="1062"/>
      <c r="AU61" s="1062"/>
      <c r="AV61" s="1062"/>
      <c r="AW61" s="1062"/>
      <c r="AX61" s="1062"/>
      <c r="AY61" s="1062"/>
      <c r="AZ61" s="1062"/>
      <c r="BA61" s="1062"/>
      <c r="BB61" s="1062"/>
      <c r="BC61" s="1062"/>
      <c r="BD61" s="1062"/>
      <c r="BE61" s="1062"/>
      <c r="BF61" s="1062"/>
      <c r="BG61" s="1062"/>
      <c r="BH61" s="1062"/>
      <c r="BI61" s="1062"/>
      <c r="BJ61" s="1062"/>
      <c r="BK61" s="1062"/>
      <c r="BL61" s="1062"/>
      <c r="BM61" s="1062"/>
      <c r="BN61" s="1062"/>
      <c r="BO61" s="1062"/>
      <c r="BP61" s="1062"/>
      <c r="BQ61" s="1062"/>
      <c r="BR61" s="1062"/>
      <c r="BS61" s="1062"/>
      <c r="BT61" s="1062"/>
      <c r="BU61" s="1062"/>
      <c r="BV61" s="1062"/>
      <c r="BW61" s="1062"/>
      <c r="BX61" s="1062"/>
      <c r="BY61" s="1062"/>
      <c r="BZ61" s="1062"/>
      <c r="CA61" s="1062"/>
      <c r="CB61" s="1062"/>
      <c r="CC61" s="1062"/>
      <c r="CD61" s="1062"/>
    </row>
    <row r="62" spans="1:82" ht="15" customHeight="1" x14ac:dyDescent="0.2">
      <c r="A62" s="295" t="s">
        <v>4027</v>
      </c>
      <c r="B62" s="591">
        <v>6542.3350177219136</v>
      </c>
      <c r="C62" s="591">
        <v>85552.534735537891</v>
      </c>
      <c r="D62" s="591">
        <v>431291.25047218037</v>
      </c>
      <c r="E62" s="591">
        <v>0</v>
      </c>
      <c r="F62" s="591">
        <v>294951.17570882692</v>
      </c>
      <c r="G62" s="591">
        <v>0</v>
      </c>
      <c r="H62" s="591">
        <v>17452.974999999999</v>
      </c>
      <c r="I62" s="591">
        <v>3547.78604487245</v>
      </c>
      <c r="J62" s="591">
        <v>15736.718909999736</v>
      </c>
      <c r="K62" s="591">
        <v>438592.8382</v>
      </c>
      <c r="L62" s="591">
        <v>19965.28888</v>
      </c>
      <c r="M62" s="591">
        <v>0</v>
      </c>
      <c r="N62" s="591">
        <v>0</v>
      </c>
      <c r="O62" s="591">
        <v>36399.882498448198</v>
      </c>
      <c r="P62" s="591">
        <v>176036.90487</v>
      </c>
      <c r="Q62" s="591">
        <v>355807.3126472173</v>
      </c>
      <c r="R62" s="591">
        <v>7320.6654200000003</v>
      </c>
      <c r="S62" s="295">
        <v>1889197.6684048045</v>
      </c>
      <c r="U62" s="312"/>
    </row>
    <row r="63" spans="1:82" ht="15" customHeight="1" x14ac:dyDescent="0.2">
      <c r="A63" s="295" t="s">
        <v>641</v>
      </c>
      <c r="B63" s="591">
        <v>111.009252</v>
      </c>
      <c r="C63" s="591">
        <v>3427.672</v>
      </c>
      <c r="D63" s="591">
        <v>31498.3542982336</v>
      </c>
      <c r="E63" s="591">
        <v>6239.8999848941612</v>
      </c>
      <c r="F63" s="591">
        <v>21523.091683186842</v>
      </c>
      <c r="G63" s="591">
        <v>32.471242699999998</v>
      </c>
      <c r="H63" s="591">
        <v>14575.792409992431</v>
      </c>
      <c r="I63" s="591">
        <v>4546.1425918882605</v>
      </c>
      <c r="J63" s="591">
        <v>4281.2366600000296</v>
      </c>
      <c r="K63" s="591">
        <v>36989.289140000001</v>
      </c>
      <c r="L63" s="591">
        <v>3943.2664199999999</v>
      </c>
      <c r="M63" s="591">
        <v>11717.605291741</v>
      </c>
      <c r="N63" s="591">
        <v>55096.047560725361</v>
      </c>
      <c r="O63" s="591">
        <v>5111.7255386275492</v>
      </c>
      <c r="P63" s="591">
        <v>22401.67697</v>
      </c>
      <c r="Q63" s="591">
        <v>65744.802810000008</v>
      </c>
      <c r="R63" s="591">
        <v>16493.396509999999</v>
      </c>
      <c r="S63" s="295">
        <v>303733.48036398919</v>
      </c>
      <c r="U63" s="312"/>
    </row>
    <row r="64" spans="1:82" ht="15" customHeight="1" x14ac:dyDescent="0.2">
      <c r="A64" s="295" t="s">
        <v>62</v>
      </c>
      <c r="B64" s="591">
        <v>147.01320569999999</v>
      </c>
      <c r="C64" s="591">
        <v>2050.4155900000001</v>
      </c>
      <c r="D64" s="591">
        <v>18874.425148429902</v>
      </c>
      <c r="E64" s="591">
        <v>2393.233770815641</v>
      </c>
      <c r="F64" s="591">
        <v>81892.460239787892</v>
      </c>
      <c r="G64" s="591">
        <v>306.2270848</v>
      </c>
      <c r="H64" s="591">
        <v>5354.8738609031352</v>
      </c>
      <c r="I64" s="591">
        <v>965.10152868244904</v>
      </c>
      <c r="J64" s="591">
        <v>1373.8505299999997</v>
      </c>
      <c r="K64" s="591">
        <v>6786.6858269999993</v>
      </c>
      <c r="L64" s="591">
        <v>1241.7076400000001</v>
      </c>
      <c r="M64" s="591">
        <v>13320.710555285801</v>
      </c>
      <c r="N64" s="591">
        <v>14986.411554234603</v>
      </c>
      <c r="O64" s="591">
        <v>4135.2104177906176</v>
      </c>
      <c r="P64" s="591">
        <v>52529.771139999997</v>
      </c>
      <c r="Q64" s="591">
        <v>8962.89653</v>
      </c>
      <c r="R64" s="591">
        <v>10101.41467</v>
      </c>
      <c r="S64" s="295">
        <v>225422.40929343004</v>
      </c>
      <c r="U64" s="312"/>
    </row>
    <row r="65" spans="1:82" ht="15" customHeight="1" x14ac:dyDescent="0.2">
      <c r="A65" s="780" t="s">
        <v>437</v>
      </c>
      <c r="B65" s="591">
        <v>0</v>
      </c>
      <c r="C65" s="591">
        <v>1497.6607900000001</v>
      </c>
      <c r="D65" s="591">
        <v>12468.89401</v>
      </c>
      <c r="E65" s="591">
        <v>191.637</v>
      </c>
      <c r="F65" s="591">
        <v>0</v>
      </c>
      <c r="G65" s="591">
        <v>74.895401600000014</v>
      </c>
      <c r="H65" s="591">
        <v>0</v>
      </c>
      <c r="I65" s="591">
        <v>188.30166902138902</v>
      </c>
      <c r="J65" s="591">
        <v>84.508240000000001</v>
      </c>
      <c r="K65" s="591">
        <v>7408.2454910000006</v>
      </c>
      <c r="L65" s="591">
        <v>1184.482</v>
      </c>
      <c r="M65" s="591">
        <v>0</v>
      </c>
      <c r="N65" s="591">
        <v>0</v>
      </c>
      <c r="O65" s="591">
        <v>363.97441007225382</v>
      </c>
      <c r="P65" s="591">
        <v>27029.962899999999</v>
      </c>
      <c r="Q65" s="591">
        <v>26195.525735825599</v>
      </c>
      <c r="R65" s="591">
        <v>0</v>
      </c>
      <c r="S65" s="295">
        <v>76688.087647519249</v>
      </c>
      <c r="U65" s="312"/>
    </row>
    <row r="66" spans="1:82" ht="15" customHeight="1" x14ac:dyDescent="0.2">
      <c r="A66" s="1352" t="s">
        <v>7</v>
      </c>
      <c r="B66" s="1611">
        <v>4794.95543</v>
      </c>
      <c r="C66" s="1611">
        <v>50899.87212</v>
      </c>
      <c r="D66" s="1611">
        <v>103015.8173899993</v>
      </c>
      <c r="E66" s="1611">
        <v>122.81975570980197</v>
      </c>
      <c r="F66" s="1611">
        <v>47190.753029899999</v>
      </c>
      <c r="G66" s="1611">
        <v>0</v>
      </c>
      <c r="H66" s="1611">
        <v>8122.4218300000266</v>
      </c>
      <c r="I66" s="1611">
        <v>2341.982579</v>
      </c>
      <c r="J66" s="1611">
        <v>6127.9200200000378</v>
      </c>
      <c r="K66" s="1611">
        <v>141007.70256999999</v>
      </c>
      <c r="L66" s="1611">
        <v>29129.505459999997</v>
      </c>
      <c r="M66" s="1611">
        <v>852.90789002993006</v>
      </c>
      <c r="N66" s="1611">
        <v>23581.330120000002</v>
      </c>
      <c r="O66" s="1611">
        <v>6890.0446040991847</v>
      </c>
      <c r="P66" s="1611">
        <v>62104.613379999995</v>
      </c>
      <c r="Q66" s="1611">
        <v>123450.85499863904</v>
      </c>
      <c r="R66" s="1611">
        <v>6063.5972000000002</v>
      </c>
      <c r="S66" s="1352">
        <v>615697.09837737738</v>
      </c>
      <c r="T66" s="1062"/>
      <c r="U66" s="1610"/>
      <c r="V66" s="1062"/>
      <c r="W66" s="1062"/>
      <c r="X66" s="1062"/>
      <c r="Y66" s="1062"/>
      <c r="Z66" s="1062"/>
      <c r="AA66" s="1062"/>
      <c r="AB66" s="1062"/>
      <c r="AC66" s="1062"/>
      <c r="AD66" s="1062"/>
      <c r="AE66" s="1062"/>
      <c r="AF66" s="1062"/>
      <c r="AG66" s="1062"/>
      <c r="AH66" s="1062"/>
      <c r="AI66" s="1062"/>
      <c r="AJ66" s="1062"/>
      <c r="AK66" s="1062"/>
      <c r="AL66" s="1062"/>
      <c r="AM66" s="1062"/>
      <c r="AN66" s="1062"/>
      <c r="AO66" s="1062"/>
      <c r="AP66" s="1062"/>
      <c r="AQ66" s="1062"/>
      <c r="AR66" s="1062"/>
      <c r="AS66" s="1062"/>
      <c r="AT66" s="1062"/>
      <c r="AU66" s="1062"/>
      <c r="AV66" s="1062"/>
      <c r="AW66" s="1062"/>
      <c r="AX66" s="1062"/>
      <c r="AY66" s="1062"/>
      <c r="AZ66" s="1062"/>
      <c r="BA66" s="1062"/>
      <c r="BB66" s="1062"/>
      <c r="BC66" s="1062"/>
      <c r="BD66" s="1062"/>
      <c r="BE66" s="1062"/>
      <c r="BF66" s="1062"/>
      <c r="BG66" s="1062"/>
      <c r="BH66" s="1062"/>
      <c r="BI66" s="1062"/>
      <c r="BJ66" s="1062"/>
      <c r="BK66" s="1062"/>
      <c r="BL66" s="1062"/>
      <c r="BM66" s="1062"/>
      <c r="BN66" s="1062"/>
      <c r="BO66" s="1062"/>
      <c r="BP66" s="1062"/>
      <c r="BQ66" s="1062"/>
      <c r="BR66" s="1062"/>
      <c r="BS66" s="1062"/>
      <c r="BT66" s="1062"/>
      <c r="BU66" s="1062"/>
      <c r="BV66" s="1062"/>
      <c r="BW66" s="1062"/>
      <c r="BX66" s="1062"/>
      <c r="BY66" s="1062"/>
      <c r="BZ66" s="1062"/>
      <c r="CA66" s="1062"/>
      <c r="CB66" s="1062"/>
      <c r="CC66" s="1062"/>
      <c r="CD66" s="1062"/>
    </row>
    <row r="67" spans="1:82" ht="15" customHeight="1" x14ac:dyDescent="0.2">
      <c r="A67" s="295" t="s">
        <v>1541</v>
      </c>
      <c r="B67" s="591">
        <v>32.210099999999997</v>
      </c>
      <c r="C67" s="591">
        <v>3456.96551</v>
      </c>
      <c r="D67" s="591">
        <v>932.92756000000008</v>
      </c>
      <c r="E67" s="591">
        <v>0</v>
      </c>
      <c r="F67" s="591">
        <v>340.15914079999999</v>
      </c>
      <c r="G67" s="591">
        <v>0</v>
      </c>
      <c r="H67" s="591">
        <v>48.178620000000002</v>
      </c>
      <c r="I67" s="591">
        <v>0</v>
      </c>
      <c r="J67" s="591">
        <v>0</v>
      </c>
      <c r="K67" s="591">
        <v>189.15798999999998</v>
      </c>
      <c r="L67" s="591">
        <v>125.05410999999999</v>
      </c>
      <c r="M67" s="591">
        <v>0</v>
      </c>
      <c r="N67" s="591">
        <v>0</v>
      </c>
      <c r="O67" s="591">
        <v>0</v>
      </c>
      <c r="P67" s="591">
        <v>3740.22253</v>
      </c>
      <c r="Q67" s="591">
        <v>1196.20399</v>
      </c>
      <c r="R67" s="591">
        <v>0</v>
      </c>
      <c r="S67" s="295">
        <v>10061.079550799999</v>
      </c>
      <c r="U67" s="312"/>
    </row>
    <row r="68" spans="1:82" ht="15" customHeight="1" x14ac:dyDescent="0.2">
      <c r="A68" s="295" t="s">
        <v>63</v>
      </c>
      <c r="B68" s="591">
        <v>2029.4057299999997</v>
      </c>
      <c r="C68" s="591">
        <v>20160.832719999999</v>
      </c>
      <c r="D68" s="591">
        <v>17780.302940000001</v>
      </c>
      <c r="E68" s="591">
        <v>0</v>
      </c>
      <c r="F68" s="591">
        <v>4699.8420133999998</v>
      </c>
      <c r="G68" s="591">
        <v>0</v>
      </c>
      <c r="H68" s="591">
        <v>2539.9204000000004</v>
      </c>
      <c r="I68" s="591">
        <v>930.34620999999993</v>
      </c>
      <c r="J68" s="591">
        <v>679.51720999999941</v>
      </c>
      <c r="K68" s="591">
        <v>25819.253629999999</v>
      </c>
      <c r="L68" s="591">
        <v>15075.97982</v>
      </c>
      <c r="M68" s="591">
        <v>0</v>
      </c>
      <c r="N68" s="591">
        <v>6237.5605100000012</v>
      </c>
      <c r="O68" s="591">
        <v>708.61508999999978</v>
      </c>
      <c r="P68" s="591">
        <v>11944.501179999999</v>
      </c>
      <c r="Q68" s="591">
        <v>46680.250040000108</v>
      </c>
      <c r="R68" s="591">
        <v>51.990730000000006</v>
      </c>
      <c r="S68" s="295">
        <v>155338.3182234001</v>
      </c>
      <c r="U68" s="312"/>
    </row>
    <row r="69" spans="1:82" ht="15" customHeight="1" x14ac:dyDescent="0.2">
      <c r="A69" s="780" t="s">
        <v>438</v>
      </c>
      <c r="B69" s="591">
        <v>2719.81531</v>
      </c>
      <c r="C69" s="591">
        <v>26547.9437</v>
      </c>
      <c r="D69" s="591">
        <v>81946.841139999306</v>
      </c>
      <c r="E69" s="591">
        <v>122.46115338542397</v>
      </c>
      <c r="F69" s="591">
        <v>41792.028509199998</v>
      </c>
      <c r="G69" s="591">
        <v>0</v>
      </c>
      <c r="H69" s="591">
        <v>5531.1557800000264</v>
      </c>
      <c r="I69" s="591">
        <v>1410.832179</v>
      </c>
      <c r="J69" s="591">
        <v>5447.7633700000388</v>
      </c>
      <c r="K69" s="591">
        <v>95789.817469999995</v>
      </c>
      <c r="L69" s="591">
        <v>13599.358619999999</v>
      </c>
      <c r="M69" s="591">
        <v>129.91898</v>
      </c>
      <c r="N69" s="591">
        <v>17302.813460000001</v>
      </c>
      <c r="O69" s="591">
        <v>6125.3061299999999</v>
      </c>
      <c r="P69" s="591">
        <v>44074.879829999998</v>
      </c>
      <c r="Q69" s="591">
        <v>71144.406310000079</v>
      </c>
      <c r="R69" s="591">
        <v>5968.9182999999994</v>
      </c>
      <c r="S69" s="295">
        <v>419654.26024158485</v>
      </c>
      <c r="U69" s="312"/>
    </row>
    <row r="70" spans="1:82" ht="15" customHeight="1" x14ac:dyDescent="0.2">
      <c r="A70" s="295" t="s">
        <v>1196</v>
      </c>
      <c r="B70" s="591">
        <v>13.524289999999999</v>
      </c>
      <c r="C70" s="591">
        <v>111.80119000000001</v>
      </c>
      <c r="D70" s="591">
        <v>410.95097999999996</v>
      </c>
      <c r="E70" s="591">
        <v>0.35860232437799999</v>
      </c>
      <c r="F70" s="591">
        <v>358.7233665</v>
      </c>
      <c r="G70" s="591">
        <v>0</v>
      </c>
      <c r="H70" s="591">
        <v>3.1670299999999996</v>
      </c>
      <c r="I70" s="591">
        <v>0.37626999999999999</v>
      </c>
      <c r="J70" s="591">
        <v>0.6394399999999999</v>
      </c>
      <c r="K70" s="591">
        <v>3195.77171</v>
      </c>
      <c r="L70" s="591">
        <v>24.62866</v>
      </c>
      <c r="M70" s="591">
        <v>3.15835</v>
      </c>
      <c r="N70" s="591">
        <v>40.956150000000001</v>
      </c>
      <c r="O70" s="591">
        <v>55.51652</v>
      </c>
      <c r="P70" s="591">
        <v>935.83344</v>
      </c>
      <c r="Q70" s="591">
        <v>353.02497999999986</v>
      </c>
      <c r="R70" s="591">
        <v>42.68817</v>
      </c>
      <c r="S70" s="295">
        <v>5551.1191488243785</v>
      </c>
      <c r="U70" s="312"/>
    </row>
    <row r="71" spans="1:82" ht="15" customHeight="1" x14ac:dyDescent="0.2">
      <c r="A71" s="295" t="s">
        <v>404</v>
      </c>
      <c r="B71" s="591">
        <v>0</v>
      </c>
      <c r="C71" s="591">
        <v>0</v>
      </c>
      <c r="D71" s="591">
        <v>0</v>
      </c>
      <c r="E71" s="591">
        <v>0</v>
      </c>
      <c r="F71" s="591">
        <v>0</v>
      </c>
      <c r="G71" s="591">
        <v>0</v>
      </c>
      <c r="H71" s="591">
        <v>0</v>
      </c>
      <c r="I71" s="591">
        <v>0.42792000000000002</v>
      </c>
      <c r="J71" s="591">
        <v>0</v>
      </c>
      <c r="K71" s="591">
        <v>0</v>
      </c>
      <c r="L71" s="591">
        <v>0</v>
      </c>
      <c r="M71" s="591">
        <v>0</v>
      </c>
      <c r="N71" s="591">
        <v>0</v>
      </c>
      <c r="O71" s="591">
        <v>0</v>
      </c>
      <c r="P71" s="591">
        <v>0</v>
      </c>
      <c r="Q71" s="591">
        <v>4.7954299999999996</v>
      </c>
      <c r="R71" s="591">
        <v>0</v>
      </c>
      <c r="S71" s="295">
        <v>5.2233499999999999</v>
      </c>
      <c r="U71" s="312"/>
    </row>
    <row r="72" spans="1:82" s="1062" customFormat="1" ht="15" customHeight="1" x14ac:dyDescent="0.2">
      <c r="A72" s="780" t="s">
        <v>4026</v>
      </c>
      <c r="B72" s="591">
        <v>0</v>
      </c>
      <c r="C72" s="591">
        <v>622.32899999999995</v>
      </c>
      <c r="D72" s="591">
        <v>1944.79477</v>
      </c>
      <c r="E72" s="591">
        <v>0</v>
      </c>
      <c r="F72" s="591">
        <v>0</v>
      </c>
      <c r="G72" s="591">
        <v>0</v>
      </c>
      <c r="H72" s="591">
        <v>0</v>
      </c>
      <c r="I72" s="591">
        <v>0</v>
      </c>
      <c r="J72" s="591">
        <v>0</v>
      </c>
      <c r="K72" s="591">
        <v>16013.70177</v>
      </c>
      <c r="L72" s="591">
        <v>304.48424999999997</v>
      </c>
      <c r="M72" s="591">
        <v>719.83056002992998</v>
      </c>
      <c r="N72" s="591">
        <v>0</v>
      </c>
      <c r="O72" s="591">
        <v>0.60686409918399997</v>
      </c>
      <c r="P72" s="591">
        <v>1409.1763999999998</v>
      </c>
      <c r="Q72" s="591">
        <v>4072.1742486388503</v>
      </c>
      <c r="R72" s="591">
        <v>0</v>
      </c>
      <c r="S72" s="295">
        <v>25087.097862767961</v>
      </c>
      <c r="T72" s="302"/>
      <c r="U72" s="31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</row>
    <row r="73" spans="1:82" ht="13.5" thickBot="1" x14ac:dyDescent="0.25">
      <c r="A73" s="1353" t="s">
        <v>2069</v>
      </c>
      <c r="B73" s="1621">
        <v>21686.658198051911</v>
      </c>
      <c r="C73" s="1621">
        <v>269624.34799999994</v>
      </c>
      <c r="D73" s="1621">
        <v>1051429.158801923</v>
      </c>
      <c r="E73" s="1621">
        <v>8701.9509999999991</v>
      </c>
      <c r="F73" s="1621">
        <v>834475.05686449411</v>
      </c>
      <c r="G73" s="1621">
        <v>413.59372910000002</v>
      </c>
      <c r="H73" s="1621">
        <v>65127.545754168103</v>
      </c>
      <c r="I73" s="1621">
        <v>15955.015863452802</v>
      </c>
      <c r="J73" s="1621">
        <v>34347.579419999893</v>
      </c>
      <c r="K73" s="1621">
        <v>1099316.0422466851</v>
      </c>
      <c r="L73" s="1621">
        <v>65854.868351020588</v>
      </c>
      <c r="M73" s="1621">
        <v>24185.407956996874</v>
      </c>
      <c r="N73" s="1621">
        <v>205121.60799495995</v>
      </c>
      <c r="O73" s="1621">
        <v>90494.589961429039</v>
      </c>
      <c r="P73" s="1621">
        <v>673142.71662999992</v>
      </c>
      <c r="Q73" s="1621">
        <v>945493.41282440396</v>
      </c>
      <c r="R73" s="1621">
        <v>57123.634340000004</v>
      </c>
      <c r="S73" s="1353">
        <v>5462493.187936685</v>
      </c>
      <c r="T73" s="1062"/>
      <c r="U73" s="1610"/>
      <c r="V73" s="1610"/>
      <c r="W73" s="1610"/>
      <c r="X73" s="1610"/>
      <c r="Y73" s="1610"/>
      <c r="Z73" s="1610"/>
      <c r="AA73" s="1610"/>
      <c r="AB73" s="1610"/>
      <c r="AC73" s="1610"/>
      <c r="AD73" s="1062"/>
      <c r="AE73" s="1062"/>
      <c r="AF73" s="1062"/>
      <c r="AG73" s="1062"/>
      <c r="AH73" s="1062"/>
      <c r="AI73" s="1062"/>
      <c r="AJ73" s="1062"/>
      <c r="AK73" s="1062"/>
      <c r="AL73" s="1062"/>
      <c r="AM73" s="1062"/>
      <c r="AN73" s="1062"/>
      <c r="AO73" s="1062"/>
      <c r="AP73" s="1062"/>
      <c r="AQ73" s="1062"/>
      <c r="AR73" s="1062"/>
      <c r="AS73" s="1062"/>
      <c r="AT73" s="1062"/>
      <c r="AU73" s="1062"/>
      <c r="AV73" s="1062"/>
      <c r="AW73" s="1062"/>
      <c r="AX73" s="1062"/>
      <c r="AY73" s="1062"/>
      <c r="AZ73" s="1062"/>
      <c r="BA73" s="1062"/>
      <c r="BB73" s="1062"/>
      <c r="BC73" s="1062"/>
      <c r="BD73" s="1062"/>
      <c r="BE73" s="1062"/>
      <c r="BF73" s="1062"/>
      <c r="BG73" s="1062"/>
      <c r="BH73" s="1062"/>
      <c r="BI73" s="1062"/>
      <c r="BJ73" s="1062"/>
      <c r="BK73" s="1062"/>
      <c r="BL73" s="1062"/>
      <c r="BM73" s="1062"/>
      <c r="BN73" s="1062"/>
      <c r="BO73" s="1062"/>
      <c r="BP73" s="1062"/>
      <c r="BQ73" s="1062"/>
      <c r="BR73" s="1062"/>
      <c r="BS73" s="1062"/>
      <c r="BT73" s="1062"/>
      <c r="BU73" s="1062"/>
      <c r="BV73" s="1062"/>
      <c r="BW73" s="1062"/>
      <c r="BX73" s="1062"/>
      <c r="BY73" s="1062"/>
      <c r="BZ73" s="1062"/>
      <c r="CA73" s="1062"/>
      <c r="CB73" s="1062"/>
      <c r="CC73" s="1062"/>
      <c r="CD73" s="1062"/>
    </row>
    <row r="74" spans="1:82" x14ac:dyDescent="0.2">
      <c r="T74" s="298"/>
      <c r="U74" s="312"/>
    </row>
    <row r="75" spans="1:82" s="451" customFormat="1" ht="12.95" customHeight="1" x14ac:dyDescent="0.2">
      <c r="A75" s="302"/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298"/>
      <c r="U75" s="31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  <c r="AS75" s="302"/>
      <c r="AT75" s="302"/>
      <c r="AU75" s="302"/>
      <c r="AV75" s="302"/>
      <c r="AW75" s="302"/>
      <c r="AX75" s="302"/>
      <c r="AY75" s="302"/>
      <c r="AZ75" s="302"/>
      <c r="BA75" s="302"/>
      <c r="BB75" s="302"/>
      <c r="BC75" s="302"/>
      <c r="BD75" s="302"/>
      <c r="BE75" s="302"/>
      <c r="BF75" s="302"/>
      <c r="BG75" s="302"/>
      <c r="BH75" s="302"/>
      <c r="BI75" s="302"/>
      <c r="BJ75" s="302"/>
      <c r="BK75" s="302"/>
      <c r="BL75" s="302"/>
      <c r="BM75" s="302"/>
      <c r="BN75" s="302"/>
      <c r="BO75" s="302"/>
      <c r="BP75" s="302"/>
      <c r="BQ75" s="302"/>
      <c r="BR75" s="302"/>
      <c r="BS75" s="302"/>
      <c r="BT75" s="302"/>
      <c r="BU75" s="302"/>
      <c r="BV75" s="302"/>
      <c r="BW75" s="302"/>
      <c r="BX75" s="302"/>
      <c r="BY75" s="302"/>
      <c r="BZ75" s="302"/>
      <c r="CA75" s="302"/>
      <c r="CB75" s="302"/>
      <c r="CC75" s="302"/>
      <c r="CD75" s="302"/>
    </row>
    <row r="76" spans="1:82" s="451" customFormat="1" ht="12.95" customHeight="1" x14ac:dyDescent="0.2">
      <c r="A76" s="677"/>
      <c r="B76" s="432"/>
      <c r="C76" s="432"/>
      <c r="D76" s="432"/>
      <c r="E76" s="432"/>
      <c r="F76" s="432"/>
      <c r="G76" s="432"/>
      <c r="H76" s="432"/>
      <c r="I76" s="432"/>
      <c r="J76" s="432"/>
      <c r="K76" s="432"/>
      <c r="L76" s="432"/>
      <c r="M76" s="432"/>
      <c r="N76" s="432"/>
      <c r="O76" s="432"/>
      <c r="P76" s="432"/>
      <c r="Q76" s="432"/>
      <c r="R76" s="432"/>
      <c r="S76" s="61"/>
      <c r="T76" s="432"/>
      <c r="U76" s="432"/>
      <c r="V76" s="432"/>
      <c r="W76" s="432"/>
      <c r="X76" s="432"/>
      <c r="Z76" s="432"/>
      <c r="AA76" s="432"/>
      <c r="AB76" s="432"/>
      <c r="AC76" s="432"/>
      <c r="AD76" s="432"/>
      <c r="AE76" s="432"/>
      <c r="AF76" s="432"/>
      <c r="AG76" s="432"/>
      <c r="AH76" s="432"/>
      <c r="AI76" s="432"/>
      <c r="AK76" s="30"/>
      <c r="AL76" s="30"/>
      <c r="AM76" s="30"/>
      <c r="AN76" s="30"/>
    </row>
    <row r="77" spans="1:82" x14ac:dyDescent="0.2">
      <c r="A77" s="67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308"/>
      <c r="AI77" s="308"/>
      <c r="AJ77" s="451"/>
      <c r="AK77" s="30"/>
      <c r="AL77" s="30"/>
      <c r="AM77" s="30"/>
      <c r="AN77" s="30"/>
      <c r="AO77" s="451"/>
      <c r="AP77" s="451"/>
      <c r="AQ77" s="451"/>
      <c r="AR77" s="451"/>
      <c r="AS77" s="451"/>
      <c r="AT77" s="451"/>
      <c r="AU77" s="451"/>
      <c r="AV77" s="451"/>
      <c r="AW77" s="451"/>
      <c r="AX77" s="451"/>
      <c r="AY77" s="451"/>
      <c r="AZ77" s="451"/>
      <c r="BA77" s="451"/>
      <c r="BB77" s="451"/>
      <c r="BC77" s="451"/>
      <c r="BD77" s="451"/>
      <c r="BE77" s="451"/>
      <c r="BF77" s="451"/>
      <c r="BG77" s="451"/>
      <c r="BH77" s="451"/>
      <c r="BI77" s="451"/>
      <c r="BJ77" s="451"/>
      <c r="BK77" s="451"/>
      <c r="BL77" s="451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451"/>
    </row>
    <row r="78" spans="1:82" s="451" customFormat="1" ht="12.95" customHeight="1" x14ac:dyDescent="0.2">
      <c r="A78" s="302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R78" s="308"/>
      <c r="S78" s="308"/>
      <c r="T78" s="308"/>
      <c r="U78" s="31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  <c r="AS78" s="302"/>
      <c r="AT78" s="302"/>
      <c r="AU78" s="302"/>
      <c r="AV78" s="302"/>
      <c r="AW78" s="302"/>
      <c r="AX78" s="302"/>
      <c r="AY78" s="302"/>
      <c r="AZ78" s="302"/>
      <c r="BA78" s="302"/>
      <c r="BB78" s="302"/>
      <c r="BC78" s="302"/>
      <c r="BD78" s="302"/>
      <c r="BE78" s="302"/>
      <c r="BF78" s="302"/>
      <c r="BG78" s="302"/>
      <c r="BH78" s="302"/>
      <c r="BI78" s="302"/>
      <c r="BJ78" s="302"/>
      <c r="BK78" s="302"/>
      <c r="BL78" s="302"/>
      <c r="BM78" s="302"/>
      <c r="BN78" s="302"/>
      <c r="BO78" s="302"/>
      <c r="BP78" s="302"/>
      <c r="BQ78" s="302"/>
      <c r="BR78" s="302"/>
      <c r="BS78" s="302"/>
      <c r="BT78" s="302"/>
      <c r="BU78" s="302"/>
      <c r="BV78" s="302"/>
      <c r="BW78" s="302"/>
      <c r="BX78" s="302"/>
      <c r="BY78" s="302"/>
      <c r="BZ78" s="302"/>
      <c r="CA78" s="302"/>
      <c r="CB78" s="302"/>
      <c r="CC78" s="302"/>
      <c r="CD78" s="302"/>
    </row>
    <row r="79" spans="1:82" s="451" customFormat="1" ht="12.95" customHeight="1" x14ac:dyDescent="0.2">
      <c r="A79" s="677"/>
      <c r="B79" s="432"/>
      <c r="C79" s="432"/>
      <c r="D79" s="432"/>
      <c r="E79" s="432"/>
      <c r="F79" s="432"/>
      <c r="G79" s="432"/>
      <c r="H79" s="432"/>
      <c r="I79" s="432"/>
      <c r="J79" s="432"/>
      <c r="K79" s="432"/>
      <c r="L79" s="432"/>
      <c r="M79" s="432"/>
      <c r="N79" s="432"/>
      <c r="O79" s="432"/>
      <c r="P79" s="432"/>
      <c r="Q79" s="432"/>
      <c r="R79" s="432"/>
      <c r="S79" s="61"/>
      <c r="T79" s="432"/>
      <c r="U79" s="432"/>
      <c r="V79" s="432"/>
      <c r="W79" s="432"/>
      <c r="X79" s="432"/>
      <c r="Z79" s="432"/>
      <c r="AA79" s="432"/>
      <c r="AB79" s="432"/>
      <c r="AC79" s="432"/>
      <c r="AD79" s="432"/>
      <c r="AE79" s="432"/>
      <c r="AF79" s="432"/>
      <c r="AG79" s="432"/>
      <c r="AH79" s="432"/>
      <c r="AI79" s="432"/>
      <c r="AK79" s="30"/>
      <c r="AL79" s="30"/>
      <c r="AM79" s="30"/>
      <c r="AN79" s="30"/>
    </row>
    <row r="80" spans="1:82" x14ac:dyDescent="0.2">
      <c r="A80" s="67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451"/>
      <c r="AK80" s="30"/>
      <c r="AL80" s="30"/>
      <c r="AM80" s="30"/>
      <c r="AN80" s="30"/>
      <c r="AO80" s="451"/>
      <c r="AP80" s="451"/>
      <c r="AQ80" s="451"/>
      <c r="AR80" s="451"/>
      <c r="AS80" s="451"/>
      <c r="AT80" s="451"/>
      <c r="AU80" s="451"/>
      <c r="AV80" s="451"/>
      <c r="AW80" s="451"/>
      <c r="AX80" s="451"/>
      <c r="AY80" s="451"/>
      <c r="AZ80" s="451"/>
      <c r="BA80" s="451"/>
      <c r="BB80" s="451"/>
      <c r="BC80" s="451"/>
      <c r="BD80" s="451"/>
      <c r="BE80" s="451"/>
      <c r="BF80" s="451"/>
      <c r="BG80" s="451"/>
      <c r="BH80" s="451"/>
      <c r="BI80" s="451"/>
      <c r="BJ80" s="451"/>
      <c r="BK80" s="451"/>
      <c r="BL80" s="451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451"/>
    </row>
    <row r="81" spans="1:82" s="451" customFormat="1" ht="12.95" customHeight="1" x14ac:dyDescent="0.2">
      <c r="A81" s="302"/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12"/>
      <c r="V81" s="302"/>
      <c r="W81" s="302"/>
      <c r="X81" s="302"/>
      <c r="Y81" s="302"/>
      <c r="Z81" s="302"/>
      <c r="AA81" s="302"/>
      <c r="AB81" s="302"/>
      <c r="AC81" s="302"/>
      <c r="AD81" s="302"/>
      <c r="AE81" s="302"/>
      <c r="AF81" s="302"/>
      <c r="AG81" s="302"/>
      <c r="AH81" s="302"/>
      <c r="AI81" s="302"/>
      <c r="AJ81" s="302"/>
      <c r="AK81" s="302"/>
      <c r="AL81" s="302"/>
      <c r="AM81" s="302"/>
      <c r="AN81" s="302"/>
      <c r="AO81" s="302"/>
      <c r="AP81" s="302"/>
      <c r="AQ81" s="302"/>
      <c r="AR81" s="302"/>
      <c r="AS81" s="302"/>
      <c r="AT81" s="302"/>
      <c r="AU81" s="302"/>
      <c r="AV81" s="302"/>
      <c r="AW81" s="302"/>
      <c r="AX81" s="302"/>
      <c r="AY81" s="302"/>
      <c r="AZ81" s="302"/>
      <c r="BA81" s="302"/>
      <c r="BB81" s="302"/>
      <c r="BC81" s="302"/>
      <c r="BD81" s="302"/>
      <c r="BE81" s="302"/>
      <c r="BF81" s="302"/>
      <c r="BG81" s="302"/>
      <c r="BH81" s="302"/>
      <c r="BI81" s="302"/>
      <c r="BJ81" s="302"/>
      <c r="BK81" s="302"/>
      <c r="BL81" s="302"/>
      <c r="BM81" s="302"/>
      <c r="BN81" s="302"/>
      <c r="BO81" s="302"/>
      <c r="BP81" s="302"/>
      <c r="BQ81" s="302"/>
      <c r="BR81" s="302"/>
      <c r="BS81" s="302"/>
      <c r="BT81" s="302"/>
      <c r="BU81" s="302"/>
      <c r="BV81" s="302"/>
      <c r="BW81" s="302"/>
      <c r="BX81" s="302"/>
      <c r="BY81" s="302"/>
      <c r="BZ81" s="302"/>
      <c r="CA81" s="302"/>
      <c r="CB81" s="302"/>
      <c r="CC81" s="302"/>
      <c r="CD81" s="302"/>
    </row>
    <row r="82" spans="1:82" s="451" customFormat="1" ht="12.95" customHeight="1" x14ac:dyDescent="0.2">
      <c r="A82" s="677"/>
      <c r="B82" s="432"/>
      <c r="C82" s="432"/>
      <c r="D82" s="432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2"/>
      <c r="P82" s="432"/>
      <c r="Q82" s="432"/>
      <c r="R82" s="432"/>
      <c r="S82" s="61"/>
      <c r="T82" s="432"/>
      <c r="U82" s="432"/>
      <c r="V82" s="432"/>
      <c r="W82" s="432"/>
      <c r="X82" s="432"/>
      <c r="Z82" s="432"/>
      <c r="AA82" s="432"/>
      <c r="AB82" s="432"/>
      <c r="AC82" s="432"/>
      <c r="AD82" s="432"/>
      <c r="AE82" s="432"/>
      <c r="AF82" s="432"/>
      <c r="AG82" s="432"/>
      <c r="AH82" s="432"/>
      <c r="AI82" s="432"/>
      <c r="AK82" s="30"/>
      <c r="AL82" s="30"/>
      <c r="AM82" s="30"/>
      <c r="AN82" s="30"/>
    </row>
    <row r="83" spans="1:82" x14ac:dyDescent="0.2">
      <c r="A83" s="67"/>
      <c r="B83" s="308"/>
      <c r="C83" s="308"/>
      <c r="D83" s="308"/>
      <c r="E83" s="308"/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  <c r="AE83" s="308"/>
      <c r="AF83" s="308"/>
      <c r="AG83" s="308"/>
      <c r="AH83" s="308"/>
      <c r="AI83" s="308"/>
      <c r="AJ83" s="451"/>
      <c r="AK83" s="30"/>
      <c r="AL83" s="30"/>
      <c r="AM83" s="30"/>
      <c r="AN83" s="30"/>
      <c r="AO83" s="451"/>
      <c r="AP83" s="451"/>
      <c r="AQ83" s="451"/>
      <c r="AR83" s="451"/>
      <c r="AS83" s="451"/>
      <c r="AT83" s="451"/>
      <c r="AU83" s="451"/>
      <c r="AV83" s="451"/>
      <c r="AW83" s="451"/>
      <c r="AX83" s="451"/>
      <c r="AY83" s="451"/>
      <c r="AZ83" s="451"/>
      <c r="BA83" s="451"/>
      <c r="BB83" s="451"/>
      <c r="BC83" s="451"/>
      <c r="BD83" s="451"/>
      <c r="BE83" s="451"/>
      <c r="BF83" s="451"/>
      <c r="BG83" s="451"/>
      <c r="BH83" s="451"/>
      <c r="BI83" s="451"/>
      <c r="BJ83" s="451"/>
      <c r="BK83" s="451"/>
      <c r="BL83" s="451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451"/>
    </row>
    <row r="84" spans="1:82" s="451" customFormat="1" ht="12.95" customHeight="1" x14ac:dyDescent="0.2">
      <c r="A84" s="302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12"/>
      <c r="V84" s="302"/>
      <c r="W84" s="302"/>
      <c r="X84" s="302"/>
      <c r="Y84" s="302"/>
      <c r="Z84" s="302"/>
      <c r="AA84" s="302"/>
      <c r="AB84" s="302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02"/>
      <c r="AS84" s="302"/>
      <c r="AT84" s="302"/>
      <c r="AU84" s="302"/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2"/>
      <c r="BJ84" s="302"/>
      <c r="BK84" s="302"/>
      <c r="BL84" s="302"/>
      <c r="BM84" s="302"/>
      <c r="BN84" s="302"/>
      <c r="BO84" s="302"/>
      <c r="BP84" s="302"/>
      <c r="BQ84" s="302"/>
      <c r="BR84" s="302"/>
      <c r="BS84" s="302"/>
      <c r="BT84" s="302"/>
      <c r="BU84" s="302"/>
      <c r="BV84" s="302"/>
      <c r="BW84" s="302"/>
      <c r="BX84" s="302"/>
      <c r="BY84" s="302"/>
      <c r="BZ84" s="302"/>
      <c r="CA84" s="302"/>
      <c r="CB84" s="302"/>
      <c r="CC84" s="302"/>
      <c r="CD84" s="302"/>
    </row>
    <row r="85" spans="1:82" s="451" customFormat="1" ht="12.95" customHeight="1" x14ac:dyDescent="0.2">
      <c r="A85" s="677"/>
      <c r="B85" s="432"/>
      <c r="C85" s="432"/>
      <c r="D85" s="432"/>
      <c r="E85" s="432"/>
      <c r="F85" s="432"/>
      <c r="G85" s="432"/>
      <c r="H85" s="432"/>
      <c r="I85" s="432"/>
      <c r="J85" s="432"/>
      <c r="K85" s="432"/>
      <c r="L85" s="432"/>
      <c r="M85" s="432"/>
      <c r="N85" s="432"/>
      <c r="O85" s="432"/>
      <c r="P85" s="432"/>
      <c r="Q85" s="432"/>
      <c r="R85" s="432"/>
      <c r="S85" s="61"/>
      <c r="T85" s="432"/>
      <c r="U85" s="432"/>
      <c r="V85" s="432"/>
      <c r="W85" s="432"/>
      <c r="X85" s="432"/>
      <c r="Z85" s="432"/>
      <c r="AA85" s="432"/>
      <c r="AB85" s="432"/>
      <c r="AC85" s="432"/>
      <c r="AD85" s="432"/>
      <c r="AE85" s="432"/>
      <c r="AF85" s="432"/>
      <c r="AG85" s="432"/>
      <c r="AH85" s="432"/>
      <c r="AI85" s="432"/>
      <c r="AK85" s="30"/>
      <c r="AL85" s="30"/>
      <c r="AM85" s="30"/>
      <c r="AN85" s="30"/>
    </row>
    <row r="86" spans="1:82" s="451" customFormat="1" ht="12.95" customHeight="1" x14ac:dyDescent="0.2">
      <c r="A86" s="677"/>
      <c r="B86" s="432"/>
      <c r="C86" s="432"/>
      <c r="D86" s="432"/>
      <c r="E86" s="432"/>
      <c r="F86" s="432"/>
      <c r="G86" s="432"/>
      <c r="H86" s="432"/>
      <c r="I86" s="432"/>
      <c r="J86" s="432"/>
      <c r="K86" s="432"/>
      <c r="L86" s="432"/>
      <c r="M86" s="432"/>
      <c r="N86" s="432"/>
      <c r="O86" s="432"/>
      <c r="P86" s="432"/>
      <c r="Q86" s="432"/>
      <c r="R86" s="432"/>
      <c r="S86" s="61"/>
      <c r="T86" s="432"/>
      <c r="U86" s="432"/>
      <c r="V86" s="432"/>
      <c r="W86" s="432"/>
      <c r="X86" s="432"/>
      <c r="Y86" s="61"/>
      <c r="Z86" s="432"/>
      <c r="AA86" s="432"/>
      <c r="AB86" s="432"/>
      <c r="AC86" s="432"/>
      <c r="AD86" s="432"/>
      <c r="AE86" s="432"/>
      <c r="AF86" s="432"/>
      <c r="AG86" s="432"/>
      <c r="AH86" s="432"/>
      <c r="AI86" s="432"/>
      <c r="AK86" s="30"/>
      <c r="AL86" s="30"/>
      <c r="AM86" s="30"/>
      <c r="AN86" s="30"/>
    </row>
    <row r="87" spans="1:82" x14ac:dyDescent="0.2">
      <c r="A87" s="67"/>
      <c r="B87" s="308"/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  <c r="AA87" s="308"/>
      <c r="AB87" s="308"/>
      <c r="AC87" s="308"/>
      <c r="AD87" s="308"/>
      <c r="AE87" s="308"/>
      <c r="AF87" s="308"/>
      <c r="AG87" s="308"/>
      <c r="AH87" s="308"/>
      <c r="AI87" s="308"/>
      <c r="AJ87" s="451"/>
      <c r="AK87" s="30"/>
      <c r="AL87" s="30"/>
      <c r="AM87" s="30"/>
      <c r="AN87" s="30"/>
      <c r="AO87" s="451"/>
      <c r="AP87" s="451"/>
      <c r="AQ87" s="451"/>
      <c r="AR87" s="451"/>
      <c r="AS87" s="451"/>
      <c r="AT87" s="451"/>
      <c r="AU87" s="451"/>
      <c r="AV87" s="451"/>
      <c r="AW87" s="451"/>
      <c r="AX87" s="451"/>
      <c r="AY87" s="451"/>
      <c r="AZ87" s="451"/>
      <c r="BA87" s="451"/>
      <c r="BB87" s="451"/>
      <c r="BC87" s="451"/>
      <c r="BD87" s="451"/>
      <c r="BE87" s="451"/>
      <c r="BF87" s="451"/>
      <c r="BG87" s="451"/>
      <c r="BH87" s="451"/>
      <c r="BI87" s="451"/>
      <c r="BJ87" s="451"/>
      <c r="BK87" s="451"/>
      <c r="BL87" s="451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451"/>
    </row>
    <row r="88" spans="1:82" x14ac:dyDescent="0.2">
      <c r="U88" s="312"/>
    </row>
    <row r="89" spans="1:82" s="451" customFormat="1" ht="12.95" customHeight="1" x14ac:dyDescent="0.2">
      <c r="A89" s="1622"/>
      <c r="B89" s="1622"/>
      <c r="C89" s="1622"/>
      <c r="D89" s="1622"/>
      <c r="E89" s="1622"/>
      <c r="F89" s="1622"/>
      <c r="G89" s="1622"/>
      <c r="H89" s="1622"/>
      <c r="I89" s="1622"/>
      <c r="J89" s="1622"/>
      <c r="K89" s="1622"/>
      <c r="L89" s="1622"/>
      <c r="M89" s="1622"/>
      <c r="N89" s="1622"/>
      <c r="O89" s="1622"/>
      <c r="P89" s="1622"/>
      <c r="Q89" s="1622"/>
      <c r="R89" s="1622"/>
      <c r="S89" s="1622"/>
      <c r="T89" s="302"/>
      <c r="U89" s="302"/>
      <c r="V89" s="302"/>
      <c r="W89" s="302"/>
      <c r="X89" s="302"/>
      <c r="Y89" s="302"/>
      <c r="Z89" s="302"/>
      <c r="AA89" s="302"/>
      <c r="AB89" s="302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2"/>
      <c r="AO89" s="302"/>
      <c r="AP89" s="302"/>
      <c r="AQ89" s="302"/>
      <c r="AR89" s="302"/>
      <c r="AS89" s="302"/>
      <c r="AT89" s="302"/>
      <c r="AU89" s="302"/>
      <c r="AV89" s="302"/>
      <c r="AW89" s="302"/>
      <c r="AX89" s="302"/>
      <c r="AY89" s="302"/>
      <c r="AZ89" s="302"/>
      <c r="BA89" s="302"/>
      <c r="BB89" s="302"/>
      <c r="BC89" s="302"/>
      <c r="BD89" s="302"/>
      <c r="BE89" s="302"/>
      <c r="BF89" s="302"/>
      <c r="BG89" s="302"/>
      <c r="BH89" s="302"/>
      <c r="BI89" s="302"/>
      <c r="BJ89" s="302"/>
      <c r="BK89" s="302"/>
      <c r="BL89" s="302"/>
      <c r="BM89" s="302"/>
      <c r="BN89" s="302"/>
      <c r="BO89" s="302"/>
      <c r="BP89" s="302"/>
      <c r="BQ89" s="302"/>
      <c r="BR89" s="302"/>
      <c r="BS89" s="302"/>
      <c r="BT89" s="302"/>
      <c r="BU89" s="302"/>
      <c r="BV89" s="302"/>
      <c r="BW89" s="302"/>
      <c r="BX89" s="302"/>
      <c r="BY89" s="302"/>
      <c r="BZ89" s="302"/>
      <c r="CA89" s="302"/>
      <c r="CB89" s="302"/>
      <c r="CC89" s="302"/>
      <c r="CD89" s="302"/>
    </row>
    <row r="90" spans="1:82" x14ac:dyDescent="0.2">
      <c r="A90" s="1622"/>
      <c r="B90" s="1622"/>
      <c r="C90" s="1622"/>
      <c r="D90" s="1622"/>
      <c r="E90" s="1622"/>
      <c r="F90" s="1622"/>
      <c r="G90" s="1622"/>
      <c r="H90" s="1622"/>
      <c r="I90" s="1622"/>
      <c r="J90" s="1622"/>
      <c r="K90" s="1622"/>
      <c r="L90" s="1622"/>
      <c r="M90" s="1622"/>
      <c r="N90" s="1622"/>
      <c r="O90" s="1622"/>
      <c r="P90" s="1622"/>
      <c r="Q90" s="1622"/>
      <c r="R90" s="1622"/>
      <c r="S90" s="1622"/>
      <c r="T90" s="308"/>
      <c r="U90" s="308"/>
      <c r="V90" s="308"/>
      <c r="W90" s="308"/>
      <c r="X90" s="308"/>
      <c r="Y90" s="308"/>
      <c r="Z90" s="308"/>
      <c r="AA90" s="308"/>
      <c r="AB90" s="308"/>
      <c r="AC90" s="308"/>
      <c r="AD90" s="308"/>
      <c r="AE90" s="308"/>
      <c r="AF90" s="308"/>
      <c r="AG90" s="308"/>
      <c r="AH90" s="308"/>
      <c r="AI90" s="308"/>
      <c r="AJ90" s="451"/>
      <c r="AK90" s="30"/>
      <c r="AL90" s="30"/>
      <c r="AM90" s="30"/>
      <c r="AN90" s="30"/>
      <c r="AO90" s="451"/>
      <c r="AP90" s="451"/>
      <c r="AQ90" s="451"/>
      <c r="AR90" s="451"/>
      <c r="AS90" s="451"/>
      <c r="AT90" s="451"/>
      <c r="AU90" s="451"/>
      <c r="AV90" s="451"/>
      <c r="AW90" s="451"/>
      <c r="AX90" s="451"/>
      <c r="AY90" s="451"/>
      <c r="AZ90" s="451"/>
      <c r="BA90" s="451"/>
      <c r="BB90" s="451"/>
      <c r="BC90" s="451"/>
      <c r="BD90" s="451"/>
      <c r="BE90" s="451"/>
      <c r="BF90" s="451"/>
      <c r="BG90" s="451"/>
      <c r="BH90" s="451"/>
      <c r="BI90" s="451"/>
      <c r="BJ90" s="451"/>
      <c r="BK90" s="451"/>
      <c r="BL90" s="451"/>
      <c r="BM90" s="451"/>
      <c r="BN90" s="451"/>
      <c r="BO90" s="451"/>
      <c r="BP90" s="451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D90" s="451"/>
    </row>
    <row r="91" spans="1:82" x14ac:dyDescent="0.2">
      <c r="U91" s="312"/>
    </row>
    <row r="92" spans="1:82" x14ac:dyDescent="0.2">
      <c r="U92" s="312"/>
    </row>
    <row r="93" spans="1:82" x14ac:dyDescent="0.2">
      <c r="U93" s="312"/>
    </row>
    <row r="94" spans="1:82" x14ac:dyDescent="0.2">
      <c r="U94" s="312"/>
    </row>
    <row r="95" spans="1:82" x14ac:dyDescent="0.2">
      <c r="U95" s="312"/>
    </row>
    <row r="96" spans="1:82" x14ac:dyDescent="0.2">
      <c r="U96" s="312"/>
    </row>
    <row r="97" spans="21:21" x14ac:dyDescent="0.2">
      <c r="U97" s="312"/>
    </row>
    <row r="98" spans="21:21" x14ac:dyDescent="0.2">
      <c r="U98" s="312"/>
    </row>
    <row r="99" spans="21:21" x14ac:dyDescent="0.2">
      <c r="U99" s="312"/>
    </row>
    <row r="100" spans="21:21" x14ac:dyDescent="0.2">
      <c r="U100" s="312"/>
    </row>
    <row r="101" spans="21:21" x14ac:dyDescent="0.2">
      <c r="U101" s="312"/>
    </row>
    <row r="102" spans="21:21" x14ac:dyDescent="0.2">
      <c r="U102" s="312"/>
    </row>
    <row r="103" spans="21:21" x14ac:dyDescent="0.2">
      <c r="U103" s="312"/>
    </row>
    <row r="104" spans="21:21" x14ac:dyDescent="0.2">
      <c r="U104" s="312"/>
    </row>
    <row r="105" spans="21:21" x14ac:dyDescent="0.2">
      <c r="U105" s="312"/>
    </row>
    <row r="106" spans="21:21" x14ac:dyDescent="0.2">
      <c r="U106" s="312"/>
    </row>
    <row r="107" spans="21:21" x14ac:dyDescent="0.2">
      <c r="U107" s="312"/>
    </row>
    <row r="108" spans="21:21" x14ac:dyDescent="0.2">
      <c r="U108" s="312"/>
    </row>
    <row r="109" spans="21:21" x14ac:dyDescent="0.2">
      <c r="U109" s="312"/>
    </row>
    <row r="110" spans="21:21" x14ac:dyDescent="0.2">
      <c r="U110" s="312"/>
    </row>
    <row r="111" spans="21:21" x14ac:dyDescent="0.2">
      <c r="U111" s="312"/>
    </row>
    <row r="112" spans="21:21" x14ac:dyDescent="0.2">
      <c r="U112" s="312"/>
    </row>
    <row r="113" spans="21:21" x14ac:dyDescent="0.2">
      <c r="U113" s="312"/>
    </row>
    <row r="114" spans="21:21" x14ac:dyDescent="0.2">
      <c r="U114" s="312"/>
    </row>
    <row r="115" spans="21:21" x14ac:dyDescent="0.2">
      <c r="U115" s="312"/>
    </row>
  </sheetData>
  <mergeCells count="2">
    <mergeCell ref="A5:G6"/>
    <mergeCell ref="H5:S6"/>
  </mergeCells>
  <phoneticPr fontId="6" type="noConversion"/>
  <conditionalFormatting sqref="S8">
    <cfRule type="expression" dxfId="45" priority="3" stopIfTrue="1">
      <formula>$AZ8=1</formula>
    </cfRule>
  </conditionalFormatting>
  <conditionalFormatting sqref="B78:R78">
    <cfRule type="cellIs" dxfId="44" priority="4" stopIfTrue="1" operator="greaterThan">
      <formula>1</formula>
    </cfRule>
    <cfRule type="cellIs" dxfId="43" priority="5" stopIfTrue="1" operator="lessThan">
      <formula>-0.9</formula>
    </cfRule>
  </conditionalFormatting>
  <conditionalFormatting sqref="B8:R8">
    <cfRule type="expression" dxfId="42" priority="6" stopIfTrue="1">
      <formula>$AQ8=1</formula>
    </cfRule>
  </conditionalFormatting>
  <conditionalFormatting sqref="B77:S77 B80:S80 B87:S87 B83:S83">
    <cfRule type="cellIs" dxfId="41" priority="1" stopIfTrue="1" operator="lessThan">
      <formula>-1</formula>
    </cfRule>
    <cfRule type="cellIs" dxfId="40" priority="2" stopIfTrue="1" operator="greaterThan">
      <formula>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47244094488188981" top="0.51181102362204722" bottom="0.51181102362204722" header="0.31496062992125984" footer="0.31496062992125984"/>
  <pageSetup paperSize="8" scale="65" fitToWidth="2" orientation="portrait" r:id="rId1"/>
  <headerFooter alignWithMargins="0"/>
  <colBreaks count="1" manualBreakCount="1">
    <brk id="7" min="2" max="73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X210"/>
  <sheetViews>
    <sheetView showGridLines="0" zoomScaleNormal="100" workbookViewId="0">
      <pane xSplit="1" ySplit="11" topLeftCell="B12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3.5" customHeight="1" x14ac:dyDescent="0.2"/>
  <cols>
    <col min="1" max="1" width="13.85546875" style="364" customWidth="1"/>
    <col min="2" max="2" width="55" style="364" customWidth="1"/>
    <col min="3" max="3" width="10.5703125" style="364" customWidth="1"/>
    <col min="4" max="4" width="12.7109375" style="364" customWidth="1"/>
    <col min="5" max="5" width="11.42578125" style="364" customWidth="1"/>
    <col min="6" max="6" width="10.5703125" style="364" customWidth="1"/>
    <col min="7" max="7" width="10.28515625" style="364" customWidth="1"/>
    <col min="8" max="8" width="11.5703125" style="364" customWidth="1"/>
    <col min="9" max="9" width="11" style="364" customWidth="1"/>
    <col min="10" max="10" width="10.85546875" style="364" customWidth="1"/>
    <col min="11" max="11" width="10.140625" style="1498" bestFit="1" customWidth="1"/>
    <col min="12" max="12" width="13.5703125" style="364" customWidth="1"/>
    <col min="13" max="13" width="13.85546875" style="364" customWidth="1"/>
    <col min="14" max="14" width="55" style="364" customWidth="1"/>
    <col min="15" max="15" width="10.85546875" style="364" customWidth="1"/>
    <col min="16" max="17" width="11.5703125" style="364" customWidth="1"/>
    <col min="18" max="18" width="12" style="364" customWidth="1"/>
    <col min="19" max="19" width="11.28515625" style="364" customWidth="1"/>
    <col min="20" max="20" width="10.85546875" style="364" customWidth="1"/>
    <col min="21" max="21" width="11" style="364" customWidth="1"/>
    <col min="22" max="22" width="10.5703125" style="364" customWidth="1"/>
    <col min="23" max="23" width="9.85546875" style="1498" customWidth="1"/>
    <col min="24" max="24" width="12" style="364" customWidth="1"/>
    <col min="25" max="16384" width="9.140625" style="364"/>
  </cols>
  <sheetData>
    <row r="1" spans="1:24" ht="13.5" customHeight="1" x14ac:dyDescent="0.2">
      <c r="A1" s="757" t="s">
        <v>349</v>
      </c>
    </row>
    <row r="2" spans="1:24" ht="13.5" customHeight="1" x14ac:dyDescent="0.2">
      <c r="A2" s="757" t="s">
        <v>350</v>
      </c>
    </row>
    <row r="3" spans="1:24" s="890" customFormat="1" ht="15" customHeight="1" x14ac:dyDescent="0.2">
      <c r="A3" s="1065" t="s">
        <v>173</v>
      </c>
      <c r="K3" s="1499"/>
      <c r="L3" s="1066"/>
      <c r="M3" s="1065"/>
      <c r="W3" s="1499"/>
      <c r="X3" s="1066" t="s">
        <v>174</v>
      </c>
    </row>
    <row r="4" spans="1:24" s="366" customFormat="1" ht="12" customHeight="1" x14ac:dyDescent="0.2">
      <c r="A4" s="436"/>
      <c r="K4" s="1500"/>
      <c r="M4" s="436"/>
      <c r="W4" s="1500"/>
    </row>
    <row r="5" spans="1:24" s="366" customFormat="1" ht="18" customHeight="1" x14ac:dyDescent="0.2">
      <c r="A5" s="1877" t="s">
        <v>3385</v>
      </c>
      <c r="B5" s="1877"/>
      <c r="C5" s="1877"/>
      <c r="D5" s="1877"/>
      <c r="E5" s="1877"/>
      <c r="F5" s="1877"/>
      <c r="G5" s="1877"/>
      <c r="H5" s="1877"/>
      <c r="I5" s="1877"/>
      <c r="J5" s="1877"/>
      <c r="K5" s="1877"/>
      <c r="L5" s="1877"/>
      <c r="M5" s="1863" t="s">
        <v>3027</v>
      </c>
      <c r="N5" s="1863"/>
      <c r="O5" s="1863"/>
      <c r="P5" s="1863"/>
      <c r="Q5" s="1863"/>
      <c r="R5" s="1863"/>
      <c r="S5" s="1863"/>
      <c r="T5" s="1863"/>
      <c r="U5" s="1863"/>
      <c r="V5" s="1863"/>
      <c r="W5" s="1863"/>
      <c r="X5" s="1863"/>
    </row>
    <row r="6" spans="1:24" s="366" customFormat="1" ht="18" customHeight="1" x14ac:dyDescent="0.2">
      <c r="A6" s="1877"/>
      <c r="B6" s="1877"/>
      <c r="C6" s="1877"/>
      <c r="D6" s="1877"/>
      <c r="E6" s="1877"/>
      <c r="F6" s="1877"/>
      <c r="G6" s="1877"/>
      <c r="H6" s="1877"/>
      <c r="I6" s="1877"/>
      <c r="J6" s="1877"/>
      <c r="K6" s="1877"/>
      <c r="L6" s="1877"/>
      <c r="M6" s="1863"/>
      <c r="N6" s="1863"/>
      <c r="O6" s="1863"/>
      <c r="P6" s="1863"/>
      <c r="Q6" s="1863"/>
      <c r="R6" s="1863"/>
      <c r="S6" s="1863"/>
      <c r="T6" s="1863"/>
      <c r="U6" s="1863"/>
      <c r="V6" s="1863"/>
      <c r="W6" s="1863"/>
      <c r="X6" s="1863"/>
    </row>
    <row r="7" spans="1:24" s="366" customFormat="1" ht="12" customHeight="1" thickBot="1" x14ac:dyDescent="0.25">
      <c r="K7" s="1500"/>
      <c r="W7" s="1500"/>
    </row>
    <row r="8" spans="1:24" s="411" customFormat="1" ht="13.5" customHeight="1" thickBot="1" x14ac:dyDescent="0.25">
      <c r="A8" s="1869" t="s">
        <v>1568</v>
      </c>
      <c r="B8" s="1871" t="s">
        <v>735</v>
      </c>
      <c r="C8" s="1874" t="s">
        <v>2078</v>
      </c>
      <c r="D8" s="1875"/>
      <c r="E8" s="1875"/>
      <c r="F8" s="1875"/>
      <c r="G8" s="1875"/>
      <c r="H8" s="1875"/>
      <c r="I8" s="1876"/>
      <c r="J8" s="1631" t="s">
        <v>2079</v>
      </c>
      <c r="K8" s="1867" t="s">
        <v>1941</v>
      </c>
      <c r="L8" s="1867" t="s">
        <v>3384</v>
      </c>
      <c r="M8" s="1869" t="s">
        <v>1568</v>
      </c>
      <c r="N8" s="1871" t="s">
        <v>735</v>
      </c>
      <c r="O8" s="1874" t="s">
        <v>2078</v>
      </c>
      <c r="P8" s="1875"/>
      <c r="Q8" s="1875"/>
      <c r="R8" s="1875"/>
      <c r="S8" s="1875"/>
      <c r="T8" s="1875"/>
      <c r="U8" s="1876"/>
      <c r="V8" s="1631" t="s">
        <v>2079</v>
      </c>
      <c r="W8" s="1867" t="s">
        <v>1941</v>
      </c>
      <c r="X8" s="1867" t="s">
        <v>3384</v>
      </c>
    </row>
    <row r="9" spans="1:24" s="411" customFormat="1" ht="21" customHeight="1" x14ac:dyDescent="0.2">
      <c r="A9" s="1870"/>
      <c r="B9" s="1872"/>
      <c r="C9" s="1867" t="s">
        <v>1470</v>
      </c>
      <c r="D9" s="1867" t="s">
        <v>3263</v>
      </c>
      <c r="E9" s="1867" t="s">
        <v>634</v>
      </c>
      <c r="F9" s="1867" t="s">
        <v>680</v>
      </c>
      <c r="G9" s="1867" t="s">
        <v>681</v>
      </c>
      <c r="H9" s="1867" t="s">
        <v>436</v>
      </c>
      <c r="I9" s="1867" t="s">
        <v>682</v>
      </c>
      <c r="J9" s="1634"/>
      <c r="K9" s="1868"/>
      <c r="L9" s="1868"/>
      <c r="M9" s="1870"/>
      <c r="N9" s="1872"/>
      <c r="O9" s="1867" t="s">
        <v>1470</v>
      </c>
      <c r="P9" s="1867" t="s">
        <v>3263</v>
      </c>
      <c r="Q9" s="1867" t="s">
        <v>634</v>
      </c>
      <c r="R9" s="1867" t="s">
        <v>680</v>
      </c>
      <c r="S9" s="1867" t="s">
        <v>681</v>
      </c>
      <c r="T9" s="1867" t="s">
        <v>436</v>
      </c>
      <c r="U9" s="1867" t="s">
        <v>682</v>
      </c>
      <c r="V9" s="1634"/>
      <c r="W9" s="1868"/>
      <c r="X9" s="1868"/>
    </row>
    <row r="10" spans="1:24" s="411" customFormat="1" ht="28.5" customHeight="1" x14ac:dyDescent="0.2">
      <c r="A10" s="1870"/>
      <c r="B10" s="1872"/>
      <c r="C10" s="1868"/>
      <c r="D10" s="1868"/>
      <c r="E10" s="1868"/>
      <c r="F10" s="1868"/>
      <c r="G10" s="1868"/>
      <c r="H10" s="1868"/>
      <c r="I10" s="1868"/>
      <c r="J10" s="1634"/>
      <c r="K10" s="1868"/>
      <c r="L10" s="1868"/>
      <c r="M10" s="1870"/>
      <c r="N10" s="1872"/>
      <c r="O10" s="1868"/>
      <c r="P10" s="1868"/>
      <c r="Q10" s="1868"/>
      <c r="R10" s="1868"/>
      <c r="S10" s="1868"/>
      <c r="T10" s="1868"/>
      <c r="U10" s="1868"/>
      <c r="V10" s="1634"/>
      <c r="W10" s="1868"/>
      <c r="X10" s="1868"/>
    </row>
    <row r="11" spans="1:24" s="411" customFormat="1" ht="40.5" customHeight="1" thickBot="1" x14ac:dyDescent="0.25">
      <c r="A11" s="1870"/>
      <c r="B11" s="1873"/>
      <c r="C11" s="1868"/>
      <c r="D11" s="1868"/>
      <c r="E11" s="1868"/>
      <c r="F11" s="1868"/>
      <c r="G11" s="1868"/>
      <c r="H11" s="1868"/>
      <c r="I11" s="1868"/>
      <c r="J11" s="1634"/>
      <c r="K11" s="1868"/>
      <c r="L11" s="1868"/>
      <c r="M11" s="1870"/>
      <c r="N11" s="1873"/>
      <c r="O11" s="1868"/>
      <c r="P11" s="1868"/>
      <c r="Q11" s="1868"/>
      <c r="R11" s="1868"/>
      <c r="S11" s="1868"/>
      <c r="T11" s="1868"/>
      <c r="U11" s="1868"/>
      <c r="V11" s="1634"/>
      <c r="W11" s="1868"/>
      <c r="X11" s="1868"/>
    </row>
    <row r="12" spans="1:24" s="439" customFormat="1" ht="13.5" customHeight="1" x14ac:dyDescent="0.2">
      <c r="A12" s="1864" t="s">
        <v>1420</v>
      </c>
      <c r="B12" s="437" t="s">
        <v>3028</v>
      </c>
      <c r="C12" s="438">
        <v>4390178.47</v>
      </c>
      <c r="D12" s="438">
        <v>12422629.390000001</v>
      </c>
      <c r="E12" s="438" t="s">
        <v>1580</v>
      </c>
      <c r="F12" s="438">
        <v>4309625.57</v>
      </c>
      <c r="G12" s="438">
        <v>9546527.3699999992</v>
      </c>
      <c r="H12" s="438" t="s">
        <v>1580</v>
      </c>
      <c r="I12" s="438" t="s">
        <v>1580</v>
      </c>
      <c r="J12" s="438">
        <v>638378.32999999996</v>
      </c>
      <c r="K12" s="1501">
        <v>17.68</v>
      </c>
      <c r="L12" s="438">
        <v>30668960.800000001</v>
      </c>
      <c r="M12" s="1864" t="s">
        <v>1532</v>
      </c>
      <c r="N12" s="437" t="s">
        <v>3337</v>
      </c>
      <c r="O12" s="438" t="s">
        <v>1580</v>
      </c>
      <c r="P12" s="438">
        <v>1200007715.1047611</v>
      </c>
      <c r="Q12" s="438" t="s">
        <v>1580</v>
      </c>
      <c r="R12" s="438">
        <v>72814180.135845006</v>
      </c>
      <c r="S12" s="438" t="s">
        <v>1580</v>
      </c>
      <c r="T12" s="438">
        <v>228501406.52939385</v>
      </c>
      <c r="U12" s="438" t="s">
        <v>1580</v>
      </c>
      <c r="V12" s="438">
        <v>26878041.700000003</v>
      </c>
      <c r="W12" s="1501">
        <v>0.12955261833496701</v>
      </c>
      <c r="X12" s="438">
        <v>1501323301.77</v>
      </c>
    </row>
    <row r="13" spans="1:24" s="309" customFormat="1" ht="13.5" customHeight="1" x14ac:dyDescent="0.2">
      <c r="A13" s="1865"/>
      <c r="B13" s="297" t="s">
        <v>3332</v>
      </c>
      <c r="C13" s="440">
        <v>6380555.3300000001</v>
      </c>
      <c r="D13" s="440">
        <v>43491817.780000001</v>
      </c>
      <c r="E13" s="440" t="s">
        <v>1580</v>
      </c>
      <c r="F13" s="440">
        <v>1106300.98</v>
      </c>
      <c r="G13" s="440" t="s">
        <v>1580</v>
      </c>
      <c r="H13" s="440">
        <v>3663270.83</v>
      </c>
      <c r="I13" s="440" t="s">
        <v>1580</v>
      </c>
      <c r="J13" s="440">
        <v>1027722.11</v>
      </c>
      <c r="K13" s="1502">
        <v>12.25</v>
      </c>
      <c r="L13" s="440">
        <v>54641944.920000002</v>
      </c>
      <c r="M13" s="1865"/>
      <c r="N13" s="297" t="s">
        <v>3330</v>
      </c>
      <c r="O13" s="440" t="s">
        <v>1580</v>
      </c>
      <c r="P13" s="440" t="s">
        <v>1580</v>
      </c>
      <c r="Q13" s="440">
        <v>44379142.350942001</v>
      </c>
      <c r="R13" s="440">
        <v>4653166.0690580001</v>
      </c>
      <c r="S13" s="440" t="s">
        <v>1580</v>
      </c>
      <c r="T13" s="440" t="s">
        <v>1580</v>
      </c>
      <c r="U13" s="440" t="s">
        <v>1580</v>
      </c>
      <c r="V13" s="440">
        <v>679904.34</v>
      </c>
      <c r="W13" s="1502">
        <v>0.12788299268704301</v>
      </c>
      <c r="X13" s="440">
        <v>49032308.420000002</v>
      </c>
    </row>
    <row r="14" spans="1:24" s="309" customFormat="1" ht="12.75" customHeight="1" x14ac:dyDescent="0.2">
      <c r="A14" s="1865"/>
      <c r="B14" s="297" t="s">
        <v>3029</v>
      </c>
      <c r="C14" s="440">
        <v>2659535.4</v>
      </c>
      <c r="D14" s="440">
        <v>5939381.4000000004</v>
      </c>
      <c r="E14" s="440" t="s">
        <v>1580</v>
      </c>
      <c r="F14" s="440">
        <v>9871439.7100000009</v>
      </c>
      <c r="G14" s="440" t="s">
        <v>1580</v>
      </c>
      <c r="H14" s="440" t="s">
        <v>1580</v>
      </c>
      <c r="I14" s="440" t="s">
        <v>1580</v>
      </c>
      <c r="J14" s="440">
        <v>292353.78999999998</v>
      </c>
      <c r="K14" s="1502">
        <v>6.83</v>
      </c>
      <c r="L14" s="440">
        <v>18470356.510000002</v>
      </c>
      <c r="M14" s="1865"/>
      <c r="N14" s="297" t="s">
        <v>3300</v>
      </c>
      <c r="O14" s="440" t="s">
        <v>1580</v>
      </c>
      <c r="P14" s="440" t="s">
        <v>1580</v>
      </c>
      <c r="Q14" s="440" t="s">
        <v>1580</v>
      </c>
      <c r="R14" s="440">
        <v>10298915.593459893</v>
      </c>
      <c r="S14" s="440">
        <v>117479193.5065401</v>
      </c>
      <c r="T14" s="440" t="s">
        <v>1580</v>
      </c>
      <c r="U14" s="440" t="s">
        <v>1580</v>
      </c>
      <c r="V14" s="440">
        <v>2879361</v>
      </c>
      <c r="W14" s="1502">
        <v>0.55006416870077302</v>
      </c>
      <c r="X14" s="440">
        <v>127778109.09999999</v>
      </c>
    </row>
    <row r="15" spans="1:24" s="309" customFormat="1" ht="13.5" customHeight="1" x14ac:dyDescent="0.2">
      <c r="A15" s="1865"/>
      <c r="B15" s="297" t="s">
        <v>3030</v>
      </c>
      <c r="C15" s="440" t="s">
        <v>1580</v>
      </c>
      <c r="D15" s="440" t="s">
        <v>1580</v>
      </c>
      <c r="E15" s="440" t="s">
        <v>1580</v>
      </c>
      <c r="F15" s="440">
        <v>2111307.2400000002</v>
      </c>
      <c r="G15" s="440">
        <v>20836266.289999999</v>
      </c>
      <c r="H15" s="440" t="s">
        <v>1580</v>
      </c>
      <c r="I15" s="440" t="s">
        <v>1580</v>
      </c>
      <c r="J15" s="440">
        <v>435904.26</v>
      </c>
      <c r="K15" s="1502">
        <v>45.3</v>
      </c>
      <c r="L15" s="440">
        <v>22947573.530000001</v>
      </c>
      <c r="M15" s="1865"/>
      <c r="N15" s="297" t="s">
        <v>3342</v>
      </c>
      <c r="O15" s="440" t="s">
        <v>1580</v>
      </c>
      <c r="P15" s="440" t="s">
        <v>1580</v>
      </c>
      <c r="Q15" s="440">
        <v>19803791.19249</v>
      </c>
      <c r="R15" s="440">
        <v>2460167.4275100003</v>
      </c>
      <c r="S15" s="440" t="s">
        <v>1580</v>
      </c>
      <c r="T15" s="440" t="s">
        <v>1580</v>
      </c>
      <c r="U15" s="440" t="s">
        <v>1580</v>
      </c>
      <c r="V15" s="440">
        <v>426862.28</v>
      </c>
      <c r="W15" s="1502">
        <v>-3.2266170779514498E-2</v>
      </c>
      <c r="X15" s="440">
        <v>22263958.620000001</v>
      </c>
    </row>
    <row r="16" spans="1:24" s="309" customFormat="1" ht="13.5" customHeight="1" x14ac:dyDescent="0.2">
      <c r="A16" s="1865"/>
      <c r="B16" s="297" t="s">
        <v>3333</v>
      </c>
      <c r="C16" s="440" t="s">
        <v>1580</v>
      </c>
      <c r="D16" s="440" t="s">
        <v>1580</v>
      </c>
      <c r="E16" s="440">
        <v>3147254.54</v>
      </c>
      <c r="F16" s="440">
        <v>71009.06</v>
      </c>
      <c r="G16" s="440" t="s">
        <v>1580</v>
      </c>
      <c r="H16" s="440" t="s">
        <v>1580</v>
      </c>
      <c r="I16" s="440" t="s">
        <v>1580</v>
      </c>
      <c r="J16" s="440">
        <v>72091.8</v>
      </c>
      <c r="K16" s="1502">
        <v>-6.07</v>
      </c>
      <c r="L16" s="440">
        <v>3218263.6</v>
      </c>
      <c r="M16" s="1865"/>
      <c r="N16" s="297" t="s">
        <v>3299</v>
      </c>
      <c r="O16" s="440">
        <v>36881484.68406</v>
      </c>
      <c r="P16" s="440">
        <v>154869954.28601998</v>
      </c>
      <c r="Q16" s="440" t="s">
        <v>1580</v>
      </c>
      <c r="R16" s="440">
        <v>9079140.1027499996</v>
      </c>
      <c r="S16" s="440">
        <v>142280213.34354001</v>
      </c>
      <c r="T16" s="440">
        <v>60406545.483630002</v>
      </c>
      <c r="U16" s="440" t="s">
        <v>1580</v>
      </c>
      <c r="V16" s="440">
        <v>7064487.8700000001</v>
      </c>
      <c r="W16" s="1502">
        <v>0.25680372483441499</v>
      </c>
      <c r="X16" s="440">
        <v>403517337.89999998</v>
      </c>
    </row>
    <row r="17" spans="1:24" s="309" customFormat="1" ht="13.5" customHeight="1" thickBot="1" x14ac:dyDescent="0.25">
      <c r="A17" s="1866"/>
      <c r="B17" s="297" t="s">
        <v>3031</v>
      </c>
      <c r="C17" s="440" t="s">
        <v>1580</v>
      </c>
      <c r="D17" s="440" t="s">
        <v>1580</v>
      </c>
      <c r="E17" s="440" t="s">
        <v>1580</v>
      </c>
      <c r="F17" s="440">
        <v>1466204.95</v>
      </c>
      <c r="G17" s="440">
        <v>921959.5</v>
      </c>
      <c r="H17" s="440" t="s">
        <v>1580</v>
      </c>
      <c r="I17" s="440" t="s">
        <v>1580</v>
      </c>
      <c r="J17" s="440">
        <v>28305.79</v>
      </c>
      <c r="K17" s="1502">
        <v>13.58</v>
      </c>
      <c r="L17" s="440">
        <v>2388164.4500000002</v>
      </c>
      <c r="M17" s="1865"/>
      <c r="N17" s="297" t="s">
        <v>3296</v>
      </c>
      <c r="O17" s="440" t="s">
        <v>1580</v>
      </c>
      <c r="P17" s="440">
        <v>10765989.021348</v>
      </c>
      <c r="Q17" s="440">
        <v>5582364.6777360002</v>
      </c>
      <c r="R17" s="440">
        <v>3234700.9992839997</v>
      </c>
      <c r="S17" s="440" t="s">
        <v>1580</v>
      </c>
      <c r="T17" s="440">
        <v>1739957.8216319999</v>
      </c>
      <c r="U17" s="440" t="s">
        <v>1580</v>
      </c>
      <c r="V17" s="440">
        <v>293797.5</v>
      </c>
      <c r="W17" s="1502">
        <v>0.117514468473957</v>
      </c>
      <c r="X17" s="440">
        <v>21323012.52</v>
      </c>
    </row>
    <row r="18" spans="1:24" s="309" customFormat="1" ht="13.5" customHeight="1" x14ac:dyDescent="0.2">
      <c r="A18" s="1864" t="s">
        <v>798</v>
      </c>
      <c r="B18" s="437" t="s">
        <v>3032</v>
      </c>
      <c r="C18" s="438" t="s">
        <v>1580</v>
      </c>
      <c r="D18" s="438" t="s">
        <v>1580</v>
      </c>
      <c r="E18" s="438" t="s">
        <v>1580</v>
      </c>
      <c r="F18" s="438">
        <v>4436208.87</v>
      </c>
      <c r="G18" s="438" t="s">
        <v>1580</v>
      </c>
      <c r="H18" s="438" t="s">
        <v>1580</v>
      </c>
      <c r="I18" s="438" t="s">
        <v>1580</v>
      </c>
      <c r="J18" s="438">
        <v>37814.75</v>
      </c>
      <c r="K18" s="1501">
        <v>5.1068781244613115</v>
      </c>
      <c r="L18" s="438">
        <v>4436208.87</v>
      </c>
      <c r="M18" s="1865"/>
      <c r="N18" s="297" t="s">
        <v>3331</v>
      </c>
      <c r="O18" s="440" t="s">
        <v>1580</v>
      </c>
      <c r="P18" s="440">
        <v>312051627.33980399</v>
      </c>
      <c r="Q18" s="440" t="s">
        <v>1580</v>
      </c>
      <c r="R18" s="440">
        <v>44202512.234628007</v>
      </c>
      <c r="S18" s="440" t="s">
        <v>1580</v>
      </c>
      <c r="T18" s="440">
        <v>55314875.645567998</v>
      </c>
      <c r="U18" s="440" t="s">
        <v>1580</v>
      </c>
      <c r="V18" s="440">
        <v>3106623.75</v>
      </c>
      <c r="W18" s="1502">
        <v>0.143961179007908</v>
      </c>
      <c r="X18" s="440">
        <v>411569015.22000003</v>
      </c>
    </row>
    <row r="19" spans="1:24" s="309" customFormat="1" ht="13.5" customHeight="1" x14ac:dyDescent="0.2">
      <c r="A19" s="1865"/>
      <c r="B19" s="297" t="s">
        <v>3029</v>
      </c>
      <c r="C19" s="440">
        <v>9119948.9199999999</v>
      </c>
      <c r="D19" s="440">
        <v>21985755.350000001</v>
      </c>
      <c r="E19" s="440" t="s">
        <v>1580</v>
      </c>
      <c r="F19" s="440">
        <v>36660921.469999999</v>
      </c>
      <c r="G19" s="440" t="s">
        <v>1580</v>
      </c>
      <c r="H19" s="440">
        <v>3018517.26</v>
      </c>
      <c r="I19" s="440" t="s">
        <v>1580</v>
      </c>
      <c r="J19" s="440">
        <v>1266446.26</v>
      </c>
      <c r="K19" s="1502">
        <v>6.8174451687254667</v>
      </c>
      <c r="L19" s="440">
        <v>70785143</v>
      </c>
      <c r="M19" s="1865"/>
      <c r="N19" s="297" t="s">
        <v>3367</v>
      </c>
      <c r="O19" s="440" t="s">
        <v>1580</v>
      </c>
      <c r="P19" s="440" t="s">
        <v>1580</v>
      </c>
      <c r="Q19" s="440">
        <v>11230115.931798</v>
      </c>
      <c r="R19" s="440">
        <v>1429241.4482020002</v>
      </c>
      <c r="S19" s="440" t="s">
        <v>1580</v>
      </c>
      <c r="T19" s="440" t="s">
        <v>1580</v>
      </c>
      <c r="U19" s="440" t="s">
        <v>1580</v>
      </c>
      <c r="V19" s="440">
        <v>105430.35999999999</v>
      </c>
      <c r="W19" s="1502">
        <v>0.13063037732666</v>
      </c>
      <c r="X19" s="440">
        <v>12659357.380000001</v>
      </c>
    </row>
    <row r="20" spans="1:24" s="309" customFormat="1" ht="13.5" customHeight="1" x14ac:dyDescent="0.2">
      <c r="A20" s="1865"/>
      <c r="B20" s="297" t="s">
        <v>3033</v>
      </c>
      <c r="C20" s="440">
        <v>7558036.4699999997</v>
      </c>
      <c r="D20" s="440">
        <v>23745632.039999999</v>
      </c>
      <c r="E20" s="440" t="s">
        <v>1580</v>
      </c>
      <c r="F20" s="440">
        <v>11098044.4</v>
      </c>
      <c r="G20" s="440">
        <v>10223359.289999999</v>
      </c>
      <c r="H20" s="440">
        <v>8089161.5999999996</v>
      </c>
      <c r="I20" s="440">
        <v>387216.32</v>
      </c>
      <c r="J20" s="440">
        <v>1458860.45</v>
      </c>
      <c r="K20" s="1502">
        <v>18.573738591827226</v>
      </c>
      <c r="L20" s="440">
        <v>61101450.119999997</v>
      </c>
      <c r="M20" s="1865"/>
      <c r="N20" s="297" t="s">
        <v>3304</v>
      </c>
      <c r="O20" s="440">
        <v>4412398.0279660001</v>
      </c>
      <c r="P20" s="440">
        <v>33973486.161513984</v>
      </c>
      <c r="Q20" s="440" t="s">
        <v>1580</v>
      </c>
      <c r="R20" s="440">
        <v>4808128.7928060004</v>
      </c>
      <c r="S20" s="440">
        <v>34755054.422073007</v>
      </c>
      <c r="T20" s="440">
        <v>20983623.805640999</v>
      </c>
      <c r="U20" s="440" t="s">
        <v>1580</v>
      </c>
      <c r="V20" s="440">
        <v>802513.03</v>
      </c>
      <c r="W20" s="1502">
        <v>0.26541791836013401</v>
      </c>
      <c r="X20" s="440">
        <v>98932691.209999993</v>
      </c>
    </row>
    <row r="21" spans="1:24" s="309" customFormat="1" ht="13.5" customHeight="1" x14ac:dyDescent="0.2">
      <c r="A21" s="1865"/>
      <c r="B21" s="297" t="s">
        <v>3034</v>
      </c>
      <c r="C21" s="440" t="s">
        <v>1580</v>
      </c>
      <c r="D21" s="440" t="s">
        <v>1580</v>
      </c>
      <c r="E21" s="440" t="s">
        <v>1580</v>
      </c>
      <c r="F21" s="440">
        <v>2835773.49</v>
      </c>
      <c r="G21" s="440">
        <v>65177803.590000004</v>
      </c>
      <c r="H21" s="440" t="s">
        <v>1580</v>
      </c>
      <c r="I21" s="440" t="s">
        <v>1580</v>
      </c>
      <c r="J21" s="440">
        <v>1659249.81</v>
      </c>
      <c r="K21" s="1502">
        <v>56.671899529042413</v>
      </c>
      <c r="L21" s="440">
        <v>68013577.079999998</v>
      </c>
      <c r="M21" s="1865"/>
      <c r="N21" s="297" t="s">
        <v>3341</v>
      </c>
      <c r="O21" s="440" t="s">
        <v>1580</v>
      </c>
      <c r="P21" s="440">
        <v>22088824.933455002</v>
      </c>
      <c r="Q21" s="440" t="s">
        <v>1580</v>
      </c>
      <c r="R21" s="440">
        <v>818693.40343499999</v>
      </c>
      <c r="S21" s="440">
        <v>2087800.6534200001</v>
      </c>
      <c r="T21" s="440">
        <v>1499613.1596899999</v>
      </c>
      <c r="U21" s="440" t="s">
        <v>1580</v>
      </c>
      <c r="V21" s="440">
        <v>516854.68999999994</v>
      </c>
      <c r="W21" s="1502">
        <v>0.14419081815850199</v>
      </c>
      <c r="X21" s="440">
        <v>26494932.149999999</v>
      </c>
    </row>
    <row r="22" spans="1:24" s="309" customFormat="1" ht="13.5" customHeight="1" x14ac:dyDescent="0.2">
      <c r="A22" s="1865"/>
      <c r="B22" s="297" t="s">
        <v>3332</v>
      </c>
      <c r="C22" s="440">
        <v>41233899.770000003</v>
      </c>
      <c r="D22" s="440">
        <v>341452696.44999999</v>
      </c>
      <c r="E22" s="440" t="s">
        <v>1580</v>
      </c>
      <c r="F22" s="440">
        <v>500137.26</v>
      </c>
      <c r="G22" s="440" t="s">
        <v>1580</v>
      </c>
      <c r="H22" s="440">
        <v>13556539.640000001</v>
      </c>
      <c r="I22" s="440">
        <v>980310.33</v>
      </c>
      <c r="J22" s="440">
        <v>6727457.9299999997</v>
      </c>
      <c r="K22" s="1502">
        <v>13.460559114422788</v>
      </c>
      <c r="L22" s="440">
        <v>397723583.44999999</v>
      </c>
      <c r="M22" s="1865"/>
      <c r="N22" s="297" t="s">
        <v>3305</v>
      </c>
      <c r="O22" s="440">
        <v>3482202.5090420009</v>
      </c>
      <c r="P22" s="440">
        <v>13120514.494795995</v>
      </c>
      <c r="Q22" s="440" t="s">
        <v>1580</v>
      </c>
      <c r="R22" s="440" t="s">
        <v>1580</v>
      </c>
      <c r="S22" s="440">
        <v>8536090.7929740008</v>
      </c>
      <c r="T22" s="440">
        <v>15684199.343188003</v>
      </c>
      <c r="U22" s="440" t="s">
        <v>1580</v>
      </c>
      <c r="V22" s="440">
        <v>803064.34000000008</v>
      </c>
      <c r="W22" s="1502">
        <v>9.839291571006889E-2</v>
      </c>
      <c r="X22" s="440">
        <v>40823007.140000001</v>
      </c>
    </row>
    <row r="23" spans="1:24" s="309" customFormat="1" ht="13.5" customHeight="1" x14ac:dyDescent="0.2">
      <c r="A23" s="1865"/>
      <c r="B23" s="297" t="s">
        <v>3334</v>
      </c>
      <c r="C23" s="440" t="s">
        <v>1580</v>
      </c>
      <c r="D23" s="440">
        <v>1000792.85</v>
      </c>
      <c r="E23" s="440">
        <v>11389274.380000001</v>
      </c>
      <c r="F23" s="440">
        <v>515141.16</v>
      </c>
      <c r="G23" s="440" t="s">
        <v>1580</v>
      </c>
      <c r="H23" s="440" t="s">
        <v>1580</v>
      </c>
      <c r="I23" s="440" t="s">
        <v>1580</v>
      </c>
      <c r="J23" s="440">
        <v>249588.24</v>
      </c>
      <c r="K23" s="1502">
        <v>10.026640833131495</v>
      </c>
      <c r="L23" s="440">
        <v>12905208.390000001</v>
      </c>
      <c r="M23" s="1865"/>
      <c r="N23" s="297" t="s">
        <v>3348</v>
      </c>
      <c r="O23" s="440">
        <v>2119723.5514550004</v>
      </c>
      <c r="P23" s="440">
        <v>85785785.025641009</v>
      </c>
      <c r="Q23" s="440" t="s">
        <v>1580</v>
      </c>
      <c r="R23" s="440">
        <v>8708053.5086800009</v>
      </c>
      <c r="S23" s="440" t="s">
        <v>1580</v>
      </c>
      <c r="T23" s="440">
        <v>17966089.344223998</v>
      </c>
      <c r="U23" s="440" t="s">
        <v>1580</v>
      </c>
      <c r="V23" s="440">
        <v>2004338.0300000003</v>
      </c>
      <c r="W23" s="1502">
        <v>0.12269155206286801</v>
      </c>
      <c r="X23" s="440">
        <v>114579651.43000001</v>
      </c>
    </row>
    <row r="24" spans="1:24" s="309" customFormat="1" ht="13.5" customHeight="1" x14ac:dyDescent="0.2">
      <c r="A24" s="1865"/>
      <c r="B24" s="297" t="s">
        <v>3335</v>
      </c>
      <c r="C24" s="440" t="s">
        <v>1580</v>
      </c>
      <c r="D24" s="440">
        <v>396917.32</v>
      </c>
      <c r="E24" s="440">
        <v>35499314.109999999</v>
      </c>
      <c r="F24" s="440">
        <v>4931347.0199999996</v>
      </c>
      <c r="G24" s="440" t="s">
        <v>1580</v>
      </c>
      <c r="H24" s="440" t="s">
        <v>1580</v>
      </c>
      <c r="I24" s="440" t="s">
        <v>1580</v>
      </c>
      <c r="J24" s="440">
        <v>679753.18</v>
      </c>
      <c r="K24" s="1502">
        <v>14.014032496307237</v>
      </c>
      <c r="L24" s="440">
        <v>40827578.450000003</v>
      </c>
      <c r="M24" s="1865"/>
      <c r="N24" s="297" t="s">
        <v>3306</v>
      </c>
      <c r="O24" s="440">
        <v>2062420.9741849997</v>
      </c>
      <c r="P24" s="440">
        <v>66156118.941165</v>
      </c>
      <c r="Q24" s="440" t="s">
        <v>1580</v>
      </c>
      <c r="R24" s="440">
        <v>822083.88481499988</v>
      </c>
      <c r="S24" s="440">
        <v>54127733.679134987</v>
      </c>
      <c r="T24" s="440">
        <v>21056885.470699996</v>
      </c>
      <c r="U24" s="440" t="s">
        <v>1580</v>
      </c>
      <c r="V24" s="440">
        <v>2267517.65</v>
      </c>
      <c r="W24" s="1502">
        <v>0.24660087719298202</v>
      </c>
      <c r="X24" s="440">
        <v>144225242.94999999</v>
      </c>
    </row>
    <row r="25" spans="1:24" s="309" customFormat="1" ht="13.5" customHeight="1" x14ac:dyDescent="0.2">
      <c r="A25" s="1865"/>
      <c r="B25" s="297" t="s">
        <v>3035</v>
      </c>
      <c r="C25" s="440" t="s">
        <v>1580</v>
      </c>
      <c r="D25" s="440" t="s">
        <v>1580</v>
      </c>
      <c r="E25" s="440" t="s">
        <v>1580</v>
      </c>
      <c r="F25" s="440">
        <v>345089.17</v>
      </c>
      <c r="G25" s="440">
        <v>320063.90000000002</v>
      </c>
      <c r="H25" s="440" t="s">
        <v>1580</v>
      </c>
      <c r="I25" s="440">
        <v>6644904.1699999999</v>
      </c>
      <c r="J25" s="440">
        <v>148522.28</v>
      </c>
      <c r="K25" s="1502">
        <v>3.4210370018411762</v>
      </c>
      <c r="L25" s="440">
        <v>7310057.2400000002</v>
      </c>
      <c r="M25" s="1865"/>
      <c r="N25" s="297" t="s">
        <v>3297</v>
      </c>
      <c r="O25" s="440" t="s">
        <v>1580</v>
      </c>
      <c r="P25" s="440" t="s">
        <v>1580</v>
      </c>
      <c r="Q25" s="440" t="s">
        <v>1580</v>
      </c>
      <c r="R25" s="440">
        <v>4169280.4289499996</v>
      </c>
      <c r="S25" s="440">
        <v>39717881.981049992</v>
      </c>
      <c r="T25" s="440" t="s">
        <v>1580</v>
      </c>
      <c r="U25" s="440" t="s">
        <v>1580</v>
      </c>
      <c r="V25" s="440">
        <v>1074468.2</v>
      </c>
      <c r="W25" s="1502">
        <v>0.55151836626442097</v>
      </c>
      <c r="X25" s="440">
        <v>43887162.409999996</v>
      </c>
    </row>
    <row r="26" spans="1:24" s="309" customFormat="1" ht="13.5" customHeight="1" x14ac:dyDescent="0.2">
      <c r="A26" s="1865"/>
      <c r="B26" s="297" t="s">
        <v>3336</v>
      </c>
      <c r="C26" s="440">
        <v>3118579.08</v>
      </c>
      <c r="D26" s="440">
        <v>26953882.48</v>
      </c>
      <c r="E26" s="440" t="s">
        <v>1580</v>
      </c>
      <c r="F26" s="440">
        <v>515140.81</v>
      </c>
      <c r="G26" s="440" t="s">
        <v>1580</v>
      </c>
      <c r="H26" s="440">
        <v>1740042.81</v>
      </c>
      <c r="I26" s="440" t="s">
        <v>1580</v>
      </c>
      <c r="J26" s="440">
        <v>281707.93</v>
      </c>
      <c r="K26" s="1502">
        <v>15.02</v>
      </c>
      <c r="L26" s="440">
        <v>32327645.18</v>
      </c>
      <c r="M26" s="1865"/>
      <c r="N26" s="297" t="s">
        <v>3307</v>
      </c>
      <c r="O26" s="440">
        <v>36016295.829866998</v>
      </c>
      <c r="P26" s="440">
        <v>106792844.73154394</v>
      </c>
      <c r="Q26" s="440" t="s">
        <v>1580</v>
      </c>
      <c r="R26" s="440">
        <v>149293826.42858905</v>
      </c>
      <c r="S26" s="440" t="s">
        <v>1580</v>
      </c>
      <c r="T26" s="440" t="s">
        <v>1580</v>
      </c>
      <c r="U26" s="440" t="s">
        <v>1580</v>
      </c>
      <c r="V26" s="440">
        <v>4524086.92</v>
      </c>
      <c r="W26" s="1502">
        <v>7.05577620445519E-2</v>
      </c>
      <c r="X26" s="440">
        <v>292102966.99000001</v>
      </c>
    </row>
    <row r="27" spans="1:24" s="309" customFormat="1" ht="13.5" customHeight="1" x14ac:dyDescent="0.2">
      <c r="A27" s="1865"/>
      <c r="B27" s="297" t="s">
        <v>3383</v>
      </c>
      <c r="C27" s="440" t="s">
        <v>1580</v>
      </c>
      <c r="D27" s="440">
        <v>95844.28</v>
      </c>
      <c r="E27" s="440">
        <v>1441915.41</v>
      </c>
      <c r="F27" s="440">
        <v>65016.56</v>
      </c>
      <c r="G27" s="440" t="s">
        <v>1580</v>
      </c>
      <c r="H27" s="440" t="s">
        <v>1580</v>
      </c>
      <c r="I27" s="440" t="s">
        <v>1580</v>
      </c>
      <c r="J27" s="440">
        <v>13742</v>
      </c>
      <c r="K27" s="1502">
        <v>14.42</v>
      </c>
      <c r="L27" s="440">
        <v>1602776.25</v>
      </c>
      <c r="M27" s="1865"/>
      <c r="N27" s="297" t="s">
        <v>3308</v>
      </c>
      <c r="O27" s="440" t="s">
        <v>1580</v>
      </c>
      <c r="P27" s="440" t="s">
        <v>1580</v>
      </c>
      <c r="Q27" s="440" t="s">
        <v>1580</v>
      </c>
      <c r="R27" s="440">
        <v>1401822.4526760001</v>
      </c>
      <c r="S27" s="440">
        <v>13230979.767324002</v>
      </c>
      <c r="T27" s="440" t="s">
        <v>1580</v>
      </c>
      <c r="U27" s="440" t="s">
        <v>1580</v>
      </c>
      <c r="V27" s="440">
        <v>96242.19</v>
      </c>
      <c r="W27" s="1502">
        <v>0.598018311802333</v>
      </c>
      <c r="X27" s="440">
        <v>14632802.220000001</v>
      </c>
    </row>
    <row r="28" spans="1:24" s="309" customFormat="1" ht="13.5" customHeight="1" thickBot="1" x14ac:dyDescent="0.25">
      <c r="A28" s="1866"/>
      <c r="B28" s="297" t="s">
        <v>3036</v>
      </c>
      <c r="C28" s="440">
        <v>239914.23</v>
      </c>
      <c r="D28" s="440">
        <v>1751360.8</v>
      </c>
      <c r="E28" s="440" t="s">
        <v>1580</v>
      </c>
      <c r="F28" s="440">
        <v>150038.22</v>
      </c>
      <c r="G28" s="440">
        <v>799208.93</v>
      </c>
      <c r="H28" s="440" t="s">
        <v>1580</v>
      </c>
      <c r="I28" s="440" t="s">
        <v>1580</v>
      </c>
      <c r="J28" s="440">
        <v>25439.93</v>
      </c>
      <c r="K28" s="1502">
        <v>25.23</v>
      </c>
      <c r="L28" s="440">
        <v>2940522.18</v>
      </c>
      <c r="M28" s="1866"/>
      <c r="N28" s="297"/>
      <c r="O28" s="440"/>
      <c r="P28" s="440"/>
      <c r="Q28" s="440"/>
      <c r="R28" s="440"/>
      <c r="S28" s="440"/>
      <c r="T28" s="440"/>
      <c r="U28" s="440"/>
      <c r="V28" s="440"/>
      <c r="W28" s="1502"/>
      <c r="X28" s="440"/>
    </row>
    <row r="29" spans="1:24" s="309" customFormat="1" ht="13.5" customHeight="1" x14ac:dyDescent="0.2">
      <c r="A29" s="1864" t="s">
        <v>831</v>
      </c>
      <c r="B29" s="437" t="s">
        <v>3373</v>
      </c>
      <c r="C29" s="438">
        <v>219151862.63</v>
      </c>
      <c r="D29" s="438">
        <v>1165725207</v>
      </c>
      <c r="E29" s="438" t="s">
        <v>1580</v>
      </c>
      <c r="F29" s="438">
        <v>4920670.0199999996</v>
      </c>
      <c r="G29" s="438" t="s">
        <v>1580</v>
      </c>
      <c r="H29" s="438">
        <v>67216186.079999998</v>
      </c>
      <c r="I29" s="438" t="s">
        <v>1580</v>
      </c>
      <c r="J29" s="438">
        <v>32960935.199999996</v>
      </c>
      <c r="K29" s="1501">
        <v>12.58</v>
      </c>
      <c r="L29" s="438">
        <v>1457013925.76</v>
      </c>
      <c r="M29" s="1864" t="s">
        <v>958</v>
      </c>
      <c r="N29" s="437" t="s">
        <v>3349</v>
      </c>
      <c r="O29" s="438">
        <v>1459356.46</v>
      </c>
      <c r="P29" s="438">
        <v>2428227.9</v>
      </c>
      <c r="Q29" s="438">
        <v>24785830.489999998</v>
      </c>
      <c r="R29" s="438" t="s">
        <v>1580</v>
      </c>
      <c r="S29" s="438" t="s">
        <v>1580</v>
      </c>
      <c r="T29" s="438" t="s">
        <v>1580</v>
      </c>
      <c r="U29" s="438">
        <v>1110162.79</v>
      </c>
      <c r="V29" s="438">
        <v>588437.85</v>
      </c>
      <c r="W29" s="1501">
        <v>12.090665423610304</v>
      </c>
      <c r="X29" s="438">
        <v>29783577.640000001</v>
      </c>
    </row>
    <row r="30" spans="1:24" s="309" customFormat="1" ht="13.5" customHeight="1" x14ac:dyDescent="0.2">
      <c r="A30" s="1865"/>
      <c r="B30" s="297" t="s">
        <v>3279</v>
      </c>
      <c r="C30" s="440">
        <v>21713686.27</v>
      </c>
      <c r="D30" s="440">
        <v>23879733.07</v>
      </c>
      <c r="E30" s="440" t="s">
        <v>1580</v>
      </c>
      <c r="F30" s="440">
        <v>67071751.659999996</v>
      </c>
      <c r="G30" s="440" t="s">
        <v>1580</v>
      </c>
      <c r="H30" s="440">
        <v>3311397.03</v>
      </c>
      <c r="I30" s="440" t="s">
        <v>1580</v>
      </c>
      <c r="J30" s="440">
        <v>2155046.34</v>
      </c>
      <c r="K30" s="1502">
        <v>6.47</v>
      </c>
      <c r="L30" s="440">
        <v>115976568.03</v>
      </c>
      <c r="M30" s="1865"/>
      <c r="N30" s="297" t="s">
        <v>3299</v>
      </c>
      <c r="O30" s="440" t="s">
        <v>1580</v>
      </c>
      <c r="P30" s="440">
        <v>29686596.859999999</v>
      </c>
      <c r="Q30" s="440" t="s">
        <v>1580</v>
      </c>
      <c r="R30" s="440">
        <v>2543330.06</v>
      </c>
      <c r="S30" s="440">
        <v>15426538.09</v>
      </c>
      <c r="T30" s="440" t="s">
        <v>1580</v>
      </c>
      <c r="U30" s="440">
        <v>9462806.5899999999</v>
      </c>
      <c r="V30" s="440">
        <v>1313297.56</v>
      </c>
      <c r="W30" s="1502">
        <v>12.829513387019073</v>
      </c>
      <c r="X30" s="440">
        <v>57119271.600000001</v>
      </c>
    </row>
    <row r="31" spans="1:24" s="309" customFormat="1" ht="13.5" customHeight="1" x14ac:dyDescent="0.2">
      <c r="A31" s="1865"/>
      <c r="B31" s="297" t="s">
        <v>3374</v>
      </c>
      <c r="C31" s="440">
        <v>5500984.3600000003</v>
      </c>
      <c r="D31" s="440">
        <v>2342750.31</v>
      </c>
      <c r="E31" s="440">
        <v>98600828.269999996</v>
      </c>
      <c r="F31" s="440">
        <v>5148759.1399999997</v>
      </c>
      <c r="G31" s="440" t="s">
        <v>1580</v>
      </c>
      <c r="H31" s="440" t="s">
        <v>1580</v>
      </c>
      <c r="I31" s="440" t="s">
        <v>1580</v>
      </c>
      <c r="J31" s="440">
        <v>1987625.9300000002</v>
      </c>
      <c r="K31" s="1502">
        <v>12.52</v>
      </c>
      <c r="L31" s="440">
        <v>111593322.08</v>
      </c>
      <c r="M31" s="1865"/>
      <c r="N31" s="297" t="s">
        <v>3300</v>
      </c>
      <c r="O31" s="440" t="s">
        <v>1580</v>
      </c>
      <c r="P31" s="440" t="s">
        <v>1580</v>
      </c>
      <c r="Q31" s="440" t="s">
        <v>1580</v>
      </c>
      <c r="R31" s="440" t="s">
        <v>1580</v>
      </c>
      <c r="S31" s="440">
        <v>47324437.289999999</v>
      </c>
      <c r="T31" s="440" t="s">
        <v>1580</v>
      </c>
      <c r="U31" s="440">
        <v>1418219.77</v>
      </c>
      <c r="V31" s="440">
        <v>1091382.8700000001</v>
      </c>
      <c r="W31" s="1502">
        <v>45.886308304672099</v>
      </c>
      <c r="X31" s="440">
        <v>48742657.060000002</v>
      </c>
    </row>
    <row r="32" spans="1:24" s="309" customFormat="1" ht="12.75" x14ac:dyDescent="0.2">
      <c r="A32" s="1865"/>
      <c r="B32" s="297" t="s">
        <v>3375</v>
      </c>
      <c r="C32" s="440">
        <v>4523038.88</v>
      </c>
      <c r="D32" s="440">
        <v>4499221.82</v>
      </c>
      <c r="E32" s="440">
        <v>72442267.129999995</v>
      </c>
      <c r="F32" s="440">
        <v>300039.45</v>
      </c>
      <c r="G32" s="440" t="s">
        <v>1580</v>
      </c>
      <c r="H32" s="440" t="s">
        <v>1580</v>
      </c>
      <c r="I32" s="440" t="s">
        <v>1580</v>
      </c>
      <c r="J32" s="440">
        <v>1499914.9</v>
      </c>
      <c r="K32" s="1502">
        <v>10.65</v>
      </c>
      <c r="L32" s="440">
        <v>81764567.280000001</v>
      </c>
      <c r="M32" s="1865"/>
      <c r="N32" s="297" t="s">
        <v>3350</v>
      </c>
      <c r="O32" s="440">
        <v>58932644.68</v>
      </c>
      <c r="P32" s="440">
        <v>356322768.38</v>
      </c>
      <c r="Q32" s="440" t="s">
        <v>1580</v>
      </c>
      <c r="R32" s="440">
        <v>5000653.38</v>
      </c>
      <c r="S32" s="440" t="s">
        <v>1580</v>
      </c>
      <c r="T32" s="440" t="s">
        <v>1580</v>
      </c>
      <c r="U32" s="440">
        <v>195025.89</v>
      </c>
      <c r="V32" s="440">
        <v>9413524.5899999999</v>
      </c>
      <c r="W32" s="1502">
        <v>10.399876007439566</v>
      </c>
      <c r="X32" s="440">
        <v>420451092.32999998</v>
      </c>
    </row>
    <row r="33" spans="1:24" s="309" customFormat="1" ht="13.5" customHeight="1" x14ac:dyDescent="0.2">
      <c r="A33" s="1865"/>
      <c r="B33" s="297" t="s">
        <v>3280</v>
      </c>
      <c r="C33" s="440" t="s">
        <v>1580</v>
      </c>
      <c r="D33" s="440" t="s">
        <v>1580</v>
      </c>
      <c r="E33" s="440" t="s">
        <v>1580</v>
      </c>
      <c r="F33" s="440">
        <v>4812658.1399999997</v>
      </c>
      <c r="G33" s="440">
        <v>198595171.34</v>
      </c>
      <c r="H33" s="440" t="s">
        <v>1580</v>
      </c>
      <c r="I33" s="440" t="s">
        <v>1580</v>
      </c>
      <c r="J33" s="440">
        <v>4069940.4599999995</v>
      </c>
      <c r="K33" s="1502">
        <v>54.33</v>
      </c>
      <c r="L33" s="440">
        <v>203407829.47999999</v>
      </c>
      <c r="M33" s="1865"/>
      <c r="N33" s="297" t="s">
        <v>3309</v>
      </c>
      <c r="O33" s="440">
        <v>18529166.690000001</v>
      </c>
      <c r="P33" s="440">
        <v>20189499.789999999</v>
      </c>
      <c r="Q33" s="440" t="s">
        <v>1580</v>
      </c>
      <c r="R33" s="440">
        <v>63063143.789999999</v>
      </c>
      <c r="S33" s="440" t="s">
        <v>1580</v>
      </c>
      <c r="T33" s="440" t="s">
        <v>1580</v>
      </c>
      <c r="U33" s="440">
        <v>200029.88</v>
      </c>
      <c r="V33" s="440">
        <v>1759090.19</v>
      </c>
      <c r="W33" s="1502">
        <v>6.7645537384107275</v>
      </c>
      <c r="X33" s="440">
        <v>101981840.15000001</v>
      </c>
    </row>
    <row r="34" spans="1:24" s="309" customFormat="1" ht="13.5" customHeight="1" x14ac:dyDescent="0.2">
      <c r="A34" s="1865"/>
      <c r="B34" s="297" t="s">
        <v>3281</v>
      </c>
      <c r="C34" s="440">
        <v>1438477.52</v>
      </c>
      <c r="D34" s="440">
        <v>489045.85</v>
      </c>
      <c r="E34" s="440">
        <v>2594448.6800000002</v>
      </c>
      <c r="F34" s="440" t="s">
        <v>1580</v>
      </c>
      <c r="G34" s="440">
        <v>6788438.6500000004</v>
      </c>
      <c r="H34" s="440" t="s">
        <v>1580</v>
      </c>
      <c r="I34" s="440" t="s">
        <v>1580</v>
      </c>
      <c r="J34" s="440">
        <v>238507.9</v>
      </c>
      <c r="K34" s="1502">
        <v>4.26</v>
      </c>
      <c r="L34" s="440">
        <v>11310410.699999999</v>
      </c>
      <c r="M34" s="1865"/>
      <c r="N34" s="297" t="s">
        <v>3372</v>
      </c>
      <c r="O34" s="440" t="s">
        <v>1580</v>
      </c>
      <c r="P34" s="440">
        <v>33875.81</v>
      </c>
      <c r="Q34" s="440">
        <v>316187.40000000002</v>
      </c>
      <c r="R34" s="440" t="s">
        <v>1580</v>
      </c>
      <c r="S34" s="440" t="s">
        <v>1580</v>
      </c>
      <c r="T34" s="440" t="s">
        <v>1580</v>
      </c>
      <c r="U34" s="440">
        <v>37005.43</v>
      </c>
      <c r="V34" s="440">
        <v>4340.57</v>
      </c>
      <c r="W34" s="1502">
        <v>10.952447945976362</v>
      </c>
      <c r="X34" s="440">
        <v>387068.64</v>
      </c>
    </row>
    <row r="35" spans="1:24" s="309" customFormat="1" ht="13.5" customHeight="1" x14ac:dyDescent="0.2">
      <c r="A35" s="1865"/>
      <c r="B35" s="297" t="s">
        <v>3282</v>
      </c>
      <c r="C35" s="440">
        <v>20269845.579999998</v>
      </c>
      <c r="D35" s="440">
        <v>77656388.719999999</v>
      </c>
      <c r="E35" s="440" t="s">
        <v>1580</v>
      </c>
      <c r="F35" s="440">
        <v>245031.81</v>
      </c>
      <c r="G35" s="440" t="s">
        <v>1580</v>
      </c>
      <c r="H35" s="440">
        <v>7175365</v>
      </c>
      <c r="I35" s="440" t="s">
        <v>1580</v>
      </c>
      <c r="J35" s="440">
        <v>2463608.5499999998</v>
      </c>
      <c r="K35" s="1502">
        <v>8.43</v>
      </c>
      <c r="L35" s="440">
        <v>105346630.81</v>
      </c>
      <c r="M35" s="1865"/>
      <c r="N35" s="297" t="s">
        <v>3304</v>
      </c>
      <c r="O35" s="440" t="s">
        <v>1580</v>
      </c>
      <c r="P35" s="440">
        <v>211338.07</v>
      </c>
      <c r="Q35" s="440" t="s">
        <v>1580</v>
      </c>
      <c r="R35" s="440">
        <v>13001.44</v>
      </c>
      <c r="S35" s="440">
        <v>110576.77</v>
      </c>
      <c r="T35" s="440" t="s">
        <v>1580</v>
      </c>
      <c r="U35" s="440">
        <v>78075.69</v>
      </c>
      <c r="V35" s="440">
        <v>3955.11</v>
      </c>
      <c r="W35" s="1502">
        <v>9.0582264204144902</v>
      </c>
      <c r="X35" s="440">
        <v>412991.97</v>
      </c>
    </row>
    <row r="36" spans="1:24" s="309" customFormat="1" ht="13.5" customHeight="1" x14ac:dyDescent="0.2">
      <c r="A36" s="1865"/>
      <c r="B36" s="297" t="s">
        <v>3283</v>
      </c>
      <c r="C36" s="440">
        <v>89161477.180000007</v>
      </c>
      <c r="D36" s="440">
        <v>517372879</v>
      </c>
      <c r="E36" s="440" t="s">
        <v>1580</v>
      </c>
      <c r="F36" s="440">
        <v>571077.85</v>
      </c>
      <c r="G36" s="440">
        <v>310960572.31</v>
      </c>
      <c r="H36" s="440">
        <v>16655486.550000001</v>
      </c>
      <c r="I36" s="440" t="s">
        <v>1580</v>
      </c>
      <c r="J36" s="440">
        <v>20277344.18</v>
      </c>
      <c r="K36" s="1502">
        <v>24.57</v>
      </c>
      <c r="L36" s="440">
        <v>934721493.23000002</v>
      </c>
      <c r="M36" s="1865"/>
      <c r="N36" s="297" t="s">
        <v>3310</v>
      </c>
      <c r="O36" s="440" t="s">
        <v>1580</v>
      </c>
      <c r="P36" s="440" t="s">
        <v>1580</v>
      </c>
      <c r="Q36" s="440" t="s">
        <v>1580</v>
      </c>
      <c r="R36" s="440" t="s">
        <v>1580</v>
      </c>
      <c r="S36" s="440">
        <v>479889.08</v>
      </c>
      <c r="T36" s="440" t="s">
        <v>1580</v>
      </c>
      <c r="U36" s="440">
        <v>16002.48</v>
      </c>
      <c r="V36" s="440">
        <v>5060.13</v>
      </c>
      <c r="W36" s="1502">
        <v>47.699873096446701</v>
      </c>
      <c r="X36" s="440">
        <v>495891.56</v>
      </c>
    </row>
    <row r="37" spans="1:24" s="309" customFormat="1" ht="13.5" customHeight="1" thickBot="1" x14ac:dyDescent="0.25">
      <c r="A37" s="1865"/>
      <c r="B37" s="297" t="s">
        <v>3284</v>
      </c>
      <c r="C37" s="440">
        <v>44162690.439999998</v>
      </c>
      <c r="D37" s="440">
        <v>128856350.73999999</v>
      </c>
      <c r="E37" s="440" t="s">
        <v>1580</v>
      </c>
      <c r="F37" s="440">
        <v>5919808.1399999997</v>
      </c>
      <c r="G37" s="440">
        <v>292687979</v>
      </c>
      <c r="H37" s="440">
        <v>32539348</v>
      </c>
      <c r="I37" s="440" t="s">
        <v>1580</v>
      </c>
      <c r="J37" s="440">
        <v>10730416.560000001</v>
      </c>
      <c r="K37" s="1502">
        <v>34.409999999999997</v>
      </c>
      <c r="L37" s="440">
        <v>504166176.58999997</v>
      </c>
      <c r="M37" s="1866"/>
      <c r="N37" s="297" t="s">
        <v>3351</v>
      </c>
      <c r="O37" s="440">
        <v>454117.99</v>
      </c>
      <c r="P37" s="440">
        <v>2935406.98</v>
      </c>
      <c r="Q37" s="440" t="s">
        <v>1580</v>
      </c>
      <c r="R37" s="440" t="s">
        <v>1580</v>
      </c>
      <c r="S37" s="440" t="s">
        <v>1580</v>
      </c>
      <c r="T37" s="440" t="s">
        <v>1580</v>
      </c>
      <c r="U37" s="440">
        <v>73009.69</v>
      </c>
      <c r="V37" s="440">
        <v>30213.78</v>
      </c>
      <c r="W37" s="1502">
        <v>12.576645319525822</v>
      </c>
      <c r="X37" s="440">
        <v>3462534.66</v>
      </c>
    </row>
    <row r="38" spans="1:24" s="309" customFormat="1" ht="13.5" customHeight="1" x14ac:dyDescent="0.2">
      <c r="A38" s="1865"/>
      <c r="B38" s="297" t="s">
        <v>3285</v>
      </c>
      <c r="C38" s="440">
        <v>4931978.28</v>
      </c>
      <c r="D38" s="440">
        <v>19751490.02</v>
      </c>
      <c r="E38" s="440" t="s">
        <v>1580</v>
      </c>
      <c r="F38" s="440" t="s">
        <v>1580</v>
      </c>
      <c r="G38" s="440">
        <v>13304651.9</v>
      </c>
      <c r="H38" s="440" t="s">
        <v>1580</v>
      </c>
      <c r="I38" s="440" t="s">
        <v>1580</v>
      </c>
      <c r="J38" s="440">
        <v>528324.16</v>
      </c>
      <c r="K38" s="1502">
        <v>18.079999999999998</v>
      </c>
      <c r="L38" s="440">
        <v>37988120.200000003</v>
      </c>
      <c r="M38" s="1864" t="s">
        <v>1419</v>
      </c>
      <c r="N38" s="437" t="s">
        <v>3370</v>
      </c>
      <c r="O38" s="438">
        <v>2187232.0149000003</v>
      </c>
      <c r="P38" s="438">
        <v>14880672.274500001</v>
      </c>
      <c r="Q38" s="438" t="s">
        <v>1580</v>
      </c>
      <c r="R38" s="438">
        <v>1009795.1232</v>
      </c>
      <c r="S38" s="438" t="s">
        <v>1580</v>
      </c>
      <c r="T38" s="438">
        <v>1644861.5874000001</v>
      </c>
      <c r="U38" s="438" t="s">
        <v>1580</v>
      </c>
      <c r="V38" s="438">
        <v>64732</v>
      </c>
      <c r="W38" s="1501">
        <v>10.8</v>
      </c>
      <c r="X38" s="438">
        <v>19722561</v>
      </c>
    </row>
    <row r="39" spans="1:24" s="309" customFormat="1" ht="13.5" customHeight="1" x14ac:dyDescent="0.2">
      <c r="A39" s="1865"/>
      <c r="B39" s="297" t="s">
        <v>3286</v>
      </c>
      <c r="C39" s="440">
        <v>1318505.58</v>
      </c>
      <c r="D39" s="440">
        <v>1760565.06</v>
      </c>
      <c r="E39" s="440" t="s">
        <v>1580</v>
      </c>
      <c r="F39" s="440">
        <v>245031.73</v>
      </c>
      <c r="G39" s="440">
        <v>26558874.699999999</v>
      </c>
      <c r="H39" s="440" t="s">
        <v>1580</v>
      </c>
      <c r="I39" s="440" t="s">
        <v>1580</v>
      </c>
      <c r="J39" s="440">
        <v>747946.91</v>
      </c>
      <c r="K39" s="1502">
        <v>7.64</v>
      </c>
      <c r="L39" s="440">
        <v>29882977.07</v>
      </c>
      <c r="M39" s="1865"/>
      <c r="N39" s="297" t="s">
        <v>3371</v>
      </c>
      <c r="O39" s="440" t="s">
        <v>1580</v>
      </c>
      <c r="P39" s="440" t="s">
        <v>1580</v>
      </c>
      <c r="Q39" s="440">
        <v>393721.37100000004</v>
      </c>
      <c r="R39" s="440" t="s">
        <v>1580</v>
      </c>
      <c r="S39" s="440" t="s">
        <v>1580</v>
      </c>
      <c r="T39" s="440">
        <v>42148.629000000001</v>
      </c>
      <c r="U39" s="440" t="s">
        <v>1580</v>
      </c>
      <c r="V39" s="440">
        <v>6354</v>
      </c>
      <c r="W39" s="1502">
        <v>11.11</v>
      </c>
      <c r="X39" s="440">
        <v>435870</v>
      </c>
    </row>
    <row r="40" spans="1:24" s="309" customFormat="1" ht="13.5" customHeight="1" x14ac:dyDescent="0.2">
      <c r="A40" s="1865"/>
      <c r="B40" s="297" t="s">
        <v>3376</v>
      </c>
      <c r="C40" s="440">
        <v>26506987.59</v>
      </c>
      <c r="D40" s="440">
        <v>191887946.53</v>
      </c>
      <c r="E40" s="440" t="s">
        <v>1580</v>
      </c>
      <c r="F40" s="440">
        <v>345044.79</v>
      </c>
      <c r="G40" s="440" t="s">
        <v>1580</v>
      </c>
      <c r="H40" s="440">
        <v>13582179.73</v>
      </c>
      <c r="I40" s="440" t="s">
        <v>1580</v>
      </c>
      <c r="J40" s="440">
        <v>1924987.8499999996</v>
      </c>
      <c r="K40" s="1502">
        <v>14.49</v>
      </c>
      <c r="L40" s="440">
        <v>232322158.63999999</v>
      </c>
      <c r="M40" s="1865"/>
      <c r="N40" s="297" t="s">
        <v>3269</v>
      </c>
      <c r="O40" s="440" t="s">
        <v>1580</v>
      </c>
      <c r="P40" s="440" t="s">
        <v>1580</v>
      </c>
      <c r="Q40" s="440" t="s">
        <v>1580</v>
      </c>
      <c r="R40" s="440">
        <v>94762.764800000004</v>
      </c>
      <c r="S40" s="440">
        <v>2597361.2352</v>
      </c>
      <c r="T40" s="440" t="s">
        <v>1580</v>
      </c>
      <c r="U40" s="440" t="s">
        <v>1580</v>
      </c>
      <c r="V40" s="440">
        <v>43859</v>
      </c>
      <c r="W40" s="1502">
        <v>13.7</v>
      </c>
      <c r="X40" s="440">
        <v>2692124</v>
      </c>
    </row>
    <row r="41" spans="1:24" s="309" customFormat="1" ht="13.5" customHeight="1" x14ac:dyDescent="0.2">
      <c r="A41" s="1865"/>
      <c r="B41" s="297" t="s">
        <v>3377</v>
      </c>
      <c r="C41" s="440" t="s">
        <v>1580</v>
      </c>
      <c r="D41" s="440">
        <v>205926.69</v>
      </c>
      <c r="E41" s="440">
        <v>6307854</v>
      </c>
      <c r="F41" s="440">
        <v>64008.41</v>
      </c>
      <c r="G41" s="440" t="s">
        <v>1580</v>
      </c>
      <c r="H41" s="440" t="s">
        <v>1580</v>
      </c>
      <c r="I41" s="440" t="s">
        <v>1580</v>
      </c>
      <c r="J41" s="440">
        <v>57890.740000000005</v>
      </c>
      <c r="K41" s="1502">
        <v>11.09</v>
      </c>
      <c r="L41" s="440">
        <v>6577789.0999999996</v>
      </c>
      <c r="M41" s="1865"/>
      <c r="N41" s="297" t="s">
        <v>3270</v>
      </c>
      <c r="O41" s="440">
        <v>1581446.6442</v>
      </c>
      <c r="P41" s="440">
        <v>1428940.8495000002</v>
      </c>
      <c r="Q41" s="440" t="s">
        <v>1580</v>
      </c>
      <c r="R41" s="440">
        <v>642062.21129999997</v>
      </c>
      <c r="S41" s="440">
        <v>6410369.6226000004</v>
      </c>
      <c r="T41" s="440">
        <v>2752793.6724</v>
      </c>
      <c r="U41" s="440" t="s">
        <v>1580</v>
      </c>
      <c r="V41" s="440">
        <v>65328.999999999993</v>
      </c>
      <c r="W41" s="1502">
        <v>11.48</v>
      </c>
      <c r="X41" s="440">
        <v>12815613</v>
      </c>
    </row>
    <row r="42" spans="1:24" s="309" customFormat="1" ht="13.5" customHeight="1" thickBot="1" x14ac:dyDescent="0.25">
      <c r="A42" s="1865"/>
      <c r="B42" s="297" t="s">
        <v>3287</v>
      </c>
      <c r="C42" s="440" t="s">
        <v>1580</v>
      </c>
      <c r="D42" s="440" t="s">
        <v>1580</v>
      </c>
      <c r="E42" s="440" t="s">
        <v>1580</v>
      </c>
      <c r="F42" s="440">
        <v>346044.92</v>
      </c>
      <c r="G42" s="440">
        <v>27709951.989999998</v>
      </c>
      <c r="H42" s="440" t="s">
        <v>1580</v>
      </c>
      <c r="I42" s="440" t="s">
        <v>1580</v>
      </c>
      <c r="J42" s="440">
        <v>229827.48000000004</v>
      </c>
      <c r="K42" s="1502">
        <v>57.92</v>
      </c>
      <c r="L42" s="440">
        <v>28055996.93</v>
      </c>
      <c r="M42" s="1866"/>
      <c r="N42" s="297" t="s">
        <v>3271</v>
      </c>
      <c r="O42" s="440" t="s">
        <v>1580</v>
      </c>
      <c r="P42" s="440">
        <v>1003916.6675</v>
      </c>
      <c r="Q42" s="440" t="s">
        <v>1580</v>
      </c>
      <c r="R42" s="440">
        <v>3709939.3030000003</v>
      </c>
      <c r="S42" s="440" t="s">
        <v>1580</v>
      </c>
      <c r="T42" s="440">
        <v>78109.02949999999</v>
      </c>
      <c r="U42" s="440" t="s">
        <v>1580</v>
      </c>
      <c r="V42" s="440">
        <v>18448</v>
      </c>
      <c r="W42" s="1502">
        <v>10.34</v>
      </c>
      <c r="X42" s="440">
        <v>4791965</v>
      </c>
    </row>
    <row r="43" spans="1:24" s="309" customFormat="1" ht="13.5" customHeight="1" x14ac:dyDescent="0.2">
      <c r="A43" s="1865"/>
      <c r="B43" s="297" t="s">
        <v>3288</v>
      </c>
      <c r="C43" s="440">
        <v>14056723.91</v>
      </c>
      <c r="D43" s="440">
        <v>56426138.43</v>
      </c>
      <c r="E43" s="440" t="s">
        <v>1580</v>
      </c>
      <c r="F43" s="440">
        <v>34004.43</v>
      </c>
      <c r="G43" s="440" t="s">
        <v>1580</v>
      </c>
      <c r="H43" s="440">
        <v>4526971.34</v>
      </c>
      <c r="I43" s="440" t="s">
        <v>1580</v>
      </c>
      <c r="J43" s="440">
        <v>690803.40000000014</v>
      </c>
      <c r="K43" s="1502">
        <v>10.15</v>
      </c>
      <c r="L43" s="440">
        <v>75043838.109999999</v>
      </c>
      <c r="M43" s="1864" t="s">
        <v>1533</v>
      </c>
      <c r="N43" s="437" t="s">
        <v>3337</v>
      </c>
      <c r="O43" s="438">
        <v>30007166.960921001</v>
      </c>
      <c r="P43" s="438">
        <v>246743539.73571104</v>
      </c>
      <c r="Q43" s="438" t="s">
        <v>1580</v>
      </c>
      <c r="R43" s="438">
        <v>21964341.801320001</v>
      </c>
      <c r="S43" s="438">
        <v>5103479.4185420005</v>
      </c>
      <c r="T43" s="438">
        <v>19089597.065559</v>
      </c>
      <c r="U43" s="438">
        <v>96901.507946999991</v>
      </c>
      <c r="V43" s="438">
        <v>7793743.6299999999</v>
      </c>
      <c r="W43" s="1501">
        <v>10.44</v>
      </c>
      <c r="X43" s="438">
        <v>323005026.49000001</v>
      </c>
    </row>
    <row r="44" spans="1:24" s="309" customFormat="1" ht="13.5" customHeight="1" x14ac:dyDescent="0.2">
      <c r="A44" s="1865"/>
      <c r="B44" s="297" t="s">
        <v>3378</v>
      </c>
      <c r="C44" s="440">
        <v>39806121.329999998</v>
      </c>
      <c r="D44" s="440">
        <v>218865249.49000001</v>
      </c>
      <c r="E44" s="440" t="s">
        <v>1580</v>
      </c>
      <c r="F44" s="440">
        <v>1000274.52</v>
      </c>
      <c r="G44" s="440" t="s">
        <v>1580</v>
      </c>
      <c r="H44" s="440">
        <v>9385915.4100000001</v>
      </c>
      <c r="I44" s="440">
        <v>735234.73</v>
      </c>
      <c r="J44" s="440">
        <v>6155361.4166055564</v>
      </c>
      <c r="K44" s="1502">
        <v>12.55</v>
      </c>
      <c r="L44" s="440">
        <v>269792794.75</v>
      </c>
      <c r="M44" s="1865"/>
      <c r="N44" s="297" t="s">
        <v>3296</v>
      </c>
      <c r="O44" s="440">
        <v>5451994.0251640007</v>
      </c>
      <c r="P44" s="440">
        <v>14448628.128608001</v>
      </c>
      <c r="Q44" s="440">
        <v>19124177.184243999</v>
      </c>
      <c r="R44" s="440" t="s">
        <v>1580</v>
      </c>
      <c r="S44" s="440" t="s">
        <v>1580</v>
      </c>
      <c r="T44" s="440">
        <v>519036.58289100003</v>
      </c>
      <c r="U44" s="440">
        <v>2654260.2490930008</v>
      </c>
      <c r="V44" s="440">
        <v>857945.68</v>
      </c>
      <c r="W44" s="1502">
        <v>2.46</v>
      </c>
      <c r="X44" s="440">
        <v>42198096.170000002</v>
      </c>
    </row>
    <row r="45" spans="1:24" s="309" customFormat="1" ht="13.5" customHeight="1" x14ac:dyDescent="0.2">
      <c r="A45" s="1865"/>
      <c r="B45" s="297" t="s">
        <v>3289</v>
      </c>
      <c r="C45" s="440" t="s">
        <v>1580</v>
      </c>
      <c r="D45" s="440" t="s">
        <v>1580</v>
      </c>
      <c r="E45" s="440" t="s">
        <v>1580</v>
      </c>
      <c r="F45" s="440">
        <v>1710465.5</v>
      </c>
      <c r="G45" s="440">
        <v>39844412.039999999</v>
      </c>
      <c r="H45" s="440" t="s">
        <v>1580</v>
      </c>
      <c r="I45" s="440" t="s">
        <v>1580</v>
      </c>
      <c r="J45" s="440">
        <v>805267.59616524831</v>
      </c>
      <c r="K45" s="1502">
        <v>57.75</v>
      </c>
      <c r="L45" s="440">
        <v>41554877.539999999</v>
      </c>
      <c r="M45" s="1865"/>
      <c r="N45" s="297" t="s">
        <v>3311</v>
      </c>
      <c r="O45" s="440">
        <v>18211529.135864001</v>
      </c>
      <c r="P45" s="440">
        <v>51521647.783819996</v>
      </c>
      <c r="Q45" s="440" t="s">
        <v>1580</v>
      </c>
      <c r="R45" s="440">
        <v>8040373.4667480001</v>
      </c>
      <c r="S45" s="440">
        <v>84831766.431776017</v>
      </c>
      <c r="T45" s="440">
        <v>3445874.342892</v>
      </c>
      <c r="U45" s="440">
        <v>416168.3989000037</v>
      </c>
      <c r="V45" s="440">
        <v>4114032.46</v>
      </c>
      <c r="W45" s="1502">
        <v>29.71</v>
      </c>
      <c r="X45" s="440">
        <v>166467359.56</v>
      </c>
    </row>
    <row r="46" spans="1:24" s="309" customFormat="1" ht="13.5" customHeight="1" x14ac:dyDescent="0.2">
      <c r="A46" s="1865"/>
      <c r="B46" s="297" t="s">
        <v>3379</v>
      </c>
      <c r="C46" s="440" t="s">
        <v>1580</v>
      </c>
      <c r="D46" s="440">
        <v>18605929.82</v>
      </c>
      <c r="E46" s="440" t="s">
        <v>1580</v>
      </c>
      <c r="F46" s="440">
        <v>1130160.3400000001</v>
      </c>
      <c r="G46" s="440" t="s">
        <v>1580</v>
      </c>
      <c r="H46" s="440" t="s">
        <v>1580</v>
      </c>
      <c r="I46" s="440" t="s">
        <v>1580</v>
      </c>
      <c r="J46" s="440">
        <v>492598.72000000003</v>
      </c>
      <c r="K46" s="1502">
        <v>12.7</v>
      </c>
      <c r="L46" s="440">
        <v>19736090.16</v>
      </c>
      <c r="M46" s="1865"/>
      <c r="N46" s="297" t="s">
        <v>3300</v>
      </c>
      <c r="O46" s="440" t="s">
        <v>1580</v>
      </c>
      <c r="P46" s="440">
        <v>1973115.17184</v>
      </c>
      <c r="Q46" s="440" t="s">
        <v>1580</v>
      </c>
      <c r="R46" s="440">
        <v>3983226.2531520003</v>
      </c>
      <c r="S46" s="440">
        <v>55253390.796431996</v>
      </c>
      <c r="T46" s="440" t="s">
        <v>1580</v>
      </c>
      <c r="U46" s="440">
        <v>450116.89857600001</v>
      </c>
      <c r="V46" s="440">
        <v>1688632.8</v>
      </c>
      <c r="W46" s="1502">
        <v>49.89</v>
      </c>
      <c r="X46" s="440">
        <v>61659849.119999997</v>
      </c>
    </row>
    <row r="47" spans="1:24" s="309" customFormat="1" ht="13.5" customHeight="1" x14ac:dyDescent="0.2">
      <c r="A47" s="1865"/>
      <c r="B47" s="297" t="s">
        <v>3290</v>
      </c>
      <c r="C47" s="440" t="s">
        <v>1580</v>
      </c>
      <c r="D47" s="440">
        <v>6287821.0199999996</v>
      </c>
      <c r="E47" s="440" t="s">
        <v>1580</v>
      </c>
      <c r="F47" s="440">
        <v>1334186.28</v>
      </c>
      <c r="G47" s="440">
        <v>5199422.1399999997</v>
      </c>
      <c r="H47" s="440" t="s">
        <v>1580</v>
      </c>
      <c r="I47" s="440" t="s">
        <v>1580</v>
      </c>
      <c r="J47" s="440">
        <v>298833.08999999997</v>
      </c>
      <c r="K47" s="1502">
        <v>31.07</v>
      </c>
      <c r="L47" s="440">
        <v>12821429.449999999</v>
      </c>
      <c r="M47" s="1865"/>
      <c r="N47" s="297" t="s">
        <v>3312</v>
      </c>
      <c r="O47" s="440">
        <v>16328834.951340001</v>
      </c>
      <c r="P47" s="440">
        <v>14647925.471055001</v>
      </c>
      <c r="Q47" s="440" t="s">
        <v>1580</v>
      </c>
      <c r="R47" s="440">
        <v>90402597.838185012</v>
      </c>
      <c r="S47" s="440" t="s">
        <v>1580</v>
      </c>
      <c r="T47" s="440">
        <v>4865790.6008249996</v>
      </c>
      <c r="U47" s="440">
        <v>139022.58859500001</v>
      </c>
      <c r="V47" s="440">
        <v>1709233.28</v>
      </c>
      <c r="W47" s="1502">
        <v>6.63</v>
      </c>
      <c r="X47" s="440">
        <v>126384171.45</v>
      </c>
    </row>
    <row r="48" spans="1:24" s="309" customFormat="1" ht="13.5" customHeight="1" x14ac:dyDescent="0.2">
      <c r="A48" s="1865"/>
      <c r="B48" s="297" t="s">
        <v>3380</v>
      </c>
      <c r="C48" s="440" t="s">
        <v>1580</v>
      </c>
      <c r="D48" s="440">
        <v>1891763.51</v>
      </c>
      <c r="E48" s="440" t="s">
        <v>1580</v>
      </c>
      <c r="F48" s="440">
        <v>210026.75</v>
      </c>
      <c r="G48" s="440" t="s">
        <v>1580</v>
      </c>
      <c r="H48" s="440">
        <v>4208424.49</v>
      </c>
      <c r="I48" s="440" t="s">
        <v>1580</v>
      </c>
      <c r="J48" s="440">
        <v>69000.06</v>
      </c>
      <c r="K48" s="1502" t="s">
        <v>1580</v>
      </c>
      <c r="L48" s="440">
        <v>6310214.75</v>
      </c>
      <c r="M48" s="1865"/>
      <c r="N48" s="297" t="s">
        <v>3299</v>
      </c>
      <c r="O48" s="440">
        <v>19833655.347899996</v>
      </c>
      <c r="P48" s="440">
        <v>104962815.26270998</v>
      </c>
      <c r="Q48" s="440" t="s">
        <v>1580</v>
      </c>
      <c r="R48" s="440">
        <v>9041813.4674249999</v>
      </c>
      <c r="S48" s="440">
        <v>56875923.424124993</v>
      </c>
      <c r="T48" s="440">
        <v>3655614.9072599993</v>
      </c>
      <c r="U48" s="440">
        <v>77779.040580000001</v>
      </c>
      <c r="V48" s="440">
        <v>4565328.96</v>
      </c>
      <c r="W48" s="1502">
        <v>18.059999999999999</v>
      </c>
      <c r="X48" s="440">
        <v>194447601.44999999</v>
      </c>
    </row>
    <row r="49" spans="1:24" s="309" customFormat="1" ht="13.5" customHeight="1" thickBot="1" x14ac:dyDescent="0.25">
      <c r="A49" s="1866"/>
      <c r="B49" s="387" t="s">
        <v>3291</v>
      </c>
      <c r="C49" s="594">
        <v>1653534.83</v>
      </c>
      <c r="D49" s="594">
        <v>3284388.06</v>
      </c>
      <c r="E49" s="594" t="s">
        <v>1580</v>
      </c>
      <c r="F49" s="594">
        <v>431055.04</v>
      </c>
      <c r="G49" s="594">
        <v>2966395.05</v>
      </c>
      <c r="H49" s="594">
        <v>937769.47</v>
      </c>
      <c r="I49" s="594" t="s">
        <v>1580</v>
      </c>
      <c r="J49" s="594">
        <v>86791.86</v>
      </c>
      <c r="K49" s="1503" t="s">
        <v>1580</v>
      </c>
      <c r="L49" s="594">
        <v>9273142.4600000009</v>
      </c>
      <c r="M49" s="1865"/>
      <c r="N49" s="297" t="s">
        <v>3352</v>
      </c>
      <c r="O49" s="440">
        <v>10508774.327099999</v>
      </c>
      <c r="P49" s="440">
        <v>98086305.463649988</v>
      </c>
      <c r="Q49" s="440" t="s">
        <v>1580</v>
      </c>
      <c r="R49" s="440">
        <v>11488181.506200001</v>
      </c>
      <c r="S49" s="440">
        <v>2157342.84045</v>
      </c>
      <c r="T49" s="440">
        <v>10019070.73755</v>
      </c>
      <c r="U49" s="440">
        <v>92646.625050001458</v>
      </c>
      <c r="V49" s="440">
        <v>1963175.1</v>
      </c>
      <c r="W49" s="1502">
        <v>11.47</v>
      </c>
      <c r="X49" s="440">
        <v>132352321.5</v>
      </c>
    </row>
    <row r="50" spans="1:24" s="309" customFormat="1" ht="13.5" customHeight="1" thickBot="1" x14ac:dyDescent="0.25">
      <c r="A50" s="1864" t="s">
        <v>1926</v>
      </c>
      <c r="B50" s="437" t="s">
        <v>3264</v>
      </c>
      <c r="C50" s="438">
        <v>510603.6</v>
      </c>
      <c r="D50" s="438">
        <v>1769625.68</v>
      </c>
      <c r="E50" s="438" t="s">
        <v>1580</v>
      </c>
      <c r="F50" s="438" t="s">
        <v>1580</v>
      </c>
      <c r="G50" s="438">
        <v>1804845.73</v>
      </c>
      <c r="H50" s="438">
        <v>149743.26</v>
      </c>
      <c r="I50" s="438">
        <v>116616.81</v>
      </c>
      <c r="J50" s="438">
        <v>32629.004999999997</v>
      </c>
      <c r="K50" s="1501">
        <v>8.2503269946674479E-2</v>
      </c>
      <c r="L50" s="438">
        <v>4351435.13</v>
      </c>
      <c r="M50" s="1866"/>
      <c r="N50" s="297" t="s">
        <v>3293</v>
      </c>
      <c r="O50" s="440">
        <v>5229077.3621189995</v>
      </c>
      <c r="P50" s="440">
        <v>16588481.640458001</v>
      </c>
      <c r="Q50" s="440" t="s">
        <v>1580</v>
      </c>
      <c r="R50" s="440">
        <v>1505132.5040569999</v>
      </c>
      <c r="S50" s="440">
        <v>19850364.544386998</v>
      </c>
      <c r="T50" s="440">
        <v>2493304.6039849999</v>
      </c>
      <c r="U50" s="440">
        <v>82347.674994000496</v>
      </c>
      <c r="V50" s="440">
        <v>893767.41</v>
      </c>
      <c r="W50" s="1502">
        <v>22.38</v>
      </c>
      <c r="X50" s="440">
        <v>45748708.329999998</v>
      </c>
    </row>
    <row r="51" spans="1:24" s="309" customFormat="1" ht="13.5" customHeight="1" x14ac:dyDescent="0.2">
      <c r="A51" s="1865"/>
      <c r="B51" s="297" t="s">
        <v>3265</v>
      </c>
      <c r="C51" s="440">
        <v>169031.43</v>
      </c>
      <c r="D51" s="440" t="s">
        <v>1580</v>
      </c>
      <c r="E51" s="440" t="s">
        <v>1580</v>
      </c>
      <c r="F51" s="440" t="s">
        <v>1580</v>
      </c>
      <c r="G51" s="440">
        <v>2961036.84</v>
      </c>
      <c r="H51" s="440" t="s">
        <v>1580</v>
      </c>
      <c r="I51" s="440" t="s">
        <v>1580</v>
      </c>
      <c r="J51" s="440">
        <v>21570.920999999998</v>
      </c>
      <c r="K51" s="1502">
        <v>0.23642842171452519</v>
      </c>
      <c r="L51" s="440">
        <v>3130067.63</v>
      </c>
      <c r="M51" s="1864" t="s">
        <v>1927</v>
      </c>
      <c r="N51" s="437" t="s">
        <v>3272</v>
      </c>
      <c r="O51" s="438">
        <v>1149447.18</v>
      </c>
      <c r="P51" s="438">
        <v>1300011.29</v>
      </c>
      <c r="Q51" s="438" t="s">
        <v>1580</v>
      </c>
      <c r="R51" s="438">
        <v>8441418.2799999993</v>
      </c>
      <c r="S51" s="438" t="s">
        <v>1580</v>
      </c>
      <c r="T51" s="438">
        <v>308903.32</v>
      </c>
      <c r="U51" s="438" t="s">
        <v>1580</v>
      </c>
      <c r="V51" s="438">
        <v>106062.11</v>
      </c>
      <c r="W51" s="1501">
        <v>6.69</v>
      </c>
      <c r="X51" s="438">
        <v>11199780.07</v>
      </c>
    </row>
    <row r="52" spans="1:24" s="309" customFormat="1" ht="13.5" customHeight="1" x14ac:dyDescent="0.2">
      <c r="A52" s="1865"/>
      <c r="B52" s="297" t="s">
        <v>3266</v>
      </c>
      <c r="C52" s="440">
        <v>729822.49</v>
      </c>
      <c r="D52" s="440">
        <v>2498295.0699999998</v>
      </c>
      <c r="E52" s="440" t="s">
        <v>1580</v>
      </c>
      <c r="F52" s="440" t="s">
        <v>1580</v>
      </c>
      <c r="G52" s="440">
        <v>2657832.1800000002</v>
      </c>
      <c r="H52" s="440">
        <v>213805.78</v>
      </c>
      <c r="I52" s="440">
        <v>164138.59</v>
      </c>
      <c r="J52" s="440">
        <v>24144.588</v>
      </c>
      <c r="K52" s="1502">
        <v>7.7479650286403468E-2</v>
      </c>
      <c r="L52" s="440">
        <v>6263894.1200000001</v>
      </c>
      <c r="M52" s="1865"/>
      <c r="N52" s="297" t="s">
        <v>3353</v>
      </c>
      <c r="O52" s="440">
        <v>2420334.7999999998</v>
      </c>
      <c r="P52" s="440">
        <v>47634481</v>
      </c>
      <c r="Q52" s="440" t="s">
        <v>1580</v>
      </c>
      <c r="R52" s="440">
        <v>2000635.62</v>
      </c>
      <c r="S52" s="440" t="s">
        <v>1580</v>
      </c>
      <c r="T52" s="440">
        <v>7476932</v>
      </c>
      <c r="U52" s="440" t="s">
        <v>1580</v>
      </c>
      <c r="V52" s="440">
        <v>1046223.8799999999</v>
      </c>
      <c r="W52" s="1502">
        <v>11.27</v>
      </c>
      <c r="X52" s="440">
        <v>59532383.420000002</v>
      </c>
    </row>
    <row r="53" spans="1:24" s="309" customFormat="1" ht="13.5" customHeight="1" thickBot="1" x14ac:dyDescent="0.25">
      <c r="A53" s="1866"/>
      <c r="B53" s="297" t="s">
        <v>3267</v>
      </c>
      <c r="C53" s="440">
        <v>1137550.53</v>
      </c>
      <c r="D53" s="440">
        <v>5308876.96</v>
      </c>
      <c r="E53" s="440" t="s">
        <v>1580</v>
      </c>
      <c r="F53" s="440" t="s">
        <v>1580</v>
      </c>
      <c r="G53" s="440">
        <v>2552958.75</v>
      </c>
      <c r="H53" s="440">
        <v>385167.21</v>
      </c>
      <c r="I53" s="440">
        <v>260750.21</v>
      </c>
      <c r="J53" s="440">
        <v>60416.298000000003</v>
      </c>
      <c r="K53" s="1502">
        <v>6.1451953007330015E-2</v>
      </c>
      <c r="L53" s="440">
        <v>9645303.1199999992</v>
      </c>
      <c r="M53" s="1865"/>
      <c r="N53" s="297" t="s">
        <v>3354</v>
      </c>
      <c r="O53" s="440" t="s">
        <v>1580</v>
      </c>
      <c r="P53" s="440" t="s">
        <v>1580</v>
      </c>
      <c r="Q53" s="440">
        <v>2546948.17</v>
      </c>
      <c r="R53" s="440">
        <v>426122.55</v>
      </c>
      <c r="S53" s="440" t="s">
        <v>1580</v>
      </c>
      <c r="T53" s="440" t="s">
        <v>1580</v>
      </c>
      <c r="U53" s="440" t="s">
        <v>1580</v>
      </c>
      <c r="V53" s="440">
        <v>54807.19</v>
      </c>
      <c r="W53" s="1502">
        <v>14.68</v>
      </c>
      <c r="X53" s="440">
        <v>2973070.69</v>
      </c>
    </row>
    <row r="54" spans="1:24" s="309" customFormat="1" ht="13.5" customHeight="1" x14ac:dyDescent="0.2">
      <c r="A54" s="1864" t="s">
        <v>1542</v>
      </c>
      <c r="B54" s="437" t="s">
        <v>3292</v>
      </c>
      <c r="C54" s="438">
        <v>51206164.188601062</v>
      </c>
      <c r="D54" s="438">
        <v>34061497.424675681</v>
      </c>
      <c r="E54" s="438" t="s">
        <v>1580</v>
      </c>
      <c r="F54" s="438">
        <v>86036608.461492673</v>
      </c>
      <c r="G54" s="438" t="s">
        <v>1580</v>
      </c>
      <c r="H54" s="438">
        <v>63822588.401921578</v>
      </c>
      <c r="I54" s="438">
        <v>49668270.492169201</v>
      </c>
      <c r="J54" s="438">
        <v>5972154.1600000001</v>
      </c>
      <c r="K54" s="1501">
        <v>6.0429616806987108E-2</v>
      </c>
      <c r="L54" s="438">
        <v>284795128.96886021</v>
      </c>
      <c r="M54" s="1865"/>
      <c r="N54" s="297" t="s">
        <v>3031</v>
      </c>
      <c r="O54" s="440">
        <v>6898623.9900000002</v>
      </c>
      <c r="P54" s="440">
        <v>15880178</v>
      </c>
      <c r="Q54" s="440" t="s">
        <v>1580</v>
      </c>
      <c r="R54" s="440">
        <v>5334482.29</v>
      </c>
      <c r="S54" s="440">
        <v>10655568.869999999</v>
      </c>
      <c r="T54" s="440">
        <v>8081377</v>
      </c>
      <c r="U54" s="440" t="s">
        <v>1580</v>
      </c>
      <c r="V54" s="440">
        <v>757797.64</v>
      </c>
      <c r="W54" s="1502">
        <v>16.920000000000002</v>
      </c>
      <c r="X54" s="440">
        <v>46850230.149999999</v>
      </c>
    </row>
    <row r="55" spans="1:24" s="309" customFormat="1" ht="13.5" customHeight="1" x14ac:dyDescent="0.2">
      <c r="A55" s="1865"/>
      <c r="B55" s="297" t="s">
        <v>3337</v>
      </c>
      <c r="C55" s="440">
        <v>140245061.65202382</v>
      </c>
      <c r="D55" s="440">
        <v>1116257096.5483816</v>
      </c>
      <c r="E55" s="440" t="s">
        <v>1580</v>
      </c>
      <c r="F55" s="440">
        <v>99443839.336158708</v>
      </c>
      <c r="G55" s="440" t="s">
        <v>1580</v>
      </c>
      <c r="H55" s="440">
        <v>100906248.73816107</v>
      </c>
      <c r="I55" s="440">
        <v>5557155.7276089191</v>
      </c>
      <c r="J55" s="440">
        <v>33186085.150000002</v>
      </c>
      <c r="K55" s="1502">
        <v>3.395791643926982E-2</v>
      </c>
      <c r="L55" s="440">
        <v>1462409402.0023341</v>
      </c>
      <c r="M55" s="1865"/>
      <c r="N55" s="297" t="s">
        <v>3273</v>
      </c>
      <c r="O55" s="440" t="s">
        <v>1580</v>
      </c>
      <c r="P55" s="440" t="s">
        <v>1580</v>
      </c>
      <c r="Q55" s="440" t="s">
        <v>1580</v>
      </c>
      <c r="R55" s="440">
        <v>502140.24</v>
      </c>
      <c r="S55" s="440">
        <v>9419968.25</v>
      </c>
      <c r="T55" s="440" t="s">
        <v>1580</v>
      </c>
      <c r="U55" s="440" t="s">
        <v>1580</v>
      </c>
      <c r="V55" s="440">
        <v>174274.96</v>
      </c>
      <c r="W55" s="1502">
        <v>53.8</v>
      </c>
      <c r="X55" s="440">
        <v>9922108.4900000002</v>
      </c>
    </row>
    <row r="56" spans="1:24" s="309" customFormat="1" ht="13.5" customHeight="1" x14ac:dyDescent="0.2">
      <c r="A56" s="1865"/>
      <c r="B56" s="297" t="s">
        <v>3293</v>
      </c>
      <c r="C56" s="440">
        <v>124755274.65270372</v>
      </c>
      <c r="D56" s="440">
        <v>249272618.07593632</v>
      </c>
      <c r="E56" s="440" t="s">
        <v>1580</v>
      </c>
      <c r="F56" s="440">
        <v>9279317.9493746571</v>
      </c>
      <c r="G56" s="440">
        <v>351900288.38782346</v>
      </c>
      <c r="H56" s="440">
        <v>57658667.94184082</v>
      </c>
      <c r="I56" s="440">
        <v>237931.22947132587</v>
      </c>
      <c r="J56" s="440">
        <v>21319962.419999994</v>
      </c>
      <c r="K56" s="1502">
        <v>-7.6236629040836834E-2</v>
      </c>
      <c r="L56" s="440">
        <v>793104098.23715019</v>
      </c>
      <c r="M56" s="1865"/>
      <c r="N56" s="297" t="s">
        <v>3355</v>
      </c>
      <c r="O56" s="440">
        <v>1058940.82</v>
      </c>
      <c r="P56" s="440">
        <v>24591690</v>
      </c>
      <c r="Q56" s="440" t="s">
        <v>1580</v>
      </c>
      <c r="R56" s="440">
        <v>963292.09</v>
      </c>
      <c r="S56" s="440" t="s">
        <v>1580</v>
      </c>
      <c r="T56" s="440">
        <v>3681190.2</v>
      </c>
      <c r="U56" s="440" t="s">
        <v>1580</v>
      </c>
      <c r="V56" s="440">
        <v>255561.31</v>
      </c>
      <c r="W56" s="1502">
        <v>13.01</v>
      </c>
      <c r="X56" s="440">
        <v>30295113.109999999</v>
      </c>
    </row>
    <row r="57" spans="1:24" s="309" customFormat="1" ht="13.5" customHeight="1" thickBot="1" x14ac:dyDescent="0.25">
      <c r="A57" s="1865"/>
      <c r="B57" s="297" t="s">
        <v>3294</v>
      </c>
      <c r="C57" s="440">
        <v>775995.54726258363</v>
      </c>
      <c r="D57" s="440">
        <v>390395.78212097846</v>
      </c>
      <c r="E57" s="440" t="s">
        <v>1580</v>
      </c>
      <c r="F57" s="440" t="s">
        <v>1580</v>
      </c>
      <c r="G57" s="440" t="s">
        <v>1580</v>
      </c>
      <c r="H57" s="440">
        <v>98797.949775087924</v>
      </c>
      <c r="I57" s="440">
        <v>8326844.6795877507</v>
      </c>
      <c r="J57" s="440">
        <v>100238.16</v>
      </c>
      <c r="K57" s="1502">
        <v>8.335406817616331E-2</v>
      </c>
      <c r="L57" s="440">
        <v>9592033.9587463997</v>
      </c>
      <c r="M57" s="1866"/>
      <c r="N57" s="297" t="s">
        <v>3274</v>
      </c>
      <c r="O57" s="440">
        <v>4329075.66</v>
      </c>
      <c r="P57" s="440">
        <v>11329108</v>
      </c>
      <c r="Q57" s="440" t="s">
        <v>1580</v>
      </c>
      <c r="R57" s="440">
        <v>3695027.62</v>
      </c>
      <c r="S57" s="440">
        <v>7252235.3300000001</v>
      </c>
      <c r="T57" s="440">
        <v>4623423</v>
      </c>
      <c r="U57" s="440" t="s">
        <v>1580</v>
      </c>
      <c r="V57" s="440">
        <v>251138.14</v>
      </c>
      <c r="W57" s="1502">
        <v>18.75</v>
      </c>
      <c r="X57" s="440">
        <v>31228869.600000001</v>
      </c>
    </row>
    <row r="58" spans="1:24" s="309" customFormat="1" ht="13.5" customHeight="1" x14ac:dyDescent="0.2">
      <c r="A58" s="1865"/>
      <c r="B58" s="297" t="s">
        <v>3295</v>
      </c>
      <c r="C58" s="440" t="s">
        <v>1580</v>
      </c>
      <c r="D58" s="440" t="s">
        <v>1580</v>
      </c>
      <c r="E58" s="440" t="s">
        <v>1580</v>
      </c>
      <c r="F58" s="440">
        <v>745190.05004380108</v>
      </c>
      <c r="G58" s="440">
        <v>41355942.72079242</v>
      </c>
      <c r="H58" s="440" t="s">
        <v>1580</v>
      </c>
      <c r="I58" s="440" t="s">
        <v>1580</v>
      </c>
      <c r="J58" s="440">
        <v>333771.87</v>
      </c>
      <c r="K58" s="1502">
        <v>-0.22689635815030529</v>
      </c>
      <c r="L58" s="440">
        <v>42101132.770836219</v>
      </c>
      <c r="M58" s="1864" t="s">
        <v>1536</v>
      </c>
      <c r="N58" s="437" t="s">
        <v>3299</v>
      </c>
      <c r="O58" s="438">
        <v>44162951.640000001</v>
      </c>
      <c r="P58" s="438">
        <v>71149381.730000004</v>
      </c>
      <c r="Q58" s="438" t="s">
        <v>1580</v>
      </c>
      <c r="R58" s="438">
        <v>43206381.43</v>
      </c>
      <c r="S58" s="438">
        <v>39524433.280000001</v>
      </c>
      <c r="T58" s="438">
        <v>36124761.560000002</v>
      </c>
      <c r="U58" s="438" t="s">
        <v>1580</v>
      </c>
      <c r="V58" s="438">
        <v>5725593.2599999998</v>
      </c>
      <c r="W58" s="1501">
        <v>19.29</v>
      </c>
      <c r="X58" s="438">
        <v>234167909.63999999</v>
      </c>
    </row>
    <row r="59" spans="1:24" s="309" customFormat="1" ht="13.5" customHeight="1" x14ac:dyDescent="0.2">
      <c r="A59" s="1865"/>
      <c r="B59" s="297" t="s">
        <v>3296</v>
      </c>
      <c r="C59" s="440">
        <v>17132741.217800431</v>
      </c>
      <c r="D59" s="440">
        <v>39352377.568345949</v>
      </c>
      <c r="E59" s="440" t="s">
        <v>1580</v>
      </c>
      <c r="F59" s="440" t="s">
        <v>1580</v>
      </c>
      <c r="G59" s="440" t="s">
        <v>1580</v>
      </c>
      <c r="H59" s="440">
        <v>31824948.93260755</v>
      </c>
      <c r="I59" s="440">
        <v>9703325.9757565409</v>
      </c>
      <c r="J59" s="440">
        <v>855746.92</v>
      </c>
      <c r="K59" s="1502">
        <v>5.9255875757827425E-2</v>
      </c>
      <c r="L59" s="440">
        <v>98013393.694510475</v>
      </c>
      <c r="M59" s="1865"/>
      <c r="N59" s="297" t="s">
        <v>3042</v>
      </c>
      <c r="O59" s="440">
        <v>6487257.4400000004</v>
      </c>
      <c r="P59" s="440" t="s">
        <v>1580</v>
      </c>
      <c r="Q59" s="440" t="s">
        <v>1580</v>
      </c>
      <c r="R59" s="440">
        <v>13202621.1</v>
      </c>
      <c r="S59" s="440">
        <v>80168176.349999994</v>
      </c>
      <c r="T59" s="440" t="s">
        <v>1580</v>
      </c>
      <c r="U59" s="440" t="s">
        <v>1580</v>
      </c>
      <c r="V59" s="440">
        <v>2343327.37</v>
      </c>
      <c r="W59" s="1502">
        <v>47.93</v>
      </c>
      <c r="X59" s="440">
        <v>99858054.890000001</v>
      </c>
    </row>
    <row r="60" spans="1:24" s="309" customFormat="1" ht="13.5" customHeight="1" x14ac:dyDescent="0.2">
      <c r="A60" s="1865"/>
      <c r="B60" s="297" t="s">
        <v>3297</v>
      </c>
      <c r="C60" s="440" t="s">
        <v>1580</v>
      </c>
      <c r="D60" s="440">
        <v>1147082.1027427309</v>
      </c>
      <c r="E60" s="440" t="s">
        <v>1580</v>
      </c>
      <c r="F60" s="440">
        <v>1060509.8685734679</v>
      </c>
      <c r="G60" s="440">
        <v>214222993.45184055</v>
      </c>
      <c r="H60" s="440" t="s">
        <v>1580</v>
      </c>
      <c r="I60" s="440" t="s">
        <v>1580</v>
      </c>
      <c r="J60" s="440">
        <v>5477694.870000001</v>
      </c>
      <c r="K60" s="1502">
        <v>-0.25054381603480425</v>
      </c>
      <c r="L60" s="440">
        <v>216430585.42315674</v>
      </c>
      <c r="M60" s="1865"/>
      <c r="N60" s="297" t="s">
        <v>3043</v>
      </c>
      <c r="O60" s="440">
        <v>21003909.600000001</v>
      </c>
      <c r="P60" s="440">
        <v>992293.29</v>
      </c>
      <c r="Q60" s="440" t="s">
        <v>1580</v>
      </c>
      <c r="R60" s="440">
        <v>109136843.63</v>
      </c>
      <c r="S60" s="440" t="s">
        <v>1580</v>
      </c>
      <c r="T60" s="440">
        <v>3996890.67</v>
      </c>
      <c r="U60" s="440" t="s">
        <v>1580</v>
      </c>
      <c r="V60" s="440">
        <v>1972268.27</v>
      </c>
      <c r="W60" s="1502">
        <v>6.47</v>
      </c>
      <c r="X60" s="440">
        <v>135129937.19</v>
      </c>
    </row>
    <row r="61" spans="1:24" s="309" customFormat="1" ht="13.5" customHeight="1" x14ac:dyDescent="0.2">
      <c r="A61" s="1865"/>
      <c r="B61" s="297" t="s">
        <v>3338</v>
      </c>
      <c r="C61" s="440">
        <v>11024121.534935458</v>
      </c>
      <c r="D61" s="440">
        <v>229156673.69593468</v>
      </c>
      <c r="E61" s="440" t="s">
        <v>1580</v>
      </c>
      <c r="F61" s="440">
        <v>10008741.919875614</v>
      </c>
      <c r="G61" s="440" t="s">
        <v>1580</v>
      </c>
      <c r="H61" s="440">
        <v>39599804.987333953</v>
      </c>
      <c r="I61" s="440">
        <v>319119.3075902462</v>
      </c>
      <c r="J61" s="440">
        <v>2277864.85</v>
      </c>
      <c r="K61" s="1502">
        <v>5.113221329437545E-2</v>
      </c>
      <c r="L61" s="440">
        <v>290108461.44566995</v>
      </c>
      <c r="M61" s="1865"/>
      <c r="N61" s="297" t="s">
        <v>3044</v>
      </c>
      <c r="O61" s="440">
        <v>68660787.930000007</v>
      </c>
      <c r="P61" s="440">
        <v>330170052.38999999</v>
      </c>
      <c r="Q61" s="440" t="s">
        <v>1580</v>
      </c>
      <c r="R61" s="440">
        <v>30886001.48</v>
      </c>
      <c r="S61" s="440" t="s">
        <v>1580</v>
      </c>
      <c r="T61" s="440">
        <v>15623672.73</v>
      </c>
      <c r="U61" s="440" t="s">
        <v>1580</v>
      </c>
      <c r="V61" s="440">
        <v>10161753.119999999</v>
      </c>
      <c r="W61" s="1502">
        <v>10.18</v>
      </c>
      <c r="X61" s="440">
        <v>445340514.52999997</v>
      </c>
    </row>
    <row r="62" spans="1:24" s="309" customFormat="1" ht="13.5" customHeight="1" x14ac:dyDescent="0.2">
      <c r="A62" s="1865"/>
      <c r="B62" s="297" t="s">
        <v>3339</v>
      </c>
      <c r="C62" s="440">
        <v>2292770.4888721551</v>
      </c>
      <c r="D62" s="440">
        <v>3318206.831372316</v>
      </c>
      <c r="E62" s="440">
        <v>45760754.115058459</v>
      </c>
      <c r="F62" s="440" t="s">
        <v>1580</v>
      </c>
      <c r="G62" s="440" t="s">
        <v>1580</v>
      </c>
      <c r="H62" s="440" t="s">
        <v>1580</v>
      </c>
      <c r="I62" s="440">
        <v>1214747.6672694311</v>
      </c>
      <c r="J62" s="440">
        <v>459902.45</v>
      </c>
      <c r="K62" s="1502">
        <v>0.20279010779961948</v>
      </c>
      <c r="L62" s="440">
        <v>52586479.102572359</v>
      </c>
      <c r="M62" s="1865"/>
      <c r="N62" s="297" t="s">
        <v>3045</v>
      </c>
      <c r="O62" s="440" t="s">
        <v>1580</v>
      </c>
      <c r="P62" s="440" t="s">
        <v>1580</v>
      </c>
      <c r="Q62" s="440">
        <v>157824.17000000001</v>
      </c>
      <c r="R62" s="440">
        <v>389102.31</v>
      </c>
      <c r="S62" s="440">
        <v>89125</v>
      </c>
      <c r="T62" s="440" t="s">
        <v>1580</v>
      </c>
      <c r="U62" s="440">
        <v>2699690.22</v>
      </c>
      <c r="V62" s="440">
        <v>95641.34</v>
      </c>
      <c r="W62" s="1502">
        <v>-5.44</v>
      </c>
      <c r="X62" s="440">
        <v>3335741.7</v>
      </c>
    </row>
    <row r="63" spans="1:24" s="309" customFormat="1" ht="13.5" customHeight="1" x14ac:dyDescent="0.2">
      <c r="A63" s="1865"/>
      <c r="B63" s="297" t="s">
        <v>3298</v>
      </c>
      <c r="C63" s="440">
        <v>15923386.709000962</v>
      </c>
      <c r="D63" s="440">
        <v>39665718.07730893</v>
      </c>
      <c r="E63" s="440" t="s">
        <v>1580</v>
      </c>
      <c r="F63" s="440" t="s">
        <v>1580</v>
      </c>
      <c r="G63" s="440">
        <v>33449242.641464137</v>
      </c>
      <c r="H63" s="440">
        <v>2744458.7850099979</v>
      </c>
      <c r="I63" s="440">
        <v>313126.17010182142</v>
      </c>
      <c r="J63" s="440">
        <v>1608731.4</v>
      </c>
      <c r="K63" s="1502">
        <v>-6.1724384380482111E-2</v>
      </c>
      <c r="L63" s="440">
        <v>92095932.382885844</v>
      </c>
      <c r="M63" s="1865"/>
      <c r="N63" s="297" t="s">
        <v>3046</v>
      </c>
      <c r="O63" s="440" t="s">
        <v>1580</v>
      </c>
      <c r="P63" s="440" t="s">
        <v>1580</v>
      </c>
      <c r="Q63" s="440">
        <v>100916.68</v>
      </c>
      <c r="R63" s="440">
        <v>93024.46</v>
      </c>
      <c r="S63" s="440">
        <v>53475</v>
      </c>
      <c r="T63" s="440" t="s">
        <v>1580</v>
      </c>
      <c r="U63" s="440">
        <v>2367815.15</v>
      </c>
      <c r="V63" s="440">
        <v>81316.149999999994</v>
      </c>
      <c r="W63" s="1502">
        <v>-1.75</v>
      </c>
      <c r="X63" s="440">
        <v>2615231.29</v>
      </c>
    </row>
    <row r="64" spans="1:24" s="309" customFormat="1" ht="13.5" customHeight="1" x14ac:dyDescent="0.2">
      <c r="A64" s="1865"/>
      <c r="B64" s="297" t="s">
        <v>3299</v>
      </c>
      <c r="C64" s="440">
        <v>21735514.76070331</v>
      </c>
      <c r="D64" s="440">
        <v>48100329.528792009</v>
      </c>
      <c r="E64" s="440" t="s">
        <v>1580</v>
      </c>
      <c r="F64" s="440" t="s">
        <v>1580</v>
      </c>
      <c r="G64" s="440">
        <v>62733356.606931441</v>
      </c>
      <c r="H64" s="440">
        <v>23416014.078452803</v>
      </c>
      <c r="I64" s="440">
        <v>2552456.5109213889</v>
      </c>
      <c r="J64" s="440">
        <v>2693422.56</v>
      </c>
      <c r="K64" s="1502">
        <v>-6.0748240523521457E-2</v>
      </c>
      <c r="L64" s="440">
        <v>158537671.48580095</v>
      </c>
      <c r="M64" s="1865"/>
      <c r="N64" s="297" t="s">
        <v>3047</v>
      </c>
      <c r="O64" s="440">
        <v>6254058.4400000004</v>
      </c>
      <c r="P64" s="440" t="s">
        <v>1580</v>
      </c>
      <c r="Q64" s="440">
        <v>32749569.440000001</v>
      </c>
      <c r="R64" s="440">
        <v>1168318.71</v>
      </c>
      <c r="S64" s="440">
        <v>356500</v>
      </c>
      <c r="T64" s="440" t="s">
        <v>1580</v>
      </c>
      <c r="U64" s="440" t="s">
        <v>1580</v>
      </c>
      <c r="V64" s="440">
        <v>955245.68</v>
      </c>
      <c r="W64" s="1502">
        <v>10.36</v>
      </c>
      <c r="X64" s="440">
        <v>40528446.590000004</v>
      </c>
    </row>
    <row r="65" spans="1:24" s="309" customFormat="1" ht="13.5" customHeight="1" x14ac:dyDescent="0.2">
      <c r="A65" s="1865"/>
      <c r="B65" s="297" t="s">
        <v>3340</v>
      </c>
      <c r="C65" s="440">
        <v>5141186.9070491092</v>
      </c>
      <c r="D65" s="440">
        <v>3548143.076695865</v>
      </c>
      <c r="E65" s="440">
        <v>70584714.766106173</v>
      </c>
      <c r="F65" s="440" t="s">
        <v>1580</v>
      </c>
      <c r="G65" s="440" t="s">
        <v>1580</v>
      </c>
      <c r="H65" s="440" t="s">
        <v>1580</v>
      </c>
      <c r="I65" s="440">
        <v>1182714.3588986099</v>
      </c>
      <c r="J65" s="440">
        <v>1418816.52</v>
      </c>
      <c r="K65" s="1502">
        <v>0.19110523998238671</v>
      </c>
      <c r="L65" s="440">
        <v>80456759.108749762</v>
      </c>
      <c r="M65" s="1865"/>
      <c r="N65" s="297" t="s">
        <v>3048</v>
      </c>
      <c r="O65" s="440">
        <v>21355366.91</v>
      </c>
      <c r="P65" s="440">
        <v>113694118.44</v>
      </c>
      <c r="Q65" s="440" t="s">
        <v>1580</v>
      </c>
      <c r="R65" s="440">
        <v>7867152.9000000004</v>
      </c>
      <c r="S65" s="440" t="s">
        <v>1580</v>
      </c>
      <c r="T65" s="440">
        <v>6757243.5300000003</v>
      </c>
      <c r="U65" s="440" t="s">
        <v>1580</v>
      </c>
      <c r="V65" s="440">
        <v>1163006.93</v>
      </c>
      <c r="W65" s="1502">
        <v>11.91</v>
      </c>
      <c r="X65" s="440">
        <v>149673881.78</v>
      </c>
    </row>
    <row r="66" spans="1:24" s="309" customFormat="1" ht="13.5" customHeight="1" x14ac:dyDescent="0.2">
      <c r="A66" s="1865"/>
      <c r="B66" s="297" t="s">
        <v>3300</v>
      </c>
      <c r="C66" s="440" t="s">
        <v>1580</v>
      </c>
      <c r="D66" s="440" t="s">
        <v>1580</v>
      </c>
      <c r="E66" s="440" t="s">
        <v>1580</v>
      </c>
      <c r="F66" s="440">
        <v>854406.50679553358</v>
      </c>
      <c r="G66" s="440">
        <v>52546000.167925321</v>
      </c>
      <c r="H66" s="440" t="s">
        <v>1580</v>
      </c>
      <c r="I66" s="440" t="s">
        <v>1580</v>
      </c>
      <c r="J66" s="440">
        <v>823826.58</v>
      </c>
      <c r="K66" s="1502">
        <v>-0.22672413793103452</v>
      </c>
      <c r="L66" s="440">
        <v>53400406.674720846</v>
      </c>
      <c r="M66" s="1865"/>
      <c r="N66" s="297" t="s">
        <v>3049</v>
      </c>
      <c r="O66" s="440">
        <v>13078315.41</v>
      </c>
      <c r="P66" s="440">
        <v>19531524.59</v>
      </c>
      <c r="Q66" s="440" t="s">
        <v>1580</v>
      </c>
      <c r="R66" s="440">
        <v>10710931.699999999</v>
      </c>
      <c r="S66" s="440">
        <v>11494928.01</v>
      </c>
      <c r="T66" s="440">
        <v>15808854.560000001</v>
      </c>
      <c r="U66" s="440" t="s">
        <v>1580</v>
      </c>
      <c r="V66" s="440">
        <v>630766.68000000005</v>
      </c>
      <c r="W66" s="1502">
        <v>20.88</v>
      </c>
      <c r="X66" s="440">
        <v>70624554.269999996</v>
      </c>
    </row>
    <row r="67" spans="1:24" s="309" customFormat="1" ht="13.5" customHeight="1" x14ac:dyDescent="0.2">
      <c r="A67" s="1865"/>
      <c r="B67" s="297" t="s">
        <v>3341</v>
      </c>
      <c r="C67" s="440">
        <v>11994854.897523751</v>
      </c>
      <c r="D67" s="440">
        <v>271220804.74000847</v>
      </c>
      <c r="E67" s="440" t="s">
        <v>1580</v>
      </c>
      <c r="F67" s="440">
        <v>12954443.289325649</v>
      </c>
      <c r="G67" s="440" t="s">
        <v>1580</v>
      </c>
      <c r="H67" s="440">
        <v>45820345.708540723</v>
      </c>
      <c r="I67" s="440">
        <v>719691.29385137558</v>
      </c>
      <c r="J67" s="440">
        <v>5763637.7000000011</v>
      </c>
      <c r="K67" s="1502">
        <v>4.0930552515556107E-2</v>
      </c>
      <c r="L67" s="440">
        <v>342710139.92925</v>
      </c>
      <c r="M67" s="1865"/>
      <c r="N67" s="297" t="s">
        <v>3050</v>
      </c>
      <c r="O67" s="440">
        <v>3647764.94</v>
      </c>
      <c r="P67" s="440">
        <v>372025.75</v>
      </c>
      <c r="Q67" s="440" t="s">
        <v>1580</v>
      </c>
      <c r="R67" s="440">
        <v>18538301.309999999</v>
      </c>
      <c r="S67" s="440" t="s">
        <v>1580</v>
      </c>
      <c r="T67" s="440">
        <v>1073097.27</v>
      </c>
      <c r="U67" s="440" t="s">
        <v>1580</v>
      </c>
      <c r="V67" s="440">
        <v>241910</v>
      </c>
      <c r="W67" s="1502">
        <v>7.25</v>
      </c>
      <c r="X67" s="440">
        <v>23631189.27</v>
      </c>
    </row>
    <row r="68" spans="1:24" s="309" customFormat="1" ht="13.5" customHeight="1" x14ac:dyDescent="0.2">
      <c r="A68" s="1865"/>
      <c r="B68" s="297" t="s">
        <v>3301</v>
      </c>
      <c r="C68" s="440">
        <v>6893130.0852160202</v>
      </c>
      <c r="D68" s="440">
        <v>5053590.2953106109</v>
      </c>
      <c r="E68" s="440" t="s">
        <v>1580</v>
      </c>
      <c r="F68" s="440">
        <v>12992006.972553421</v>
      </c>
      <c r="G68" s="440" t="s">
        <v>1580</v>
      </c>
      <c r="H68" s="440">
        <v>8275871.403802637</v>
      </c>
      <c r="I68" s="440">
        <v>7938416.677242808</v>
      </c>
      <c r="J68" s="440">
        <v>778410.97</v>
      </c>
      <c r="K68" s="1502">
        <v>6.5036880927291874E-2</v>
      </c>
      <c r="L68" s="440">
        <v>41153015.434125498</v>
      </c>
      <c r="M68" s="1865"/>
      <c r="N68" s="297" t="s">
        <v>3051</v>
      </c>
      <c r="O68" s="440" t="s">
        <v>1580</v>
      </c>
      <c r="P68" s="440">
        <v>35232850.060000002</v>
      </c>
      <c r="Q68" s="440" t="s">
        <v>1580</v>
      </c>
      <c r="R68" s="440" t="s">
        <v>1580</v>
      </c>
      <c r="S68" s="440">
        <v>4210704.83</v>
      </c>
      <c r="T68" s="440" t="s">
        <v>1580</v>
      </c>
      <c r="U68" s="440">
        <v>1516331.1</v>
      </c>
      <c r="V68" s="440">
        <v>584053.35</v>
      </c>
      <c r="W68" s="1502">
        <v>9.67</v>
      </c>
      <c r="X68" s="440">
        <v>40959885.990000002</v>
      </c>
    </row>
    <row r="69" spans="1:24" s="309" customFormat="1" ht="13.5" customHeight="1" x14ac:dyDescent="0.2">
      <c r="A69" s="1865"/>
      <c r="B69" s="297" t="s">
        <v>3342</v>
      </c>
      <c r="C69" s="440">
        <v>1819044.9916248587</v>
      </c>
      <c r="D69" s="440" t="s">
        <v>1580</v>
      </c>
      <c r="E69" s="440" t="s">
        <v>1580</v>
      </c>
      <c r="F69" s="440" t="s">
        <v>1580</v>
      </c>
      <c r="G69" s="440" t="s">
        <v>1580</v>
      </c>
      <c r="H69" s="440" t="s">
        <v>1580</v>
      </c>
      <c r="I69" s="440">
        <v>13754970.34762907</v>
      </c>
      <c r="J69" s="440">
        <v>333631.99</v>
      </c>
      <c r="K69" s="1502">
        <v>0.25065274151436023</v>
      </c>
      <c r="L69" s="440">
        <v>15574015.339253929</v>
      </c>
      <c r="M69" s="1865"/>
      <c r="N69" s="297" t="s">
        <v>3052</v>
      </c>
      <c r="O69" s="440" t="s">
        <v>1580</v>
      </c>
      <c r="P69" s="440">
        <v>5416738.0800000001</v>
      </c>
      <c r="Q69" s="440" t="s">
        <v>1580</v>
      </c>
      <c r="R69" s="440" t="s">
        <v>1580</v>
      </c>
      <c r="S69" s="440">
        <v>5964366.9800000004</v>
      </c>
      <c r="T69" s="440" t="s">
        <v>1580</v>
      </c>
      <c r="U69" s="440">
        <v>1474889.16</v>
      </c>
      <c r="V69" s="440">
        <v>116042.26</v>
      </c>
      <c r="W69" s="1502">
        <v>27.64</v>
      </c>
      <c r="X69" s="440">
        <v>12855994.220000001</v>
      </c>
    </row>
    <row r="70" spans="1:24" s="309" customFormat="1" ht="13.5" customHeight="1" x14ac:dyDescent="0.2">
      <c r="A70" s="1865"/>
      <c r="B70" s="297" t="s">
        <v>3302</v>
      </c>
      <c r="C70" s="440">
        <v>2221708.4244186874</v>
      </c>
      <c r="D70" s="440">
        <v>7191003.8286119103</v>
      </c>
      <c r="E70" s="440" t="s">
        <v>1580</v>
      </c>
      <c r="F70" s="440" t="s">
        <v>1580</v>
      </c>
      <c r="G70" s="440">
        <v>6116978.2448721146</v>
      </c>
      <c r="H70" s="440">
        <v>1529672.8010839534</v>
      </c>
      <c r="I70" s="440">
        <v>70231.338011693209</v>
      </c>
      <c r="J70" s="440">
        <v>135002.32</v>
      </c>
      <c r="K70" s="1502">
        <v>-4.5223235717714805E-2</v>
      </c>
      <c r="L70" s="440">
        <v>17129594.636998359</v>
      </c>
      <c r="M70" s="1865"/>
      <c r="N70" s="297" t="s">
        <v>3053</v>
      </c>
      <c r="O70" s="440" t="s">
        <v>1580</v>
      </c>
      <c r="P70" s="440">
        <v>4166721.6</v>
      </c>
      <c r="Q70" s="440" t="s">
        <v>1580</v>
      </c>
      <c r="R70" s="440" t="s">
        <v>1580</v>
      </c>
      <c r="S70" s="440">
        <v>4815474.3899999997</v>
      </c>
      <c r="T70" s="440" t="s">
        <v>1580</v>
      </c>
      <c r="U70" s="440">
        <v>1468458.38</v>
      </c>
      <c r="V70" s="440">
        <v>75313.87</v>
      </c>
      <c r="W70" s="1502">
        <v>29.9</v>
      </c>
      <c r="X70" s="440">
        <v>10450654.369999999</v>
      </c>
    </row>
    <row r="71" spans="1:24" s="309" customFormat="1" ht="13.5" customHeight="1" thickBot="1" x14ac:dyDescent="0.25">
      <c r="A71" s="1866"/>
      <c r="B71" s="297" t="s">
        <v>3303</v>
      </c>
      <c r="C71" s="440" t="s">
        <v>1580</v>
      </c>
      <c r="D71" s="440">
        <v>1227089.2313532399</v>
      </c>
      <c r="E71" s="440" t="s">
        <v>1580</v>
      </c>
      <c r="F71" s="440" t="s">
        <v>1580</v>
      </c>
      <c r="G71" s="440" t="s">
        <v>1580</v>
      </c>
      <c r="H71" s="440" t="s">
        <v>1580</v>
      </c>
      <c r="I71" s="440" t="s">
        <v>1580</v>
      </c>
      <c r="J71" s="440">
        <v>9860.7000000000007</v>
      </c>
      <c r="K71" s="1502">
        <v>3.3000000000000806E-3</v>
      </c>
      <c r="L71" s="440">
        <v>1227089.2313532399</v>
      </c>
      <c r="M71" s="1865"/>
      <c r="N71" s="297" t="s">
        <v>3054</v>
      </c>
      <c r="O71" s="440" t="s">
        <v>1580</v>
      </c>
      <c r="P71" s="440">
        <v>330387.37</v>
      </c>
      <c r="Q71" s="440" t="s">
        <v>1580</v>
      </c>
      <c r="R71" s="440" t="s">
        <v>1580</v>
      </c>
      <c r="S71" s="440">
        <v>123682.68</v>
      </c>
      <c r="T71" s="440" t="s">
        <v>1580</v>
      </c>
      <c r="U71" s="440">
        <v>80106.259999999995</v>
      </c>
      <c r="V71" s="440">
        <v>9492.41</v>
      </c>
      <c r="W71" s="1502">
        <v>7.96</v>
      </c>
      <c r="X71" s="440">
        <v>534176.31000000006</v>
      </c>
    </row>
    <row r="72" spans="1:24" s="309" customFormat="1" ht="13.5" customHeight="1" x14ac:dyDescent="0.2">
      <c r="A72" s="1864" t="s">
        <v>1566</v>
      </c>
      <c r="B72" s="437" t="s">
        <v>3326</v>
      </c>
      <c r="C72" s="438">
        <v>72267.23</v>
      </c>
      <c r="D72" s="438">
        <v>1180803.3899999999</v>
      </c>
      <c r="E72" s="438" t="s">
        <v>1580</v>
      </c>
      <c r="F72" s="438">
        <v>43013.36</v>
      </c>
      <c r="G72" s="438">
        <v>790564.69</v>
      </c>
      <c r="H72" s="438" t="s">
        <v>1580</v>
      </c>
      <c r="I72" s="438" t="s">
        <v>1580</v>
      </c>
      <c r="J72" s="438">
        <v>16408.8</v>
      </c>
      <c r="K72" s="1501">
        <v>4.2292218624276199</v>
      </c>
      <c r="L72" s="438">
        <v>2086648.67</v>
      </c>
      <c r="M72" s="1865"/>
      <c r="N72" s="297" t="s">
        <v>3368</v>
      </c>
      <c r="O72" s="440" t="s">
        <v>1580</v>
      </c>
      <c r="P72" s="440" t="s">
        <v>1580</v>
      </c>
      <c r="Q72" s="440" t="s">
        <v>1580</v>
      </c>
      <c r="R72" s="440">
        <v>524144.76</v>
      </c>
      <c r="S72" s="440">
        <v>66870.820000000007</v>
      </c>
      <c r="T72" s="440">
        <v>21436.09</v>
      </c>
      <c r="U72" s="440">
        <v>30008.83</v>
      </c>
      <c r="V72" s="440">
        <v>7848.22</v>
      </c>
      <c r="W72" s="1502">
        <v>4.29</v>
      </c>
      <c r="X72" s="440">
        <v>642460.5</v>
      </c>
    </row>
    <row r="73" spans="1:24" s="309" customFormat="1" ht="13.5" customHeight="1" thickBot="1" x14ac:dyDescent="0.25">
      <c r="A73" s="1865"/>
      <c r="B73" s="297" t="s">
        <v>3381</v>
      </c>
      <c r="C73" s="440" t="s">
        <v>1580</v>
      </c>
      <c r="D73" s="440">
        <v>15375.63</v>
      </c>
      <c r="E73" s="440">
        <v>204562.85</v>
      </c>
      <c r="F73" s="440">
        <v>5001.5600000000004</v>
      </c>
      <c r="G73" s="440" t="s">
        <v>1580</v>
      </c>
      <c r="H73" s="440" t="s">
        <v>1580</v>
      </c>
      <c r="I73" s="440" t="s">
        <v>1580</v>
      </c>
      <c r="J73" s="440">
        <v>46311.689999999995</v>
      </c>
      <c r="K73" s="1502">
        <v>12.5188083057478</v>
      </c>
      <c r="L73" s="440">
        <v>224940.04</v>
      </c>
      <c r="M73" s="1866"/>
      <c r="N73" s="297" t="s">
        <v>3055</v>
      </c>
      <c r="O73" s="440" t="s">
        <v>1580</v>
      </c>
      <c r="P73" s="440" t="s">
        <v>1580</v>
      </c>
      <c r="Q73" s="440" t="s">
        <v>1580</v>
      </c>
      <c r="R73" s="440">
        <v>320081.67</v>
      </c>
      <c r="S73" s="440">
        <v>66870.820000000007</v>
      </c>
      <c r="T73" s="440">
        <v>21436.09</v>
      </c>
      <c r="U73" s="440">
        <v>100029.44</v>
      </c>
      <c r="V73" s="440">
        <v>10341.5</v>
      </c>
      <c r="W73" s="1502">
        <v>3.82</v>
      </c>
      <c r="X73" s="440">
        <v>508418.02</v>
      </c>
    </row>
    <row r="74" spans="1:24" s="309" customFormat="1" ht="13.5" customHeight="1" x14ac:dyDescent="0.2">
      <c r="A74" s="1865"/>
      <c r="B74" s="297" t="s">
        <v>3382</v>
      </c>
      <c r="C74" s="440">
        <v>232555.42</v>
      </c>
      <c r="D74" s="440">
        <v>1742361.3900000001</v>
      </c>
      <c r="E74" s="440" t="s">
        <v>1580</v>
      </c>
      <c r="F74" s="440">
        <v>196061.16</v>
      </c>
      <c r="G74" s="440" t="s">
        <v>1580</v>
      </c>
      <c r="H74" s="440">
        <v>111862.43000000001</v>
      </c>
      <c r="I74" s="440" t="s">
        <v>1580</v>
      </c>
      <c r="J74" s="440">
        <v>1789.5300000000002</v>
      </c>
      <c r="K74" s="1502">
        <v>-2.7027027027027</v>
      </c>
      <c r="L74" s="440">
        <v>2282840.4</v>
      </c>
      <c r="M74" s="1864" t="s">
        <v>1537</v>
      </c>
      <c r="N74" s="437" t="s">
        <v>3313</v>
      </c>
      <c r="O74" s="438">
        <v>104241717.55348259</v>
      </c>
      <c r="P74" s="438">
        <v>625010466.8502059</v>
      </c>
      <c r="Q74" s="438" t="s">
        <v>1580</v>
      </c>
      <c r="R74" s="438">
        <v>30018975.624578848</v>
      </c>
      <c r="S74" s="438">
        <v>120075902.49831539</v>
      </c>
      <c r="T74" s="438">
        <v>217830002.60912341</v>
      </c>
      <c r="U74" s="438">
        <v>2419111.5887938999</v>
      </c>
      <c r="V74" s="438">
        <v>15047965.6</v>
      </c>
      <c r="W74" s="1501">
        <v>17.93</v>
      </c>
      <c r="X74" s="438">
        <v>1099596176.7244999</v>
      </c>
    </row>
    <row r="75" spans="1:24" s="309" customFormat="1" ht="13.5" customHeight="1" x14ac:dyDescent="0.2">
      <c r="A75" s="1865"/>
      <c r="B75" s="297" t="s">
        <v>3327</v>
      </c>
      <c r="C75" s="440" t="s">
        <v>1580</v>
      </c>
      <c r="D75" s="440">
        <v>171960.75</v>
      </c>
      <c r="E75" s="440" t="s">
        <v>1580</v>
      </c>
      <c r="F75" s="440">
        <v>353110.25</v>
      </c>
      <c r="G75" s="440" t="s">
        <v>1580</v>
      </c>
      <c r="H75" s="440">
        <v>9814.51</v>
      </c>
      <c r="I75" s="440" t="s">
        <v>1580</v>
      </c>
      <c r="J75" s="440">
        <v>46739.509999999995</v>
      </c>
      <c r="K75" s="1502">
        <v>24.2269651223321</v>
      </c>
      <c r="L75" s="440">
        <v>534885.51</v>
      </c>
      <c r="M75" s="1865"/>
      <c r="N75" s="297" t="s">
        <v>3356</v>
      </c>
      <c r="O75" s="440">
        <v>3588903.5435728198</v>
      </c>
      <c r="P75" s="440">
        <v>5829249.3919849442</v>
      </c>
      <c r="Q75" s="440">
        <v>197259189.31310245</v>
      </c>
      <c r="R75" s="440" t="s">
        <v>1580</v>
      </c>
      <c r="S75" s="440" t="s">
        <v>1580</v>
      </c>
      <c r="T75" s="440">
        <v>8200100.8237997163</v>
      </c>
      <c r="U75" s="440">
        <v>2631862.5986200678</v>
      </c>
      <c r="V75" s="440">
        <v>4074047.09</v>
      </c>
      <c r="W75" s="1502">
        <v>14.6</v>
      </c>
      <c r="X75" s="440">
        <v>217509305.67107999</v>
      </c>
    </row>
    <row r="76" spans="1:24" s="309" customFormat="1" ht="13.5" customHeight="1" thickBot="1" x14ac:dyDescent="0.25">
      <c r="A76" s="1866"/>
      <c r="B76" s="297" t="s">
        <v>3328</v>
      </c>
      <c r="C76" s="440" t="s">
        <v>1580</v>
      </c>
      <c r="D76" s="440" t="s">
        <v>1580</v>
      </c>
      <c r="E76" s="440" t="s">
        <v>1580</v>
      </c>
      <c r="F76" s="440">
        <v>48014.91</v>
      </c>
      <c r="G76" s="440">
        <v>1162319.55</v>
      </c>
      <c r="H76" s="440" t="s">
        <v>1580</v>
      </c>
      <c r="I76" s="440" t="s">
        <v>1580</v>
      </c>
      <c r="J76" s="440">
        <v>9996.1000000000022</v>
      </c>
      <c r="K76" s="1502">
        <v>55.994168442301202</v>
      </c>
      <c r="L76" s="440">
        <v>1210334.46</v>
      </c>
      <c r="M76" s="1865"/>
      <c r="N76" s="297" t="s">
        <v>3314</v>
      </c>
      <c r="O76" s="440" t="s">
        <v>1580</v>
      </c>
      <c r="P76" s="440" t="s">
        <v>1580</v>
      </c>
      <c r="Q76" s="440" t="s">
        <v>1580</v>
      </c>
      <c r="R76" s="440" t="s">
        <v>1580</v>
      </c>
      <c r="S76" s="440">
        <v>221357956.23546848</v>
      </c>
      <c r="T76" s="440" t="s">
        <v>1580</v>
      </c>
      <c r="U76" s="440">
        <v>11576860.386091532</v>
      </c>
      <c r="V76" s="440">
        <v>3905778.9199999995</v>
      </c>
      <c r="W76" s="1502">
        <v>54.76</v>
      </c>
      <c r="X76" s="440">
        <v>232934816.62156001</v>
      </c>
    </row>
    <row r="77" spans="1:24" ht="13.5" customHeight="1" x14ac:dyDescent="0.2">
      <c r="A77" s="1864" t="s">
        <v>104</v>
      </c>
      <c r="B77" s="437" t="s">
        <v>3332</v>
      </c>
      <c r="C77" s="438">
        <v>42007613.530000001</v>
      </c>
      <c r="D77" s="438">
        <v>257920413.93000001</v>
      </c>
      <c r="E77" s="438" t="s">
        <v>1580</v>
      </c>
      <c r="F77" s="438">
        <v>51347073.369999997</v>
      </c>
      <c r="G77" s="438" t="s">
        <v>1580</v>
      </c>
      <c r="H77" s="438">
        <v>12004047.68</v>
      </c>
      <c r="I77" s="438" t="s">
        <v>1580</v>
      </c>
      <c r="J77" s="438">
        <v>8444117.1999999993</v>
      </c>
      <c r="K77" s="1501">
        <v>12.26</v>
      </c>
      <c r="L77" s="438">
        <v>363279148.50999999</v>
      </c>
      <c r="M77" s="1865"/>
      <c r="N77" s="297" t="s">
        <v>3357</v>
      </c>
      <c r="O77" s="440">
        <v>65039584.941312037</v>
      </c>
      <c r="P77" s="440">
        <v>759947227.59124005</v>
      </c>
      <c r="Q77" s="440" t="s">
        <v>1580</v>
      </c>
      <c r="R77" s="440">
        <v>99811150.481594786</v>
      </c>
      <c r="S77" s="440" t="s">
        <v>1580</v>
      </c>
      <c r="T77" s="440">
        <v>114683326.10424586</v>
      </c>
      <c r="U77" s="440">
        <v>7855022.3359072506</v>
      </c>
      <c r="V77" s="440">
        <v>18142224.75</v>
      </c>
      <c r="W77" s="1502">
        <v>13.15</v>
      </c>
      <c r="X77" s="440">
        <v>1047336311.4543</v>
      </c>
    </row>
    <row r="78" spans="1:24" ht="13.5" customHeight="1" x14ac:dyDescent="0.2">
      <c r="A78" s="1865"/>
      <c r="B78" s="297" t="s">
        <v>3029</v>
      </c>
      <c r="C78" s="440">
        <v>12809512.699999999</v>
      </c>
      <c r="D78" s="440">
        <v>27987340</v>
      </c>
      <c r="E78" s="440" t="s">
        <v>1580</v>
      </c>
      <c r="F78" s="440">
        <v>29324305.260000002</v>
      </c>
      <c r="G78" s="440" t="s">
        <v>1580</v>
      </c>
      <c r="H78" s="440">
        <v>1259949.6000000001</v>
      </c>
      <c r="I78" s="440" t="s">
        <v>1580</v>
      </c>
      <c r="J78" s="440">
        <v>1149080.2000000002</v>
      </c>
      <c r="K78" s="1502">
        <v>7.11</v>
      </c>
      <c r="L78" s="440">
        <v>71381107.560000002</v>
      </c>
      <c r="M78" s="1865"/>
      <c r="N78" s="297" t="s">
        <v>3315</v>
      </c>
      <c r="O78" s="440" t="s">
        <v>1580</v>
      </c>
      <c r="P78" s="440" t="s">
        <v>1580</v>
      </c>
      <c r="Q78" s="440" t="s">
        <v>1580</v>
      </c>
      <c r="R78" s="440">
        <v>42440625.888414972</v>
      </c>
      <c r="S78" s="440" t="s">
        <v>1580</v>
      </c>
      <c r="T78" s="440" t="s">
        <v>1580</v>
      </c>
      <c r="U78" s="440">
        <v>123435.77883502498</v>
      </c>
      <c r="V78" s="440">
        <v>289030.94999999995</v>
      </c>
      <c r="W78" s="1502">
        <v>5.53</v>
      </c>
      <c r="X78" s="440">
        <v>42564061.66725</v>
      </c>
    </row>
    <row r="79" spans="1:24" ht="13.5" customHeight="1" x14ac:dyDescent="0.2">
      <c r="A79" s="1865"/>
      <c r="B79" s="297" t="s">
        <v>3343</v>
      </c>
      <c r="C79" s="440" t="s">
        <v>1580</v>
      </c>
      <c r="D79" s="440" t="s">
        <v>1580</v>
      </c>
      <c r="E79" s="440">
        <v>8833117.5099999998</v>
      </c>
      <c r="F79" s="440">
        <v>1087156.27</v>
      </c>
      <c r="G79" s="440" t="s">
        <v>1580</v>
      </c>
      <c r="H79" s="440" t="s">
        <v>1580</v>
      </c>
      <c r="I79" s="440" t="s">
        <v>1580</v>
      </c>
      <c r="J79" s="440">
        <v>190058.88999999998</v>
      </c>
      <c r="K79" s="1502">
        <v>6.3</v>
      </c>
      <c r="L79" s="440">
        <v>9920273.7799999993</v>
      </c>
      <c r="M79" s="1865"/>
      <c r="N79" s="297" t="s">
        <v>3316</v>
      </c>
      <c r="O79" s="440">
        <v>44015263.139810875</v>
      </c>
      <c r="P79" s="440">
        <v>96093999.223554432</v>
      </c>
      <c r="Q79" s="440" t="s">
        <v>1580</v>
      </c>
      <c r="R79" s="440">
        <v>110962632.45456408</v>
      </c>
      <c r="S79" s="440" t="s">
        <v>1580</v>
      </c>
      <c r="T79" s="440">
        <v>5649567.0307808602</v>
      </c>
      <c r="U79" s="440">
        <v>77039.550419738996</v>
      </c>
      <c r="V79" s="440">
        <v>5138806</v>
      </c>
      <c r="W79" s="1502">
        <v>6.8</v>
      </c>
      <c r="X79" s="440">
        <v>256798501.39912999</v>
      </c>
    </row>
    <row r="80" spans="1:24" ht="13.5" customHeight="1" x14ac:dyDescent="0.2">
      <c r="A80" s="1865"/>
      <c r="B80" s="297" t="s">
        <v>3034</v>
      </c>
      <c r="C80" s="440" t="s">
        <v>1580</v>
      </c>
      <c r="D80" s="440" t="s">
        <v>1580</v>
      </c>
      <c r="E80" s="440" t="s">
        <v>1580</v>
      </c>
      <c r="F80" s="440">
        <v>4050555.57</v>
      </c>
      <c r="G80" s="440">
        <v>53419060.579999998</v>
      </c>
      <c r="H80" s="440" t="s">
        <v>1580</v>
      </c>
      <c r="I80" s="440" t="s">
        <v>1580</v>
      </c>
      <c r="J80" s="440">
        <v>1732064.95</v>
      </c>
      <c r="K80" s="1502">
        <v>55.4</v>
      </c>
      <c r="L80" s="440">
        <v>57469616.149999999</v>
      </c>
      <c r="M80" s="1865"/>
      <c r="N80" s="297" t="s">
        <v>3317</v>
      </c>
      <c r="O80" s="440" t="s">
        <v>1580</v>
      </c>
      <c r="P80" s="440" t="s">
        <v>1580</v>
      </c>
      <c r="Q80" s="440" t="s">
        <v>1580</v>
      </c>
      <c r="R80" s="440" t="s">
        <v>1580</v>
      </c>
      <c r="S80" s="440">
        <v>7618228.3410080727</v>
      </c>
      <c r="T80" s="440" t="s">
        <v>1580</v>
      </c>
      <c r="U80" s="440">
        <v>87069.869781926987</v>
      </c>
      <c r="V80" s="440">
        <v>156831.85999999999</v>
      </c>
      <c r="W80" s="1502">
        <v>0.91</v>
      </c>
      <c r="X80" s="440">
        <v>7705298.2107899999</v>
      </c>
    </row>
    <row r="81" spans="1:24" ht="13.5" customHeight="1" x14ac:dyDescent="0.2">
      <c r="A81" s="1865"/>
      <c r="B81" s="297" t="s">
        <v>3031</v>
      </c>
      <c r="C81" s="440">
        <v>4196456.7</v>
      </c>
      <c r="D81" s="440">
        <v>16854713.5</v>
      </c>
      <c r="E81" s="440" t="s">
        <v>1580</v>
      </c>
      <c r="F81" s="440">
        <v>6975954.5899999999</v>
      </c>
      <c r="G81" s="440">
        <v>13857255</v>
      </c>
      <c r="H81" s="440">
        <v>942512.9</v>
      </c>
      <c r="I81" s="440" t="s">
        <v>1580</v>
      </c>
      <c r="J81" s="440">
        <v>1237857.6399999997</v>
      </c>
      <c r="K81" s="1502">
        <v>24.37</v>
      </c>
      <c r="L81" s="440">
        <v>42826892.689999998</v>
      </c>
      <c r="M81" s="1865"/>
      <c r="N81" s="297" t="s">
        <v>3318</v>
      </c>
      <c r="O81" s="440" t="s">
        <v>1580</v>
      </c>
      <c r="P81" s="440" t="s">
        <v>1580</v>
      </c>
      <c r="Q81" s="440">
        <v>4790701.290837355</v>
      </c>
      <c r="R81" s="440" t="s">
        <v>1580</v>
      </c>
      <c r="S81" s="440" t="s">
        <v>1580</v>
      </c>
      <c r="T81" s="440">
        <v>184007.22157193103</v>
      </c>
      <c r="U81" s="440">
        <v>453233.12688071502</v>
      </c>
      <c r="V81" s="440">
        <v>43957.63</v>
      </c>
      <c r="W81" s="1502">
        <v>16.920000000000002</v>
      </c>
      <c r="X81" s="440">
        <v>5427941.6392900003</v>
      </c>
    </row>
    <row r="82" spans="1:24" ht="13.5" customHeight="1" x14ac:dyDescent="0.2">
      <c r="A82" s="1865"/>
      <c r="B82" s="297" t="s">
        <v>3344</v>
      </c>
      <c r="C82" s="440" t="s">
        <v>1580</v>
      </c>
      <c r="D82" s="440" t="s">
        <v>1580</v>
      </c>
      <c r="E82" s="440">
        <v>19090463.91</v>
      </c>
      <c r="F82" s="440">
        <v>1030149.01</v>
      </c>
      <c r="G82" s="440" t="s">
        <v>1580</v>
      </c>
      <c r="H82" s="440" t="s">
        <v>1580</v>
      </c>
      <c r="I82" s="440" t="s">
        <v>1580</v>
      </c>
      <c r="J82" s="440">
        <v>397705.8</v>
      </c>
      <c r="K82" s="1502">
        <v>9.6300000000000008</v>
      </c>
      <c r="L82" s="440">
        <v>20120612.920000002</v>
      </c>
      <c r="M82" s="1865"/>
      <c r="N82" s="297" t="s">
        <v>3319</v>
      </c>
      <c r="O82" s="440">
        <v>9814029.094434686</v>
      </c>
      <c r="P82" s="440">
        <v>55494370.645410627</v>
      </c>
      <c r="Q82" s="440" t="s">
        <v>1580</v>
      </c>
      <c r="R82" s="440" t="s">
        <v>1580</v>
      </c>
      <c r="S82" s="440">
        <v>46090398.476927243</v>
      </c>
      <c r="T82" s="440">
        <v>20994914.608707074</v>
      </c>
      <c r="U82" s="440">
        <v>4291929.1582903787</v>
      </c>
      <c r="V82" s="440">
        <v>1061010.82</v>
      </c>
      <c r="W82" s="1502">
        <v>25.74</v>
      </c>
      <c r="X82" s="440">
        <v>136685641.98377001</v>
      </c>
    </row>
    <row r="83" spans="1:24" ht="13.5" customHeight="1" x14ac:dyDescent="0.2">
      <c r="A83" s="1865"/>
      <c r="B83" s="297" t="s">
        <v>3268</v>
      </c>
      <c r="C83" s="440" t="s">
        <v>1580</v>
      </c>
      <c r="D83" s="440" t="s">
        <v>1580</v>
      </c>
      <c r="E83" s="440" t="s">
        <v>1580</v>
      </c>
      <c r="F83" s="440">
        <v>3050418.25</v>
      </c>
      <c r="G83" s="440" t="s">
        <v>1580</v>
      </c>
      <c r="H83" s="440" t="s">
        <v>1580</v>
      </c>
      <c r="I83" s="440" t="s">
        <v>1580</v>
      </c>
      <c r="J83" s="440">
        <v>46485.47</v>
      </c>
      <c r="K83" s="1502">
        <v>4.3099999999999996</v>
      </c>
      <c r="L83" s="440">
        <v>3050418.25</v>
      </c>
      <c r="M83" s="1865"/>
      <c r="N83" s="297" t="s">
        <v>3358</v>
      </c>
      <c r="O83" s="440" t="s">
        <v>1580</v>
      </c>
      <c r="P83" s="440" t="s">
        <v>1580</v>
      </c>
      <c r="Q83" s="440">
        <v>9729477.244763324</v>
      </c>
      <c r="R83" s="440" t="s">
        <v>1580</v>
      </c>
      <c r="S83" s="440" t="s">
        <v>1580</v>
      </c>
      <c r="T83" s="440">
        <v>457364.105522028</v>
      </c>
      <c r="U83" s="440">
        <v>303161.06994464697</v>
      </c>
      <c r="V83" s="440">
        <v>207600.47999999998</v>
      </c>
      <c r="W83" s="1502">
        <v>9.91</v>
      </c>
      <c r="X83" s="440">
        <v>10490002.420229999</v>
      </c>
    </row>
    <row r="84" spans="1:24" ht="13.5" customHeight="1" thickBot="1" x14ac:dyDescent="0.25">
      <c r="A84" s="1866"/>
      <c r="B84" s="297" t="s">
        <v>3329</v>
      </c>
      <c r="C84" s="440" t="s">
        <v>1580</v>
      </c>
      <c r="D84" s="440">
        <v>8992602.1099999994</v>
      </c>
      <c r="E84" s="440" t="s">
        <v>1580</v>
      </c>
      <c r="F84" s="440">
        <v>1535222.25</v>
      </c>
      <c r="G84" s="440" t="s">
        <v>1580</v>
      </c>
      <c r="H84" s="440">
        <v>638794.49</v>
      </c>
      <c r="I84" s="440" t="s">
        <v>1580</v>
      </c>
      <c r="J84" s="440">
        <v>49092.63</v>
      </c>
      <c r="K84" s="1502">
        <v>15.1</v>
      </c>
      <c r="L84" s="440">
        <v>11166618.85</v>
      </c>
      <c r="M84" s="1865"/>
      <c r="N84" s="297" t="s">
        <v>3359</v>
      </c>
      <c r="O84" s="440">
        <v>9524790.6253055688</v>
      </c>
      <c r="P84" s="440">
        <v>155622788.76507327</v>
      </c>
      <c r="Q84" s="440" t="s">
        <v>1580</v>
      </c>
      <c r="R84" s="440" t="s">
        <v>1580</v>
      </c>
      <c r="S84" s="440" t="s">
        <v>1580</v>
      </c>
      <c r="T84" s="440">
        <v>25885922.909096584</v>
      </c>
      <c r="U84" s="440">
        <v>998566.75910461601</v>
      </c>
      <c r="V84" s="440">
        <v>1650171.7900000005</v>
      </c>
      <c r="W84" s="1502">
        <v>14.83</v>
      </c>
      <c r="X84" s="440">
        <v>192032069.05858001</v>
      </c>
    </row>
    <row r="85" spans="1:24" ht="13.5" customHeight="1" x14ac:dyDescent="0.2">
      <c r="A85" s="1864" t="s">
        <v>1421</v>
      </c>
      <c r="B85" s="437" t="s">
        <v>3037</v>
      </c>
      <c r="C85" s="438" t="s">
        <v>1580</v>
      </c>
      <c r="D85" s="438">
        <v>5182288.4355560001</v>
      </c>
      <c r="E85" s="438" t="s">
        <v>1580</v>
      </c>
      <c r="F85" s="438">
        <v>8490238.2745549995</v>
      </c>
      <c r="G85" s="438" t="s">
        <v>1580</v>
      </c>
      <c r="H85" s="438">
        <v>673564.44685499999</v>
      </c>
      <c r="I85" s="438">
        <v>2285129.7530339998</v>
      </c>
      <c r="J85" s="438">
        <v>195496.54498959839</v>
      </c>
      <c r="K85" s="1501">
        <v>6.5507246376811565</v>
      </c>
      <c r="L85" s="438">
        <v>16631220.91</v>
      </c>
      <c r="M85" s="1865"/>
      <c r="N85" s="297" t="s">
        <v>3293</v>
      </c>
      <c r="O85" s="440" t="s">
        <v>1580</v>
      </c>
      <c r="P85" s="440">
        <v>72766938.436903656</v>
      </c>
      <c r="Q85" s="440" t="s">
        <v>1580</v>
      </c>
      <c r="R85" s="440" t="s">
        <v>1580</v>
      </c>
      <c r="S85" s="440">
        <v>78343011.696900085</v>
      </c>
      <c r="T85" s="440">
        <v>10498061.680110594</v>
      </c>
      <c r="U85" s="440">
        <v>1913198.156655669</v>
      </c>
      <c r="V85" s="440">
        <v>2845988.78</v>
      </c>
      <c r="W85" s="1502">
        <v>28.9</v>
      </c>
      <c r="X85" s="440">
        <v>163521209.97057</v>
      </c>
    </row>
    <row r="86" spans="1:24" ht="13.5" customHeight="1" x14ac:dyDescent="0.2">
      <c r="A86" s="1865"/>
      <c r="B86" s="297" t="s">
        <v>3345</v>
      </c>
      <c r="C86" s="440" t="s">
        <v>1580</v>
      </c>
      <c r="D86" s="440">
        <v>62674209.471504003</v>
      </c>
      <c r="E86" s="440" t="s">
        <v>1580</v>
      </c>
      <c r="F86" s="440" t="s">
        <v>1580</v>
      </c>
      <c r="G86" s="440">
        <v>823085.36794000014</v>
      </c>
      <c r="H86" s="440">
        <v>8634913.7691159993</v>
      </c>
      <c r="I86" s="440">
        <v>2693733.9314400004</v>
      </c>
      <c r="J86" s="440">
        <v>745590.29215049197</v>
      </c>
      <c r="K86" s="1502">
        <v>13.446521957160257</v>
      </c>
      <c r="L86" s="440">
        <v>74825942.540000007</v>
      </c>
      <c r="M86" s="1865"/>
      <c r="N86" s="297" t="s">
        <v>3320</v>
      </c>
      <c r="O86" s="440">
        <v>2589326.3443665034</v>
      </c>
      <c r="P86" s="440">
        <v>9987401.613985084</v>
      </c>
      <c r="Q86" s="440" t="s">
        <v>1580</v>
      </c>
      <c r="R86" s="440">
        <v>3024370.3932403</v>
      </c>
      <c r="S86" s="440">
        <v>653729.29269271111</v>
      </c>
      <c r="T86" s="440">
        <v>4287626.6421091333</v>
      </c>
      <c r="U86" s="440">
        <v>2721933.3539162702</v>
      </c>
      <c r="V86" s="440">
        <v>170343.75000000003</v>
      </c>
      <c r="W86" s="1502">
        <v>18.77</v>
      </c>
      <c r="X86" s="440">
        <v>23264387.640310001</v>
      </c>
    </row>
    <row r="87" spans="1:24" ht="13.5" customHeight="1" x14ac:dyDescent="0.2">
      <c r="A87" s="1865"/>
      <c r="B87" s="297" t="s">
        <v>3038</v>
      </c>
      <c r="C87" s="440" t="s">
        <v>1580</v>
      </c>
      <c r="D87" s="440" t="s">
        <v>1580</v>
      </c>
      <c r="E87" s="440" t="s">
        <v>1580</v>
      </c>
      <c r="F87" s="440" t="s">
        <v>1580</v>
      </c>
      <c r="G87" s="440">
        <v>19776630.430277001</v>
      </c>
      <c r="H87" s="440" t="s">
        <v>1580</v>
      </c>
      <c r="I87" s="440">
        <v>732163.95972299995</v>
      </c>
      <c r="J87" s="440">
        <v>207223.9139226636</v>
      </c>
      <c r="K87" s="1502">
        <v>61.566950080851313</v>
      </c>
      <c r="L87" s="440">
        <v>20508794.390000001</v>
      </c>
      <c r="M87" s="1865"/>
      <c r="N87" s="297" t="s">
        <v>3321</v>
      </c>
      <c r="O87" s="440" t="s">
        <v>1580</v>
      </c>
      <c r="P87" s="440" t="s">
        <v>1580</v>
      </c>
      <c r="Q87" s="440" t="s">
        <v>1580</v>
      </c>
      <c r="R87" s="440">
        <v>879537.17891490611</v>
      </c>
      <c r="S87" s="440">
        <v>126643.65855543601</v>
      </c>
      <c r="T87" s="440">
        <v>3736.6948696579998</v>
      </c>
      <c r="U87" s="440" t="s">
        <v>1580</v>
      </c>
      <c r="V87" s="440">
        <v>161623.59</v>
      </c>
      <c r="W87" s="1502">
        <v>14.37</v>
      </c>
      <c r="X87" s="440">
        <v>1009917.53234</v>
      </c>
    </row>
    <row r="88" spans="1:24" ht="13.5" customHeight="1" x14ac:dyDescent="0.2">
      <c r="A88" s="1865"/>
      <c r="B88" s="297" t="s">
        <v>3346</v>
      </c>
      <c r="C88" s="440" t="s">
        <v>1580</v>
      </c>
      <c r="D88" s="440" t="s">
        <v>1580</v>
      </c>
      <c r="E88" s="440" t="s">
        <v>1580</v>
      </c>
      <c r="F88" s="440" t="s">
        <v>1580</v>
      </c>
      <c r="G88" s="440" t="s">
        <v>1580</v>
      </c>
      <c r="H88" s="440" t="s">
        <v>1580</v>
      </c>
      <c r="I88" s="440">
        <v>3747746.0299999993</v>
      </c>
      <c r="J88" s="440">
        <v>46207.15525684692</v>
      </c>
      <c r="K88" s="1502">
        <v>3.6349841357428545</v>
      </c>
      <c r="L88" s="440">
        <v>3747746.03</v>
      </c>
      <c r="M88" s="1865"/>
      <c r="N88" s="297" t="s">
        <v>3322</v>
      </c>
      <c r="O88" s="440" t="s">
        <v>1580</v>
      </c>
      <c r="P88" s="440">
        <v>5799791.6745957145</v>
      </c>
      <c r="Q88" s="440" t="s">
        <v>1580</v>
      </c>
      <c r="R88" s="440">
        <v>5447868.1877539791</v>
      </c>
      <c r="S88" s="440">
        <v>2796865.6059527439</v>
      </c>
      <c r="T88" s="440">
        <v>7191278.6192791574</v>
      </c>
      <c r="U88" s="440">
        <v>1917056.8888484037</v>
      </c>
      <c r="V88" s="440">
        <v>171981.53999999998</v>
      </c>
      <c r="W88" s="1502">
        <v>18.510000000000002</v>
      </c>
      <c r="X88" s="440">
        <v>23152860.976429999</v>
      </c>
    </row>
    <row r="89" spans="1:24" ht="13.5" customHeight="1" x14ac:dyDescent="0.2">
      <c r="A89" s="1865"/>
      <c r="B89" s="297" t="s">
        <v>3347</v>
      </c>
      <c r="C89" s="440" t="s">
        <v>1580</v>
      </c>
      <c r="D89" s="440" t="s">
        <v>1580</v>
      </c>
      <c r="E89" s="440" t="s">
        <v>1580</v>
      </c>
      <c r="F89" s="440" t="s">
        <v>1580</v>
      </c>
      <c r="G89" s="440" t="s">
        <v>1580</v>
      </c>
      <c r="H89" s="440" t="s">
        <v>1580</v>
      </c>
      <c r="I89" s="440">
        <v>2050131.97</v>
      </c>
      <c r="J89" s="440">
        <v>24916.865313615479</v>
      </c>
      <c r="K89" s="1502">
        <v>3.5021224984839279</v>
      </c>
      <c r="L89" s="440">
        <v>2050131.97</v>
      </c>
      <c r="M89" s="1865"/>
      <c r="N89" s="297" t="s">
        <v>3323</v>
      </c>
      <c r="O89" s="440" t="s">
        <v>1580</v>
      </c>
      <c r="P89" s="440" t="s">
        <v>1580</v>
      </c>
      <c r="Q89" s="440" t="s">
        <v>1580</v>
      </c>
      <c r="R89" s="440" t="s">
        <v>1580</v>
      </c>
      <c r="S89" s="440">
        <v>4104864.6818409748</v>
      </c>
      <c r="T89" s="440" t="s">
        <v>1580</v>
      </c>
      <c r="U89" s="440">
        <v>463710.36750902503</v>
      </c>
      <c r="V89" s="440">
        <v>34877.379999999997</v>
      </c>
      <c r="W89" s="1502">
        <v>45.05</v>
      </c>
      <c r="X89" s="440">
        <v>4568575.04935</v>
      </c>
    </row>
    <row r="90" spans="1:24" ht="13.5" customHeight="1" x14ac:dyDescent="0.2">
      <c r="A90" s="1865"/>
      <c r="B90" s="297" t="s">
        <v>3039</v>
      </c>
      <c r="C90" s="440" t="s">
        <v>1580</v>
      </c>
      <c r="D90" s="440">
        <v>10489677.183690999</v>
      </c>
      <c r="E90" s="440" t="s">
        <v>1580</v>
      </c>
      <c r="F90" s="440" t="s">
        <v>1580</v>
      </c>
      <c r="G90" s="440">
        <v>8593225.2564780004</v>
      </c>
      <c r="H90" s="440">
        <v>1086339.6596519998</v>
      </c>
      <c r="I90" s="440">
        <v>3043143.7901789998</v>
      </c>
      <c r="J90" s="440">
        <v>234837.14522121809</v>
      </c>
      <c r="K90" s="1502">
        <v>28.323598130841106</v>
      </c>
      <c r="L90" s="440">
        <v>23212385.890000001</v>
      </c>
      <c r="M90" s="1865"/>
      <c r="N90" s="297" t="s">
        <v>3324</v>
      </c>
      <c r="O90" s="440" t="s">
        <v>1580</v>
      </c>
      <c r="P90" s="440" t="s">
        <v>1580</v>
      </c>
      <c r="Q90" s="440" t="s">
        <v>1580</v>
      </c>
      <c r="R90" s="440" t="s">
        <v>1580</v>
      </c>
      <c r="S90" s="440">
        <v>13028168.484889727</v>
      </c>
      <c r="T90" s="440" t="s">
        <v>1580</v>
      </c>
      <c r="U90" s="440">
        <v>1525192.1997502721</v>
      </c>
      <c r="V90" s="440">
        <v>92641.38</v>
      </c>
      <c r="W90" s="1502">
        <v>47.65</v>
      </c>
      <c r="X90" s="440">
        <v>14553360.68464</v>
      </c>
    </row>
    <row r="91" spans="1:24" ht="13.5" customHeight="1" x14ac:dyDescent="0.2">
      <c r="A91" s="1865"/>
      <c r="B91" s="297" t="s">
        <v>3040</v>
      </c>
      <c r="C91" s="440" t="s">
        <v>1580</v>
      </c>
      <c r="D91" s="440">
        <v>1158996.2581199999</v>
      </c>
      <c r="E91" s="440" t="s">
        <v>1580</v>
      </c>
      <c r="F91" s="440" t="s">
        <v>1580</v>
      </c>
      <c r="G91" s="440">
        <v>954077.66078999999</v>
      </c>
      <c r="H91" s="440">
        <v>93578.609129999997</v>
      </c>
      <c r="I91" s="440">
        <v>444299.57195999991</v>
      </c>
      <c r="J91" s="440">
        <v>17405.197833389848</v>
      </c>
      <c r="K91" s="1502">
        <v>28.612915552158967</v>
      </c>
      <c r="L91" s="440">
        <v>2650952.1</v>
      </c>
      <c r="M91" s="1865"/>
      <c r="N91" s="297" t="s">
        <v>3325</v>
      </c>
      <c r="O91" s="440" t="s">
        <v>1580</v>
      </c>
      <c r="P91" s="440">
        <v>4747838.6777189337</v>
      </c>
      <c r="Q91" s="440" t="s">
        <v>1580</v>
      </c>
      <c r="R91" s="440" t="s">
        <v>1580</v>
      </c>
      <c r="S91" s="440" t="s">
        <v>1580</v>
      </c>
      <c r="T91" s="440">
        <v>413999.50469591701</v>
      </c>
      <c r="U91" s="440">
        <v>207805.19885514901</v>
      </c>
      <c r="V91" s="440">
        <v>42272.54</v>
      </c>
      <c r="W91" s="1502">
        <v>7.09</v>
      </c>
      <c r="X91" s="440">
        <v>5369643.3812699998</v>
      </c>
    </row>
    <row r="92" spans="1:24" ht="13.5" customHeight="1" thickBot="1" x14ac:dyDescent="0.25">
      <c r="A92" s="1866"/>
      <c r="B92" s="297" t="s">
        <v>3041</v>
      </c>
      <c r="C92" s="440" t="s">
        <v>1580</v>
      </c>
      <c r="D92" s="440">
        <v>5327934.5725199999</v>
      </c>
      <c r="E92" s="440" t="s">
        <v>1580</v>
      </c>
      <c r="F92" s="440" t="s">
        <v>1580</v>
      </c>
      <c r="G92" s="440">
        <v>535906.60767000006</v>
      </c>
      <c r="H92" s="440">
        <v>341705.31969000003</v>
      </c>
      <c r="I92" s="440">
        <v>1206716.4001200001</v>
      </c>
      <c r="J92" s="440">
        <v>109003.27450401451</v>
      </c>
      <c r="K92" s="1502">
        <v>14.323770491803273</v>
      </c>
      <c r="L92" s="440">
        <v>7412262.9000000004</v>
      </c>
      <c r="M92" s="1866"/>
      <c r="N92" s="297"/>
      <c r="O92" s="440"/>
      <c r="P92" s="440"/>
      <c r="Q92" s="440"/>
      <c r="R92" s="440"/>
      <c r="S92" s="440"/>
      <c r="T92" s="440"/>
      <c r="U92" s="440"/>
      <c r="V92" s="440"/>
      <c r="W92" s="1502"/>
      <c r="X92" s="440"/>
    </row>
    <row r="93" spans="1:24" ht="13.5" customHeight="1" x14ac:dyDescent="0.2">
      <c r="A93" s="1864" t="s">
        <v>1567</v>
      </c>
      <c r="B93" s="437" t="s">
        <v>3283</v>
      </c>
      <c r="C93" s="438">
        <v>5827991.4900000002</v>
      </c>
      <c r="D93" s="438">
        <v>28366014.870000001</v>
      </c>
      <c r="E93" s="438" t="s">
        <v>1580</v>
      </c>
      <c r="F93" s="438">
        <v>2548697.71</v>
      </c>
      <c r="G93" s="438">
        <v>13579736.24</v>
      </c>
      <c r="H93" s="438" t="s">
        <v>1580</v>
      </c>
      <c r="I93" s="438">
        <v>250084.16</v>
      </c>
      <c r="J93" s="438">
        <v>829966.60000000009</v>
      </c>
      <c r="K93" s="1501">
        <v>16.162456028141992</v>
      </c>
      <c r="L93" s="438">
        <v>50572524.469999999</v>
      </c>
      <c r="M93" s="1864" t="s">
        <v>1422</v>
      </c>
      <c r="N93" s="437" t="s">
        <v>3275</v>
      </c>
      <c r="O93" s="438">
        <v>9120532.3900000006</v>
      </c>
      <c r="P93" s="438">
        <v>13508899.220000001</v>
      </c>
      <c r="Q93" s="438" t="s">
        <v>1580</v>
      </c>
      <c r="R93" s="438">
        <v>23622467.98</v>
      </c>
      <c r="S93" s="438" t="s">
        <v>1580</v>
      </c>
      <c r="T93" s="438" t="s">
        <v>1580</v>
      </c>
      <c r="U93" s="438" t="s">
        <v>1580</v>
      </c>
      <c r="V93" s="438">
        <v>657265.10000000009</v>
      </c>
      <c r="W93" s="1501">
        <v>6.59446915490234</v>
      </c>
      <c r="X93" s="438">
        <v>46251899.590000004</v>
      </c>
    </row>
    <row r="94" spans="1:24" ht="13.5" customHeight="1" x14ac:dyDescent="0.2">
      <c r="A94" s="1865"/>
      <c r="B94" s="297" t="s">
        <v>3361</v>
      </c>
      <c r="C94" s="440" t="s">
        <v>1580</v>
      </c>
      <c r="D94" s="440" t="s">
        <v>1580</v>
      </c>
      <c r="E94" s="440" t="s">
        <v>1580</v>
      </c>
      <c r="F94" s="440">
        <v>1022279.83</v>
      </c>
      <c r="G94" s="440">
        <v>18514945</v>
      </c>
      <c r="H94" s="440" t="s">
        <v>1580</v>
      </c>
      <c r="I94" s="440">
        <v>150051.76</v>
      </c>
      <c r="J94" s="440">
        <v>353242.33999999997</v>
      </c>
      <c r="K94" s="1502">
        <v>55.017239329449531</v>
      </c>
      <c r="L94" s="440">
        <v>19687276.59</v>
      </c>
      <c r="M94" s="1865"/>
      <c r="N94" s="297" t="s">
        <v>3369</v>
      </c>
      <c r="O94" s="440" t="s">
        <v>1580</v>
      </c>
      <c r="P94" s="440" t="s">
        <v>1580</v>
      </c>
      <c r="Q94" s="440">
        <v>3437381.7</v>
      </c>
      <c r="R94" s="440">
        <v>379134.11</v>
      </c>
      <c r="S94" s="440" t="s">
        <v>1580</v>
      </c>
      <c r="T94" s="440" t="s">
        <v>1580</v>
      </c>
      <c r="U94" s="440" t="s">
        <v>1580</v>
      </c>
      <c r="V94" s="440">
        <v>64625.49</v>
      </c>
      <c r="W94" s="1502">
        <v>11.628706489041701</v>
      </c>
      <c r="X94" s="440">
        <v>3816515.81</v>
      </c>
    </row>
    <row r="95" spans="1:24" ht="13.5" customHeight="1" x14ac:dyDescent="0.2">
      <c r="A95" s="1865"/>
      <c r="B95" s="297" t="s">
        <v>3362</v>
      </c>
      <c r="C95" s="440">
        <v>12488558.27</v>
      </c>
      <c r="D95" s="440">
        <v>95410435.260000005</v>
      </c>
      <c r="E95" s="440" t="s">
        <v>1580</v>
      </c>
      <c r="F95" s="440">
        <v>1103301.3999999999</v>
      </c>
      <c r="G95" s="440" t="s">
        <v>1580</v>
      </c>
      <c r="H95" s="440" t="s">
        <v>1580</v>
      </c>
      <c r="I95" s="440">
        <v>160055.22</v>
      </c>
      <c r="J95" s="440">
        <v>1728712.84</v>
      </c>
      <c r="K95" s="1502">
        <v>14.964610717896875</v>
      </c>
      <c r="L95" s="440">
        <v>109162350.15000001</v>
      </c>
      <c r="M95" s="1865"/>
      <c r="N95" s="297" t="s">
        <v>3360</v>
      </c>
      <c r="O95" s="440">
        <v>14543218.48</v>
      </c>
      <c r="P95" s="440">
        <v>70518570.010000005</v>
      </c>
      <c r="Q95" s="440" t="s">
        <v>1580</v>
      </c>
      <c r="R95" s="440">
        <v>6190692.0999999996</v>
      </c>
      <c r="S95" s="440" t="s">
        <v>1580</v>
      </c>
      <c r="T95" s="440">
        <v>3637504.09</v>
      </c>
      <c r="U95" s="440" t="s">
        <v>1580</v>
      </c>
      <c r="V95" s="440">
        <v>1448438.94</v>
      </c>
      <c r="W95" s="1502">
        <v>11.7212872748745</v>
      </c>
      <c r="X95" s="440">
        <v>94889984.680000007</v>
      </c>
    </row>
    <row r="96" spans="1:24" ht="13.5" customHeight="1" x14ac:dyDescent="0.2">
      <c r="A96" s="1865"/>
      <c r="B96" s="297" t="s">
        <v>3363</v>
      </c>
      <c r="C96" s="440">
        <v>3094039.45</v>
      </c>
      <c r="D96" s="440">
        <v>5399515.9000000004</v>
      </c>
      <c r="E96" s="440" t="s">
        <v>1580</v>
      </c>
      <c r="F96" s="440">
        <v>11214069.890000001</v>
      </c>
      <c r="G96" s="440" t="s">
        <v>1580</v>
      </c>
      <c r="H96" s="440" t="s">
        <v>1580</v>
      </c>
      <c r="I96" s="440">
        <v>680234.65</v>
      </c>
      <c r="J96" s="440">
        <v>242398.84</v>
      </c>
      <c r="K96" s="1502">
        <v>6.4549839228295713</v>
      </c>
      <c r="L96" s="440">
        <v>20387859.890000001</v>
      </c>
      <c r="M96" s="1865"/>
      <c r="N96" s="297" t="s">
        <v>3276</v>
      </c>
      <c r="O96" s="440" t="s">
        <v>1580</v>
      </c>
      <c r="P96" s="440">
        <v>8325959.9100000001</v>
      </c>
      <c r="Q96" s="440" t="s">
        <v>1580</v>
      </c>
      <c r="R96" s="440">
        <v>161041.10999999999</v>
      </c>
      <c r="S96" s="440">
        <v>4943036.8600000003</v>
      </c>
      <c r="T96" s="440">
        <v>2075966.56</v>
      </c>
      <c r="U96" s="440">
        <v>267610</v>
      </c>
      <c r="V96" s="440">
        <v>258730.65000000002</v>
      </c>
      <c r="W96" s="1502">
        <v>16.0130054866897</v>
      </c>
      <c r="X96" s="440">
        <v>15773614.439999999</v>
      </c>
    </row>
    <row r="97" spans="1:24" ht="13.5" customHeight="1" x14ac:dyDescent="0.2">
      <c r="A97" s="1865"/>
      <c r="B97" s="297" t="s">
        <v>3364</v>
      </c>
      <c r="C97" s="440" t="s">
        <v>1580</v>
      </c>
      <c r="D97" s="440" t="s">
        <v>1580</v>
      </c>
      <c r="E97" s="440" t="s">
        <v>1580</v>
      </c>
      <c r="F97" s="440">
        <v>166042.56</v>
      </c>
      <c r="G97" s="440" t="s">
        <v>1580</v>
      </c>
      <c r="H97" s="440" t="s">
        <v>1580</v>
      </c>
      <c r="I97" s="440">
        <v>1925801.1500000001</v>
      </c>
      <c r="J97" s="440">
        <v>47730.239999999998</v>
      </c>
      <c r="K97" s="1502">
        <v>1.2139493819893987</v>
      </c>
      <c r="L97" s="440">
        <v>2091844.38</v>
      </c>
      <c r="M97" s="1865"/>
      <c r="N97" s="297" t="s">
        <v>3277</v>
      </c>
      <c r="O97" s="440" t="s">
        <v>1580</v>
      </c>
      <c r="P97" s="440" t="s">
        <v>1580</v>
      </c>
      <c r="Q97" s="440" t="s">
        <v>1580</v>
      </c>
      <c r="R97" s="440">
        <v>593160.74</v>
      </c>
      <c r="S97" s="440">
        <v>6650514.7300000004</v>
      </c>
      <c r="T97" s="440" t="s">
        <v>1580</v>
      </c>
      <c r="U97" s="440" t="s">
        <v>1580</v>
      </c>
      <c r="V97" s="440">
        <v>115902.92</v>
      </c>
      <c r="W97" s="1502">
        <v>46.5766294773928</v>
      </c>
      <c r="X97" s="440">
        <v>7243675.4699999997</v>
      </c>
    </row>
    <row r="98" spans="1:24" ht="13.5" customHeight="1" x14ac:dyDescent="0.2">
      <c r="A98" s="1865"/>
      <c r="B98" s="297" t="s">
        <v>3365</v>
      </c>
      <c r="C98" s="440" t="s">
        <v>1580</v>
      </c>
      <c r="D98" s="440">
        <v>1085486.1299999999</v>
      </c>
      <c r="E98" s="440" t="s">
        <v>1580</v>
      </c>
      <c r="F98" s="440">
        <v>7001.86</v>
      </c>
      <c r="G98" s="440">
        <v>257135.4</v>
      </c>
      <c r="H98" s="440" t="s">
        <v>1580</v>
      </c>
      <c r="I98" s="440">
        <v>20006.740000000002</v>
      </c>
      <c r="J98" s="440">
        <v>8221.09</v>
      </c>
      <c r="K98" s="1502">
        <v>12.108013937282225</v>
      </c>
      <c r="L98" s="440">
        <v>1369630.13</v>
      </c>
      <c r="M98" s="1865"/>
      <c r="N98" s="297" t="s">
        <v>3278</v>
      </c>
      <c r="O98" s="440" t="s">
        <v>1580</v>
      </c>
      <c r="P98" s="440" t="s">
        <v>1580</v>
      </c>
      <c r="Q98" s="440" t="s">
        <v>1580</v>
      </c>
      <c r="R98" s="440">
        <v>989596.38</v>
      </c>
      <c r="S98" s="440">
        <v>560097.56000000006</v>
      </c>
      <c r="T98" s="440" t="s">
        <v>1580</v>
      </c>
      <c r="U98" s="440">
        <v>9070</v>
      </c>
      <c r="V98" s="440">
        <v>19897.600000000002</v>
      </c>
      <c r="W98" s="1502">
        <v>10.936718984304701</v>
      </c>
      <c r="X98" s="440">
        <v>1558763.94</v>
      </c>
    </row>
    <row r="99" spans="1:24" ht="13.5" customHeight="1" thickBot="1" x14ac:dyDescent="0.25">
      <c r="A99" s="1866"/>
      <c r="B99" s="387" t="s">
        <v>3366</v>
      </c>
      <c r="C99" s="594" t="s">
        <v>1580</v>
      </c>
      <c r="D99" s="594">
        <v>1870958.29</v>
      </c>
      <c r="E99" s="594" t="s">
        <v>1580</v>
      </c>
      <c r="F99" s="594">
        <v>12003.2</v>
      </c>
      <c r="G99" s="594" t="s">
        <v>1580</v>
      </c>
      <c r="H99" s="594" t="s">
        <v>1580</v>
      </c>
      <c r="I99" s="594">
        <v>190064.5</v>
      </c>
      <c r="J99" s="594">
        <v>9786.9500000000007</v>
      </c>
      <c r="K99" s="1503">
        <v>8.3792936623125147</v>
      </c>
      <c r="L99" s="594">
        <v>2073025.99</v>
      </c>
      <c r="M99" s="1866"/>
      <c r="N99" s="387"/>
      <c r="O99" s="387"/>
      <c r="P99" s="387"/>
      <c r="Q99" s="387"/>
      <c r="R99" s="387"/>
      <c r="S99" s="387"/>
      <c r="T99" s="387"/>
      <c r="U99" s="387"/>
      <c r="V99" s="387"/>
      <c r="W99" s="1497"/>
      <c r="X99" s="387"/>
    </row>
    <row r="100" spans="1:24" ht="13.5" customHeight="1" x14ac:dyDescent="0.2">
      <c r="K100" s="1504"/>
    </row>
    <row r="101" spans="1:24" ht="13.5" customHeight="1" x14ac:dyDescent="0.2">
      <c r="K101" s="1504"/>
    </row>
    <row r="102" spans="1:24" ht="13.5" customHeight="1" x14ac:dyDescent="0.2">
      <c r="K102" s="1504"/>
    </row>
    <row r="103" spans="1:24" ht="13.5" customHeight="1" x14ac:dyDescent="0.2">
      <c r="K103" s="1504"/>
    </row>
    <row r="104" spans="1:24" ht="13.5" customHeight="1" x14ac:dyDescent="0.2">
      <c r="K104" s="1504"/>
    </row>
    <row r="105" spans="1:24" ht="13.5" customHeight="1" x14ac:dyDescent="0.2">
      <c r="K105" s="1504"/>
    </row>
    <row r="106" spans="1:24" ht="13.5" customHeight="1" x14ac:dyDescent="0.2">
      <c r="K106" s="1504"/>
    </row>
    <row r="107" spans="1:24" ht="13.5" customHeight="1" x14ac:dyDescent="0.2">
      <c r="K107" s="1504"/>
    </row>
    <row r="108" spans="1:24" ht="13.5" customHeight="1" x14ac:dyDescent="0.2">
      <c r="K108" s="1504"/>
    </row>
    <row r="109" spans="1:24" ht="13.5" customHeight="1" x14ac:dyDescent="0.2">
      <c r="K109" s="1504"/>
    </row>
    <row r="110" spans="1:24" ht="13.5" customHeight="1" x14ac:dyDescent="0.2">
      <c r="K110" s="1504"/>
    </row>
    <row r="111" spans="1:24" ht="13.5" customHeight="1" x14ac:dyDescent="0.2">
      <c r="K111" s="1504"/>
    </row>
    <row r="112" spans="1:24" ht="13.5" customHeight="1" x14ac:dyDescent="0.2">
      <c r="K112" s="1504"/>
    </row>
    <row r="113" spans="11:11" ht="13.5" customHeight="1" x14ac:dyDescent="0.2">
      <c r="K113" s="1504"/>
    </row>
    <row r="114" spans="11:11" ht="13.5" customHeight="1" x14ac:dyDescent="0.2">
      <c r="K114" s="1504"/>
    </row>
    <row r="115" spans="11:11" ht="13.5" customHeight="1" x14ac:dyDescent="0.2">
      <c r="K115" s="1504"/>
    </row>
    <row r="116" spans="11:11" ht="13.5" customHeight="1" x14ac:dyDescent="0.2">
      <c r="K116" s="1504"/>
    </row>
    <row r="117" spans="11:11" ht="13.5" customHeight="1" x14ac:dyDescent="0.2">
      <c r="K117" s="1504"/>
    </row>
    <row r="118" spans="11:11" ht="13.5" customHeight="1" x14ac:dyDescent="0.2">
      <c r="K118" s="1504"/>
    </row>
    <row r="119" spans="11:11" ht="13.5" customHeight="1" x14ac:dyDescent="0.2">
      <c r="K119" s="1504"/>
    </row>
    <row r="120" spans="11:11" ht="13.5" customHeight="1" x14ac:dyDescent="0.2">
      <c r="K120" s="1504"/>
    </row>
    <row r="121" spans="11:11" ht="13.5" customHeight="1" x14ac:dyDescent="0.2">
      <c r="K121" s="1504"/>
    </row>
    <row r="122" spans="11:11" ht="13.5" customHeight="1" x14ac:dyDescent="0.2">
      <c r="K122" s="1504"/>
    </row>
    <row r="123" spans="11:11" ht="13.5" customHeight="1" x14ac:dyDescent="0.2">
      <c r="K123" s="1504"/>
    </row>
    <row r="124" spans="11:11" ht="13.5" customHeight="1" x14ac:dyDescent="0.2">
      <c r="K124" s="1504"/>
    </row>
    <row r="125" spans="11:11" ht="13.5" customHeight="1" x14ac:dyDescent="0.2">
      <c r="K125" s="1504"/>
    </row>
    <row r="126" spans="11:11" ht="13.5" customHeight="1" x14ac:dyDescent="0.2">
      <c r="K126" s="1504"/>
    </row>
    <row r="127" spans="11:11" ht="13.5" customHeight="1" x14ac:dyDescent="0.2">
      <c r="K127" s="1504"/>
    </row>
    <row r="128" spans="11:11" ht="13.5" customHeight="1" x14ac:dyDescent="0.2">
      <c r="K128" s="1504"/>
    </row>
    <row r="129" spans="11:11" ht="13.5" customHeight="1" x14ac:dyDescent="0.2">
      <c r="K129" s="1504"/>
    </row>
    <row r="130" spans="11:11" ht="13.5" customHeight="1" x14ac:dyDescent="0.2">
      <c r="K130" s="1504"/>
    </row>
    <row r="131" spans="11:11" ht="13.5" customHeight="1" x14ac:dyDescent="0.2">
      <c r="K131" s="1504"/>
    </row>
    <row r="132" spans="11:11" ht="13.5" customHeight="1" x14ac:dyDescent="0.2">
      <c r="K132" s="1504"/>
    </row>
    <row r="133" spans="11:11" ht="13.5" customHeight="1" x14ac:dyDescent="0.2">
      <c r="K133" s="1504"/>
    </row>
    <row r="134" spans="11:11" ht="13.5" customHeight="1" x14ac:dyDescent="0.2">
      <c r="K134" s="1504"/>
    </row>
    <row r="135" spans="11:11" ht="13.5" customHeight="1" x14ac:dyDescent="0.2">
      <c r="K135" s="1504"/>
    </row>
    <row r="136" spans="11:11" ht="13.5" customHeight="1" x14ac:dyDescent="0.2">
      <c r="K136" s="1504"/>
    </row>
    <row r="137" spans="11:11" ht="13.5" customHeight="1" x14ac:dyDescent="0.2">
      <c r="K137" s="1504"/>
    </row>
    <row r="138" spans="11:11" ht="13.5" customHeight="1" x14ac:dyDescent="0.2">
      <c r="K138" s="1504"/>
    </row>
    <row r="139" spans="11:11" ht="13.5" customHeight="1" x14ac:dyDescent="0.2">
      <c r="K139" s="1504"/>
    </row>
    <row r="140" spans="11:11" ht="13.5" customHeight="1" x14ac:dyDescent="0.2">
      <c r="K140" s="1504"/>
    </row>
    <row r="141" spans="11:11" ht="13.5" customHeight="1" x14ac:dyDescent="0.2">
      <c r="K141" s="1504"/>
    </row>
    <row r="142" spans="11:11" ht="13.5" customHeight="1" x14ac:dyDescent="0.2">
      <c r="K142" s="1504"/>
    </row>
    <row r="143" spans="11:11" ht="13.5" customHeight="1" x14ac:dyDescent="0.2">
      <c r="K143" s="1504"/>
    </row>
    <row r="144" spans="11:11" ht="13.5" customHeight="1" x14ac:dyDescent="0.2">
      <c r="K144" s="1504"/>
    </row>
    <row r="145" spans="11:11" ht="13.5" customHeight="1" x14ac:dyDescent="0.2">
      <c r="K145" s="1504"/>
    </row>
    <row r="146" spans="11:11" ht="13.5" customHeight="1" x14ac:dyDescent="0.2">
      <c r="K146" s="1504"/>
    </row>
    <row r="147" spans="11:11" ht="13.5" customHeight="1" x14ac:dyDescent="0.2">
      <c r="K147" s="1504"/>
    </row>
    <row r="148" spans="11:11" ht="13.5" customHeight="1" x14ac:dyDescent="0.2">
      <c r="K148" s="1504"/>
    </row>
    <row r="149" spans="11:11" ht="13.5" customHeight="1" x14ac:dyDescent="0.2">
      <c r="K149" s="1504"/>
    </row>
    <row r="150" spans="11:11" ht="13.5" customHeight="1" x14ac:dyDescent="0.2">
      <c r="K150" s="1504"/>
    </row>
    <row r="151" spans="11:11" ht="13.5" customHeight="1" x14ac:dyDescent="0.2">
      <c r="K151" s="1504"/>
    </row>
    <row r="152" spans="11:11" ht="13.5" customHeight="1" x14ac:dyDescent="0.2">
      <c r="K152" s="1504"/>
    </row>
    <row r="153" spans="11:11" ht="13.5" customHeight="1" x14ac:dyDescent="0.2">
      <c r="K153" s="1504"/>
    </row>
    <row r="154" spans="11:11" ht="13.5" customHeight="1" x14ac:dyDescent="0.2">
      <c r="K154" s="1504"/>
    </row>
    <row r="155" spans="11:11" ht="13.5" customHeight="1" x14ac:dyDescent="0.2">
      <c r="K155" s="1504"/>
    </row>
    <row r="156" spans="11:11" ht="13.5" customHeight="1" x14ac:dyDescent="0.2">
      <c r="K156" s="1504"/>
    </row>
    <row r="157" spans="11:11" ht="13.5" customHeight="1" x14ac:dyDescent="0.2">
      <c r="K157" s="1504"/>
    </row>
    <row r="158" spans="11:11" ht="13.5" customHeight="1" x14ac:dyDescent="0.2">
      <c r="K158" s="1504"/>
    </row>
    <row r="159" spans="11:11" ht="13.5" customHeight="1" x14ac:dyDescent="0.2">
      <c r="K159" s="1504"/>
    </row>
    <row r="160" spans="11:11" ht="13.5" customHeight="1" x14ac:dyDescent="0.2">
      <c r="K160" s="1504"/>
    </row>
    <row r="161" spans="11:11" ht="13.5" customHeight="1" x14ac:dyDescent="0.2">
      <c r="K161" s="1504"/>
    </row>
    <row r="162" spans="11:11" ht="13.5" customHeight="1" x14ac:dyDescent="0.2">
      <c r="K162" s="1504"/>
    </row>
    <row r="163" spans="11:11" ht="13.5" customHeight="1" x14ac:dyDescent="0.2">
      <c r="K163" s="1504"/>
    </row>
    <row r="164" spans="11:11" ht="13.5" customHeight="1" x14ac:dyDescent="0.2">
      <c r="K164" s="1504"/>
    </row>
    <row r="165" spans="11:11" ht="13.5" customHeight="1" x14ac:dyDescent="0.2">
      <c r="K165" s="1504"/>
    </row>
    <row r="166" spans="11:11" ht="13.5" customHeight="1" x14ac:dyDescent="0.2">
      <c r="K166" s="1504"/>
    </row>
    <row r="167" spans="11:11" ht="13.5" customHeight="1" x14ac:dyDescent="0.2">
      <c r="K167" s="1504"/>
    </row>
    <row r="168" spans="11:11" ht="13.5" customHeight="1" x14ac:dyDescent="0.2">
      <c r="K168" s="1504"/>
    </row>
    <row r="169" spans="11:11" ht="13.5" customHeight="1" x14ac:dyDescent="0.2">
      <c r="K169" s="1504"/>
    </row>
    <row r="170" spans="11:11" ht="13.5" customHeight="1" x14ac:dyDescent="0.2">
      <c r="K170" s="1504"/>
    </row>
    <row r="171" spans="11:11" ht="13.5" customHeight="1" x14ac:dyDescent="0.2">
      <c r="K171" s="1504"/>
    </row>
    <row r="172" spans="11:11" ht="13.5" customHeight="1" x14ac:dyDescent="0.2">
      <c r="K172" s="1504"/>
    </row>
    <row r="173" spans="11:11" ht="13.5" customHeight="1" x14ac:dyDescent="0.2">
      <c r="K173" s="1504"/>
    </row>
    <row r="174" spans="11:11" ht="13.5" customHeight="1" x14ac:dyDescent="0.2">
      <c r="K174" s="1504"/>
    </row>
    <row r="175" spans="11:11" ht="13.5" customHeight="1" x14ac:dyDescent="0.2">
      <c r="K175" s="1504"/>
    </row>
    <row r="176" spans="11:11" ht="13.5" customHeight="1" x14ac:dyDescent="0.2">
      <c r="K176" s="1504"/>
    </row>
    <row r="177" spans="11:11" ht="13.5" customHeight="1" x14ac:dyDescent="0.2">
      <c r="K177" s="1504"/>
    </row>
    <row r="178" spans="11:11" ht="13.5" customHeight="1" x14ac:dyDescent="0.2">
      <c r="K178" s="1504"/>
    </row>
    <row r="179" spans="11:11" ht="13.5" customHeight="1" x14ac:dyDescent="0.2">
      <c r="K179" s="1504"/>
    </row>
    <row r="180" spans="11:11" ht="13.5" customHeight="1" x14ac:dyDescent="0.2">
      <c r="K180" s="1504"/>
    </row>
    <row r="181" spans="11:11" ht="13.5" customHeight="1" x14ac:dyDescent="0.2">
      <c r="K181" s="1504"/>
    </row>
    <row r="182" spans="11:11" ht="13.5" customHeight="1" x14ac:dyDescent="0.2">
      <c r="K182" s="1504"/>
    </row>
    <row r="183" spans="11:11" ht="13.5" customHeight="1" x14ac:dyDescent="0.2">
      <c r="K183" s="1504"/>
    </row>
    <row r="184" spans="11:11" ht="13.5" customHeight="1" x14ac:dyDescent="0.2">
      <c r="K184" s="1504"/>
    </row>
    <row r="185" spans="11:11" ht="13.5" customHeight="1" x14ac:dyDescent="0.2">
      <c r="K185" s="1504"/>
    </row>
    <row r="186" spans="11:11" ht="13.5" customHeight="1" x14ac:dyDescent="0.2">
      <c r="K186" s="1504"/>
    </row>
    <row r="187" spans="11:11" ht="13.5" customHeight="1" x14ac:dyDescent="0.2">
      <c r="K187" s="1504"/>
    </row>
    <row r="188" spans="11:11" ht="13.5" customHeight="1" x14ac:dyDescent="0.2">
      <c r="K188" s="1504"/>
    </row>
    <row r="189" spans="11:11" ht="13.5" customHeight="1" x14ac:dyDescent="0.2">
      <c r="K189" s="1504"/>
    </row>
    <row r="190" spans="11:11" ht="13.5" customHeight="1" x14ac:dyDescent="0.2">
      <c r="K190" s="1504"/>
    </row>
    <row r="191" spans="11:11" ht="13.5" customHeight="1" x14ac:dyDescent="0.2">
      <c r="K191" s="1504"/>
    </row>
    <row r="192" spans="11:11" ht="13.5" customHeight="1" x14ac:dyDescent="0.2">
      <c r="K192" s="1504"/>
    </row>
    <row r="193" spans="11:11" ht="13.5" customHeight="1" x14ac:dyDescent="0.2">
      <c r="K193" s="1504"/>
    </row>
    <row r="194" spans="11:11" ht="13.5" customHeight="1" x14ac:dyDescent="0.2">
      <c r="K194" s="1504"/>
    </row>
    <row r="195" spans="11:11" ht="13.5" customHeight="1" x14ac:dyDescent="0.2">
      <c r="K195" s="1504"/>
    </row>
    <row r="196" spans="11:11" ht="13.5" customHeight="1" x14ac:dyDescent="0.2">
      <c r="K196" s="1504"/>
    </row>
    <row r="197" spans="11:11" ht="13.5" customHeight="1" x14ac:dyDescent="0.2">
      <c r="K197" s="1504"/>
    </row>
    <row r="198" spans="11:11" ht="13.5" customHeight="1" x14ac:dyDescent="0.2">
      <c r="K198" s="1504"/>
    </row>
    <row r="199" spans="11:11" ht="13.5" customHeight="1" x14ac:dyDescent="0.2">
      <c r="K199" s="1504"/>
    </row>
    <row r="200" spans="11:11" ht="13.5" customHeight="1" x14ac:dyDescent="0.2">
      <c r="K200" s="1504"/>
    </row>
    <row r="201" spans="11:11" ht="13.5" customHeight="1" x14ac:dyDescent="0.2">
      <c r="K201" s="1504"/>
    </row>
    <row r="202" spans="11:11" ht="13.5" customHeight="1" x14ac:dyDescent="0.2">
      <c r="K202" s="1504"/>
    </row>
    <row r="203" spans="11:11" ht="13.5" customHeight="1" x14ac:dyDescent="0.2">
      <c r="K203" s="1504"/>
    </row>
    <row r="204" spans="11:11" ht="13.5" customHeight="1" x14ac:dyDescent="0.2">
      <c r="K204" s="1504"/>
    </row>
    <row r="205" spans="11:11" ht="13.5" customHeight="1" x14ac:dyDescent="0.2">
      <c r="K205" s="1504"/>
    </row>
    <row r="206" spans="11:11" ht="13.5" customHeight="1" x14ac:dyDescent="0.2">
      <c r="K206" s="1504"/>
    </row>
    <row r="207" spans="11:11" ht="13.5" customHeight="1" x14ac:dyDescent="0.2">
      <c r="K207" s="1504"/>
    </row>
    <row r="208" spans="11:11" ht="13.5" customHeight="1" x14ac:dyDescent="0.2">
      <c r="K208" s="1504"/>
    </row>
    <row r="209" spans="11:11" ht="13.5" customHeight="1" x14ac:dyDescent="0.2">
      <c r="K209" s="1504"/>
    </row>
    <row r="210" spans="11:11" ht="13.5" customHeight="1" x14ac:dyDescent="0.2">
      <c r="K210" s="1504"/>
    </row>
  </sheetData>
  <mergeCells count="45">
    <mergeCell ref="A8:A11"/>
    <mergeCell ref="H9:H11"/>
    <mergeCell ref="D9:D11"/>
    <mergeCell ref="A5:L6"/>
    <mergeCell ref="J8:J11"/>
    <mergeCell ref="K8:K11"/>
    <mergeCell ref="C9:C11"/>
    <mergeCell ref="B8:B11"/>
    <mergeCell ref="E9:E11"/>
    <mergeCell ref="F9:F11"/>
    <mergeCell ref="A85:A92"/>
    <mergeCell ref="A93:A99"/>
    <mergeCell ref="A12:A17"/>
    <mergeCell ref="A18:A28"/>
    <mergeCell ref="A29:A49"/>
    <mergeCell ref="A50:A53"/>
    <mergeCell ref="A54:A71"/>
    <mergeCell ref="A72:A76"/>
    <mergeCell ref="V8:V11"/>
    <mergeCell ref="W8:W11"/>
    <mergeCell ref="M38:M42"/>
    <mergeCell ref="M43:M50"/>
    <mergeCell ref="M51:M57"/>
    <mergeCell ref="A77:A84"/>
    <mergeCell ref="G9:G11"/>
    <mergeCell ref="L8:L11"/>
    <mergeCell ref="I9:I11"/>
    <mergeCell ref="C8:I8"/>
    <mergeCell ref="S9:S11"/>
    <mergeCell ref="T9:T11"/>
    <mergeCell ref="U9:U11"/>
    <mergeCell ref="M58:M73"/>
    <mergeCell ref="M8:M11"/>
    <mergeCell ref="N8:N11"/>
    <mergeCell ref="O8:U8"/>
    <mergeCell ref="M5:X6"/>
    <mergeCell ref="M74:M92"/>
    <mergeCell ref="M93:M99"/>
    <mergeCell ref="M12:M28"/>
    <mergeCell ref="M29:M37"/>
    <mergeCell ref="X8:X11"/>
    <mergeCell ref="O9:O11"/>
    <mergeCell ref="P9:P11"/>
    <mergeCell ref="Q9:Q11"/>
    <mergeCell ref="R9:R11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1811023622047245" top="0.51181102362204722" bottom="0.51181102362204722" header="0.31496062992125984" footer="0.31496062992125984"/>
  <pageSetup paperSize="8" scale="75" fitToHeight="4" orientation="portrait" r:id="rId1"/>
  <headerFooter alignWithMargins="0"/>
  <colBreaks count="1" manualBreakCount="1">
    <brk id="12" min="2" max="98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761"/>
  <sheetViews>
    <sheetView showGridLines="0" zoomScaleNormal="100" workbookViewId="0">
      <pane xSplit="1" ySplit="11" topLeftCell="B12" activePane="bottomRight" state="frozen"/>
      <selection activeCell="F19" sqref="F19"/>
      <selection pane="topRight" activeCell="F19" sqref="F19"/>
      <selection pane="bottomLeft" activeCell="F19" sqref="F19"/>
      <selection pane="bottomRight" activeCell="A2" sqref="A2"/>
    </sheetView>
  </sheetViews>
  <sheetFormatPr defaultRowHeight="12.75" x14ac:dyDescent="0.2"/>
  <cols>
    <col min="1" max="1" width="22.85546875" style="426" customWidth="1"/>
    <col min="2" max="2" width="25" style="426" customWidth="1"/>
    <col min="3" max="3" width="10.85546875" style="426" customWidth="1"/>
    <col min="4" max="4" width="10.5703125" style="426" customWidth="1"/>
    <col min="5" max="5" width="8.85546875" style="426" customWidth="1"/>
    <col min="6" max="6" width="8.7109375" style="426" customWidth="1"/>
    <col min="7" max="7" width="8.42578125" style="426" customWidth="1"/>
    <col min="8" max="8" width="8.7109375" style="426" customWidth="1"/>
    <col min="9" max="9" width="10.85546875" style="426" customWidth="1"/>
    <col min="10" max="10" width="12" style="426" customWidth="1"/>
    <col min="11" max="11" width="10.85546875" style="426" customWidth="1"/>
    <col min="12" max="16384" width="9.140625" style="426"/>
  </cols>
  <sheetData>
    <row r="1" spans="1:12" x14ac:dyDescent="0.2">
      <c r="A1" s="757" t="s">
        <v>349</v>
      </c>
      <c r="B1" s="301"/>
      <c r="C1" s="301"/>
      <c r="D1" s="301"/>
    </row>
    <row r="2" spans="1:12" x14ac:dyDescent="0.2">
      <c r="A2" s="757" t="s">
        <v>350</v>
      </c>
      <c r="B2" s="301"/>
      <c r="C2" s="301"/>
      <c r="D2" s="301"/>
    </row>
    <row r="3" spans="1:12" s="914" customFormat="1" ht="15" customHeight="1" x14ac:dyDescent="0.2">
      <c r="A3" s="1067" t="s">
        <v>175</v>
      </c>
      <c r="B3" s="912"/>
      <c r="C3" s="912"/>
      <c r="D3" s="912"/>
      <c r="E3" s="913"/>
      <c r="F3" s="913"/>
      <c r="G3" s="913"/>
      <c r="H3" s="913"/>
      <c r="I3" s="913"/>
      <c r="J3" s="913"/>
      <c r="K3" s="913"/>
      <c r="L3" s="1068" t="s">
        <v>1830</v>
      </c>
    </row>
    <row r="4" spans="1:12" s="429" customFormat="1" ht="12" customHeight="1" x14ac:dyDescent="0.2">
      <c r="A4" s="427"/>
      <c r="B4" s="427"/>
      <c r="C4" s="427"/>
      <c r="D4" s="427"/>
      <c r="E4" s="428"/>
      <c r="F4" s="428"/>
      <c r="G4" s="428"/>
      <c r="H4" s="428"/>
      <c r="I4" s="428"/>
      <c r="J4" s="428"/>
      <c r="K4" s="428"/>
      <c r="L4" s="428"/>
    </row>
    <row r="5" spans="1:12" s="429" customFormat="1" ht="14.25" customHeight="1" x14ac:dyDescent="0.2">
      <c r="A5" s="1881" t="s">
        <v>1150</v>
      </c>
      <c r="B5" s="1881"/>
      <c r="C5" s="1881"/>
      <c r="D5" s="1881"/>
      <c r="E5" s="1881"/>
      <c r="F5" s="1881"/>
      <c r="G5" s="1881"/>
      <c r="H5" s="1881"/>
      <c r="I5" s="1881"/>
      <c r="J5" s="1881"/>
      <c r="K5" s="1881"/>
      <c r="L5" s="1881"/>
    </row>
    <row r="6" spans="1:12" s="429" customFormat="1" ht="14.25" customHeight="1" x14ac:dyDescent="0.2">
      <c r="A6" s="1882" t="s">
        <v>1151</v>
      </c>
      <c r="B6" s="1882"/>
      <c r="C6" s="1882"/>
      <c r="D6" s="1882"/>
      <c r="E6" s="1883"/>
      <c r="F6" s="1883"/>
      <c r="G6" s="1883"/>
      <c r="H6" s="1883"/>
      <c r="I6" s="1883"/>
      <c r="J6" s="1883"/>
      <c r="K6" s="1883"/>
      <c r="L6" s="1883"/>
    </row>
    <row r="7" spans="1:12" s="429" customFormat="1" ht="12" customHeight="1" thickBot="1" x14ac:dyDescent="0.25">
      <c r="A7" s="427"/>
      <c r="B7" s="427"/>
      <c r="C7" s="427"/>
      <c r="D7" s="427"/>
      <c r="E7" s="428"/>
      <c r="F7" s="428"/>
      <c r="G7" s="428"/>
      <c r="H7" s="428"/>
      <c r="I7" s="428"/>
      <c r="J7" s="428"/>
      <c r="K7" s="428"/>
      <c r="L7" s="880" t="s">
        <v>644</v>
      </c>
    </row>
    <row r="8" spans="1:12" ht="12.75" customHeight="1" x14ac:dyDescent="0.2">
      <c r="A8" s="1869" t="s">
        <v>685</v>
      </c>
      <c r="B8" s="1886" t="s">
        <v>143</v>
      </c>
      <c r="C8" s="1893" t="s">
        <v>1152</v>
      </c>
      <c r="D8" s="1894"/>
      <c r="E8" s="1888" t="s">
        <v>435</v>
      </c>
      <c r="F8" s="1889"/>
      <c r="G8" s="1889"/>
      <c r="H8" s="1889"/>
      <c r="I8" s="1888" t="s">
        <v>3388</v>
      </c>
      <c r="J8" s="1889"/>
      <c r="K8" s="1889"/>
      <c r="L8" s="1886" t="s">
        <v>721</v>
      </c>
    </row>
    <row r="9" spans="1:12" ht="13.5" thickBot="1" x14ac:dyDescent="0.25">
      <c r="A9" s="1884"/>
      <c r="B9" s="1887"/>
      <c r="C9" s="1895"/>
      <c r="D9" s="1896"/>
      <c r="E9" s="1890"/>
      <c r="F9" s="1891"/>
      <c r="G9" s="1891"/>
      <c r="H9" s="1891"/>
      <c r="I9" s="1890"/>
      <c r="J9" s="1891"/>
      <c r="K9" s="1891"/>
      <c r="L9" s="1887"/>
    </row>
    <row r="10" spans="1:12" ht="26.25" customHeight="1" x14ac:dyDescent="0.2">
      <c r="A10" s="1884"/>
      <c r="B10" s="1887"/>
      <c r="C10" s="1886" t="s">
        <v>1153</v>
      </c>
      <c r="D10" s="1886" t="s">
        <v>1154</v>
      </c>
      <c r="E10" s="1886" t="s">
        <v>722</v>
      </c>
      <c r="F10" s="1886" t="s">
        <v>821</v>
      </c>
      <c r="G10" s="1886" t="s">
        <v>822</v>
      </c>
      <c r="H10" s="1886" t="s">
        <v>823</v>
      </c>
      <c r="I10" s="1886" t="s">
        <v>1617</v>
      </c>
      <c r="J10" s="1886" t="s">
        <v>1149</v>
      </c>
      <c r="K10" s="1886" t="s">
        <v>890</v>
      </c>
      <c r="L10" s="1887"/>
    </row>
    <row r="11" spans="1:12" ht="12.75" customHeight="1" thickBot="1" x14ac:dyDescent="0.25">
      <c r="A11" s="1885"/>
      <c r="B11" s="1892"/>
      <c r="C11" s="1887"/>
      <c r="D11" s="1887"/>
      <c r="E11" s="1887"/>
      <c r="F11" s="1887"/>
      <c r="G11" s="1887"/>
      <c r="H11" s="1887"/>
      <c r="I11" s="1887"/>
      <c r="J11" s="1887"/>
      <c r="K11" s="1887"/>
      <c r="L11" s="1887"/>
    </row>
    <row r="12" spans="1:12" x14ac:dyDescent="0.2">
      <c r="A12" s="1878" t="s">
        <v>1420</v>
      </c>
      <c r="B12" s="599" t="s">
        <v>1169</v>
      </c>
      <c r="C12" s="600">
        <v>2135</v>
      </c>
      <c r="D12" s="600">
        <v>4364</v>
      </c>
      <c r="E12" s="600">
        <v>994</v>
      </c>
      <c r="F12" s="600">
        <v>9</v>
      </c>
      <c r="G12" s="600">
        <v>4</v>
      </c>
      <c r="H12" s="600">
        <v>2</v>
      </c>
      <c r="I12" s="603">
        <v>172</v>
      </c>
      <c r="J12" s="603">
        <v>758</v>
      </c>
      <c r="K12" s="603">
        <v>79</v>
      </c>
      <c r="L12" s="600">
        <v>6499</v>
      </c>
    </row>
    <row r="13" spans="1:12" x14ac:dyDescent="0.2">
      <c r="A13" s="1879"/>
      <c r="B13" s="384" t="s">
        <v>1170</v>
      </c>
      <c r="C13" s="601">
        <v>5856</v>
      </c>
      <c r="D13" s="601">
        <v>15845</v>
      </c>
      <c r="E13" s="601">
        <v>16136</v>
      </c>
      <c r="F13" s="601">
        <v>267</v>
      </c>
      <c r="G13" s="601">
        <v>11</v>
      </c>
      <c r="H13" s="601">
        <v>34</v>
      </c>
      <c r="I13" s="601">
        <v>5902</v>
      </c>
      <c r="J13" s="601">
        <v>9742</v>
      </c>
      <c r="K13" s="601">
        <v>804</v>
      </c>
      <c r="L13" s="601">
        <v>21701</v>
      </c>
    </row>
    <row r="14" spans="1:12" x14ac:dyDescent="0.2">
      <c r="A14" s="1879"/>
      <c r="B14" s="384" t="s">
        <v>1171</v>
      </c>
      <c r="C14" s="601">
        <v>4187</v>
      </c>
      <c r="D14" s="601">
        <v>14467</v>
      </c>
      <c r="E14" s="601">
        <v>21074</v>
      </c>
      <c r="F14" s="601">
        <v>472</v>
      </c>
      <c r="G14" s="601">
        <v>35</v>
      </c>
      <c r="H14" s="601">
        <v>86</v>
      </c>
      <c r="I14" s="601">
        <v>8042</v>
      </c>
      <c r="J14" s="601">
        <v>12205</v>
      </c>
      <c r="K14" s="601">
        <v>1420</v>
      </c>
      <c r="L14" s="601">
        <v>18654</v>
      </c>
    </row>
    <row r="15" spans="1:12" x14ac:dyDescent="0.2">
      <c r="A15" s="1879"/>
      <c r="B15" s="384" t="s">
        <v>1172</v>
      </c>
      <c r="C15" s="601">
        <v>2063</v>
      </c>
      <c r="D15" s="601">
        <v>6930</v>
      </c>
      <c r="E15" s="601">
        <v>13231</v>
      </c>
      <c r="F15" s="601">
        <v>517</v>
      </c>
      <c r="G15" s="601">
        <v>32</v>
      </c>
      <c r="H15" s="601">
        <v>85</v>
      </c>
      <c r="I15" s="601">
        <v>5644</v>
      </c>
      <c r="J15" s="601">
        <v>7208</v>
      </c>
      <c r="K15" s="601">
        <v>1013</v>
      </c>
      <c r="L15" s="601">
        <v>8993</v>
      </c>
    </row>
    <row r="16" spans="1:12" x14ac:dyDescent="0.2">
      <c r="A16" s="1879"/>
      <c r="B16" s="384" t="s">
        <v>1173</v>
      </c>
      <c r="C16" s="601">
        <v>379</v>
      </c>
      <c r="D16" s="601">
        <v>1565</v>
      </c>
      <c r="E16" s="601">
        <v>4559</v>
      </c>
      <c r="F16" s="601">
        <v>200</v>
      </c>
      <c r="G16" s="601">
        <v>6</v>
      </c>
      <c r="H16" s="601">
        <v>37</v>
      </c>
      <c r="I16" s="601">
        <v>2387</v>
      </c>
      <c r="J16" s="601">
        <v>2092</v>
      </c>
      <c r="K16" s="601">
        <v>323</v>
      </c>
      <c r="L16" s="601">
        <v>1944</v>
      </c>
    </row>
    <row r="17" spans="1:12" ht="13.5" thickBot="1" x14ac:dyDescent="0.25">
      <c r="A17" s="1880"/>
      <c r="B17" s="430" t="s">
        <v>1174</v>
      </c>
      <c r="C17" s="602">
        <v>14620</v>
      </c>
      <c r="D17" s="602">
        <v>43171</v>
      </c>
      <c r="E17" s="602">
        <v>55994</v>
      </c>
      <c r="F17" s="602">
        <v>1465</v>
      </c>
      <c r="G17" s="602">
        <v>88</v>
      </c>
      <c r="H17" s="602">
        <v>244</v>
      </c>
      <c r="I17" s="602">
        <v>22147</v>
      </c>
      <c r="J17" s="602">
        <v>32005</v>
      </c>
      <c r="K17" s="602">
        <v>3639</v>
      </c>
      <c r="L17" s="602">
        <v>57791</v>
      </c>
    </row>
    <row r="18" spans="1:12" s="431" customFormat="1" x14ac:dyDescent="0.2">
      <c r="A18" s="1878" t="s">
        <v>798</v>
      </c>
      <c r="B18" s="599" t="s">
        <v>1169</v>
      </c>
      <c r="C18" s="600">
        <v>2942</v>
      </c>
      <c r="D18" s="600">
        <v>2996</v>
      </c>
      <c r="E18" s="600">
        <v>1963</v>
      </c>
      <c r="F18" s="600">
        <v>20</v>
      </c>
      <c r="G18" s="600">
        <v>4</v>
      </c>
      <c r="H18" s="600">
        <v>51</v>
      </c>
      <c r="I18" s="603">
        <v>363</v>
      </c>
      <c r="J18" s="603">
        <v>1230</v>
      </c>
      <c r="K18" s="603">
        <v>445</v>
      </c>
      <c r="L18" s="600">
        <v>5938</v>
      </c>
    </row>
    <row r="19" spans="1:12" x14ac:dyDescent="0.2">
      <c r="A19" s="1879"/>
      <c r="B19" s="384" t="s">
        <v>1170</v>
      </c>
      <c r="C19" s="601">
        <v>13743</v>
      </c>
      <c r="D19" s="601">
        <v>15886</v>
      </c>
      <c r="E19" s="601">
        <v>21867</v>
      </c>
      <c r="F19" s="601">
        <v>147</v>
      </c>
      <c r="G19" s="601">
        <v>59</v>
      </c>
      <c r="H19" s="601">
        <v>213</v>
      </c>
      <c r="I19" s="601">
        <v>4796</v>
      </c>
      <c r="J19" s="601">
        <v>11672</v>
      </c>
      <c r="K19" s="601">
        <v>5818</v>
      </c>
      <c r="L19" s="601">
        <v>29629</v>
      </c>
    </row>
    <row r="20" spans="1:12" x14ac:dyDescent="0.2">
      <c r="A20" s="1879"/>
      <c r="B20" s="384" t="s">
        <v>1171</v>
      </c>
      <c r="C20" s="601">
        <v>8838</v>
      </c>
      <c r="D20" s="601">
        <v>12196</v>
      </c>
      <c r="E20" s="601">
        <v>23680</v>
      </c>
      <c r="F20" s="601">
        <v>363</v>
      </c>
      <c r="G20" s="601">
        <v>110</v>
      </c>
      <c r="H20" s="601">
        <v>536</v>
      </c>
      <c r="I20" s="601">
        <v>3559</v>
      </c>
      <c r="J20" s="601">
        <v>11066</v>
      </c>
      <c r="K20" s="601">
        <v>10064</v>
      </c>
      <c r="L20" s="601">
        <v>21034</v>
      </c>
    </row>
    <row r="21" spans="1:12" x14ac:dyDescent="0.2">
      <c r="A21" s="1879"/>
      <c r="B21" s="384" t="s">
        <v>1172</v>
      </c>
      <c r="C21" s="601">
        <v>4936</v>
      </c>
      <c r="D21" s="601">
        <v>6398</v>
      </c>
      <c r="E21" s="601">
        <v>15313</v>
      </c>
      <c r="F21" s="601">
        <v>303</v>
      </c>
      <c r="G21" s="601">
        <v>122</v>
      </c>
      <c r="H21" s="601">
        <v>545</v>
      </c>
      <c r="I21" s="601">
        <v>1888</v>
      </c>
      <c r="J21" s="601">
        <v>6473</v>
      </c>
      <c r="K21" s="601">
        <v>7922</v>
      </c>
      <c r="L21" s="601">
        <v>11334</v>
      </c>
    </row>
    <row r="22" spans="1:12" x14ac:dyDescent="0.2">
      <c r="A22" s="1879"/>
      <c r="B22" s="384" t="s">
        <v>1173</v>
      </c>
      <c r="C22" s="601">
        <v>914</v>
      </c>
      <c r="D22" s="601">
        <v>1024</v>
      </c>
      <c r="E22" s="601">
        <v>4186</v>
      </c>
      <c r="F22" s="601">
        <v>102</v>
      </c>
      <c r="G22" s="601">
        <v>38</v>
      </c>
      <c r="H22" s="601">
        <v>251</v>
      </c>
      <c r="I22" s="601">
        <v>471</v>
      </c>
      <c r="J22" s="601">
        <v>1791</v>
      </c>
      <c r="K22" s="601">
        <v>2315</v>
      </c>
      <c r="L22" s="601">
        <v>1938</v>
      </c>
    </row>
    <row r="23" spans="1:12" ht="13.5" thickBot="1" x14ac:dyDescent="0.25">
      <c r="A23" s="1880"/>
      <c r="B23" s="430" t="s">
        <v>1174</v>
      </c>
      <c r="C23" s="602">
        <v>31373</v>
      </c>
      <c r="D23" s="602">
        <v>38500</v>
      </c>
      <c r="E23" s="602">
        <v>67009</v>
      </c>
      <c r="F23" s="602">
        <v>935</v>
      </c>
      <c r="G23" s="602">
        <v>333</v>
      </c>
      <c r="H23" s="602">
        <v>1596</v>
      </c>
      <c r="I23" s="602">
        <v>11077</v>
      </c>
      <c r="J23" s="602">
        <v>32232</v>
      </c>
      <c r="K23" s="602">
        <v>26564</v>
      </c>
      <c r="L23" s="602">
        <v>69873</v>
      </c>
    </row>
    <row r="24" spans="1:12" x14ac:dyDescent="0.2">
      <c r="A24" s="1878" t="s">
        <v>831</v>
      </c>
      <c r="B24" s="599" t="s">
        <v>1169</v>
      </c>
      <c r="C24" s="600">
        <v>51026</v>
      </c>
      <c r="D24" s="600">
        <v>37173</v>
      </c>
      <c r="E24" s="600">
        <v>35096</v>
      </c>
      <c r="F24" s="600">
        <v>1291</v>
      </c>
      <c r="G24" s="600">
        <v>303</v>
      </c>
      <c r="H24" s="600">
        <v>937</v>
      </c>
      <c r="I24" s="603">
        <v>13367</v>
      </c>
      <c r="J24" s="603">
        <v>21278</v>
      </c>
      <c r="K24" s="603">
        <v>2982</v>
      </c>
      <c r="L24" s="600">
        <v>88199</v>
      </c>
    </row>
    <row r="25" spans="1:12" s="431" customFormat="1" x14ac:dyDescent="0.2">
      <c r="A25" s="1879"/>
      <c r="B25" s="384" t="s">
        <v>1170</v>
      </c>
      <c r="C25" s="601">
        <v>164926</v>
      </c>
      <c r="D25" s="601">
        <v>126419</v>
      </c>
      <c r="E25" s="601">
        <v>225030</v>
      </c>
      <c r="F25" s="601">
        <v>13557</v>
      </c>
      <c r="G25" s="601">
        <v>2871</v>
      </c>
      <c r="H25" s="601">
        <v>6568</v>
      </c>
      <c r="I25" s="601">
        <v>81662</v>
      </c>
      <c r="J25" s="601">
        <v>138836</v>
      </c>
      <c r="K25" s="601">
        <v>27528</v>
      </c>
      <c r="L25" s="601">
        <v>291345</v>
      </c>
    </row>
    <row r="26" spans="1:12" x14ac:dyDescent="0.2">
      <c r="A26" s="1879"/>
      <c r="B26" s="384" t="s">
        <v>1171</v>
      </c>
      <c r="C26" s="601">
        <v>101977</v>
      </c>
      <c r="D26" s="601">
        <v>102940</v>
      </c>
      <c r="E26" s="601">
        <v>207198</v>
      </c>
      <c r="F26" s="601">
        <v>17595</v>
      </c>
      <c r="G26" s="601">
        <v>3999</v>
      </c>
      <c r="H26" s="601">
        <v>10520</v>
      </c>
      <c r="I26" s="601">
        <v>44163</v>
      </c>
      <c r="J26" s="601">
        <v>151051</v>
      </c>
      <c r="K26" s="601">
        <v>44098</v>
      </c>
      <c r="L26" s="601">
        <v>204917</v>
      </c>
    </row>
    <row r="27" spans="1:12" x14ac:dyDescent="0.2">
      <c r="A27" s="1879"/>
      <c r="B27" s="384" t="s">
        <v>1172</v>
      </c>
      <c r="C27" s="601">
        <v>45826</v>
      </c>
      <c r="D27" s="601">
        <v>48003</v>
      </c>
      <c r="E27" s="601">
        <v>108613</v>
      </c>
      <c r="F27" s="601">
        <v>11999</v>
      </c>
      <c r="G27" s="601">
        <v>2797</v>
      </c>
      <c r="H27" s="601">
        <v>8942</v>
      </c>
      <c r="I27" s="601">
        <v>13460</v>
      </c>
      <c r="J27" s="601">
        <v>85516</v>
      </c>
      <c r="K27" s="601">
        <v>33375</v>
      </c>
      <c r="L27" s="601">
        <v>93829</v>
      </c>
    </row>
    <row r="28" spans="1:12" x14ac:dyDescent="0.2">
      <c r="A28" s="1879"/>
      <c r="B28" s="384" t="s">
        <v>1173</v>
      </c>
      <c r="C28" s="601">
        <v>10425</v>
      </c>
      <c r="D28" s="601">
        <v>12003</v>
      </c>
      <c r="E28" s="601">
        <v>33284</v>
      </c>
      <c r="F28" s="601">
        <v>4311</v>
      </c>
      <c r="G28" s="601">
        <v>985</v>
      </c>
      <c r="H28" s="601">
        <v>4822</v>
      </c>
      <c r="I28" s="601">
        <v>3471</v>
      </c>
      <c r="J28" s="601">
        <v>26664</v>
      </c>
      <c r="K28" s="601">
        <v>13267</v>
      </c>
      <c r="L28" s="601">
        <v>22428</v>
      </c>
    </row>
    <row r="29" spans="1:12" ht="13.5" thickBot="1" x14ac:dyDescent="0.25">
      <c r="A29" s="1880"/>
      <c r="B29" s="430" t="s">
        <v>1174</v>
      </c>
      <c r="C29" s="602">
        <v>374180</v>
      </c>
      <c r="D29" s="602">
        <v>326538</v>
      </c>
      <c r="E29" s="602">
        <v>609221</v>
      </c>
      <c r="F29" s="602">
        <v>48753</v>
      </c>
      <c r="G29" s="602">
        <v>10955</v>
      </c>
      <c r="H29" s="602">
        <v>31789</v>
      </c>
      <c r="I29" s="602">
        <v>156123</v>
      </c>
      <c r="J29" s="602">
        <v>423345</v>
      </c>
      <c r="K29" s="602">
        <v>121250</v>
      </c>
      <c r="L29" s="602">
        <v>700718</v>
      </c>
    </row>
    <row r="30" spans="1:12" x14ac:dyDescent="0.2">
      <c r="A30" s="1878" t="s">
        <v>1926</v>
      </c>
      <c r="B30" s="599" t="s">
        <v>1169</v>
      </c>
      <c r="C30" s="600">
        <v>1981</v>
      </c>
      <c r="D30" s="600">
        <v>1469</v>
      </c>
      <c r="E30" s="600">
        <v>3439</v>
      </c>
      <c r="F30" s="600">
        <v>3</v>
      </c>
      <c r="G30" s="600">
        <v>2</v>
      </c>
      <c r="H30" s="600">
        <v>6</v>
      </c>
      <c r="I30" s="603">
        <v>987</v>
      </c>
      <c r="J30" s="603">
        <v>2220</v>
      </c>
      <c r="K30" s="603">
        <v>243</v>
      </c>
      <c r="L30" s="600">
        <v>3450</v>
      </c>
    </row>
    <row r="31" spans="1:12" x14ac:dyDescent="0.2">
      <c r="A31" s="1879"/>
      <c r="B31" s="384" t="s">
        <v>1170</v>
      </c>
      <c r="C31" s="601">
        <v>11742</v>
      </c>
      <c r="D31" s="601">
        <v>6567</v>
      </c>
      <c r="E31" s="601">
        <v>18242</v>
      </c>
      <c r="F31" s="601">
        <v>15</v>
      </c>
      <c r="G31" s="601">
        <v>3</v>
      </c>
      <c r="H31" s="601">
        <v>49</v>
      </c>
      <c r="I31" s="601">
        <v>5971</v>
      </c>
      <c r="J31" s="601">
        <v>10848</v>
      </c>
      <c r="K31" s="601">
        <v>1490</v>
      </c>
      <c r="L31" s="601">
        <v>18309</v>
      </c>
    </row>
    <row r="32" spans="1:12" s="431" customFormat="1" x14ac:dyDescent="0.2">
      <c r="A32" s="1879"/>
      <c r="B32" s="384" t="s">
        <v>1171</v>
      </c>
      <c r="C32" s="601">
        <v>10636</v>
      </c>
      <c r="D32" s="601">
        <v>4587</v>
      </c>
      <c r="E32" s="601">
        <v>15164</v>
      </c>
      <c r="F32" s="601">
        <v>19</v>
      </c>
      <c r="G32" s="601">
        <v>5</v>
      </c>
      <c r="H32" s="601">
        <v>35</v>
      </c>
      <c r="I32" s="601">
        <v>1890</v>
      </c>
      <c r="J32" s="601">
        <v>11041</v>
      </c>
      <c r="K32" s="601">
        <v>2292</v>
      </c>
      <c r="L32" s="601">
        <v>15223</v>
      </c>
    </row>
    <row r="33" spans="1:12" x14ac:dyDescent="0.2">
      <c r="A33" s="1879"/>
      <c r="B33" s="384" t="s">
        <v>1172</v>
      </c>
      <c r="C33" s="601">
        <v>2218</v>
      </c>
      <c r="D33" s="601">
        <v>936</v>
      </c>
      <c r="E33" s="601">
        <v>3133</v>
      </c>
      <c r="F33" s="601">
        <v>5</v>
      </c>
      <c r="G33" s="601">
        <v>3</v>
      </c>
      <c r="H33" s="601">
        <v>13</v>
      </c>
      <c r="I33" s="601">
        <v>171</v>
      </c>
      <c r="J33" s="601">
        <v>2332</v>
      </c>
      <c r="K33" s="601">
        <v>651</v>
      </c>
      <c r="L33" s="601">
        <v>3154</v>
      </c>
    </row>
    <row r="34" spans="1:12" x14ac:dyDescent="0.2">
      <c r="A34" s="1879"/>
      <c r="B34" s="384" t="s">
        <v>1173</v>
      </c>
      <c r="C34" s="601">
        <v>343</v>
      </c>
      <c r="D34" s="601">
        <v>205</v>
      </c>
      <c r="E34" s="601">
        <v>539</v>
      </c>
      <c r="F34" s="601">
        <v>5</v>
      </c>
      <c r="G34" s="601">
        <v>1</v>
      </c>
      <c r="H34" s="601">
        <v>3</v>
      </c>
      <c r="I34" s="601">
        <v>21</v>
      </c>
      <c r="J34" s="601">
        <v>432</v>
      </c>
      <c r="K34" s="601">
        <v>95</v>
      </c>
      <c r="L34" s="601">
        <v>548</v>
      </c>
    </row>
    <row r="35" spans="1:12" ht="13.5" thickBot="1" x14ac:dyDescent="0.25">
      <c r="A35" s="1880"/>
      <c r="B35" s="430" t="s">
        <v>1174</v>
      </c>
      <c r="C35" s="602">
        <v>26920</v>
      </c>
      <c r="D35" s="602">
        <v>13764</v>
      </c>
      <c r="E35" s="602">
        <v>40517</v>
      </c>
      <c r="F35" s="602">
        <v>47</v>
      </c>
      <c r="G35" s="602">
        <v>14</v>
      </c>
      <c r="H35" s="602">
        <v>106</v>
      </c>
      <c r="I35" s="602">
        <v>9040</v>
      </c>
      <c r="J35" s="602">
        <v>26873</v>
      </c>
      <c r="K35" s="602">
        <v>4771</v>
      </c>
      <c r="L35" s="602">
        <v>40684</v>
      </c>
    </row>
    <row r="36" spans="1:12" x14ac:dyDescent="0.2">
      <c r="A36" s="1878" t="s">
        <v>1542</v>
      </c>
      <c r="B36" s="599" t="s">
        <v>1169</v>
      </c>
      <c r="C36" s="600">
        <v>19910</v>
      </c>
      <c r="D36" s="600">
        <v>36645</v>
      </c>
      <c r="E36" s="600">
        <v>25312</v>
      </c>
      <c r="F36" s="600">
        <v>165</v>
      </c>
      <c r="G36" s="600">
        <v>83</v>
      </c>
      <c r="H36" s="600">
        <v>312</v>
      </c>
      <c r="I36" s="603">
        <v>941</v>
      </c>
      <c r="J36" s="603">
        <v>22348</v>
      </c>
      <c r="K36" s="603">
        <v>2583</v>
      </c>
      <c r="L36" s="600">
        <v>56555</v>
      </c>
    </row>
    <row r="37" spans="1:12" x14ac:dyDescent="0.2">
      <c r="A37" s="1879"/>
      <c r="B37" s="384" t="s">
        <v>1170</v>
      </c>
      <c r="C37" s="601">
        <v>80687</v>
      </c>
      <c r="D37" s="601">
        <v>150399</v>
      </c>
      <c r="E37" s="601">
        <v>185722</v>
      </c>
      <c r="F37" s="601">
        <v>1793</v>
      </c>
      <c r="G37" s="601">
        <v>728</v>
      </c>
      <c r="H37" s="601">
        <v>2502</v>
      </c>
      <c r="I37" s="601">
        <v>23963</v>
      </c>
      <c r="J37" s="601">
        <v>142553</v>
      </c>
      <c r="K37" s="601">
        <v>24229</v>
      </c>
      <c r="L37" s="601">
        <v>231086</v>
      </c>
    </row>
    <row r="38" spans="1:12" x14ac:dyDescent="0.2">
      <c r="A38" s="1879"/>
      <c r="B38" s="384" t="s">
        <v>1171</v>
      </c>
      <c r="C38" s="601">
        <v>58920</v>
      </c>
      <c r="D38" s="601">
        <v>123902</v>
      </c>
      <c r="E38" s="601">
        <v>196741</v>
      </c>
      <c r="F38" s="601">
        <v>3212</v>
      </c>
      <c r="G38" s="601">
        <v>1359</v>
      </c>
      <c r="H38" s="601">
        <v>6287</v>
      </c>
      <c r="I38" s="601">
        <v>24780</v>
      </c>
      <c r="J38" s="601">
        <v>142269</v>
      </c>
      <c r="K38" s="601">
        <v>40550</v>
      </c>
      <c r="L38" s="601">
        <v>182822</v>
      </c>
    </row>
    <row r="39" spans="1:12" s="431" customFormat="1" x14ac:dyDescent="0.2">
      <c r="A39" s="1879"/>
      <c r="B39" s="384" t="s">
        <v>1172</v>
      </c>
      <c r="C39" s="601">
        <v>27797</v>
      </c>
      <c r="D39" s="601">
        <v>53108</v>
      </c>
      <c r="E39" s="601">
        <v>101468</v>
      </c>
      <c r="F39" s="601">
        <v>2433</v>
      </c>
      <c r="G39" s="601">
        <v>1155</v>
      </c>
      <c r="H39" s="601">
        <v>6590</v>
      </c>
      <c r="I39" s="601">
        <v>10189</v>
      </c>
      <c r="J39" s="601">
        <v>74713</v>
      </c>
      <c r="K39" s="601">
        <v>26744</v>
      </c>
      <c r="L39" s="601">
        <v>80905</v>
      </c>
    </row>
    <row r="40" spans="1:12" x14ac:dyDescent="0.2">
      <c r="A40" s="1879"/>
      <c r="B40" s="384" t="s">
        <v>1173</v>
      </c>
      <c r="C40" s="601">
        <v>6866</v>
      </c>
      <c r="D40" s="601">
        <v>11562</v>
      </c>
      <c r="E40" s="601">
        <v>28825</v>
      </c>
      <c r="F40" s="601">
        <v>865</v>
      </c>
      <c r="G40" s="601">
        <v>435</v>
      </c>
      <c r="H40" s="601">
        <v>3809</v>
      </c>
      <c r="I40" s="601">
        <v>3501</v>
      </c>
      <c r="J40" s="601">
        <v>20603</v>
      </c>
      <c r="K40" s="601">
        <v>9830</v>
      </c>
      <c r="L40" s="601">
        <v>18428</v>
      </c>
    </row>
    <row r="41" spans="1:12" ht="13.5" thickBot="1" x14ac:dyDescent="0.25">
      <c r="A41" s="1880"/>
      <c r="B41" s="430" t="s">
        <v>1174</v>
      </c>
      <c r="C41" s="602">
        <v>194180</v>
      </c>
      <c r="D41" s="602">
        <v>375616</v>
      </c>
      <c r="E41" s="602">
        <v>538068</v>
      </c>
      <c r="F41" s="602">
        <v>8468</v>
      </c>
      <c r="G41" s="602">
        <v>3760</v>
      </c>
      <c r="H41" s="602">
        <v>19500</v>
      </c>
      <c r="I41" s="602">
        <v>63374</v>
      </c>
      <c r="J41" s="602">
        <v>402486</v>
      </c>
      <c r="K41" s="602">
        <v>103936</v>
      </c>
      <c r="L41" s="602">
        <v>569796</v>
      </c>
    </row>
    <row r="42" spans="1:12" x14ac:dyDescent="0.2">
      <c r="A42" s="1878" t="s">
        <v>1566</v>
      </c>
      <c r="B42" s="599" t="s">
        <v>1169</v>
      </c>
      <c r="C42" s="600">
        <v>80</v>
      </c>
      <c r="D42" s="600">
        <v>98</v>
      </c>
      <c r="E42" s="600">
        <v>170</v>
      </c>
      <c r="F42" s="600">
        <v>5</v>
      </c>
      <c r="G42" s="600">
        <v>1</v>
      </c>
      <c r="H42" s="600">
        <v>2</v>
      </c>
      <c r="I42" s="603">
        <v>1</v>
      </c>
      <c r="J42" s="603">
        <v>154</v>
      </c>
      <c r="K42" s="603">
        <v>23</v>
      </c>
      <c r="L42" s="600">
        <v>178</v>
      </c>
    </row>
    <row r="43" spans="1:12" x14ac:dyDescent="0.2">
      <c r="A43" s="1879"/>
      <c r="B43" s="384" t="s">
        <v>1170</v>
      </c>
      <c r="C43" s="601">
        <v>419</v>
      </c>
      <c r="D43" s="601">
        <v>473</v>
      </c>
      <c r="E43" s="601">
        <v>877</v>
      </c>
      <c r="F43" s="601">
        <v>3</v>
      </c>
      <c r="G43" s="601">
        <v>5</v>
      </c>
      <c r="H43" s="601">
        <v>7</v>
      </c>
      <c r="I43" s="601">
        <v>13</v>
      </c>
      <c r="J43" s="601">
        <v>754</v>
      </c>
      <c r="K43" s="601">
        <v>125</v>
      </c>
      <c r="L43" s="601">
        <v>892</v>
      </c>
    </row>
    <row r="44" spans="1:12" x14ac:dyDescent="0.2">
      <c r="A44" s="1879"/>
      <c r="B44" s="384" t="s">
        <v>1171</v>
      </c>
      <c r="C44" s="601">
        <v>428</v>
      </c>
      <c r="D44" s="601">
        <v>566</v>
      </c>
      <c r="E44" s="601">
        <v>951</v>
      </c>
      <c r="F44" s="601">
        <v>20</v>
      </c>
      <c r="G44" s="601">
        <v>5</v>
      </c>
      <c r="H44" s="601">
        <v>18</v>
      </c>
      <c r="I44" s="601">
        <v>16</v>
      </c>
      <c r="J44" s="601">
        <v>694</v>
      </c>
      <c r="K44" s="601">
        <v>284</v>
      </c>
      <c r="L44" s="601">
        <v>994</v>
      </c>
    </row>
    <row r="45" spans="1:12" x14ac:dyDescent="0.2">
      <c r="A45" s="1879"/>
      <c r="B45" s="384" t="s">
        <v>1172</v>
      </c>
      <c r="C45" s="601">
        <v>149</v>
      </c>
      <c r="D45" s="601">
        <v>240</v>
      </c>
      <c r="E45" s="601">
        <v>372</v>
      </c>
      <c r="F45" s="601">
        <v>11</v>
      </c>
      <c r="G45" s="601">
        <v>1</v>
      </c>
      <c r="H45" s="601">
        <v>5</v>
      </c>
      <c r="I45" s="601">
        <v>3</v>
      </c>
      <c r="J45" s="601">
        <v>251</v>
      </c>
      <c r="K45" s="601">
        <v>135</v>
      </c>
      <c r="L45" s="601">
        <v>389</v>
      </c>
    </row>
    <row r="46" spans="1:12" s="431" customFormat="1" x14ac:dyDescent="0.2">
      <c r="A46" s="1879"/>
      <c r="B46" s="384" t="s">
        <v>1173</v>
      </c>
      <c r="C46" s="601">
        <v>38</v>
      </c>
      <c r="D46" s="601">
        <v>40</v>
      </c>
      <c r="E46" s="601">
        <v>76</v>
      </c>
      <c r="F46" s="601">
        <v>1</v>
      </c>
      <c r="G46" s="601">
        <v>0</v>
      </c>
      <c r="H46" s="601">
        <v>1</v>
      </c>
      <c r="I46" s="601">
        <v>0</v>
      </c>
      <c r="J46" s="601">
        <v>50</v>
      </c>
      <c r="K46" s="601">
        <v>28</v>
      </c>
      <c r="L46" s="601">
        <v>78</v>
      </c>
    </row>
    <row r="47" spans="1:12" ht="13.5" thickBot="1" x14ac:dyDescent="0.25">
      <c r="A47" s="1880"/>
      <c r="B47" s="430" t="s">
        <v>1174</v>
      </c>
      <c r="C47" s="602">
        <v>1114</v>
      </c>
      <c r="D47" s="602">
        <v>1417</v>
      </c>
      <c r="E47" s="602">
        <v>2446</v>
      </c>
      <c r="F47" s="602">
        <v>40</v>
      </c>
      <c r="G47" s="602">
        <v>12</v>
      </c>
      <c r="H47" s="602">
        <v>33</v>
      </c>
      <c r="I47" s="602">
        <v>33</v>
      </c>
      <c r="J47" s="602">
        <v>1903</v>
      </c>
      <c r="K47" s="602">
        <v>595</v>
      </c>
      <c r="L47" s="602">
        <v>2531</v>
      </c>
    </row>
    <row r="48" spans="1:12" x14ac:dyDescent="0.2">
      <c r="A48" s="1878" t="s">
        <v>104</v>
      </c>
      <c r="B48" s="599" t="s">
        <v>1169</v>
      </c>
      <c r="C48" s="600">
        <v>3329</v>
      </c>
      <c r="D48" s="600">
        <v>6477</v>
      </c>
      <c r="E48" s="600">
        <v>4328</v>
      </c>
      <c r="F48" s="600">
        <v>17</v>
      </c>
      <c r="G48" s="600">
        <v>7</v>
      </c>
      <c r="H48" s="600">
        <v>30</v>
      </c>
      <c r="I48" s="603">
        <v>1726</v>
      </c>
      <c r="J48" s="603">
        <v>2423</v>
      </c>
      <c r="K48" s="603">
        <v>233</v>
      </c>
      <c r="L48" s="600">
        <v>9806</v>
      </c>
    </row>
    <row r="49" spans="1:12" x14ac:dyDescent="0.2">
      <c r="A49" s="1879"/>
      <c r="B49" s="384" t="s">
        <v>1170</v>
      </c>
      <c r="C49" s="601">
        <v>16712</v>
      </c>
      <c r="D49" s="601">
        <v>34690</v>
      </c>
      <c r="E49" s="601">
        <v>40114</v>
      </c>
      <c r="F49" s="601">
        <v>206</v>
      </c>
      <c r="G49" s="601">
        <v>69</v>
      </c>
      <c r="H49" s="601">
        <v>231</v>
      </c>
      <c r="I49" s="601">
        <v>15747</v>
      </c>
      <c r="J49" s="601">
        <v>21904</v>
      </c>
      <c r="K49" s="601">
        <v>2969</v>
      </c>
      <c r="L49" s="601">
        <v>51402</v>
      </c>
    </row>
    <row r="50" spans="1:12" x14ac:dyDescent="0.2">
      <c r="A50" s="1879"/>
      <c r="B50" s="384" t="s">
        <v>1171</v>
      </c>
      <c r="C50" s="601">
        <v>12687</v>
      </c>
      <c r="D50" s="601">
        <v>32361</v>
      </c>
      <c r="E50" s="601">
        <v>49154</v>
      </c>
      <c r="F50" s="601">
        <v>501</v>
      </c>
      <c r="G50" s="601">
        <v>187</v>
      </c>
      <c r="H50" s="601">
        <v>650</v>
      </c>
      <c r="I50" s="601">
        <v>15157</v>
      </c>
      <c r="J50" s="601">
        <v>27970</v>
      </c>
      <c r="K50" s="601">
        <v>7365.0000000000009</v>
      </c>
      <c r="L50" s="601">
        <v>45048</v>
      </c>
    </row>
    <row r="51" spans="1:12" x14ac:dyDescent="0.2">
      <c r="A51" s="1879"/>
      <c r="B51" s="384" t="s">
        <v>1172</v>
      </c>
      <c r="C51" s="601">
        <v>4668</v>
      </c>
      <c r="D51" s="601">
        <v>13224</v>
      </c>
      <c r="E51" s="601">
        <v>24069</v>
      </c>
      <c r="F51" s="601">
        <v>355</v>
      </c>
      <c r="G51" s="601">
        <v>139</v>
      </c>
      <c r="H51" s="601">
        <v>625</v>
      </c>
      <c r="I51" s="601">
        <v>6153</v>
      </c>
      <c r="J51" s="601">
        <v>14013</v>
      </c>
      <c r="K51" s="601">
        <v>5022</v>
      </c>
      <c r="L51" s="601">
        <v>17892</v>
      </c>
    </row>
    <row r="52" spans="1:12" x14ac:dyDescent="0.2">
      <c r="A52" s="1879"/>
      <c r="B52" s="384" t="s">
        <v>1173</v>
      </c>
      <c r="C52" s="601">
        <v>1080</v>
      </c>
      <c r="D52" s="601">
        <v>2753</v>
      </c>
      <c r="E52" s="601">
        <v>6713</v>
      </c>
      <c r="F52" s="601">
        <v>150</v>
      </c>
      <c r="G52" s="601">
        <v>62</v>
      </c>
      <c r="H52" s="601">
        <v>374</v>
      </c>
      <c r="I52" s="601">
        <v>1629</v>
      </c>
      <c r="J52" s="601">
        <v>3828</v>
      </c>
      <c r="K52" s="601">
        <v>1842</v>
      </c>
      <c r="L52" s="601">
        <v>3833</v>
      </c>
    </row>
    <row r="53" spans="1:12" s="431" customFormat="1" ht="13.5" thickBot="1" x14ac:dyDescent="0.25">
      <c r="A53" s="1880"/>
      <c r="B53" s="430" t="s">
        <v>1174</v>
      </c>
      <c r="C53" s="602">
        <v>38476</v>
      </c>
      <c r="D53" s="602">
        <v>89505</v>
      </c>
      <c r="E53" s="602">
        <v>124378</v>
      </c>
      <c r="F53" s="602">
        <v>1229</v>
      </c>
      <c r="G53" s="602">
        <v>464</v>
      </c>
      <c r="H53" s="602">
        <v>1910</v>
      </c>
      <c r="I53" s="602">
        <v>40412</v>
      </c>
      <c r="J53" s="602">
        <v>70138</v>
      </c>
      <c r="K53" s="602">
        <v>17431</v>
      </c>
      <c r="L53" s="602">
        <v>127981</v>
      </c>
    </row>
    <row r="54" spans="1:12" x14ac:dyDescent="0.2">
      <c r="A54" s="1878" t="s">
        <v>1421</v>
      </c>
      <c r="B54" s="599" t="s">
        <v>1169</v>
      </c>
      <c r="C54" s="600">
        <v>1406</v>
      </c>
      <c r="D54" s="600">
        <v>2827</v>
      </c>
      <c r="E54" s="600">
        <v>3017</v>
      </c>
      <c r="F54" s="600">
        <v>14</v>
      </c>
      <c r="G54" s="600">
        <v>10</v>
      </c>
      <c r="H54" s="600">
        <v>32</v>
      </c>
      <c r="I54" s="603">
        <v>553</v>
      </c>
      <c r="J54" s="603">
        <v>1938</v>
      </c>
      <c r="K54" s="603">
        <v>582</v>
      </c>
      <c r="L54" s="600">
        <v>4233</v>
      </c>
    </row>
    <row r="55" spans="1:12" x14ac:dyDescent="0.2">
      <c r="A55" s="1879"/>
      <c r="B55" s="384" t="s">
        <v>1170</v>
      </c>
      <c r="C55" s="601">
        <v>5651</v>
      </c>
      <c r="D55" s="601">
        <v>10031</v>
      </c>
      <c r="E55" s="601">
        <v>14554</v>
      </c>
      <c r="F55" s="601">
        <v>135</v>
      </c>
      <c r="G55" s="601">
        <v>54</v>
      </c>
      <c r="H55" s="601">
        <v>294</v>
      </c>
      <c r="I55" s="601">
        <v>2916</v>
      </c>
      <c r="J55" s="601">
        <v>9545</v>
      </c>
      <c r="K55" s="601">
        <v>2576</v>
      </c>
      <c r="L55" s="601">
        <v>15682</v>
      </c>
    </row>
    <row r="56" spans="1:12" x14ac:dyDescent="0.2">
      <c r="A56" s="1879"/>
      <c r="B56" s="384" t="s">
        <v>1171</v>
      </c>
      <c r="C56" s="601">
        <v>4097</v>
      </c>
      <c r="D56" s="601">
        <v>8182</v>
      </c>
      <c r="E56" s="601">
        <v>12072</v>
      </c>
      <c r="F56" s="601">
        <v>168</v>
      </c>
      <c r="G56" s="601">
        <v>88</v>
      </c>
      <c r="H56" s="601">
        <v>647</v>
      </c>
      <c r="I56" s="601">
        <v>2870</v>
      </c>
      <c r="J56" s="601">
        <v>6901</v>
      </c>
      <c r="K56" s="601">
        <v>3204</v>
      </c>
      <c r="L56" s="601">
        <v>12279</v>
      </c>
    </row>
    <row r="57" spans="1:12" x14ac:dyDescent="0.2">
      <c r="A57" s="1879"/>
      <c r="B57" s="384" t="s">
        <v>1172</v>
      </c>
      <c r="C57" s="601">
        <v>2046</v>
      </c>
      <c r="D57" s="601">
        <v>4091</v>
      </c>
      <c r="E57" s="601">
        <v>6182</v>
      </c>
      <c r="F57" s="601">
        <v>105</v>
      </c>
      <c r="G57" s="601">
        <v>72</v>
      </c>
      <c r="H57" s="601">
        <v>589</v>
      </c>
      <c r="I57" s="601">
        <v>1787</v>
      </c>
      <c r="J57" s="601">
        <v>3087</v>
      </c>
      <c r="K57" s="601">
        <v>2074</v>
      </c>
      <c r="L57" s="601">
        <v>6137</v>
      </c>
    </row>
    <row r="58" spans="1:12" x14ac:dyDescent="0.2">
      <c r="A58" s="1879"/>
      <c r="B58" s="384" t="s">
        <v>1173</v>
      </c>
      <c r="C58" s="601">
        <v>438</v>
      </c>
      <c r="D58" s="601">
        <v>1195</v>
      </c>
      <c r="E58" s="601">
        <v>1590</v>
      </c>
      <c r="F58" s="601">
        <v>31</v>
      </c>
      <c r="G58" s="601">
        <v>21</v>
      </c>
      <c r="H58" s="601">
        <v>289</v>
      </c>
      <c r="I58" s="601">
        <v>687</v>
      </c>
      <c r="J58" s="601">
        <v>691</v>
      </c>
      <c r="K58" s="601">
        <v>553</v>
      </c>
      <c r="L58" s="601">
        <v>1633</v>
      </c>
    </row>
    <row r="59" spans="1:12" ht="13.5" thickBot="1" x14ac:dyDescent="0.25">
      <c r="A59" s="1880"/>
      <c r="B59" s="430" t="s">
        <v>1174</v>
      </c>
      <c r="C59" s="602">
        <v>13638</v>
      </c>
      <c r="D59" s="602">
        <v>26326</v>
      </c>
      <c r="E59" s="602">
        <v>37415</v>
      </c>
      <c r="F59" s="602">
        <v>453</v>
      </c>
      <c r="G59" s="602">
        <v>245</v>
      </c>
      <c r="H59" s="602">
        <v>1851</v>
      </c>
      <c r="I59" s="602">
        <v>8813</v>
      </c>
      <c r="J59" s="602">
        <v>22162</v>
      </c>
      <c r="K59" s="602">
        <v>8989</v>
      </c>
      <c r="L59" s="602">
        <v>39964</v>
      </c>
    </row>
    <row r="60" spans="1:12" s="431" customFormat="1" x14ac:dyDescent="0.2">
      <c r="A60" s="1878" t="s">
        <v>1567</v>
      </c>
      <c r="B60" s="599" t="s">
        <v>1169</v>
      </c>
      <c r="C60" s="600">
        <v>3061</v>
      </c>
      <c r="D60" s="600">
        <v>5065</v>
      </c>
      <c r="E60" s="600">
        <v>4259</v>
      </c>
      <c r="F60" s="600">
        <v>31</v>
      </c>
      <c r="G60" s="600">
        <v>20</v>
      </c>
      <c r="H60" s="600">
        <v>56</v>
      </c>
      <c r="I60" s="603">
        <v>1338</v>
      </c>
      <c r="J60" s="603">
        <v>2910</v>
      </c>
      <c r="K60" s="603">
        <v>118</v>
      </c>
      <c r="L60" s="600">
        <v>8126</v>
      </c>
    </row>
    <row r="61" spans="1:12" s="431" customFormat="1" x14ac:dyDescent="0.2">
      <c r="A61" s="1879"/>
      <c r="B61" s="384" t="s">
        <v>1170</v>
      </c>
      <c r="C61" s="601">
        <v>10910</v>
      </c>
      <c r="D61" s="601">
        <v>21652</v>
      </c>
      <c r="E61" s="601">
        <v>28681</v>
      </c>
      <c r="F61" s="601">
        <v>152</v>
      </c>
      <c r="G61" s="601">
        <v>129</v>
      </c>
      <c r="H61" s="601">
        <v>330</v>
      </c>
      <c r="I61" s="601">
        <v>8767</v>
      </c>
      <c r="J61" s="601">
        <v>19201</v>
      </c>
      <c r="K61" s="601">
        <v>1324</v>
      </c>
      <c r="L61" s="601">
        <v>32562</v>
      </c>
    </row>
    <row r="62" spans="1:12" s="431" customFormat="1" x14ac:dyDescent="0.2">
      <c r="A62" s="1879"/>
      <c r="B62" s="384" t="s">
        <v>1171</v>
      </c>
      <c r="C62" s="601">
        <v>7360</v>
      </c>
      <c r="D62" s="601">
        <v>18085</v>
      </c>
      <c r="E62" s="601">
        <v>27374</v>
      </c>
      <c r="F62" s="601">
        <v>173</v>
      </c>
      <c r="G62" s="601">
        <v>171</v>
      </c>
      <c r="H62" s="601">
        <v>584</v>
      </c>
      <c r="I62" s="601">
        <v>5807</v>
      </c>
      <c r="J62" s="601">
        <v>19793</v>
      </c>
      <c r="K62" s="601">
        <v>2702</v>
      </c>
      <c r="L62" s="601">
        <v>25445</v>
      </c>
    </row>
    <row r="63" spans="1:12" s="431" customFormat="1" x14ac:dyDescent="0.2">
      <c r="A63" s="1879"/>
      <c r="B63" s="384" t="s">
        <v>1172</v>
      </c>
      <c r="C63" s="601">
        <v>3094</v>
      </c>
      <c r="D63" s="601">
        <v>7976</v>
      </c>
      <c r="E63" s="601">
        <v>13074</v>
      </c>
      <c r="F63" s="601">
        <v>135</v>
      </c>
      <c r="G63" s="601">
        <v>128</v>
      </c>
      <c r="H63" s="601">
        <v>468</v>
      </c>
      <c r="I63" s="601">
        <v>2131</v>
      </c>
      <c r="J63" s="601">
        <v>9832</v>
      </c>
      <c r="K63" s="601">
        <v>1842</v>
      </c>
      <c r="L63" s="601">
        <v>11070</v>
      </c>
    </row>
    <row r="64" spans="1:12" s="431" customFormat="1" x14ac:dyDescent="0.2">
      <c r="A64" s="1879"/>
      <c r="B64" s="384" t="s">
        <v>1173</v>
      </c>
      <c r="C64" s="601">
        <v>1093</v>
      </c>
      <c r="D64" s="601">
        <v>2186</v>
      </c>
      <c r="E64" s="601">
        <v>4177</v>
      </c>
      <c r="F64" s="601">
        <v>45</v>
      </c>
      <c r="G64" s="601">
        <v>47</v>
      </c>
      <c r="H64" s="601">
        <v>448</v>
      </c>
      <c r="I64" s="601">
        <v>624</v>
      </c>
      <c r="J64" s="601">
        <v>3076</v>
      </c>
      <c r="K64" s="601">
        <v>1017</v>
      </c>
      <c r="L64" s="601">
        <v>3279</v>
      </c>
    </row>
    <row r="65" spans="1:12" s="431" customFormat="1" ht="13.5" thickBot="1" x14ac:dyDescent="0.25">
      <c r="A65" s="1880"/>
      <c r="B65" s="430" t="s">
        <v>1174</v>
      </c>
      <c r="C65" s="602">
        <v>25518</v>
      </c>
      <c r="D65" s="602">
        <v>54964</v>
      </c>
      <c r="E65" s="602">
        <v>77565</v>
      </c>
      <c r="F65" s="602">
        <v>536</v>
      </c>
      <c r="G65" s="602">
        <v>495</v>
      </c>
      <c r="H65" s="602">
        <v>1886</v>
      </c>
      <c r="I65" s="602">
        <v>18667</v>
      </c>
      <c r="J65" s="602">
        <v>54812</v>
      </c>
      <c r="K65" s="602">
        <v>7003</v>
      </c>
      <c r="L65" s="602">
        <v>80482</v>
      </c>
    </row>
    <row r="66" spans="1:12" s="431" customFormat="1" x14ac:dyDescent="0.2">
      <c r="A66" s="1878" t="s">
        <v>1532</v>
      </c>
      <c r="B66" s="599" t="s">
        <v>1169</v>
      </c>
      <c r="C66" s="600">
        <v>33593</v>
      </c>
      <c r="D66" s="600">
        <v>64143</v>
      </c>
      <c r="E66" s="600">
        <v>47576</v>
      </c>
      <c r="F66" s="600">
        <v>49</v>
      </c>
      <c r="G66" s="600">
        <v>36</v>
      </c>
      <c r="H66" s="600">
        <v>89</v>
      </c>
      <c r="I66" s="603">
        <v>2945</v>
      </c>
      <c r="J66" s="603">
        <v>43418</v>
      </c>
      <c r="K66" s="603">
        <v>1387</v>
      </c>
      <c r="L66" s="600">
        <v>97736</v>
      </c>
    </row>
    <row r="67" spans="1:12" s="431" customFormat="1" x14ac:dyDescent="0.2">
      <c r="A67" s="1879"/>
      <c r="B67" s="384" t="s">
        <v>1170</v>
      </c>
      <c r="C67" s="601">
        <v>99975</v>
      </c>
      <c r="D67" s="601">
        <v>184569</v>
      </c>
      <c r="E67" s="601">
        <v>250191</v>
      </c>
      <c r="F67" s="601">
        <v>591</v>
      </c>
      <c r="G67" s="601">
        <v>255</v>
      </c>
      <c r="H67" s="601">
        <v>678</v>
      </c>
      <c r="I67" s="601">
        <v>41775</v>
      </c>
      <c r="J67" s="601">
        <v>193084</v>
      </c>
      <c r="K67" s="601">
        <v>16856</v>
      </c>
      <c r="L67" s="601">
        <v>284544</v>
      </c>
    </row>
    <row r="68" spans="1:12" x14ac:dyDescent="0.2">
      <c r="A68" s="1879"/>
      <c r="B68" s="384" t="s">
        <v>1171</v>
      </c>
      <c r="C68" s="601">
        <v>63527</v>
      </c>
      <c r="D68" s="601">
        <v>119292</v>
      </c>
      <c r="E68" s="601">
        <v>216651</v>
      </c>
      <c r="F68" s="601">
        <v>774</v>
      </c>
      <c r="G68" s="601">
        <v>403</v>
      </c>
      <c r="H68" s="601">
        <v>1326</v>
      </c>
      <c r="I68" s="601">
        <v>34284</v>
      </c>
      <c r="J68" s="601">
        <v>152459</v>
      </c>
      <c r="K68" s="601">
        <v>32411</v>
      </c>
      <c r="L68" s="601">
        <v>182819</v>
      </c>
    </row>
    <row r="69" spans="1:12" x14ac:dyDescent="0.2">
      <c r="A69" s="1879"/>
      <c r="B69" s="384" t="s">
        <v>1172</v>
      </c>
      <c r="C69" s="601">
        <v>27774</v>
      </c>
      <c r="D69" s="601">
        <v>45574</v>
      </c>
      <c r="E69" s="601">
        <v>103515</v>
      </c>
      <c r="F69" s="601">
        <v>552</v>
      </c>
      <c r="G69" s="601">
        <v>267</v>
      </c>
      <c r="H69" s="601">
        <v>1347</v>
      </c>
      <c r="I69" s="601">
        <v>14314</v>
      </c>
      <c r="J69" s="601">
        <v>70679</v>
      </c>
      <c r="K69" s="601">
        <v>20688</v>
      </c>
      <c r="L69" s="601">
        <v>73348</v>
      </c>
    </row>
    <row r="70" spans="1:12" x14ac:dyDescent="0.2">
      <c r="A70" s="1879"/>
      <c r="B70" s="384" t="s">
        <v>1173</v>
      </c>
      <c r="C70" s="601">
        <v>5957</v>
      </c>
      <c r="D70" s="601">
        <v>9135</v>
      </c>
      <c r="E70" s="601">
        <v>28106</v>
      </c>
      <c r="F70" s="601">
        <v>247</v>
      </c>
      <c r="G70" s="601">
        <v>132</v>
      </c>
      <c r="H70" s="601">
        <v>754</v>
      </c>
      <c r="I70" s="601">
        <v>3752</v>
      </c>
      <c r="J70" s="601">
        <v>18564</v>
      </c>
      <c r="K70" s="601">
        <v>6923</v>
      </c>
      <c r="L70" s="601">
        <v>15092</v>
      </c>
    </row>
    <row r="71" spans="1:12" ht="13.5" thickBot="1" x14ac:dyDescent="0.25">
      <c r="A71" s="1880"/>
      <c r="B71" s="430" t="s">
        <v>1174</v>
      </c>
      <c r="C71" s="602">
        <v>230826</v>
      </c>
      <c r="D71" s="602">
        <v>422713</v>
      </c>
      <c r="E71" s="602">
        <v>646039</v>
      </c>
      <c r="F71" s="602">
        <v>2213</v>
      </c>
      <c r="G71" s="602">
        <v>1093</v>
      </c>
      <c r="H71" s="602">
        <v>4194</v>
      </c>
      <c r="I71" s="602">
        <v>97070</v>
      </c>
      <c r="J71" s="602">
        <v>478204</v>
      </c>
      <c r="K71" s="602">
        <v>78265</v>
      </c>
      <c r="L71" s="602">
        <v>653539</v>
      </c>
    </row>
    <row r="72" spans="1:12" x14ac:dyDescent="0.2">
      <c r="A72" s="1878" t="s">
        <v>958</v>
      </c>
      <c r="B72" s="599" t="s">
        <v>1169</v>
      </c>
      <c r="C72" s="600">
        <v>3490</v>
      </c>
      <c r="D72" s="600">
        <v>3863</v>
      </c>
      <c r="E72" s="600">
        <v>2240</v>
      </c>
      <c r="F72" s="600">
        <v>65</v>
      </c>
      <c r="G72" s="600">
        <v>19</v>
      </c>
      <c r="H72" s="600">
        <v>100</v>
      </c>
      <c r="I72" s="603">
        <v>605</v>
      </c>
      <c r="J72" s="603">
        <v>1495</v>
      </c>
      <c r="K72" s="603">
        <v>324</v>
      </c>
      <c r="L72" s="600">
        <v>7353</v>
      </c>
    </row>
    <row r="73" spans="1:12" x14ac:dyDescent="0.2">
      <c r="A73" s="1879"/>
      <c r="B73" s="384" t="s">
        <v>1170</v>
      </c>
      <c r="C73" s="601">
        <v>12936</v>
      </c>
      <c r="D73" s="601">
        <v>15649</v>
      </c>
      <c r="E73" s="601">
        <v>20515</v>
      </c>
      <c r="F73" s="601">
        <v>740</v>
      </c>
      <c r="G73" s="601">
        <v>283</v>
      </c>
      <c r="H73" s="601">
        <v>905</v>
      </c>
      <c r="I73" s="601">
        <v>3660</v>
      </c>
      <c r="J73" s="601">
        <v>14819</v>
      </c>
      <c r="K73" s="601">
        <v>3964</v>
      </c>
      <c r="L73" s="601">
        <v>28585</v>
      </c>
    </row>
    <row r="74" spans="1:12" s="431" customFormat="1" x14ac:dyDescent="0.2">
      <c r="A74" s="1879"/>
      <c r="B74" s="384" t="s">
        <v>1171</v>
      </c>
      <c r="C74" s="601">
        <v>12260</v>
      </c>
      <c r="D74" s="601">
        <v>15490</v>
      </c>
      <c r="E74" s="601">
        <v>24610</v>
      </c>
      <c r="F74" s="601">
        <v>1345</v>
      </c>
      <c r="G74" s="601">
        <v>499</v>
      </c>
      <c r="H74" s="601">
        <v>2314</v>
      </c>
      <c r="I74" s="601">
        <v>2354</v>
      </c>
      <c r="J74" s="601">
        <v>17626</v>
      </c>
      <c r="K74" s="601">
        <v>8788</v>
      </c>
      <c r="L74" s="601">
        <v>27750</v>
      </c>
    </row>
    <row r="75" spans="1:12" x14ac:dyDescent="0.2">
      <c r="A75" s="1879"/>
      <c r="B75" s="384" t="s">
        <v>1172</v>
      </c>
      <c r="C75" s="601">
        <v>8350</v>
      </c>
      <c r="D75" s="601">
        <v>9302</v>
      </c>
      <c r="E75" s="601">
        <v>18001</v>
      </c>
      <c r="F75" s="601">
        <v>1467</v>
      </c>
      <c r="G75" s="601">
        <v>584</v>
      </c>
      <c r="H75" s="601">
        <v>2893</v>
      </c>
      <c r="I75" s="601">
        <v>1474</v>
      </c>
      <c r="J75" s="601">
        <v>12761</v>
      </c>
      <c r="K75" s="601">
        <v>8710</v>
      </c>
      <c r="L75" s="601">
        <v>17652</v>
      </c>
    </row>
    <row r="76" spans="1:12" x14ac:dyDescent="0.2">
      <c r="A76" s="1879"/>
      <c r="B76" s="384" t="s">
        <v>1173</v>
      </c>
      <c r="C76" s="601">
        <v>2561</v>
      </c>
      <c r="D76" s="601">
        <v>2787</v>
      </c>
      <c r="E76" s="601">
        <v>6956</v>
      </c>
      <c r="F76" s="601">
        <v>762</v>
      </c>
      <c r="G76" s="601">
        <v>281</v>
      </c>
      <c r="H76" s="601">
        <v>2109</v>
      </c>
      <c r="I76" s="601">
        <v>563</v>
      </c>
      <c r="J76" s="601">
        <v>4929</v>
      </c>
      <c r="K76" s="601">
        <v>4616</v>
      </c>
      <c r="L76" s="601">
        <v>5348</v>
      </c>
    </row>
    <row r="77" spans="1:12" ht="13.5" thickBot="1" x14ac:dyDescent="0.25">
      <c r="A77" s="1880"/>
      <c r="B77" s="430" t="s">
        <v>1174</v>
      </c>
      <c r="C77" s="602">
        <v>39597</v>
      </c>
      <c r="D77" s="602">
        <v>47091</v>
      </c>
      <c r="E77" s="602">
        <v>72322</v>
      </c>
      <c r="F77" s="602">
        <v>4379</v>
      </c>
      <c r="G77" s="602">
        <v>1666</v>
      </c>
      <c r="H77" s="602">
        <v>8321</v>
      </c>
      <c r="I77" s="602">
        <v>8656</v>
      </c>
      <c r="J77" s="602">
        <v>51630</v>
      </c>
      <c r="K77" s="602">
        <v>26402</v>
      </c>
      <c r="L77" s="602">
        <v>86688</v>
      </c>
    </row>
    <row r="78" spans="1:12" x14ac:dyDescent="0.2">
      <c r="A78" s="1878" t="s">
        <v>1419</v>
      </c>
      <c r="B78" s="599" t="s">
        <v>1169</v>
      </c>
      <c r="C78" s="600">
        <v>1652</v>
      </c>
      <c r="D78" s="600">
        <v>1837</v>
      </c>
      <c r="E78" s="600">
        <v>3470</v>
      </c>
      <c r="F78" s="600">
        <v>7</v>
      </c>
      <c r="G78" s="600">
        <v>0</v>
      </c>
      <c r="H78" s="600">
        <v>13</v>
      </c>
      <c r="I78" s="603">
        <v>1552</v>
      </c>
      <c r="J78" s="603">
        <v>1852</v>
      </c>
      <c r="K78" s="603">
        <v>86</v>
      </c>
      <c r="L78" s="600">
        <v>3489</v>
      </c>
    </row>
    <row r="79" spans="1:12" x14ac:dyDescent="0.2">
      <c r="A79" s="1879"/>
      <c r="B79" s="384" t="s">
        <v>1170</v>
      </c>
      <c r="C79" s="601">
        <v>9337</v>
      </c>
      <c r="D79" s="601">
        <v>11963</v>
      </c>
      <c r="E79" s="601">
        <v>21242</v>
      </c>
      <c r="F79" s="601">
        <v>29</v>
      </c>
      <c r="G79" s="601">
        <v>10</v>
      </c>
      <c r="H79" s="601">
        <v>26</v>
      </c>
      <c r="I79" s="601">
        <v>9957</v>
      </c>
      <c r="J79" s="601">
        <v>10827</v>
      </c>
      <c r="K79" s="601">
        <v>523</v>
      </c>
      <c r="L79" s="601">
        <v>21300</v>
      </c>
    </row>
    <row r="80" spans="1:12" x14ac:dyDescent="0.2">
      <c r="A80" s="1879"/>
      <c r="B80" s="384" t="s">
        <v>1171</v>
      </c>
      <c r="C80" s="601">
        <v>6925</v>
      </c>
      <c r="D80" s="601">
        <v>8766</v>
      </c>
      <c r="E80" s="601">
        <v>15597</v>
      </c>
      <c r="F80" s="601">
        <v>25</v>
      </c>
      <c r="G80" s="601">
        <v>15</v>
      </c>
      <c r="H80" s="601">
        <v>46</v>
      </c>
      <c r="I80" s="601">
        <v>3654</v>
      </c>
      <c r="J80" s="601">
        <v>10890</v>
      </c>
      <c r="K80" s="601">
        <v>1139</v>
      </c>
      <c r="L80" s="601">
        <v>15691</v>
      </c>
    </row>
    <row r="81" spans="1:12" x14ac:dyDescent="0.2">
      <c r="A81" s="1879"/>
      <c r="B81" s="384" t="s">
        <v>1172</v>
      </c>
      <c r="C81" s="601">
        <v>3061</v>
      </c>
      <c r="D81" s="601">
        <v>4627</v>
      </c>
      <c r="E81" s="601">
        <v>7606</v>
      </c>
      <c r="F81" s="601">
        <v>11</v>
      </c>
      <c r="G81" s="601">
        <v>18</v>
      </c>
      <c r="H81" s="601">
        <v>54</v>
      </c>
      <c r="I81" s="601">
        <v>1293</v>
      </c>
      <c r="J81" s="601">
        <v>5646</v>
      </c>
      <c r="K81" s="601">
        <v>750</v>
      </c>
      <c r="L81" s="601">
        <v>7688</v>
      </c>
    </row>
    <row r="82" spans="1:12" x14ac:dyDescent="0.2">
      <c r="A82" s="1879"/>
      <c r="B82" s="384" t="s">
        <v>1173</v>
      </c>
      <c r="C82" s="601">
        <v>505</v>
      </c>
      <c r="D82" s="601">
        <v>887</v>
      </c>
      <c r="E82" s="601">
        <v>1344</v>
      </c>
      <c r="F82" s="601">
        <v>5</v>
      </c>
      <c r="G82" s="601">
        <v>4</v>
      </c>
      <c r="H82" s="601">
        <v>38</v>
      </c>
      <c r="I82" s="601">
        <v>134</v>
      </c>
      <c r="J82" s="601">
        <v>1124</v>
      </c>
      <c r="K82" s="601">
        <v>133</v>
      </c>
      <c r="L82" s="601">
        <v>1392</v>
      </c>
    </row>
    <row r="83" spans="1:12" ht="13.5" thickBot="1" x14ac:dyDescent="0.25">
      <c r="A83" s="1880"/>
      <c r="B83" s="430" t="s">
        <v>1174</v>
      </c>
      <c r="C83" s="602">
        <v>21480</v>
      </c>
      <c r="D83" s="602">
        <v>28080</v>
      </c>
      <c r="E83" s="602">
        <v>49259</v>
      </c>
      <c r="F83" s="602">
        <v>77</v>
      </c>
      <c r="G83" s="602">
        <v>47</v>
      </c>
      <c r="H83" s="602">
        <v>177</v>
      </c>
      <c r="I83" s="602">
        <v>16590</v>
      </c>
      <c r="J83" s="602">
        <v>30339</v>
      </c>
      <c r="K83" s="602">
        <v>2631</v>
      </c>
      <c r="L83" s="602">
        <v>49560</v>
      </c>
    </row>
    <row r="84" spans="1:12" x14ac:dyDescent="0.2">
      <c r="A84" s="1878" t="s">
        <v>1533</v>
      </c>
      <c r="B84" s="599" t="s">
        <v>1169</v>
      </c>
      <c r="C84" s="600">
        <v>7952</v>
      </c>
      <c r="D84" s="600">
        <v>18449</v>
      </c>
      <c r="E84" s="600">
        <v>9662</v>
      </c>
      <c r="F84" s="600">
        <v>35</v>
      </c>
      <c r="G84" s="600">
        <v>4</v>
      </c>
      <c r="H84" s="600">
        <v>50</v>
      </c>
      <c r="I84" s="603">
        <v>1897</v>
      </c>
      <c r="J84" s="603">
        <v>6697</v>
      </c>
      <c r="K84" s="603">
        <v>1157</v>
      </c>
      <c r="L84" s="600">
        <v>26401</v>
      </c>
    </row>
    <row r="85" spans="1:12" x14ac:dyDescent="0.2">
      <c r="A85" s="1879"/>
      <c r="B85" s="384" t="s">
        <v>1170</v>
      </c>
      <c r="C85" s="601">
        <v>29922</v>
      </c>
      <c r="D85" s="601">
        <v>54195</v>
      </c>
      <c r="E85" s="601">
        <v>75789</v>
      </c>
      <c r="F85" s="601">
        <v>290</v>
      </c>
      <c r="G85" s="601">
        <v>63</v>
      </c>
      <c r="H85" s="601">
        <v>292</v>
      </c>
      <c r="I85" s="601">
        <v>11129</v>
      </c>
      <c r="J85" s="601">
        <v>56192</v>
      </c>
      <c r="K85" s="601">
        <v>9113</v>
      </c>
      <c r="L85" s="601">
        <v>84117</v>
      </c>
    </row>
    <row r="86" spans="1:12" x14ac:dyDescent="0.2">
      <c r="A86" s="1879"/>
      <c r="B86" s="384" t="s">
        <v>1171</v>
      </c>
      <c r="C86" s="601">
        <v>21576</v>
      </c>
      <c r="D86" s="601">
        <v>47029</v>
      </c>
      <c r="E86" s="601">
        <v>75298</v>
      </c>
      <c r="F86" s="601">
        <v>353</v>
      </c>
      <c r="G86" s="601">
        <v>102</v>
      </c>
      <c r="H86" s="601">
        <v>567</v>
      </c>
      <c r="I86" s="601">
        <v>8059</v>
      </c>
      <c r="J86" s="601">
        <v>53882</v>
      </c>
      <c r="K86" s="601">
        <v>14379</v>
      </c>
      <c r="L86" s="601">
        <v>68605</v>
      </c>
    </row>
    <row r="87" spans="1:12" x14ac:dyDescent="0.2">
      <c r="A87" s="1879"/>
      <c r="B87" s="384" t="s">
        <v>1172</v>
      </c>
      <c r="C87" s="601">
        <v>10827</v>
      </c>
      <c r="D87" s="601">
        <v>21568</v>
      </c>
      <c r="E87" s="601">
        <v>41739</v>
      </c>
      <c r="F87" s="601">
        <v>295</v>
      </c>
      <c r="G87" s="601">
        <v>100</v>
      </c>
      <c r="H87" s="601">
        <v>657</v>
      </c>
      <c r="I87" s="601">
        <v>3565</v>
      </c>
      <c r="J87" s="601">
        <v>29740</v>
      </c>
      <c r="K87" s="601">
        <v>9486</v>
      </c>
      <c r="L87" s="601">
        <v>32395</v>
      </c>
    </row>
    <row r="88" spans="1:12" x14ac:dyDescent="0.2">
      <c r="A88" s="1879"/>
      <c r="B88" s="384" t="s">
        <v>1173</v>
      </c>
      <c r="C88" s="601">
        <v>3066</v>
      </c>
      <c r="D88" s="601">
        <v>5830</v>
      </c>
      <c r="E88" s="601">
        <v>14278</v>
      </c>
      <c r="F88" s="601">
        <v>147</v>
      </c>
      <c r="G88" s="601">
        <v>34</v>
      </c>
      <c r="H88" s="601">
        <v>659</v>
      </c>
      <c r="I88" s="601">
        <v>894</v>
      </c>
      <c r="J88" s="601">
        <v>10847</v>
      </c>
      <c r="K88" s="601">
        <v>3377</v>
      </c>
      <c r="L88" s="601">
        <v>8896</v>
      </c>
    </row>
    <row r="89" spans="1:12" ht="13.5" thickBot="1" x14ac:dyDescent="0.25">
      <c r="A89" s="1880"/>
      <c r="B89" s="430" t="s">
        <v>1174</v>
      </c>
      <c r="C89" s="602">
        <v>73343</v>
      </c>
      <c r="D89" s="602">
        <v>147071</v>
      </c>
      <c r="E89" s="602">
        <v>216766</v>
      </c>
      <c r="F89" s="602">
        <v>1120</v>
      </c>
      <c r="G89" s="602">
        <v>303</v>
      </c>
      <c r="H89" s="602">
        <v>2225</v>
      </c>
      <c r="I89" s="602">
        <v>25544</v>
      </c>
      <c r="J89" s="602">
        <v>157358</v>
      </c>
      <c r="K89" s="602">
        <v>37512</v>
      </c>
      <c r="L89" s="602">
        <v>220414</v>
      </c>
    </row>
    <row r="90" spans="1:12" x14ac:dyDescent="0.2">
      <c r="A90" s="1878" t="s">
        <v>1927</v>
      </c>
      <c r="B90" s="599" t="s">
        <v>1169</v>
      </c>
      <c r="C90" s="600">
        <v>3313</v>
      </c>
      <c r="D90" s="600">
        <v>4883</v>
      </c>
      <c r="E90" s="600">
        <v>5913</v>
      </c>
      <c r="F90" s="600">
        <v>14</v>
      </c>
      <c r="G90" s="600">
        <v>7</v>
      </c>
      <c r="H90" s="600">
        <v>23</v>
      </c>
      <c r="I90" s="603">
        <v>5796</v>
      </c>
      <c r="J90" s="603">
        <v>150</v>
      </c>
      <c r="K90" s="603">
        <v>11</v>
      </c>
      <c r="L90" s="600">
        <v>8196</v>
      </c>
    </row>
    <row r="91" spans="1:12" x14ac:dyDescent="0.2">
      <c r="A91" s="1879"/>
      <c r="B91" s="384" t="s">
        <v>1170</v>
      </c>
      <c r="C91" s="601">
        <v>12278</v>
      </c>
      <c r="D91" s="601">
        <v>24661</v>
      </c>
      <c r="E91" s="601">
        <v>35416</v>
      </c>
      <c r="F91" s="601">
        <v>87</v>
      </c>
      <c r="G91" s="601">
        <v>35</v>
      </c>
      <c r="H91" s="601">
        <v>98</v>
      </c>
      <c r="I91" s="601">
        <v>34469</v>
      </c>
      <c r="J91" s="601">
        <v>1134</v>
      </c>
      <c r="K91" s="601">
        <v>33</v>
      </c>
      <c r="L91" s="601">
        <v>36939</v>
      </c>
    </row>
    <row r="92" spans="1:12" x14ac:dyDescent="0.2">
      <c r="A92" s="1879"/>
      <c r="B92" s="384" t="s">
        <v>1171</v>
      </c>
      <c r="C92" s="601">
        <v>7555</v>
      </c>
      <c r="D92" s="601">
        <v>19520</v>
      </c>
      <c r="E92" s="601">
        <v>28597</v>
      </c>
      <c r="F92" s="601">
        <v>105</v>
      </c>
      <c r="G92" s="601">
        <v>50</v>
      </c>
      <c r="H92" s="601">
        <v>237</v>
      </c>
      <c r="I92" s="601">
        <v>27025</v>
      </c>
      <c r="J92" s="601">
        <v>1854</v>
      </c>
      <c r="K92" s="601">
        <v>110</v>
      </c>
      <c r="L92" s="601">
        <v>27075</v>
      </c>
    </row>
    <row r="93" spans="1:12" x14ac:dyDescent="0.2">
      <c r="A93" s="1879"/>
      <c r="B93" s="384" t="s">
        <v>1172</v>
      </c>
      <c r="C93" s="601">
        <v>2757</v>
      </c>
      <c r="D93" s="601">
        <v>8202</v>
      </c>
      <c r="E93" s="601">
        <v>11864</v>
      </c>
      <c r="F93" s="601">
        <v>103</v>
      </c>
      <c r="G93" s="601">
        <v>45</v>
      </c>
      <c r="H93" s="601">
        <v>190</v>
      </c>
      <c r="I93" s="601">
        <v>11053</v>
      </c>
      <c r="J93" s="601">
        <v>1048</v>
      </c>
      <c r="K93" s="601">
        <v>101</v>
      </c>
      <c r="L93" s="601">
        <v>10959</v>
      </c>
    </row>
    <row r="94" spans="1:12" x14ac:dyDescent="0.2">
      <c r="A94" s="1879"/>
      <c r="B94" s="384" t="s">
        <v>1173</v>
      </c>
      <c r="C94" s="601">
        <v>533</v>
      </c>
      <c r="D94" s="601">
        <v>1640</v>
      </c>
      <c r="E94" s="601">
        <v>2452</v>
      </c>
      <c r="F94" s="601">
        <v>38</v>
      </c>
      <c r="G94" s="601">
        <v>12</v>
      </c>
      <c r="H94" s="601">
        <v>56</v>
      </c>
      <c r="I94" s="601">
        <v>2256</v>
      </c>
      <c r="J94" s="601">
        <v>278</v>
      </c>
      <c r="K94" s="601">
        <v>24</v>
      </c>
      <c r="L94" s="601">
        <v>2173</v>
      </c>
    </row>
    <row r="95" spans="1:12" ht="13.5" thickBot="1" x14ac:dyDescent="0.25">
      <c r="A95" s="1880"/>
      <c r="B95" s="430" t="s">
        <v>1174</v>
      </c>
      <c r="C95" s="602">
        <v>26436</v>
      </c>
      <c r="D95" s="602">
        <v>58906</v>
      </c>
      <c r="E95" s="602">
        <v>84242</v>
      </c>
      <c r="F95" s="602">
        <v>347</v>
      </c>
      <c r="G95" s="602">
        <v>149</v>
      </c>
      <c r="H95" s="602">
        <v>604</v>
      </c>
      <c r="I95" s="602">
        <v>80599</v>
      </c>
      <c r="J95" s="602">
        <v>4464</v>
      </c>
      <c r="K95" s="602">
        <v>279</v>
      </c>
      <c r="L95" s="602">
        <v>85342</v>
      </c>
    </row>
    <row r="96" spans="1:12" x14ac:dyDescent="0.2">
      <c r="A96" s="1878" t="s">
        <v>1536</v>
      </c>
      <c r="B96" s="599" t="s">
        <v>1169</v>
      </c>
      <c r="C96" s="600">
        <v>12524</v>
      </c>
      <c r="D96" s="600">
        <v>17078</v>
      </c>
      <c r="E96" s="600">
        <v>16162</v>
      </c>
      <c r="F96" s="600">
        <v>153</v>
      </c>
      <c r="G96" s="600">
        <v>78</v>
      </c>
      <c r="H96" s="600">
        <v>245</v>
      </c>
      <c r="I96" s="603">
        <v>10078</v>
      </c>
      <c r="J96" s="603">
        <v>5724</v>
      </c>
      <c r="K96" s="603">
        <v>836</v>
      </c>
      <c r="L96" s="600">
        <v>29602</v>
      </c>
    </row>
    <row r="97" spans="1:12" x14ac:dyDescent="0.2">
      <c r="A97" s="1879"/>
      <c r="B97" s="384" t="s">
        <v>1170</v>
      </c>
      <c r="C97" s="601">
        <v>48169</v>
      </c>
      <c r="D97" s="601">
        <v>65344</v>
      </c>
      <c r="E97" s="601">
        <v>102588</v>
      </c>
      <c r="F97" s="601">
        <v>1329</v>
      </c>
      <c r="G97" s="601">
        <v>515</v>
      </c>
      <c r="H97" s="601">
        <v>1246</v>
      </c>
      <c r="I97" s="601">
        <v>61376</v>
      </c>
      <c r="J97" s="601">
        <v>37489</v>
      </c>
      <c r="K97" s="601">
        <v>6813</v>
      </c>
      <c r="L97" s="601">
        <v>113513</v>
      </c>
    </row>
    <row r="98" spans="1:12" x14ac:dyDescent="0.2">
      <c r="A98" s="1879"/>
      <c r="B98" s="384" t="s">
        <v>1171</v>
      </c>
      <c r="C98" s="601">
        <v>32458</v>
      </c>
      <c r="D98" s="601">
        <v>45039</v>
      </c>
      <c r="E98" s="601">
        <v>77832</v>
      </c>
      <c r="F98" s="601">
        <v>2053</v>
      </c>
      <c r="G98" s="601">
        <v>702</v>
      </c>
      <c r="H98" s="601">
        <v>2268</v>
      </c>
      <c r="I98" s="601">
        <v>36008</v>
      </c>
      <c r="J98" s="601">
        <v>35399</v>
      </c>
      <c r="K98" s="601">
        <v>11448</v>
      </c>
      <c r="L98" s="601">
        <v>77497</v>
      </c>
    </row>
    <row r="99" spans="1:12" s="431" customFormat="1" x14ac:dyDescent="0.2">
      <c r="A99" s="1879"/>
      <c r="B99" s="384" t="s">
        <v>1172</v>
      </c>
      <c r="C99" s="601">
        <v>16070</v>
      </c>
      <c r="D99" s="601">
        <v>20890</v>
      </c>
      <c r="E99" s="601">
        <v>42748</v>
      </c>
      <c r="F99" s="601">
        <v>1703</v>
      </c>
      <c r="G99" s="601">
        <v>575</v>
      </c>
      <c r="H99" s="601">
        <v>2274</v>
      </c>
      <c r="I99" s="601">
        <v>17020</v>
      </c>
      <c r="J99" s="601">
        <v>21423</v>
      </c>
      <c r="K99" s="601">
        <v>8857</v>
      </c>
      <c r="L99" s="601">
        <v>36960</v>
      </c>
    </row>
    <row r="100" spans="1:12" x14ac:dyDescent="0.2">
      <c r="A100" s="1879"/>
      <c r="B100" s="384" t="s">
        <v>1173</v>
      </c>
      <c r="C100" s="601">
        <v>3127</v>
      </c>
      <c r="D100" s="601">
        <v>4300</v>
      </c>
      <c r="E100" s="601">
        <v>10244</v>
      </c>
      <c r="F100" s="601">
        <v>687</v>
      </c>
      <c r="G100" s="601">
        <v>243</v>
      </c>
      <c r="H100" s="601">
        <v>1354</v>
      </c>
      <c r="I100" s="601">
        <v>4376</v>
      </c>
      <c r="J100" s="601">
        <v>5089</v>
      </c>
      <c r="K100" s="601">
        <v>3063</v>
      </c>
      <c r="L100" s="601">
        <v>7427</v>
      </c>
    </row>
    <row r="101" spans="1:12" ht="13.5" thickBot="1" x14ac:dyDescent="0.25">
      <c r="A101" s="1880"/>
      <c r="B101" s="430" t="s">
        <v>1174</v>
      </c>
      <c r="C101" s="602">
        <v>112348</v>
      </c>
      <c r="D101" s="602">
        <v>152651</v>
      </c>
      <c r="E101" s="602">
        <v>249574</v>
      </c>
      <c r="F101" s="602">
        <v>5925</v>
      </c>
      <c r="G101" s="602">
        <v>2113</v>
      </c>
      <c r="H101" s="602">
        <v>7387</v>
      </c>
      <c r="I101" s="602">
        <v>128858</v>
      </c>
      <c r="J101" s="602">
        <v>105124</v>
      </c>
      <c r="K101" s="602">
        <v>31017</v>
      </c>
      <c r="L101" s="602">
        <v>264999</v>
      </c>
    </row>
    <row r="102" spans="1:12" x14ac:dyDescent="0.2">
      <c r="A102" s="1878" t="s">
        <v>1537</v>
      </c>
      <c r="B102" s="384" t="s">
        <v>1169</v>
      </c>
      <c r="C102" s="601">
        <v>15858</v>
      </c>
      <c r="D102" s="601">
        <v>20993</v>
      </c>
      <c r="E102" s="601">
        <v>16670</v>
      </c>
      <c r="F102" s="601">
        <v>69</v>
      </c>
      <c r="G102" s="601">
        <v>33</v>
      </c>
      <c r="H102" s="601">
        <v>173</v>
      </c>
      <c r="I102" s="601">
        <v>4097</v>
      </c>
      <c r="J102" s="601">
        <v>10574</v>
      </c>
      <c r="K102" s="601">
        <v>2274</v>
      </c>
      <c r="L102" s="601">
        <v>36851</v>
      </c>
    </row>
    <row r="103" spans="1:12" x14ac:dyDescent="0.2">
      <c r="A103" s="1879"/>
      <c r="B103" s="384" t="s">
        <v>1170</v>
      </c>
      <c r="C103" s="601">
        <v>66683</v>
      </c>
      <c r="D103" s="601">
        <v>105023</v>
      </c>
      <c r="E103" s="601">
        <v>137797</v>
      </c>
      <c r="F103" s="601">
        <v>699</v>
      </c>
      <c r="G103" s="601">
        <v>262</v>
      </c>
      <c r="H103" s="601">
        <v>879</v>
      </c>
      <c r="I103" s="601">
        <v>27315</v>
      </c>
      <c r="J103" s="601">
        <v>84897</v>
      </c>
      <c r="K103" s="601">
        <v>27425</v>
      </c>
      <c r="L103" s="601">
        <v>171706</v>
      </c>
    </row>
    <row r="104" spans="1:12" x14ac:dyDescent="0.2">
      <c r="A104" s="1879"/>
      <c r="B104" s="384" t="s">
        <v>1171</v>
      </c>
      <c r="C104" s="601">
        <v>45085</v>
      </c>
      <c r="D104" s="601">
        <v>84537</v>
      </c>
      <c r="E104" s="601">
        <v>143120</v>
      </c>
      <c r="F104" s="601">
        <v>1265</v>
      </c>
      <c r="G104" s="601">
        <v>520</v>
      </c>
      <c r="H104" s="601">
        <v>1964</v>
      </c>
      <c r="I104" s="601">
        <v>20721</v>
      </c>
      <c r="J104" s="601">
        <v>78112</v>
      </c>
      <c r="K104" s="601">
        <v>48036</v>
      </c>
      <c r="L104" s="601">
        <v>129622</v>
      </c>
    </row>
    <row r="105" spans="1:12" x14ac:dyDescent="0.2">
      <c r="A105" s="1879"/>
      <c r="B105" s="384" t="s">
        <v>1172</v>
      </c>
      <c r="C105" s="601">
        <v>18593</v>
      </c>
      <c r="D105" s="601">
        <v>33370</v>
      </c>
      <c r="E105" s="601">
        <v>72778</v>
      </c>
      <c r="F105" s="601">
        <v>1296</v>
      </c>
      <c r="G105" s="601">
        <v>450</v>
      </c>
      <c r="H105" s="601">
        <v>2425</v>
      </c>
      <c r="I105" s="601">
        <v>11249</v>
      </c>
      <c r="J105" s="601">
        <v>36979</v>
      </c>
      <c r="K105" s="601">
        <v>28721</v>
      </c>
      <c r="L105" s="601">
        <v>51963</v>
      </c>
    </row>
    <row r="106" spans="1:12" x14ac:dyDescent="0.2">
      <c r="A106" s="1879"/>
      <c r="B106" s="384" t="s">
        <v>1173</v>
      </c>
      <c r="C106" s="601">
        <v>3632</v>
      </c>
      <c r="D106" s="601">
        <v>5932</v>
      </c>
      <c r="E106" s="601">
        <v>16793</v>
      </c>
      <c r="F106" s="601">
        <v>448</v>
      </c>
      <c r="G106" s="601">
        <v>166</v>
      </c>
      <c r="H106" s="601">
        <v>1899</v>
      </c>
      <c r="I106" s="601">
        <v>3276</v>
      </c>
      <c r="J106" s="601">
        <v>7933</v>
      </c>
      <c r="K106" s="601">
        <v>8097</v>
      </c>
      <c r="L106" s="601">
        <v>9564</v>
      </c>
    </row>
    <row r="107" spans="1:12" ht="13.5" thickBot="1" x14ac:dyDescent="0.25">
      <c r="A107" s="1880"/>
      <c r="B107" s="1016" t="s">
        <v>1174</v>
      </c>
      <c r="C107" s="1017">
        <v>149851</v>
      </c>
      <c r="D107" s="1017">
        <v>249855</v>
      </c>
      <c r="E107" s="1017">
        <v>387158</v>
      </c>
      <c r="F107" s="1017">
        <v>3777</v>
      </c>
      <c r="G107" s="1017">
        <v>1431</v>
      </c>
      <c r="H107" s="1017">
        <v>7340</v>
      </c>
      <c r="I107" s="1017">
        <v>66658</v>
      </c>
      <c r="J107" s="1017">
        <v>218495</v>
      </c>
      <c r="K107" s="1017">
        <v>114553</v>
      </c>
      <c r="L107" s="1017">
        <v>399706</v>
      </c>
    </row>
    <row r="108" spans="1:12" x14ac:dyDescent="0.2">
      <c r="A108" s="1878" t="s">
        <v>1422</v>
      </c>
      <c r="B108" s="599" t="s">
        <v>1169</v>
      </c>
      <c r="C108" s="600">
        <v>1059</v>
      </c>
      <c r="D108" s="600">
        <v>1209</v>
      </c>
      <c r="E108" s="600">
        <v>1836</v>
      </c>
      <c r="F108" s="600">
        <v>22</v>
      </c>
      <c r="G108" s="600">
        <v>5</v>
      </c>
      <c r="H108" s="600">
        <v>154</v>
      </c>
      <c r="I108" s="603">
        <v>702</v>
      </c>
      <c r="J108" s="603">
        <v>1222</v>
      </c>
      <c r="K108" s="603">
        <v>93</v>
      </c>
      <c r="L108" s="600">
        <v>2268</v>
      </c>
    </row>
    <row r="109" spans="1:12" x14ac:dyDescent="0.2">
      <c r="A109" s="1879"/>
      <c r="B109" s="384" t="s">
        <v>1170</v>
      </c>
      <c r="C109" s="601">
        <v>7428</v>
      </c>
      <c r="D109" s="601">
        <v>8811</v>
      </c>
      <c r="E109" s="601">
        <v>15343</v>
      </c>
      <c r="F109" s="601">
        <v>108</v>
      </c>
      <c r="G109" s="601">
        <v>61</v>
      </c>
      <c r="H109" s="601">
        <v>641</v>
      </c>
      <c r="I109" s="601">
        <v>6479</v>
      </c>
      <c r="J109" s="601">
        <v>8994</v>
      </c>
      <c r="K109" s="601">
        <v>680</v>
      </c>
      <c r="L109" s="601">
        <v>16239</v>
      </c>
    </row>
    <row r="110" spans="1:12" x14ac:dyDescent="0.2">
      <c r="A110" s="1879"/>
      <c r="B110" s="384" t="s">
        <v>1171</v>
      </c>
      <c r="C110" s="601">
        <v>6243</v>
      </c>
      <c r="D110" s="601">
        <v>7295</v>
      </c>
      <c r="E110" s="601">
        <v>12083</v>
      </c>
      <c r="F110" s="601">
        <v>169</v>
      </c>
      <c r="G110" s="601">
        <v>87</v>
      </c>
      <c r="H110" s="601">
        <v>1276</v>
      </c>
      <c r="I110" s="601">
        <v>3369</v>
      </c>
      <c r="J110" s="601">
        <v>8803</v>
      </c>
      <c r="K110" s="601">
        <v>1443</v>
      </c>
      <c r="L110" s="601">
        <v>13538</v>
      </c>
    </row>
    <row r="111" spans="1:12" x14ac:dyDescent="0.2">
      <c r="A111" s="1879"/>
      <c r="B111" s="384" t="s">
        <v>1172</v>
      </c>
      <c r="C111" s="601">
        <v>4199</v>
      </c>
      <c r="D111" s="601">
        <v>4849</v>
      </c>
      <c r="E111" s="601">
        <v>7746</v>
      </c>
      <c r="F111" s="601">
        <v>157</v>
      </c>
      <c r="G111" s="601">
        <v>78</v>
      </c>
      <c r="H111" s="601">
        <v>1223</v>
      </c>
      <c r="I111" s="601">
        <v>1889</v>
      </c>
      <c r="J111" s="601">
        <v>5941</v>
      </c>
      <c r="K111" s="601">
        <v>1374</v>
      </c>
      <c r="L111" s="601">
        <v>9048</v>
      </c>
    </row>
    <row r="112" spans="1:12" s="431" customFormat="1" x14ac:dyDescent="0.2">
      <c r="A112" s="1879"/>
      <c r="B112" s="384" t="s">
        <v>1173</v>
      </c>
      <c r="C112" s="601">
        <v>1084</v>
      </c>
      <c r="D112" s="601">
        <v>1220</v>
      </c>
      <c r="E112" s="601">
        <v>1505</v>
      </c>
      <c r="F112" s="601">
        <v>101</v>
      </c>
      <c r="G112" s="601">
        <v>29</v>
      </c>
      <c r="H112" s="601">
        <v>773</v>
      </c>
      <c r="I112" s="601">
        <v>460</v>
      </c>
      <c r="J112" s="601">
        <v>1376</v>
      </c>
      <c r="K112" s="601">
        <v>572</v>
      </c>
      <c r="L112" s="601">
        <v>2304</v>
      </c>
    </row>
    <row r="113" spans="1:12" ht="13.5" thickBot="1" x14ac:dyDescent="0.25">
      <c r="A113" s="1880"/>
      <c r="B113" s="430" t="s">
        <v>1174</v>
      </c>
      <c r="C113" s="602">
        <v>20013</v>
      </c>
      <c r="D113" s="602">
        <v>23384</v>
      </c>
      <c r="E113" s="602">
        <v>38513</v>
      </c>
      <c r="F113" s="602">
        <v>557</v>
      </c>
      <c r="G113" s="602">
        <v>260</v>
      </c>
      <c r="H113" s="602">
        <v>4067</v>
      </c>
      <c r="I113" s="602">
        <v>12899</v>
      </c>
      <c r="J113" s="602">
        <v>26336</v>
      </c>
      <c r="K113" s="602">
        <v>4162</v>
      </c>
      <c r="L113" s="602">
        <v>43397</v>
      </c>
    </row>
    <row r="114" spans="1:12" x14ac:dyDescent="0.2">
      <c r="A114" s="779" t="s">
        <v>3387</v>
      </c>
      <c r="B114" s="595"/>
      <c r="C114" s="595"/>
      <c r="D114" s="595"/>
      <c r="E114" s="596"/>
      <c r="F114" s="596"/>
      <c r="G114" s="596"/>
      <c r="H114" s="596"/>
      <c r="I114" s="597"/>
      <c r="J114" s="597"/>
      <c r="K114" s="597"/>
      <c r="L114" s="596"/>
    </row>
    <row r="115" spans="1:12" x14ac:dyDescent="0.2">
      <c r="A115" s="778" t="s">
        <v>3386</v>
      </c>
      <c r="B115" s="433"/>
      <c r="C115" s="433"/>
      <c r="D115" s="433"/>
      <c r="E115" s="309"/>
      <c r="F115" s="309"/>
      <c r="G115" s="309"/>
      <c r="H115" s="309"/>
      <c r="I115" s="309"/>
      <c r="J115" s="309"/>
      <c r="K115" s="309"/>
      <c r="L115" s="309"/>
    </row>
    <row r="116" spans="1:12" x14ac:dyDescent="0.2">
      <c r="A116" s="433"/>
      <c r="B116" s="433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</row>
    <row r="117" spans="1:12" s="451" customFormat="1" ht="12.95" customHeight="1" x14ac:dyDescent="0.2">
      <c r="A117" s="677"/>
      <c r="B117" s="432"/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</row>
    <row r="118" spans="1:12" s="451" customFormat="1" ht="12.95" customHeight="1" x14ac:dyDescent="0.2">
      <c r="A118" s="677"/>
      <c r="B118" s="432"/>
      <c r="C118" s="309"/>
      <c r="D118" s="309"/>
      <c r="E118" s="309"/>
      <c r="F118" s="309"/>
      <c r="G118" s="309"/>
      <c r="H118" s="309"/>
      <c r="I118" s="309"/>
      <c r="J118" s="309"/>
      <c r="K118" s="309"/>
      <c r="L118" s="309"/>
    </row>
    <row r="119" spans="1:12" s="451" customFormat="1" ht="12.95" customHeight="1" x14ac:dyDescent="0.2">
      <c r="A119" s="67"/>
      <c r="B119" s="308"/>
      <c r="C119" s="309"/>
      <c r="D119" s="309"/>
      <c r="E119" s="309"/>
      <c r="F119" s="309"/>
      <c r="G119" s="309"/>
      <c r="H119" s="309"/>
      <c r="I119" s="309"/>
      <c r="J119" s="309"/>
      <c r="K119" s="309"/>
      <c r="L119" s="309"/>
    </row>
    <row r="120" spans="1:12" x14ac:dyDescent="0.2">
      <c r="A120" s="433"/>
      <c r="B120" s="433"/>
      <c r="C120" s="309"/>
      <c r="D120" s="309"/>
      <c r="E120" s="309"/>
      <c r="F120" s="309"/>
      <c r="G120" s="309"/>
      <c r="H120" s="309"/>
      <c r="I120" s="309"/>
      <c r="J120" s="309"/>
      <c r="K120" s="309"/>
      <c r="L120" s="309"/>
    </row>
    <row r="121" spans="1:12" x14ac:dyDescent="0.2">
      <c r="A121" s="433"/>
      <c r="B121" s="433"/>
      <c r="C121" s="309"/>
      <c r="D121" s="309"/>
      <c r="E121" s="309"/>
      <c r="F121" s="309"/>
      <c r="G121" s="309"/>
      <c r="H121" s="309"/>
      <c r="I121" s="309"/>
      <c r="J121" s="309"/>
      <c r="K121" s="309"/>
      <c r="L121" s="309"/>
    </row>
    <row r="122" spans="1:12" x14ac:dyDescent="0.2">
      <c r="A122" s="433"/>
      <c r="B122" s="433"/>
      <c r="C122" s="433"/>
      <c r="D122" s="433"/>
      <c r="E122" s="309"/>
      <c r="F122" s="309"/>
      <c r="G122" s="309"/>
      <c r="H122" s="309"/>
      <c r="I122" s="309"/>
      <c r="J122" s="309"/>
      <c r="K122" s="309"/>
      <c r="L122" s="309"/>
    </row>
    <row r="123" spans="1:12" x14ac:dyDescent="0.2">
      <c r="A123" s="433"/>
      <c r="B123" s="433"/>
      <c r="C123" s="433"/>
      <c r="D123" s="433"/>
      <c r="E123" s="309"/>
      <c r="F123" s="309"/>
      <c r="G123" s="309"/>
      <c r="H123" s="309"/>
      <c r="I123" s="309"/>
      <c r="J123" s="309"/>
      <c r="K123" s="309"/>
      <c r="L123" s="309"/>
    </row>
    <row r="124" spans="1:12" x14ac:dyDescent="0.2">
      <c r="A124" s="598"/>
      <c r="B124" s="598"/>
      <c r="C124" s="598"/>
      <c r="D124" s="598"/>
      <c r="E124" s="439"/>
      <c r="F124" s="439"/>
      <c r="G124" s="439"/>
      <c r="H124" s="439"/>
      <c r="I124" s="439"/>
      <c r="J124" s="439"/>
      <c r="K124" s="439"/>
      <c r="L124" s="439"/>
    </row>
    <row r="125" spans="1:12" x14ac:dyDescent="0.2">
      <c r="A125" s="598"/>
      <c r="B125" s="598"/>
      <c r="C125" s="598"/>
      <c r="D125" s="598"/>
      <c r="E125" s="309"/>
      <c r="F125" s="309"/>
      <c r="G125" s="309"/>
      <c r="H125" s="309"/>
      <c r="I125" s="309"/>
      <c r="J125" s="309"/>
      <c r="K125" s="309"/>
      <c r="L125" s="309"/>
    </row>
    <row r="126" spans="1:12" x14ac:dyDescent="0.2">
      <c r="A126" s="364"/>
      <c r="B126" s="364"/>
      <c r="C126" s="364"/>
      <c r="D126" s="364"/>
      <c r="E126" s="364"/>
      <c r="F126" s="364"/>
      <c r="G126" s="364"/>
      <c r="H126" s="364"/>
      <c r="I126" s="364"/>
      <c r="J126" s="364"/>
      <c r="K126" s="364"/>
      <c r="L126" s="364"/>
    </row>
    <row r="127" spans="1:12" x14ac:dyDescent="0.2">
      <c r="A127" s="364"/>
      <c r="B127" s="364"/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</row>
    <row r="128" spans="1:12" x14ac:dyDescent="0.2">
      <c r="A128" s="364"/>
      <c r="B128" s="364"/>
      <c r="C128" s="364"/>
      <c r="D128" s="364"/>
      <c r="E128" s="364"/>
      <c r="F128" s="364"/>
      <c r="G128" s="364"/>
      <c r="H128" s="364"/>
      <c r="I128" s="364"/>
      <c r="J128" s="364"/>
      <c r="K128" s="364"/>
      <c r="L128" s="364"/>
    </row>
    <row r="129" spans="1:12" x14ac:dyDescent="0.2">
      <c r="A129" s="364"/>
      <c r="B129" s="364"/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</row>
    <row r="130" spans="1:12" x14ac:dyDescent="0.2">
      <c r="A130" s="364"/>
      <c r="B130" s="364"/>
      <c r="C130" s="364"/>
      <c r="D130" s="364"/>
      <c r="E130" s="364"/>
      <c r="F130" s="364"/>
      <c r="G130" s="364"/>
      <c r="H130" s="364"/>
      <c r="I130" s="364"/>
      <c r="J130" s="364"/>
      <c r="K130" s="364"/>
      <c r="L130" s="364"/>
    </row>
    <row r="131" spans="1:12" x14ac:dyDescent="0.2">
      <c r="A131" s="364"/>
      <c r="B131" s="364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</row>
    <row r="132" spans="1:12" x14ac:dyDescent="0.2">
      <c r="A132" s="364"/>
      <c r="B132" s="364"/>
      <c r="C132" s="364"/>
      <c r="D132" s="364"/>
      <c r="E132" s="364"/>
      <c r="F132" s="364"/>
      <c r="G132" s="364"/>
      <c r="H132" s="364"/>
      <c r="I132" s="364"/>
      <c r="J132" s="364"/>
      <c r="K132" s="364"/>
      <c r="L132" s="364"/>
    </row>
    <row r="133" spans="1:12" x14ac:dyDescent="0.2">
      <c r="A133" s="364"/>
      <c r="B133" s="364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</row>
    <row r="134" spans="1:12" x14ac:dyDescent="0.2">
      <c r="A134" s="364"/>
      <c r="B134" s="364"/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</row>
    <row r="135" spans="1:12" x14ac:dyDescent="0.2">
      <c r="A135" s="364"/>
      <c r="B135" s="364"/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</row>
    <row r="136" spans="1:12" x14ac:dyDescent="0.2">
      <c r="A136" s="364"/>
      <c r="B136" s="364"/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</row>
    <row r="137" spans="1:12" x14ac:dyDescent="0.2">
      <c r="A137" s="364"/>
      <c r="B137" s="364"/>
      <c r="C137" s="364"/>
      <c r="D137" s="364"/>
      <c r="E137" s="364"/>
      <c r="F137" s="364"/>
      <c r="G137" s="364"/>
      <c r="H137" s="364"/>
      <c r="I137" s="364"/>
      <c r="J137" s="364"/>
      <c r="K137" s="364"/>
      <c r="L137" s="364"/>
    </row>
    <row r="138" spans="1:12" x14ac:dyDescent="0.2">
      <c r="A138" s="364"/>
      <c r="B138" s="364"/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</row>
    <row r="139" spans="1:12" x14ac:dyDescent="0.2">
      <c r="A139" s="364"/>
      <c r="B139" s="364"/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</row>
    <row r="140" spans="1:12" x14ac:dyDescent="0.2">
      <c r="A140" s="364"/>
      <c r="B140" s="364"/>
      <c r="C140" s="364"/>
      <c r="D140" s="364"/>
      <c r="E140" s="364"/>
      <c r="F140" s="364"/>
      <c r="G140" s="364"/>
      <c r="H140" s="364"/>
      <c r="I140" s="364"/>
      <c r="J140" s="364"/>
      <c r="K140" s="364"/>
      <c r="L140" s="364"/>
    </row>
    <row r="141" spans="1:12" x14ac:dyDescent="0.2">
      <c r="A141" s="364"/>
      <c r="B141" s="364"/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</row>
    <row r="142" spans="1:12" x14ac:dyDescent="0.2">
      <c r="A142" s="364"/>
      <c r="B142" s="364"/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</row>
    <row r="143" spans="1:12" x14ac:dyDescent="0.2">
      <c r="A143" s="364"/>
      <c r="B143" s="364"/>
      <c r="C143" s="364"/>
      <c r="D143" s="364"/>
      <c r="E143" s="364"/>
      <c r="F143" s="364"/>
      <c r="G143" s="364"/>
      <c r="H143" s="364"/>
      <c r="I143" s="364"/>
      <c r="J143" s="364"/>
      <c r="K143" s="364"/>
      <c r="L143" s="364"/>
    </row>
    <row r="144" spans="1:12" x14ac:dyDescent="0.2">
      <c r="A144" s="364"/>
      <c r="B144" s="364"/>
      <c r="C144" s="364"/>
      <c r="D144" s="364"/>
      <c r="E144" s="364"/>
      <c r="F144" s="364"/>
      <c r="G144" s="364"/>
      <c r="H144" s="364"/>
      <c r="I144" s="364"/>
      <c r="J144" s="364"/>
      <c r="K144" s="364"/>
      <c r="L144" s="364"/>
    </row>
    <row r="145" spans="1:12" x14ac:dyDescent="0.2">
      <c r="A145" s="364"/>
      <c r="B145" s="364"/>
      <c r="C145" s="364"/>
      <c r="D145" s="364"/>
      <c r="E145" s="364"/>
      <c r="F145" s="364"/>
      <c r="G145" s="364"/>
      <c r="H145" s="364"/>
      <c r="I145" s="364"/>
      <c r="J145" s="364"/>
      <c r="K145" s="364"/>
      <c r="L145" s="364"/>
    </row>
    <row r="146" spans="1:12" x14ac:dyDescent="0.2">
      <c r="A146" s="364"/>
      <c r="B146" s="364"/>
      <c r="C146" s="364"/>
      <c r="D146" s="364"/>
      <c r="E146" s="364"/>
      <c r="F146" s="364"/>
      <c r="G146" s="364"/>
      <c r="H146" s="364"/>
      <c r="I146" s="364"/>
      <c r="J146" s="364"/>
      <c r="K146" s="364"/>
      <c r="L146" s="364"/>
    </row>
    <row r="147" spans="1:12" x14ac:dyDescent="0.2">
      <c r="A147" s="364"/>
      <c r="B147" s="364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</row>
    <row r="148" spans="1:12" x14ac:dyDescent="0.2">
      <c r="A148" s="364"/>
      <c r="B148" s="364"/>
      <c r="C148" s="364"/>
      <c r="D148" s="364"/>
      <c r="E148" s="364"/>
      <c r="F148" s="364"/>
      <c r="G148" s="364"/>
      <c r="H148" s="364"/>
      <c r="I148" s="364"/>
      <c r="J148" s="364"/>
      <c r="K148" s="364"/>
      <c r="L148" s="364"/>
    </row>
    <row r="149" spans="1:12" x14ac:dyDescent="0.2">
      <c r="A149" s="364"/>
      <c r="B149" s="364"/>
      <c r="C149" s="364"/>
      <c r="D149" s="364"/>
      <c r="E149" s="364"/>
      <c r="F149" s="364"/>
      <c r="G149" s="364"/>
      <c r="H149" s="364"/>
      <c r="I149" s="364"/>
      <c r="J149" s="364"/>
      <c r="K149" s="364"/>
      <c r="L149" s="364"/>
    </row>
    <row r="150" spans="1:12" x14ac:dyDescent="0.2">
      <c r="A150" s="364"/>
      <c r="B150" s="364"/>
      <c r="C150" s="364"/>
      <c r="D150" s="364"/>
      <c r="E150" s="364"/>
      <c r="F150" s="364"/>
      <c r="G150" s="364"/>
      <c r="H150" s="364"/>
      <c r="I150" s="364"/>
      <c r="J150" s="364"/>
      <c r="K150" s="364"/>
      <c r="L150" s="364"/>
    </row>
    <row r="151" spans="1:12" x14ac:dyDescent="0.2">
      <c r="A151" s="364"/>
      <c r="B151" s="364"/>
      <c r="C151" s="364"/>
      <c r="D151" s="364"/>
      <c r="E151" s="364"/>
      <c r="F151" s="364"/>
      <c r="G151" s="364"/>
      <c r="H151" s="364"/>
      <c r="I151" s="364"/>
      <c r="J151" s="364"/>
      <c r="K151" s="364"/>
      <c r="L151" s="364"/>
    </row>
    <row r="152" spans="1:12" x14ac:dyDescent="0.2">
      <c r="A152" s="364"/>
      <c r="B152" s="364"/>
      <c r="C152" s="364"/>
      <c r="D152" s="364"/>
      <c r="E152" s="364"/>
      <c r="F152" s="364"/>
      <c r="G152" s="364"/>
      <c r="H152" s="364"/>
      <c r="I152" s="364"/>
      <c r="J152" s="364"/>
      <c r="K152" s="364"/>
      <c r="L152" s="364"/>
    </row>
    <row r="153" spans="1:12" x14ac:dyDescent="0.2">
      <c r="A153" s="364"/>
      <c r="B153" s="364"/>
      <c r="C153" s="364"/>
      <c r="D153" s="364"/>
      <c r="E153" s="364"/>
      <c r="F153" s="364"/>
      <c r="G153" s="364"/>
      <c r="H153" s="364"/>
      <c r="I153" s="364"/>
      <c r="J153" s="364"/>
      <c r="K153" s="364"/>
      <c r="L153" s="364"/>
    </row>
    <row r="154" spans="1:12" x14ac:dyDescent="0.2">
      <c r="A154" s="364"/>
      <c r="B154" s="364"/>
      <c r="C154" s="364"/>
      <c r="D154" s="364"/>
      <c r="E154" s="364"/>
      <c r="F154" s="364"/>
      <c r="G154" s="364"/>
      <c r="H154" s="364"/>
      <c r="I154" s="364"/>
      <c r="J154" s="364"/>
      <c r="K154" s="364"/>
      <c r="L154" s="364"/>
    </row>
    <row r="155" spans="1:12" x14ac:dyDescent="0.2">
      <c r="A155" s="364"/>
      <c r="B155" s="364"/>
      <c r="C155" s="364"/>
      <c r="D155" s="364"/>
      <c r="E155" s="364"/>
      <c r="F155" s="364"/>
      <c r="G155" s="364"/>
      <c r="H155" s="364"/>
      <c r="I155" s="364"/>
      <c r="J155" s="364"/>
      <c r="K155" s="364"/>
      <c r="L155" s="364"/>
    </row>
    <row r="156" spans="1:12" x14ac:dyDescent="0.2">
      <c r="A156" s="364"/>
      <c r="B156" s="364"/>
      <c r="C156" s="364"/>
      <c r="D156" s="364"/>
      <c r="E156" s="364"/>
      <c r="F156" s="364"/>
      <c r="G156" s="364"/>
      <c r="H156" s="364"/>
      <c r="I156" s="364"/>
      <c r="J156" s="364"/>
      <c r="K156" s="364"/>
      <c r="L156" s="364"/>
    </row>
    <row r="157" spans="1:12" x14ac:dyDescent="0.2">
      <c r="A157" s="364"/>
      <c r="B157" s="364"/>
      <c r="C157" s="364"/>
      <c r="D157" s="364"/>
      <c r="E157" s="364"/>
      <c r="F157" s="364"/>
      <c r="G157" s="364"/>
      <c r="H157" s="364"/>
      <c r="I157" s="364"/>
      <c r="J157" s="364"/>
      <c r="K157" s="364"/>
      <c r="L157" s="364"/>
    </row>
    <row r="158" spans="1:12" x14ac:dyDescent="0.2">
      <c r="A158" s="364"/>
      <c r="B158" s="364"/>
      <c r="C158" s="364"/>
      <c r="D158" s="364"/>
      <c r="E158" s="364"/>
      <c r="F158" s="364"/>
      <c r="G158" s="364"/>
      <c r="H158" s="364"/>
      <c r="I158" s="364"/>
      <c r="J158" s="364"/>
      <c r="K158" s="364"/>
      <c r="L158" s="364"/>
    </row>
    <row r="159" spans="1:12" x14ac:dyDescent="0.2">
      <c r="A159" s="364"/>
      <c r="B159" s="364"/>
      <c r="C159" s="364"/>
      <c r="D159" s="364"/>
      <c r="E159" s="364"/>
      <c r="F159" s="364"/>
      <c r="G159" s="364"/>
      <c r="H159" s="364"/>
      <c r="I159" s="364"/>
      <c r="J159" s="364"/>
      <c r="K159" s="364"/>
      <c r="L159" s="364"/>
    </row>
    <row r="160" spans="1:12" x14ac:dyDescent="0.2">
      <c r="A160" s="364"/>
      <c r="B160" s="364"/>
      <c r="C160" s="364"/>
      <c r="D160" s="364"/>
      <c r="E160" s="364"/>
      <c r="F160" s="364"/>
      <c r="G160" s="364"/>
      <c r="H160" s="364"/>
      <c r="I160" s="364"/>
      <c r="J160" s="364"/>
      <c r="K160" s="364"/>
      <c r="L160" s="364"/>
    </row>
    <row r="161" spans="1:12" x14ac:dyDescent="0.2">
      <c r="A161" s="364"/>
      <c r="B161" s="364"/>
      <c r="C161" s="364"/>
      <c r="D161" s="364"/>
      <c r="E161" s="364"/>
      <c r="F161" s="364"/>
      <c r="G161" s="364"/>
      <c r="H161" s="364"/>
      <c r="I161" s="364"/>
      <c r="J161" s="364"/>
      <c r="K161" s="364"/>
      <c r="L161" s="364"/>
    </row>
    <row r="162" spans="1:12" x14ac:dyDescent="0.2">
      <c r="A162" s="364"/>
      <c r="B162" s="364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</row>
    <row r="163" spans="1:12" x14ac:dyDescent="0.2">
      <c r="A163" s="364"/>
      <c r="B163" s="364"/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</row>
    <row r="164" spans="1:12" x14ac:dyDescent="0.2">
      <c r="A164" s="364"/>
      <c r="B164" s="364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</row>
    <row r="165" spans="1:12" x14ac:dyDescent="0.2">
      <c r="A165" s="364"/>
      <c r="B165" s="364"/>
      <c r="C165" s="364"/>
      <c r="D165" s="364"/>
      <c r="E165" s="364"/>
      <c r="F165" s="364"/>
      <c r="G165" s="364"/>
      <c r="H165" s="364"/>
      <c r="I165" s="364"/>
      <c r="J165" s="364"/>
      <c r="K165" s="364"/>
      <c r="L165" s="364"/>
    </row>
    <row r="166" spans="1:12" x14ac:dyDescent="0.2">
      <c r="A166" s="364"/>
      <c r="B166" s="364"/>
      <c r="C166" s="364"/>
      <c r="D166" s="364"/>
      <c r="E166" s="364"/>
      <c r="F166" s="364"/>
      <c r="G166" s="364"/>
      <c r="H166" s="364"/>
      <c r="I166" s="364"/>
      <c r="J166" s="364"/>
      <c r="K166" s="364"/>
      <c r="L166" s="364"/>
    </row>
    <row r="167" spans="1:12" x14ac:dyDescent="0.2">
      <c r="A167" s="364"/>
      <c r="B167" s="364"/>
      <c r="C167" s="364"/>
      <c r="D167" s="364"/>
      <c r="E167" s="364"/>
      <c r="F167" s="364"/>
      <c r="G167" s="364"/>
      <c r="H167" s="364"/>
      <c r="I167" s="364"/>
      <c r="J167" s="364"/>
      <c r="K167" s="364"/>
      <c r="L167" s="364"/>
    </row>
    <row r="168" spans="1:12" x14ac:dyDescent="0.2">
      <c r="A168" s="364"/>
      <c r="B168" s="364"/>
      <c r="C168" s="364"/>
      <c r="D168" s="364"/>
      <c r="E168" s="364"/>
      <c r="F168" s="364"/>
      <c r="G168" s="364"/>
      <c r="H168" s="364"/>
      <c r="I168" s="364"/>
      <c r="J168" s="364"/>
      <c r="K168" s="364"/>
      <c r="L168" s="364"/>
    </row>
    <row r="169" spans="1:12" x14ac:dyDescent="0.2">
      <c r="A169" s="364"/>
      <c r="B169" s="364"/>
      <c r="C169" s="364"/>
      <c r="D169" s="364"/>
      <c r="E169" s="364"/>
      <c r="F169" s="364"/>
      <c r="G169" s="364"/>
      <c r="H169" s="364"/>
      <c r="I169" s="364"/>
      <c r="J169" s="364"/>
      <c r="K169" s="364"/>
      <c r="L169" s="364"/>
    </row>
    <row r="170" spans="1:12" x14ac:dyDescent="0.2">
      <c r="A170" s="364"/>
      <c r="B170" s="364"/>
      <c r="C170" s="364"/>
      <c r="D170" s="364"/>
      <c r="E170" s="364"/>
      <c r="F170" s="364"/>
      <c r="G170" s="364"/>
      <c r="H170" s="364"/>
      <c r="I170" s="364"/>
      <c r="J170" s="364"/>
      <c r="K170" s="364"/>
      <c r="L170" s="364"/>
    </row>
    <row r="171" spans="1:12" x14ac:dyDescent="0.2">
      <c r="A171" s="364"/>
      <c r="B171" s="364"/>
      <c r="C171" s="364"/>
      <c r="D171" s="364"/>
      <c r="E171" s="364"/>
      <c r="F171" s="364"/>
      <c r="G171" s="364"/>
      <c r="H171" s="364"/>
      <c r="I171" s="364"/>
      <c r="J171" s="364"/>
      <c r="K171" s="364"/>
      <c r="L171" s="364"/>
    </row>
    <row r="172" spans="1:12" x14ac:dyDescent="0.2">
      <c r="A172" s="364"/>
      <c r="B172" s="364"/>
      <c r="C172" s="364"/>
      <c r="D172" s="364"/>
      <c r="E172" s="364"/>
      <c r="F172" s="364"/>
      <c r="G172" s="364"/>
      <c r="H172" s="364"/>
      <c r="I172" s="364"/>
      <c r="J172" s="364"/>
      <c r="K172" s="364"/>
      <c r="L172" s="364"/>
    </row>
    <row r="173" spans="1:12" x14ac:dyDescent="0.2">
      <c r="A173" s="364"/>
      <c r="B173" s="364"/>
      <c r="C173" s="364"/>
      <c r="D173" s="364"/>
      <c r="E173" s="364"/>
      <c r="F173" s="364"/>
      <c r="G173" s="364"/>
      <c r="H173" s="364"/>
      <c r="I173" s="364"/>
      <c r="J173" s="364"/>
      <c r="K173" s="364"/>
      <c r="L173" s="364"/>
    </row>
    <row r="174" spans="1:12" x14ac:dyDescent="0.2">
      <c r="A174" s="364"/>
      <c r="B174" s="364"/>
      <c r="C174" s="364"/>
      <c r="D174" s="364"/>
      <c r="E174" s="364"/>
      <c r="F174" s="364"/>
      <c r="G174" s="364"/>
      <c r="H174" s="364"/>
      <c r="I174" s="364"/>
      <c r="J174" s="364"/>
      <c r="K174" s="364"/>
      <c r="L174" s="364"/>
    </row>
    <row r="175" spans="1:12" x14ac:dyDescent="0.2">
      <c r="A175" s="364"/>
      <c r="B175" s="364"/>
      <c r="C175" s="364"/>
      <c r="D175" s="364"/>
      <c r="E175" s="364"/>
      <c r="F175" s="364"/>
      <c r="G175" s="364"/>
      <c r="H175" s="364"/>
      <c r="I175" s="364"/>
      <c r="J175" s="364"/>
      <c r="K175" s="364"/>
      <c r="L175" s="364"/>
    </row>
    <row r="176" spans="1:12" x14ac:dyDescent="0.2">
      <c r="A176" s="364"/>
      <c r="B176" s="364"/>
      <c r="C176" s="364"/>
      <c r="D176" s="364"/>
      <c r="E176" s="364"/>
      <c r="F176" s="364"/>
      <c r="G176" s="364"/>
      <c r="H176" s="364"/>
      <c r="I176" s="364"/>
      <c r="J176" s="364"/>
      <c r="K176" s="364"/>
      <c r="L176" s="364"/>
    </row>
    <row r="177" spans="1:12" x14ac:dyDescent="0.2">
      <c r="A177" s="364"/>
      <c r="B177" s="364"/>
      <c r="C177" s="364"/>
      <c r="D177" s="364"/>
      <c r="E177" s="364"/>
      <c r="F177" s="364"/>
      <c r="G177" s="364"/>
      <c r="H177" s="364"/>
      <c r="I177" s="364"/>
      <c r="J177" s="364"/>
      <c r="K177" s="364"/>
      <c r="L177" s="364"/>
    </row>
    <row r="178" spans="1:12" x14ac:dyDescent="0.2">
      <c r="A178" s="364"/>
      <c r="B178" s="364"/>
      <c r="C178" s="364"/>
      <c r="D178" s="364"/>
      <c r="E178" s="364"/>
      <c r="F178" s="364"/>
      <c r="G178" s="364"/>
      <c r="H178" s="364"/>
      <c r="I178" s="364"/>
      <c r="J178" s="364"/>
      <c r="K178" s="364"/>
      <c r="L178" s="364"/>
    </row>
    <row r="179" spans="1:12" x14ac:dyDescent="0.2">
      <c r="A179" s="364"/>
      <c r="B179" s="364"/>
      <c r="C179" s="364"/>
      <c r="D179" s="364"/>
      <c r="E179" s="364"/>
      <c r="F179" s="364"/>
      <c r="G179" s="364"/>
      <c r="H179" s="364"/>
      <c r="I179" s="364"/>
      <c r="J179" s="364"/>
      <c r="K179" s="364"/>
      <c r="L179" s="364"/>
    </row>
    <row r="180" spans="1:12" x14ac:dyDescent="0.2">
      <c r="A180" s="364"/>
      <c r="B180" s="364"/>
      <c r="C180" s="364"/>
      <c r="D180" s="364"/>
      <c r="E180" s="364"/>
      <c r="F180" s="364"/>
      <c r="G180" s="364"/>
      <c r="H180" s="364"/>
      <c r="I180" s="364"/>
      <c r="J180" s="364"/>
      <c r="K180" s="364"/>
      <c r="L180" s="364"/>
    </row>
    <row r="181" spans="1:12" x14ac:dyDescent="0.2">
      <c r="A181" s="364"/>
      <c r="B181" s="364"/>
      <c r="C181" s="364"/>
      <c r="D181" s="364"/>
      <c r="E181" s="364"/>
      <c r="F181" s="364"/>
      <c r="G181" s="364"/>
      <c r="H181" s="364"/>
      <c r="I181" s="364"/>
      <c r="J181" s="364"/>
      <c r="K181" s="364"/>
      <c r="L181" s="364"/>
    </row>
    <row r="182" spans="1:12" x14ac:dyDescent="0.2">
      <c r="A182" s="364"/>
      <c r="B182" s="364"/>
      <c r="C182" s="364"/>
      <c r="D182" s="364"/>
      <c r="E182" s="364"/>
      <c r="F182" s="364"/>
      <c r="G182" s="364"/>
      <c r="H182" s="364"/>
      <c r="I182" s="364"/>
      <c r="J182" s="364"/>
      <c r="K182" s="364"/>
      <c r="L182" s="364"/>
    </row>
    <row r="183" spans="1:12" x14ac:dyDescent="0.2">
      <c r="A183" s="364"/>
      <c r="B183" s="364"/>
      <c r="C183" s="364"/>
      <c r="D183" s="364"/>
      <c r="E183" s="364"/>
      <c r="F183" s="364"/>
      <c r="G183" s="364"/>
      <c r="H183" s="364"/>
      <c r="I183" s="364"/>
      <c r="J183" s="364"/>
      <c r="K183" s="364"/>
      <c r="L183" s="364"/>
    </row>
    <row r="184" spans="1:12" x14ac:dyDescent="0.2">
      <c r="A184" s="364"/>
      <c r="B184" s="364"/>
      <c r="C184" s="364"/>
      <c r="D184" s="364"/>
      <c r="E184" s="364"/>
      <c r="F184" s="364"/>
      <c r="G184" s="364"/>
      <c r="H184" s="364"/>
      <c r="I184" s="364"/>
      <c r="J184" s="364"/>
      <c r="K184" s="364"/>
      <c r="L184" s="364"/>
    </row>
    <row r="185" spans="1:12" x14ac:dyDescent="0.2">
      <c r="A185" s="364"/>
      <c r="B185" s="364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</row>
    <row r="186" spans="1:12" x14ac:dyDescent="0.2">
      <c r="A186" s="364"/>
      <c r="B186" s="364"/>
      <c r="C186" s="364"/>
      <c r="D186" s="364"/>
      <c r="E186" s="364"/>
      <c r="F186" s="364"/>
      <c r="G186" s="364"/>
      <c r="H186" s="364"/>
      <c r="I186" s="364"/>
      <c r="J186" s="364"/>
      <c r="K186" s="364"/>
      <c r="L186" s="364"/>
    </row>
    <row r="187" spans="1:12" x14ac:dyDescent="0.2">
      <c r="A187" s="364"/>
      <c r="B187" s="364"/>
      <c r="C187" s="364"/>
      <c r="D187" s="364"/>
      <c r="E187" s="364"/>
      <c r="F187" s="364"/>
      <c r="G187" s="364"/>
      <c r="H187" s="364"/>
      <c r="I187" s="364"/>
      <c r="J187" s="364"/>
      <c r="K187" s="364"/>
      <c r="L187" s="364"/>
    </row>
    <row r="188" spans="1:12" x14ac:dyDescent="0.2">
      <c r="A188" s="364"/>
      <c r="B188" s="364"/>
      <c r="C188" s="364"/>
      <c r="D188" s="364"/>
      <c r="E188" s="364"/>
      <c r="F188" s="364"/>
      <c r="G188" s="364"/>
      <c r="H188" s="364"/>
      <c r="I188" s="364"/>
      <c r="J188" s="364"/>
      <c r="K188" s="364"/>
      <c r="L188" s="364"/>
    </row>
    <row r="189" spans="1:12" x14ac:dyDescent="0.2">
      <c r="A189" s="364"/>
      <c r="B189" s="364"/>
      <c r="C189" s="364"/>
      <c r="D189" s="364"/>
      <c r="E189" s="364"/>
      <c r="F189" s="364"/>
      <c r="G189" s="364"/>
      <c r="H189" s="364"/>
      <c r="I189" s="364"/>
      <c r="J189" s="364"/>
      <c r="K189" s="364"/>
      <c r="L189" s="364"/>
    </row>
    <row r="190" spans="1:12" x14ac:dyDescent="0.2">
      <c r="A190" s="364"/>
      <c r="B190" s="364"/>
      <c r="C190" s="364"/>
      <c r="D190" s="364"/>
      <c r="E190" s="364"/>
      <c r="F190" s="364"/>
      <c r="G190" s="364"/>
      <c r="H190" s="364"/>
      <c r="I190" s="364"/>
      <c r="J190" s="364"/>
      <c r="K190" s="364"/>
      <c r="L190" s="364"/>
    </row>
    <row r="191" spans="1:12" x14ac:dyDescent="0.2">
      <c r="A191" s="364"/>
      <c r="B191" s="364"/>
      <c r="C191" s="364"/>
      <c r="D191" s="364"/>
      <c r="E191" s="364"/>
      <c r="F191" s="364"/>
      <c r="G191" s="364"/>
      <c r="H191" s="364"/>
      <c r="I191" s="364"/>
      <c r="J191" s="364"/>
      <c r="K191" s="364"/>
      <c r="L191" s="364"/>
    </row>
    <row r="192" spans="1:12" x14ac:dyDescent="0.2">
      <c r="A192" s="364"/>
      <c r="B192" s="364"/>
      <c r="C192" s="364"/>
      <c r="D192" s="364"/>
      <c r="E192" s="364"/>
      <c r="F192" s="364"/>
      <c r="G192" s="364"/>
      <c r="H192" s="364"/>
      <c r="I192" s="364"/>
      <c r="J192" s="364"/>
      <c r="K192" s="364"/>
      <c r="L192" s="364"/>
    </row>
    <row r="193" spans="1:12" x14ac:dyDescent="0.2">
      <c r="A193" s="364"/>
      <c r="B193" s="364"/>
      <c r="C193" s="364"/>
      <c r="D193" s="364"/>
      <c r="E193" s="364"/>
      <c r="F193" s="364"/>
      <c r="G193" s="364"/>
      <c r="H193" s="364"/>
      <c r="I193" s="364"/>
      <c r="J193" s="364"/>
      <c r="K193" s="364"/>
      <c r="L193" s="364"/>
    </row>
    <row r="194" spans="1:12" x14ac:dyDescent="0.2">
      <c r="A194" s="364"/>
      <c r="B194" s="364"/>
      <c r="C194" s="364"/>
      <c r="D194" s="364"/>
      <c r="E194" s="364"/>
      <c r="F194" s="364"/>
      <c r="G194" s="364"/>
      <c r="H194" s="364"/>
      <c r="I194" s="364"/>
      <c r="J194" s="364"/>
      <c r="K194" s="364"/>
      <c r="L194" s="364"/>
    </row>
    <row r="195" spans="1:12" x14ac:dyDescent="0.2">
      <c r="A195" s="364"/>
      <c r="B195" s="364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</row>
    <row r="196" spans="1:12" x14ac:dyDescent="0.2">
      <c r="A196" s="364"/>
      <c r="B196" s="364"/>
      <c r="C196" s="364"/>
      <c r="D196" s="364"/>
      <c r="E196" s="364"/>
      <c r="F196" s="364"/>
      <c r="G196" s="364"/>
      <c r="H196" s="364"/>
      <c r="I196" s="364"/>
      <c r="J196" s="364"/>
      <c r="K196" s="364"/>
      <c r="L196" s="364"/>
    </row>
    <row r="197" spans="1:12" x14ac:dyDescent="0.2">
      <c r="A197" s="364"/>
      <c r="B197" s="364"/>
      <c r="C197" s="364"/>
      <c r="D197" s="364"/>
      <c r="E197" s="364"/>
      <c r="F197" s="364"/>
      <c r="G197" s="364"/>
      <c r="H197" s="364"/>
      <c r="I197" s="364"/>
      <c r="J197" s="364"/>
      <c r="K197" s="364"/>
      <c r="L197" s="364"/>
    </row>
    <row r="198" spans="1:12" x14ac:dyDescent="0.2">
      <c r="A198" s="364"/>
      <c r="B198" s="364"/>
      <c r="C198" s="364"/>
      <c r="D198" s="364"/>
      <c r="E198" s="364"/>
      <c r="F198" s="364"/>
      <c r="G198" s="364"/>
      <c r="H198" s="364"/>
      <c r="I198" s="364"/>
      <c r="J198" s="364"/>
      <c r="K198" s="364"/>
      <c r="L198" s="364"/>
    </row>
    <row r="199" spans="1:12" x14ac:dyDescent="0.2">
      <c r="A199" s="364"/>
      <c r="B199" s="364"/>
      <c r="C199" s="364"/>
      <c r="D199" s="364"/>
      <c r="E199" s="364"/>
      <c r="F199" s="364"/>
      <c r="G199" s="364"/>
      <c r="H199" s="364"/>
      <c r="I199" s="364"/>
      <c r="J199" s="364"/>
      <c r="K199" s="364"/>
      <c r="L199" s="364"/>
    </row>
    <row r="200" spans="1:12" x14ac:dyDescent="0.2">
      <c r="A200" s="364"/>
      <c r="B200" s="364"/>
      <c r="C200" s="364"/>
      <c r="D200" s="364"/>
      <c r="E200" s="364"/>
      <c r="F200" s="364"/>
      <c r="G200" s="364"/>
      <c r="H200" s="364"/>
      <c r="I200" s="364"/>
      <c r="J200" s="364"/>
      <c r="K200" s="364"/>
      <c r="L200" s="364"/>
    </row>
    <row r="201" spans="1:12" x14ac:dyDescent="0.2">
      <c r="A201" s="364"/>
      <c r="B201" s="364"/>
      <c r="C201" s="364"/>
      <c r="D201" s="364"/>
      <c r="E201" s="364"/>
      <c r="F201" s="364"/>
      <c r="G201" s="364"/>
      <c r="H201" s="364"/>
      <c r="I201" s="364"/>
      <c r="J201" s="364"/>
      <c r="K201" s="364"/>
      <c r="L201" s="364"/>
    </row>
    <row r="202" spans="1:12" x14ac:dyDescent="0.2">
      <c r="A202" s="364"/>
      <c r="B202" s="364"/>
      <c r="C202" s="364"/>
      <c r="D202" s="364"/>
      <c r="E202" s="364"/>
      <c r="F202" s="364"/>
      <c r="G202" s="364"/>
      <c r="H202" s="364"/>
      <c r="I202" s="364"/>
      <c r="J202" s="364"/>
      <c r="K202" s="364"/>
      <c r="L202" s="364"/>
    </row>
    <row r="203" spans="1:12" x14ac:dyDescent="0.2">
      <c r="A203" s="364"/>
      <c r="B203" s="364"/>
      <c r="C203" s="364"/>
      <c r="D203" s="364"/>
      <c r="E203" s="364"/>
      <c r="F203" s="364"/>
      <c r="G203" s="364"/>
      <c r="H203" s="364"/>
      <c r="I203" s="364"/>
      <c r="J203" s="364"/>
      <c r="K203" s="364"/>
      <c r="L203" s="364"/>
    </row>
    <row r="204" spans="1:12" x14ac:dyDescent="0.2">
      <c r="A204" s="364"/>
      <c r="B204" s="364"/>
      <c r="C204" s="364"/>
      <c r="D204" s="364"/>
      <c r="E204" s="364"/>
      <c r="F204" s="364"/>
      <c r="G204" s="364"/>
      <c r="H204" s="364"/>
      <c r="I204" s="364"/>
      <c r="J204" s="364"/>
      <c r="K204" s="364"/>
      <c r="L204" s="364"/>
    </row>
    <row r="205" spans="1:12" x14ac:dyDescent="0.2">
      <c r="A205" s="364"/>
      <c r="B205" s="364"/>
      <c r="C205" s="364"/>
      <c r="D205" s="364"/>
      <c r="E205" s="364"/>
      <c r="F205" s="364"/>
      <c r="G205" s="364"/>
      <c r="H205" s="364"/>
      <c r="I205" s="364"/>
      <c r="J205" s="364"/>
      <c r="K205" s="364"/>
      <c r="L205" s="364"/>
    </row>
    <row r="206" spans="1:12" x14ac:dyDescent="0.2">
      <c r="A206" s="364"/>
      <c r="B206" s="364"/>
      <c r="C206" s="364"/>
      <c r="D206" s="364"/>
      <c r="E206" s="364"/>
      <c r="F206" s="364"/>
      <c r="G206" s="364"/>
      <c r="H206" s="364"/>
      <c r="I206" s="364"/>
      <c r="J206" s="364"/>
      <c r="K206" s="364"/>
      <c r="L206" s="364"/>
    </row>
    <row r="207" spans="1:12" x14ac:dyDescent="0.2">
      <c r="A207" s="364"/>
      <c r="B207" s="364"/>
      <c r="C207" s="364"/>
      <c r="D207" s="364"/>
      <c r="E207" s="364"/>
      <c r="F207" s="364"/>
      <c r="G207" s="364"/>
      <c r="H207" s="364"/>
      <c r="I207" s="364"/>
      <c r="J207" s="364"/>
      <c r="K207" s="364"/>
      <c r="L207" s="364"/>
    </row>
    <row r="208" spans="1:12" x14ac:dyDescent="0.2">
      <c r="A208" s="364"/>
      <c r="B208" s="364"/>
      <c r="C208" s="364"/>
      <c r="D208" s="364"/>
      <c r="E208" s="364"/>
      <c r="F208" s="364"/>
      <c r="G208" s="364"/>
      <c r="H208" s="364"/>
      <c r="I208" s="364"/>
      <c r="J208" s="364"/>
      <c r="K208" s="364"/>
      <c r="L208" s="364"/>
    </row>
    <row r="209" spans="1:12" x14ac:dyDescent="0.2">
      <c r="A209" s="364"/>
      <c r="B209" s="364"/>
      <c r="C209" s="364"/>
      <c r="D209" s="364"/>
      <c r="E209" s="364"/>
      <c r="F209" s="364"/>
      <c r="G209" s="364"/>
      <c r="H209" s="364"/>
      <c r="I209" s="364"/>
      <c r="J209" s="364"/>
      <c r="K209" s="364"/>
      <c r="L209" s="364"/>
    </row>
    <row r="210" spans="1:12" x14ac:dyDescent="0.2">
      <c r="A210" s="364"/>
      <c r="B210" s="364"/>
      <c r="C210" s="364"/>
      <c r="D210" s="364"/>
      <c r="E210" s="364"/>
      <c r="F210" s="364"/>
      <c r="G210" s="364"/>
      <c r="H210" s="364"/>
      <c r="I210" s="364"/>
      <c r="J210" s="364"/>
      <c r="K210" s="364"/>
      <c r="L210" s="364"/>
    </row>
    <row r="211" spans="1:12" x14ac:dyDescent="0.2">
      <c r="A211" s="364"/>
      <c r="B211" s="364"/>
      <c r="C211" s="364"/>
      <c r="D211" s="364"/>
      <c r="E211" s="364"/>
      <c r="F211" s="364"/>
      <c r="G211" s="364"/>
      <c r="H211" s="364"/>
      <c r="I211" s="364"/>
      <c r="J211" s="364"/>
      <c r="K211" s="364"/>
      <c r="L211" s="364"/>
    </row>
    <row r="212" spans="1:12" x14ac:dyDescent="0.2">
      <c r="A212" s="364"/>
      <c r="B212" s="364"/>
      <c r="C212" s="364"/>
      <c r="D212" s="364"/>
      <c r="E212" s="364"/>
      <c r="F212" s="364"/>
      <c r="G212" s="364"/>
      <c r="H212" s="364"/>
      <c r="I212" s="364"/>
      <c r="J212" s="364"/>
      <c r="K212" s="364"/>
      <c r="L212" s="364"/>
    </row>
    <row r="213" spans="1:12" x14ac:dyDescent="0.2">
      <c r="A213" s="364"/>
      <c r="B213" s="364"/>
      <c r="C213" s="364"/>
      <c r="D213" s="364"/>
      <c r="E213" s="364"/>
      <c r="F213" s="364"/>
      <c r="G213" s="364"/>
      <c r="H213" s="364"/>
      <c r="I213" s="364"/>
      <c r="J213" s="364"/>
      <c r="K213" s="364"/>
      <c r="L213" s="364"/>
    </row>
    <row r="214" spans="1:12" x14ac:dyDescent="0.2">
      <c r="A214" s="364"/>
      <c r="B214" s="364"/>
      <c r="C214" s="364"/>
      <c r="D214" s="364"/>
      <c r="E214" s="364"/>
      <c r="F214" s="364"/>
      <c r="G214" s="364"/>
      <c r="H214" s="364"/>
      <c r="I214" s="364"/>
      <c r="J214" s="364"/>
      <c r="K214" s="364"/>
      <c r="L214" s="364"/>
    </row>
    <row r="215" spans="1:12" x14ac:dyDescent="0.2">
      <c r="A215" s="364"/>
      <c r="B215" s="364"/>
      <c r="C215" s="364"/>
      <c r="D215" s="364"/>
      <c r="E215" s="364"/>
      <c r="F215" s="364"/>
      <c r="G215" s="364"/>
      <c r="H215" s="364"/>
      <c r="I215" s="364"/>
      <c r="J215" s="364"/>
      <c r="K215" s="364"/>
      <c r="L215" s="364"/>
    </row>
    <row r="216" spans="1:12" x14ac:dyDescent="0.2">
      <c r="A216" s="364"/>
      <c r="B216" s="364"/>
      <c r="C216" s="364"/>
      <c r="D216" s="364"/>
      <c r="E216" s="364"/>
      <c r="F216" s="364"/>
      <c r="G216" s="364"/>
      <c r="H216" s="364"/>
      <c r="I216" s="364"/>
      <c r="J216" s="364"/>
      <c r="K216" s="364"/>
      <c r="L216" s="364"/>
    </row>
    <row r="217" spans="1:12" x14ac:dyDescent="0.2">
      <c r="A217" s="364"/>
      <c r="B217" s="364"/>
      <c r="C217" s="364"/>
      <c r="D217" s="364"/>
      <c r="E217" s="364"/>
      <c r="F217" s="364"/>
      <c r="G217" s="364"/>
      <c r="H217" s="364"/>
      <c r="I217" s="364"/>
      <c r="J217" s="364"/>
      <c r="K217" s="364"/>
      <c r="L217" s="364"/>
    </row>
    <row r="218" spans="1:12" x14ac:dyDescent="0.2">
      <c r="A218" s="364"/>
      <c r="B218" s="364"/>
      <c r="C218" s="364"/>
      <c r="D218" s="364"/>
      <c r="E218" s="364"/>
      <c r="F218" s="364"/>
      <c r="G218" s="364"/>
      <c r="H218" s="364"/>
      <c r="I218" s="364"/>
      <c r="J218" s="364"/>
      <c r="K218" s="364"/>
      <c r="L218" s="364"/>
    </row>
    <row r="219" spans="1:12" x14ac:dyDescent="0.2">
      <c r="A219" s="364"/>
      <c r="B219" s="364"/>
      <c r="C219" s="364"/>
      <c r="D219" s="364"/>
      <c r="E219" s="364"/>
      <c r="F219" s="364"/>
      <c r="G219" s="364"/>
      <c r="H219" s="364"/>
      <c r="I219" s="364"/>
      <c r="J219" s="364"/>
      <c r="K219" s="364"/>
      <c r="L219" s="364"/>
    </row>
    <row r="220" spans="1:12" x14ac:dyDescent="0.2">
      <c r="A220" s="364"/>
      <c r="B220" s="364"/>
      <c r="C220" s="364"/>
      <c r="D220" s="364"/>
      <c r="E220" s="364"/>
      <c r="F220" s="364"/>
      <c r="G220" s="364"/>
      <c r="H220" s="364"/>
      <c r="I220" s="364"/>
      <c r="J220" s="364"/>
      <c r="K220" s="364"/>
      <c r="L220" s="364"/>
    </row>
    <row r="221" spans="1:12" x14ac:dyDescent="0.2">
      <c r="A221" s="364"/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</row>
    <row r="222" spans="1:12" x14ac:dyDescent="0.2">
      <c r="A222" s="364"/>
      <c r="B222" s="364"/>
      <c r="C222" s="364"/>
      <c r="D222" s="364"/>
      <c r="E222" s="364"/>
      <c r="F222" s="364"/>
      <c r="G222" s="364"/>
      <c r="H222" s="364"/>
      <c r="I222" s="364"/>
      <c r="J222" s="364"/>
      <c r="K222" s="364"/>
      <c r="L222" s="364"/>
    </row>
    <row r="223" spans="1:12" x14ac:dyDescent="0.2">
      <c r="A223" s="364"/>
      <c r="B223" s="364"/>
      <c r="C223" s="364"/>
      <c r="D223" s="364"/>
      <c r="E223" s="364"/>
      <c r="F223" s="364"/>
      <c r="G223" s="364"/>
      <c r="H223" s="364"/>
      <c r="I223" s="364"/>
      <c r="J223" s="364"/>
      <c r="K223" s="364"/>
      <c r="L223" s="364"/>
    </row>
    <row r="224" spans="1:12" x14ac:dyDescent="0.2">
      <c r="A224" s="364"/>
      <c r="B224" s="364"/>
      <c r="C224" s="364"/>
      <c r="D224" s="364"/>
      <c r="E224" s="364"/>
      <c r="F224" s="364"/>
      <c r="G224" s="364"/>
      <c r="H224" s="364"/>
      <c r="I224" s="364"/>
      <c r="J224" s="364"/>
      <c r="K224" s="364"/>
      <c r="L224" s="364"/>
    </row>
    <row r="225" spans="1:12" x14ac:dyDescent="0.2">
      <c r="A225" s="364"/>
      <c r="B225" s="364"/>
      <c r="C225" s="364"/>
      <c r="D225" s="364"/>
      <c r="E225" s="364"/>
      <c r="F225" s="364"/>
      <c r="G225" s="364"/>
      <c r="H225" s="364"/>
      <c r="I225" s="364"/>
      <c r="J225" s="364"/>
      <c r="K225" s="364"/>
      <c r="L225" s="364"/>
    </row>
    <row r="226" spans="1:12" x14ac:dyDescent="0.2">
      <c r="A226" s="364"/>
      <c r="B226" s="364"/>
      <c r="C226" s="364"/>
      <c r="D226" s="364"/>
      <c r="E226" s="364"/>
      <c r="F226" s="364"/>
      <c r="G226" s="364"/>
      <c r="H226" s="364"/>
      <c r="I226" s="364"/>
      <c r="J226" s="364"/>
      <c r="K226" s="364"/>
      <c r="L226" s="364"/>
    </row>
    <row r="227" spans="1:12" x14ac:dyDescent="0.2">
      <c r="A227" s="364"/>
      <c r="B227" s="364"/>
      <c r="C227" s="364"/>
      <c r="D227" s="364"/>
      <c r="E227" s="364"/>
      <c r="F227" s="364"/>
      <c r="G227" s="364"/>
      <c r="H227" s="364"/>
      <c r="I227" s="364"/>
      <c r="J227" s="364"/>
      <c r="K227" s="364"/>
      <c r="L227" s="364"/>
    </row>
    <row r="228" spans="1:12" x14ac:dyDescent="0.2">
      <c r="A228" s="364"/>
      <c r="B228" s="364"/>
      <c r="C228" s="364"/>
      <c r="D228" s="364"/>
      <c r="E228" s="364"/>
      <c r="F228" s="364"/>
      <c r="G228" s="364"/>
      <c r="H228" s="364"/>
      <c r="I228" s="364"/>
      <c r="J228" s="364"/>
      <c r="K228" s="364"/>
      <c r="L228" s="364"/>
    </row>
    <row r="229" spans="1:12" x14ac:dyDescent="0.2">
      <c r="A229" s="364"/>
      <c r="B229" s="364"/>
      <c r="C229" s="364"/>
      <c r="D229" s="364"/>
      <c r="E229" s="364"/>
      <c r="F229" s="364"/>
      <c r="G229" s="364"/>
      <c r="H229" s="364"/>
      <c r="I229" s="364"/>
      <c r="J229" s="364"/>
      <c r="K229" s="364"/>
      <c r="L229" s="364"/>
    </row>
    <row r="230" spans="1:12" x14ac:dyDescent="0.2">
      <c r="A230" s="364"/>
      <c r="B230" s="364"/>
      <c r="C230" s="364"/>
      <c r="D230" s="364"/>
      <c r="E230" s="364"/>
      <c r="F230" s="364"/>
      <c r="G230" s="364"/>
      <c r="H230" s="364"/>
      <c r="I230" s="364"/>
      <c r="J230" s="364"/>
      <c r="K230" s="364"/>
      <c r="L230" s="364"/>
    </row>
    <row r="231" spans="1:12" x14ac:dyDescent="0.2">
      <c r="A231" s="364"/>
      <c r="B231" s="364"/>
      <c r="C231" s="364"/>
      <c r="D231" s="364"/>
      <c r="E231" s="364"/>
      <c r="F231" s="364"/>
      <c r="G231" s="364"/>
      <c r="H231" s="364"/>
      <c r="I231" s="364"/>
      <c r="J231" s="364"/>
      <c r="K231" s="364"/>
      <c r="L231" s="364"/>
    </row>
    <row r="232" spans="1:12" x14ac:dyDescent="0.2">
      <c r="A232" s="364"/>
      <c r="B232" s="364"/>
      <c r="C232" s="364"/>
      <c r="D232" s="364"/>
      <c r="E232" s="364"/>
      <c r="F232" s="364"/>
      <c r="G232" s="364"/>
      <c r="H232" s="364"/>
      <c r="I232" s="364"/>
      <c r="J232" s="364"/>
      <c r="K232" s="364"/>
      <c r="L232" s="364"/>
    </row>
    <row r="233" spans="1:12" x14ac:dyDescent="0.2">
      <c r="A233" s="364"/>
      <c r="B233" s="364"/>
      <c r="C233" s="364"/>
      <c r="D233" s="364"/>
      <c r="E233" s="364"/>
      <c r="F233" s="364"/>
      <c r="G233" s="364"/>
      <c r="H233" s="364"/>
      <c r="I233" s="364"/>
      <c r="J233" s="364"/>
      <c r="K233" s="364"/>
      <c r="L233" s="364"/>
    </row>
    <row r="234" spans="1:12" x14ac:dyDescent="0.2">
      <c r="A234" s="364"/>
      <c r="B234" s="364"/>
      <c r="C234" s="364"/>
      <c r="D234" s="364"/>
      <c r="E234" s="364"/>
      <c r="F234" s="364"/>
      <c r="G234" s="364"/>
      <c r="H234" s="364"/>
      <c r="I234" s="364"/>
      <c r="J234" s="364"/>
      <c r="K234" s="364"/>
      <c r="L234" s="364"/>
    </row>
    <row r="235" spans="1:12" x14ac:dyDescent="0.2">
      <c r="A235" s="364"/>
      <c r="B235" s="364"/>
      <c r="C235" s="364"/>
      <c r="D235" s="364"/>
      <c r="E235" s="364"/>
      <c r="F235" s="364"/>
      <c r="G235" s="364"/>
      <c r="H235" s="364"/>
      <c r="I235" s="364"/>
      <c r="J235" s="364"/>
      <c r="K235" s="364"/>
      <c r="L235" s="364"/>
    </row>
    <row r="236" spans="1:12" x14ac:dyDescent="0.2">
      <c r="A236" s="364"/>
      <c r="B236" s="364"/>
      <c r="C236" s="364"/>
      <c r="D236" s="364"/>
      <c r="E236" s="364"/>
      <c r="F236" s="364"/>
      <c r="G236" s="364"/>
      <c r="H236" s="364"/>
      <c r="I236" s="364"/>
      <c r="J236" s="364"/>
      <c r="K236" s="364"/>
      <c r="L236" s="364"/>
    </row>
    <row r="237" spans="1:12" x14ac:dyDescent="0.2">
      <c r="A237" s="364"/>
      <c r="B237" s="364"/>
      <c r="C237" s="364"/>
      <c r="D237" s="364"/>
      <c r="E237" s="364"/>
      <c r="F237" s="364"/>
      <c r="G237" s="364"/>
      <c r="H237" s="364"/>
      <c r="I237" s="364"/>
      <c r="J237" s="364"/>
      <c r="K237" s="364"/>
      <c r="L237" s="364"/>
    </row>
    <row r="238" spans="1:12" x14ac:dyDescent="0.2">
      <c r="A238" s="364"/>
      <c r="B238" s="364"/>
      <c r="C238" s="364"/>
      <c r="D238" s="364"/>
      <c r="E238" s="364"/>
      <c r="F238" s="364"/>
      <c r="G238" s="364"/>
      <c r="H238" s="364"/>
      <c r="I238" s="364"/>
      <c r="J238" s="364"/>
      <c r="K238" s="364"/>
      <c r="L238" s="364"/>
    </row>
    <row r="239" spans="1:12" x14ac:dyDescent="0.2">
      <c r="A239" s="364"/>
      <c r="B239" s="364"/>
      <c r="C239" s="364"/>
      <c r="D239" s="364"/>
      <c r="E239" s="364"/>
      <c r="F239" s="364"/>
      <c r="G239" s="364"/>
      <c r="H239" s="364"/>
      <c r="I239" s="364"/>
      <c r="J239" s="364"/>
      <c r="K239" s="364"/>
      <c r="L239" s="364"/>
    </row>
    <row r="240" spans="1:12" x14ac:dyDescent="0.2">
      <c r="A240" s="364"/>
      <c r="B240" s="364"/>
      <c r="C240" s="364"/>
      <c r="D240" s="364"/>
      <c r="E240" s="364"/>
      <c r="F240" s="364"/>
      <c r="G240" s="364"/>
      <c r="H240" s="364"/>
      <c r="I240" s="364"/>
      <c r="J240" s="364"/>
      <c r="K240" s="364"/>
      <c r="L240" s="364"/>
    </row>
    <row r="241" spans="1:12" x14ac:dyDescent="0.2">
      <c r="A241" s="364"/>
      <c r="B241" s="364"/>
      <c r="C241" s="364"/>
      <c r="D241" s="364"/>
      <c r="E241" s="364"/>
      <c r="F241" s="364"/>
      <c r="G241" s="364"/>
      <c r="H241" s="364"/>
      <c r="I241" s="364"/>
      <c r="J241" s="364"/>
      <c r="K241" s="364"/>
      <c r="L241" s="364"/>
    </row>
    <row r="242" spans="1:12" x14ac:dyDescent="0.2">
      <c r="A242" s="364"/>
      <c r="B242" s="364"/>
      <c r="C242" s="364"/>
      <c r="D242" s="364"/>
      <c r="E242" s="364"/>
      <c r="F242" s="364"/>
      <c r="G242" s="364"/>
      <c r="H242" s="364"/>
      <c r="I242" s="364"/>
      <c r="J242" s="364"/>
      <c r="K242" s="364"/>
      <c r="L242" s="364"/>
    </row>
    <row r="243" spans="1:12" x14ac:dyDescent="0.2">
      <c r="A243" s="364"/>
      <c r="B243" s="364"/>
      <c r="C243" s="364"/>
      <c r="D243" s="364"/>
      <c r="E243" s="364"/>
      <c r="F243" s="364"/>
      <c r="G243" s="364"/>
      <c r="H243" s="364"/>
      <c r="I243" s="364"/>
      <c r="J243" s="364"/>
      <c r="K243" s="364"/>
      <c r="L243" s="364"/>
    </row>
    <row r="244" spans="1:12" x14ac:dyDescent="0.2">
      <c r="A244" s="364"/>
      <c r="B244" s="364"/>
      <c r="C244" s="364"/>
      <c r="D244" s="364"/>
      <c r="E244" s="364"/>
      <c r="F244" s="364"/>
      <c r="G244" s="364"/>
      <c r="H244" s="364"/>
      <c r="I244" s="364"/>
      <c r="J244" s="364"/>
      <c r="K244" s="364"/>
      <c r="L244" s="364"/>
    </row>
    <row r="245" spans="1:12" x14ac:dyDescent="0.2">
      <c r="A245" s="364"/>
      <c r="B245" s="364"/>
      <c r="C245" s="364"/>
      <c r="D245" s="364"/>
      <c r="E245" s="364"/>
      <c r="F245" s="364"/>
      <c r="G245" s="364"/>
      <c r="H245" s="364"/>
      <c r="I245" s="364"/>
      <c r="J245" s="364"/>
      <c r="K245" s="364"/>
      <c r="L245" s="364"/>
    </row>
    <row r="246" spans="1:12" x14ac:dyDescent="0.2">
      <c r="A246" s="364"/>
      <c r="B246" s="364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</row>
    <row r="247" spans="1:12" x14ac:dyDescent="0.2">
      <c r="A247" s="364"/>
      <c r="B247" s="364"/>
      <c r="C247" s="364"/>
      <c r="D247" s="364"/>
      <c r="E247" s="364"/>
      <c r="F247" s="364"/>
      <c r="G247" s="364"/>
      <c r="H247" s="364"/>
      <c r="I247" s="364"/>
      <c r="J247" s="364"/>
      <c r="K247" s="364"/>
      <c r="L247" s="364"/>
    </row>
    <row r="248" spans="1:12" x14ac:dyDescent="0.2">
      <c r="A248" s="364"/>
      <c r="B248" s="364"/>
      <c r="C248" s="364"/>
      <c r="D248" s="364"/>
      <c r="E248" s="364"/>
      <c r="F248" s="364"/>
      <c r="G248" s="364"/>
      <c r="H248" s="364"/>
      <c r="I248" s="364"/>
      <c r="J248" s="364"/>
      <c r="K248" s="364"/>
      <c r="L248" s="364"/>
    </row>
    <row r="249" spans="1:12" x14ac:dyDescent="0.2">
      <c r="A249" s="364"/>
      <c r="B249" s="364"/>
      <c r="C249" s="364"/>
      <c r="D249" s="364"/>
      <c r="E249" s="364"/>
      <c r="F249" s="364"/>
      <c r="G249" s="364"/>
      <c r="H249" s="364"/>
      <c r="I249" s="364"/>
      <c r="J249" s="364"/>
      <c r="K249" s="364"/>
      <c r="L249" s="364"/>
    </row>
    <row r="250" spans="1:12" x14ac:dyDescent="0.2">
      <c r="A250" s="364"/>
      <c r="B250" s="364"/>
      <c r="C250" s="364"/>
      <c r="D250" s="364"/>
      <c r="E250" s="364"/>
      <c r="F250" s="364"/>
      <c r="G250" s="364"/>
      <c r="H250" s="364"/>
      <c r="I250" s="364"/>
      <c r="J250" s="364"/>
      <c r="K250" s="364"/>
      <c r="L250" s="364"/>
    </row>
    <row r="251" spans="1:12" x14ac:dyDescent="0.2">
      <c r="A251" s="364"/>
      <c r="B251" s="364"/>
      <c r="C251" s="364"/>
      <c r="D251" s="364"/>
      <c r="E251" s="364"/>
      <c r="F251" s="364"/>
      <c r="G251" s="364"/>
      <c r="H251" s="364"/>
      <c r="I251" s="364"/>
      <c r="J251" s="364"/>
      <c r="K251" s="364"/>
      <c r="L251" s="364"/>
    </row>
    <row r="252" spans="1:12" x14ac:dyDescent="0.2">
      <c r="A252" s="364"/>
      <c r="B252" s="364"/>
      <c r="C252" s="364"/>
      <c r="D252" s="364"/>
      <c r="E252" s="364"/>
      <c r="F252" s="364"/>
      <c r="G252" s="364"/>
      <c r="H252" s="364"/>
      <c r="I252" s="364"/>
      <c r="J252" s="364"/>
      <c r="K252" s="364"/>
      <c r="L252" s="364"/>
    </row>
    <row r="253" spans="1:12" x14ac:dyDescent="0.2">
      <c r="A253" s="364"/>
      <c r="B253" s="364"/>
      <c r="C253" s="364"/>
      <c r="D253" s="364"/>
      <c r="E253" s="364"/>
      <c r="F253" s="364"/>
      <c r="G253" s="364"/>
      <c r="H253" s="364"/>
      <c r="I253" s="364"/>
      <c r="J253" s="364"/>
      <c r="K253" s="364"/>
      <c r="L253" s="364"/>
    </row>
    <row r="254" spans="1:12" x14ac:dyDescent="0.2">
      <c r="A254" s="364"/>
      <c r="B254" s="364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</row>
    <row r="255" spans="1:12" x14ac:dyDescent="0.2">
      <c r="A255" s="364"/>
      <c r="B255" s="364"/>
      <c r="C255" s="364"/>
      <c r="D255" s="364"/>
      <c r="E255" s="364"/>
      <c r="F255" s="364"/>
      <c r="G255" s="364"/>
      <c r="H255" s="364"/>
      <c r="I255" s="364"/>
      <c r="J255" s="364"/>
      <c r="K255" s="364"/>
      <c r="L255" s="364"/>
    </row>
    <row r="256" spans="1:12" x14ac:dyDescent="0.2">
      <c r="A256" s="364"/>
      <c r="B256" s="364"/>
      <c r="C256" s="364"/>
      <c r="D256" s="364"/>
      <c r="E256" s="364"/>
      <c r="F256" s="364"/>
      <c r="G256" s="364"/>
      <c r="H256" s="364"/>
      <c r="I256" s="364"/>
      <c r="J256" s="364"/>
      <c r="K256" s="364"/>
      <c r="L256" s="364"/>
    </row>
    <row r="257" spans="1:12" x14ac:dyDescent="0.2">
      <c r="A257" s="364"/>
      <c r="B257" s="364"/>
      <c r="C257" s="364"/>
      <c r="D257" s="364"/>
      <c r="E257" s="364"/>
      <c r="F257" s="364"/>
      <c r="G257" s="364"/>
      <c r="H257" s="364"/>
      <c r="I257" s="364"/>
      <c r="J257" s="364"/>
      <c r="K257" s="364"/>
      <c r="L257" s="364"/>
    </row>
    <row r="258" spans="1:12" x14ac:dyDescent="0.2">
      <c r="A258" s="364"/>
      <c r="B258" s="364"/>
      <c r="C258" s="364"/>
      <c r="D258" s="364"/>
      <c r="E258" s="364"/>
      <c r="F258" s="364"/>
      <c r="G258" s="364"/>
      <c r="H258" s="364"/>
      <c r="I258" s="364"/>
      <c r="J258" s="364"/>
      <c r="K258" s="364"/>
      <c r="L258" s="364"/>
    </row>
    <row r="259" spans="1:12" x14ac:dyDescent="0.2">
      <c r="A259" s="364"/>
      <c r="B259" s="364"/>
      <c r="C259" s="364"/>
      <c r="D259" s="364"/>
      <c r="E259" s="364"/>
      <c r="F259" s="364"/>
      <c r="G259" s="364"/>
      <c r="H259" s="364"/>
      <c r="I259" s="364"/>
      <c r="J259" s="364"/>
      <c r="K259" s="364"/>
      <c r="L259" s="364"/>
    </row>
    <row r="260" spans="1:12" x14ac:dyDescent="0.2">
      <c r="A260" s="364"/>
      <c r="B260" s="364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</row>
    <row r="261" spans="1:12" x14ac:dyDescent="0.2">
      <c r="A261" s="364"/>
      <c r="B261" s="364"/>
      <c r="C261" s="364"/>
      <c r="D261" s="364"/>
      <c r="E261" s="364"/>
      <c r="F261" s="364"/>
      <c r="G261" s="364"/>
      <c r="H261" s="364"/>
      <c r="I261" s="364"/>
      <c r="J261" s="364"/>
      <c r="K261" s="364"/>
      <c r="L261" s="364"/>
    </row>
    <row r="262" spans="1:12" x14ac:dyDescent="0.2">
      <c r="A262" s="364"/>
      <c r="B262" s="364"/>
      <c r="C262" s="364"/>
      <c r="D262" s="364"/>
      <c r="E262" s="364"/>
      <c r="F262" s="364"/>
      <c r="G262" s="364"/>
      <c r="H262" s="364"/>
      <c r="I262" s="364"/>
      <c r="J262" s="364"/>
      <c r="K262" s="364"/>
      <c r="L262" s="364"/>
    </row>
    <row r="263" spans="1:12" x14ac:dyDescent="0.2">
      <c r="A263" s="364"/>
      <c r="B263" s="364"/>
      <c r="C263" s="364"/>
      <c r="D263" s="364"/>
      <c r="E263" s="364"/>
      <c r="F263" s="364"/>
      <c r="G263" s="364"/>
      <c r="H263" s="364"/>
      <c r="I263" s="364"/>
      <c r="J263" s="364"/>
      <c r="K263" s="364"/>
      <c r="L263" s="364"/>
    </row>
    <row r="264" spans="1:12" x14ac:dyDescent="0.2">
      <c r="A264" s="364"/>
      <c r="B264" s="364"/>
      <c r="C264" s="364"/>
      <c r="D264" s="364"/>
      <c r="E264" s="364"/>
      <c r="F264" s="364"/>
      <c r="G264" s="364"/>
      <c r="H264" s="364"/>
      <c r="I264" s="364"/>
      <c r="J264" s="364"/>
      <c r="K264" s="364"/>
      <c r="L264" s="364"/>
    </row>
    <row r="265" spans="1:12" x14ac:dyDescent="0.2">
      <c r="A265" s="364"/>
      <c r="B265" s="364"/>
      <c r="C265" s="364"/>
      <c r="D265" s="364"/>
      <c r="E265" s="364"/>
      <c r="F265" s="364"/>
      <c r="G265" s="364"/>
      <c r="H265" s="364"/>
      <c r="I265" s="364"/>
      <c r="J265" s="364"/>
      <c r="K265" s="364"/>
      <c r="L265" s="364"/>
    </row>
    <row r="266" spans="1:12" x14ac:dyDescent="0.2">
      <c r="A266" s="364"/>
      <c r="B266" s="364"/>
      <c r="C266" s="364"/>
      <c r="D266" s="364"/>
      <c r="E266" s="364"/>
      <c r="F266" s="364"/>
      <c r="G266" s="364"/>
      <c r="H266" s="364"/>
      <c r="I266" s="364"/>
      <c r="J266" s="364"/>
      <c r="K266" s="364"/>
      <c r="L266" s="364"/>
    </row>
    <row r="267" spans="1:12" x14ac:dyDescent="0.2">
      <c r="A267" s="364"/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</row>
    <row r="268" spans="1:12" x14ac:dyDescent="0.2">
      <c r="A268" s="364"/>
      <c r="B268" s="364"/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</row>
    <row r="269" spans="1:12" x14ac:dyDescent="0.2">
      <c r="A269" s="364"/>
      <c r="B269" s="364"/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</row>
    <row r="270" spans="1:12" x14ac:dyDescent="0.2">
      <c r="A270" s="364"/>
      <c r="B270" s="364"/>
      <c r="C270" s="364"/>
      <c r="D270" s="364"/>
      <c r="E270" s="364"/>
      <c r="F270" s="364"/>
      <c r="G270" s="364"/>
      <c r="H270" s="364"/>
      <c r="I270" s="364"/>
      <c r="J270" s="364"/>
      <c r="K270" s="364"/>
      <c r="L270" s="364"/>
    </row>
    <row r="271" spans="1:12" x14ac:dyDescent="0.2">
      <c r="A271" s="364"/>
      <c r="B271" s="364"/>
      <c r="C271" s="364"/>
      <c r="D271" s="364"/>
      <c r="E271" s="364"/>
      <c r="F271" s="364"/>
      <c r="G271" s="364"/>
      <c r="H271" s="364"/>
      <c r="I271" s="364"/>
      <c r="J271" s="364"/>
      <c r="K271" s="364"/>
      <c r="L271" s="364"/>
    </row>
    <row r="272" spans="1:12" x14ac:dyDescent="0.2">
      <c r="A272" s="364"/>
      <c r="B272" s="364"/>
      <c r="C272" s="364"/>
      <c r="D272" s="364"/>
      <c r="E272" s="364"/>
      <c r="F272" s="364"/>
      <c r="G272" s="364"/>
      <c r="H272" s="364"/>
      <c r="I272" s="364"/>
      <c r="J272" s="364"/>
      <c r="K272" s="364"/>
      <c r="L272" s="364"/>
    </row>
    <row r="273" spans="1:12" x14ac:dyDescent="0.2">
      <c r="A273" s="364"/>
      <c r="B273" s="364"/>
      <c r="C273" s="364"/>
      <c r="D273" s="364"/>
      <c r="E273" s="364"/>
      <c r="F273" s="364"/>
      <c r="G273" s="364"/>
      <c r="H273" s="364"/>
      <c r="I273" s="364"/>
      <c r="J273" s="364"/>
      <c r="K273" s="364"/>
      <c r="L273" s="364"/>
    </row>
    <row r="274" spans="1:12" x14ac:dyDescent="0.2">
      <c r="A274" s="364"/>
      <c r="B274" s="364"/>
      <c r="C274" s="364"/>
      <c r="D274" s="364"/>
      <c r="E274" s="364"/>
      <c r="F274" s="364"/>
      <c r="G274" s="364"/>
      <c r="H274" s="364"/>
      <c r="I274" s="364"/>
      <c r="J274" s="364"/>
      <c r="K274" s="364"/>
      <c r="L274" s="364"/>
    </row>
    <row r="275" spans="1:12" x14ac:dyDescent="0.2">
      <c r="A275" s="364"/>
      <c r="B275" s="364"/>
      <c r="C275" s="364"/>
      <c r="D275" s="364"/>
      <c r="E275" s="364"/>
      <c r="F275" s="364"/>
      <c r="G275" s="364"/>
      <c r="H275" s="364"/>
      <c r="I275" s="364"/>
      <c r="J275" s="364"/>
      <c r="K275" s="364"/>
      <c r="L275" s="364"/>
    </row>
    <row r="276" spans="1:12" x14ac:dyDescent="0.2">
      <c r="A276" s="364"/>
      <c r="B276" s="364"/>
      <c r="C276" s="364"/>
      <c r="D276" s="364"/>
      <c r="E276" s="364"/>
      <c r="F276" s="364"/>
      <c r="G276" s="364"/>
      <c r="H276" s="364"/>
      <c r="I276" s="364"/>
      <c r="J276" s="364"/>
      <c r="K276" s="364"/>
      <c r="L276" s="364"/>
    </row>
    <row r="277" spans="1:12" x14ac:dyDescent="0.2">
      <c r="A277" s="364"/>
      <c r="B277" s="364"/>
      <c r="C277" s="364"/>
      <c r="D277" s="364"/>
      <c r="E277" s="364"/>
      <c r="F277" s="364"/>
      <c r="G277" s="364"/>
      <c r="H277" s="364"/>
      <c r="I277" s="364"/>
      <c r="J277" s="364"/>
      <c r="K277" s="364"/>
      <c r="L277" s="364"/>
    </row>
    <row r="278" spans="1:12" x14ac:dyDescent="0.2">
      <c r="A278" s="364"/>
      <c r="B278" s="364"/>
      <c r="C278" s="364"/>
      <c r="D278" s="364"/>
      <c r="E278" s="364"/>
      <c r="F278" s="364"/>
      <c r="G278" s="364"/>
      <c r="H278" s="364"/>
      <c r="I278" s="364"/>
      <c r="J278" s="364"/>
      <c r="K278" s="364"/>
      <c r="L278" s="364"/>
    </row>
    <row r="279" spans="1:12" x14ac:dyDescent="0.2">
      <c r="A279" s="364"/>
      <c r="B279" s="364"/>
      <c r="C279" s="364"/>
      <c r="D279" s="364"/>
      <c r="E279" s="364"/>
      <c r="F279" s="364"/>
      <c r="G279" s="364"/>
      <c r="H279" s="364"/>
      <c r="I279" s="364"/>
      <c r="J279" s="364"/>
      <c r="K279" s="364"/>
      <c r="L279" s="364"/>
    </row>
    <row r="280" spans="1:12" x14ac:dyDescent="0.2">
      <c r="A280" s="364"/>
      <c r="B280" s="364"/>
      <c r="C280" s="364"/>
      <c r="D280" s="364"/>
      <c r="E280" s="364"/>
      <c r="F280" s="364"/>
      <c r="G280" s="364"/>
      <c r="H280" s="364"/>
      <c r="I280" s="364"/>
      <c r="J280" s="364"/>
      <c r="K280" s="364"/>
      <c r="L280" s="364"/>
    </row>
    <row r="281" spans="1:12" x14ac:dyDescent="0.2">
      <c r="A281" s="364"/>
      <c r="B281" s="364"/>
      <c r="C281" s="364"/>
      <c r="D281" s="364"/>
      <c r="E281" s="364"/>
      <c r="F281" s="364"/>
      <c r="G281" s="364"/>
      <c r="H281" s="364"/>
      <c r="I281" s="364"/>
      <c r="J281" s="364"/>
      <c r="K281" s="364"/>
      <c r="L281" s="364"/>
    </row>
    <row r="282" spans="1:12" x14ac:dyDescent="0.2">
      <c r="A282" s="364"/>
      <c r="B282" s="364"/>
      <c r="C282" s="364"/>
      <c r="D282" s="364"/>
      <c r="E282" s="364"/>
      <c r="F282" s="364"/>
      <c r="G282" s="364"/>
      <c r="H282" s="364"/>
      <c r="I282" s="364"/>
      <c r="J282" s="364"/>
      <c r="K282" s="364"/>
      <c r="L282" s="364"/>
    </row>
    <row r="283" spans="1:12" x14ac:dyDescent="0.2">
      <c r="A283" s="364"/>
      <c r="B283" s="364"/>
      <c r="C283" s="364"/>
      <c r="D283" s="364"/>
      <c r="E283" s="364"/>
      <c r="F283" s="364"/>
      <c r="G283" s="364"/>
      <c r="H283" s="364"/>
      <c r="I283" s="364"/>
      <c r="J283" s="364"/>
      <c r="K283" s="364"/>
      <c r="L283" s="364"/>
    </row>
    <row r="284" spans="1:12" x14ac:dyDescent="0.2">
      <c r="A284" s="364"/>
      <c r="B284" s="364"/>
      <c r="C284" s="364"/>
      <c r="D284" s="364"/>
      <c r="E284" s="364"/>
      <c r="F284" s="364"/>
      <c r="G284" s="364"/>
      <c r="H284" s="364"/>
      <c r="I284" s="364"/>
      <c r="J284" s="364"/>
      <c r="K284" s="364"/>
      <c r="L284" s="364"/>
    </row>
    <row r="285" spans="1:12" x14ac:dyDescent="0.2">
      <c r="A285" s="364"/>
      <c r="B285" s="364"/>
      <c r="C285" s="364"/>
      <c r="D285" s="364"/>
      <c r="E285" s="364"/>
      <c r="F285" s="364"/>
      <c r="G285" s="364"/>
      <c r="H285" s="364"/>
      <c r="I285" s="364"/>
      <c r="J285" s="364"/>
      <c r="K285" s="364"/>
      <c r="L285" s="364"/>
    </row>
    <row r="286" spans="1:12" x14ac:dyDescent="0.2">
      <c r="A286" s="364"/>
      <c r="B286" s="364"/>
      <c r="C286" s="364"/>
      <c r="D286" s="364"/>
      <c r="E286" s="364"/>
      <c r="F286" s="364"/>
      <c r="G286" s="364"/>
      <c r="H286" s="364"/>
      <c r="I286" s="364"/>
      <c r="J286" s="364"/>
      <c r="K286" s="364"/>
      <c r="L286" s="364"/>
    </row>
    <row r="287" spans="1:12" x14ac:dyDescent="0.2">
      <c r="A287" s="364"/>
      <c r="B287" s="364"/>
      <c r="C287" s="364"/>
      <c r="D287" s="364"/>
      <c r="E287" s="364"/>
      <c r="F287" s="364"/>
      <c r="G287" s="364"/>
      <c r="H287" s="364"/>
      <c r="I287" s="364"/>
      <c r="J287" s="364"/>
      <c r="K287" s="364"/>
      <c r="L287" s="364"/>
    </row>
    <row r="288" spans="1:12" x14ac:dyDescent="0.2">
      <c r="A288" s="364"/>
      <c r="B288" s="364"/>
      <c r="C288" s="364"/>
      <c r="D288" s="364"/>
      <c r="E288" s="364"/>
      <c r="F288" s="364"/>
      <c r="G288" s="364"/>
      <c r="H288" s="364"/>
      <c r="I288" s="364"/>
      <c r="J288" s="364"/>
      <c r="K288" s="364"/>
      <c r="L288" s="364"/>
    </row>
    <row r="289" spans="1:12" x14ac:dyDescent="0.2">
      <c r="A289" s="364"/>
      <c r="B289" s="364"/>
      <c r="C289" s="364"/>
      <c r="D289" s="364"/>
      <c r="E289" s="364"/>
      <c r="F289" s="364"/>
      <c r="G289" s="364"/>
      <c r="H289" s="364"/>
      <c r="I289" s="364"/>
      <c r="J289" s="364"/>
      <c r="K289" s="364"/>
      <c r="L289" s="364"/>
    </row>
    <row r="290" spans="1:12" x14ac:dyDescent="0.2">
      <c r="A290" s="364"/>
      <c r="B290" s="364"/>
      <c r="C290" s="364"/>
      <c r="D290" s="364"/>
      <c r="E290" s="364"/>
      <c r="F290" s="364"/>
      <c r="G290" s="364"/>
      <c r="H290" s="364"/>
      <c r="I290" s="364"/>
      <c r="J290" s="364"/>
      <c r="K290" s="364"/>
      <c r="L290" s="364"/>
    </row>
    <row r="291" spans="1:12" x14ac:dyDescent="0.2">
      <c r="A291" s="364"/>
      <c r="B291" s="364"/>
      <c r="C291" s="364"/>
      <c r="D291" s="364"/>
      <c r="E291" s="364"/>
      <c r="F291" s="364"/>
      <c r="G291" s="364"/>
      <c r="H291" s="364"/>
      <c r="I291" s="364"/>
      <c r="J291" s="364"/>
      <c r="K291" s="364"/>
      <c r="L291" s="364"/>
    </row>
    <row r="292" spans="1:12" x14ac:dyDescent="0.2">
      <c r="A292" s="364"/>
      <c r="B292" s="364"/>
      <c r="C292" s="364"/>
      <c r="D292" s="364"/>
      <c r="E292" s="364"/>
      <c r="F292" s="364"/>
      <c r="G292" s="364"/>
      <c r="H292" s="364"/>
      <c r="I292" s="364"/>
      <c r="J292" s="364"/>
      <c r="K292" s="364"/>
      <c r="L292" s="364"/>
    </row>
    <row r="293" spans="1:12" x14ac:dyDescent="0.2">
      <c r="A293" s="364"/>
      <c r="B293" s="364"/>
      <c r="C293" s="364"/>
      <c r="D293" s="364"/>
      <c r="E293" s="364"/>
      <c r="F293" s="364"/>
      <c r="G293" s="364"/>
      <c r="H293" s="364"/>
      <c r="I293" s="364"/>
      <c r="J293" s="364"/>
      <c r="K293" s="364"/>
      <c r="L293" s="364"/>
    </row>
    <row r="294" spans="1:12" x14ac:dyDescent="0.2">
      <c r="A294" s="364"/>
      <c r="B294" s="364"/>
      <c r="C294" s="364"/>
      <c r="D294" s="364"/>
      <c r="E294" s="364"/>
      <c r="F294" s="364"/>
      <c r="G294" s="364"/>
      <c r="H294" s="364"/>
      <c r="I294" s="364"/>
      <c r="J294" s="364"/>
      <c r="K294" s="364"/>
      <c r="L294" s="364"/>
    </row>
    <row r="295" spans="1:12" x14ac:dyDescent="0.2">
      <c r="A295" s="364"/>
      <c r="B295" s="364"/>
      <c r="C295" s="364"/>
      <c r="D295" s="364"/>
      <c r="E295" s="364"/>
      <c r="F295" s="364"/>
      <c r="G295" s="364"/>
      <c r="H295" s="364"/>
      <c r="I295" s="364"/>
      <c r="J295" s="364"/>
      <c r="K295" s="364"/>
      <c r="L295" s="364"/>
    </row>
    <row r="296" spans="1:12" x14ac:dyDescent="0.2">
      <c r="A296" s="364"/>
      <c r="B296" s="364"/>
      <c r="C296" s="364"/>
      <c r="D296" s="364"/>
      <c r="E296" s="364"/>
      <c r="F296" s="364"/>
      <c r="G296" s="364"/>
      <c r="H296" s="364"/>
      <c r="I296" s="364"/>
      <c r="J296" s="364"/>
      <c r="K296" s="364"/>
      <c r="L296" s="364"/>
    </row>
    <row r="297" spans="1:12" x14ac:dyDescent="0.2">
      <c r="A297" s="364"/>
      <c r="B297" s="364"/>
      <c r="C297" s="364"/>
      <c r="D297" s="364"/>
      <c r="E297" s="364"/>
      <c r="F297" s="364"/>
      <c r="G297" s="364"/>
      <c r="H297" s="364"/>
      <c r="I297" s="364"/>
      <c r="J297" s="364"/>
      <c r="K297" s="364"/>
      <c r="L297" s="364"/>
    </row>
    <row r="298" spans="1:12" x14ac:dyDescent="0.2">
      <c r="A298" s="364"/>
      <c r="B298" s="364"/>
      <c r="C298" s="364"/>
      <c r="D298" s="364"/>
      <c r="E298" s="364"/>
      <c r="F298" s="364"/>
      <c r="G298" s="364"/>
      <c r="H298" s="364"/>
      <c r="I298" s="364"/>
      <c r="J298" s="364"/>
      <c r="K298" s="364"/>
      <c r="L298" s="364"/>
    </row>
    <row r="299" spans="1:12" x14ac:dyDescent="0.2">
      <c r="A299" s="364"/>
      <c r="B299" s="364"/>
      <c r="C299" s="364"/>
      <c r="D299" s="364"/>
      <c r="E299" s="364"/>
      <c r="F299" s="364"/>
      <c r="G299" s="364"/>
      <c r="H299" s="364"/>
      <c r="I299" s="364"/>
      <c r="J299" s="364"/>
      <c r="K299" s="364"/>
      <c r="L299" s="364"/>
    </row>
    <row r="300" spans="1:12" x14ac:dyDescent="0.2">
      <c r="A300" s="364"/>
      <c r="B300" s="364"/>
      <c r="C300" s="364"/>
      <c r="D300" s="364"/>
      <c r="E300" s="364"/>
      <c r="F300" s="364"/>
      <c r="G300" s="364"/>
      <c r="H300" s="364"/>
      <c r="I300" s="364"/>
      <c r="J300" s="364"/>
      <c r="K300" s="364"/>
      <c r="L300" s="364"/>
    </row>
    <row r="301" spans="1:12" x14ac:dyDescent="0.2">
      <c r="A301" s="364"/>
      <c r="B301" s="364"/>
      <c r="C301" s="364"/>
      <c r="D301" s="364"/>
      <c r="E301" s="364"/>
      <c r="F301" s="364"/>
      <c r="G301" s="364"/>
      <c r="H301" s="364"/>
      <c r="I301" s="364"/>
      <c r="J301" s="364"/>
      <c r="K301" s="364"/>
      <c r="L301" s="364"/>
    </row>
    <row r="302" spans="1:12" x14ac:dyDescent="0.2">
      <c r="A302" s="364"/>
      <c r="B302" s="364"/>
      <c r="C302" s="364"/>
      <c r="D302" s="364"/>
      <c r="E302" s="364"/>
      <c r="F302" s="364"/>
      <c r="G302" s="364"/>
      <c r="H302" s="364"/>
      <c r="I302" s="364"/>
      <c r="J302" s="364"/>
      <c r="K302" s="364"/>
      <c r="L302" s="364"/>
    </row>
    <row r="303" spans="1:12" x14ac:dyDescent="0.2">
      <c r="A303" s="364"/>
      <c r="B303" s="364"/>
      <c r="C303" s="364"/>
      <c r="D303" s="364"/>
      <c r="E303" s="364"/>
      <c r="F303" s="364"/>
      <c r="G303" s="364"/>
      <c r="H303" s="364"/>
      <c r="I303" s="364"/>
      <c r="J303" s="364"/>
      <c r="K303" s="364"/>
      <c r="L303" s="364"/>
    </row>
    <row r="304" spans="1:12" x14ac:dyDescent="0.2">
      <c r="A304" s="364"/>
      <c r="B304" s="364"/>
      <c r="C304" s="364"/>
      <c r="D304" s="364"/>
      <c r="E304" s="364"/>
      <c r="F304" s="364"/>
      <c r="G304" s="364"/>
      <c r="H304" s="364"/>
      <c r="I304" s="364"/>
      <c r="J304" s="364"/>
      <c r="K304" s="364"/>
      <c r="L304" s="364"/>
    </row>
    <row r="305" spans="1:12" x14ac:dyDescent="0.2">
      <c r="A305" s="364"/>
      <c r="B305" s="364"/>
      <c r="C305" s="364"/>
      <c r="D305" s="364"/>
      <c r="E305" s="364"/>
      <c r="F305" s="364"/>
      <c r="G305" s="364"/>
      <c r="H305" s="364"/>
      <c r="I305" s="364"/>
      <c r="J305" s="364"/>
      <c r="K305" s="364"/>
      <c r="L305" s="364"/>
    </row>
    <row r="306" spans="1:12" x14ac:dyDescent="0.2">
      <c r="A306" s="364"/>
      <c r="B306" s="364"/>
      <c r="C306" s="364"/>
      <c r="D306" s="364"/>
      <c r="E306" s="364"/>
      <c r="F306" s="364"/>
      <c r="G306" s="364"/>
      <c r="H306" s="364"/>
      <c r="I306" s="364"/>
      <c r="J306" s="364"/>
      <c r="K306" s="364"/>
      <c r="L306" s="364"/>
    </row>
    <row r="307" spans="1:12" x14ac:dyDescent="0.2">
      <c r="A307" s="364"/>
      <c r="B307" s="364"/>
      <c r="C307" s="364"/>
      <c r="D307" s="364"/>
      <c r="E307" s="364"/>
      <c r="F307" s="364"/>
      <c r="G307" s="364"/>
      <c r="H307" s="364"/>
      <c r="I307" s="364"/>
      <c r="J307" s="364"/>
      <c r="K307" s="364"/>
      <c r="L307" s="364"/>
    </row>
    <row r="308" spans="1:12" x14ac:dyDescent="0.2">
      <c r="A308" s="364"/>
      <c r="B308" s="364"/>
      <c r="C308" s="364"/>
      <c r="D308" s="364"/>
      <c r="E308" s="364"/>
      <c r="F308" s="364"/>
      <c r="G308" s="364"/>
      <c r="H308" s="364"/>
      <c r="I308" s="364"/>
      <c r="J308" s="364"/>
      <c r="K308" s="364"/>
      <c r="L308" s="364"/>
    </row>
    <row r="309" spans="1:12" x14ac:dyDescent="0.2">
      <c r="A309" s="364"/>
      <c r="B309" s="364"/>
      <c r="C309" s="364"/>
      <c r="D309" s="364"/>
      <c r="E309" s="364"/>
      <c r="F309" s="364"/>
      <c r="G309" s="364"/>
      <c r="H309" s="364"/>
      <c r="I309" s="364"/>
      <c r="J309" s="364"/>
      <c r="K309" s="364"/>
      <c r="L309" s="364"/>
    </row>
    <row r="310" spans="1:12" x14ac:dyDescent="0.2">
      <c r="A310" s="364"/>
      <c r="B310" s="364"/>
      <c r="C310" s="364"/>
      <c r="D310" s="364"/>
      <c r="E310" s="364"/>
      <c r="F310" s="364"/>
      <c r="G310" s="364"/>
      <c r="H310" s="364"/>
      <c r="I310" s="364"/>
      <c r="J310" s="364"/>
      <c r="K310" s="364"/>
      <c r="L310" s="364"/>
    </row>
    <row r="311" spans="1:12" x14ac:dyDescent="0.2">
      <c r="A311" s="364"/>
      <c r="B311" s="364"/>
      <c r="C311" s="364"/>
      <c r="D311" s="364"/>
      <c r="E311" s="364"/>
      <c r="F311" s="364"/>
      <c r="G311" s="364"/>
      <c r="H311" s="364"/>
      <c r="I311" s="364"/>
      <c r="J311" s="364"/>
      <c r="K311" s="364"/>
      <c r="L311" s="364"/>
    </row>
    <row r="312" spans="1:12" x14ac:dyDescent="0.2">
      <c r="A312" s="364"/>
      <c r="B312" s="364"/>
      <c r="C312" s="364"/>
      <c r="D312" s="364"/>
      <c r="E312" s="364"/>
      <c r="F312" s="364"/>
      <c r="G312" s="364"/>
      <c r="H312" s="364"/>
      <c r="I312" s="364"/>
      <c r="J312" s="364"/>
      <c r="K312" s="364"/>
      <c r="L312" s="364"/>
    </row>
    <row r="313" spans="1:12" x14ac:dyDescent="0.2">
      <c r="A313" s="364"/>
      <c r="B313" s="364"/>
      <c r="C313" s="364"/>
      <c r="D313" s="364"/>
      <c r="E313" s="364"/>
      <c r="F313" s="364"/>
      <c r="G313" s="364"/>
      <c r="H313" s="364"/>
      <c r="I313" s="364"/>
      <c r="J313" s="364"/>
      <c r="K313" s="364"/>
      <c r="L313" s="364"/>
    </row>
    <row r="314" spans="1:12" x14ac:dyDescent="0.2">
      <c r="A314" s="364"/>
      <c r="B314" s="364"/>
      <c r="C314" s="364"/>
      <c r="D314" s="364"/>
      <c r="E314" s="364"/>
      <c r="F314" s="364"/>
      <c r="G314" s="364"/>
      <c r="H314" s="364"/>
      <c r="I314" s="364"/>
      <c r="J314" s="364"/>
      <c r="K314" s="364"/>
      <c r="L314" s="364"/>
    </row>
    <row r="315" spans="1:12" x14ac:dyDescent="0.2">
      <c r="A315" s="364"/>
      <c r="B315" s="364"/>
      <c r="C315" s="364"/>
      <c r="D315" s="364"/>
      <c r="E315" s="364"/>
      <c r="F315" s="364"/>
      <c r="G315" s="364"/>
      <c r="H315" s="364"/>
      <c r="I315" s="364"/>
      <c r="J315" s="364"/>
      <c r="K315" s="364"/>
      <c r="L315" s="364"/>
    </row>
    <row r="316" spans="1:12" x14ac:dyDescent="0.2">
      <c r="A316" s="364"/>
      <c r="B316" s="364"/>
      <c r="C316" s="364"/>
      <c r="D316" s="364"/>
      <c r="E316" s="364"/>
      <c r="F316" s="364"/>
      <c r="G316" s="364"/>
      <c r="H316" s="364"/>
      <c r="I316" s="364"/>
      <c r="J316" s="364"/>
      <c r="K316" s="364"/>
      <c r="L316" s="364"/>
    </row>
    <row r="317" spans="1:12" x14ac:dyDescent="0.2">
      <c r="A317" s="364"/>
      <c r="B317" s="364"/>
      <c r="C317" s="364"/>
      <c r="D317" s="364"/>
      <c r="E317" s="364"/>
      <c r="F317" s="364"/>
      <c r="G317" s="364"/>
      <c r="H317" s="364"/>
      <c r="I317" s="364"/>
      <c r="J317" s="364"/>
      <c r="K317" s="364"/>
      <c r="L317" s="364"/>
    </row>
    <row r="318" spans="1:12" x14ac:dyDescent="0.2">
      <c r="A318" s="364"/>
      <c r="B318" s="364"/>
      <c r="C318" s="364"/>
      <c r="D318" s="364"/>
      <c r="E318" s="364"/>
      <c r="F318" s="364"/>
      <c r="G318" s="364"/>
      <c r="H318" s="364"/>
      <c r="I318" s="364"/>
      <c r="J318" s="364"/>
      <c r="K318" s="364"/>
      <c r="L318" s="364"/>
    </row>
    <row r="319" spans="1:12" x14ac:dyDescent="0.2">
      <c r="A319" s="364"/>
      <c r="B319" s="364"/>
      <c r="C319" s="364"/>
      <c r="D319" s="364"/>
      <c r="E319" s="364"/>
      <c r="F319" s="364"/>
      <c r="G319" s="364"/>
      <c r="H319" s="364"/>
      <c r="I319" s="364"/>
      <c r="J319" s="364"/>
      <c r="K319" s="364"/>
      <c r="L319" s="364"/>
    </row>
    <row r="320" spans="1:12" x14ac:dyDescent="0.2">
      <c r="A320" s="364"/>
      <c r="B320" s="364"/>
      <c r="C320" s="364"/>
      <c r="D320" s="364"/>
      <c r="E320" s="364"/>
      <c r="F320" s="364"/>
      <c r="G320" s="364"/>
      <c r="H320" s="364"/>
      <c r="I320" s="364"/>
      <c r="J320" s="364"/>
      <c r="K320" s="364"/>
      <c r="L320" s="364"/>
    </row>
    <row r="321" spans="1:12" x14ac:dyDescent="0.2">
      <c r="A321" s="364"/>
      <c r="B321" s="364"/>
      <c r="C321" s="364"/>
      <c r="D321" s="364"/>
      <c r="E321" s="364"/>
      <c r="F321" s="364"/>
      <c r="G321" s="364"/>
      <c r="H321" s="364"/>
      <c r="I321" s="364"/>
      <c r="J321" s="364"/>
      <c r="K321" s="364"/>
      <c r="L321" s="364"/>
    </row>
    <row r="322" spans="1:12" x14ac:dyDescent="0.2">
      <c r="A322" s="364"/>
      <c r="B322" s="364"/>
      <c r="C322" s="364"/>
      <c r="D322" s="364"/>
      <c r="E322" s="364"/>
      <c r="F322" s="364"/>
      <c r="G322" s="364"/>
      <c r="H322" s="364"/>
      <c r="I322" s="364"/>
      <c r="J322" s="364"/>
      <c r="K322" s="364"/>
      <c r="L322" s="364"/>
    </row>
    <row r="323" spans="1:12" x14ac:dyDescent="0.2">
      <c r="A323" s="364"/>
      <c r="B323" s="364"/>
      <c r="C323" s="364"/>
      <c r="D323" s="364"/>
      <c r="E323" s="364"/>
      <c r="F323" s="364"/>
      <c r="G323" s="364"/>
      <c r="H323" s="364"/>
      <c r="I323" s="364"/>
      <c r="J323" s="364"/>
      <c r="K323" s="364"/>
      <c r="L323" s="364"/>
    </row>
    <row r="324" spans="1:12" x14ac:dyDescent="0.2">
      <c r="A324" s="364"/>
      <c r="B324" s="364"/>
      <c r="C324" s="364"/>
      <c r="D324" s="364"/>
      <c r="E324" s="364"/>
      <c r="F324" s="364"/>
      <c r="G324" s="364"/>
      <c r="H324" s="364"/>
      <c r="I324" s="364"/>
      <c r="J324" s="364"/>
      <c r="K324" s="364"/>
      <c r="L324" s="364"/>
    </row>
    <row r="325" spans="1:12" x14ac:dyDescent="0.2">
      <c r="A325" s="364"/>
      <c r="B325" s="364"/>
      <c r="C325" s="364"/>
      <c r="D325" s="364"/>
      <c r="E325" s="364"/>
      <c r="F325" s="364"/>
      <c r="G325" s="364"/>
      <c r="H325" s="364"/>
      <c r="I325" s="364"/>
      <c r="J325" s="364"/>
      <c r="K325" s="364"/>
      <c r="L325" s="364"/>
    </row>
    <row r="326" spans="1:12" x14ac:dyDescent="0.2">
      <c r="A326" s="364"/>
      <c r="B326" s="364"/>
      <c r="C326" s="364"/>
      <c r="D326" s="364"/>
      <c r="E326" s="364"/>
      <c r="F326" s="364"/>
      <c r="G326" s="364"/>
      <c r="H326" s="364"/>
      <c r="I326" s="364"/>
      <c r="J326" s="364"/>
      <c r="K326" s="364"/>
      <c r="L326" s="364"/>
    </row>
    <row r="327" spans="1:12" x14ac:dyDescent="0.2">
      <c r="A327" s="364"/>
      <c r="B327" s="364"/>
      <c r="C327" s="364"/>
      <c r="D327" s="364"/>
      <c r="E327" s="364"/>
      <c r="F327" s="364"/>
      <c r="G327" s="364"/>
      <c r="H327" s="364"/>
      <c r="I327" s="364"/>
      <c r="J327" s="364"/>
      <c r="K327" s="364"/>
      <c r="L327" s="364"/>
    </row>
    <row r="328" spans="1:12" x14ac:dyDescent="0.2">
      <c r="A328" s="364"/>
      <c r="B328" s="364"/>
      <c r="C328" s="364"/>
      <c r="D328" s="364"/>
      <c r="E328" s="364"/>
      <c r="F328" s="364"/>
      <c r="G328" s="364"/>
      <c r="H328" s="364"/>
      <c r="I328" s="364"/>
      <c r="J328" s="364"/>
      <c r="K328" s="364"/>
      <c r="L328" s="364"/>
    </row>
    <row r="329" spans="1:12" x14ac:dyDescent="0.2">
      <c r="A329" s="364"/>
      <c r="B329" s="364"/>
      <c r="C329" s="364"/>
      <c r="D329" s="364"/>
      <c r="E329" s="364"/>
      <c r="F329" s="364"/>
      <c r="G329" s="364"/>
      <c r="H329" s="364"/>
      <c r="I329" s="364"/>
      <c r="J329" s="364"/>
      <c r="K329" s="364"/>
      <c r="L329" s="364"/>
    </row>
    <row r="330" spans="1:12" x14ac:dyDescent="0.2">
      <c r="A330" s="364"/>
      <c r="B330" s="364"/>
      <c r="C330" s="364"/>
      <c r="D330" s="364"/>
      <c r="E330" s="364"/>
      <c r="F330" s="364"/>
      <c r="G330" s="364"/>
      <c r="H330" s="364"/>
      <c r="I330" s="364"/>
      <c r="J330" s="364"/>
      <c r="K330" s="364"/>
      <c r="L330" s="364"/>
    </row>
    <row r="331" spans="1:12" x14ac:dyDescent="0.2">
      <c r="A331" s="364"/>
      <c r="B331" s="364"/>
      <c r="C331" s="364"/>
      <c r="D331" s="364"/>
      <c r="E331" s="364"/>
      <c r="F331" s="364"/>
      <c r="G331" s="364"/>
      <c r="H331" s="364"/>
      <c r="I331" s="364"/>
      <c r="J331" s="364"/>
      <c r="K331" s="364"/>
      <c r="L331" s="364"/>
    </row>
    <row r="332" spans="1:12" x14ac:dyDescent="0.2">
      <c r="A332" s="364"/>
      <c r="B332" s="364"/>
      <c r="C332" s="364"/>
      <c r="D332" s="364"/>
      <c r="E332" s="364"/>
      <c r="F332" s="364"/>
      <c r="G332" s="364"/>
      <c r="H332" s="364"/>
      <c r="I332" s="364"/>
      <c r="J332" s="364"/>
      <c r="K332" s="364"/>
      <c r="L332" s="364"/>
    </row>
    <row r="333" spans="1:12" x14ac:dyDescent="0.2">
      <c r="A333" s="364"/>
      <c r="B333" s="364"/>
      <c r="C333" s="364"/>
      <c r="D333" s="364"/>
      <c r="E333" s="364"/>
      <c r="F333" s="364"/>
      <c r="G333" s="364"/>
      <c r="H333" s="364"/>
      <c r="I333" s="364"/>
      <c r="J333" s="364"/>
      <c r="K333" s="364"/>
      <c r="L333" s="364"/>
    </row>
    <row r="334" spans="1:12" x14ac:dyDescent="0.2">
      <c r="A334" s="364"/>
      <c r="B334" s="364"/>
      <c r="C334" s="364"/>
      <c r="D334" s="364"/>
      <c r="E334" s="364"/>
      <c r="F334" s="364"/>
      <c r="G334" s="364"/>
      <c r="H334" s="364"/>
      <c r="I334" s="364"/>
      <c r="J334" s="364"/>
      <c r="K334" s="364"/>
      <c r="L334" s="364"/>
    </row>
    <row r="335" spans="1:12" x14ac:dyDescent="0.2">
      <c r="A335" s="364"/>
      <c r="B335" s="364"/>
      <c r="C335" s="364"/>
      <c r="D335" s="364"/>
      <c r="E335" s="364"/>
      <c r="F335" s="364"/>
      <c r="G335" s="364"/>
      <c r="H335" s="364"/>
      <c r="I335" s="364"/>
      <c r="J335" s="364"/>
      <c r="K335" s="364"/>
      <c r="L335" s="364"/>
    </row>
    <row r="336" spans="1:12" x14ac:dyDescent="0.2">
      <c r="A336" s="364"/>
      <c r="B336" s="364"/>
      <c r="C336" s="364"/>
      <c r="D336" s="364"/>
      <c r="E336" s="364"/>
      <c r="F336" s="364"/>
      <c r="G336" s="364"/>
      <c r="H336" s="364"/>
      <c r="I336" s="364"/>
      <c r="J336" s="364"/>
      <c r="K336" s="364"/>
      <c r="L336" s="364"/>
    </row>
    <row r="337" spans="1:12" x14ac:dyDescent="0.2">
      <c r="A337" s="364"/>
      <c r="B337" s="364"/>
      <c r="C337" s="364"/>
      <c r="D337" s="364"/>
      <c r="E337" s="364"/>
      <c r="F337" s="364"/>
      <c r="G337" s="364"/>
      <c r="H337" s="364"/>
      <c r="I337" s="364"/>
      <c r="J337" s="364"/>
      <c r="K337" s="364"/>
      <c r="L337" s="364"/>
    </row>
    <row r="338" spans="1:12" x14ac:dyDescent="0.2">
      <c r="A338" s="364"/>
      <c r="B338" s="364"/>
      <c r="C338" s="364"/>
      <c r="D338" s="364"/>
      <c r="E338" s="364"/>
      <c r="F338" s="364"/>
      <c r="G338" s="364"/>
      <c r="H338" s="364"/>
      <c r="I338" s="364"/>
      <c r="J338" s="364"/>
      <c r="K338" s="364"/>
      <c r="L338" s="364"/>
    </row>
    <row r="339" spans="1:12" x14ac:dyDescent="0.2">
      <c r="A339" s="364"/>
      <c r="B339" s="364"/>
      <c r="C339" s="364"/>
      <c r="D339" s="364"/>
      <c r="E339" s="364"/>
      <c r="F339" s="364"/>
      <c r="G339" s="364"/>
      <c r="H339" s="364"/>
      <c r="I339" s="364"/>
      <c r="J339" s="364"/>
      <c r="K339" s="364"/>
      <c r="L339" s="364"/>
    </row>
    <row r="340" spans="1:12" x14ac:dyDescent="0.2">
      <c r="A340" s="364"/>
      <c r="B340" s="364"/>
      <c r="C340" s="364"/>
      <c r="D340" s="364"/>
      <c r="E340" s="364"/>
      <c r="F340" s="364"/>
      <c r="G340" s="364"/>
      <c r="H340" s="364"/>
      <c r="I340" s="364"/>
      <c r="J340" s="364"/>
      <c r="K340" s="364"/>
      <c r="L340" s="364"/>
    </row>
    <row r="341" spans="1:12" x14ac:dyDescent="0.2">
      <c r="A341" s="364"/>
      <c r="B341" s="364"/>
      <c r="C341" s="364"/>
      <c r="D341" s="364"/>
      <c r="E341" s="364"/>
      <c r="F341" s="364"/>
      <c r="G341" s="364"/>
      <c r="H341" s="364"/>
      <c r="I341" s="364"/>
      <c r="J341" s="364"/>
      <c r="K341" s="364"/>
      <c r="L341" s="364"/>
    </row>
    <row r="342" spans="1:12" x14ac:dyDescent="0.2">
      <c r="A342" s="364"/>
      <c r="B342" s="364"/>
      <c r="C342" s="364"/>
      <c r="D342" s="364"/>
      <c r="E342" s="364"/>
      <c r="F342" s="364"/>
      <c r="G342" s="364"/>
      <c r="H342" s="364"/>
      <c r="I342" s="364"/>
      <c r="J342" s="364"/>
      <c r="K342" s="364"/>
      <c r="L342" s="364"/>
    </row>
    <row r="343" spans="1:12" x14ac:dyDescent="0.2">
      <c r="A343" s="364"/>
      <c r="B343" s="364"/>
      <c r="C343" s="364"/>
      <c r="D343" s="364"/>
      <c r="E343" s="364"/>
      <c r="F343" s="364"/>
      <c r="G343" s="364"/>
      <c r="H343" s="364"/>
      <c r="I343" s="364"/>
      <c r="J343" s="364"/>
      <c r="K343" s="364"/>
      <c r="L343" s="364"/>
    </row>
    <row r="344" spans="1:12" x14ac:dyDescent="0.2">
      <c r="A344" s="364"/>
      <c r="B344" s="364"/>
      <c r="C344" s="364"/>
      <c r="D344" s="364"/>
      <c r="E344" s="364"/>
      <c r="F344" s="364"/>
      <c r="G344" s="364"/>
      <c r="H344" s="364"/>
      <c r="I344" s="364"/>
      <c r="J344" s="364"/>
      <c r="K344" s="364"/>
      <c r="L344" s="364"/>
    </row>
    <row r="345" spans="1:12" x14ac:dyDescent="0.2">
      <c r="A345" s="364"/>
      <c r="B345" s="364"/>
      <c r="C345" s="364"/>
      <c r="D345" s="364"/>
      <c r="E345" s="364"/>
      <c r="F345" s="364"/>
      <c r="G345" s="364"/>
      <c r="H345" s="364"/>
      <c r="I345" s="364"/>
      <c r="J345" s="364"/>
      <c r="K345" s="364"/>
      <c r="L345" s="364"/>
    </row>
    <row r="346" spans="1:12" x14ac:dyDescent="0.2">
      <c r="A346" s="364"/>
      <c r="B346" s="364"/>
      <c r="C346" s="364"/>
      <c r="D346" s="364"/>
      <c r="E346" s="364"/>
      <c r="F346" s="364"/>
      <c r="G346" s="364"/>
      <c r="H346" s="364"/>
      <c r="I346" s="364"/>
      <c r="J346" s="364"/>
      <c r="K346" s="364"/>
      <c r="L346" s="364"/>
    </row>
    <row r="347" spans="1:12" x14ac:dyDescent="0.2">
      <c r="A347" s="364"/>
      <c r="B347" s="364"/>
      <c r="C347" s="364"/>
      <c r="D347" s="364"/>
      <c r="E347" s="364"/>
      <c r="F347" s="364"/>
      <c r="G347" s="364"/>
      <c r="H347" s="364"/>
      <c r="I347" s="364"/>
      <c r="J347" s="364"/>
      <c r="K347" s="364"/>
      <c r="L347" s="364"/>
    </row>
    <row r="348" spans="1:12" x14ac:dyDescent="0.2">
      <c r="A348" s="364"/>
      <c r="B348" s="364"/>
      <c r="C348" s="364"/>
      <c r="D348" s="364"/>
      <c r="E348" s="364"/>
      <c r="F348" s="364"/>
      <c r="G348" s="364"/>
      <c r="H348" s="364"/>
      <c r="I348" s="364"/>
      <c r="J348" s="364"/>
      <c r="K348" s="364"/>
      <c r="L348" s="364"/>
    </row>
    <row r="349" spans="1:12" x14ac:dyDescent="0.2">
      <c r="A349" s="364"/>
      <c r="B349" s="364"/>
      <c r="C349" s="364"/>
      <c r="D349" s="364"/>
      <c r="E349" s="364"/>
      <c r="F349" s="364"/>
      <c r="G349" s="364"/>
      <c r="H349" s="364"/>
      <c r="I349" s="364"/>
      <c r="J349" s="364"/>
      <c r="K349" s="364"/>
      <c r="L349" s="364"/>
    </row>
    <row r="350" spans="1:12" x14ac:dyDescent="0.2">
      <c r="A350" s="364"/>
      <c r="B350" s="364"/>
      <c r="C350" s="364"/>
      <c r="D350" s="364"/>
      <c r="E350" s="364"/>
      <c r="F350" s="364"/>
      <c r="G350" s="364"/>
      <c r="H350" s="364"/>
      <c r="I350" s="364"/>
      <c r="J350" s="364"/>
      <c r="K350" s="364"/>
      <c r="L350" s="364"/>
    </row>
    <row r="351" spans="1:12" x14ac:dyDescent="0.2">
      <c r="A351" s="364"/>
      <c r="B351" s="364"/>
      <c r="C351" s="364"/>
      <c r="D351" s="364"/>
      <c r="E351" s="364"/>
      <c r="F351" s="364"/>
      <c r="G351" s="364"/>
      <c r="H351" s="364"/>
      <c r="I351" s="364"/>
      <c r="J351" s="364"/>
      <c r="K351" s="364"/>
      <c r="L351" s="364"/>
    </row>
    <row r="352" spans="1:12" x14ac:dyDescent="0.2">
      <c r="A352" s="364"/>
      <c r="B352" s="364"/>
      <c r="C352" s="364"/>
      <c r="D352" s="364"/>
      <c r="E352" s="364"/>
      <c r="F352" s="364"/>
      <c r="G352" s="364"/>
      <c r="H352" s="364"/>
      <c r="I352" s="364"/>
      <c r="J352" s="364"/>
      <c r="K352" s="364"/>
      <c r="L352" s="364"/>
    </row>
    <row r="353" spans="1:12" x14ac:dyDescent="0.2">
      <c r="A353" s="364"/>
      <c r="B353" s="364"/>
      <c r="C353" s="364"/>
      <c r="D353" s="364"/>
      <c r="E353" s="364"/>
      <c r="F353" s="364"/>
      <c r="G353" s="364"/>
      <c r="H353" s="364"/>
      <c r="I353" s="364"/>
      <c r="J353" s="364"/>
      <c r="K353" s="364"/>
      <c r="L353" s="364"/>
    </row>
    <row r="354" spans="1:12" x14ac:dyDescent="0.2">
      <c r="A354" s="364"/>
      <c r="B354" s="364"/>
      <c r="C354" s="364"/>
      <c r="D354" s="364"/>
      <c r="E354" s="364"/>
      <c r="F354" s="364"/>
      <c r="G354" s="364"/>
      <c r="H354" s="364"/>
      <c r="I354" s="364"/>
      <c r="J354" s="364"/>
      <c r="K354" s="364"/>
      <c r="L354" s="364"/>
    </row>
    <row r="355" spans="1:12" x14ac:dyDescent="0.2">
      <c r="A355" s="364"/>
      <c r="B355" s="364"/>
      <c r="C355" s="364"/>
      <c r="D355" s="364"/>
      <c r="E355" s="364"/>
      <c r="F355" s="364"/>
      <c r="G355" s="364"/>
      <c r="H355" s="364"/>
      <c r="I355" s="364"/>
      <c r="J355" s="364"/>
      <c r="K355" s="364"/>
      <c r="L355" s="364"/>
    </row>
    <row r="356" spans="1:12" x14ac:dyDescent="0.2">
      <c r="A356" s="364"/>
      <c r="B356" s="364"/>
      <c r="C356" s="364"/>
      <c r="D356" s="364"/>
      <c r="E356" s="364"/>
      <c r="F356" s="364"/>
      <c r="G356" s="364"/>
      <c r="H356" s="364"/>
      <c r="I356" s="364"/>
      <c r="J356" s="364"/>
      <c r="K356" s="364"/>
      <c r="L356" s="364"/>
    </row>
    <row r="357" spans="1:12" x14ac:dyDescent="0.2">
      <c r="A357" s="364"/>
      <c r="B357" s="364"/>
      <c r="C357" s="364"/>
      <c r="D357" s="364"/>
      <c r="E357" s="364"/>
      <c r="F357" s="364"/>
      <c r="G357" s="364"/>
      <c r="H357" s="364"/>
      <c r="I357" s="364"/>
      <c r="J357" s="364"/>
      <c r="K357" s="364"/>
      <c r="L357" s="364"/>
    </row>
    <row r="358" spans="1:12" x14ac:dyDescent="0.2">
      <c r="A358" s="364"/>
      <c r="B358" s="364"/>
      <c r="C358" s="364"/>
      <c r="D358" s="364"/>
      <c r="E358" s="364"/>
      <c r="F358" s="364"/>
      <c r="G358" s="364"/>
      <c r="H358" s="364"/>
      <c r="I358" s="364"/>
      <c r="J358" s="364"/>
      <c r="K358" s="364"/>
      <c r="L358" s="364"/>
    </row>
    <row r="359" spans="1:12" x14ac:dyDescent="0.2">
      <c r="A359" s="364"/>
      <c r="B359" s="364"/>
      <c r="C359" s="364"/>
      <c r="D359" s="364"/>
      <c r="E359" s="364"/>
      <c r="F359" s="364"/>
      <c r="G359" s="364"/>
      <c r="H359" s="364"/>
      <c r="I359" s="364"/>
      <c r="J359" s="364"/>
      <c r="K359" s="364"/>
      <c r="L359" s="364"/>
    </row>
    <row r="360" spans="1:12" x14ac:dyDescent="0.2">
      <c r="A360" s="364"/>
      <c r="B360" s="364"/>
      <c r="C360" s="364"/>
      <c r="D360" s="364"/>
      <c r="E360" s="364"/>
      <c r="F360" s="364"/>
      <c r="G360" s="364"/>
      <c r="H360" s="364"/>
      <c r="I360" s="364"/>
      <c r="J360" s="364"/>
      <c r="K360" s="364"/>
      <c r="L360" s="364"/>
    </row>
    <row r="361" spans="1:12" x14ac:dyDescent="0.2">
      <c r="A361" s="364"/>
      <c r="B361" s="364"/>
      <c r="C361" s="364"/>
      <c r="D361" s="364"/>
      <c r="E361" s="364"/>
      <c r="F361" s="364"/>
      <c r="G361" s="364"/>
      <c r="H361" s="364"/>
      <c r="I361" s="364"/>
      <c r="J361" s="364"/>
      <c r="K361" s="364"/>
      <c r="L361" s="364"/>
    </row>
    <row r="362" spans="1:12" x14ac:dyDescent="0.2">
      <c r="A362" s="364"/>
      <c r="B362" s="364"/>
      <c r="C362" s="364"/>
      <c r="D362" s="364"/>
      <c r="E362" s="364"/>
      <c r="F362" s="364"/>
      <c r="G362" s="364"/>
      <c r="H362" s="364"/>
      <c r="I362" s="364"/>
      <c r="J362" s="364"/>
      <c r="K362" s="364"/>
      <c r="L362" s="364"/>
    </row>
    <row r="363" spans="1:12" x14ac:dyDescent="0.2">
      <c r="A363" s="364"/>
      <c r="B363" s="364"/>
      <c r="C363" s="364"/>
      <c r="D363" s="364"/>
      <c r="E363" s="364"/>
      <c r="F363" s="364"/>
      <c r="G363" s="364"/>
      <c r="H363" s="364"/>
      <c r="I363" s="364"/>
      <c r="J363" s="364"/>
      <c r="K363" s="364"/>
      <c r="L363" s="364"/>
    </row>
    <row r="364" spans="1:12" x14ac:dyDescent="0.2">
      <c r="A364" s="364"/>
      <c r="B364" s="364"/>
      <c r="C364" s="364"/>
      <c r="D364" s="364"/>
      <c r="E364" s="364"/>
      <c r="F364" s="364"/>
      <c r="G364" s="364"/>
      <c r="H364" s="364"/>
      <c r="I364" s="364"/>
      <c r="J364" s="364"/>
      <c r="K364" s="364"/>
      <c r="L364" s="364"/>
    </row>
    <row r="365" spans="1:12" x14ac:dyDescent="0.2">
      <c r="A365" s="364"/>
      <c r="B365" s="364"/>
      <c r="C365" s="364"/>
      <c r="D365" s="364"/>
      <c r="E365" s="364"/>
      <c r="F365" s="364"/>
      <c r="G365" s="364"/>
      <c r="H365" s="364"/>
      <c r="I365" s="364"/>
      <c r="J365" s="364"/>
      <c r="K365" s="364"/>
      <c r="L365" s="364"/>
    </row>
    <row r="366" spans="1:12" x14ac:dyDescent="0.2">
      <c r="A366" s="364"/>
      <c r="B366" s="364"/>
      <c r="C366" s="364"/>
      <c r="D366" s="364"/>
      <c r="E366" s="364"/>
      <c r="F366" s="364"/>
      <c r="G366" s="364"/>
      <c r="H366" s="364"/>
      <c r="I366" s="364"/>
      <c r="J366" s="364"/>
      <c r="K366" s="364"/>
      <c r="L366" s="364"/>
    </row>
    <row r="367" spans="1:12" x14ac:dyDescent="0.2">
      <c r="A367" s="364"/>
      <c r="B367" s="364"/>
      <c r="C367" s="364"/>
      <c r="D367" s="364"/>
      <c r="E367" s="364"/>
      <c r="F367" s="364"/>
      <c r="G367" s="364"/>
      <c r="H367" s="364"/>
      <c r="I367" s="364"/>
      <c r="J367" s="364"/>
      <c r="K367" s="364"/>
      <c r="L367" s="364"/>
    </row>
    <row r="368" spans="1:12" x14ac:dyDescent="0.2">
      <c r="A368" s="364"/>
      <c r="B368" s="364"/>
      <c r="C368" s="364"/>
      <c r="D368" s="364"/>
      <c r="E368" s="364"/>
      <c r="F368" s="364"/>
      <c r="G368" s="364"/>
      <c r="H368" s="364"/>
      <c r="I368" s="364"/>
      <c r="J368" s="364"/>
      <c r="K368" s="364"/>
      <c r="L368" s="364"/>
    </row>
    <row r="369" spans="1:12" x14ac:dyDescent="0.2">
      <c r="A369" s="364"/>
      <c r="B369" s="364"/>
      <c r="C369" s="364"/>
      <c r="D369" s="364"/>
      <c r="E369" s="364"/>
      <c r="F369" s="364"/>
      <c r="G369" s="364"/>
      <c r="H369" s="364"/>
      <c r="I369" s="364"/>
      <c r="J369" s="364"/>
      <c r="K369" s="364"/>
      <c r="L369" s="364"/>
    </row>
    <row r="370" spans="1:12" x14ac:dyDescent="0.2">
      <c r="A370" s="364"/>
      <c r="B370" s="364"/>
      <c r="C370" s="364"/>
      <c r="D370" s="364"/>
      <c r="E370" s="364"/>
      <c r="F370" s="364"/>
      <c r="G370" s="364"/>
      <c r="H370" s="364"/>
      <c r="I370" s="364"/>
      <c r="J370" s="364"/>
      <c r="K370" s="364"/>
      <c r="L370" s="364"/>
    </row>
    <row r="371" spans="1:12" x14ac:dyDescent="0.2">
      <c r="A371" s="364"/>
      <c r="B371" s="364"/>
      <c r="C371" s="364"/>
      <c r="D371" s="364"/>
      <c r="E371" s="364"/>
      <c r="F371" s="364"/>
      <c r="G371" s="364"/>
      <c r="H371" s="364"/>
      <c r="I371" s="364"/>
      <c r="J371" s="364"/>
      <c r="K371" s="364"/>
      <c r="L371" s="364"/>
    </row>
    <row r="372" spans="1:12" x14ac:dyDescent="0.2">
      <c r="A372" s="364"/>
      <c r="B372" s="364"/>
      <c r="C372" s="364"/>
      <c r="D372" s="364"/>
      <c r="E372" s="364"/>
      <c r="F372" s="364"/>
      <c r="G372" s="364"/>
      <c r="H372" s="364"/>
      <c r="I372" s="364"/>
      <c r="J372" s="364"/>
      <c r="K372" s="364"/>
      <c r="L372" s="364"/>
    </row>
    <row r="373" spans="1:12" x14ac:dyDescent="0.2">
      <c r="A373" s="364"/>
      <c r="B373" s="364"/>
      <c r="C373" s="364"/>
      <c r="D373" s="364"/>
      <c r="E373" s="364"/>
      <c r="F373" s="364"/>
      <c r="G373" s="364"/>
      <c r="H373" s="364"/>
      <c r="I373" s="364"/>
      <c r="J373" s="364"/>
      <c r="K373" s="364"/>
      <c r="L373" s="364"/>
    </row>
    <row r="374" spans="1:12" x14ac:dyDescent="0.2">
      <c r="A374" s="364"/>
      <c r="B374" s="364"/>
      <c r="C374" s="364"/>
      <c r="D374" s="364"/>
      <c r="E374" s="364"/>
      <c r="F374" s="364"/>
      <c r="G374" s="364"/>
      <c r="H374" s="364"/>
      <c r="I374" s="364"/>
      <c r="J374" s="364"/>
      <c r="K374" s="364"/>
      <c r="L374" s="364"/>
    </row>
    <row r="375" spans="1:12" x14ac:dyDescent="0.2">
      <c r="A375" s="364"/>
      <c r="B375" s="364"/>
      <c r="C375" s="364"/>
      <c r="D375" s="364"/>
      <c r="E375" s="364"/>
      <c r="F375" s="364"/>
      <c r="G375" s="364"/>
      <c r="H375" s="364"/>
      <c r="I375" s="364"/>
      <c r="J375" s="364"/>
      <c r="K375" s="364"/>
      <c r="L375" s="364"/>
    </row>
    <row r="376" spans="1:12" x14ac:dyDescent="0.2">
      <c r="A376" s="364"/>
      <c r="B376" s="364"/>
      <c r="C376" s="364"/>
      <c r="D376" s="364"/>
      <c r="E376" s="364"/>
      <c r="F376" s="364"/>
      <c r="G376" s="364"/>
      <c r="H376" s="364"/>
      <c r="I376" s="364"/>
      <c r="J376" s="364"/>
      <c r="K376" s="364"/>
      <c r="L376" s="364"/>
    </row>
    <row r="377" spans="1:12" x14ac:dyDescent="0.2">
      <c r="A377" s="364"/>
      <c r="B377" s="364"/>
      <c r="C377" s="364"/>
      <c r="D377" s="364"/>
      <c r="E377" s="364"/>
      <c r="F377" s="364"/>
      <c r="G377" s="364"/>
      <c r="H377" s="364"/>
      <c r="I377" s="364"/>
      <c r="J377" s="364"/>
      <c r="K377" s="364"/>
      <c r="L377" s="364"/>
    </row>
    <row r="378" spans="1:12" x14ac:dyDescent="0.2">
      <c r="A378" s="364"/>
      <c r="B378" s="364"/>
      <c r="C378" s="364"/>
      <c r="D378" s="364"/>
      <c r="E378" s="364"/>
      <c r="F378" s="364"/>
      <c r="G378" s="364"/>
      <c r="H378" s="364"/>
      <c r="I378" s="364"/>
      <c r="J378" s="364"/>
      <c r="K378" s="364"/>
      <c r="L378" s="364"/>
    </row>
    <row r="379" spans="1:12" x14ac:dyDescent="0.2">
      <c r="A379" s="364"/>
      <c r="B379" s="364"/>
      <c r="C379" s="364"/>
      <c r="D379" s="364"/>
      <c r="E379" s="364"/>
      <c r="F379" s="364"/>
      <c r="G379" s="364"/>
      <c r="H379" s="364"/>
      <c r="I379" s="364"/>
      <c r="J379" s="364"/>
      <c r="K379" s="364"/>
      <c r="L379" s="364"/>
    </row>
    <row r="380" spans="1:12" x14ac:dyDescent="0.2">
      <c r="A380" s="364"/>
      <c r="B380" s="364"/>
      <c r="C380" s="364"/>
      <c r="D380" s="364"/>
      <c r="E380" s="364"/>
      <c r="F380" s="364"/>
      <c r="G380" s="364"/>
      <c r="H380" s="364"/>
      <c r="I380" s="364"/>
      <c r="J380" s="364"/>
      <c r="K380" s="364"/>
      <c r="L380" s="364"/>
    </row>
    <row r="381" spans="1:12" x14ac:dyDescent="0.2">
      <c r="A381" s="364"/>
      <c r="B381" s="364"/>
      <c r="C381" s="364"/>
      <c r="D381" s="364"/>
      <c r="E381" s="364"/>
      <c r="F381" s="364"/>
      <c r="G381" s="364"/>
      <c r="H381" s="364"/>
      <c r="I381" s="364"/>
      <c r="J381" s="364"/>
      <c r="K381" s="364"/>
      <c r="L381" s="364"/>
    </row>
    <row r="382" spans="1:12" x14ac:dyDescent="0.2">
      <c r="A382" s="364"/>
      <c r="B382" s="364"/>
      <c r="C382" s="364"/>
      <c r="D382" s="364"/>
      <c r="E382" s="364"/>
      <c r="F382" s="364"/>
      <c r="G382" s="364"/>
      <c r="H382" s="364"/>
      <c r="I382" s="364"/>
      <c r="J382" s="364"/>
      <c r="K382" s="364"/>
      <c r="L382" s="364"/>
    </row>
    <row r="383" spans="1:12" x14ac:dyDescent="0.2">
      <c r="A383" s="364"/>
      <c r="B383" s="364"/>
      <c r="C383" s="364"/>
      <c r="D383" s="364"/>
      <c r="E383" s="364"/>
      <c r="F383" s="364"/>
      <c r="G383" s="364"/>
      <c r="H383" s="364"/>
      <c r="I383" s="364"/>
      <c r="J383" s="364"/>
      <c r="K383" s="364"/>
      <c r="L383" s="364"/>
    </row>
    <row r="384" spans="1:12" x14ac:dyDescent="0.2">
      <c r="A384" s="364"/>
      <c r="B384" s="364"/>
      <c r="C384" s="364"/>
      <c r="D384" s="364"/>
      <c r="E384" s="364"/>
      <c r="F384" s="364"/>
      <c r="G384" s="364"/>
      <c r="H384" s="364"/>
      <c r="I384" s="364"/>
      <c r="J384" s="364"/>
      <c r="K384" s="364"/>
      <c r="L384" s="364"/>
    </row>
    <row r="385" spans="1:12" x14ac:dyDescent="0.2">
      <c r="A385" s="364"/>
      <c r="B385" s="364"/>
      <c r="C385" s="364"/>
      <c r="D385" s="364"/>
      <c r="E385" s="364"/>
      <c r="F385" s="364"/>
      <c r="G385" s="364"/>
      <c r="H385" s="364"/>
      <c r="I385" s="364"/>
      <c r="J385" s="364"/>
      <c r="K385" s="364"/>
      <c r="L385" s="364"/>
    </row>
    <row r="386" spans="1:12" x14ac:dyDescent="0.2">
      <c r="A386" s="364"/>
      <c r="B386" s="364"/>
      <c r="C386" s="364"/>
      <c r="D386" s="364"/>
      <c r="E386" s="364"/>
      <c r="F386" s="364"/>
      <c r="G386" s="364"/>
      <c r="H386" s="364"/>
      <c r="I386" s="364"/>
      <c r="J386" s="364"/>
      <c r="K386" s="364"/>
      <c r="L386" s="364"/>
    </row>
    <row r="387" spans="1:12" x14ac:dyDescent="0.2">
      <c r="A387" s="364"/>
      <c r="B387" s="364"/>
      <c r="C387" s="364"/>
      <c r="D387" s="364"/>
      <c r="E387" s="364"/>
      <c r="F387" s="364"/>
      <c r="G387" s="364"/>
      <c r="H387" s="364"/>
      <c r="I387" s="364"/>
      <c r="J387" s="364"/>
      <c r="K387" s="364"/>
      <c r="L387" s="364"/>
    </row>
    <row r="388" spans="1:12" x14ac:dyDescent="0.2">
      <c r="A388" s="364"/>
      <c r="B388" s="364"/>
      <c r="C388" s="364"/>
      <c r="D388" s="364"/>
      <c r="E388" s="364"/>
      <c r="F388" s="364"/>
      <c r="G388" s="364"/>
      <c r="H388" s="364"/>
      <c r="I388" s="364"/>
      <c r="J388" s="364"/>
      <c r="K388" s="364"/>
      <c r="L388" s="364"/>
    </row>
    <row r="389" spans="1:12" x14ac:dyDescent="0.2">
      <c r="A389" s="364"/>
      <c r="B389" s="364"/>
      <c r="C389" s="364"/>
      <c r="D389" s="364"/>
      <c r="E389" s="364"/>
      <c r="F389" s="364"/>
      <c r="G389" s="364"/>
      <c r="H389" s="364"/>
      <c r="I389" s="364"/>
      <c r="J389" s="364"/>
      <c r="K389" s="364"/>
      <c r="L389" s="364"/>
    </row>
    <row r="390" spans="1:12" x14ac:dyDescent="0.2">
      <c r="A390" s="364"/>
      <c r="B390" s="364"/>
      <c r="C390" s="364"/>
      <c r="D390" s="364"/>
      <c r="E390" s="364"/>
      <c r="F390" s="364"/>
      <c r="G390" s="364"/>
      <c r="H390" s="364"/>
      <c r="I390" s="364"/>
      <c r="J390" s="364"/>
      <c r="K390" s="364"/>
      <c r="L390" s="364"/>
    </row>
    <row r="391" spans="1:12" x14ac:dyDescent="0.2">
      <c r="A391" s="364"/>
      <c r="B391" s="364"/>
      <c r="C391" s="364"/>
      <c r="D391" s="364"/>
      <c r="E391" s="364"/>
      <c r="F391" s="364"/>
      <c r="G391" s="364"/>
      <c r="H391" s="364"/>
      <c r="I391" s="364"/>
      <c r="J391" s="364"/>
      <c r="K391" s="364"/>
      <c r="L391" s="364"/>
    </row>
    <row r="392" spans="1:12" x14ac:dyDescent="0.2">
      <c r="A392" s="364"/>
      <c r="B392" s="364"/>
      <c r="C392" s="364"/>
      <c r="D392" s="364"/>
      <c r="E392" s="364"/>
      <c r="F392" s="364"/>
      <c r="G392" s="364"/>
      <c r="H392" s="364"/>
      <c r="I392" s="364"/>
      <c r="J392" s="364"/>
      <c r="K392" s="364"/>
      <c r="L392" s="364"/>
    </row>
    <row r="393" spans="1:12" x14ac:dyDescent="0.2">
      <c r="A393" s="364"/>
      <c r="B393" s="364"/>
      <c r="C393" s="364"/>
      <c r="D393" s="364"/>
      <c r="E393" s="364"/>
      <c r="F393" s="364"/>
      <c r="G393" s="364"/>
      <c r="H393" s="364"/>
      <c r="I393" s="364"/>
      <c r="J393" s="364"/>
      <c r="K393" s="364"/>
      <c r="L393" s="364"/>
    </row>
    <row r="394" spans="1:12" x14ac:dyDescent="0.2">
      <c r="A394" s="364"/>
      <c r="B394" s="364"/>
      <c r="C394" s="364"/>
      <c r="D394" s="364"/>
      <c r="E394" s="364"/>
      <c r="F394" s="364"/>
      <c r="G394" s="364"/>
      <c r="H394" s="364"/>
      <c r="I394" s="364"/>
      <c r="J394" s="364"/>
      <c r="K394" s="364"/>
      <c r="L394" s="364"/>
    </row>
    <row r="395" spans="1:12" x14ac:dyDescent="0.2">
      <c r="A395" s="364"/>
      <c r="B395" s="364"/>
      <c r="C395" s="364"/>
      <c r="D395" s="364"/>
      <c r="E395" s="364"/>
      <c r="F395" s="364"/>
      <c r="G395" s="364"/>
      <c r="H395" s="364"/>
      <c r="I395" s="364"/>
      <c r="J395" s="364"/>
      <c r="K395" s="364"/>
      <c r="L395" s="364"/>
    </row>
    <row r="396" spans="1:12" x14ac:dyDescent="0.2">
      <c r="A396" s="364"/>
      <c r="B396" s="364"/>
      <c r="C396" s="364"/>
      <c r="D396" s="364"/>
      <c r="E396" s="364"/>
      <c r="F396" s="364"/>
      <c r="G396" s="364"/>
      <c r="H396" s="364"/>
      <c r="I396" s="364"/>
      <c r="J396" s="364"/>
      <c r="K396" s="364"/>
      <c r="L396" s="364"/>
    </row>
    <row r="397" spans="1:12" x14ac:dyDescent="0.2">
      <c r="A397" s="364"/>
      <c r="B397" s="364"/>
      <c r="C397" s="364"/>
      <c r="D397" s="364"/>
      <c r="E397" s="364"/>
      <c r="F397" s="364"/>
      <c r="G397" s="364"/>
      <c r="H397" s="364"/>
      <c r="I397" s="364"/>
      <c r="J397" s="364"/>
      <c r="K397" s="364"/>
      <c r="L397" s="364"/>
    </row>
    <row r="398" spans="1:12" x14ac:dyDescent="0.2">
      <c r="A398" s="364"/>
      <c r="B398" s="364"/>
      <c r="C398" s="364"/>
      <c r="D398" s="364"/>
      <c r="E398" s="364"/>
      <c r="F398" s="364"/>
      <c r="G398" s="364"/>
      <c r="H398" s="364"/>
      <c r="I398" s="364"/>
      <c r="J398" s="364"/>
      <c r="K398" s="364"/>
      <c r="L398" s="364"/>
    </row>
    <row r="399" spans="1:12" x14ac:dyDescent="0.2">
      <c r="A399" s="364"/>
      <c r="B399" s="364"/>
      <c r="C399" s="364"/>
      <c r="D399" s="364"/>
      <c r="E399" s="364"/>
      <c r="F399" s="364"/>
      <c r="G399" s="364"/>
      <c r="H399" s="364"/>
      <c r="I399" s="364"/>
      <c r="J399" s="364"/>
      <c r="K399" s="364"/>
      <c r="L399" s="364"/>
    </row>
    <row r="400" spans="1:12" x14ac:dyDescent="0.2">
      <c r="A400" s="364"/>
      <c r="B400" s="364"/>
      <c r="C400" s="364"/>
      <c r="D400" s="364"/>
      <c r="E400" s="364"/>
      <c r="F400" s="364"/>
      <c r="G400" s="364"/>
      <c r="H400" s="364"/>
      <c r="I400" s="364"/>
      <c r="J400" s="364"/>
      <c r="K400" s="364"/>
      <c r="L400" s="364"/>
    </row>
    <row r="401" spans="1:12" x14ac:dyDescent="0.2">
      <c r="A401" s="364"/>
      <c r="B401" s="364"/>
      <c r="C401" s="364"/>
      <c r="D401" s="364"/>
      <c r="E401" s="364"/>
      <c r="F401" s="364"/>
      <c r="G401" s="364"/>
      <c r="H401" s="364"/>
      <c r="I401" s="364"/>
      <c r="J401" s="364"/>
      <c r="K401" s="364"/>
      <c r="L401" s="364"/>
    </row>
    <row r="402" spans="1:12" x14ac:dyDescent="0.2">
      <c r="A402" s="364"/>
      <c r="B402" s="364"/>
      <c r="C402" s="364"/>
      <c r="D402" s="364"/>
      <c r="E402" s="364"/>
      <c r="F402" s="364"/>
      <c r="G402" s="364"/>
      <c r="H402" s="364"/>
      <c r="I402" s="364"/>
      <c r="J402" s="364"/>
      <c r="K402" s="364"/>
      <c r="L402" s="364"/>
    </row>
    <row r="403" spans="1:12" x14ac:dyDescent="0.2">
      <c r="A403" s="364"/>
      <c r="B403" s="364"/>
      <c r="C403" s="364"/>
      <c r="D403" s="364"/>
      <c r="E403" s="364"/>
      <c r="F403" s="364"/>
      <c r="G403" s="364"/>
      <c r="H403" s="364"/>
      <c r="I403" s="364"/>
      <c r="J403" s="364"/>
      <c r="K403" s="364"/>
      <c r="L403" s="364"/>
    </row>
    <row r="404" spans="1:12" x14ac:dyDescent="0.2">
      <c r="A404" s="364"/>
      <c r="B404" s="364"/>
      <c r="C404" s="364"/>
      <c r="D404" s="364"/>
      <c r="E404" s="364"/>
      <c r="F404" s="364"/>
      <c r="G404" s="364"/>
      <c r="H404" s="364"/>
      <c r="I404" s="364"/>
      <c r="J404" s="364"/>
      <c r="K404" s="364"/>
      <c r="L404" s="364"/>
    </row>
    <row r="405" spans="1:12" x14ac:dyDescent="0.2">
      <c r="A405" s="364"/>
      <c r="B405" s="364"/>
      <c r="C405" s="364"/>
      <c r="D405" s="364"/>
      <c r="E405" s="364"/>
      <c r="F405" s="364"/>
      <c r="G405" s="364"/>
      <c r="H405" s="364"/>
      <c r="I405" s="364"/>
      <c r="J405" s="364"/>
      <c r="K405" s="364"/>
      <c r="L405" s="364"/>
    </row>
    <row r="406" spans="1:12" x14ac:dyDescent="0.2">
      <c r="A406" s="364"/>
      <c r="B406" s="364"/>
      <c r="C406" s="364"/>
      <c r="D406" s="364"/>
      <c r="E406" s="364"/>
      <c r="F406" s="364"/>
      <c r="G406" s="364"/>
      <c r="H406" s="364"/>
      <c r="I406" s="364"/>
      <c r="J406" s="364"/>
      <c r="K406" s="364"/>
      <c r="L406" s="364"/>
    </row>
    <row r="407" spans="1:12" x14ac:dyDescent="0.2">
      <c r="A407" s="364"/>
      <c r="B407" s="364"/>
      <c r="C407" s="364"/>
      <c r="D407" s="364"/>
      <c r="E407" s="364"/>
      <c r="F407" s="364"/>
      <c r="G407" s="364"/>
      <c r="H407" s="364"/>
      <c r="I407" s="364"/>
      <c r="J407" s="364"/>
      <c r="K407" s="364"/>
      <c r="L407" s="364"/>
    </row>
    <row r="408" spans="1:12" x14ac:dyDescent="0.2">
      <c r="A408" s="364"/>
      <c r="B408" s="364"/>
      <c r="C408" s="364"/>
      <c r="D408" s="364"/>
      <c r="E408" s="364"/>
      <c r="F408" s="364"/>
      <c r="G408" s="364"/>
      <c r="H408" s="364"/>
      <c r="I408" s="364"/>
      <c r="J408" s="364"/>
      <c r="K408" s="364"/>
      <c r="L408" s="364"/>
    </row>
    <row r="409" spans="1:12" x14ac:dyDescent="0.2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</row>
    <row r="410" spans="1:12" x14ac:dyDescent="0.2">
      <c r="A410" s="364"/>
      <c r="B410" s="364"/>
      <c r="C410" s="364"/>
      <c r="D410" s="364"/>
      <c r="E410" s="364"/>
      <c r="F410" s="364"/>
      <c r="G410" s="364"/>
      <c r="H410" s="364"/>
      <c r="I410" s="364"/>
      <c r="J410" s="364"/>
      <c r="K410" s="364"/>
      <c r="L410" s="364"/>
    </row>
    <row r="411" spans="1:12" x14ac:dyDescent="0.2">
      <c r="A411" s="364"/>
      <c r="B411" s="364"/>
      <c r="C411" s="364"/>
      <c r="D411" s="364"/>
      <c r="E411" s="364"/>
      <c r="F411" s="364"/>
      <c r="G411" s="364"/>
      <c r="H411" s="364"/>
      <c r="I411" s="364"/>
      <c r="J411" s="364"/>
      <c r="K411" s="364"/>
      <c r="L411" s="364"/>
    </row>
    <row r="412" spans="1:12" x14ac:dyDescent="0.2">
      <c r="A412" s="364"/>
      <c r="B412" s="364"/>
      <c r="C412" s="364"/>
      <c r="D412" s="364"/>
      <c r="E412" s="364"/>
      <c r="F412" s="364"/>
      <c r="G412" s="364"/>
      <c r="H412" s="364"/>
      <c r="I412" s="364"/>
      <c r="J412" s="364"/>
      <c r="K412" s="364"/>
      <c r="L412" s="364"/>
    </row>
    <row r="413" spans="1:12" x14ac:dyDescent="0.2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</row>
    <row r="414" spans="1:12" x14ac:dyDescent="0.2">
      <c r="A414" s="364"/>
      <c r="B414" s="364"/>
      <c r="C414" s="364"/>
      <c r="D414" s="364"/>
      <c r="E414" s="364"/>
      <c r="F414" s="364"/>
      <c r="G414" s="364"/>
      <c r="H414" s="364"/>
      <c r="I414" s="364"/>
      <c r="J414" s="364"/>
      <c r="K414" s="364"/>
      <c r="L414" s="364"/>
    </row>
    <row r="415" spans="1:12" x14ac:dyDescent="0.2">
      <c r="A415" s="364"/>
      <c r="B415" s="364"/>
      <c r="C415" s="364"/>
      <c r="D415" s="364"/>
      <c r="E415" s="364"/>
      <c r="F415" s="364"/>
      <c r="G415" s="364"/>
      <c r="H415" s="364"/>
      <c r="I415" s="364"/>
      <c r="J415" s="364"/>
      <c r="K415" s="364"/>
      <c r="L415" s="364"/>
    </row>
    <row r="416" spans="1:12" x14ac:dyDescent="0.2">
      <c r="A416" s="364"/>
      <c r="B416" s="364"/>
      <c r="C416" s="364"/>
      <c r="D416" s="364"/>
      <c r="E416" s="364"/>
      <c r="F416" s="364"/>
      <c r="G416" s="364"/>
      <c r="H416" s="364"/>
      <c r="I416" s="364"/>
      <c r="J416" s="364"/>
      <c r="K416" s="364"/>
      <c r="L416" s="364"/>
    </row>
    <row r="417" spans="1:12" x14ac:dyDescent="0.2">
      <c r="A417" s="364"/>
      <c r="B417" s="364"/>
      <c r="C417" s="364"/>
      <c r="D417" s="364"/>
      <c r="E417" s="364"/>
      <c r="F417" s="364"/>
      <c r="G417" s="364"/>
      <c r="H417" s="364"/>
      <c r="I417" s="364"/>
      <c r="J417" s="364"/>
      <c r="K417" s="364"/>
      <c r="L417" s="364"/>
    </row>
    <row r="418" spans="1:12" x14ac:dyDescent="0.2">
      <c r="A418" s="364"/>
      <c r="B418" s="364"/>
      <c r="C418" s="364"/>
      <c r="D418" s="364"/>
      <c r="E418" s="364"/>
      <c r="F418" s="364"/>
      <c r="G418" s="364"/>
      <c r="H418" s="364"/>
      <c r="I418" s="364"/>
      <c r="J418" s="364"/>
      <c r="K418" s="364"/>
      <c r="L418" s="364"/>
    </row>
    <row r="419" spans="1:12" x14ac:dyDescent="0.2">
      <c r="A419" s="364"/>
      <c r="B419" s="364"/>
      <c r="C419" s="364"/>
      <c r="D419" s="364"/>
      <c r="E419" s="364"/>
      <c r="F419" s="364"/>
      <c r="G419" s="364"/>
      <c r="H419" s="364"/>
      <c r="I419" s="364"/>
      <c r="J419" s="364"/>
      <c r="K419" s="364"/>
      <c r="L419" s="364"/>
    </row>
    <row r="420" spans="1:12" x14ac:dyDescent="0.2">
      <c r="A420" s="364"/>
      <c r="B420" s="364"/>
      <c r="C420" s="364"/>
      <c r="D420" s="364"/>
      <c r="E420" s="364"/>
      <c r="F420" s="364"/>
      <c r="G420" s="364"/>
      <c r="H420" s="364"/>
      <c r="I420" s="364"/>
      <c r="J420" s="364"/>
      <c r="K420" s="364"/>
      <c r="L420" s="364"/>
    </row>
    <row r="421" spans="1:12" x14ac:dyDescent="0.2">
      <c r="A421" s="364"/>
      <c r="B421" s="364"/>
      <c r="C421" s="364"/>
      <c r="D421" s="364"/>
      <c r="E421" s="364"/>
      <c r="F421" s="364"/>
      <c r="G421" s="364"/>
      <c r="H421" s="364"/>
      <c r="I421" s="364"/>
      <c r="J421" s="364"/>
      <c r="K421" s="364"/>
      <c r="L421" s="364"/>
    </row>
    <row r="422" spans="1:12" x14ac:dyDescent="0.2">
      <c r="A422" s="364"/>
      <c r="B422" s="364"/>
      <c r="C422" s="364"/>
      <c r="D422" s="364"/>
      <c r="E422" s="364"/>
      <c r="F422" s="364"/>
      <c r="G422" s="364"/>
      <c r="H422" s="364"/>
      <c r="I422" s="364"/>
      <c r="J422" s="364"/>
      <c r="K422" s="364"/>
      <c r="L422" s="364"/>
    </row>
    <row r="423" spans="1:12" x14ac:dyDescent="0.2">
      <c r="A423" s="364"/>
      <c r="B423" s="364"/>
      <c r="C423" s="364"/>
      <c r="D423" s="364"/>
      <c r="E423" s="364"/>
      <c r="F423" s="364"/>
      <c r="G423" s="364"/>
      <c r="H423" s="364"/>
      <c r="I423" s="364"/>
      <c r="J423" s="364"/>
      <c r="K423" s="364"/>
      <c r="L423" s="364"/>
    </row>
    <row r="424" spans="1:12" x14ac:dyDescent="0.2">
      <c r="A424" s="364"/>
      <c r="B424" s="364"/>
      <c r="C424" s="364"/>
      <c r="D424" s="364"/>
      <c r="E424" s="364"/>
      <c r="F424" s="364"/>
      <c r="G424" s="364"/>
      <c r="H424" s="364"/>
      <c r="I424" s="364"/>
      <c r="J424" s="364"/>
      <c r="K424" s="364"/>
      <c r="L424" s="364"/>
    </row>
    <row r="425" spans="1:12" x14ac:dyDescent="0.2">
      <c r="A425" s="364"/>
      <c r="B425" s="364"/>
      <c r="C425" s="364"/>
      <c r="D425" s="364"/>
      <c r="E425" s="364"/>
      <c r="F425" s="364"/>
      <c r="G425" s="364"/>
      <c r="H425" s="364"/>
      <c r="I425" s="364"/>
      <c r="J425" s="364"/>
      <c r="K425" s="364"/>
      <c r="L425" s="364"/>
    </row>
    <row r="426" spans="1:12" x14ac:dyDescent="0.2">
      <c r="A426" s="364"/>
      <c r="B426" s="364"/>
      <c r="C426" s="364"/>
      <c r="D426" s="364"/>
      <c r="E426" s="364"/>
      <c r="F426" s="364"/>
      <c r="G426" s="364"/>
      <c r="H426" s="364"/>
      <c r="I426" s="364"/>
      <c r="J426" s="364"/>
      <c r="K426" s="364"/>
      <c r="L426" s="364"/>
    </row>
    <row r="427" spans="1:12" x14ac:dyDescent="0.2">
      <c r="A427" s="364"/>
      <c r="B427" s="364"/>
      <c r="C427" s="364"/>
      <c r="D427" s="364"/>
      <c r="E427" s="364"/>
      <c r="F427" s="364"/>
      <c r="G427" s="364"/>
      <c r="H427" s="364"/>
      <c r="I427" s="364"/>
      <c r="J427" s="364"/>
      <c r="K427" s="364"/>
      <c r="L427" s="364"/>
    </row>
    <row r="428" spans="1:12" x14ac:dyDescent="0.2">
      <c r="A428" s="364"/>
      <c r="B428" s="364"/>
      <c r="C428" s="364"/>
      <c r="D428" s="364"/>
      <c r="E428" s="364"/>
      <c r="F428" s="364"/>
      <c r="G428" s="364"/>
      <c r="H428" s="364"/>
      <c r="I428" s="364"/>
      <c r="J428" s="364"/>
      <c r="K428" s="364"/>
      <c r="L428" s="364"/>
    </row>
    <row r="429" spans="1:12" x14ac:dyDescent="0.2">
      <c r="A429" s="364"/>
      <c r="B429" s="364"/>
      <c r="C429" s="364"/>
      <c r="D429" s="364"/>
      <c r="E429" s="364"/>
      <c r="F429" s="364"/>
      <c r="G429" s="364"/>
      <c r="H429" s="364"/>
      <c r="I429" s="364"/>
      <c r="J429" s="364"/>
      <c r="K429" s="364"/>
      <c r="L429" s="364"/>
    </row>
    <row r="430" spans="1:12" x14ac:dyDescent="0.2">
      <c r="A430" s="364"/>
      <c r="B430" s="364"/>
      <c r="C430" s="364"/>
      <c r="D430" s="364"/>
      <c r="E430" s="364"/>
      <c r="F430" s="364"/>
      <c r="G430" s="364"/>
      <c r="H430" s="364"/>
      <c r="I430" s="364"/>
      <c r="J430" s="364"/>
      <c r="K430" s="364"/>
      <c r="L430" s="364"/>
    </row>
    <row r="431" spans="1:12" x14ac:dyDescent="0.2">
      <c r="A431" s="364"/>
      <c r="B431" s="364"/>
      <c r="C431" s="364"/>
      <c r="D431" s="364"/>
      <c r="E431" s="364"/>
      <c r="F431" s="364"/>
      <c r="G431" s="364"/>
      <c r="H431" s="364"/>
      <c r="I431" s="364"/>
      <c r="J431" s="364"/>
      <c r="K431" s="364"/>
      <c r="L431" s="364"/>
    </row>
    <row r="432" spans="1:12" x14ac:dyDescent="0.2">
      <c r="A432" s="364"/>
      <c r="B432" s="364"/>
      <c r="C432" s="364"/>
      <c r="D432" s="364"/>
      <c r="E432" s="364"/>
      <c r="F432" s="364"/>
      <c r="G432" s="364"/>
      <c r="H432" s="364"/>
      <c r="I432" s="364"/>
      <c r="J432" s="364"/>
      <c r="K432" s="364"/>
      <c r="L432" s="364"/>
    </row>
    <row r="433" spans="1:12" x14ac:dyDescent="0.2">
      <c r="A433" s="364"/>
      <c r="B433" s="364"/>
      <c r="C433" s="364"/>
      <c r="D433" s="364"/>
      <c r="E433" s="364"/>
      <c r="F433" s="364"/>
      <c r="G433" s="364"/>
      <c r="H433" s="364"/>
      <c r="I433" s="364"/>
      <c r="J433" s="364"/>
      <c r="K433" s="364"/>
      <c r="L433" s="364"/>
    </row>
    <row r="434" spans="1:12" x14ac:dyDescent="0.2">
      <c r="A434" s="364"/>
      <c r="B434" s="364"/>
      <c r="C434" s="364"/>
      <c r="D434" s="364"/>
      <c r="E434" s="364"/>
      <c r="F434" s="364"/>
      <c r="G434" s="364"/>
      <c r="H434" s="364"/>
      <c r="I434" s="364"/>
      <c r="J434" s="364"/>
      <c r="K434" s="364"/>
      <c r="L434" s="364"/>
    </row>
    <row r="435" spans="1:12" x14ac:dyDescent="0.2">
      <c r="A435" s="364"/>
      <c r="B435" s="364"/>
      <c r="C435" s="364"/>
      <c r="D435" s="364"/>
      <c r="E435" s="364"/>
      <c r="F435" s="364"/>
      <c r="G435" s="364"/>
      <c r="H435" s="364"/>
      <c r="I435" s="364"/>
      <c r="J435" s="364"/>
      <c r="K435" s="364"/>
      <c r="L435" s="364"/>
    </row>
    <row r="436" spans="1:12" x14ac:dyDescent="0.2">
      <c r="A436" s="364"/>
      <c r="B436" s="364"/>
      <c r="C436" s="364"/>
      <c r="D436" s="364"/>
      <c r="E436" s="364"/>
      <c r="F436" s="364"/>
      <c r="G436" s="364"/>
      <c r="H436" s="364"/>
      <c r="I436" s="364"/>
      <c r="J436" s="364"/>
      <c r="K436" s="364"/>
      <c r="L436" s="364"/>
    </row>
    <row r="437" spans="1:12" x14ac:dyDescent="0.2">
      <c r="A437" s="364"/>
      <c r="B437" s="364"/>
      <c r="C437" s="364"/>
      <c r="D437" s="364"/>
      <c r="E437" s="364"/>
      <c r="F437" s="364"/>
      <c r="G437" s="364"/>
      <c r="H437" s="364"/>
      <c r="I437" s="364"/>
      <c r="J437" s="364"/>
      <c r="K437" s="364"/>
      <c r="L437" s="364"/>
    </row>
    <row r="438" spans="1:12" x14ac:dyDescent="0.2">
      <c r="A438" s="364"/>
      <c r="B438" s="364"/>
      <c r="C438" s="364"/>
      <c r="D438" s="364"/>
      <c r="E438" s="364"/>
      <c r="F438" s="364"/>
      <c r="G438" s="364"/>
      <c r="H438" s="364"/>
      <c r="I438" s="364"/>
      <c r="J438" s="364"/>
      <c r="K438" s="364"/>
      <c r="L438" s="364"/>
    </row>
    <row r="439" spans="1:12" x14ac:dyDescent="0.2">
      <c r="A439" s="364"/>
      <c r="B439" s="364"/>
      <c r="C439" s="364"/>
      <c r="D439" s="364"/>
      <c r="E439" s="364"/>
      <c r="F439" s="364"/>
      <c r="G439" s="364"/>
      <c r="H439" s="364"/>
      <c r="I439" s="364"/>
      <c r="J439" s="364"/>
      <c r="K439" s="364"/>
      <c r="L439" s="364"/>
    </row>
    <row r="440" spans="1:12" x14ac:dyDescent="0.2">
      <c r="A440" s="364"/>
      <c r="B440" s="364"/>
      <c r="C440" s="364"/>
      <c r="D440" s="364"/>
      <c r="E440" s="364"/>
      <c r="F440" s="364"/>
      <c r="G440" s="364"/>
      <c r="H440" s="364"/>
      <c r="I440" s="364"/>
      <c r="J440" s="364"/>
      <c r="K440" s="364"/>
      <c r="L440" s="364"/>
    </row>
    <row r="441" spans="1:12" x14ac:dyDescent="0.2">
      <c r="A441" s="364"/>
      <c r="B441" s="364"/>
      <c r="C441" s="364"/>
      <c r="D441" s="364"/>
      <c r="E441" s="364"/>
      <c r="F441" s="364"/>
      <c r="G441" s="364"/>
      <c r="H441" s="364"/>
      <c r="I441" s="364"/>
      <c r="J441" s="364"/>
      <c r="K441" s="364"/>
      <c r="L441" s="364"/>
    </row>
    <row r="442" spans="1:12" x14ac:dyDescent="0.2">
      <c r="A442" s="364"/>
      <c r="B442" s="364"/>
      <c r="C442" s="364"/>
      <c r="D442" s="364"/>
      <c r="E442" s="364"/>
      <c r="F442" s="364"/>
      <c r="G442" s="364"/>
      <c r="H442" s="364"/>
      <c r="I442" s="364"/>
      <c r="J442" s="364"/>
      <c r="K442" s="364"/>
      <c r="L442" s="364"/>
    </row>
    <row r="443" spans="1:12" x14ac:dyDescent="0.2">
      <c r="A443" s="364"/>
      <c r="B443" s="364"/>
      <c r="C443" s="364"/>
      <c r="D443" s="364"/>
      <c r="E443" s="364"/>
      <c r="F443" s="364"/>
      <c r="G443" s="364"/>
      <c r="H443" s="364"/>
      <c r="I443" s="364"/>
      <c r="J443" s="364"/>
      <c r="K443" s="364"/>
      <c r="L443" s="364"/>
    </row>
    <row r="444" spans="1:12" x14ac:dyDescent="0.2">
      <c r="A444" s="364"/>
      <c r="B444" s="364"/>
      <c r="C444" s="364"/>
      <c r="D444" s="364"/>
      <c r="E444" s="364"/>
      <c r="F444" s="364"/>
      <c r="G444" s="364"/>
      <c r="H444" s="364"/>
      <c r="I444" s="364"/>
      <c r="J444" s="364"/>
      <c r="K444" s="364"/>
      <c r="L444" s="364"/>
    </row>
    <row r="445" spans="1:12" x14ac:dyDescent="0.2">
      <c r="A445" s="364"/>
      <c r="B445" s="364"/>
      <c r="C445" s="364"/>
      <c r="D445" s="364"/>
      <c r="E445" s="364"/>
      <c r="F445" s="364"/>
      <c r="G445" s="364"/>
      <c r="H445" s="364"/>
      <c r="I445" s="364"/>
      <c r="J445" s="364"/>
      <c r="K445" s="364"/>
      <c r="L445" s="364"/>
    </row>
    <row r="446" spans="1:12" x14ac:dyDescent="0.2">
      <c r="A446" s="364"/>
      <c r="B446" s="364"/>
      <c r="C446" s="364"/>
      <c r="D446" s="364"/>
      <c r="E446" s="364"/>
      <c r="F446" s="364"/>
      <c r="G446" s="364"/>
      <c r="H446" s="364"/>
      <c r="I446" s="364"/>
      <c r="J446" s="364"/>
      <c r="K446" s="364"/>
      <c r="L446" s="364"/>
    </row>
    <row r="447" spans="1:12" x14ac:dyDescent="0.2">
      <c r="A447" s="364"/>
      <c r="B447" s="364"/>
      <c r="C447" s="364"/>
      <c r="D447" s="364"/>
      <c r="E447" s="364"/>
      <c r="F447" s="364"/>
      <c r="G447" s="364"/>
      <c r="H447" s="364"/>
      <c r="I447" s="364"/>
      <c r="J447" s="364"/>
      <c r="K447" s="364"/>
      <c r="L447" s="364"/>
    </row>
    <row r="448" spans="1:12" x14ac:dyDescent="0.2">
      <c r="A448" s="364"/>
      <c r="B448" s="364"/>
      <c r="C448" s="364"/>
      <c r="D448" s="364"/>
      <c r="E448" s="364"/>
      <c r="F448" s="364"/>
      <c r="G448" s="364"/>
      <c r="H448" s="364"/>
      <c r="I448" s="364"/>
      <c r="J448" s="364"/>
      <c r="K448" s="364"/>
      <c r="L448" s="364"/>
    </row>
    <row r="449" spans="1:12" x14ac:dyDescent="0.2">
      <c r="A449" s="364"/>
      <c r="B449" s="364"/>
      <c r="C449" s="364"/>
      <c r="D449" s="364"/>
      <c r="E449" s="364"/>
      <c r="F449" s="364"/>
      <c r="G449" s="364"/>
      <c r="H449" s="364"/>
      <c r="I449" s="364"/>
      <c r="J449" s="364"/>
      <c r="K449" s="364"/>
      <c r="L449" s="364"/>
    </row>
    <row r="450" spans="1:12" x14ac:dyDescent="0.2">
      <c r="A450" s="364"/>
      <c r="B450" s="364"/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</row>
    <row r="451" spans="1:12" x14ac:dyDescent="0.2">
      <c r="A451" s="364"/>
      <c r="B451" s="364"/>
      <c r="C451" s="364"/>
      <c r="D451" s="364"/>
      <c r="E451" s="364"/>
      <c r="F451" s="364"/>
      <c r="G451" s="364"/>
      <c r="H451" s="364"/>
      <c r="I451" s="364"/>
      <c r="J451" s="364"/>
      <c r="K451" s="364"/>
      <c r="L451" s="364"/>
    </row>
    <row r="452" spans="1:12" x14ac:dyDescent="0.2">
      <c r="A452" s="364"/>
      <c r="B452" s="364"/>
      <c r="C452" s="364"/>
      <c r="D452" s="364"/>
      <c r="E452" s="364"/>
      <c r="F452" s="364"/>
      <c r="G452" s="364"/>
      <c r="H452" s="364"/>
      <c r="I452" s="364"/>
      <c r="J452" s="364"/>
      <c r="K452" s="364"/>
      <c r="L452" s="364"/>
    </row>
    <row r="453" spans="1:12" x14ac:dyDescent="0.2">
      <c r="A453" s="364"/>
      <c r="B453" s="364"/>
      <c r="C453" s="364"/>
      <c r="D453" s="364"/>
      <c r="E453" s="364"/>
      <c r="F453" s="364"/>
      <c r="G453" s="364"/>
      <c r="H453" s="364"/>
      <c r="I453" s="364"/>
      <c r="J453" s="364"/>
      <c r="K453" s="364"/>
      <c r="L453" s="364"/>
    </row>
    <row r="454" spans="1:12" x14ac:dyDescent="0.2">
      <c r="A454" s="364"/>
      <c r="B454" s="364"/>
      <c r="C454" s="364"/>
      <c r="D454" s="364"/>
      <c r="E454" s="364"/>
      <c r="F454" s="364"/>
      <c r="G454" s="364"/>
      <c r="H454" s="364"/>
      <c r="I454" s="364"/>
      <c r="J454" s="364"/>
      <c r="K454" s="364"/>
      <c r="L454" s="364"/>
    </row>
    <row r="455" spans="1:12" x14ac:dyDescent="0.2">
      <c r="A455" s="364"/>
      <c r="B455" s="364"/>
      <c r="C455" s="364"/>
      <c r="D455" s="364"/>
      <c r="E455" s="364"/>
      <c r="F455" s="364"/>
      <c r="G455" s="364"/>
      <c r="H455" s="364"/>
      <c r="I455" s="364"/>
      <c r="J455" s="364"/>
      <c r="K455" s="364"/>
      <c r="L455" s="364"/>
    </row>
    <row r="456" spans="1:12" x14ac:dyDescent="0.2">
      <c r="A456" s="364"/>
      <c r="B456" s="364"/>
      <c r="C456" s="364"/>
      <c r="D456" s="364"/>
      <c r="E456" s="364"/>
      <c r="F456" s="364"/>
      <c r="G456" s="364"/>
      <c r="H456" s="364"/>
      <c r="I456" s="364"/>
      <c r="J456" s="364"/>
      <c r="K456" s="364"/>
      <c r="L456" s="364"/>
    </row>
    <row r="457" spans="1:12" x14ac:dyDescent="0.2">
      <c r="A457" s="364"/>
      <c r="B457" s="364"/>
      <c r="C457" s="364"/>
      <c r="D457" s="364"/>
      <c r="E457" s="364"/>
      <c r="F457" s="364"/>
      <c r="G457" s="364"/>
      <c r="H457" s="364"/>
      <c r="I457" s="364"/>
      <c r="J457" s="364"/>
      <c r="K457" s="364"/>
      <c r="L457" s="364"/>
    </row>
    <row r="458" spans="1:12" x14ac:dyDescent="0.2">
      <c r="A458" s="364"/>
      <c r="B458" s="364"/>
      <c r="C458" s="364"/>
      <c r="D458" s="364"/>
      <c r="E458" s="364"/>
      <c r="F458" s="364"/>
      <c r="G458" s="364"/>
      <c r="H458" s="364"/>
      <c r="I458" s="364"/>
      <c r="J458" s="364"/>
      <c r="K458" s="364"/>
      <c r="L458" s="364"/>
    </row>
    <row r="459" spans="1:12" x14ac:dyDescent="0.2">
      <c r="A459" s="364"/>
      <c r="B459" s="364"/>
      <c r="C459" s="364"/>
      <c r="D459" s="364"/>
      <c r="E459" s="364"/>
      <c r="F459" s="364"/>
      <c r="G459" s="364"/>
      <c r="H459" s="364"/>
      <c r="I459" s="364"/>
      <c r="J459" s="364"/>
      <c r="K459" s="364"/>
      <c r="L459" s="364"/>
    </row>
    <row r="460" spans="1:12" x14ac:dyDescent="0.2">
      <c r="A460" s="364"/>
      <c r="B460" s="364"/>
      <c r="C460" s="364"/>
      <c r="D460" s="364"/>
      <c r="E460" s="364"/>
      <c r="F460" s="364"/>
      <c r="G460" s="364"/>
      <c r="H460" s="364"/>
      <c r="I460" s="364"/>
      <c r="J460" s="364"/>
      <c r="K460" s="364"/>
      <c r="L460" s="364"/>
    </row>
    <row r="461" spans="1:12" x14ac:dyDescent="0.2">
      <c r="A461" s="364"/>
      <c r="B461" s="364"/>
      <c r="C461" s="364"/>
      <c r="D461" s="364"/>
      <c r="E461" s="364"/>
      <c r="F461" s="364"/>
      <c r="G461" s="364"/>
      <c r="H461" s="364"/>
      <c r="I461" s="364"/>
      <c r="J461" s="364"/>
      <c r="K461" s="364"/>
      <c r="L461" s="364"/>
    </row>
    <row r="462" spans="1:12" x14ac:dyDescent="0.2">
      <c r="A462" s="364"/>
      <c r="B462" s="364"/>
      <c r="C462" s="364"/>
      <c r="D462" s="364"/>
      <c r="E462" s="364"/>
      <c r="F462" s="364"/>
      <c r="G462" s="364"/>
      <c r="H462" s="364"/>
      <c r="I462" s="364"/>
      <c r="J462" s="364"/>
      <c r="K462" s="364"/>
      <c r="L462" s="364"/>
    </row>
    <row r="463" spans="1:12" x14ac:dyDescent="0.2">
      <c r="A463" s="364"/>
      <c r="B463" s="364"/>
      <c r="C463" s="364"/>
      <c r="D463" s="364"/>
      <c r="E463" s="364"/>
      <c r="F463" s="364"/>
      <c r="G463" s="364"/>
      <c r="H463" s="364"/>
      <c r="I463" s="364"/>
      <c r="J463" s="364"/>
      <c r="K463" s="364"/>
      <c r="L463" s="364"/>
    </row>
    <row r="464" spans="1:12" x14ac:dyDescent="0.2">
      <c r="A464" s="364"/>
      <c r="B464" s="364"/>
      <c r="C464" s="364"/>
      <c r="D464" s="364"/>
      <c r="E464" s="364"/>
      <c r="F464" s="364"/>
      <c r="G464" s="364"/>
      <c r="H464" s="364"/>
      <c r="I464" s="364"/>
      <c r="J464" s="364"/>
      <c r="K464" s="364"/>
      <c r="L464" s="364"/>
    </row>
    <row r="465" spans="1:12" x14ac:dyDescent="0.2">
      <c r="A465" s="364"/>
      <c r="B465" s="364"/>
      <c r="C465" s="364"/>
      <c r="D465" s="364"/>
      <c r="E465" s="364"/>
      <c r="F465" s="364"/>
      <c r="G465" s="364"/>
      <c r="H465" s="364"/>
      <c r="I465" s="364"/>
      <c r="J465" s="364"/>
      <c r="K465" s="364"/>
      <c r="L465" s="364"/>
    </row>
    <row r="466" spans="1:12" x14ac:dyDescent="0.2">
      <c r="A466" s="364"/>
      <c r="B466" s="364"/>
      <c r="C466" s="364"/>
      <c r="D466" s="364"/>
      <c r="E466" s="364"/>
      <c r="F466" s="364"/>
      <c r="G466" s="364"/>
      <c r="H466" s="364"/>
      <c r="I466" s="364"/>
      <c r="J466" s="364"/>
      <c r="K466" s="364"/>
      <c r="L466" s="364"/>
    </row>
    <row r="467" spans="1:12" x14ac:dyDescent="0.2">
      <c r="A467" s="364"/>
      <c r="B467" s="364"/>
      <c r="C467" s="364"/>
      <c r="D467" s="364"/>
      <c r="E467" s="364"/>
      <c r="F467" s="364"/>
      <c r="G467" s="364"/>
      <c r="H467" s="364"/>
      <c r="I467" s="364"/>
      <c r="J467" s="364"/>
      <c r="K467" s="364"/>
      <c r="L467" s="364"/>
    </row>
    <row r="468" spans="1:12" x14ac:dyDescent="0.2">
      <c r="A468" s="364"/>
      <c r="B468" s="364"/>
      <c r="C468" s="364"/>
      <c r="D468" s="364"/>
      <c r="E468" s="364"/>
      <c r="F468" s="364"/>
      <c r="G468" s="364"/>
      <c r="H468" s="364"/>
      <c r="I468" s="364"/>
      <c r="J468" s="364"/>
      <c r="K468" s="364"/>
      <c r="L468" s="364"/>
    </row>
    <row r="469" spans="1:12" x14ac:dyDescent="0.2">
      <c r="A469" s="364"/>
      <c r="B469" s="364"/>
      <c r="C469" s="364"/>
      <c r="D469" s="364"/>
      <c r="E469" s="364"/>
      <c r="F469" s="364"/>
      <c r="G469" s="364"/>
      <c r="H469" s="364"/>
      <c r="I469" s="364"/>
      <c r="J469" s="364"/>
      <c r="K469" s="364"/>
      <c r="L469" s="364"/>
    </row>
    <row r="470" spans="1:12" x14ac:dyDescent="0.2">
      <c r="A470" s="364"/>
      <c r="B470" s="364"/>
      <c r="C470" s="364"/>
      <c r="D470" s="364"/>
      <c r="E470" s="364"/>
      <c r="F470" s="364"/>
      <c r="G470" s="364"/>
      <c r="H470" s="364"/>
      <c r="I470" s="364"/>
      <c r="J470" s="364"/>
      <c r="K470" s="364"/>
      <c r="L470" s="364"/>
    </row>
    <row r="471" spans="1:12" x14ac:dyDescent="0.2">
      <c r="A471" s="364"/>
      <c r="B471" s="364"/>
      <c r="C471" s="364"/>
      <c r="D471" s="364"/>
      <c r="E471" s="364"/>
      <c r="F471" s="364"/>
      <c r="G471" s="364"/>
      <c r="H471" s="364"/>
      <c r="I471" s="364"/>
      <c r="J471" s="364"/>
      <c r="K471" s="364"/>
      <c r="L471" s="364"/>
    </row>
    <row r="472" spans="1:12" x14ac:dyDescent="0.2">
      <c r="A472" s="364"/>
      <c r="B472" s="364"/>
      <c r="C472" s="364"/>
      <c r="D472" s="364"/>
      <c r="E472" s="364"/>
      <c r="F472" s="364"/>
      <c r="G472" s="364"/>
      <c r="H472" s="364"/>
      <c r="I472" s="364"/>
      <c r="J472" s="364"/>
      <c r="K472" s="364"/>
      <c r="L472" s="364"/>
    </row>
    <row r="473" spans="1:12" x14ac:dyDescent="0.2">
      <c r="A473" s="364"/>
      <c r="B473" s="364"/>
      <c r="C473" s="364"/>
      <c r="D473" s="364"/>
      <c r="E473" s="364"/>
      <c r="F473" s="364"/>
      <c r="G473" s="364"/>
      <c r="H473" s="364"/>
      <c r="I473" s="364"/>
      <c r="J473" s="364"/>
      <c r="K473" s="364"/>
      <c r="L473" s="364"/>
    </row>
    <row r="474" spans="1:12" x14ac:dyDescent="0.2">
      <c r="A474" s="364"/>
      <c r="B474" s="364"/>
      <c r="C474" s="364"/>
      <c r="D474" s="364"/>
      <c r="E474" s="364"/>
      <c r="F474" s="364"/>
      <c r="G474" s="364"/>
      <c r="H474" s="364"/>
      <c r="I474" s="364"/>
      <c r="J474" s="364"/>
      <c r="K474" s="364"/>
      <c r="L474" s="364"/>
    </row>
    <row r="475" spans="1:12" x14ac:dyDescent="0.2">
      <c r="A475" s="364"/>
      <c r="B475" s="364"/>
      <c r="C475" s="364"/>
      <c r="D475" s="364"/>
      <c r="E475" s="364"/>
      <c r="F475" s="364"/>
      <c r="G475" s="364"/>
      <c r="H475" s="364"/>
      <c r="I475" s="364"/>
      <c r="J475" s="364"/>
      <c r="K475" s="364"/>
      <c r="L475" s="364"/>
    </row>
    <row r="476" spans="1:12" x14ac:dyDescent="0.2">
      <c r="A476" s="364"/>
      <c r="B476" s="364"/>
      <c r="C476" s="364"/>
      <c r="D476" s="364"/>
      <c r="E476" s="364"/>
      <c r="F476" s="364"/>
      <c r="G476" s="364"/>
      <c r="H476" s="364"/>
      <c r="I476" s="364"/>
      <c r="J476" s="364"/>
      <c r="K476" s="364"/>
      <c r="L476" s="364"/>
    </row>
    <row r="477" spans="1:12" x14ac:dyDescent="0.2">
      <c r="A477" s="364"/>
      <c r="B477" s="364"/>
      <c r="C477" s="364"/>
      <c r="D477" s="364"/>
      <c r="E477" s="364"/>
      <c r="F477" s="364"/>
      <c r="G477" s="364"/>
      <c r="H477" s="364"/>
      <c r="I477" s="364"/>
      <c r="J477" s="364"/>
      <c r="K477" s="364"/>
      <c r="L477" s="364"/>
    </row>
    <row r="478" spans="1:12" x14ac:dyDescent="0.2">
      <c r="A478" s="364"/>
      <c r="B478" s="364"/>
      <c r="C478" s="364"/>
      <c r="D478" s="364"/>
      <c r="E478" s="364"/>
      <c r="F478" s="364"/>
      <c r="G478" s="364"/>
      <c r="H478" s="364"/>
      <c r="I478" s="364"/>
      <c r="J478" s="364"/>
      <c r="K478" s="364"/>
      <c r="L478" s="364"/>
    </row>
    <row r="479" spans="1:12" x14ac:dyDescent="0.2">
      <c r="A479" s="364"/>
      <c r="B479" s="364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</row>
    <row r="480" spans="1:12" x14ac:dyDescent="0.2">
      <c r="A480" s="364"/>
      <c r="B480" s="364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</row>
    <row r="481" spans="1:12" x14ac:dyDescent="0.2">
      <c r="A481" s="364"/>
      <c r="B481" s="364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</row>
    <row r="482" spans="1:12" x14ac:dyDescent="0.2">
      <c r="A482" s="364"/>
      <c r="B482" s="364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</row>
    <row r="483" spans="1:12" x14ac:dyDescent="0.2">
      <c r="A483" s="364"/>
      <c r="B483" s="364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</row>
    <row r="484" spans="1:12" x14ac:dyDescent="0.2">
      <c r="A484" s="364"/>
      <c r="B484" s="364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</row>
    <row r="485" spans="1:12" x14ac:dyDescent="0.2">
      <c r="A485" s="364"/>
      <c r="B485" s="364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</row>
    <row r="486" spans="1:12" x14ac:dyDescent="0.2">
      <c r="A486" s="364"/>
      <c r="B486" s="364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</row>
    <row r="487" spans="1:12" x14ac:dyDescent="0.2">
      <c r="A487" s="364"/>
      <c r="B487" s="364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</row>
    <row r="488" spans="1:12" x14ac:dyDescent="0.2">
      <c r="A488" s="364"/>
      <c r="B488" s="364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</row>
    <row r="489" spans="1:12" x14ac:dyDescent="0.2">
      <c r="A489" s="364"/>
      <c r="B489" s="364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</row>
    <row r="490" spans="1:12" x14ac:dyDescent="0.2">
      <c r="A490" s="364"/>
      <c r="B490" s="364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</row>
    <row r="491" spans="1:12" x14ac:dyDescent="0.2">
      <c r="A491" s="364"/>
      <c r="B491" s="364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</row>
    <row r="492" spans="1:12" x14ac:dyDescent="0.2">
      <c r="A492" s="364"/>
      <c r="B492" s="364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</row>
    <row r="493" spans="1:12" x14ac:dyDescent="0.2">
      <c r="A493" s="364"/>
      <c r="B493" s="364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</row>
    <row r="494" spans="1:12" x14ac:dyDescent="0.2">
      <c r="A494" s="364"/>
      <c r="B494" s="364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</row>
    <row r="495" spans="1:12" x14ac:dyDescent="0.2">
      <c r="A495" s="364"/>
      <c r="B495" s="364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</row>
    <row r="496" spans="1:12" x14ac:dyDescent="0.2">
      <c r="A496" s="364"/>
      <c r="B496" s="364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</row>
    <row r="497" spans="1:12" x14ac:dyDescent="0.2">
      <c r="A497" s="364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</row>
    <row r="498" spans="1:12" x14ac:dyDescent="0.2">
      <c r="A498" s="364"/>
      <c r="B498" s="364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</row>
    <row r="499" spans="1:12" x14ac:dyDescent="0.2">
      <c r="A499" s="364"/>
      <c r="B499" s="364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</row>
    <row r="500" spans="1:12" x14ac:dyDescent="0.2">
      <c r="A500" s="364"/>
      <c r="B500" s="364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</row>
    <row r="501" spans="1:12" x14ac:dyDescent="0.2">
      <c r="A501" s="364"/>
      <c r="B501" s="364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</row>
    <row r="502" spans="1:12" x14ac:dyDescent="0.2">
      <c r="A502" s="364"/>
      <c r="B502" s="364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</row>
    <row r="503" spans="1:12" x14ac:dyDescent="0.2">
      <c r="A503" s="364"/>
      <c r="B503" s="364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</row>
    <row r="504" spans="1:12" x14ac:dyDescent="0.2">
      <c r="A504" s="364"/>
      <c r="B504" s="364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</row>
    <row r="505" spans="1:12" x14ac:dyDescent="0.2">
      <c r="A505" s="364"/>
      <c r="B505" s="364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</row>
    <row r="506" spans="1:12" x14ac:dyDescent="0.2">
      <c r="A506" s="364"/>
      <c r="B506" s="364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</row>
    <row r="507" spans="1:12" x14ac:dyDescent="0.2">
      <c r="A507" s="364"/>
      <c r="B507" s="364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</row>
    <row r="508" spans="1:12" x14ac:dyDescent="0.2">
      <c r="A508" s="364"/>
      <c r="B508" s="364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</row>
    <row r="509" spans="1:12" x14ac:dyDescent="0.2">
      <c r="A509" s="364"/>
      <c r="B509" s="364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</row>
    <row r="510" spans="1:12" x14ac:dyDescent="0.2">
      <c r="A510" s="364"/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</row>
    <row r="511" spans="1:12" x14ac:dyDescent="0.2">
      <c r="A511" s="364"/>
      <c r="B511" s="364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</row>
    <row r="512" spans="1:12" x14ac:dyDescent="0.2">
      <c r="A512" s="364"/>
      <c r="B512" s="364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</row>
    <row r="513" spans="1:12" x14ac:dyDescent="0.2">
      <c r="A513" s="364"/>
      <c r="B513" s="364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</row>
    <row r="514" spans="1:12" x14ac:dyDescent="0.2">
      <c r="A514" s="364"/>
      <c r="B514" s="364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</row>
    <row r="515" spans="1:12" x14ac:dyDescent="0.2">
      <c r="A515" s="364"/>
      <c r="B515" s="364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</row>
    <row r="516" spans="1:12" x14ac:dyDescent="0.2">
      <c r="A516" s="364"/>
      <c r="B516" s="364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</row>
    <row r="517" spans="1:12" x14ac:dyDescent="0.2">
      <c r="A517" s="364"/>
      <c r="B517" s="364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</row>
    <row r="518" spans="1:12" x14ac:dyDescent="0.2">
      <c r="A518" s="364"/>
      <c r="B518" s="364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</row>
    <row r="519" spans="1:12" x14ac:dyDescent="0.2">
      <c r="A519" s="364"/>
      <c r="B519" s="364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</row>
    <row r="520" spans="1:12" x14ac:dyDescent="0.2">
      <c r="A520" s="364"/>
      <c r="B520" s="364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</row>
    <row r="521" spans="1:12" x14ac:dyDescent="0.2">
      <c r="A521" s="364"/>
      <c r="B521" s="364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</row>
    <row r="522" spans="1:12" x14ac:dyDescent="0.2">
      <c r="A522" s="364"/>
      <c r="B522" s="364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</row>
    <row r="523" spans="1:12" x14ac:dyDescent="0.2">
      <c r="A523" s="364"/>
      <c r="B523" s="364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</row>
    <row r="524" spans="1:12" x14ac:dyDescent="0.2">
      <c r="A524" s="364"/>
      <c r="B524" s="364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</row>
    <row r="525" spans="1:12" x14ac:dyDescent="0.2">
      <c r="A525" s="364"/>
      <c r="B525" s="364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</row>
    <row r="526" spans="1:12" x14ac:dyDescent="0.2">
      <c r="A526" s="364"/>
      <c r="B526" s="364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</row>
    <row r="527" spans="1:12" x14ac:dyDescent="0.2">
      <c r="A527" s="364"/>
      <c r="B527" s="364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</row>
    <row r="528" spans="1:12" x14ac:dyDescent="0.2">
      <c r="A528" s="364"/>
      <c r="B528" s="364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</row>
    <row r="529" spans="1:12" x14ac:dyDescent="0.2">
      <c r="A529" s="364"/>
      <c r="B529" s="364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</row>
    <row r="530" spans="1:12" x14ac:dyDescent="0.2">
      <c r="A530" s="364"/>
      <c r="B530" s="364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</row>
    <row r="531" spans="1:12" x14ac:dyDescent="0.2">
      <c r="A531" s="364"/>
      <c r="B531" s="364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</row>
    <row r="532" spans="1:12" x14ac:dyDescent="0.2">
      <c r="A532" s="364"/>
      <c r="B532" s="364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</row>
    <row r="533" spans="1:12" x14ac:dyDescent="0.2">
      <c r="A533" s="364"/>
      <c r="B533" s="364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</row>
    <row r="534" spans="1:12" x14ac:dyDescent="0.2">
      <c r="A534" s="364"/>
      <c r="B534" s="364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</row>
    <row r="535" spans="1:12" x14ac:dyDescent="0.2">
      <c r="A535" s="364"/>
      <c r="B535" s="364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</row>
    <row r="536" spans="1:12" x14ac:dyDescent="0.2">
      <c r="A536" s="364"/>
      <c r="B536" s="364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</row>
    <row r="537" spans="1:12" x14ac:dyDescent="0.2">
      <c r="A537" s="364"/>
      <c r="B537" s="364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</row>
    <row r="538" spans="1:12" x14ac:dyDescent="0.2">
      <c r="A538" s="364"/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</row>
    <row r="539" spans="1:12" x14ac:dyDescent="0.2">
      <c r="A539" s="364"/>
      <c r="B539" s="364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</row>
    <row r="540" spans="1:12" x14ac:dyDescent="0.2">
      <c r="A540" s="364"/>
      <c r="B540" s="364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</row>
    <row r="541" spans="1:12" x14ac:dyDescent="0.2">
      <c r="A541" s="364"/>
      <c r="B541" s="364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</row>
    <row r="542" spans="1:12" x14ac:dyDescent="0.2">
      <c r="A542" s="364"/>
      <c r="B542" s="364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</row>
    <row r="543" spans="1:12" x14ac:dyDescent="0.2">
      <c r="A543" s="364"/>
      <c r="B543" s="364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</row>
    <row r="544" spans="1:12" x14ac:dyDescent="0.2">
      <c r="A544" s="364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</row>
    <row r="545" spans="1:12" x14ac:dyDescent="0.2">
      <c r="A545" s="364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</row>
    <row r="546" spans="1:12" x14ac:dyDescent="0.2">
      <c r="A546" s="364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</row>
    <row r="547" spans="1:12" x14ac:dyDescent="0.2">
      <c r="A547" s="364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</row>
    <row r="548" spans="1:12" x14ac:dyDescent="0.2">
      <c r="A548" s="364"/>
      <c r="B548" s="364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</row>
    <row r="549" spans="1:12" x14ac:dyDescent="0.2">
      <c r="A549" s="364"/>
      <c r="B549" s="364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</row>
    <row r="550" spans="1:12" x14ac:dyDescent="0.2">
      <c r="A550" s="364"/>
      <c r="B550" s="364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</row>
    <row r="551" spans="1:12" x14ac:dyDescent="0.2">
      <c r="A551" s="364"/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</row>
    <row r="552" spans="1:12" x14ac:dyDescent="0.2">
      <c r="A552" s="364"/>
      <c r="B552" s="364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</row>
    <row r="553" spans="1:12" x14ac:dyDescent="0.2">
      <c r="A553" s="364"/>
      <c r="B553" s="364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</row>
    <row r="554" spans="1:12" x14ac:dyDescent="0.2">
      <c r="A554" s="364"/>
      <c r="B554" s="364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</row>
    <row r="555" spans="1:12" x14ac:dyDescent="0.2">
      <c r="A555" s="364"/>
      <c r="B555" s="364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</row>
    <row r="556" spans="1:12" x14ac:dyDescent="0.2">
      <c r="A556" s="364"/>
      <c r="B556" s="364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</row>
    <row r="557" spans="1:12" x14ac:dyDescent="0.2">
      <c r="A557" s="364"/>
      <c r="B557" s="364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</row>
    <row r="558" spans="1:12" x14ac:dyDescent="0.2">
      <c r="A558" s="364"/>
      <c r="B558" s="364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</row>
    <row r="559" spans="1:12" x14ac:dyDescent="0.2">
      <c r="A559" s="364"/>
      <c r="B559" s="364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</row>
    <row r="560" spans="1:12" x14ac:dyDescent="0.2">
      <c r="A560" s="364"/>
      <c r="B560" s="364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</row>
    <row r="561" spans="1:12" x14ac:dyDescent="0.2">
      <c r="A561" s="364"/>
      <c r="B561" s="364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</row>
    <row r="562" spans="1:12" x14ac:dyDescent="0.2">
      <c r="A562" s="364"/>
      <c r="B562" s="364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</row>
    <row r="563" spans="1:12" x14ac:dyDescent="0.2">
      <c r="A563" s="364"/>
      <c r="B563" s="364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</row>
    <row r="564" spans="1:12" x14ac:dyDescent="0.2">
      <c r="A564" s="364"/>
      <c r="B564" s="364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</row>
    <row r="565" spans="1:12" x14ac:dyDescent="0.2">
      <c r="A565" s="364"/>
      <c r="B565" s="364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</row>
    <row r="566" spans="1:12" x14ac:dyDescent="0.2">
      <c r="A566" s="364"/>
      <c r="B566" s="364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</row>
    <row r="567" spans="1:12" x14ac:dyDescent="0.2">
      <c r="A567" s="364"/>
      <c r="B567" s="364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</row>
    <row r="568" spans="1:12" x14ac:dyDescent="0.2">
      <c r="A568" s="364"/>
      <c r="B568" s="364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</row>
    <row r="569" spans="1:12" x14ac:dyDescent="0.2">
      <c r="A569" s="364"/>
      <c r="B569" s="364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</row>
    <row r="570" spans="1:12" x14ac:dyDescent="0.2">
      <c r="A570" s="364"/>
      <c r="B570" s="364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</row>
    <row r="571" spans="1:12" x14ac:dyDescent="0.2">
      <c r="A571" s="364"/>
      <c r="B571" s="364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</row>
    <row r="572" spans="1:12" x14ac:dyDescent="0.2">
      <c r="A572" s="364"/>
      <c r="B572" s="364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</row>
    <row r="573" spans="1:12" x14ac:dyDescent="0.2">
      <c r="A573" s="364"/>
      <c r="B573" s="364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</row>
    <row r="574" spans="1:12" x14ac:dyDescent="0.2">
      <c r="A574" s="364"/>
      <c r="B574" s="364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</row>
    <row r="575" spans="1:12" x14ac:dyDescent="0.2">
      <c r="A575" s="364"/>
      <c r="B575" s="364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</row>
    <row r="576" spans="1:12" x14ac:dyDescent="0.2">
      <c r="A576" s="364"/>
      <c r="B576" s="364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</row>
    <row r="577" spans="1:12" x14ac:dyDescent="0.2">
      <c r="A577" s="364"/>
      <c r="B577" s="364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</row>
    <row r="578" spans="1:12" x14ac:dyDescent="0.2">
      <c r="A578" s="364"/>
      <c r="B578" s="364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</row>
    <row r="579" spans="1:12" x14ac:dyDescent="0.2">
      <c r="A579" s="364"/>
      <c r="B579" s="364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</row>
    <row r="580" spans="1:12" x14ac:dyDescent="0.2">
      <c r="A580" s="364"/>
      <c r="B580" s="364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</row>
    <row r="581" spans="1:12" x14ac:dyDescent="0.2">
      <c r="A581" s="364"/>
      <c r="B581" s="364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</row>
    <row r="582" spans="1:12" x14ac:dyDescent="0.2">
      <c r="A582" s="364"/>
      <c r="B582" s="364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</row>
    <row r="583" spans="1:12" x14ac:dyDescent="0.2">
      <c r="A583" s="364"/>
      <c r="B583" s="364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</row>
    <row r="584" spans="1:12" x14ac:dyDescent="0.2">
      <c r="A584" s="364"/>
      <c r="B584" s="364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</row>
    <row r="585" spans="1:12" x14ac:dyDescent="0.2">
      <c r="A585" s="364"/>
      <c r="B585" s="364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</row>
    <row r="586" spans="1:12" x14ac:dyDescent="0.2">
      <c r="A586" s="364"/>
      <c r="B586" s="364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</row>
    <row r="587" spans="1:12" x14ac:dyDescent="0.2">
      <c r="A587" s="364"/>
      <c r="B587" s="364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</row>
    <row r="588" spans="1:12" x14ac:dyDescent="0.2">
      <c r="A588" s="364"/>
      <c r="B588" s="364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</row>
    <row r="589" spans="1:12" x14ac:dyDescent="0.2">
      <c r="A589" s="364"/>
      <c r="B589" s="364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</row>
    <row r="590" spans="1:12" x14ac:dyDescent="0.2">
      <c r="A590" s="364"/>
      <c r="B590" s="364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</row>
    <row r="591" spans="1:12" x14ac:dyDescent="0.2">
      <c r="A591" s="364"/>
      <c r="B591" s="364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</row>
    <row r="592" spans="1:12" x14ac:dyDescent="0.2">
      <c r="A592" s="364"/>
      <c r="B592" s="364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</row>
    <row r="593" spans="1:12" x14ac:dyDescent="0.2">
      <c r="A593" s="364"/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</row>
    <row r="594" spans="1:12" x14ac:dyDescent="0.2">
      <c r="A594" s="364"/>
      <c r="B594" s="364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</row>
    <row r="595" spans="1:12" x14ac:dyDescent="0.2">
      <c r="A595" s="364"/>
      <c r="B595" s="364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</row>
    <row r="596" spans="1:12" x14ac:dyDescent="0.2">
      <c r="A596" s="364"/>
      <c r="B596" s="364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</row>
    <row r="597" spans="1:12" x14ac:dyDescent="0.2">
      <c r="A597" s="364"/>
      <c r="B597" s="364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</row>
    <row r="598" spans="1:12" x14ac:dyDescent="0.2">
      <c r="A598" s="364"/>
      <c r="B598" s="364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</row>
    <row r="599" spans="1:12" x14ac:dyDescent="0.2">
      <c r="A599" s="364"/>
      <c r="B599" s="364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</row>
    <row r="600" spans="1:12" x14ac:dyDescent="0.2">
      <c r="A600" s="364"/>
      <c r="B600" s="364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</row>
    <row r="601" spans="1:12" x14ac:dyDescent="0.2">
      <c r="A601" s="364"/>
      <c r="B601" s="364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</row>
    <row r="602" spans="1:12" x14ac:dyDescent="0.2">
      <c r="A602" s="364"/>
      <c r="B602" s="364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</row>
    <row r="603" spans="1:12" x14ac:dyDescent="0.2">
      <c r="A603" s="364"/>
      <c r="B603" s="364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</row>
    <row r="604" spans="1:12" x14ac:dyDescent="0.2">
      <c r="A604" s="364"/>
      <c r="B604" s="364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</row>
    <row r="605" spans="1:12" x14ac:dyDescent="0.2">
      <c r="A605" s="364"/>
      <c r="B605" s="364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</row>
    <row r="606" spans="1:12" x14ac:dyDescent="0.2">
      <c r="A606" s="364"/>
      <c r="B606" s="364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</row>
    <row r="607" spans="1:12" x14ac:dyDescent="0.2">
      <c r="A607" s="364"/>
      <c r="B607" s="364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</row>
    <row r="608" spans="1:12" x14ac:dyDescent="0.2">
      <c r="A608" s="364"/>
      <c r="B608" s="364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</row>
    <row r="609" spans="1:12" x14ac:dyDescent="0.2">
      <c r="A609" s="364"/>
      <c r="B609" s="364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</row>
    <row r="610" spans="1:12" x14ac:dyDescent="0.2">
      <c r="A610" s="364"/>
      <c r="B610" s="364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</row>
    <row r="611" spans="1:12" x14ac:dyDescent="0.2">
      <c r="A611" s="364"/>
      <c r="B611" s="364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</row>
    <row r="612" spans="1:12" x14ac:dyDescent="0.2">
      <c r="A612" s="364"/>
      <c r="B612" s="364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</row>
    <row r="613" spans="1:12" x14ac:dyDescent="0.2">
      <c r="A613" s="364"/>
      <c r="B613" s="364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</row>
    <row r="614" spans="1:12" x14ac:dyDescent="0.2">
      <c r="A614" s="364"/>
      <c r="B614" s="364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</row>
    <row r="615" spans="1:12" x14ac:dyDescent="0.2">
      <c r="A615" s="364"/>
      <c r="B615" s="364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</row>
    <row r="616" spans="1:12" x14ac:dyDescent="0.2">
      <c r="A616" s="364"/>
      <c r="B616" s="364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</row>
    <row r="617" spans="1:12" x14ac:dyDescent="0.2">
      <c r="A617" s="364"/>
      <c r="B617" s="364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</row>
    <row r="618" spans="1:12" x14ac:dyDescent="0.2">
      <c r="A618" s="364"/>
      <c r="B618" s="364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</row>
    <row r="619" spans="1:12" x14ac:dyDescent="0.2">
      <c r="A619" s="364"/>
      <c r="B619" s="364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</row>
    <row r="620" spans="1:12" x14ac:dyDescent="0.2">
      <c r="A620" s="364"/>
      <c r="B620" s="364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</row>
    <row r="621" spans="1:12" x14ac:dyDescent="0.2">
      <c r="A621" s="364"/>
      <c r="B621" s="364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</row>
    <row r="622" spans="1:12" x14ac:dyDescent="0.2">
      <c r="A622" s="364"/>
      <c r="B622" s="364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</row>
    <row r="623" spans="1:12" x14ac:dyDescent="0.2">
      <c r="A623" s="364"/>
      <c r="B623" s="364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</row>
    <row r="624" spans="1:12" x14ac:dyDescent="0.2">
      <c r="A624" s="364"/>
      <c r="B624" s="364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</row>
    <row r="625" spans="1:12" x14ac:dyDescent="0.2">
      <c r="A625" s="364"/>
      <c r="B625" s="364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</row>
    <row r="626" spans="1:12" x14ac:dyDescent="0.2">
      <c r="A626" s="364"/>
      <c r="B626" s="364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</row>
    <row r="627" spans="1:12" x14ac:dyDescent="0.2">
      <c r="A627" s="364"/>
      <c r="B627" s="364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</row>
    <row r="628" spans="1:12" x14ac:dyDescent="0.2">
      <c r="A628" s="364"/>
      <c r="B628" s="364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</row>
    <row r="629" spans="1:12" x14ac:dyDescent="0.2">
      <c r="A629" s="364"/>
      <c r="B629" s="364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</row>
    <row r="630" spans="1:12" x14ac:dyDescent="0.2">
      <c r="A630" s="364"/>
      <c r="B630" s="364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</row>
    <row r="631" spans="1:12" x14ac:dyDescent="0.2">
      <c r="A631" s="364"/>
      <c r="B631" s="364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</row>
    <row r="632" spans="1:12" x14ac:dyDescent="0.2">
      <c r="A632" s="364"/>
      <c r="B632" s="364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</row>
    <row r="633" spans="1:12" x14ac:dyDescent="0.2">
      <c r="A633" s="364"/>
      <c r="B633" s="364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</row>
    <row r="634" spans="1:12" x14ac:dyDescent="0.2">
      <c r="A634" s="364"/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</row>
    <row r="635" spans="1:12" x14ac:dyDescent="0.2">
      <c r="A635" s="364"/>
      <c r="B635" s="364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</row>
    <row r="636" spans="1:12" x14ac:dyDescent="0.2">
      <c r="A636" s="364"/>
      <c r="B636" s="364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</row>
    <row r="637" spans="1:12" x14ac:dyDescent="0.2">
      <c r="A637" s="364"/>
      <c r="B637" s="364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</row>
    <row r="638" spans="1:12" x14ac:dyDescent="0.2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</row>
    <row r="639" spans="1:12" x14ac:dyDescent="0.2">
      <c r="A639" s="364"/>
      <c r="B639" s="364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</row>
    <row r="640" spans="1:12" x14ac:dyDescent="0.2">
      <c r="A640" s="364"/>
      <c r="B640" s="364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</row>
    <row r="641" spans="1:12" x14ac:dyDescent="0.2">
      <c r="A641" s="364"/>
      <c r="B641" s="364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</row>
    <row r="642" spans="1:12" x14ac:dyDescent="0.2">
      <c r="A642" s="364"/>
      <c r="B642" s="364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</row>
    <row r="643" spans="1:12" x14ac:dyDescent="0.2">
      <c r="A643" s="364"/>
      <c r="B643" s="364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</row>
    <row r="644" spans="1:12" x14ac:dyDescent="0.2">
      <c r="A644" s="364"/>
      <c r="B644" s="364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</row>
    <row r="645" spans="1:12" x14ac:dyDescent="0.2">
      <c r="A645" s="364"/>
      <c r="B645" s="364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</row>
    <row r="646" spans="1:12" x14ac:dyDescent="0.2">
      <c r="A646" s="364"/>
      <c r="B646" s="364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</row>
    <row r="647" spans="1:12" x14ac:dyDescent="0.2">
      <c r="A647" s="364"/>
      <c r="B647" s="364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</row>
    <row r="648" spans="1:12" x14ac:dyDescent="0.2">
      <c r="A648" s="364"/>
      <c r="B648" s="364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</row>
    <row r="649" spans="1:12" x14ac:dyDescent="0.2">
      <c r="A649" s="364"/>
      <c r="B649" s="364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</row>
    <row r="650" spans="1:12" x14ac:dyDescent="0.2">
      <c r="A650" s="364"/>
      <c r="B650" s="364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</row>
    <row r="651" spans="1:12" x14ac:dyDescent="0.2">
      <c r="A651" s="364"/>
      <c r="B651" s="364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</row>
    <row r="652" spans="1:12" x14ac:dyDescent="0.2">
      <c r="A652" s="364"/>
      <c r="B652" s="364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</row>
    <row r="653" spans="1:12" x14ac:dyDescent="0.2">
      <c r="A653" s="364"/>
      <c r="B653" s="364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</row>
    <row r="654" spans="1:12" x14ac:dyDescent="0.2">
      <c r="A654" s="364"/>
      <c r="B654" s="364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</row>
    <row r="655" spans="1:12" x14ac:dyDescent="0.2">
      <c r="A655" s="364"/>
      <c r="B655" s="364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</row>
    <row r="656" spans="1:12" x14ac:dyDescent="0.2">
      <c r="A656" s="364"/>
      <c r="B656" s="364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</row>
    <row r="657" spans="1:12" x14ac:dyDescent="0.2">
      <c r="A657" s="364"/>
      <c r="B657" s="364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</row>
    <row r="658" spans="1:12" x14ac:dyDescent="0.2">
      <c r="A658" s="364"/>
      <c r="B658" s="364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</row>
    <row r="659" spans="1:12" x14ac:dyDescent="0.2">
      <c r="A659" s="364"/>
      <c r="B659" s="364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</row>
    <row r="660" spans="1:12" x14ac:dyDescent="0.2">
      <c r="A660" s="364"/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</row>
    <row r="661" spans="1:12" x14ac:dyDescent="0.2">
      <c r="A661" s="364"/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</row>
    <row r="662" spans="1:12" x14ac:dyDescent="0.2">
      <c r="A662" s="364"/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</row>
    <row r="663" spans="1:12" x14ac:dyDescent="0.2">
      <c r="A663" s="364"/>
      <c r="B663" s="364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</row>
    <row r="664" spans="1:12" x14ac:dyDescent="0.2">
      <c r="A664" s="364"/>
      <c r="B664" s="364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</row>
    <row r="665" spans="1:12" x14ac:dyDescent="0.2">
      <c r="A665" s="364"/>
      <c r="B665" s="364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</row>
    <row r="666" spans="1:12" x14ac:dyDescent="0.2">
      <c r="A666" s="364"/>
      <c r="B666" s="364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</row>
    <row r="667" spans="1:12" x14ac:dyDescent="0.2">
      <c r="A667" s="364"/>
      <c r="B667" s="364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</row>
    <row r="668" spans="1:12" x14ac:dyDescent="0.2">
      <c r="A668" s="364"/>
      <c r="B668" s="364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</row>
    <row r="669" spans="1:12" x14ac:dyDescent="0.2">
      <c r="A669" s="364"/>
      <c r="B669" s="364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</row>
    <row r="670" spans="1:12" x14ac:dyDescent="0.2">
      <c r="A670" s="364"/>
      <c r="B670" s="364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</row>
    <row r="671" spans="1:12" x14ac:dyDescent="0.2">
      <c r="A671" s="364"/>
      <c r="B671" s="364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</row>
    <row r="672" spans="1:12" x14ac:dyDescent="0.2">
      <c r="A672" s="364"/>
      <c r="B672" s="364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</row>
    <row r="673" spans="1:12" x14ac:dyDescent="0.2">
      <c r="A673" s="364"/>
      <c r="B673" s="364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</row>
    <row r="674" spans="1:12" x14ac:dyDescent="0.2">
      <c r="A674" s="364"/>
      <c r="B674" s="364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</row>
    <row r="675" spans="1:12" x14ac:dyDescent="0.2">
      <c r="A675" s="364"/>
      <c r="B675" s="364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</row>
    <row r="676" spans="1:12" x14ac:dyDescent="0.2">
      <c r="A676" s="364"/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</row>
    <row r="677" spans="1:12" x14ac:dyDescent="0.2">
      <c r="E677" s="364"/>
      <c r="F677" s="364"/>
      <c r="G677" s="364"/>
      <c r="H677" s="364"/>
      <c r="I677" s="364"/>
      <c r="J677" s="364"/>
      <c r="K677" s="364"/>
      <c r="L677" s="364"/>
    </row>
    <row r="678" spans="1:12" x14ac:dyDescent="0.2">
      <c r="E678" s="364"/>
      <c r="F678" s="364"/>
      <c r="G678" s="364"/>
      <c r="H678" s="364"/>
      <c r="I678" s="364"/>
      <c r="J678" s="364"/>
      <c r="K678" s="364"/>
      <c r="L678" s="364"/>
    </row>
    <row r="679" spans="1:12" x14ac:dyDescent="0.2">
      <c r="E679" s="364"/>
      <c r="F679" s="364"/>
      <c r="G679" s="364"/>
      <c r="H679" s="364"/>
      <c r="I679" s="364"/>
      <c r="J679" s="364"/>
      <c r="K679" s="364"/>
      <c r="L679" s="364"/>
    </row>
    <row r="680" spans="1:12" x14ac:dyDescent="0.2">
      <c r="E680" s="364"/>
      <c r="F680" s="364"/>
      <c r="G680" s="364"/>
      <c r="H680" s="364"/>
      <c r="I680" s="364"/>
      <c r="J680" s="364"/>
      <c r="K680" s="364"/>
      <c r="L680" s="364"/>
    </row>
    <row r="681" spans="1:12" x14ac:dyDescent="0.2">
      <c r="E681" s="364"/>
      <c r="F681" s="364"/>
      <c r="G681" s="364"/>
      <c r="H681" s="364"/>
      <c r="I681" s="364"/>
      <c r="J681" s="364"/>
      <c r="K681" s="364"/>
      <c r="L681" s="364"/>
    </row>
    <row r="682" spans="1:12" x14ac:dyDescent="0.2">
      <c r="E682" s="364"/>
      <c r="F682" s="364"/>
      <c r="G682" s="364"/>
      <c r="H682" s="364"/>
      <c r="I682" s="364"/>
      <c r="J682" s="364"/>
      <c r="K682" s="364"/>
      <c r="L682" s="364"/>
    </row>
    <row r="683" spans="1:12" x14ac:dyDescent="0.2">
      <c r="E683" s="364"/>
      <c r="F683" s="364"/>
      <c r="G683" s="364"/>
      <c r="H683" s="364"/>
      <c r="I683" s="364"/>
      <c r="J683" s="364"/>
      <c r="K683" s="364"/>
      <c r="L683" s="364"/>
    </row>
    <row r="684" spans="1:12" x14ac:dyDescent="0.2">
      <c r="E684" s="364"/>
      <c r="F684" s="364"/>
      <c r="G684" s="364"/>
      <c r="H684" s="364"/>
      <c r="I684" s="364"/>
      <c r="J684" s="364"/>
      <c r="K684" s="364"/>
      <c r="L684" s="364"/>
    </row>
    <row r="685" spans="1:12" x14ac:dyDescent="0.2">
      <c r="E685" s="364"/>
      <c r="F685" s="364"/>
      <c r="G685" s="364"/>
      <c r="H685" s="364"/>
      <c r="I685" s="364"/>
      <c r="J685" s="364"/>
      <c r="K685" s="364"/>
      <c r="L685" s="364"/>
    </row>
    <row r="686" spans="1:12" x14ac:dyDescent="0.2">
      <c r="E686" s="364"/>
      <c r="F686" s="364"/>
      <c r="G686" s="364"/>
      <c r="H686" s="364"/>
      <c r="I686" s="364"/>
      <c r="J686" s="364"/>
      <c r="K686" s="364"/>
      <c r="L686" s="364"/>
    </row>
    <row r="687" spans="1:12" x14ac:dyDescent="0.2">
      <c r="E687" s="364"/>
      <c r="F687" s="364"/>
      <c r="G687" s="364"/>
      <c r="H687" s="364"/>
      <c r="I687" s="364"/>
      <c r="J687" s="364"/>
      <c r="K687" s="364"/>
      <c r="L687" s="364"/>
    </row>
    <row r="688" spans="1:12" x14ac:dyDescent="0.2">
      <c r="E688" s="364"/>
      <c r="F688" s="364"/>
      <c r="G688" s="364"/>
      <c r="H688" s="364"/>
      <c r="I688" s="364"/>
      <c r="J688" s="364"/>
      <c r="K688" s="364"/>
      <c r="L688" s="364"/>
    </row>
    <row r="689" spans="5:12" x14ac:dyDescent="0.2">
      <c r="E689" s="364"/>
      <c r="F689" s="364"/>
      <c r="G689" s="364"/>
      <c r="H689" s="364"/>
      <c r="I689" s="364"/>
      <c r="J689" s="364"/>
      <c r="K689" s="364"/>
      <c r="L689" s="364"/>
    </row>
    <row r="690" spans="5:12" x14ac:dyDescent="0.2">
      <c r="E690" s="364"/>
      <c r="F690" s="364"/>
      <c r="G690" s="364"/>
      <c r="H690" s="364"/>
      <c r="I690" s="364"/>
      <c r="J690" s="364"/>
      <c r="K690" s="364"/>
      <c r="L690" s="364"/>
    </row>
    <row r="691" spans="5:12" x14ac:dyDescent="0.2">
      <c r="E691" s="364"/>
      <c r="F691" s="364"/>
      <c r="G691" s="364"/>
      <c r="H691" s="364"/>
      <c r="I691" s="364"/>
      <c r="J691" s="364"/>
      <c r="K691" s="364"/>
      <c r="L691" s="364"/>
    </row>
    <row r="692" spans="5:12" x14ac:dyDescent="0.2">
      <c r="E692" s="364"/>
      <c r="F692" s="364"/>
      <c r="G692" s="364"/>
      <c r="H692" s="364"/>
      <c r="I692" s="364"/>
      <c r="J692" s="364"/>
      <c r="K692" s="364"/>
      <c r="L692" s="364"/>
    </row>
    <row r="693" spans="5:12" x14ac:dyDescent="0.2">
      <c r="E693" s="364"/>
      <c r="F693" s="364"/>
      <c r="G693" s="364"/>
      <c r="H693" s="364"/>
      <c r="I693" s="364"/>
      <c r="J693" s="364"/>
      <c r="K693" s="364"/>
      <c r="L693" s="364"/>
    </row>
    <row r="694" spans="5:12" x14ac:dyDescent="0.2">
      <c r="E694" s="364"/>
      <c r="F694" s="364"/>
      <c r="G694" s="364"/>
      <c r="H694" s="364"/>
      <c r="I694" s="364"/>
      <c r="J694" s="364"/>
      <c r="K694" s="364"/>
      <c r="L694" s="364"/>
    </row>
    <row r="695" spans="5:12" x14ac:dyDescent="0.2">
      <c r="E695" s="364"/>
      <c r="F695" s="364"/>
      <c r="G695" s="364"/>
      <c r="H695" s="364"/>
      <c r="I695" s="364"/>
      <c r="J695" s="364"/>
      <c r="K695" s="364"/>
      <c r="L695" s="364"/>
    </row>
    <row r="696" spans="5:12" x14ac:dyDescent="0.2">
      <c r="E696" s="364"/>
      <c r="F696" s="364"/>
      <c r="G696" s="364"/>
      <c r="H696" s="364"/>
      <c r="I696" s="364"/>
      <c r="J696" s="364"/>
      <c r="K696" s="364"/>
      <c r="L696" s="364"/>
    </row>
    <row r="697" spans="5:12" x14ac:dyDescent="0.2">
      <c r="E697" s="364"/>
      <c r="F697" s="364"/>
      <c r="G697" s="364"/>
      <c r="H697" s="364"/>
      <c r="I697" s="364"/>
      <c r="J697" s="364"/>
      <c r="K697" s="364"/>
      <c r="L697" s="364"/>
    </row>
    <row r="698" spans="5:12" x14ac:dyDescent="0.2">
      <c r="E698" s="364"/>
      <c r="F698" s="364"/>
      <c r="G698" s="364"/>
      <c r="H698" s="364"/>
      <c r="I698" s="364"/>
      <c r="J698" s="364"/>
      <c r="K698" s="364"/>
      <c r="L698" s="364"/>
    </row>
    <row r="699" spans="5:12" x14ac:dyDescent="0.2">
      <c r="E699" s="364"/>
      <c r="F699" s="364"/>
      <c r="G699" s="364"/>
      <c r="H699" s="364"/>
      <c r="I699" s="364"/>
      <c r="J699" s="364"/>
      <c r="K699" s="364"/>
      <c r="L699" s="364"/>
    </row>
    <row r="700" spans="5:12" x14ac:dyDescent="0.2">
      <c r="E700" s="364"/>
      <c r="F700" s="364"/>
      <c r="G700" s="364"/>
      <c r="H700" s="364"/>
      <c r="I700" s="364"/>
      <c r="J700" s="364"/>
      <c r="K700" s="364"/>
      <c r="L700" s="364"/>
    </row>
    <row r="701" spans="5:12" x14ac:dyDescent="0.2">
      <c r="E701" s="364"/>
      <c r="F701" s="364"/>
      <c r="G701" s="364"/>
      <c r="H701" s="364"/>
      <c r="I701" s="364"/>
      <c r="J701" s="364"/>
      <c r="K701" s="364"/>
      <c r="L701" s="364"/>
    </row>
    <row r="702" spans="5:12" x14ac:dyDescent="0.2">
      <c r="E702" s="364"/>
      <c r="F702" s="364"/>
      <c r="G702" s="364"/>
      <c r="H702" s="364"/>
      <c r="I702" s="364"/>
      <c r="J702" s="364"/>
      <c r="K702" s="364"/>
      <c r="L702" s="364"/>
    </row>
    <row r="703" spans="5:12" x14ac:dyDescent="0.2">
      <c r="E703" s="364"/>
      <c r="F703" s="364"/>
      <c r="G703" s="364"/>
      <c r="H703" s="364"/>
      <c r="I703" s="364"/>
      <c r="J703" s="364"/>
      <c r="K703" s="364"/>
      <c r="L703" s="364"/>
    </row>
    <row r="704" spans="5:12" x14ac:dyDescent="0.2">
      <c r="E704" s="364"/>
      <c r="F704" s="364"/>
      <c r="G704" s="364"/>
      <c r="H704" s="364"/>
      <c r="I704" s="364"/>
      <c r="J704" s="364"/>
      <c r="K704" s="364"/>
      <c r="L704" s="364"/>
    </row>
    <row r="705" spans="5:12" x14ac:dyDescent="0.2">
      <c r="E705" s="364"/>
      <c r="F705" s="364"/>
      <c r="G705" s="364"/>
      <c r="H705" s="364"/>
      <c r="I705" s="364"/>
      <c r="J705" s="364"/>
      <c r="K705" s="364"/>
      <c r="L705" s="364"/>
    </row>
    <row r="706" spans="5:12" x14ac:dyDescent="0.2">
      <c r="E706" s="364"/>
      <c r="F706" s="364"/>
      <c r="G706" s="364"/>
      <c r="H706" s="364"/>
      <c r="I706" s="364"/>
      <c r="J706" s="364"/>
      <c r="K706" s="364"/>
      <c r="L706" s="364"/>
    </row>
    <row r="707" spans="5:12" x14ac:dyDescent="0.2">
      <c r="E707" s="364"/>
      <c r="F707" s="364"/>
      <c r="G707" s="364"/>
      <c r="H707" s="364"/>
      <c r="I707" s="364"/>
      <c r="J707" s="364"/>
      <c r="K707" s="364"/>
      <c r="L707" s="364"/>
    </row>
    <row r="708" spans="5:12" x14ac:dyDescent="0.2">
      <c r="E708" s="364"/>
      <c r="F708" s="364"/>
      <c r="G708" s="364"/>
      <c r="H708" s="364"/>
      <c r="I708" s="364"/>
      <c r="J708" s="364"/>
      <c r="K708" s="364"/>
      <c r="L708" s="364"/>
    </row>
    <row r="709" spans="5:12" x14ac:dyDescent="0.2">
      <c r="E709" s="364"/>
      <c r="F709" s="364"/>
      <c r="G709" s="364"/>
      <c r="H709" s="364"/>
      <c r="I709" s="364"/>
      <c r="J709" s="364"/>
      <c r="K709" s="364"/>
      <c r="L709" s="364"/>
    </row>
    <row r="710" spans="5:12" x14ac:dyDescent="0.2">
      <c r="E710" s="364"/>
      <c r="F710" s="364"/>
      <c r="G710" s="364"/>
      <c r="H710" s="364"/>
      <c r="I710" s="364"/>
      <c r="J710" s="364"/>
      <c r="K710" s="364"/>
      <c r="L710" s="364"/>
    </row>
    <row r="711" spans="5:12" x14ac:dyDescent="0.2">
      <c r="E711" s="364"/>
      <c r="F711" s="364"/>
      <c r="G711" s="364"/>
      <c r="H711" s="364"/>
      <c r="I711" s="364"/>
      <c r="J711" s="364"/>
      <c r="K711" s="364"/>
      <c r="L711" s="364"/>
    </row>
    <row r="712" spans="5:12" x14ac:dyDescent="0.2">
      <c r="E712" s="364"/>
      <c r="F712" s="364"/>
      <c r="G712" s="364"/>
      <c r="H712" s="364"/>
      <c r="I712" s="364"/>
      <c r="J712" s="364"/>
      <c r="K712" s="364"/>
      <c r="L712" s="364"/>
    </row>
    <row r="713" spans="5:12" x14ac:dyDescent="0.2">
      <c r="E713" s="364"/>
      <c r="F713" s="364"/>
      <c r="G713" s="364"/>
      <c r="H713" s="364"/>
      <c r="I713" s="364"/>
      <c r="J713" s="364"/>
      <c r="K713" s="364"/>
      <c r="L713" s="364"/>
    </row>
    <row r="714" spans="5:12" x14ac:dyDescent="0.2">
      <c r="E714" s="364"/>
      <c r="F714" s="364"/>
      <c r="G714" s="364"/>
      <c r="H714" s="364"/>
      <c r="I714" s="364"/>
      <c r="J714" s="364"/>
      <c r="K714" s="364"/>
      <c r="L714" s="364"/>
    </row>
    <row r="715" spans="5:12" x14ac:dyDescent="0.2">
      <c r="E715" s="364"/>
      <c r="F715" s="364"/>
      <c r="G715" s="364"/>
      <c r="H715" s="364"/>
      <c r="I715" s="364"/>
      <c r="J715" s="364"/>
      <c r="K715" s="364"/>
      <c r="L715" s="364"/>
    </row>
    <row r="716" spans="5:12" x14ac:dyDescent="0.2">
      <c r="E716" s="364"/>
      <c r="F716" s="364"/>
      <c r="G716" s="364"/>
      <c r="H716" s="364"/>
      <c r="I716" s="364"/>
      <c r="J716" s="364"/>
      <c r="K716" s="364"/>
      <c r="L716" s="364"/>
    </row>
    <row r="717" spans="5:12" x14ac:dyDescent="0.2">
      <c r="E717" s="364"/>
      <c r="F717" s="364"/>
      <c r="G717" s="364"/>
      <c r="H717" s="364"/>
      <c r="I717" s="364"/>
      <c r="J717" s="364"/>
      <c r="K717" s="364"/>
      <c r="L717" s="364"/>
    </row>
    <row r="718" spans="5:12" x14ac:dyDescent="0.2">
      <c r="E718" s="364"/>
      <c r="F718" s="364"/>
      <c r="G718" s="364"/>
      <c r="H718" s="364"/>
      <c r="I718" s="364"/>
      <c r="J718" s="364"/>
      <c r="K718" s="364"/>
      <c r="L718" s="364"/>
    </row>
    <row r="719" spans="5:12" x14ac:dyDescent="0.2">
      <c r="E719" s="364"/>
      <c r="F719" s="364"/>
      <c r="G719" s="364"/>
      <c r="H719" s="364"/>
      <c r="I719" s="364"/>
      <c r="J719" s="364"/>
      <c r="K719" s="364"/>
      <c r="L719" s="364"/>
    </row>
    <row r="720" spans="5:12" x14ac:dyDescent="0.2">
      <c r="E720" s="364"/>
      <c r="F720" s="364"/>
      <c r="G720" s="364"/>
      <c r="H720" s="364"/>
      <c r="I720" s="364"/>
      <c r="J720" s="364"/>
      <c r="K720" s="364"/>
      <c r="L720" s="364"/>
    </row>
    <row r="721" spans="5:12" x14ac:dyDescent="0.2">
      <c r="E721" s="364"/>
      <c r="F721" s="364"/>
      <c r="G721" s="364"/>
      <c r="H721" s="364"/>
      <c r="I721" s="364"/>
      <c r="J721" s="364"/>
      <c r="K721" s="364"/>
      <c r="L721" s="364"/>
    </row>
    <row r="722" spans="5:12" x14ac:dyDescent="0.2">
      <c r="E722" s="364"/>
      <c r="F722" s="364"/>
      <c r="G722" s="364"/>
      <c r="H722" s="364"/>
      <c r="I722" s="364"/>
      <c r="J722" s="364"/>
      <c r="K722" s="364"/>
      <c r="L722" s="364"/>
    </row>
    <row r="723" spans="5:12" x14ac:dyDescent="0.2">
      <c r="E723" s="364"/>
      <c r="F723" s="364"/>
      <c r="G723" s="364"/>
      <c r="H723" s="364"/>
      <c r="I723" s="364"/>
      <c r="J723" s="364"/>
      <c r="K723" s="364"/>
      <c r="L723" s="364"/>
    </row>
    <row r="724" spans="5:12" x14ac:dyDescent="0.2">
      <c r="E724" s="364"/>
      <c r="F724" s="364"/>
      <c r="G724" s="364"/>
      <c r="H724" s="364"/>
      <c r="I724" s="364"/>
      <c r="J724" s="364"/>
      <c r="K724" s="364"/>
      <c r="L724" s="364"/>
    </row>
    <row r="725" spans="5:12" x14ac:dyDescent="0.2">
      <c r="E725" s="364"/>
      <c r="F725" s="364"/>
      <c r="G725" s="364"/>
      <c r="H725" s="364"/>
      <c r="I725" s="364"/>
      <c r="J725" s="364"/>
      <c r="K725" s="364"/>
      <c r="L725" s="364"/>
    </row>
    <row r="726" spans="5:12" x14ac:dyDescent="0.2">
      <c r="E726" s="364"/>
      <c r="F726" s="364"/>
      <c r="G726" s="364"/>
      <c r="H726" s="364"/>
      <c r="I726" s="364"/>
      <c r="J726" s="364"/>
      <c r="K726" s="364"/>
      <c r="L726" s="364"/>
    </row>
    <row r="727" spans="5:12" x14ac:dyDescent="0.2">
      <c r="E727" s="364"/>
      <c r="F727" s="364"/>
      <c r="G727" s="364"/>
      <c r="H727" s="364"/>
      <c r="I727" s="364"/>
      <c r="J727" s="364"/>
      <c r="K727" s="364"/>
      <c r="L727" s="364"/>
    </row>
    <row r="728" spans="5:12" x14ac:dyDescent="0.2">
      <c r="E728" s="364"/>
      <c r="F728" s="364"/>
      <c r="G728" s="364"/>
      <c r="H728" s="364"/>
      <c r="I728" s="364"/>
      <c r="J728" s="364"/>
      <c r="K728" s="364"/>
      <c r="L728" s="364"/>
    </row>
    <row r="729" spans="5:12" x14ac:dyDescent="0.2">
      <c r="E729" s="364"/>
      <c r="F729" s="364"/>
      <c r="G729" s="364"/>
      <c r="H729" s="364"/>
      <c r="I729" s="364"/>
      <c r="J729" s="364"/>
      <c r="K729" s="364"/>
      <c r="L729" s="364"/>
    </row>
    <row r="730" spans="5:12" x14ac:dyDescent="0.2">
      <c r="E730" s="364"/>
      <c r="F730" s="364"/>
      <c r="G730" s="364"/>
      <c r="H730" s="364"/>
      <c r="I730" s="364"/>
      <c r="J730" s="364"/>
      <c r="K730" s="364"/>
      <c r="L730" s="364"/>
    </row>
    <row r="731" spans="5:12" x14ac:dyDescent="0.2">
      <c r="E731" s="364"/>
      <c r="F731" s="364"/>
      <c r="G731" s="364"/>
      <c r="H731" s="364"/>
      <c r="I731" s="364"/>
      <c r="J731" s="364"/>
      <c r="K731" s="364"/>
      <c r="L731" s="364"/>
    </row>
    <row r="732" spans="5:12" x14ac:dyDescent="0.2">
      <c r="E732" s="364"/>
      <c r="F732" s="364"/>
      <c r="G732" s="364"/>
      <c r="H732" s="364"/>
      <c r="I732" s="364"/>
      <c r="J732" s="364"/>
      <c r="K732" s="364"/>
      <c r="L732" s="364"/>
    </row>
    <row r="733" spans="5:12" x14ac:dyDescent="0.2">
      <c r="E733" s="364"/>
      <c r="F733" s="364"/>
      <c r="G733" s="364"/>
      <c r="H733" s="364"/>
      <c r="I733" s="364"/>
      <c r="J733" s="364"/>
      <c r="K733" s="364"/>
      <c r="L733" s="364"/>
    </row>
    <row r="734" spans="5:12" x14ac:dyDescent="0.2">
      <c r="E734" s="364"/>
      <c r="F734" s="364"/>
      <c r="G734" s="364"/>
      <c r="H734" s="364"/>
      <c r="I734" s="364"/>
      <c r="J734" s="364"/>
      <c r="K734" s="364"/>
      <c r="L734" s="364"/>
    </row>
    <row r="735" spans="5:12" x14ac:dyDescent="0.2">
      <c r="E735" s="364"/>
      <c r="F735" s="364"/>
      <c r="G735" s="364"/>
      <c r="H735" s="364"/>
      <c r="I735" s="364"/>
      <c r="J735" s="364"/>
      <c r="K735" s="364"/>
      <c r="L735" s="364"/>
    </row>
    <row r="736" spans="5:12" x14ac:dyDescent="0.2">
      <c r="E736" s="364"/>
      <c r="F736" s="364"/>
      <c r="G736" s="364"/>
      <c r="H736" s="364"/>
      <c r="I736" s="364"/>
      <c r="J736" s="364"/>
      <c r="K736" s="364"/>
      <c r="L736" s="364"/>
    </row>
    <row r="737" spans="5:12" x14ac:dyDescent="0.2">
      <c r="E737" s="364"/>
      <c r="F737" s="364"/>
      <c r="G737" s="364"/>
      <c r="H737" s="364"/>
      <c r="I737" s="364"/>
      <c r="J737" s="364"/>
      <c r="K737" s="364"/>
      <c r="L737" s="364"/>
    </row>
    <row r="738" spans="5:12" x14ac:dyDescent="0.2">
      <c r="E738" s="364"/>
      <c r="F738" s="364"/>
      <c r="G738" s="364"/>
      <c r="H738" s="364"/>
      <c r="I738" s="364"/>
      <c r="J738" s="364"/>
      <c r="K738" s="364"/>
      <c r="L738" s="364"/>
    </row>
    <row r="739" spans="5:12" x14ac:dyDescent="0.2">
      <c r="E739" s="364"/>
      <c r="F739" s="364"/>
      <c r="G739" s="364"/>
      <c r="H739" s="364"/>
      <c r="I739" s="364"/>
      <c r="J739" s="364"/>
      <c r="K739" s="364"/>
      <c r="L739" s="364"/>
    </row>
    <row r="740" spans="5:12" x14ac:dyDescent="0.2">
      <c r="E740" s="364"/>
      <c r="F740" s="364"/>
      <c r="G740" s="364"/>
      <c r="H740" s="364"/>
      <c r="I740" s="364"/>
      <c r="J740" s="364"/>
      <c r="K740" s="364"/>
      <c r="L740" s="364"/>
    </row>
    <row r="741" spans="5:12" x14ac:dyDescent="0.2">
      <c r="E741" s="364"/>
      <c r="F741" s="364"/>
      <c r="G741" s="364"/>
      <c r="H741" s="364"/>
      <c r="I741" s="364"/>
      <c r="J741" s="364"/>
      <c r="K741" s="364"/>
      <c r="L741" s="364"/>
    </row>
    <row r="742" spans="5:12" x14ac:dyDescent="0.2">
      <c r="E742" s="364"/>
      <c r="F742" s="364"/>
      <c r="G742" s="364"/>
      <c r="H742" s="364"/>
      <c r="I742" s="364"/>
      <c r="J742" s="364"/>
      <c r="K742" s="364"/>
      <c r="L742" s="364"/>
    </row>
    <row r="743" spans="5:12" x14ac:dyDescent="0.2">
      <c r="E743" s="364"/>
      <c r="F743" s="364"/>
      <c r="G743" s="364"/>
      <c r="H743" s="364"/>
      <c r="I743" s="364"/>
      <c r="J743" s="364"/>
      <c r="K743" s="364"/>
      <c r="L743" s="364"/>
    </row>
    <row r="744" spans="5:12" x14ac:dyDescent="0.2">
      <c r="E744" s="364"/>
      <c r="F744" s="364"/>
      <c r="G744" s="364"/>
      <c r="H744" s="364"/>
      <c r="I744" s="364"/>
      <c r="J744" s="364"/>
      <c r="K744" s="364"/>
      <c r="L744" s="364"/>
    </row>
    <row r="745" spans="5:12" x14ac:dyDescent="0.2">
      <c r="E745" s="364"/>
      <c r="F745" s="364"/>
      <c r="G745" s="364"/>
      <c r="H745" s="364"/>
      <c r="I745" s="364"/>
      <c r="J745" s="364"/>
      <c r="K745" s="364"/>
      <c r="L745" s="364"/>
    </row>
    <row r="746" spans="5:12" x14ac:dyDescent="0.2">
      <c r="E746" s="364"/>
      <c r="F746" s="364"/>
      <c r="G746" s="364"/>
      <c r="H746" s="364"/>
      <c r="I746" s="364"/>
      <c r="J746" s="364"/>
      <c r="K746" s="364"/>
      <c r="L746" s="364"/>
    </row>
    <row r="747" spans="5:12" x14ac:dyDescent="0.2">
      <c r="E747" s="364"/>
      <c r="F747" s="364"/>
      <c r="G747" s="364"/>
      <c r="H747" s="364"/>
      <c r="I747" s="364"/>
      <c r="J747" s="364"/>
      <c r="K747" s="364"/>
      <c r="L747" s="364"/>
    </row>
    <row r="748" spans="5:12" x14ac:dyDescent="0.2">
      <c r="E748" s="364"/>
      <c r="F748" s="364"/>
      <c r="G748" s="364"/>
      <c r="H748" s="364"/>
      <c r="I748" s="364"/>
      <c r="J748" s="364"/>
      <c r="K748" s="364"/>
      <c r="L748" s="364"/>
    </row>
    <row r="749" spans="5:12" x14ac:dyDescent="0.2">
      <c r="E749" s="364"/>
      <c r="F749" s="364"/>
      <c r="G749" s="364"/>
      <c r="H749" s="364"/>
      <c r="I749" s="364"/>
      <c r="J749" s="364"/>
      <c r="K749" s="364"/>
      <c r="L749" s="364"/>
    </row>
    <row r="750" spans="5:12" x14ac:dyDescent="0.2">
      <c r="E750" s="364"/>
      <c r="F750" s="364"/>
      <c r="G750" s="364"/>
      <c r="H750" s="364"/>
      <c r="I750" s="364"/>
      <c r="J750" s="364"/>
      <c r="K750" s="364"/>
      <c r="L750" s="364"/>
    </row>
    <row r="751" spans="5:12" x14ac:dyDescent="0.2">
      <c r="E751" s="364"/>
      <c r="F751" s="364"/>
      <c r="G751" s="364"/>
      <c r="H751" s="364"/>
      <c r="I751" s="364"/>
      <c r="J751" s="364"/>
      <c r="K751" s="364"/>
      <c r="L751" s="364"/>
    </row>
    <row r="752" spans="5:12" x14ac:dyDescent="0.2">
      <c r="E752" s="364"/>
      <c r="F752" s="364"/>
      <c r="G752" s="364"/>
      <c r="H752" s="364"/>
      <c r="I752" s="364"/>
      <c r="J752" s="364"/>
      <c r="K752" s="364"/>
      <c r="L752" s="364"/>
    </row>
    <row r="753" spans="5:12" x14ac:dyDescent="0.2">
      <c r="E753" s="364"/>
      <c r="F753" s="364"/>
      <c r="G753" s="364"/>
      <c r="H753" s="364"/>
      <c r="I753" s="364"/>
      <c r="J753" s="364"/>
      <c r="K753" s="364"/>
      <c r="L753" s="364"/>
    </row>
    <row r="754" spans="5:12" x14ac:dyDescent="0.2">
      <c r="E754" s="364"/>
      <c r="F754" s="364"/>
      <c r="G754" s="364"/>
      <c r="H754" s="364"/>
      <c r="I754" s="364"/>
      <c r="J754" s="364"/>
      <c r="K754" s="364"/>
      <c r="L754" s="364"/>
    </row>
    <row r="755" spans="5:12" x14ac:dyDescent="0.2">
      <c r="E755" s="364"/>
      <c r="F755" s="364"/>
      <c r="G755" s="364"/>
      <c r="H755" s="364"/>
      <c r="I755" s="364"/>
      <c r="J755" s="364"/>
      <c r="K755" s="364"/>
      <c r="L755" s="364"/>
    </row>
    <row r="756" spans="5:12" x14ac:dyDescent="0.2">
      <c r="E756" s="364"/>
      <c r="F756" s="364"/>
      <c r="G756" s="364"/>
      <c r="H756" s="364"/>
      <c r="I756" s="364"/>
      <c r="J756" s="364"/>
      <c r="K756" s="364"/>
      <c r="L756" s="364"/>
    </row>
    <row r="757" spans="5:12" x14ac:dyDescent="0.2">
      <c r="E757" s="364"/>
      <c r="F757" s="364"/>
      <c r="G757" s="364"/>
      <c r="H757" s="364"/>
      <c r="I757" s="364"/>
      <c r="J757" s="364"/>
      <c r="K757" s="364"/>
      <c r="L757" s="364"/>
    </row>
    <row r="758" spans="5:12" x14ac:dyDescent="0.2">
      <c r="E758" s="364"/>
      <c r="F758" s="364"/>
      <c r="G758" s="364"/>
      <c r="H758" s="364"/>
      <c r="I758" s="364"/>
      <c r="J758" s="364"/>
      <c r="K758" s="364"/>
      <c r="L758" s="364"/>
    </row>
    <row r="759" spans="5:12" x14ac:dyDescent="0.2">
      <c r="E759" s="364"/>
      <c r="F759" s="364"/>
      <c r="G759" s="364"/>
      <c r="H759" s="364"/>
      <c r="I759" s="364"/>
      <c r="J759" s="364"/>
      <c r="K759" s="364"/>
      <c r="L759" s="364"/>
    </row>
    <row r="760" spans="5:12" x14ac:dyDescent="0.2">
      <c r="E760" s="364"/>
      <c r="F760" s="364"/>
      <c r="G760" s="364"/>
      <c r="H760" s="364"/>
      <c r="I760" s="364"/>
      <c r="J760" s="364"/>
      <c r="K760" s="364"/>
      <c r="L760" s="364"/>
    </row>
    <row r="761" spans="5:12" x14ac:dyDescent="0.2">
      <c r="E761" s="364"/>
      <c r="F761" s="364"/>
      <c r="G761" s="364"/>
      <c r="H761" s="364"/>
      <c r="I761" s="364"/>
      <c r="J761" s="364"/>
      <c r="K761" s="364"/>
      <c r="L761" s="364"/>
    </row>
  </sheetData>
  <mergeCells count="34">
    <mergeCell ref="H10:H11"/>
    <mergeCell ref="C8:D9"/>
    <mergeCell ref="C10:C11"/>
    <mergeCell ref="D10:D11"/>
    <mergeCell ref="E10:E11"/>
    <mergeCell ref="F10:F11"/>
    <mergeCell ref="G10:G11"/>
    <mergeCell ref="A5:L5"/>
    <mergeCell ref="A6:L6"/>
    <mergeCell ref="A8:A11"/>
    <mergeCell ref="I10:I11"/>
    <mergeCell ref="J10:J11"/>
    <mergeCell ref="K10:K11"/>
    <mergeCell ref="L8:L11"/>
    <mergeCell ref="I8:K9"/>
    <mergeCell ref="B8:B11"/>
    <mergeCell ref="E8:H9"/>
    <mergeCell ref="A78:A83"/>
    <mergeCell ref="A12:A17"/>
    <mergeCell ref="A18:A23"/>
    <mergeCell ref="A24:A29"/>
    <mergeCell ref="A30:A35"/>
    <mergeCell ref="A36:A41"/>
    <mergeCell ref="A42:A47"/>
    <mergeCell ref="A84:A89"/>
    <mergeCell ref="A90:A95"/>
    <mergeCell ref="A96:A101"/>
    <mergeCell ref="A102:A107"/>
    <mergeCell ref="A108:A113"/>
    <mergeCell ref="A48:A53"/>
    <mergeCell ref="A54:A59"/>
    <mergeCell ref="A60:A65"/>
    <mergeCell ref="A66:A71"/>
    <mergeCell ref="A72:A77"/>
  </mergeCells>
  <phoneticPr fontId="6" type="noConversion"/>
  <conditionalFormatting sqref="B119">
    <cfRule type="cellIs" dxfId="39" priority="7" stopIfTrue="1" operator="lessThan">
      <formula>-1</formula>
    </cfRule>
    <cfRule type="cellIs" dxfId="38" priority="8" stopIfTrue="1" operator="greaterThan">
      <formula>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23622047244094491" top="0.51181102362204722" bottom="0.51181102362204722" header="0.31496062992125984" footer="0.31496062992125984"/>
  <pageSetup paperSize="9" scale="53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N128"/>
  <sheetViews>
    <sheetView showGridLines="0" zoomScaleNormal="100" workbookViewId="0">
      <pane xSplit="1" ySplit="12" topLeftCell="B13" activePane="bottomRight" state="frozen"/>
      <selection activeCell="F19" sqref="F19"/>
      <selection pane="topRight" activeCell="F19" sqref="F19"/>
      <selection pane="bottomLeft" activeCell="F19" sqref="F19"/>
      <selection pane="bottomRight" activeCell="L9" sqref="L9:R12"/>
    </sheetView>
  </sheetViews>
  <sheetFormatPr defaultRowHeight="12.75" x14ac:dyDescent="0.2"/>
  <cols>
    <col min="1" max="1" width="32.7109375" style="426" customWidth="1"/>
    <col min="2" max="2" width="10" style="426" bestFit="1" customWidth="1"/>
    <col min="3" max="3" width="11.140625" style="426" customWidth="1"/>
    <col min="4" max="4" width="9.7109375" style="426" customWidth="1"/>
    <col min="5" max="5" width="11.42578125" style="426" customWidth="1"/>
    <col min="6" max="6" width="11" style="426" customWidth="1"/>
    <col min="7" max="7" width="10.42578125" style="426" bestFit="1" customWidth="1"/>
    <col min="8" max="9" width="9.7109375" style="426" customWidth="1"/>
    <col min="10" max="10" width="11.7109375" style="426" customWidth="1"/>
    <col min="11" max="11" width="9.5703125" style="426" customWidth="1"/>
    <col min="12" max="12" width="12.7109375" style="426" customWidth="1"/>
    <col min="13" max="13" width="10.85546875" style="426" customWidth="1"/>
    <col min="14" max="14" width="12.42578125" style="426" bestFit="1" customWidth="1"/>
    <col min="15" max="15" width="10.7109375" style="426" customWidth="1"/>
    <col min="16" max="16" width="10.42578125" style="426" bestFit="1" customWidth="1"/>
    <col min="17" max="17" width="10.140625" style="426" customWidth="1"/>
    <col min="18" max="18" width="10.7109375" style="426" customWidth="1"/>
    <col min="19" max="19" width="10.42578125" style="426" customWidth="1"/>
    <col min="20" max="20" width="11.28515625" style="426" customWidth="1"/>
    <col min="21" max="21" width="9.140625" style="426"/>
    <col min="22" max="22" width="10.5703125" style="426" customWidth="1"/>
    <col min="23" max="16384" width="9.140625" style="426"/>
  </cols>
  <sheetData>
    <row r="1" spans="1:32" x14ac:dyDescent="0.2">
      <c r="A1" s="757" t="s">
        <v>349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</row>
    <row r="2" spans="1:32" x14ac:dyDescent="0.2">
      <c r="A2" s="757" t="s">
        <v>350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</row>
    <row r="3" spans="1:32" s="914" customFormat="1" x14ac:dyDescent="0.2">
      <c r="A3" s="936" t="s">
        <v>713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/>
      <c r="T3" s="938"/>
      <c r="U3" s="826"/>
      <c r="V3" s="940" t="s">
        <v>714</v>
      </c>
      <c r="W3" s="826"/>
    </row>
    <row r="4" spans="1:32" s="429" customFormat="1" x14ac:dyDescent="0.2">
      <c r="A4" s="526"/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19"/>
      <c r="W4" s="519"/>
    </row>
    <row r="5" spans="1:32" s="429" customFormat="1" ht="18" customHeight="1" x14ac:dyDescent="0.2">
      <c r="A5" s="1651" t="s">
        <v>1948</v>
      </c>
      <c r="B5" s="1651"/>
      <c r="C5" s="1651"/>
      <c r="D5" s="1651"/>
      <c r="E5" s="1651"/>
      <c r="F5" s="1651"/>
      <c r="G5" s="1651"/>
      <c r="H5" s="1651"/>
      <c r="I5" s="1651"/>
      <c r="J5" s="1651"/>
      <c r="K5" s="1651"/>
      <c r="L5" s="1650" t="s">
        <v>2134</v>
      </c>
      <c r="M5" s="1650"/>
      <c r="N5" s="1650"/>
      <c r="O5" s="1650"/>
      <c r="P5" s="1650"/>
      <c r="Q5" s="1650"/>
      <c r="R5" s="1650"/>
      <c r="S5" s="1650"/>
      <c r="T5" s="1650"/>
      <c r="U5" s="1650"/>
      <c r="V5" s="1650"/>
      <c r="W5" s="519"/>
    </row>
    <row r="6" spans="1:32" s="429" customFormat="1" ht="18" customHeight="1" x14ac:dyDescent="0.2">
      <c r="A6" s="1651"/>
      <c r="B6" s="1651"/>
      <c r="C6" s="1651"/>
      <c r="D6" s="1651"/>
      <c r="E6" s="1651"/>
      <c r="F6" s="1651"/>
      <c r="G6" s="1651"/>
      <c r="H6" s="1651"/>
      <c r="I6" s="1651"/>
      <c r="J6" s="1651"/>
      <c r="K6" s="1651"/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519"/>
    </row>
    <row r="7" spans="1:32" s="429" customFormat="1" ht="15.75" thickBot="1" x14ac:dyDescent="0.25">
      <c r="A7" s="567" t="s">
        <v>1133</v>
      </c>
      <c r="B7" s="562"/>
      <c r="C7" s="562"/>
      <c r="D7" s="562"/>
      <c r="E7" s="562"/>
      <c r="F7" s="562"/>
      <c r="G7" s="562"/>
      <c r="H7" s="562"/>
      <c r="I7" s="562"/>
      <c r="J7" s="562"/>
      <c r="K7" s="520"/>
      <c r="L7" s="518"/>
      <c r="M7" s="527"/>
      <c r="N7" s="527"/>
      <c r="O7" s="527"/>
      <c r="P7" s="527"/>
      <c r="Q7" s="527"/>
      <c r="R7" s="527"/>
      <c r="S7" s="527"/>
      <c r="T7" s="527"/>
      <c r="U7" s="519"/>
      <c r="V7" s="1354" t="s">
        <v>2071</v>
      </c>
      <c r="W7" s="519"/>
    </row>
    <row r="8" spans="1:32" ht="15" customHeight="1" thickBot="1" x14ac:dyDescent="0.25">
      <c r="A8" s="1658" t="s">
        <v>775</v>
      </c>
      <c r="B8" s="1643" t="s">
        <v>1379</v>
      </c>
      <c r="C8" s="1647" t="s">
        <v>756</v>
      </c>
      <c r="D8" s="1648"/>
      <c r="E8" s="1648"/>
      <c r="F8" s="1648"/>
      <c r="G8" s="1648"/>
      <c r="H8" s="1649"/>
      <c r="I8" s="1643" t="s">
        <v>1380</v>
      </c>
      <c r="J8" s="1643" t="s">
        <v>202</v>
      </c>
      <c r="K8" s="1643" t="s">
        <v>698</v>
      </c>
      <c r="L8" s="1647" t="s">
        <v>1381</v>
      </c>
      <c r="M8" s="1648"/>
      <c r="N8" s="1648"/>
      <c r="O8" s="1648"/>
      <c r="P8" s="1648"/>
      <c r="Q8" s="1648"/>
      <c r="R8" s="1649"/>
      <c r="S8" s="1643" t="s">
        <v>757</v>
      </c>
      <c r="T8" s="1643" t="s">
        <v>1382</v>
      </c>
      <c r="U8" s="1643" t="s">
        <v>1383</v>
      </c>
      <c r="V8" s="1643" t="s">
        <v>1384</v>
      </c>
      <c r="W8" s="517"/>
    </row>
    <row r="9" spans="1:32" ht="15" customHeight="1" thickBot="1" x14ac:dyDescent="0.25">
      <c r="A9" s="1659"/>
      <c r="B9" s="1643"/>
      <c r="C9" s="1643" t="s">
        <v>1385</v>
      </c>
      <c r="D9" s="1643" t="s">
        <v>1386</v>
      </c>
      <c r="E9" s="1643" t="s">
        <v>1407</v>
      </c>
      <c r="F9" s="1643" t="s">
        <v>1387</v>
      </c>
      <c r="G9" s="1643" t="s">
        <v>1388</v>
      </c>
      <c r="H9" s="1643" t="s">
        <v>201</v>
      </c>
      <c r="I9" s="1643"/>
      <c r="J9" s="1643"/>
      <c r="K9" s="1643"/>
      <c r="L9" s="1644" t="s">
        <v>4104</v>
      </c>
      <c r="M9" s="1643" t="s">
        <v>4105</v>
      </c>
      <c r="N9" s="1643" t="s">
        <v>59</v>
      </c>
      <c r="O9" s="1643" t="s">
        <v>4106</v>
      </c>
      <c r="P9" s="1643" t="s">
        <v>1389</v>
      </c>
      <c r="Q9" s="1643" t="s">
        <v>1390</v>
      </c>
      <c r="R9" s="1643" t="s">
        <v>4175</v>
      </c>
      <c r="S9" s="1643"/>
      <c r="T9" s="1643"/>
      <c r="U9" s="1643"/>
      <c r="V9" s="1643"/>
      <c r="W9" s="517"/>
      <c r="AF9" s="350"/>
    </row>
    <row r="10" spans="1:32" ht="15" customHeight="1" thickBot="1" x14ac:dyDescent="0.25">
      <c r="A10" s="1659"/>
      <c r="B10" s="1643"/>
      <c r="C10" s="1643"/>
      <c r="D10" s="1643"/>
      <c r="E10" s="1643"/>
      <c r="F10" s="1643"/>
      <c r="G10" s="1643"/>
      <c r="H10" s="1643"/>
      <c r="I10" s="1643"/>
      <c r="J10" s="1643"/>
      <c r="K10" s="1643"/>
      <c r="L10" s="1645"/>
      <c r="M10" s="1643"/>
      <c r="N10" s="1643"/>
      <c r="O10" s="1643"/>
      <c r="P10" s="1643"/>
      <c r="Q10" s="1643"/>
      <c r="R10" s="1643"/>
      <c r="S10" s="1643"/>
      <c r="T10" s="1643"/>
      <c r="U10" s="1643"/>
      <c r="V10" s="1643"/>
      <c r="W10" s="517"/>
      <c r="AF10" s="351"/>
    </row>
    <row r="11" spans="1:32" ht="15" customHeight="1" thickBot="1" x14ac:dyDescent="0.25">
      <c r="A11" s="1659"/>
      <c r="B11" s="1643"/>
      <c r="C11" s="1643"/>
      <c r="D11" s="1643"/>
      <c r="E11" s="1643"/>
      <c r="F11" s="1643"/>
      <c r="G11" s="1643"/>
      <c r="H11" s="1643"/>
      <c r="I11" s="1643"/>
      <c r="J11" s="1643"/>
      <c r="K11" s="1643"/>
      <c r="L11" s="1645"/>
      <c r="M11" s="1643"/>
      <c r="N11" s="1643"/>
      <c r="O11" s="1643"/>
      <c r="P11" s="1643"/>
      <c r="Q11" s="1643"/>
      <c r="R11" s="1643"/>
      <c r="S11" s="1643"/>
      <c r="T11" s="1643"/>
      <c r="U11" s="1643"/>
      <c r="V11" s="1643"/>
      <c r="W11" s="517"/>
    </row>
    <row r="12" spans="1:32" ht="57" customHeight="1" thickBot="1" x14ac:dyDescent="0.25">
      <c r="A12" s="1660"/>
      <c r="B12" s="1643"/>
      <c r="C12" s="1643"/>
      <c r="D12" s="1643"/>
      <c r="E12" s="1643"/>
      <c r="F12" s="1643"/>
      <c r="G12" s="1643"/>
      <c r="H12" s="1643"/>
      <c r="I12" s="1643"/>
      <c r="J12" s="1643"/>
      <c r="K12" s="1643"/>
      <c r="L12" s="1646"/>
      <c r="M12" s="1643"/>
      <c r="N12" s="1643"/>
      <c r="O12" s="1643"/>
      <c r="P12" s="1643"/>
      <c r="Q12" s="1643"/>
      <c r="R12" s="1643"/>
      <c r="S12" s="1643"/>
      <c r="T12" s="1643"/>
      <c r="U12" s="1643"/>
      <c r="V12" s="1643"/>
      <c r="W12" s="517"/>
    </row>
    <row r="13" spans="1:32" s="451" customFormat="1" ht="12" customHeight="1" x14ac:dyDescent="0.2">
      <c r="A13" s="820" t="s">
        <v>550</v>
      </c>
      <c r="B13" s="561"/>
      <c r="C13" s="561"/>
      <c r="D13" s="534"/>
      <c r="E13" s="534"/>
      <c r="F13" s="544"/>
      <c r="G13" s="534"/>
      <c r="H13" s="534"/>
      <c r="I13" s="544"/>
      <c r="J13" s="534"/>
      <c r="K13" s="545"/>
      <c r="L13" s="534"/>
      <c r="M13" s="544"/>
      <c r="N13" s="534"/>
      <c r="O13" s="544"/>
      <c r="P13" s="534"/>
      <c r="Q13" s="544"/>
      <c r="R13" s="534"/>
      <c r="S13" s="534"/>
      <c r="T13" s="544"/>
      <c r="U13" s="534"/>
      <c r="V13" s="534"/>
    </row>
    <row r="14" spans="1:32" s="517" customFormat="1" ht="12" customHeight="1" x14ac:dyDescent="0.2">
      <c r="A14" s="12" t="s">
        <v>1526</v>
      </c>
      <c r="B14" s="11">
        <v>0</v>
      </c>
      <c r="C14" s="11">
        <v>2005.10394</v>
      </c>
      <c r="D14" s="11">
        <v>17024.59359</v>
      </c>
      <c r="E14" s="11">
        <v>0</v>
      </c>
      <c r="F14" s="11">
        <v>0</v>
      </c>
      <c r="G14" s="11">
        <v>0</v>
      </c>
      <c r="H14" s="11">
        <v>19029.697530000001</v>
      </c>
      <c r="I14" s="17">
        <v>784.92902000000004</v>
      </c>
      <c r="J14" s="11">
        <v>202.36768000000001</v>
      </c>
      <c r="K14" s="11">
        <v>477.43521999999996</v>
      </c>
      <c r="L14" s="11">
        <v>8853.7089700000015</v>
      </c>
      <c r="M14" s="11">
        <v>0</v>
      </c>
      <c r="N14" s="11">
        <v>0</v>
      </c>
      <c r="O14" s="11">
        <v>2567.7607299999986</v>
      </c>
      <c r="P14" s="11">
        <v>0</v>
      </c>
      <c r="Q14" s="11">
        <v>0</v>
      </c>
      <c r="R14" s="11">
        <v>11421.4697</v>
      </c>
      <c r="S14" s="11">
        <v>40.67</v>
      </c>
      <c r="T14" s="11">
        <v>1682.2038400000001</v>
      </c>
      <c r="U14" s="11">
        <v>0</v>
      </c>
      <c r="V14" s="11">
        <v>33638.772989999998</v>
      </c>
      <c r="W14" s="156"/>
      <c r="X14" s="38"/>
      <c r="Y14" s="38"/>
      <c r="Z14" s="38"/>
      <c r="AA14" s="38"/>
      <c r="AB14" s="38"/>
      <c r="AC14" s="38"/>
      <c r="AD14" s="38"/>
      <c r="AE14" s="556"/>
    </row>
    <row r="15" spans="1:32" s="517" customFormat="1" ht="12" customHeight="1" x14ac:dyDescent="0.2">
      <c r="A15" s="12" t="s">
        <v>2070</v>
      </c>
      <c r="B15" s="11">
        <v>0</v>
      </c>
      <c r="C15" s="11">
        <v>12134.997609999999</v>
      </c>
      <c r="D15" s="11">
        <v>0</v>
      </c>
      <c r="E15" s="11">
        <v>27816.255819999998</v>
      </c>
      <c r="F15" s="11">
        <v>0</v>
      </c>
      <c r="G15" s="11">
        <v>0</v>
      </c>
      <c r="H15" s="11">
        <v>39951.253429999997</v>
      </c>
      <c r="I15" s="17">
        <v>0</v>
      </c>
      <c r="J15" s="11">
        <v>1878.8865499999997</v>
      </c>
      <c r="K15" s="11">
        <v>4898.8235000000004</v>
      </c>
      <c r="L15" s="11">
        <v>39064.755649999992</v>
      </c>
      <c r="M15" s="11">
        <v>544.25018</v>
      </c>
      <c r="N15" s="11">
        <v>0</v>
      </c>
      <c r="O15" s="11">
        <v>20068.689240000011</v>
      </c>
      <c r="P15" s="11">
        <v>0</v>
      </c>
      <c r="Q15" s="11">
        <v>0</v>
      </c>
      <c r="R15" s="11">
        <v>59677.695070000002</v>
      </c>
      <c r="S15" s="11">
        <v>3117.94839</v>
      </c>
      <c r="T15" s="11">
        <v>8088.8290900000011</v>
      </c>
      <c r="U15" s="11">
        <v>388.76297</v>
      </c>
      <c r="V15" s="11">
        <v>118002.19899999999</v>
      </c>
      <c r="W15" s="156"/>
      <c r="X15" s="38"/>
      <c r="Y15" s="38"/>
      <c r="Z15" s="38"/>
      <c r="AA15" s="38"/>
      <c r="AB15" s="38"/>
      <c r="AC15" s="38"/>
      <c r="AD15" s="38"/>
      <c r="AE15" s="556"/>
    </row>
    <row r="16" spans="1:32" s="517" customFormat="1" ht="12" customHeight="1" x14ac:dyDescent="0.2">
      <c r="A16" s="12" t="s">
        <v>1220</v>
      </c>
      <c r="B16" s="11">
        <v>0</v>
      </c>
      <c r="C16" s="11">
        <v>74900.628060000003</v>
      </c>
      <c r="D16" s="11">
        <v>0</v>
      </c>
      <c r="E16" s="11">
        <v>0</v>
      </c>
      <c r="F16" s="11">
        <v>0</v>
      </c>
      <c r="G16" s="11">
        <v>0</v>
      </c>
      <c r="H16" s="11">
        <v>74900.628060000003</v>
      </c>
      <c r="I16" s="17">
        <v>455.49919</v>
      </c>
      <c r="J16" s="11">
        <v>17537.018470000003</v>
      </c>
      <c r="K16" s="11">
        <v>19154.642230000001</v>
      </c>
      <c r="L16" s="11">
        <v>448114.00811</v>
      </c>
      <c r="M16" s="11">
        <v>10020.872609999999</v>
      </c>
      <c r="N16" s="11">
        <v>0</v>
      </c>
      <c r="O16" s="11">
        <v>188499.89562999996</v>
      </c>
      <c r="P16" s="11">
        <v>0</v>
      </c>
      <c r="Q16" s="11">
        <v>0</v>
      </c>
      <c r="R16" s="11">
        <v>646634.77634999994</v>
      </c>
      <c r="S16" s="11">
        <v>0</v>
      </c>
      <c r="T16" s="11">
        <v>34250.910680000001</v>
      </c>
      <c r="U16" s="11">
        <v>0</v>
      </c>
      <c r="V16" s="11">
        <v>792933.47497999994</v>
      </c>
      <c r="W16" s="156"/>
      <c r="X16" s="38"/>
      <c r="Y16" s="38"/>
      <c r="Z16" s="38"/>
      <c r="AA16" s="38"/>
      <c r="AB16" s="38"/>
      <c r="AC16" s="38"/>
      <c r="AD16" s="38"/>
      <c r="AE16" s="556"/>
    </row>
    <row r="17" spans="1:31" s="517" customFormat="1" ht="12" customHeight="1" x14ac:dyDescent="0.2">
      <c r="A17" s="14" t="s">
        <v>800</v>
      </c>
      <c r="B17" s="15">
        <v>94557.712329999995</v>
      </c>
      <c r="C17" s="15">
        <v>70999.841499999995</v>
      </c>
      <c r="D17" s="15">
        <v>0</v>
      </c>
      <c r="E17" s="15">
        <v>1674.0657800000001</v>
      </c>
      <c r="F17" s="15">
        <v>0</v>
      </c>
      <c r="G17" s="15">
        <v>18522.604179999995</v>
      </c>
      <c r="H17" s="15">
        <v>91196.511459999994</v>
      </c>
      <c r="I17" s="18">
        <v>880.06312000000003</v>
      </c>
      <c r="J17" s="15">
        <v>20361.239369999996</v>
      </c>
      <c r="K17" s="15">
        <v>35066.567130000003</v>
      </c>
      <c r="L17" s="15">
        <v>659960.08347999991</v>
      </c>
      <c r="M17" s="15">
        <v>890.81799000000024</v>
      </c>
      <c r="N17" s="15">
        <v>0</v>
      </c>
      <c r="O17" s="15">
        <v>266141.33263000008</v>
      </c>
      <c r="P17" s="15">
        <v>0</v>
      </c>
      <c r="Q17" s="15">
        <v>0</v>
      </c>
      <c r="R17" s="15">
        <v>926992.2341</v>
      </c>
      <c r="S17" s="15">
        <v>22513.972409999998</v>
      </c>
      <c r="T17" s="15">
        <v>17199.045480000001</v>
      </c>
      <c r="U17" s="15">
        <v>0</v>
      </c>
      <c r="V17" s="15">
        <v>1208767.3454</v>
      </c>
      <c r="W17" s="156"/>
      <c r="X17" s="38"/>
      <c r="Y17" s="38"/>
      <c r="Z17" s="38"/>
      <c r="AA17" s="38"/>
      <c r="AB17" s="38"/>
      <c r="AC17" s="38"/>
      <c r="AD17" s="38"/>
      <c r="AE17" s="556"/>
    </row>
    <row r="18" spans="1:31" s="517" customFormat="1" ht="12" customHeight="1" x14ac:dyDescent="0.2">
      <c r="A18" s="19" t="s">
        <v>763</v>
      </c>
      <c r="B18" s="16">
        <v>0</v>
      </c>
      <c r="C18" s="16">
        <v>131649.84899999999</v>
      </c>
      <c r="D18" s="16">
        <v>0</v>
      </c>
      <c r="E18" s="16">
        <v>3161.9167400000001</v>
      </c>
      <c r="F18" s="16">
        <v>0</v>
      </c>
      <c r="G18" s="16">
        <v>64161.843999999997</v>
      </c>
      <c r="H18" s="16">
        <v>198973.60973999999</v>
      </c>
      <c r="I18" s="213">
        <v>15.49417</v>
      </c>
      <c r="J18" s="16">
        <v>16325.270149999998</v>
      </c>
      <c r="K18" s="16">
        <v>36023.378000000004</v>
      </c>
      <c r="L18" s="16">
        <v>865134.77195000008</v>
      </c>
      <c r="M18" s="16">
        <v>4097.5226999999995</v>
      </c>
      <c r="N18" s="16">
        <v>0</v>
      </c>
      <c r="O18" s="16">
        <v>489350.46301000001</v>
      </c>
      <c r="P18" s="16">
        <v>0</v>
      </c>
      <c r="Q18" s="16">
        <v>0</v>
      </c>
      <c r="R18" s="16">
        <v>1358582.7576600001</v>
      </c>
      <c r="S18" s="16">
        <v>0</v>
      </c>
      <c r="T18" s="16">
        <v>56367.771289999997</v>
      </c>
      <c r="U18" s="16">
        <v>849.03849000000002</v>
      </c>
      <c r="V18" s="16">
        <v>1667137.3195</v>
      </c>
      <c r="W18" s="156"/>
      <c r="X18" s="38"/>
      <c r="Y18" s="38"/>
      <c r="Z18" s="38"/>
      <c r="AA18" s="38"/>
      <c r="AB18" s="38"/>
      <c r="AC18" s="38"/>
      <c r="AD18" s="38"/>
      <c r="AE18" s="556"/>
    </row>
    <row r="19" spans="1:31" s="517" customFormat="1" ht="12" customHeight="1" x14ac:dyDescent="0.2">
      <c r="A19" s="12" t="s">
        <v>1548</v>
      </c>
      <c r="B19" s="11">
        <v>0</v>
      </c>
      <c r="C19" s="11">
        <v>9861.5143100000005</v>
      </c>
      <c r="D19" s="11">
        <v>0</v>
      </c>
      <c r="E19" s="11">
        <v>0</v>
      </c>
      <c r="F19" s="11">
        <v>0</v>
      </c>
      <c r="G19" s="11">
        <v>0</v>
      </c>
      <c r="H19" s="11">
        <v>9861.5143100000005</v>
      </c>
      <c r="I19" s="17">
        <v>42.03877</v>
      </c>
      <c r="J19" s="11">
        <v>1899.54366</v>
      </c>
      <c r="K19" s="11">
        <v>10506.565630000001</v>
      </c>
      <c r="L19" s="11">
        <v>52112.981390000001</v>
      </c>
      <c r="M19" s="11">
        <v>603.96048000000008</v>
      </c>
      <c r="N19" s="11">
        <v>635.24519999999995</v>
      </c>
      <c r="O19" s="11">
        <v>65862.632610000001</v>
      </c>
      <c r="P19" s="11">
        <v>0</v>
      </c>
      <c r="Q19" s="11">
        <v>0</v>
      </c>
      <c r="R19" s="11">
        <v>119214.81968</v>
      </c>
      <c r="S19" s="11">
        <v>1495.4548400000001</v>
      </c>
      <c r="T19" s="11">
        <v>5227.4919099999988</v>
      </c>
      <c r="U19" s="11">
        <v>0</v>
      </c>
      <c r="V19" s="11">
        <v>148247.42879999999</v>
      </c>
      <c r="W19" s="156"/>
      <c r="X19" s="38"/>
      <c r="Y19" s="38"/>
      <c r="Z19" s="38"/>
      <c r="AA19" s="38"/>
      <c r="AB19" s="38"/>
      <c r="AC19" s="38"/>
      <c r="AD19" s="38"/>
      <c r="AE19" s="556"/>
    </row>
    <row r="20" spans="1:31" s="517" customFormat="1" ht="12" customHeight="1" x14ac:dyDescent="0.2">
      <c r="A20" s="12" t="s">
        <v>1550</v>
      </c>
      <c r="B20" s="11">
        <v>0</v>
      </c>
      <c r="C20" s="11">
        <v>573.28652000000011</v>
      </c>
      <c r="D20" s="11">
        <v>0</v>
      </c>
      <c r="E20" s="11">
        <v>0</v>
      </c>
      <c r="F20" s="11">
        <v>0</v>
      </c>
      <c r="G20" s="11">
        <v>0</v>
      </c>
      <c r="H20" s="11">
        <v>573.28652000000011</v>
      </c>
      <c r="I20" s="17">
        <v>228.23773999999997</v>
      </c>
      <c r="J20" s="11">
        <v>100.60006999999995</v>
      </c>
      <c r="K20" s="11">
        <v>0</v>
      </c>
      <c r="L20" s="11">
        <v>782.76110999999935</v>
      </c>
      <c r="M20" s="11">
        <v>0</v>
      </c>
      <c r="N20" s="11">
        <v>0</v>
      </c>
      <c r="O20" s="11">
        <v>1047.484079999999</v>
      </c>
      <c r="P20" s="11">
        <v>261.92723000000001</v>
      </c>
      <c r="Q20" s="11">
        <v>0</v>
      </c>
      <c r="R20" s="11">
        <v>2092.1724199999981</v>
      </c>
      <c r="S20" s="11">
        <v>7.8250499999999885</v>
      </c>
      <c r="T20" s="11">
        <v>1280.2992999999999</v>
      </c>
      <c r="U20" s="11">
        <v>5.69536</v>
      </c>
      <c r="V20" s="11">
        <v>4288.1164599999975</v>
      </c>
      <c r="W20" s="156"/>
      <c r="X20" s="38"/>
      <c r="Y20" s="38"/>
      <c r="Z20" s="38"/>
      <c r="AA20" s="38"/>
      <c r="AB20" s="38"/>
      <c r="AC20" s="38"/>
      <c r="AD20" s="38"/>
      <c r="AE20" s="556"/>
    </row>
    <row r="21" spans="1:31" s="517" customFormat="1" ht="12" customHeight="1" x14ac:dyDescent="0.2">
      <c r="A21" s="14" t="s">
        <v>1549</v>
      </c>
      <c r="B21" s="15">
        <v>318.41608000000002</v>
      </c>
      <c r="C21" s="15">
        <v>6679.5892499999991</v>
      </c>
      <c r="D21" s="15">
        <v>0</v>
      </c>
      <c r="E21" s="15">
        <v>0</v>
      </c>
      <c r="F21" s="15">
        <v>0</v>
      </c>
      <c r="G21" s="15">
        <v>0</v>
      </c>
      <c r="H21" s="15">
        <v>6679.5892499999991</v>
      </c>
      <c r="I21" s="18">
        <v>3624.1769599999993</v>
      </c>
      <c r="J21" s="15">
        <v>2455.7798500000004</v>
      </c>
      <c r="K21" s="15">
        <v>12937.193710000001</v>
      </c>
      <c r="L21" s="15">
        <v>143045.47871</v>
      </c>
      <c r="M21" s="15">
        <v>12041.110359999991</v>
      </c>
      <c r="N21" s="15">
        <v>0</v>
      </c>
      <c r="O21" s="15">
        <v>193469.44363000002</v>
      </c>
      <c r="P21" s="15">
        <v>0</v>
      </c>
      <c r="Q21" s="15">
        <v>0</v>
      </c>
      <c r="R21" s="15">
        <v>348556.03269999998</v>
      </c>
      <c r="S21" s="15">
        <v>10593.67353</v>
      </c>
      <c r="T21" s="15">
        <v>2267.7178599999997</v>
      </c>
      <c r="U21" s="15">
        <v>0</v>
      </c>
      <c r="V21" s="15">
        <v>387432.57993999997</v>
      </c>
      <c r="W21" s="156"/>
      <c r="X21" s="38"/>
      <c r="Y21" s="38"/>
      <c r="Z21" s="38"/>
      <c r="AA21" s="38"/>
      <c r="AB21" s="38"/>
      <c r="AC21" s="38"/>
      <c r="AD21" s="38"/>
      <c r="AE21" s="556"/>
    </row>
    <row r="22" spans="1:31" s="517" customFormat="1" ht="12" customHeight="1" x14ac:dyDescent="0.2">
      <c r="A22" s="19" t="s">
        <v>817</v>
      </c>
      <c r="B22" s="16">
        <v>227.74669</v>
      </c>
      <c r="C22" s="16">
        <v>18417.705489999997</v>
      </c>
      <c r="D22" s="16">
        <v>0</v>
      </c>
      <c r="E22" s="16">
        <v>2.4591399999999997</v>
      </c>
      <c r="F22" s="16">
        <v>0</v>
      </c>
      <c r="G22" s="16">
        <v>17384.837500000001</v>
      </c>
      <c r="H22" s="16">
        <v>35805.002129999993</v>
      </c>
      <c r="I22" s="213">
        <v>27.554730000000003</v>
      </c>
      <c r="J22" s="16">
        <v>36289.86922</v>
      </c>
      <c r="K22" s="16">
        <v>65213.716090000002</v>
      </c>
      <c r="L22" s="16">
        <v>1093299.0952000001</v>
      </c>
      <c r="M22" s="16">
        <v>191109.19929999998</v>
      </c>
      <c r="N22" s="16">
        <v>0</v>
      </c>
      <c r="O22" s="16">
        <v>882193.17671000003</v>
      </c>
      <c r="P22" s="16">
        <v>0</v>
      </c>
      <c r="Q22" s="16">
        <v>0</v>
      </c>
      <c r="R22" s="16">
        <v>2166601.4712100001</v>
      </c>
      <c r="S22" s="16">
        <v>24722.31063</v>
      </c>
      <c r="T22" s="16">
        <v>21915.45967</v>
      </c>
      <c r="U22" s="16">
        <v>818.78499999999997</v>
      </c>
      <c r="V22" s="16">
        <v>2351621.9153700001</v>
      </c>
      <c r="W22" s="156"/>
      <c r="X22" s="38"/>
      <c r="Y22" s="38"/>
      <c r="Z22" s="38"/>
      <c r="AA22" s="38"/>
      <c r="AB22" s="38"/>
      <c r="AC22" s="38"/>
      <c r="AD22" s="38"/>
      <c r="AE22" s="556"/>
    </row>
    <row r="23" spans="1:31" s="517" customFormat="1" ht="12" customHeight="1" x14ac:dyDescent="0.2">
      <c r="A23" s="12" t="s">
        <v>102</v>
      </c>
      <c r="B23" s="11">
        <v>0</v>
      </c>
      <c r="C23" s="11">
        <v>1273.3119999999999</v>
      </c>
      <c r="D23" s="11">
        <v>0</v>
      </c>
      <c r="E23" s="11">
        <v>0</v>
      </c>
      <c r="F23" s="11">
        <v>0</v>
      </c>
      <c r="G23" s="11">
        <v>0</v>
      </c>
      <c r="H23" s="11">
        <v>1273.3119999999999</v>
      </c>
      <c r="I23" s="17">
        <v>73.212029999999999</v>
      </c>
      <c r="J23" s="11">
        <v>81.35872999999998</v>
      </c>
      <c r="K23" s="11">
        <v>77.889889999999994</v>
      </c>
      <c r="L23" s="11">
        <v>12795.539699999999</v>
      </c>
      <c r="M23" s="11">
        <v>0</v>
      </c>
      <c r="N23" s="11">
        <v>0</v>
      </c>
      <c r="O23" s="11">
        <v>1285.2283</v>
      </c>
      <c r="P23" s="11">
        <v>0</v>
      </c>
      <c r="Q23" s="11">
        <v>0</v>
      </c>
      <c r="R23" s="11">
        <v>14080.768</v>
      </c>
      <c r="S23" s="11">
        <v>144.06849</v>
      </c>
      <c r="T23" s="11">
        <v>4.0925500000000001</v>
      </c>
      <c r="U23" s="11">
        <v>0</v>
      </c>
      <c r="V23" s="11">
        <v>15734.701689999998</v>
      </c>
      <c r="W23" s="156"/>
      <c r="X23" s="38"/>
      <c r="Y23" s="38"/>
      <c r="Z23" s="38"/>
      <c r="AA23" s="38"/>
      <c r="AB23" s="38"/>
      <c r="AC23" s="38"/>
      <c r="AD23" s="38"/>
      <c r="AE23" s="556"/>
    </row>
    <row r="24" spans="1:31" s="517" customFormat="1" ht="12" customHeight="1" x14ac:dyDescent="0.2">
      <c r="A24" s="12" t="s">
        <v>1551</v>
      </c>
      <c r="B24" s="11">
        <v>15.845000000000001</v>
      </c>
      <c r="C24" s="11">
        <v>266.46156000000002</v>
      </c>
      <c r="D24" s="11">
        <v>0</v>
      </c>
      <c r="E24" s="11">
        <v>0</v>
      </c>
      <c r="F24" s="11">
        <v>0</v>
      </c>
      <c r="G24" s="11">
        <v>0</v>
      </c>
      <c r="H24" s="11">
        <v>266.46156000000002</v>
      </c>
      <c r="I24" s="17">
        <v>1856.499</v>
      </c>
      <c r="J24" s="11">
        <v>348.86200000000002</v>
      </c>
      <c r="K24" s="11">
        <v>122.935</v>
      </c>
      <c r="L24" s="11">
        <v>9008.8892800000012</v>
      </c>
      <c r="M24" s="11">
        <v>0</v>
      </c>
      <c r="N24" s="11">
        <v>0</v>
      </c>
      <c r="O24" s="11">
        <v>16048.11816</v>
      </c>
      <c r="P24" s="11">
        <v>0</v>
      </c>
      <c r="Q24" s="11">
        <v>0</v>
      </c>
      <c r="R24" s="11">
        <v>25057.007440000001</v>
      </c>
      <c r="S24" s="11">
        <v>691.94500000000005</v>
      </c>
      <c r="T24" s="11">
        <v>23.056999999999999</v>
      </c>
      <c r="U24" s="11">
        <v>0</v>
      </c>
      <c r="V24" s="11">
        <v>28382.612000000001</v>
      </c>
      <c r="W24" s="156"/>
      <c r="X24" s="38"/>
      <c r="Y24" s="38"/>
      <c r="Z24" s="38"/>
      <c r="AA24" s="38"/>
      <c r="AB24" s="38"/>
      <c r="AC24" s="38"/>
      <c r="AD24" s="38"/>
      <c r="AE24" s="556"/>
    </row>
    <row r="25" spans="1:31" s="517" customFormat="1" ht="12" customHeight="1" x14ac:dyDescent="0.2">
      <c r="A25" s="14" t="s">
        <v>854</v>
      </c>
      <c r="B25" s="15">
        <v>32.893250000000002</v>
      </c>
      <c r="C25" s="15">
        <v>260.97732999999999</v>
      </c>
      <c r="D25" s="15">
        <v>0</v>
      </c>
      <c r="E25" s="15">
        <v>0</v>
      </c>
      <c r="F25" s="15">
        <v>0</v>
      </c>
      <c r="G25" s="15">
        <v>0</v>
      </c>
      <c r="H25" s="15">
        <v>260.97732999999999</v>
      </c>
      <c r="I25" s="18">
        <v>90.828239999999994</v>
      </c>
      <c r="J25" s="15">
        <v>529.98044999999991</v>
      </c>
      <c r="K25" s="15">
        <v>1860.8136500000001</v>
      </c>
      <c r="L25" s="15">
        <v>8184.939409999999</v>
      </c>
      <c r="M25" s="15">
        <v>4.1324899999999998</v>
      </c>
      <c r="N25" s="15">
        <v>0</v>
      </c>
      <c r="O25" s="15">
        <v>4832.2316420130319</v>
      </c>
      <c r="P25" s="15">
        <v>0</v>
      </c>
      <c r="Q25" s="15">
        <v>90.790820000000011</v>
      </c>
      <c r="R25" s="15">
        <v>13112.094362013031</v>
      </c>
      <c r="S25" s="15">
        <v>217.29224000000002</v>
      </c>
      <c r="T25" s="15">
        <v>508.17702000000003</v>
      </c>
      <c r="U25" s="15">
        <v>0</v>
      </c>
      <c r="V25" s="15">
        <v>16613.056542013033</v>
      </c>
      <c r="W25" s="156"/>
      <c r="X25" s="38"/>
      <c r="Y25" s="38"/>
      <c r="Z25" s="38"/>
      <c r="AA25" s="38"/>
      <c r="AB25" s="38"/>
      <c r="AC25" s="38"/>
      <c r="AD25" s="38"/>
      <c r="AE25" s="556"/>
    </row>
    <row r="26" spans="1:31" s="517" customFormat="1" ht="12" customHeight="1" x14ac:dyDescent="0.2">
      <c r="A26" s="19" t="s">
        <v>2132</v>
      </c>
      <c r="B26" s="16">
        <v>8.03322</v>
      </c>
      <c r="C26" s="16">
        <v>3780.8709100000001</v>
      </c>
      <c r="D26" s="16">
        <v>0</v>
      </c>
      <c r="E26" s="16">
        <v>0</v>
      </c>
      <c r="F26" s="16">
        <v>0</v>
      </c>
      <c r="G26" s="16">
        <v>1198.7377300000001</v>
      </c>
      <c r="H26" s="16">
        <v>4979.6086400000004</v>
      </c>
      <c r="I26" s="213">
        <v>12</v>
      </c>
      <c r="J26" s="16">
        <v>909.63121000000001</v>
      </c>
      <c r="K26" s="16">
        <v>2054.3672000000001</v>
      </c>
      <c r="L26" s="16">
        <v>29158.556849999997</v>
      </c>
      <c r="M26" s="16">
        <v>3864.4671800000006</v>
      </c>
      <c r="N26" s="16">
        <v>0</v>
      </c>
      <c r="O26" s="16">
        <v>40260.056159999993</v>
      </c>
      <c r="P26" s="16">
        <v>0</v>
      </c>
      <c r="Q26" s="16">
        <v>0</v>
      </c>
      <c r="R26" s="16">
        <v>73283.080189999993</v>
      </c>
      <c r="S26" s="16">
        <v>309.68938000000003</v>
      </c>
      <c r="T26" s="16">
        <v>874.55439999999999</v>
      </c>
      <c r="U26" s="16">
        <v>-7.0000000000000007E-5</v>
      </c>
      <c r="V26" s="16">
        <v>82430.964169999992</v>
      </c>
      <c r="W26" s="156"/>
      <c r="X26" s="38"/>
      <c r="Y26" s="38"/>
      <c r="Z26" s="38"/>
      <c r="AA26" s="38"/>
      <c r="AB26" s="38"/>
      <c r="AC26" s="38"/>
      <c r="AD26" s="38"/>
      <c r="AE26" s="556"/>
    </row>
    <row r="27" spans="1:31" s="517" customFormat="1" ht="12" customHeight="1" x14ac:dyDescent="0.2">
      <c r="A27" s="12" t="s">
        <v>1557</v>
      </c>
      <c r="B27" s="11">
        <v>0</v>
      </c>
      <c r="C27" s="11">
        <v>20476.540519999999</v>
      </c>
      <c r="D27" s="11">
        <v>3306.8410600000002</v>
      </c>
      <c r="E27" s="11">
        <v>21.134509999999999</v>
      </c>
      <c r="F27" s="11">
        <v>0</v>
      </c>
      <c r="G27" s="11">
        <v>11705.048070000001</v>
      </c>
      <c r="H27" s="11">
        <v>35509.564159999994</v>
      </c>
      <c r="I27" s="17">
        <v>909.90658999999994</v>
      </c>
      <c r="J27" s="11">
        <v>7463.8855399999993</v>
      </c>
      <c r="K27" s="11">
        <v>23155.86562</v>
      </c>
      <c r="L27" s="11">
        <v>267619.74802999996</v>
      </c>
      <c r="M27" s="11">
        <v>29498.976609999998</v>
      </c>
      <c r="N27" s="11">
        <v>0</v>
      </c>
      <c r="O27" s="11">
        <v>258140.02534999998</v>
      </c>
      <c r="P27" s="11">
        <v>0</v>
      </c>
      <c r="Q27" s="11">
        <v>0</v>
      </c>
      <c r="R27" s="11">
        <v>555258.74998999992</v>
      </c>
      <c r="S27" s="11">
        <v>12062.384119999999</v>
      </c>
      <c r="T27" s="11">
        <v>14085.57847</v>
      </c>
      <c r="U27" s="11">
        <v>0</v>
      </c>
      <c r="V27" s="11">
        <v>648445.93448999978</v>
      </c>
      <c r="W27" s="156"/>
      <c r="X27" s="38"/>
      <c r="Y27" s="38"/>
      <c r="Z27" s="38"/>
      <c r="AA27" s="38"/>
      <c r="AB27" s="38"/>
      <c r="AC27" s="38"/>
      <c r="AD27" s="38"/>
      <c r="AE27" s="556"/>
    </row>
    <row r="28" spans="1:31" s="517" customFormat="1" ht="12" customHeight="1" x14ac:dyDescent="0.2">
      <c r="A28" s="12" t="s">
        <v>1423</v>
      </c>
      <c r="B28" s="11">
        <v>0</v>
      </c>
      <c r="C28" s="11">
        <v>2865.0900199999942</v>
      </c>
      <c r="D28" s="11">
        <v>0</v>
      </c>
      <c r="E28" s="11">
        <v>0</v>
      </c>
      <c r="F28" s="11">
        <v>0</v>
      </c>
      <c r="G28" s="11">
        <v>0</v>
      </c>
      <c r="H28" s="11">
        <v>2865.0900199999942</v>
      </c>
      <c r="I28" s="17">
        <v>122.07545000000002</v>
      </c>
      <c r="J28" s="11">
        <v>267.54929999999968</v>
      </c>
      <c r="K28" s="11">
        <v>61.254510000000039</v>
      </c>
      <c r="L28" s="11">
        <v>7113.0628200000074</v>
      </c>
      <c r="M28" s="11">
        <v>0</v>
      </c>
      <c r="N28" s="11">
        <v>0</v>
      </c>
      <c r="O28" s="11">
        <v>1688.9169800000041</v>
      </c>
      <c r="P28" s="11">
        <v>19.089209999999962</v>
      </c>
      <c r="Q28" s="11">
        <v>833.61635000000012</v>
      </c>
      <c r="R28" s="11">
        <v>9654.6853600000122</v>
      </c>
      <c r="S28" s="11">
        <v>53.776000000000003</v>
      </c>
      <c r="T28" s="11">
        <v>1613.3475800000001</v>
      </c>
      <c r="U28" s="11">
        <v>0</v>
      </c>
      <c r="V28" s="11">
        <v>14637.778220000006</v>
      </c>
      <c r="W28" s="156"/>
      <c r="X28" s="38"/>
      <c r="Y28" s="38"/>
      <c r="Z28" s="38"/>
      <c r="AA28" s="38"/>
      <c r="AB28" s="38"/>
      <c r="AC28" s="38"/>
      <c r="AD28" s="38"/>
      <c r="AE28" s="556"/>
    </row>
    <row r="29" spans="1:31" s="517" customFormat="1" ht="12" customHeight="1" x14ac:dyDescent="0.2">
      <c r="A29" s="14" t="s">
        <v>802</v>
      </c>
      <c r="B29" s="15">
        <v>0</v>
      </c>
      <c r="C29" s="15">
        <v>50844.809000000008</v>
      </c>
      <c r="D29" s="15">
        <v>0</v>
      </c>
      <c r="E29" s="15">
        <v>0</v>
      </c>
      <c r="F29" s="15">
        <v>0</v>
      </c>
      <c r="G29" s="15">
        <v>0</v>
      </c>
      <c r="H29" s="15">
        <v>50844.809000000008</v>
      </c>
      <c r="I29" s="18">
        <v>68.469920000000016</v>
      </c>
      <c r="J29" s="15">
        <v>6215.2593052766197</v>
      </c>
      <c r="K29" s="15">
        <v>15053.299719999999</v>
      </c>
      <c r="L29" s="15">
        <v>212231.88817000002</v>
      </c>
      <c r="M29" s="15">
        <v>4353.4459999999999</v>
      </c>
      <c r="N29" s="15">
        <v>0</v>
      </c>
      <c r="O29" s="15">
        <v>109496.74517000002</v>
      </c>
      <c r="P29" s="15">
        <v>0</v>
      </c>
      <c r="Q29" s="15">
        <v>0</v>
      </c>
      <c r="R29" s="15">
        <v>326082.07934000005</v>
      </c>
      <c r="S29" s="15">
        <v>11307.679400000001</v>
      </c>
      <c r="T29" s="15">
        <v>18518.888429999999</v>
      </c>
      <c r="U29" s="15">
        <v>0</v>
      </c>
      <c r="V29" s="15">
        <v>428090.48511527671</v>
      </c>
      <c r="W29" s="156"/>
      <c r="X29" s="38"/>
      <c r="Y29" s="38"/>
      <c r="Z29" s="38"/>
      <c r="AA29" s="38"/>
      <c r="AB29" s="38"/>
      <c r="AC29" s="38"/>
      <c r="AD29" s="38"/>
      <c r="AE29" s="556"/>
    </row>
    <row r="30" spans="1:31" s="517" customFormat="1" ht="12" customHeight="1" x14ac:dyDescent="0.2">
      <c r="A30" s="19" t="s">
        <v>830</v>
      </c>
      <c r="B30" s="16">
        <v>9109.2000000000007</v>
      </c>
      <c r="C30" s="16">
        <v>6891.1374299999943</v>
      </c>
      <c r="D30" s="16">
        <v>0</v>
      </c>
      <c r="E30" s="16">
        <v>0</v>
      </c>
      <c r="F30" s="16">
        <v>0</v>
      </c>
      <c r="G30" s="16">
        <v>0</v>
      </c>
      <c r="H30" s="16">
        <v>6891.1374299999943</v>
      </c>
      <c r="I30" s="213">
        <v>201.8229100000006</v>
      </c>
      <c r="J30" s="16">
        <v>6378.7836400000006</v>
      </c>
      <c r="K30" s="16">
        <v>23763.857339999999</v>
      </c>
      <c r="L30" s="16">
        <v>41920.539950000006</v>
      </c>
      <c r="M30" s="16">
        <v>48.140389999999996</v>
      </c>
      <c r="N30" s="16">
        <v>0</v>
      </c>
      <c r="O30" s="16">
        <v>28690.434149999917</v>
      </c>
      <c r="P30" s="16">
        <v>0</v>
      </c>
      <c r="Q30" s="16">
        <v>230.59739000000002</v>
      </c>
      <c r="R30" s="16">
        <v>70889.711879999915</v>
      </c>
      <c r="S30" s="16">
        <v>0</v>
      </c>
      <c r="T30" s="16">
        <v>8820.3263100000004</v>
      </c>
      <c r="U30" s="16">
        <v>127.20699999999999</v>
      </c>
      <c r="V30" s="16">
        <v>126182.04650999991</v>
      </c>
      <c r="W30" s="156"/>
      <c r="X30" s="38"/>
      <c r="Y30" s="38"/>
      <c r="Z30" s="38"/>
      <c r="AA30" s="38"/>
      <c r="AB30" s="38"/>
      <c r="AC30" s="38"/>
      <c r="AD30" s="38"/>
      <c r="AE30" s="556"/>
    </row>
    <row r="31" spans="1:31" s="517" customFormat="1" ht="12" customHeight="1" x14ac:dyDescent="0.2">
      <c r="A31" s="12" t="s">
        <v>1644</v>
      </c>
      <c r="B31" s="11">
        <v>0</v>
      </c>
      <c r="C31" s="11">
        <v>20108.17009</v>
      </c>
      <c r="D31" s="11">
        <v>0</v>
      </c>
      <c r="E31" s="11">
        <v>5718.9254600000004</v>
      </c>
      <c r="F31" s="11">
        <v>0</v>
      </c>
      <c r="G31" s="11">
        <v>0</v>
      </c>
      <c r="H31" s="11">
        <v>25827.095549999998</v>
      </c>
      <c r="I31" s="17">
        <v>0.60165000000000002</v>
      </c>
      <c r="J31" s="11">
        <v>960.4586400000004</v>
      </c>
      <c r="K31" s="11">
        <v>3002.1292700000004</v>
      </c>
      <c r="L31" s="11">
        <v>16440.122000000003</v>
      </c>
      <c r="M31" s="11">
        <v>61.148000000000003</v>
      </c>
      <c r="N31" s="11">
        <v>0</v>
      </c>
      <c r="O31" s="11">
        <v>10472.945350000013</v>
      </c>
      <c r="P31" s="11">
        <v>0</v>
      </c>
      <c r="Q31" s="11">
        <v>325.00027</v>
      </c>
      <c r="R31" s="11">
        <v>27299.215620000017</v>
      </c>
      <c r="S31" s="11">
        <v>268.79569999999995</v>
      </c>
      <c r="T31" s="11">
        <v>5314.22336</v>
      </c>
      <c r="U31" s="11">
        <v>-11.818900000000149</v>
      </c>
      <c r="V31" s="11">
        <v>62660.700890000022</v>
      </c>
      <c r="W31" s="156"/>
      <c r="X31" s="38"/>
      <c r="Y31" s="38"/>
      <c r="Z31" s="38"/>
      <c r="AA31" s="38"/>
      <c r="AB31" s="38"/>
      <c r="AC31" s="38"/>
      <c r="AD31" s="38"/>
      <c r="AE31" s="556"/>
    </row>
    <row r="32" spans="1:31" s="517" customFormat="1" ht="12" customHeight="1" x14ac:dyDescent="0.2">
      <c r="A32" s="12" t="s">
        <v>1530</v>
      </c>
      <c r="B32" s="11">
        <v>0</v>
      </c>
      <c r="C32" s="11">
        <v>17168.236430000034</v>
      </c>
      <c r="D32" s="11">
        <v>0</v>
      </c>
      <c r="E32" s="11">
        <v>42.950770000000006</v>
      </c>
      <c r="F32" s="11">
        <v>0</v>
      </c>
      <c r="G32" s="11">
        <v>0</v>
      </c>
      <c r="H32" s="11">
        <v>17211.187200000033</v>
      </c>
      <c r="I32" s="17">
        <v>39.704300000000011</v>
      </c>
      <c r="J32" s="11">
        <v>9111.1421299999947</v>
      </c>
      <c r="K32" s="11">
        <v>21019.658419999985</v>
      </c>
      <c r="L32" s="11">
        <v>322577.27486999996</v>
      </c>
      <c r="M32" s="11">
        <v>8493.3854499999998</v>
      </c>
      <c r="N32" s="11">
        <v>134.23589999999999</v>
      </c>
      <c r="O32" s="11">
        <v>323781.65435999999</v>
      </c>
      <c r="P32" s="11">
        <v>0</v>
      </c>
      <c r="Q32" s="11">
        <v>2354.9603500000003</v>
      </c>
      <c r="R32" s="11">
        <v>657341.51092999999</v>
      </c>
      <c r="S32" s="11">
        <v>5090.9391299999997</v>
      </c>
      <c r="T32" s="11">
        <v>7647.8432799999991</v>
      </c>
      <c r="U32" s="11">
        <v>2417.0821599999999</v>
      </c>
      <c r="V32" s="11">
        <v>719879.06755000004</v>
      </c>
      <c r="W32" s="156"/>
      <c r="X32" s="38"/>
      <c r="Y32" s="38"/>
      <c r="Z32" s="38"/>
      <c r="AA32" s="38"/>
      <c r="AB32" s="38"/>
      <c r="AC32" s="38"/>
      <c r="AD32" s="38"/>
      <c r="AE32" s="556"/>
    </row>
    <row r="33" spans="1:32" s="517" customFormat="1" ht="12" customHeight="1" x14ac:dyDescent="0.2">
      <c r="A33" s="14" t="s">
        <v>758</v>
      </c>
      <c r="B33" s="15">
        <v>994.96834999999999</v>
      </c>
      <c r="C33" s="15">
        <v>114570.69291</v>
      </c>
      <c r="D33" s="15">
        <v>0</v>
      </c>
      <c r="E33" s="15">
        <v>0</v>
      </c>
      <c r="F33" s="15">
        <v>0</v>
      </c>
      <c r="G33" s="15">
        <v>0</v>
      </c>
      <c r="H33" s="15">
        <v>114570.69291</v>
      </c>
      <c r="I33" s="18">
        <v>1.4087799999999999</v>
      </c>
      <c r="J33" s="15">
        <v>14012.873569999994</v>
      </c>
      <c r="K33" s="15">
        <v>39626.054599999996</v>
      </c>
      <c r="L33" s="15">
        <v>270018.30203000002</v>
      </c>
      <c r="M33" s="15">
        <v>11087.123879999999</v>
      </c>
      <c r="N33" s="15">
        <v>0</v>
      </c>
      <c r="O33" s="15">
        <v>172754.24388000008</v>
      </c>
      <c r="P33" s="15">
        <v>0</v>
      </c>
      <c r="Q33" s="15">
        <v>1196.7539999999999</v>
      </c>
      <c r="R33" s="15">
        <v>455056.42379000009</v>
      </c>
      <c r="S33" s="15">
        <v>2086.4809599999999</v>
      </c>
      <c r="T33" s="15">
        <v>42443.330499999996</v>
      </c>
      <c r="U33" s="15">
        <v>0</v>
      </c>
      <c r="V33" s="15">
        <v>668792.23346000002</v>
      </c>
      <c r="W33" s="156"/>
      <c r="X33" s="38"/>
      <c r="Y33" s="38"/>
      <c r="Z33" s="38"/>
      <c r="AA33" s="38"/>
      <c r="AB33" s="38"/>
      <c r="AC33" s="38"/>
      <c r="AD33" s="38"/>
      <c r="AE33" s="556"/>
    </row>
    <row r="34" spans="1:32" s="517" customFormat="1" ht="12" customHeight="1" x14ac:dyDescent="0.2">
      <c r="A34" s="19" t="s">
        <v>1418</v>
      </c>
      <c r="B34" s="16">
        <v>0</v>
      </c>
      <c r="C34" s="16">
        <v>17250.114634241938</v>
      </c>
      <c r="D34" s="16">
        <v>0</v>
      </c>
      <c r="E34" s="16">
        <v>0</v>
      </c>
      <c r="F34" s="16">
        <v>0</v>
      </c>
      <c r="G34" s="16">
        <v>0</v>
      </c>
      <c r="H34" s="16">
        <v>17250.114634241938</v>
      </c>
      <c r="I34" s="213">
        <v>345.54866999999996</v>
      </c>
      <c r="J34" s="16">
        <v>5411.3943300530009</v>
      </c>
      <c r="K34" s="16">
        <v>16109.328651770229</v>
      </c>
      <c r="L34" s="16">
        <v>168248.6752751664</v>
      </c>
      <c r="M34" s="16">
        <v>84.868520000000018</v>
      </c>
      <c r="N34" s="16">
        <v>0</v>
      </c>
      <c r="O34" s="16">
        <v>65209.935020000012</v>
      </c>
      <c r="P34" s="16">
        <v>0</v>
      </c>
      <c r="Q34" s="16">
        <v>0</v>
      </c>
      <c r="R34" s="16">
        <v>233543.4788151664</v>
      </c>
      <c r="S34" s="16">
        <v>349.14615000000003</v>
      </c>
      <c r="T34" s="16">
        <v>9240.3813409496815</v>
      </c>
      <c r="U34" s="16">
        <v>0</v>
      </c>
      <c r="V34" s="16">
        <v>282249.39259218122</v>
      </c>
      <c r="W34" s="156"/>
      <c r="X34" s="38"/>
      <c r="Y34" s="38"/>
      <c r="Z34" s="38"/>
      <c r="AA34" s="38"/>
      <c r="AB34" s="38"/>
      <c r="AC34" s="38"/>
      <c r="AD34" s="38"/>
      <c r="AE34" s="556"/>
    </row>
    <row r="35" spans="1:32" s="517" customFormat="1" ht="12" customHeight="1" x14ac:dyDescent="0.2">
      <c r="A35" s="12" t="s">
        <v>803</v>
      </c>
      <c r="B35" s="11">
        <v>0</v>
      </c>
      <c r="C35" s="11">
        <v>17309.185490000003</v>
      </c>
      <c r="D35" s="11">
        <v>0</v>
      </c>
      <c r="E35" s="11">
        <v>0</v>
      </c>
      <c r="F35" s="11">
        <v>0</v>
      </c>
      <c r="G35" s="11">
        <v>0</v>
      </c>
      <c r="H35" s="11">
        <v>17309.185490000003</v>
      </c>
      <c r="I35" s="17">
        <v>5538.9588700000004</v>
      </c>
      <c r="J35" s="11">
        <v>5097.0327400000006</v>
      </c>
      <c r="K35" s="11">
        <v>8934.2763899999991</v>
      </c>
      <c r="L35" s="11">
        <v>165259.48465</v>
      </c>
      <c r="M35" s="11">
        <v>13944.186309999999</v>
      </c>
      <c r="N35" s="11">
        <v>0</v>
      </c>
      <c r="O35" s="11">
        <v>142066.21750999999</v>
      </c>
      <c r="P35" s="11">
        <v>0</v>
      </c>
      <c r="Q35" s="11">
        <v>2797.2208799999999</v>
      </c>
      <c r="R35" s="11">
        <v>324067.10934999998</v>
      </c>
      <c r="S35" s="11">
        <v>1895.17634</v>
      </c>
      <c r="T35" s="11">
        <v>10277.898080000001</v>
      </c>
      <c r="U35" s="11">
        <v>0</v>
      </c>
      <c r="V35" s="11">
        <v>373119.63725999999</v>
      </c>
      <c r="W35" s="156"/>
      <c r="X35" s="38"/>
      <c r="Y35" s="38"/>
      <c r="Z35" s="38"/>
      <c r="AA35" s="38"/>
      <c r="AB35" s="38"/>
      <c r="AC35" s="38"/>
      <c r="AD35" s="38"/>
      <c r="AE35" s="556"/>
    </row>
    <row r="36" spans="1:32" s="517" customFormat="1" ht="12" customHeight="1" x14ac:dyDescent="0.2">
      <c r="A36" s="12" t="s">
        <v>762</v>
      </c>
      <c r="B36" s="11">
        <v>71.406910000000011</v>
      </c>
      <c r="C36" s="11">
        <v>1946.0322000000001</v>
      </c>
      <c r="D36" s="11">
        <v>0</v>
      </c>
      <c r="E36" s="11">
        <v>0</v>
      </c>
      <c r="F36" s="11">
        <v>0</v>
      </c>
      <c r="G36" s="11">
        <v>883.68558999999993</v>
      </c>
      <c r="H36" s="11">
        <v>2829.7177900000002</v>
      </c>
      <c r="I36" s="17">
        <v>5.5086599999999999</v>
      </c>
      <c r="J36" s="11">
        <v>607.89168999999993</v>
      </c>
      <c r="K36" s="11">
        <v>5705.6561199999987</v>
      </c>
      <c r="L36" s="11">
        <v>20386.368489999997</v>
      </c>
      <c r="M36" s="11">
        <v>0</v>
      </c>
      <c r="N36" s="11">
        <v>3.1199999999999999E-3</v>
      </c>
      <c r="O36" s="11">
        <v>25041.002270000001</v>
      </c>
      <c r="P36" s="11">
        <v>1.71258</v>
      </c>
      <c r="Q36" s="11">
        <v>0</v>
      </c>
      <c r="R36" s="11">
        <v>45429.086459999999</v>
      </c>
      <c r="S36" s="11">
        <v>0</v>
      </c>
      <c r="T36" s="11">
        <v>1105.9873</v>
      </c>
      <c r="U36" s="11">
        <v>2.6768000000000001</v>
      </c>
      <c r="V36" s="11">
        <v>55757.931730000004</v>
      </c>
      <c r="W36" s="156"/>
      <c r="X36" s="38"/>
      <c r="Y36" s="38"/>
      <c r="Z36" s="38"/>
      <c r="AA36" s="38"/>
      <c r="AB36" s="38"/>
      <c r="AC36" s="38"/>
      <c r="AD36" s="38"/>
      <c r="AE36" s="556"/>
    </row>
    <row r="37" spans="1:32" s="517" customFormat="1" ht="12" customHeight="1" x14ac:dyDescent="0.2">
      <c r="A37" s="14" t="s">
        <v>761</v>
      </c>
      <c r="B37" s="15">
        <v>0</v>
      </c>
      <c r="C37" s="15">
        <v>10519.816300000002</v>
      </c>
      <c r="D37" s="15">
        <v>0</v>
      </c>
      <c r="E37" s="15">
        <v>0</v>
      </c>
      <c r="F37" s="15">
        <v>0</v>
      </c>
      <c r="G37" s="15">
        <v>794.25765000000001</v>
      </c>
      <c r="H37" s="15">
        <v>11314.073950000002</v>
      </c>
      <c r="I37" s="18">
        <v>30.163640000000001</v>
      </c>
      <c r="J37" s="15">
        <v>2308.4683300000002</v>
      </c>
      <c r="K37" s="15">
        <v>5611.3443799999995</v>
      </c>
      <c r="L37" s="15">
        <v>54384.995410000003</v>
      </c>
      <c r="M37" s="15">
        <v>405.27684999999997</v>
      </c>
      <c r="N37" s="15">
        <v>0</v>
      </c>
      <c r="O37" s="15">
        <v>52043.040390000002</v>
      </c>
      <c r="P37" s="15">
        <v>0</v>
      </c>
      <c r="Q37" s="15">
        <v>0</v>
      </c>
      <c r="R37" s="15">
        <v>106833.31265000001</v>
      </c>
      <c r="S37" s="15">
        <v>0</v>
      </c>
      <c r="T37" s="15">
        <v>7574.1016099999997</v>
      </c>
      <c r="U37" s="15">
        <v>784.38721999999996</v>
      </c>
      <c r="V37" s="15">
        <v>134455.85178000003</v>
      </c>
      <c r="W37" s="156"/>
      <c r="X37" s="38"/>
      <c r="Y37" s="38"/>
      <c r="Z37" s="38"/>
      <c r="AA37" s="38"/>
      <c r="AB37" s="38"/>
      <c r="AC37" s="38"/>
      <c r="AD37" s="38"/>
      <c r="AE37" s="556"/>
    </row>
    <row r="38" spans="1:32" s="517" customFormat="1" ht="12" customHeight="1" x14ac:dyDescent="0.2">
      <c r="A38" s="19" t="s">
        <v>829</v>
      </c>
      <c r="B38" s="16">
        <v>0</v>
      </c>
      <c r="C38" s="16">
        <v>4662.4706100000003</v>
      </c>
      <c r="D38" s="16">
        <v>0</v>
      </c>
      <c r="E38" s="16">
        <v>0</v>
      </c>
      <c r="F38" s="16">
        <v>0</v>
      </c>
      <c r="G38" s="16">
        <v>0</v>
      </c>
      <c r="H38" s="16">
        <v>4662.4706100000003</v>
      </c>
      <c r="I38" s="213">
        <v>13.64207</v>
      </c>
      <c r="J38" s="16">
        <v>4059.7792100000001</v>
      </c>
      <c r="K38" s="16">
        <v>3812.7554100000002</v>
      </c>
      <c r="L38" s="16">
        <v>82142.605049999998</v>
      </c>
      <c r="M38" s="16">
        <v>7221.5330000000004</v>
      </c>
      <c r="N38" s="16">
        <v>2.9529999999999998</v>
      </c>
      <c r="O38" s="16">
        <v>67029.896820000009</v>
      </c>
      <c r="P38" s="16">
        <v>0</v>
      </c>
      <c r="Q38" s="16">
        <v>0</v>
      </c>
      <c r="R38" s="16">
        <v>156396.98787000001</v>
      </c>
      <c r="S38" s="16">
        <v>1777.24432</v>
      </c>
      <c r="T38" s="16">
        <v>5566.4689100000005</v>
      </c>
      <c r="U38" s="16">
        <v>0</v>
      </c>
      <c r="V38" s="1006">
        <v>176289.34840000002</v>
      </c>
      <c r="W38" s="156"/>
      <c r="X38" s="38"/>
      <c r="Y38" s="38"/>
      <c r="Z38" s="38"/>
      <c r="AA38" s="38"/>
      <c r="AB38" s="38"/>
      <c r="AC38" s="38"/>
      <c r="AD38" s="38"/>
      <c r="AE38" s="556"/>
    </row>
    <row r="39" spans="1:32" s="517" customFormat="1" ht="12" customHeight="1" x14ac:dyDescent="0.2">
      <c r="A39" s="12" t="s">
        <v>1581</v>
      </c>
      <c r="B39" s="11">
        <v>0</v>
      </c>
      <c r="C39" s="11">
        <v>44266.188139999991</v>
      </c>
      <c r="D39" s="11">
        <v>47591.254399999998</v>
      </c>
      <c r="E39" s="11">
        <v>620.96748000000002</v>
      </c>
      <c r="F39" s="11">
        <v>0</v>
      </c>
      <c r="G39" s="11">
        <v>0</v>
      </c>
      <c r="H39" s="11">
        <v>92478.410019999996</v>
      </c>
      <c r="I39" s="17">
        <v>1540.9394800000002</v>
      </c>
      <c r="J39" s="11">
        <v>20752.101170000002</v>
      </c>
      <c r="K39" s="11">
        <v>51374.38824</v>
      </c>
      <c r="L39" s="11">
        <v>326115.40401999996</v>
      </c>
      <c r="M39" s="11">
        <v>177.67048000000011</v>
      </c>
      <c r="N39" s="11">
        <v>0</v>
      </c>
      <c r="O39" s="11">
        <v>138650.77735000013</v>
      </c>
      <c r="P39" s="11">
        <v>0</v>
      </c>
      <c r="Q39" s="11">
        <v>0</v>
      </c>
      <c r="R39" s="11">
        <v>464943.85185000009</v>
      </c>
      <c r="S39" s="11">
        <v>0</v>
      </c>
      <c r="T39" s="11">
        <v>20656.917240000002</v>
      </c>
      <c r="U39" s="11">
        <v>1562.136</v>
      </c>
      <c r="V39" s="155">
        <v>653308.74400000018</v>
      </c>
      <c r="W39" s="156"/>
      <c r="X39" s="38"/>
      <c r="Y39" s="38"/>
      <c r="Z39" s="38"/>
      <c r="AA39" s="38"/>
      <c r="AB39" s="38"/>
      <c r="AC39" s="38"/>
      <c r="AD39" s="38"/>
      <c r="AE39" s="556"/>
    </row>
    <row r="40" spans="1:32" s="517" customFormat="1" ht="12" customHeight="1" x14ac:dyDescent="0.2">
      <c r="A40" s="12" t="s">
        <v>1527</v>
      </c>
      <c r="B40" s="11">
        <v>0</v>
      </c>
      <c r="C40" s="11">
        <v>4427.3990000000003</v>
      </c>
      <c r="D40" s="11">
        <v>0</v>
      </c>
      <c r="E40" s="11">
        <v>0</v>
      </c>
      <c r="F40" s="11">
        <v>0</v>
      </c>
      <c r="G40" s="11">
        <v>66.242999999999995</v>
      </c>
      <c r="H40" s="11">
        <v>4493.6420000000007</v>
      </c>
      <c r="I40" s="17">
        <v>0.36099999999999999</v>
      </c>
      <c r="J40" s="11">
        <v>1788.4680000000001</v>
      </c>
      <c r="K40" s="11">
        <v>3062.6689999999999</v>
      </c>
      <c r="L40" s="11">
        <v>56037.146999999997</v>
      </c>
      <c r="M40" s="11">
        <v>0</v>
      </c>
      <c r="N40" s="11">
        <v>0</v>
      </c>
      <c r="O40" s="11">
        <v>14703.278</v>
      </c>
      <c r="P40" s="11">
        <v>0</v>
      </c>
      <c r="Q40" s="11">
        <v>805.17700000000002</v>
      </c>
      <c r="R40" s="11">
        <v>71545.601999999999</v>
      </c>
      <c r="S40" s="11">
        <v>117.527</v>
      </c>
      <c r="T40" s="11">
        <v>2737.2069999999999</v>
      </c>
      <c r="U40" s="11">
        <v>0</v>
      </c>
      <c r="V40" s="155">
        <v>83745.475999999995</v>
      </c>
      <c r="W40" s="156"/>
      <c r="X40" s="38"/>
      <c r="Y40" s="38"/>
      <c r="Z40" s="38"/>
      <c r="AA40" s="38"/>
      <c r="AB40" s="38"/>
      <c r="AC40" s="38"/>
      <c r="AD40" s="38"/>
      <c r="AE40" s="556"/>
    </row>
    <row r="41" spans="1:32" s="517" customFormat="1" ht="12" customHeight="1" x14ac:dyDescent="0.2">
      <c r="A41" s="12" t="s">
        <v>828</v>
      </c>
      <c r="B41" s="11">
        <v>12.48503</v>
      </c>
      <c r="C41" s="11">
        <v>26772.51139</v>
      </c>
      <c r="D41" s="11">
        <v>0</v>
      </c>
      <c r="E41" s="11">
        <v>21.13571</v>
      </c>
      <c r="F41" s="11">
        <v>0</v>
      </c>
      <c r="G41" s="11">
        <v>0</v>
      </c>
      <c r="H41" s="11">
        <v>26793.647099999998</v>
      </c>
      <c r="I41" s="17">
        <v>19.492849999999997</v>
      </c>
      <c r="J41" s="11">
        <v>4317.2420300000003</v>
      </c>
      <c r="K41" s="11">
        <v>12217.697119999999</v>
      </c>
      <c r="L41" s="11">
        <v>81944.29432999999</v>
      </c>
      <c r="M41" s="11">
        <v>223.928</v>
      </c>
      <c r="N41" s="11">
        <v>0</v>
      </c>
      <c r="O41" s="11">
        <v>72973.736319999996</v>
      </c>
      <c r="P41" s="11">
        <v>0</v>
      </c>
      <c r="Q41" s="11">
        <v>0</v>
      </c>
      <c r="R41" s="11">
        <v>155141.95864999999</v>
      </c>
      <c r="S41" s="11">
        <v>2345.0902599999999</v>
      </c>
      <c r="T41" s="11">
        <v>19625.374</v>
      </c>
      <c r="U41" s="11">
        <v>730.57353000000001</v>
      </c>
      <c r="V41" s="155">
        <v>221203.56057</v>
      </c>
      <c r="W41" s="156"/>
      <c r="X41" s="38"/>
      <c r="Y41" s="38"/>
      <c r="Z41" s="38"/>
      <c r="AA41" s="38"/>
      <c r="AB41" s="38"/>
      <c r="AC41" s="38"/>
      <c r="AD41" s="38"/>
      <c r="AE41" s="556"/>
    </row>
    <row r="42" spans="1:32" s="517" customFormat="1" ht="12" customHeight="1" x14ac:dyDescent="0.2">
      <c r="A42" s="19" t="s">
        <v>799</v>
      </c>
      <c r="B42" s="16">
        <v>0</v>
      </c>
      <c r="C42" s="16">
        <v>1218.81978</v>
      </c>
      <c r="D42" s="16">
        <v>6150.0029999999997</v>
      </c>
      <c r="E42" s="16">
        <v>0</v>
      </c>
      <c r="F42" s="16">
        <v>0</v>
      </c>
      <c r="G42" s="16">
        <v>0</v>
      </c>
      <c r="H42" s="16">
        <v>7368.8227799999995</v>
      </c>
      <c r="I42" s="16">
        <v>7512.5040099999997</v>
      </c>
      <c r="J42" s="16">
        <v>652.96633999999995</v>
      </c>
      <c r="K42" s="16">
        <v>5032.6649600000001</v>
      </c>
      <c r="L42" s="16">
        <v>14493.649619999998</v>
      </c>
      <c r="M42" s="16">
        <v>638.90879999999993</v>
      </c>
      <c r="N42" s="16">
        <v>0</v>
      </c>
      <c r="O42" s="16">
        <v>19937.051010000003</v>
      </c>
      <c r="P42" s="16">
        <v>0</v>
      </c>
      <c r="Q42" s="16">
        <v>0</v>
      </c>
      <c r="R42" s="16">
        <v>35069.609429999997</v>
      </c>
      <c r="S42" s="16">
        <v>405.46209000000005</v>
      </c>
      <c r="T42" s="16">
        <v>3167.3440099999998</v>
      </c>
      <c r="U42" s="16">
        <v>0</v>
      </c>
      <c r="V42" s="1006">
        <v>59209.373619999998</v>
      </c>
      <c r="W42" s="156"/>
      <c r="X42" s="38"/>
      <c r="Y42" s="38"/>
      <c r="Z42" s="38"/>
      <c r="AA42" s="38"/>
      <c r="AB42" s="38"/>
      <c r="AC42" s="38"/>
      <c r="AD42" s="38"/>
      <c r="AE42" s="556"/>
      <c r="AF42" s="556"/>
    </row>
    <row r="43" spans="1:32" s="517" customFormat="1" ht="12" customHeight="1" x14ac:dyDescent="0.2">
      <c r="A43" s="12" t="s">
        <v>1168</v>
      </c>
      <c r="B43" s="11">
        <v>395.51853000000006</v>
      </c>
      <c r="C43" s="11">
        <v>25228.74397</v>
      </c>
      <c r="D43" s="11">
        <v>0</v>
      </c>
      <c r="E43" s="11">
        <v>0</v>
      </c>
      <c r="F43" s="11">
        <v>0</v>
      </c>
      <c r="G43" s="11">
        <v>3984.82744</v>
      </c>
      <c r="H43" s="11">
        <v>29213.57141</v>
      </c>
      <c r="I43" s="11">
        <v>0.25014999999999998</v>
      </c>
      <c r="J43" s="11">
        <v>5310.7808600000008</v>
      </c>
      <c r="K43" s="11">
        <v>14685.579610000001</v>
      </c>
      <c r="L43" s="11">
        <v>175526.77025</v>
      </c>
      <c r="M43" s="11">
        <v>3248.4559299999996</v>
      </c>
      <c r="N43" s="11">
        <v>0</v>
      </c>
      <c r="O43" s="11">
        <v>106775.56442000005</v>
      </c>
      <c r="P43" s="11">
        <v>0</v>
      </c>
      <c r="Q43" s="11">
        <v>0</v>
      </c>
      <c r="R43" s="11">
        <v>285550.79060000007</v>
      </c>
      <c r="S43" s="11">
        <v>3146.8359500000001</v>
      </c>
      <c r="T43" s="11">
        <v>17997.900379999999</v>
      </c>
      <c r="U43" s="11">
        <v>0</v>
      </c>
      <c r="V43" s="11">
        <v>356301.22749000008</v>
      </c>
      <c r="W43" s="156"/>
      <c r="X43" s="38"/>
      <c r="Y43" s="38"/>
      <c r="Z43" s="38"/>
      <c r="AA43" s="38"/>
      <c r="AB43" s="38"/>
      <c r="AC43" s="38"/>
      <c r="AD43" s="38"/>
      <c r="AE43" s="556"/>
      <c r="AF43" s="556"/>
    </row>
    <row r="44" spans="1:32" s="517" customFormat="1" ht="12" customHeight="1" x14ac:dyDescent="0.2">
      <c r="A44" s="12" t="s">
        <v>2088</v>
      </c>
      <c r="B44" s="11">
        <v>28.742510000000003</v>
      </c>
      <c r="C44" s="11">
        <v>1252.5062</v>
      </c>
      <c r="D44" s="11">
        <v>3270.1993299999995</v>
      </c>
      <c r="E44" s="11">
        <v>0</v>
      </c>
      <c r="F44" s="11">
        <v>0</v>
      </c>
      <c r="G44" s="11">
        <v>57.66057</v>
      </c>
      <c r="H44" s="11">
        <v>4580.3660999999993</v>
      </c>
      <c r="I44" s="11">
        <v>1.8648900000000004</v>
      </c>
      <c r="J44" s="11">
        <v>833.04431999999997</v>
      </c>
      <c r="K44" s="11">
        <v>1191.12554</v>
      </c>
      <c r="L44" s="11">
        <v>6011.7860600000004</v>
      </c>
      <c r="M44" s="11">
        <v>110.71848999999999</v>
      </c>
      <c r="N44" s="11">
        <v>0</v>
      </c>
      <c r="O44" s="11">
        <v>2305.9597899999999</v>
      </c>
      <c r="P44" s="11">
        <v>0</v>
      </c>
      <c r="Q44" s="11">
        <v>1.8003399999999998</v>
      </c>
      <c r="R44" s="11">
        <v>8430.2646800000002</v>
      </c>
      <c r="S44" s="11">
        <v>3.1722100000000002</v>
      </c>
      <c r="T44" s="11">
        <v>1228.3765900000001</v>
      </c>
      <c r="U44" s="11">
        <v>0</v>
      </c>
      <c r="V44" s="11">
        <v>16296.956839999999</v>
      </c>
      <c r="W44" s="156"/>
      <c r="X44" s="38"/>
      <c r="Y44" s="38"/>
      <c r="Z44" s="38"/>
      <c r="AA44" s="38"/>
      <c r="AB44" s="38"/>
      <c r="AC44" s="38"/>
      <c r="AD44" s="38"/>
      <c r="AE44" s="556"/>
      <c r="AF44" s="556"/>
    </row>
    <row r="45" spans="1:32" s="517" customFormat="1" ht="12" customHeight="1" x14ac:dyDescent="0.2">
      <c r="A45" s="14" t="s">
        <v>1535</v>
      </c>
      <c r="B45" s="15">
        <v>17.862159999999999</v>
      </c>
      <c r="C45" s="15">
        <v>2829.8444400000003</v>
      </c>
      <c r="D45" s="15">
        <v>0</v>
      </c>
      <c r="E45" s="15">
        <v>0</v>
      </c>
      <c r="F45" s="15">
        <v>0</v>
      </c>
      <c r="G45" s="15">
        <v>0</v>
      </c>
      <c r="H45" s="15">
        <v>2829.8444400000003</v>
      </c>
      <c r="I45" s="15">
        <v>8.4001399999999986</v>
      </c>
      <c r="J45" s="15">
        <v>587.52588000000003</v>
      </c>
      <c r="K45" s="15">
        <v>1273.4278800000002</v>
      </c>
      <c r="L45" s="15">
        <v>11671.559590000001</v>
      </c>
      <c r="M45" s="15">
        <v>310.07322999999997</v>
      </c>
      <c r="N45" s="15">
        <v>0</v>
      </c>
      <c r="O45" s="15">
        <v>7843.2223900000008</v>
      </c>
      <c r="P45" s="15">
        <v>0</v>
      </c>
      <c r="Q45" s="15">
        <v>0</v>
      </c>
      <c r="R45" s="15">
        <v>19824.855210000002</v>
      </c>
      <c r="S45" s="15">
        <v>388.18612000000002</v>
      </c>
      <c r="T45" s="15">
        <v>1095.45155</v>
      </c>
      <c r="U45" s="15">
        <v>0</v>
      </c>
      <c r="V45" s="157">
        <v>26025.553380000001</v>
      </c>
      <c r="W45" s="353"/>
      <c r="X45" s="350"/>
      <c r="Y45" s="350"/>
      <c r="Z45" s="350"/>
      <c r="AA45" s="350"/>
      <c r="AB45" s="350"/>
      <c r="AC45" s="350"/>
      <c r="AD45" s="38"/>
      <c r="AE45" s="556"/>
      <c r="AF45" s="556"/>
    </row>
    <row r="46" spans="1:32" s="517" customFormat="1" ht="12" customHeight="1" x14ac:dyDescent="0.2">
      <c r="A46" s="12" t="s">
        <v>759</v>
      </c>
      <c r="B46" s="11">
        <v>58.094000000000001</v>
      </c>
      <c r="C46" s="11">
        <v>5291.6958599999998</v>
      </c>
      <c r="D46" s="11">
        <v>81270.616599999994</v>
      </c>
      <c r="E46" s="11">
        <v>0</v>
      </c>
      <c r="F46" s="11">
        <v>0</v>
      </c>
      <c r="G46" s="11">
        <v>53680.605090000005</v>
      </c>
      <c r="H46" s="11">
        <v>140242.91754999998</v>
      </c>
      <c r="I46" s="17">
        <v>1150.01657</v>
      </c>
      <c r="J46" s="11">
        <v>13261.9745</v>
      </c>
      <c r="K46" s="11">
        <v>12121.416720000001</v>
      </c>
      <c r="L46" s="11">
        <v>478862.42879999999</v>
      </c>
      <c r="M46" s="11">
        <v>1726.2424899999999</v>
      </c>
      <c r="N46" s="11">
        <v>0</v>
      </c>
      <c r="O46" s="11">
        <v>152473.37277019102</v>
      </c>
      <c r="P46" s="11">
        <v>1468.7439999999999</v>
      </c>
      <c r="Q46" s="11">
        <v>0</v>
      </c>
      <c r="R46" s="11">
        <v>634530.78806019097</v>
      </c>
      <c r="S46" s="11">
        <v>0</v>
      </c>
      <c r="T46" s="11">
        <v>36334.636859999999</v>
      </c>
      <c r="U46" s="11">
        <v>2529.9306200000001</v>
      </c>
      <c r="V46" s="155">
        <v>840229.77488019096</v>
      </c>
      <c r="W46" s="353"/>
      <c r="X46" s="350"/>
      <c r="Y46" s="350"/>
      <c r="Z46" s="350"/>
      <c r="AA46" s="350"/>
      <c r="AB46" s="350"/>
      <c r="AC46" s="350"/>
      <c r="AD46" s="38"/>
      <c r="AE46" s="556"/>
      <c r="AF46" s="556"/>
    </row>
    <row r="47" spans="1:32" s="517" customFormat="1" ht="12" customHeight="1" x14ac:dyDescent="0.2">
      <c r="A47" s="12" t="s">
        <v>1528</v>
      </c>
      <c r="B47" s="11">
        <v>0</v>
      </c>
      <c r="C47" s="11">
        <v>4797.875109999999</v>
      </c>
      <c r="D47" s="11">
        <v>0</v>
      </c>
      <c r="E47" s="11">
        <v>0</v>
      </c>
      <c r="F47" s="11">
        <v>0</v>
      </c>
      <c r="G47" s="11">
        <v>16353.129170000017</v>
      </c>
      <c r="H47" s="11">
        <v>21151.004280000016</v>
      </c>
      <c r="I47" s="17">
        <v>0</v>
      </c>
      <c r="J47" s="11">
        <v>4084.2763200000004</v>
      </c>
      <c r="K47" s="11">
        <v>848.75302999999997</v>
      </c>
      <c r="L47" s="11">
        <v>54398.070959999997</v>
      </c>
      <c r="M47" s="11">
        <v>0</v>
      </c>
      <c r="N47" s="11">
        <v>0</v>
      </c>
      <c r="O47" s="11">
        <v>41248.815840000003</v>
      </c>
      <c r="P47" s="11">
        <v>0</v>
      </c>
      <c r="Q47" s="11">
        <v>2670.48713</v>
      </c>
      <c r="R47" s="11">
        <v>98317.373930000002</v>
      </c>
      <c r="S47" s="11">
        <v>824.04090999999994</v>
      </c>
      <c r="T47" s="11">
        <v>16054.763190000001</v>
      </c>
      <c r="U47" s="11">
        <v>0</v>
      </c>
      <c r="V47" s="155">
        <v>141280.21166000003</v>
      </c>
      <c r="W47" s="353"/>
      <c r="X47" s="350"/>
      <c r="Y47" s="350"/>
      <c r="Z47" s="350"/>
      <c r="AA47" s="350"/>
      <c r="AB47" s="350"/>
      <c r="AC47" s="350"/>
      <c r="AD47" s="38"/>
      <c r="AE47" s="556"/>
      <c r="AF47" s="556"/>
    </row>
    <row r="48" spans="1:32" s="517" customFormat="1" ht="12" customHeight="1" x14ac:dyDescent="0.2">
      <c r="A48" s="14" t="s">
        <v>752</v>
      </c>
      <c r="B48" s="15">
        <v>0</v>
      </c>
      <c r="C48" s="15">
        <v>47541.939199999993</v>
      </c>
      <c r="D48" s="15">
        <v>0</v>
      </c>
      <c r="E48" s="15">
        <v>0</v>
      </c>
      <c r="F48" s="15">
        <v>0</v>
      </c>
      <c r="G48" s="15">
        <v>0</v>
      </c>
      <c r="H48" s="15">
        <v>47541.939199999993</v>
      </c>
      <c r="I48" s="18">
        <v>8.1219199999999994</v>
      </c>
      <c r="J48" s="15">
        <v>4841.0666200000005</v>
      </c>
      <c r="K48" s="15">
        <v>7013.4178400000001</v>
      </c>
      <c r="L48" s="15">
        <v>141009.46303000001</v>
      </c>
      <c r="M48" s="15">
        <v>15297.319300000001</v>
      </c>
      <c r="N48" s="15">
        <v>1482.2323200000001</v>
      </c>
      <c r="O48" s="15">
        <v>108773.64242999999</v>
      </c>
      <c r="P48" s="15">
        <v>0</v>
      </c>
      <c r="Q48" s="15">
        <v>0</v>
      </c>
      <c r="R48" s="15">
        <v>266562.65708000003</v>
      </c>
      <c r="S48" s="15">
        <v>4183.2822399999995</v>
      </c>
      <c r="T48" s="15">
        <v>4885.2040399999996</v>
      </c>
      <c r="U48" s="15">
        <v>0</v>
      </c>
      <c r="V48" s="157">
        <v>335035.68893999996</v>
      </c>
      <c r="W48" s="353"/>
      <c r="X48" s="350"/>
      <c r="Y48" s="350"/>
      <c r="Z48" s="350"/>
      <c r="AA48" s="350"/>
      <c r="AB48" s="350"/>
      <c r="AC48" s="350"/>
      <c r="AD48" s="38"/>
      <c r="AE48" s="556"/>
      <c r="AF48" s="556"/>
    </row>
    <row r="49" spans="1:32" s="826" customFormat="1" ht="12" customHeight="1" x14ac:dyDescent="0.2">
      <c r="A49" s="1118" t="s">
        <v>580</v>
      </c>
      <c r="B49" s="1122">
        <v>105848.92405999998</v>
      </c>
      <c r="C49" s="1122">
        <v>781043.95620424184</v>
      </c>
      <c r="D49" s="1122">
        <v>158613.50797999999</v>
      </c>
      <c r="E49" s="1122">
        <v>39079.811410000002</v>
      </c>
      <c r="F49" s="1122">
        <v>0</v>
      </c>
      <c r="G49" s="1122">
        <v>188793.47999000002</v>
      </c>
      <c r="H49" s="1122">
        <v>1167530.7555842418</v>
      </c>
      <c r="I49" s="1122">
        <v>25610.295490000004</v>
      </c>
      <c r="J49" s="1122">
        <v>217244.37187532961</v>
      </c>
      <c r="K49" s="1122">
        <v>463070.94762177026</v>
      </c>
      <c r="L49" s="1122">
        <v>6343929.2102151681</v>
      </c>
      <c r="M49" s="1122">
        <v>320107.73501999985</v>
      </c>
      <c r="N49" s="1122">
        <v>2254.6695399999999</v>
      </c>
      <c r="O49" s="1122">
        <v>4093726.9901022054</v>
      </c>
      <c r="P49" s="1122">
        <v>1751.4730199999999</v>
      </c>
      <c r="Q49" s="1122">
        <v>11306.40453</v>
      </c>
      <c r="R49" s="1122">
        <v>10773076.482427374</v>
      </c>
      <c r="S49" s="1122">
        <v>110160.06886</v>
      </c>
      <c r="T49" s="1122">
        <v>405681.16012094967</v>
      </c>
      <c r="U49" s="1122">
        <v>10204.456180000001</v>
      </c>
      <c r="V49" s="1134">
        <v>13278427.462219657</v>
      </c>
      <c r="W49" s="837"/>
      <c r="X49" s="830"/>
      <c r="Y49" s="830"/>
      <c r="Z49" s="830"/>
      <c r="AA49" s="831"/>
      <c r="AB49" s="831"/>
      <c r="AC49" s="831"/>
      <c r="AD49" s="824"/>
      <c r="AE49" s="827"/>
      <c r="AF49" s="827"/>
    </row>
    <row r="50" spans="1:32" s="451" customFormat="1" ht="12" customHeight="1" x14ac:dyDescent="0.2">
      <c r="A50" s="811" t="s">
        <v>576</v>
      </c>
      <c r="B50" s="31"/>
      <c r="C50" s="31"/>
      <c r="D50" s="31"/>
      <c r="E50" s="31"/>
      <c r="F50" s="31"/>
      <c r="G50" s="31"/>
      <c r="H50" s="31"/>
      <c r="I50" s="37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6"/>
      <c r="W50" s="356"/>
      <c r="X50" s="352"/>
      <c r="Y50" s="352"/>
      <c r="Z50" s="352"/>
      <c r="AA50" s="352"/>
      <c r="AB50" s="352"/>
      <c r="AC50" s="352"/>
      <c r="AD50" s="39"/>
      <c r="AE50" s="511"/>
      <c r="AF50" s="511"/>
    </row>
    <row r="51" spans="1:32" s="451" customFormat="1" ht="12" customHeight="1" x14ac:dyDescent="0.2">
      <c r="A51" s="12" t="s">
        <v>1529</v>
      </c>
      <c r="B51" s="11">
        <v>26061.271130000114</v>
      </c>
      <c r="C51" s="11">
        <v>5831.7557700000025</v>
      </c>
      <c r="D51" s="11">
        <v>0</v>
      </c>
      <c r="E51" s="11">
        <v>0</v>
      </c>
      <c r="F51" s="11">
        <v>0</v>
      </c>
      <c r="G51" s="11">
        <v>23374.620959999978</v>
      </c>
      <c r="H51" s="11">
        <v>29206.376729999982</v>
      </c>
      <c r="I51" s="17">
        <v>1323.8091000000015</v>
      </c>
      <c r="J51" s="11">
        <v>1604.2622499999982</v>
      </c>
      <c r="K51" s="11">
        <v>1128.9191499999997</v>
      </c>
      <c r="L51" s="11">
        <v>66183.743910000165</v>
      </c>
      <c r="M51" s="11">
        <v>0</v>
      </c>
      <c r="N51" s="11">
        <v>4680.1845399999993</v>
      </c>
      <c r="O51" s="11">
        <v>10647.278179999988</v>
      </c>
      <c r="P51" s="11">
        <v>0</v>
      </c>
      <c r="Q51" s="11">
        <v>0</v>
      </c>
      <c r="R51" s="11">
        <v>81511.206630000161</v>
      </c>
      <c r="S51" s="11">
        <v>9787.5677999999971</v>
      </c>
      <c r="T51" s="11">
        <v>124.20587999999989</v>
      </c>
      <c r="U51" s="11">
        <v>1.1E-4</v>
      </c>
      <c r="V51" s="155">
        <v>150747.61878000022</v>
      </c>
      <c r="W51" s="356"/>
      <c r="X51" s="352"/>
      <c r="Y51" s="352"/>
      <c r="Z51" s="352"/>
      <c r="AA51" s="352"/>
      <c r="AB51" s="352"/>
      <c r="AC51" s="352"/>
      <c r="AD51" s="39"/>
      <c r="AE51" s="511"/>
      <c r="AF51" s="511"/>
    </row>
    <row r="52" spans="1:32" s="517" customFormat="1" ht="12" customHeight="1" x14ac:dyDescent="0.2">
      <c r="A52" s="12" t="s">
        <v>103</v>
      </c>
      <c r="B52" s="11">
        <v>0</v>
      </c>
      <c r="C52" s="11">
        <v>1064.92994</v>
      </c>
      <c r="D52" s="11">
        <v>4583.0415300000004</v>
      </c>
      <c r="E52" s="11">
        <v>0</v>
      </c>
      <c r="F52" s="11">
        <v>0</v>
      </c>
      <c r="G52" s="11">
        <v>0.70189999999999997</v>
      </c>
      <c r="H52" s="11">
        <v>5648.6733700000004</v>
      </c>
      <c r="I52" s="17">
        <v>656.12621000000001</v>
      </c>
      <c r="J52" s="11">
        <v>137.64594000000005</v>
      </c>
      <c r="K52" s="11">
        <v>360.09446000000003</v>
      </c>
      <c r="L52" s="11">
        <v>9186.1120800000008</v>
      </c>
      <c r="M52" s="11">
        <v>0</v>
      </c>
      <c r="N52" s="11">
        <v>0</v>
      </c>
      <c r="O52" s="11">
        <v>15506.53068</v>
      </c>
      <c r="P52" s="11">
        <v>0</v>
      </c>
      <c r="Q52" s="11">
        <v>298.74849999999998</v>
      </c>
      <c r="R52" s="11">
        <v>24991.391260000004</v>
      </c>
      <c r="S52" s="11">
        <v>75.810079999999999</v>
      </c>
      <c r="T52" s="11">
        <v>112.47396000000001</v>
      </c>
      <c r="U52" s="11">
        <v>0.23569000000000001</v>
      </c>
      <c r="V52" s="155">
        <v>31982.450970000005</v>
      </c>
      <c r="W52" s="353"/>
      <c r="X52" s="350"/>
      <c r="Y52" s="350"/>
      <c r="Z52" s="350"/>
      <c r="AA52" s="350"/>
      <c r="AB52" s="350"/>
      <c r="AC52" s="350"/>
      <c r="AD52" s="38"/>
      <c r="AE52" s="556"/>
      <c r="AF52" s="556"/>
    </row>
    <row r="53" spans="1:32" s="517" customFormat="1" ht="12" customHeight="1" x14ac:dyDescent="0.2">
      <c r="A53" s="12" t="s">
        <v>0</v>
      </c>
      <c r="B53" s="11">
        <v>112.883</v>
      </c>
      <c r="C53" s="11">
        <v>21.161240000000003</v>
      </c>
      <c r="D53" s="11">
        <v>0</v>
      </c>
      <c r="E53" s="11">
        <v>0</v>
      </c>
      <c r="F53" s="11">
        <v>0</v>
      </c>
      <c r="G53" s="11">
        <v>0</v>
      </c>
      <c r="H53" s="11">
        <v>21.161240000000003</v>
      </c>
      <c r="I53" s="17">
        <v>315.09334999999999</v>
      </c>
      <c r="J53" s="11">
        <v>355.08721000000003</v>
      </c>
      <c r="K53" s="11">
        <v>76.514289999999988</v>
      </c>
      <c r="L53" s="11">
        <v>29.63777</v>
      </c>
      <c r="M53" s="11">
        <v>0</v>
      </c>
      <c r="N53" s="11">
        <v>0</v>
      </c>
      <c r="O53" s="11">
        <v>24.82968</v>
      </c>
      <c r="P53" s="11">
        <v>0</v>
      </c>
      <c r="Q53" s="11">
        <v>0</v>
      </c>
      <c r="R53" s="11">
        <v>54.467449999999999</v>
      </c>
      <c r="S53" s="11">
        <v>160.26599999999999</v>
      </c>
      <c r="T53" s="11">
        <v>815.44643999999994</v>
      </c>
      <c r="U53" s="11">
        <v>0</v>
      </c>
      <c r="V53" s="11">
        <v>1910.9189799999999</v>
      </c>
      <c r="W53" s="353"/>
      <c r="X53" s="350"/>
      <c r="Y53" s="350"/>
      <c r="Z53" s="350"/>
      <c r="AA53" s="350"/>
      <c r="AB53" s="350"/>
      <c r="AC53" s="350"/>
      <c r="AD53" s="38"/>
      <c r="AE53" s="556"/>
      <c r="AF53" s="556"/>
    </row>
    <row r="54" spans="1:32" s="517" customFormat="1" ht="12" customHeight="1" x14ac:dyDescent="0.2">
      <c r="A54" s="12" t="s">
        <v>832</v>
      </c>
      <c r="B54" s="11">
        <v>0</v>
      </c>
      <c r="C54" s="11">
        <v>1710.18057</v>
      </c>
      <c r="D54" s="11">
        <v>0</v>
      </c>
      <c r="E54" s="11">
        <v>2491.8391299999998</v>
      </c>
      <c r="F54" s="11">
        <v>0</v>
      </c>
      <c r="G54" s="11">
        <v>0</v>
      </c>
      <c r="H54" s="11">
        <v>4202.0196999999998</v>
      </c>
      <c r="I54" s="17">
        <v>32.28369</v>
      </c>
      <c r="J54" s="11">
        <v>178.37715</v>
      </c>
      <c r="K54" s="11">
        <v>498.70812000000001</v>
      </c>
      <c r="L54" s="11">
        <v>1690.0064299999999</v>
      </c>
      <c r="M54" s="11">
        <v>0</v>
      </c>
      <c r="N54" s="11">
        <v>1488.2077300000001</v>
      </c>
      <c r="O54" s="11">
        <v>2424.6430399999999</v>
      </c>
      <c r="P54" s="11">
        <v>0</v>
      </c>
      <c r="Q54" s="11">
        <v>0</v>
      </c>
      <c r="R54" s="11">
        <v>5602.8572000000004</v>
      </c>
      <c r="S54" s="11">
        <v>755.10606999999993</v>
      </c>
      <c r="T54" s="11">
        <v>977.57645000000002</v>
      </c>
      <c r="U54" s="11">
        <v>0</v>
      </c>
      <c r="V54" s="11">
        <v>12246.928380000001</v>
      </c>
      <c r="W54" s="353"/>
      <c r="X54" s="350"/>
      <c r="Y54" s="350"/>
      <c r="Z54" s="350"/>
      <c r="AA54" s="350"/>
      <c r="AB54" s="350"/>
      <c r="AC54" s="350"/>
      <c r="AD54" s="38"/>
      <c r="AE54" s="556"/>
      <c r="AF54" s="556"/>
    </row>
    <row r="55" spans="1:32" s="517" customFormat="1" ht="12" customHeight="1" x14ac:dyDescent="0.2">
      <c r="A55" s="12" t="s">
        <v>1531</v>
      </c>
      <c r="B55" s="11">
        <v>104.99708</v>
      </c>
      <c r="C55" s="11">
        <v>287.85783000000004</v>
      </c>
      <c r="D55" s="11">
        <v>0</v>
      </c>
      <c r="E55" s="11">
        <v>0</v>
      </c>
      <c r="F55" s="11">
        <v>0</v>
      </c>
      <c r="G55" s="11">
        <v>7664.1707100000003</v>
      </c>
      <c r="H55" s="11">
        <v>7952.0285400000002</v>
      </c>
      <c r="I55" s="17">
        <v>183.34071</v>
      </c>
      <c r="J55" s="11">
        <v>401.00676999999996</v>
      </c>
      <c r="K55" s="11">
        <v>208.51597999999998</v>
      </c>
      <c r="L55" s="11">
        <v>16027.91848</v>
      </c>
      <c r="M55" s="11">
        <v>0</v>
      </c>
      <c r="N55" s="11">
        <v>4974.6295199999995</v>
      </c>
      <c r="O55" s="11">
        <v>2270.3437100000006</v>
      </c>
      <c r="P55" s="11">
        <v>0</v>
      </c>
      <c r="Q55" s="11">
        <v>7.4552800000000001</v>
      </c>
      <c r="R55" s="11">
        <v>23280.346989999998</v>
      </c>
      <c r="S55" s="11">
        <v>246.19939000000002</v>
      </c>
      <c r="T55" s="11">
        <v>11.74507</v>
      </c>
      <c r="U55" s="11">
        <v>0</v>
      </c>
      <c r="V55" s="11">
        <v>32388.180530000001</v>
      </c>
      <c r="W55" s="353"/>
      <c r="X55" s="350"/>
      <c r="Y55" s="350"/>
      <c r="Z55" s="350"/>
      <c r="AA55" s="350"/>
      <c r="AB55" s="350"/>
      <c r="AC55" s="350"/>
      <c r="AD55" s="38"/>
      <c r="AE55" s="556"/>
      <c r="AF55" s="556"/>
    </row>
    <row r="56" spans="1:32" s="517" customFormat="1" ht="12" customHeight="1" x14ac:dyDescent="0.2">
      <c r="A56" s="14" t="s">
        <v>1534</v>
      </c>
      <c r="B56" s="15">
        <v>0</v>
      </c>
      <c r="C56" s="15">
        <v>284.67496999999997</v>
      </c>
      <c r="D56" s="15">
        <v>1.1936900000000001</v>
      </c>
      <c r="E56" s="15">
        <v>0</v>
      </c>
      <c r="F56" s="15">
        <v>0</v>
      </c>
      <c r="G56" s="15">
        <v>0</v>
      </c>
      <c r="H56" s="15">
        <v>285.86865999999998</v>
      </c>
      <c r="I56" s="18">
        <v>318.68647000000004</v>
      </c>
      <c r="J56" s="15">
        <v>1202.3030999999999</v>
      </c>
      <c r="K56" s="15">
        <v>349.11599000000001</v>
      </c>
      <c r="L56" s="15">
        <v>2280.7910000000002</v>
      </c>
      <c r="M56" s="15">
        <v>0</v>
      </c>
      <c r="N56" s="15">
        <v>1543.1377200000002</v>
      </c>
      <c r="O56" s="15">
        <v>2702.8960300000003</v>
      </c>
      <c r="P56" s="15">
        <v>0</v>
      </c>
      <c r="Q56" s="15">
        <v>0</v>
      </c>
      <c r="R56" s="15">
        <v>6526.8247500000007</v>
      </c>
      <c r="S56" s="15">
        <v>195.07458</v>
      </c>
      <c r="T56" s="15">
        <v>76.220780000000005</v>
      </c>
      <c r="U56" s="15">
        <v>146.19229999999999</v>
      </c>
      <c r="V56" s="15">
        <v>9100.2866300000005</v>
      </c>
      <c r="W56" s="353"/>
      <c r="X56" s="350"/>
      <c r="Y56" s="350"/>
      <c r="Z56" s="350"/>
      <c r="AA56" s="350"/>
      <c r="AB56" s="350"/>
      <c r="AC56" s="350"/>
      <c r="AD56" s="38"/>
      <c r="AE56" s="556"/>
      <c r="AF56" s="556"/>
    </row>
    <row r="57" spans="1:32" s="826" customFormat="1" ht="12" customHeight="1" x14ac:dyDescent="0.2">
      <c r="A57" s="1125" t="s">
        <v>582</v>
      </c>
      <c r="B57" s="1122">
        <v>26279.151210000116</v>
      </c>
      <c r="C57" s="1122">
        <v>9200.5603200000041</v>
      </c>
      <c r="D57" s="1122">
        <v>4584.2352200000005</v>
      </c>
      <c r="E57" s="1122">
        <v>2491.8391299999998</v>
      </c>
      <c r="F57" s="1122">
        <v>0</v>
      </c>
      <c r="G57" s="1122">
        <v>31039.493569999977</v>
      </c>
      <c r="H57" s="1122">
        <v>47316.128239999976</v>
      </c>
      <c r="I57" s="1122">
        <v>2829.339530000002</v>
      </c>
      <c r="J57" s="1122">
        <v>3878.6824199999983</v>
      </c>
      <c r="K57" s="1122">
        <v>2621.8679899999997</v>
      </c>
      <c r="L57" s="1122">
        <v>95398.209670000157</v>
      </c>
      <c r="M57" s="1122">
        <v>0</v>
      </c>
      <c r="N57" s="1122">
        <v>12686.159509999999</v>
      </c>
      <c r="O57" s="1122">
        <v>33576.521319999993</v>
      </c>
      <c r="P57" s="1122">
        <v>0</v>
      </c>
      <c r="Q57" s="1122">
        <v>306.20377999999999</v>
      </c>
      <c r="R57" s="1122">
        <v>141967.09428000016</v>
      </c>
      <c r="S57" s="1122">
        <v>11220.023919999996</v>
      </c>
      <c r="T57" s="1122">
        <v>2117.66858</v>
      </c>
      <c r="U57" s="1122">
        <v>146.4281</v>
      </c>
      <c r="V57" s="1122">
        <v>238376.38427000021</v>
      </c>
      <c r="W57" s="835"/>
      <c r="X57" s="836"/>
      <c r="Y57" s="836"/>
      <c r="Z57" s="836"/>
      <c r="AA57" s="836"/>
      <c r="AB57" s="836"/>
      <c r="AC57" s="836"/>
      <c r="AD57" s="824"/>
      <c r="AE57" s="827"/>
      <c r="AF57" s="827"/>
    </row>
    <row r="58" spans="1:32" s="834" customFormat="1" ht="12" customHeight="1" x14ac:dyDescent="0.2">
      <c r="A58" s="1483" t="s">
        <v>3231</v>
      </c>
      <c r="B58" s="840"/>
      <c r="C58" s="840"/>
      <c r="D58" s="840"/>
      <c r="E58" s="840"/>
      <c r="F58" s="840"/>
      <c r="G58" s="840"/>
      <c r="H58" s="840"/>
      <c r="I58" s="841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35"/>
      <c r="X58" s="836"/>
      <c r="Y58" s="836"/>
      <c r="Z58" s="836"/>
      <c r="AA58" s="836"/>
      <c r="AB58" s="836"/>
      <c r="AC58" s="836"/>
      <c r="AD58" s="829"/>
      <c r="AE58" s="838"/>
      <c r="AF58" s="838"/>
    </row>
    <row r="59" spans="1:32" s="451" customFormat="1" ht="12" customHeight="1" x14ac:dyDescent="0.2">
      <c r="A59" s="12" t="s">
        <v>1420</v>
      </c>
      <c r="B59" s="11">
        <v>584.09927000000005</v>
      </c>
      <c r="C59" s="11">
        <v>1252.3786600000001</v>
      </c>
      <c r="D59" s="11">
        <v>0</v>
      </c>
      <c r="E59" s="11">
        <v>0</v>
      </c>
      <c r="F59" s="11">
        <v>2609.4668799999999</v>
      </c>
      <c r="G59" s="11">
        <v>72.225740000000002</v>
      </c>
      <c r="H59" s="11">
        <v>3934.0712800000001</v>
      </c>
      <c r="I59" s="17">
        <v>584.44666999999993</v>
      </c>
      <c r="J59" s="11">
        <v>1544.13787</v>
      </c>
      <c r="K59" s="11">
        <v>1736.67227</v>
      </c>
      <c r="L59" s="11">
        <v>891.71173999999996</v>
      </c>
      <c r="M59" s="11">
        <v>0</v>
      </c>
      <c r="N59" s="11">
        <v>6213.6148600000006</v>
      </c>
      <c r="O59" s="11">
        <v>2984.19227</v>
      </c>
      <c r="P59" s="11">
        <v>0</v>
      </c>
      <c r="Q59" s="11">
        <v>339.23282</v>
      </c>
      <c r="R59" s="11">
        <v>10428.751689999999</v>
      </c>
      <c r="S59" s="11">
        <v>0</v>
      </c>
      <c r="T59" s="11">
        <v>1756.5749500000002</v>
      </c>
      <c r="U59" s="11">
        <v>1278.87574</v>
      </c>
      <c r="V59" s="11">
        <v>21847.62974</v>
      </c>
      <c r="W59" s="353"/>
      <c r="X59" s="350"/>
      <c r="Y59" s="350"/>
      <c r="Z59" s="350"/>
      <c r="AA59" s="350"/>
      <c r="AB59" s="350"/>
      <c r="AC59" s="350"/>
      <c r="AD59" s="39"/>
      <c r="AE59" s="511"/>
      <c r="AF59" s="511"/>
    </row>
    <row r="60" spans="1:32" s="517" customFormat="1" ht="12" customHeight="1" x14ac:dyDescent="0.2">
      <c r="A60" s="12" t="s">
        <v>798</v>
      </c>
      <c r="B60" s="11">
        <v>35559.4041</v>
      </c>
      <c r="C60" s="11">
        <v>4893.1731799999998</v>
      </c>
      <c r="D60" s="11">
        <v>0</v>
      </c>
      <c r="E60" s="11">
        <v>561.15046999999993</v>
      </c>
      <c r="F60" s="11">
        <v>12928.013989999999</v>
      </c>
      <c r="G60" s="11">
        <v>137.45393999999999</v>
      </c>
      <c r="H60" s="11">
        <v>18519.791579999997</v>
      </c>
      <c r="I60" s="17">
        <v>250.18477000000001</v>
      </c>
      <c r="J60" s="11">
        <v>1521.6075100000007</v>
      </c>
      <c r="K60" s="11">
        <v>6345.5895899999996</v>
      </c>
      <c r="L60" s="11">
        <v>4250.5749800000003</v>
      </c>
      <c r="M60" s="11">
        <v>0</v>
      </c>
      <c r="N60" s="11">
        <v>100404.94937999999</v>
      </c>
      <c r="O60" s="11">
        <v>12690.088910000002</v>
      </c>
      <c r="P60" s="11">
        <v>24.873249999999999</v>
      </c>
      <c r="Q60" s="11">
        <v>0</v>
      </c>
      <c r="R60" s="11">
        <v>117370.48652000001</v>
      </c>
      <c r="S60" s="11">
        <v>4497.4354700000004</v>
      </c>
      <c r="T60" s="11">
        <v>270.64918999999998</v>
      </c>
      <c r="U60" s="11">
        <v>0</v>
      </c>
      <c r="V60" s="11">
        <v>184335.14873000002</v>
      </c>
      <c r="W60" s="353"/>
      <c r="X60" s="350"/>
      <c r="Y60" s="350"/>
      <c r="Z60" s="350"/>
      <c r="AA60" s="350"/>
      <c r="AB60" s="350"/>
      <c r="AC60" s="350"/>
      <c r="AD60" s="38"/>
      <c r="AE60" s="556"/>
      <c r="AF60" s="556"/>
    </row>
    <row r="61" spans="1:32" s="517" customFormat="1" ht="12" customHeight="1" x14ac:dyDescent="0.2">
      <c r="A61" s="12" t="s">
        <v>831</v>
      </c>
      <c r="B61" s="11">
        <v>0</v>
      </c>
      <c r="C61" s="11">
        <v>4090.5659999999998</v>
      </c>
      <c r="D61" s="11">
        <v>0</v>
      </c>
      <c r="E61" s="11">
        <v>636.822</v>
      </c>
      <c r="F61" s="11">
        <v>4366456.8470000001</v>
      </c>
      <c r="G61" s="11">
        <v>0</v>
      </c>
      <c r="H61" s="11">
        <v>4371184.2350000003</v>
      </c>
      <c r="I61" s="17">
        <v>10.432</v>
      </c>
      <c r="J61" s="11">
        <v>11313.3</v>
      </c>
      <c r="K61" s="11">
        <v>6469.384</v>
      </c>
      <c r="L61" s="11">
        <v>22532.764999999999</v>
      </c>
      <c r="M61" s="11">
        <v>0</v>
      </c>
      <c r="N61" s="11">
        <v>2205674.3730000001</v>
      </c>
      <c r="O61" s="11">
        <v>55731.618999999999</v>
      </c>
      <c r="P61" s="11">
        <v>256.613</v>
      </c>
      <c r="Q61" s="11">
        <v>3915.51</v>
      </c>
      <c r="R61" s="11">
        <v>2288110.88</v>
      </c>
      <c r="S61" s="11">
        <v>6359.7579999999998</v>
      </c>
      <c r="T61" s="11">
        <v>1793.5409999999999</v>
      </c>
      <c r="U61" s="11">
        <v>6.0999999999999999E-2</v>
      </c>
      <c r="V61" s="11">
        <v>6685241.591</v>
      </c>
      <c r="W61" s="353"/>
      <c r="X61" s="350"/>
      <c r="Y61" s="350"/>
      <c r="Z61" s="350"/>
      <c r="AA61" s="350"/>
      <c r="AB61" s="350"/>
      <c r="AC61" s="350"/>
      <c r="AD61" s="38"/>
      <c r="AE61" s="556"/>
      <c r="AF61" s="556"/>
    </row>
    <row r="62" spans="1:32" s="517" customFormat="1" ht="12" customHeight="1" x14ac:dyDescent="0.2">
      <c r="A62" s="19" t="s">
        <v>1926</v>
      </c>
      <c r="B62" s="16">
        <v>0</v>
      </c>
      <c r="C62" s="16">
        <v>0</v>
      </c>
      <c r="D62" s="16">
        <v>0</v>
      </c>
      <c r="E62" s="16">
        <v>0</v>
      </c>
      <c r="F62" s="16">
        <v>5055.9059999999999</v>
      </c>
      <c r="G62" s="16">
        <v>0</v>
      </c>
      <c r="H62" s="16">
        <v>5055.9059999999999</v>
      </c>
      <c r="I62" s="16">
        <v>145.874</v>
      </c>
      <c r="J62" s="16">
        <v>271.41399999999999</v>
      </c>
      <c r="K62" s="16">
        <v>427.673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778.56399999999996</v>
      </c>
      <c r="T62" s="16">
        <v>0</v>
      </c>
      <c r="U62" s="16">
        <v>0</v>
      </c>
      <c r="V62" s="16">
        <v>6679.4309999999996</v>
      </c>
      <c r="W62" s="353"/>
      <c r="X62" s="350"/>
      <c r="Y62" s="350"/>
      <c r="Z62" s="350"/>
      <c r="AA62" s="350"/>
      <c r="AB62" s="350"/>
      <c r="AC62" s="350"/>
      <c r="AD62" s="38"/>
      <c r="AE62" s="556"/>
      <c r="AF62" s="556"/>
    </row>
    <row r="63" spans="1:32" s="517" customFormat="1" ht="12" customHeight="1" x14ac:dyDescent="0.2">
      <c r="A63" s="12" t="s">
        <v>1542</v>
      </c>
      <c r="B63" s="11">
        <v>1189.4777199999999</v>
      </c>
      <c r="C63" s="11">
        <v>5106.9629500000001</v>
      </c>
      <c r="D63" s="11">
        <v>0</v>
      </c>
      <c r="E63" s="11">
        <v>0</v>
      </c>
      <c r="F63" s="11">
        <v>72461.918030000001</v>
      </c>
      <c r="G63" s="11">
        <v>68.163049999999998</v>
      </c>
      <c r="H63" s="11">
        <v>77637.044030000005</v>
      </c>
      <c r="I63" s="11">
        <v>3414.46758</v>
      </c>
      <c r="J63" s="11">
        <v>5317.7657999999983</v>
      </c>
      <c r="K63" s="11">
        <v>7130.8786800000007</v>
      </c>
      <c r="L63" s="11">
        <v>39841.313000000002</v>
      </c>
      <c r="M63" s="11">
        <v>0</v>
      </c>
      <c r="N63" s="11">
        <v>42568.63078</v>
      </c>
      <c r="O63" s="11">
        <v>26967.22525</v>
      </c>
      <c r="P63" s="11">
        <v>0</v>
      </c>
      <c r="Q63" s="11">
        <v>0</v>
      </c>
      <c r="R63" s="11">
        <v>109377.16903</v>
      </c>
      <c r="S63" s="11">
        <v>14008.318070000001</v>
      </c>
      <c r="T63" s="11">
        <v>2013.0284500000002</v>
      </c>
      <c r="U63" s="11">
        <v>2587.22066</v>
      </c>
      <c r="V63" s="11">
        <v>222675.37002</v>
      </c>
      <c r="W63" s="353"/>
      <c r="X63" s="350"/>
      <c r="Y63" s="350"/>
      <c r="Z63" s="350"/>
      <c r="AA63" s="350"/>
      <c r="AB63" s="350"/>
      <c r="AC63" s="350"/>
      <c r="AD63" s="38"/>
      <c r="AE63" s="556"/>
      <c r="AF63" s="556"/>
    </row>
    <row r="64" spans="1:32" s="517" customFormat="1" ht="12" customHeight="1" x14ac:dyDescent="0.2">
      <c r="A64" s="14" t="s">
        <v>1566</v>
      </c>
      <c r="B64" s="15">
        <v>0</v>
      </c>
      <c r="C64" s="15">
        <v>299.54725000000002</v>
      </c>
      <c r="D64" s="15">
        <v>0</v>
      </c>
      <c r="E64" s="15">
        <v>0</v>
      </c>
      <c r="F64" s="15">
        <v>700.03207000000009</v>
      </c>
      <c r="G64" s="15">
        <v>0</v>
      </c>
      <c r="H64" s="15">
        <v>999.57932000000005</v>
      </c>
      <c r="I64" s="15">
        <v>0.21903999999999998</v>
      </c>
      <c r="J64" s="15">
        <v>7356.6948100000009</v>
      </c>
      <c r="K64" s="15">
        <v>475.04733999999996</v>
      </c>
      <c r="L64" s="15">
        <v>1911.8776800000001</v>
      </c>
      <c r="M64" s="15">
        <v>0</v>
      </c>
      <c r="N64" s="15">
        <v>0</v>
      </c>
      <c r="O64" s="15">
        <v>11697.739300000001</v>
      </c>
      <c r="P64" s="15">
        <v>2475.6666399999999</v>
      </c>
      <c r="Q64" s="15">
        <v>100.00005</v>
      </c>
      <c r="R64" s="15">
        <v>16185.283670000001</v>
      </c>
      <c r="S64" s="15">
        <v>1679.9478200000001</v>
      </c>
      <c r="T64" s="15">
        <v>1012.3283200000001</v>
      </c>
      <c r="U64" s="15">
        <v>618.52403000000004</v>
      </c>
      <c r="V64" s="15">
        <v>28327.624350000006</v>
      </c>
      <c r="W64" s="353"/>
      <c r="X64" s="350"/>
      <c r="Y64" s="350"/>
      <c r="Z64" s="350"/>
      <c r="AA64" s="350"/>
      <c r="AB64" s="350"/>
      <c r="AC64" s="350"/>
      <c r="AD64" s="38"/>
      <c r="AE64" s="556"/>
      <c r="AF64" s="556"/>
    </row>
    <row r="65" spans="1:32" s="517" customFormat="1" ht="12" customHeight="1" x14ac:dyDescent="0.2">
      <c r="A65" s="19" t="s">
        <v>104</v>
      </c>
      <c r="B65" s="16">
        <v>0</v>
      </c>
      <c r="C65" s="16">
        <v>4748.027</v>
      </c>
      <c r="D65" s="16">
        <v>0</v>
      </c>
      <c r="E65" s="16">
        <v>0</v>
      </c>
      <c r="F65" s="16">
        <v>17354.39</v>
      </c>
      <c r="G65" s="16">
        <v>0</v>
      </c>
      <c r="H65" s="16">
        <v>22102.417000000001</v>
      </c>
      <c r="I65" s="16">
        <v>166.709</v>
      </c>
      <c r="J65" s="16">
        <v>1148.7529999999999</v>
      </c>
      <c r="K65" s="16">
        <v>1764.442</v>
      </c>
      <c r="L65" s="16">
        <v>27176.02</v>
      </c>
      <c r="M65" s="16">
        <v>62.113</v>
      </c>
      <c r="N65" s="16">
        <v>0</v>
      </c>
      <c r="O65" s="16">
        <v>3797.3359999999998</v>
      </c>
      <c r="P65" s="16">
        <v>0</v>
      </c>
      <c r="Q65" s="16">
        <v>0</v>
      </c>
      <c r="R65" s="16">
        <v>31035.469000000001</v>
      </c>
      <c r="S65" s="16">
        <v>3646.7190000000001</v>
      </c>
      <c r="T65" s="16">
        <v>110.065</v>
      </c>
      <c r="U65" s="16">
        <v>116.83</v>
      </c>
      <c r="V65" s="16">
        <v>60091.404000000002</v>
      </c>
      <c r="W65" s="353"/>
      <c r="X65" s="350"/>
      <c r="Y65" s="350"/>
      <c r="Z65" s="350"/>
      <c r="AA65" s="350"/>
      <c r="AB65" s="350"/>
      <c r="AC65" s="350"/>
      <c r="AD65" s="38"/>
      <c r="AE65" s="556"/>
      <c r="AF65" s="556"/>
    </row>
    <row r="66" spans="1:32" s="517" customFormat="1" ht="12" customHeight="1" x14ac:dyDescent="0.2">
      <c r="A66" s="12" t="s">
        <v>1421</v>
      </c>
      <c r="B66" s="11">
        <v>0</v>
      </c>
      <c r="C66" s="11">
        <v>583.92082000000005</v>
      </c>
      <c r="D66" s="11">
        <v>0</v>
      </c>
      <c r="E66" s="11">
        <v>0</v>
      </c>
      <c r="F66" s="11">
        <v>6089.4183500000008</v>
      </c>
      <c r="G66" s="11">
        <v>0</v>
      </c>
      <c r="H66" s="11">
        <v>6673.3391700000011</v>
      </c>
      <c r="I66" s="11">
        <v>569.1083000000001</v>
      </c>
      <c r="J66" s="11">
        <v>720.50096999999994</v>
      </c>
      <c r="K66" s="11">
        <v>869.63052000000005</v>
      </c>
      <c r="L66" s="11">
        <v>2223.82204</v>
      </c>
      <c r="M66" s="11">
        <v>0</v>
      </c>
      <c r="N66" s="11">
        <v>0</v>
      </c>
      <c r="O66" s="11">
        <v>2064.5504100000003</v>
      </c>
      <c r="P66" s="11">
        <v>0</v>
      </c>
      <c r="Q66" s="11">
        <v>0</v>
      </c>
      <c r="R66" s="11">
        <v>4288.3724500000008</v>
      </c>
      <c r="S66" s="11">
        <v>2182.5910199999998</v>
      </c>
      <c r="T66" s="11">
        <v>34.651269999999997</v>
      </c>
      <c r="U66" s="11">
        <v>0.50420999999999994</v>
      </c>
      <c r="V66" s="11">
        <v>15338.697910000001</v>
      </c>
      <c r="W66" s="353"/>
      <c r="X66" s="350"/>
      <c r="Y66" s="350"/>
      <c r="Z66" s="350"/>
      <c r="AA66" s="350"/>
      <c r="AB66" s="350"/>
      <c r="AC66" s="350"/>
      <c r="AD66" s="38"/>
      <c r="AE66" s="556"/>
      <c r="AF66" s="556"/>
    </row>
    <row r="67" spans="1:32" s="517" customFormat="1" ht="12" customHeight="1" x14ac:dyDescent="0.2">
      <c r="A67" s="12" t="s">
        <v>1567</v>
      </c>
      <c r="B67" s="11">
        <v>0</v>
      </c>
      <c r="C67" s="11">
        <v>9141.2216199999984</v>
      </c>
      <c r="D67" s="11">
        <v>0</v>
      </c>
      <c r="E67" s="11">
        <v>0</v>
      </c>
      <c r="F67" s="11">
        <v>219241.81642999998</v>
      </c>
      <c r="G67" s="11">
        <v>0</v>
      </c>
      <c r="H67" s="11">
        <v>228383.03804999997</v>
      </c>
      <c r="I67" s="11">
        <v>236.21806000000001</v>
      </c>
      <c r="J67" s="11">
        <v>3401.0511800000008</v>
      </c>
      <c r="K67" s="11">
        <v>790.93601999999998</v>
      </c>
      <c r="L67" s="11">
        <v>45084.953940000007</v>
      </c>
      <c r="M67" s="11">
        <v>66.289180000000002</v>
      </c>
      <c r="N67" s="11">
        <v>1508.81017</v>
      </c>
      <c r="O67" s="11">
        <v>10217.19267</v>
      </c>
      <c r="P67" s="11">
        <v>0</v>
      </c>
      <c r="Q67" s="11">
        <v>0</v>
      </c>
      <c r="R67" s="11">
        <v>56877.24596</v>
      </c>
      <c r="S67" s="11">
        <v>0</v>
      </c>
      <c r="T67" s="11">
        <v>190.92539000000002</v>
      </c>
      <c r="U67" s="11">
        <v>2727.26811</v>
      </c>
      <c r="V67" s="11">
        <v>292606.68277000001</v>
      </c>
      <c r="W67" s="353"/>
      <c r="X67" s="350"/>
      <c r="Y67" s="350"/>
      <c r="Z67" s="350"/>
      <c r="AA67" s="350"/>
      <c r="AB67" s="350"/>
      <c r="AC67" s="350"/>
      <c r="AD67" s="38"/>
      <c r="AE67" s="556"/>
      <c r="AF67" s="556"/>
    </row>
    <row r="68" spans="1:32" s="517" customFormat="1" ht="12" customHeight="1" x14ac:dyDescent="0.2">
      <c r="A68" s="19" t="s">
        <v>1532</v>
      </c>
      <c r="B68" s="16">
        <v>812.40728999999999</v>
      </c>
      <c r="C68" s="16">
        <v>23201.586230000001</v>
      </c>
      <c r="D68" s="16">
        <v>0</v>
      </c>
      <c r="E68" s="16">
        <v>0</v>
      </c>
      <c r="F68" s="16">
        <v>3375219.92343</v>
      </c>
      <c r="G68" s="16">
        <v>0</v>
      </c>
      <c r="H68" s="16">
        <v>3398421.50966</v>
      </c>
      <c r="I68" s="16">
        <v>5888.6859899999999</v>
      </c>
      <c r="J68" s="16">
        <v>12226.303650000002</v>
      </c>
      <c r="K68" s="16">
        <v>1104.55448</v>
      </c>
      <c r="L68" s="16">
        <v>93526.742190000019</v>
      </c>
      <c r="M68" s="16">
        <v>0</v>
      </c>
      <c r="N68" s="16">
        <v>27481.051530000001</v>
      </c>
      <c r="O68" s="16">
        <v>42201.982329999999</v>
      </c>
      <c r="P68" s="16">
        <v>0</v>
      </c>
      <c r="Q68" s="16">
        <v>0</v>
      </c>
      <c r="R68" s="16">
        <v>163209.77605000001</v>
      </c>
      <c r="S68" s="16">
        <v>2238.1668199999999</v>
      </c>
      <c r="T68" s="16">
        <v>5385.79619</v>
      </c>
      <c r="U68" s="16">
        <v>0</v>
      </c>
      <c r="V68" s="16">
        <v>3589287.2001300002</v>
      </c>
      <c r="W68" s="353"/>
      <c r="X68" s="350"/>
      <c r="Y68" s="350"/>
      <c r="Z68" s="350"/>
      <c r="AA68" s="350"/>
      <c r="AB68" s="350"/>
      <c r="AC68" s="350"/>
      <c r="AD68" s="38"/>
      <c r="AE68" s="556"/>
      <c r="AF68" s="556"/>
    </row>
    <row r="69" spans="1:32" s="517" customFormat="1" ht="12" customHeight="1" x14ac:dyDescent="0.2">
      <c r="A69" s="12" t="s">
        <v>958</v>
      </c>
      <c r="B69" s="11">
        <v>0</v>
      </c>
      <c r="C69" s="11">
        <v>10873.678830000001</v>
      </c>
      <c r="D69" s="11">
        <v>0</v>
      </c>
      <c r="E69" s="11">
        <v>14.78632</v>
      </c>
      <c r="F69" s="11">
        <v>8376.8320899999999</v>
      </c>
      <c r="G69" s="11">
        <v>1501.04072</v>
      </c>
      <c r="H69" s="11">
        <v>20766.337960000001</v>
      </c>
      <c r="I69" s="11">
        <v>49.808219999999999</v>
      </c>
      <c r="J69" s="11">
        <v>4825.4639999999999</v>
      </c>
      <c r="K69" s="11">
        <v>644.69912999999997</v>
      </c>
      <c r="L69" s="11">
        <v>39167.678</v>
      </c>
      <c r="M69" s="11">
        <v>0</v>
      </c>
      <c r="N69" s="11">
        <v>3132.2280000000001</v>
      </c>
      <c r="O69" s="11">
        <v>15528.900130000002</v>
      </c>
      <c r="P69" s="11">
        <v>0</v>
      </c>
      <c r="Q69" s="11">
        <v>4425.71731</v>
      </c>
      <c r="R69" s="11">
        <v>62254.523440000004</v>
      </c>
      <c r="S69" s="11">
        <v>14289.049859999999</v>
      </c>
      <c r="T69" s="11">
        <v>0</v>
      </c>
      <c r="U69" s="11">
        <v>0</v>
      </c>
      <c r="V69" s="11">
        <v>102829.88261</v>
      </c>
      <c r="W69" s="353"/>
      <c r="X69" s="350"/>
      <c r="Y69" s="350"/>
      <c r="Z69" s="350"/>
      <c r="AA69" s="350"/>
      <c r="AB69" s="350"/>
      <c r="AC69" s="350"/>
      <c r="AD69" s="38"/>
      <c r="AE69" s="556"/>
      <c r="AF69" s="556"/>
    </row>
    <row r="70" spans="1:32" s="517" customFormat="1" ht="12" customHeight="1" x14ac:dyDescent="0.2">
      <c r="A70" s="12" t="s">
        <v>1419</v>
      </c>
      <c r="B70" s="11">
        <v>0</v>
      </c>
      <c r="C70" s="11">
        <v>1166.5858500000002</v>
      </c>
      <c r="D70" s="11">
        <v>0</v>
      </c>
      <c r="E70" s="11">
        <v>0</v>
      </c>
      <c r="F70" s="11">
        <v>3347.1743999999999</v>
      </c>
      <c r="G70" s="11">
        <v>34.022289999999998</v>
      </c>
      <c r="H70" s="11">
        <v>4547.7825400000002</v>
      </c>
      <c r="I70" s="11">
        <v>18.658060000000003</v>
      </c>
      <c r="J70" s="11">
        <v>6255.4008400000021</v>
      </c>
      <c r="K70" s="11">
        <v>316.95985999999999</v>
      </c>
      <c r="L70" s="11">
        <v>12714.022489999999</v>
      </c>
      <c r="M70" s="11">
        <v>0</v>
      </c>
      <c r="N70" s="11">
        <v>6319.18804</v>
      </c>
      <c r="O70" s="11">
        <v>26113.164760000003</v>
      </c>
      <c r="P70" s="11">
        <v>42.268710000000006</v>
      </c>
      <c r="Q70" s="11">
        <v>0</v>
      </c>
      <c r="R70" s="11">
        <v>45188.644</v>
      </c>
      <c r="S70" s="11">
        <v>89.71217</v>
      </c>
      <c r="T70" s="11">
        <v>175.76487000000003</v>
      </c>
      <c r="U70" s="11">
        <v>0</v>
      </c>
      <c r="V70" s="11">
        <v>56592.922340000005</v>
      </c>
      <c r="W70" s="353"/>
      <c r="X70" s="350"/>
      <c r="Y70" s="350"/>
      <c r="Z70" s="350"/>
      <c r="AA70" s="350"/>
      <c r="AB70" s="350"/>
      <c r="AC70" s="350"/>
      <c r="AD70" s="38"/>
      <c r="AE70" s="556"/>
      <c r="AF70" s="556"/>
    </row>
    <row r="71" spans="1:32" s="517" customFormat="1" ht="12" customHeight="1" x14ac:dyDescent="0.2">
      <c r="A71" s="14" t="s">
        <v>1533</v>
      </c>
      <c r="B71" s="15">
        <v>0</v>
      </c>
      <c r="C71" s="15">
        <v>542.50554</v>
      </c>
      <c r="D71" s="15">
        <v>0</v>
      </c>
      <c r="E71" s="15">
        <v>0</v>
      </c>
      <c r="F71" s="15">
        <v>26119.797190000001</v>
      </c>
      <c r="G71" s="15">
        <v>0</v>
      </c>
      <c r="H71" s="15">
        <v>26662.302729999999</v>
      </c>
      <c r="I71" s="15">
        <v>5789.1908500000009</v>
      </c>
      <c r="J71" s="15">
        <v>1195.37446</v>
      </c>
      <c r="K71" s="15">
        <v>1305.9969799999999</v>
      </c>
      <c r="L71" s="15">
        <v>6630.7895699999999</v>
      </c>
      <c r="M71" s="15">
        <v>0</v>
      </c>
      <c r="N71" s="15">
        <v>0</v>
      </c>
      <c r="O71" s="15">
        <v>3983.2346000000002</v>
      </c>
      <c r="P71" s="15">
        <v>0</v>
      </c>
      <c r="Q71" s="15">
        <v>0</v>
      </c>
      <c r="R71" s="15">
        <v>10614.024170000001</v>
      </c>
      <c r="S71" s="15">
        <v>7443.4983499999998</v>
      </c>
      <c r="T71" s="15">
        <v>0</v>
      </c>
      <c r="U71" s="15">
        <v>633.46106999999995</v>
      </c>
      <c r="V71" s="15">
        <v>53643.848610000001</v>
      </c>
      <c r="W71" s="353"/>
      <c r="X71" s="350"/>
      <c r="Y71" s="350"/>
      <c r="Z71" s="350"/>
      <c r="AA71" s="350"/>
      <c r="AB71" s="350"/>
      <c r="AC71" s="350"/>
      <c r="AD71" s="38"/>
      <c r="AE71" s="556"/>
      <c r="AF71" s="556"/>
    </row>
    <row r="72" spans="1:32" s="517" customFormat="1" ht="12" customHeight="1" x14ac:dyDescent="0.2">
      <c r="A72" s="12" t="s">
        <v>1927</v>
      </c>
      <c r="B72" s="11">
        <v>0</v>
      </c>
      <c r="C72" s="11">
        <v>5018.7437499999996</v>
      </c>
      <c r="D72" s="11">
        <v>0</v>
      </c>
      <c r="E72" s="11">
        <v>0</v>
      </c>
      <c r="F72" s="11">
        <v>197146.44269</v>
      </c>
      <c r="G72" s="11">
        <v>98.899379999999994</v>
      </c>
      <c r="H72" s="11">
        <v>202264.08581999998</v>
      </c>
      <c r="I72" s="17">
        <v>16.249280000000002</v>
      </c>
      <c r="J72" s="11">
        <v>3310.8351399999988</v>
      </c>
      <c r="K72" s="11">
        <v>2285.2062800000003</v>
      </c>
      <c r="L72" s="11">
        <v>39620.393480000006</v>
      </c>
      <c r="M72" s="11">
        <v>0</v>
      </c>
      <c r="N72" s="11">
        <v>17837.970614738999</v>
      </c>
      <c r="O72" s="11">
        <v>13396.558070000001</v>
      </c>
      <c r="P72" s="11">
        <v>368.81110999999999</v>
      </c>
      <c r="Q72" s="11">
        <v>0</v>
      </c>
      <c r="R72" s="11">
        <v>71223.733274739003</v>
      </c>
      <c r="S72" s="11">
        <v>0</v>
      </c>
      <c r="T72" s="11">
        <v>16374.088860000002</v>
      </c>
      <c r="U72" s="11">
        <v>0</v>
      </c>
      <c r="V72" s="11">
        <v>295474.19865473901</v>
      </c>
      <c r="W72" s="353"/>
      <c r="X72" s="350"/>
      <c r="Y72" s="350"/>
      <c r="Z72" s="350"/>
      <c r="AA72" s="350"/>
      <c r="AB72" s="350"/>
      <c r="AC72" s="350"/>
      <c r="AD72" s="38"/>
      <c r="AE72" s="556"/>
      <c r="AF72" s="556"/>
    </row>
    <row r="73" spans="1:32" s="517" customFormat="1" ht="12" customHeight="1" x14ac:dyDescent="0.2">
      <c r="A73" s="12" t="s">
        <v>1536</v>
      </c>
      <c r="B73" s="11">
        <v>586.03805</v>
      </c>
      <c r="C73" s="11">
        <v>2088.0990200000001</v>
      </c>
      <c r="D73" s="11">
        <v>0</v>
      </c>
      <c r="E73" s="11">
        <v>0</v>
      </c>
      <c r="F73" s="11">
        <v>20868.423449999998</v>
      </c>
      <c r="G73" s="11">
        <v>0</v>
      </c>
      <c r="H73" s="11">
        <v>22956.52247</v>
      </c>
      <c r="I73" s="17">
        <v>141.38898</v>
      </c>
      <c r="J73" s="11">
        <v>4032.5931299999988</v>
      </c>
      <c r="K73" s="11">
        <v>3433.7262700000001</v>
      </c>
      <c r="L73" s="11">
        <v>26812.157869999999</v>
      </c>
      <c r="M73" s="11">
        <v>0</v>
      </c>
      <c r="N73" s="11">
        <v>37871.028920000004</v>
      </c>
      <c r="O73" s="11">
        <v>32232.842939999999</v>
      </c>
      <c r="P73" s="11">
        <v>2167.6137400000002</v>
      </c>
      <c r="Q73" s="11">
        <v>0</v>
      </c>
      <c r="R73" s="11">
        <v>99083.64347000001</v>
      </c>
      <c r="S73" s="11">
        <v>3995.7597299999998</v>
      </c>
      <c r="T73" s="11">
        <v>152.60990999999999</v>
      </c>
      <c r="U73" s="11">
        <v>5141.4562500000002</v>
      </c>
      <c r="V73" s="11">
        <v>139523.73825999998</v>
      </c>
      <c r="W73" s="353"/>
      <c r="X73" s="350"/>
      <c r="Y73" s="350"/>
      <c r="Z73" s="350"/>
      <c r="AA73" s="350"/>
      <c r="AB73" s="350"/>
      <c r="AC73" s="350"/>
      <c r="AD73" s="38"/>
      <c r="AE73" s="556"/>
      <c r="AF73" s="556"/>
    </row>
    <row r="74" spans="1:32" s="517" customFormat="1" ht="12" customHeight="1" x14ac:dyDescent="0.2">
      <c r="A74" s="12" t="s">
        <v>1537</v>
      </c>
      <c r="B74" s="11">
        <v>0</v>
      </c>
      <c r="C74" s="11">
        <v>325.66399999999999</v>
      </c>
      <c r="D74" s="11">
        <v>0</v>
      </c>
      <c r="E74" s="11">
        <v>0</v>
      </c>
      <c r="F74" s="11">
        <v>3544404.5639999998</v>
      </c>
      <c r="G74" s="11">
        <v>0</v>
      </c>
      <c r="H74" s="11">
        <v>3544730.2279999997</v>
      </c>
      <c r="I74" s="17">
        <v>14.311</v>
      </c>
      <c r="J74" s="11">
        <v>7727.0349999999999</v>
      </c>
      <c r="K74" s="11">
        <v>3901.886</v>
      </c>
      <c r="L74" s="11">
        <v>15523.609</v>
      </c>
      <c r="M74" s="11">
        <v>0</v>
      </c>
      <c r="N74" s="11">
        <v>0</v>
      </c>
      <c r="O74" s="11">
        <v>15946.032999999999</v>
      </c>
      <c r="P74" s="11">
        <v>0</v>
      </c>
      <c r="Q74" s="11">
        <v>22.332000000000001</v>
      </c>
      <c r="R74" s="11">
        <v>31491.973999999998</v>
      </c>
      <c r="S74" s="11">
        <v>0</v>
      </c>
      <c r="T74" s="11">
        <v>9421.6309999999994</v>
      </c>
      <c r="U74" s="11">
        <v>165.61099999999999</v>
      </c>
      <c r="V74" s="11">
        <v>3597452.676</v>
      </c>
      <c r="W74" s="353"/>
      <c r="X74" s="350"/>
      <c r="Y74" s="350"/>
      <c r="Z74" s="350"/>
      <c r="AA74" s="350"/>
      <c r="AB74" s="350"/>
      <c r="AC74" s="350"/>
      <c r="AD74" s="38"/>
      <c r="AE74" s="556"/>
      <c r="AF74" s="556"/>
    </row>
    <row r="75" spans="1:32" s="517" customFormat="1" ht="12" customHeight="1" x14ac:dyDescent="0.2">
      <c r="A75" s="12" t="s">
        <v>1422</v>
      </c>
      <c r="B75" s="11">
        <v>0</v>
      </c>
      <c r="C75" s="11">
        <v>409.69804999999997</v>
      </c>
      <c r="D75" s="11">
        <v>0</v>
      </c>
      <c r="E75" s="11">
        <v>0</v>
      </c>
      <c r="F75" s="11">
        <v>1228.4724100000001</v>
      </c>
      <c r="G75" s="11">
        <v>0.21865999999999999</v>
      </c>
      <c r="H75" s="11">
        <v>1638.38912</v>
      </c>
      <c r="I75" s="17">
        <v>320.68635999999998</v>
      </c>
      <c r="J75" s="11">
        <v>1800.4477800000011</v>
      </c>
      <c r="K75" s="11">
        <v>505.69617</v>
      </c>
      <c r="L75" s="11">
        <v>43864.248240000001</v>
      </c>
      <c r="M75" s="11">
        <v>0</v>
      </c>
      <c r="N75" s="11">
        <v>29322.238499999999</v>
      </c>
      <c r="O75" s="11">
        <v>68330.135800000004</v>
      </c>
      <c r="P75" s="11">
        <v>36.296399999999998</v>
      </c>
      <c r="Q75" s="11">
        <v>0</v>
      </c>
      <c r="R75" s="11">
        <v>141552.91894</v>
      </c>
      <c r="S75" s="11">
        <v>2327.5656099999997</v>
      </c>
      <c r="T75" s="11">
        <v>0</v>
      </c>
      <c r="U75" s="11">
        <v>0</v>
      </c>
      <c r="V75" s="11">
        <v>148145.70397999999</v>
      </c>
      <c r="W75" s="353"/>
      <c r="X75" s="350"/>
      <c r="Y75" s="350"/>
      <c r="Z75" s="350"/>
      <c r="AA75" s="350"/>
      <c r="AB75" s="350"/>
      <c r="AC75" s="350"/>
      <c r="AD75" s="38"/>
      <c r="AE75" s="556"/>
      <c r="AF75" s="556"/>
    </row>
    <row r="76" spans="1:32" s="826" customFormat="1" ht="12" customHeight="1" x14ac:dyDescent="0.2">
      <c r="A76" s="1484" t="s">
        <v>3232</v>
      </c>
      <c r="B76" s="1124">
        <v>38731.426430000007</v>
      </c>
      <c r="C76" s="1124">
        <v>73742.358749999999</v>
      </c>
      <c r="D76" s="1124">
        <v>0</v>
      </c>
      <c r="E76" s="1124">
        <v>1212.7587899999999</v>
      </c>
      <c r="F76" s="1124">
        <v>11879609.438409999</v>
      </c>
      <c r="G76" s="1124">
        <v>1912.0237799999998</v>
      </c>
      <c r="H76" s="1124">
        <v>11956476.579729998</v>
      </c>
      <c r="I76" s="1124">
        <v>17616.638160000002</v>
      </c>
      <c r="J76" s="1124">
        <v>73968.679140000007</v>
      </c>
      <c r="K76" s="1124">
        <v>39508.978589999999</v>
      </c>
      <c r="L76" s="1124">
        <v>421772.67922000005</v>
      </c>
      <c r="M76" s="1124">
        <v>128.40217999999999</v>
      </c>
      <c r="N76" s="1124">
        <v>2478334.0837947391</v>
      </c>
      <c r="O76" s="1124">
        <v>343882.79544000002</v>
      </c>
      <c r="P76" s="1124">
        <v>5372.1428500000002</v>
      </c>
      <c r="Q76" s="1124">
        <v>8802.7921800000004</v>
      </c>
      <c r="R76" s="1124">
        <v>3258292.8956647394</v>
      </c>
      <c r="S76" s="1124">
        <v>63537.085919999998</v>
      </c>
      <c r="T76" s="1124">
        <v>38691.654400000007</v>
      </c>
      <c r="U76" s="1124">
        <v>13269.812070000002</v>
      </c>
      <c r="V76" s="1124">
        <v>15500093.750104742</v>
      </c>
      <c r="W76" s="835"/>
      <c r="X76" s="836"/>
      <c r="Y76" s="836"/>
      <c r="Z76" s="836"/>
      <c r="AA76" s="831"/>
      <c r="AB76" s="836"/>
      <c r="AC76" s="836"/>
      <c r="AD76" s="824"/>
      <c r="AE76" s="827"/>
      <c r="AF76" s="827"/>
    </row>
    <row r="77" spans="1:32" s="506" customFormat="1" ht="12" customHeight="1" x14ac:dyDescent="0.2">
      <c r="A77" s="1483" t="s">
        <v>3248</v>
      </c>
      <c r="B77" s="31"/>
      <c r="C77" s="31"/>
      <c r="D77" s="31"/>
      <c r="E77" s="31"/>
      <c r="F77" s="31"/>
      <c r="G77" s="31"/>
      <c r="H77" s="31"/>
      <c r="I77" s="37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54"/>
      <c r="X77" s="355"/>
      <c r="Y77" s="355"/>
      <c r="Z77" s="355"/>
      <c r="AA77" s="355"/>
      <c r="AB77" s="355"/>
      <c r="AC77" s="355"/>
      <c r="AD77" s="160"/>
      <c r="AE77" s="558"/>
      <c r="AF77" s="558"/>
    </row>
    <row r="78" spans="1:32" s="517" customFormat="1" ht="12" customHeight="1" x14ac:dyDescent="0.2">
      <c r="A78" s="14" t="s">
        <v>1784</v>
      </c>
      <c r="B78" s="11">
        <v>0</v>
      </c>
      <c r="C78" s="11">
        <v>0</v>
      </c>
      <c r="D78" s="11">
        <v>35494.364999999998</v>
      </c>
      <c r="E78" s="11">
        <v>1071.865</v>
      </c>
      <c r="F78" s="11">
        <v>0</v>
      </c>
      <c r="G78" s="11">
        <v>0</v>
      </c>
      <c r="H78" s="11">
        <v>36566.229999999996</v>
      </c>
      <c r="I78" s="17">
        <v>121.029</v>
      </c>
      <c r="J78" s="11">
        <v>897.529</v>
      </c>
      <c r="K78" s="11">
        <v>412.53500000000003</v>
      </c>
      <c r="L78" s="11">
        <v>387033.147</v>
      </c>
      <c r="M78" s="11">
        <v>1576.1189999999999</v>
      </c>
      <c r="N78" s="11">
        <v>1020.079</v>
      </c>
      <c r="O78" s="11">
        <v>619005.02500000002</v>
      </c>
      <c r="P78" s="11">
        <v>0</v>
      </c>
      <c r="Q78" s="11">
        <v>0</v>
      </c>
      <c r="R78" s="11">
        <v>1008634.3700000001</v>
      </c>
      <c r="S78" s="11">
        <v>0</v>
      </c>
      <c r="T78" s="11">
        <v>4185.2349999999997</v>
      </c>
      <c r="U78" s="11">
        <v>0</v>
      </c>
      <c r="V78" s="11">
        <v>1050816.9280000001</v>
      </c>
      <c r="W78" s="353"/>
      <c r="X78" s="350"/>
      <c r="Y78" s="350"/>
      <c r="Z78" s="350"/>
      <c r="AA78" s="350"/>
      <c r="AB78" s="350"/>
      <c r="AC78" s="350"/>
      <c r="AD78" s="38"/>
      <c r="AE78" s="556"/>
      <c r="AF78" s="556"/>
    </row>
    <row r="79" spans="1:32" s="834" customFormat="1" ht="12" customHeight="1" x14ac:dyDescent="0.2">
      <c r="A79" s="1123" t="s">
        <v>583</v>
      </c>
      <c r="B79" s="1124">
        <v>0</v>
      </c>
      <c r="C79" s="1124">
        <v>0</v>
      </c>
      <c r="D79" s="1124">
        <v>35494.364999999998</v>
      </c>
      <c r="E79" s="1124">
        <v>1071.865</v>
      </c>
      <c r="F79" s="1124">
        <v>0</v>
      </c>
      <c r="G79" s="1124">
        <v>0</v>
      </c>
      <c r="H79" s="1124">
        <v>36566.229999999996</v>
      </c>
      <c r="I79" s="1124">
        <v>121.029</v>
      </c>
      <c r="J79" s="1124">
        <v>897.529</v>
      </c>
      <c r="K79" s="1124">
        <v>412.53500000000003</v>
      </c>
      <c r="L79" s="1124">
        <v>387033.147</v>
      </c>
      <c r="M79" s="1124">
        <v>1576.1189999999999</v>
      </c>
      <c r="N79" s="1124">
        <v>1020.079</v>
      </c>
      <c r="O79" s="1124">
        <v>619005.02500000002</v>
      </c>
      <c r="P79" s="1124">
        <v>0</v>
      </c>
      <c r="Q79" s="1124">
        <v>0</v>
      </c>
      <c r="R79" s="1124">
        <v>1008634.3700000001</v>
      </c>
      <c r="S79" s="1124">
        <v>0</v>
      </c>
      <c r="T79" s="1124">
        <v>4185.2349999999997</v>
      </c>
      <c r="U79" s="1124">
        <v>0</v>
      </c>
      <c r="V79" s="1124">
        <v>1050816.9280000001</v>
      </c>
      <c r="W79" s="837"/>
      <c r="X79" s="830"/>
      <c r="Y79" s="830"/>
      <c r="Z79" s="830"/>
      <c r="AA79" s="830"/>
      <c r="AB79" s="830"/>
      <c r="AC79" s="831"/>
      <c r="AD79" s="829"/>
      <c r="AE79" s="838"/>
      <c r="AF79" s="838"/>
    </row>
    <row r="80" spans="1:32" s="834" customFormat="1" ht="12" customHeight="1" thickBot="1" x14ac:dyDescent="0.25">
      <c r="A80" s="1085" t="s">
        <v>578</v>
      </c>
      <c r="B80" s="1086">
        <v>170859.50170000008</v>
      </c>
      <c r="C80" s="1086">
        <v>863986.8752742419</v>
      </c>
      <c r="D80" s="1086">
        <v>198692.10819999999</v>
      </c>
      <c r="E80" s="1086">
        <v>43856.27433</v>
      </c>
      <c r="F80" s="1086">
        <v>11879609.438409999</v>
      </c>
      <c r="G80" s="1086">
        <v>221744.99734</v>
      </c>
      <c r="H80" s="1086">
        <v>13207889.693554241</v>
      </c>
      <c r="I80" s="1086">
        <v>46177.302180000006</v>
      </c>
      <c r="J80" s="1086">
        <v>295989.26243532961</v>
      </c>
      <c r="K80" s="1086">
        <v>505614.32920177025</v>
      </c>
      <c r="L80" s="1086">
        <v>7248133.246105168</v>
      </c>
      <c r="M80" s="1086">
        <v>321812.25619999983</v>
      </c>
      <c r="N80" s="1086">
        <v>2494294.9918447393</v>
      </c>
      <c r="O80" s="1086">
        <v>5090191.3318622056</v>
      </c>
      <c r="P80" s="1086">
        <v>7123.6158699999996</v>
      </c>
      <c r="Q80" s="1086">
        <v>20415.40049</v>
      </c>
      <c r="R80" s="1086">
        <v>15181970.842372116</v>
      </c>
      <c r="S80" s="1086">
        <v>184917.17869999999</v>
      </c>
      <c r="T80" s="1086">
        <v>450675.71810094966</v>
      </c>
      <c r="U80" s="1086">
        <v>23620.696350000002</v>
      </c>
      <c r="V80" s="1086">
        <v>30067714.524594396</v>
      </c>
      <c r="W80" s="830"/>
      <c r="X80" s="830"/>
      <c r="Y80" s="830"/>
      <c r="Z80" s="830"/>
      <c r="AA80" s="830"/>
      <c r="AB80" s="831"/>
      <c r="AC80" s="831"/>
      <c r="AD80" s="829"/>
      <c r="AE80" s="838"/>
      <c r="AF80" s="838"/>
    </row>
    <row r="81" spans="1:40" ht="12" customHeight="1" x14ac:dyDescent="0.2">
      <c r="A81" s="47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66"/>
      <c r="X81" s="566"/>
      <c r="Y81" s="566"/>
      <c r="Z81" s="566"/>
      <c r="AA81" s="566"/>
      <c r="AB81" s="566"/>
      <c r="AC81" s="566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</row>
    <row r="82" spans="1:40" x14ac:dyDescent="0.2">
      <c r="A82" s="451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378"/>
      <c r="O82" s="517"/>
      <c r="P82" s="517"/>
      <c r="Q82" s="517"/>
      <c r="R82" s="517"/>
      <c r="S82" s="517"/>
      <c r="T82" s="517"/>
      <c r="U82" s="517"/>
      <c r="V82" s="517"/>
      <c r="W82" s="566"/>
      <c r="X82" s="566"/>
      <c r="Y82" s="566"/>
      <c r="Z82" s="566"/>
      <c r="AA82" s="566"/>
      <c r="AB82" s="566"/>
      <c r="AC82" s="566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</row>
    <row r="83" spans="1:40" x14ac:dyDescent="0.2">
      <c r="A83" s="540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66"/>
      <c r="X83" s="566"/>
      <c r="Y83" s="566"/>
      <c r="Z83" s="566"/>
      <c r="AA83" s="566"/>
      <c r="AB83" s="566"/>
      <c r="AC83" s="566"/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</row>
    <row r="84" spans="1:40" x14ac:dyDescent="0.2"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</row>
    <row r="85" spans="1:40" x14ac:dyDescent="0.2"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</row>
    <row r="86" spans="1:40" x14ac:dyDescent="0.2"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  <c r="AE86" s="517"/>
      <c r="AF86" s="517"/>
      <c r="AG86" s="517"/>
      <c r="AH86" s="517"/>
      <c r="AI86" s="517"/>
      <c r="AJ86" s="517"/>
      <c r="AK86" s="517"/>
      <c r="AL86" s="517"/>
      <c r="AM86" s="517"/>
      <c r="AN86" s="517"/>
    </row>
    <row r="87" spans="1:40" x14ac:dyDescent="0.2"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</row>
    <row r="88" spans="1:40" x14ac:dyDescent="0.2"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</row>
    <row r="89" spans="1:40" x14ac:dyDescent="0.2"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</row>
    <row r="90" spans="1:40" x14ac:dyDescent="0.2"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</row>
    <row r="91" spans="1:40" x14ac:dyDescent="0.2"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</row>
    <row r="92" spans="1:40" x14ac:dyDescent="0.2"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</row>
    <row r="93" spans="1:40" x14ac:dyDescent="0.2"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</row>
    <row r="94" spans="1:40" x14ac:dyDescent="0.2"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</row>
    <row r="95" spans="1:40" x14ac:dyDescent="0.2"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</row>
    <row r="96" spans="1:40" x14ac:dyDescent="0.2"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</row>
    <row r="97" spans="2:40" x14ac:dyDescent="0.2"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</row>
    <row r="98" spans="2:40" x14ac:dyDescent="0.2"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</row>
    <row r="99" spans="2:40" x14ac:dyDescent="0.2"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</row>
    <row r="100" spans="2:40" x14ac:dyDescent="0.2"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</row>
    <row r="101" spans="2:40" x14ac:dyDescent="0.2"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</row>
    <row r="102" spans="2:40" x14ac:dyDescent="0.2"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</row>
    <row r="103" spans="2:40" x14ac:dyDescent="0.2"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  <c r="AD103" s="517"/>
      <c r="AE103" s="517"/>
      <c r="AF103" s="517"/>
      <c r="AG103" s="517"/>
      <c r="AH103" s="517"/>
      <c r="AI103" s="517"/>
      <c r="AJ103" s="517"/>
      <c r="AK103" s="517"/>
      <c r="AL103" s="517"/>
      <c r="AM103" s="517"/>
      <c r="AN103" s="517"/>
    </row>
    <row r="104" spans="2:40" x14ac:dyDescent="0.2"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</row>
    <row r="105" spans="2:40" x14ac:dyDescent="0.2"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</row>
    <row r="106" spans="2:40" x14ac:dyDescent="0.2"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  <c r="AD106" s="517"/>
      <c r="AE106" s="517"/>
      <c r="AF106" s="517"/>
      <c r="AG106" s="517"/>
      <c r="AH106" s="517"/>
      <c r="AI106" s="517"/>
      <c r="AJ106" s="517"/>
      <c r="AK106" s="517"/>
      <c r="AL106" s="517"/>
      <c r="AM106" s="517"/>
      <c r="AN106" s="517"/>
    </row>
    <row r="107" spans="2:40" x14ac:dyDescent="0.2"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  <c r="AD107" s="517"/>
      <c r="AE107" s="517"/>
      <c r="AF107" s="517"/>
      <c r="AG107" s="517"/>
      <c r="AH107" s="517"/>
      <c r="AI107" s="517"/>
      <c r="AJ107" s="517"/>
      <c r="AK107" s="517"/>
      <c r="AL107" s="517"/>
      <c r="AM107" s="517"/>
      <c r="AN107" s="517"/>
    </row>
    <row r="108" spans="2:40" x14ac:dyDescent="0.2"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  <c r="AK108" s="517"/>
      <c r="AL108" s="517"/>
      <c r="AM108" s="517"/>
      <c r="AN108" s="517"/>
    </row>
    <row r="109" spans="2:40" x14ac:dyDescent="0.2"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  <c r="AD109" s="517"/>
      <c r="AE109" s="517"/>
      <c r="AF109" s="517"/>
      <c r="AG109" s="517"/>
      <c r="AH109" s="517"/>
      <c r="AI109" s="517"/>
      <c r="AJ109" s="517"/>
      <c r="AK109" s="517"/>
      <c r="AL109" s="517"/>
      <c r="AM109" s="517"/>
      <c r="AN109" s="517"/>
    </row>
    <row r="110" spans="2:40" x14ac:dyDescent="0.2"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  <c r="AD110" s="517"/>
      <c r="AE110" s="517"/>
      <c r="AF110" s="517"/>
      <c r="AG110" s="517"/>
      <c r="AH110" s="517"/>
      <c r="AI110" s="517"/>
      <c r="AJ110" s="517"/>
      <c r="AK110" s="517"/>
      <c r="AL110" s="517"/>
      <c r="AM110" s="517"/>
      <c r="AN110" s="517"/>
    </row>
    <row r="111" spans="2:40" x14ac:dyDescent="0.2"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  <c r="AD111" s="517"/>
      <c r="AE111" s="517"/>
      <c r="AF111" s="517"/>
      <c r="AG111" s="517"/>
      <c r="AH111" s="517"/>
      <c r="AI111" s="517"/>
      <c r="AJ111" s="517"/>
      <c r="AK111" s="517"/>
      <c r="AL111" s="517"/>
      <c r="AM111" s="517"/>
      <c r="AN111" s="517"/>
    </row>
    <row r="112" spans="2:40" x14ac:dyDescent="0.2"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  <c r="AE112" s="517"/>
      <c r="AF112" s="517"/>
      <c r="AG112" s="517"/>
      <c r="AH112" s="517"/>
      <c r="AI112" s="517"/>
      <c r="AJ112" s="517"/>
      <c r="AK112" s="517"/>
      <c r="AL112" s="517"/>
      <c r="AM112" s="517"/>
      <c r="AN112" s="517"/>
    </row>
    <row r="113" spans="2:40" x14ac:dyDescent="0.2"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  <c r="AA113" s="517"/>
      <c r="AB113" s="517"/>
      <c r="AC113" s="517"/>
      <c r="AD113" s="517"/>
      <c r="AE113" s="517"/>
      <c r="AF113" s="517"/>
      <c r="AG113" s="517"/>
      <c r="AH113" s="517"/>
      <c r="AI113" s="517"/>
      <c r="AJ113" s="517"/>
      <c r="AK113" s="517"/>
      <c r="AL113" s="517"/>
      <c r="AM113" s="517"/>
      <c r="AN113" s="517"/>
    </row>
    <row r="114" spans="2:40" x14ac:dyDescent="0.2">
      <c r="B114" s="517"/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  <c r="AA114" s="517"/>
      <c r="AB114" s="517"/>
      <c r="AC114" s="517"/>
      <c r="AD114" s="517"/>
      <c r="AE114" s="517"/>
      <c r="AF114" s="517"/>
      <c r="AG114" s="517"/>
      <c r="AH114" s="517"/>
      <c r="AI114" s="517"/>
      <c r="AJ114" s="517"/>
      <c r="AK114" s="517"/>
      <c r="AL114" s="517"/>
      <c r="AM114" s="517"/>
      <c r="AN114" s="517"/>
    </row>
    <row r="115" spans="2:40" x14ac:dyDescent="0.2">
      <c r="B115" s="517"/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  <c r="AA115" s="517"/>
      <c r="AB115" s="517"/>
      <c r="AC115" s="517"/>
      <c r="AD115" s="517"/>
      <c r="AE115" s="517"/>
      <c r="AF115" s="517"/>
      <c r="AG115" s="517"/>
      <c r="AH115" s="517"/>
      <c r="AI115" s="517"/>
      <c r="AJ115" s="517"/>
      <c r="AK115" s="517"/>
      <c r="AL115" s="517"/>
      <c r="AM115" s="517"/>
      <c r="AN115" s="517"/>
    </row>
    <row r="116" spans="2:40" x14ac:dyDescent="0.2"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  <c r="AA116" s="517"/>
      <c r="AB116" s="517"/>
      <c r="AC116" s="517"/>
      <c r="AD116" s="517"/>
      <c r="AE116" s="517"/>
      <c r="AF116" s="517"/>
      <c r="AG116" s="517"/>
      <c r="AH116" s="517"/>
      <c r="AI116" s="517"/>
      <c r="AJ116" s="517"/>
      <c r="AK116" s="517"/>
      <c r="AL116" s="517"/>
      <c r="AM116" s="517"/>
      <c r="AN116" s="517"/>
    </row>
    <row r="117" spans="2:40" x14ac:dyDescent="0.2">
      <c r="B117" s="517"/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  <c r="AA117" s="517"/>
      <c r="AB117" s="517"/>
      <c r="AC117" s="517"/>
      <c r="AD117" s="517"/>
      <c r="AE117" s="517"/>
      <c r="AF117" s="517"/>
      <c r="AG117" s="517"/>
      <c r="AH117" s="517"/>
      <c r="AI117" s="517"/>
      <c r="AJ117" s="517"/>
      <c r="AK117" s="517"/>
      <c r="AL117" s="517"/>
      <c r="AM117" s="517"/>
      <c r="AN117" s="517"/>
    </row>
    <row r="118" spans="2:40" x14ac:dyDescent="0.2">
      <c r="B118" s="517"/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  <c r="AA118" s="517"/>
      <c r="AB118" s="517"/>
      <c r="AC118" s="517"/>
      <c r="AD118" s="517"/>
      <c r="AE118" s="517"/>
      <c r="AF118" s="517"/>
      <c r="AG118" s="517"/>
      <c r="AH118" s="517"/>
      <c r="AI118" s="517"/>
      <c r="AJ118" s="517"/>
      <c r="AK118" s="517"/>
      <c r="AL118" s="517"/>
      <c r="AM118" s="517"/>
      <c r="AN118" s="517"/>
    </row>
    <row r="119" spans="2:40" x14ac:dyDescent="0.2"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  <c r="AK119" s="517"/>
      <c r="AL119" s="517"/>
      <c r="AM119" s="517"/>
      <c r="AN119" s="517"/>
    </row>
    <row r="120" spans="2:40" x14ac:dyDescent="0.2">
      <c r="B120" s="517"/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</row>
    <row r="121" spans="2:40" x14ac:dyDescent="0.2">
      <c r="B121" s="517"/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  <c r="AK121" s="517"/>
      <c r="AL121" s="517"/>
      <c r="AM121" s="517"/>
      <c r="AN121" s="517"/>
    </row>
    <row r="122" spans="2:40" x14ac:dyDescent="0.2">
      <c r="B122" s="517"/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  <c r="AK122" s="517"/>
      <c r="AL122" s="517"/>
      <c r="AM122" s="517"/>
      <c r="AN122" s="517"/>
    </row>
    <row r="123" spans="2:40" x14ac:dyDescent="0.2">
      <c r="B123" s="517"/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  <c r="AA123" s="517"/>
      <c r="AB123" s="517"/>
      <c r="AC123" s="517"/>
      <c r="AD123" s="517"/>
      <c r="AE123" s="517"/>
      <c r="AF123" s="517"/>
      <c r="AG123" s="517"/>
      <c r="AH123" s="517"/>
      <c r="AI123" s="517"/>
      <c r="AJ123" s="517"/>
      <c r="AK123" s="517"/>
      <c r="AL123" s="517"/>
      <c r="AM123" s="517"/>
      <c r="AN123" s="517"/>
    </row>
    <row r="124" spans="2:40" x14ac:dyDescent="0.2">
      <c r="B124" s="517"/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  <c r="AA124" s="517"/>
      <c r="AB124" s="517"/>
      <c r="AC124" s="517"/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</row>
    <row r="125" spans="2:40" x14ac:dyDescent="0.2">
      <c r="B125" s="517"/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</row>
    <row r="126" spans="2:40" x14ac:dyDescent="0.2">
      <c r="B126" s="517"/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/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/>
      <c r="AA126" s="517"/>
      <c r="AB126" s="517"/>
      <c r="AC126" s="517"/>
      <c r="AD126" s="517"/>
      <c r="AE126" s="517"/>
      <c r="AF126" s="517"/>
      <c r="AG126" s="517"/>
      <c r="AH126" s="517"/>
      <c r="AI126" s="517"/>
      <c r="AJ126" s="517"/>
      <c r="AK126" s="517"/>
      <c r="AL126" s="517"/>
      <c r="AM126" s="517"/>
      <c r="AN126" s="517"/>
    </row>
    <row r="127" spans="2:40" x14ac:dyDescent="0.2">
      <c r="B127" s="517"/>
      <c r="C127" s="517"/>
      <c r="D127" s="517"/>
      <c r="E127" s="517"/>
      <c r="F127" s="517"/>
      <c r="G127" s="517"/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/>
      <c r="T127" s="517"/>
      <c r="U127" s="517"/>
      <c r="V127" s="517"/>
      <c r="W127" s="517"/>
      <c r="X127" s="517"/>
      <c r="Y127" s="517"/>
      <c r="Z127" s="517"/>
      <c r="AA127" s="517"/>
      <c r="AB127" s="517"/>
      <c r="AC127" s="517"/>
      <c r="AD127" s="517"/>
      <c r="AE127" s="517"/>
      <c r="AF127" s="517"/>
      <c r="AG127" s="517"/>
      <c r="AH127" s="517"/>
      <c r="AI127" s="517"/>
      <c r="AJ127" s="517"/>
      <c r="AK127" s="517"/>
      <c r="AL127" s="517"/>
      <c r="AM127" s="517"/>
      <c r="AN127" s="517"/>
    </row>
    <row r="128" spans="2:40" x14ac:dyDescent="0.2">
      <c r="B128" s="517"/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  <c r="AK128" s="517"/>
      <c r="AL128" s="517"/>
      <c r="AM128" s="517"/>
      <c r="AN128" s="517"/>
    </row>
  </sheetData>
  <mergeCells count="26">
    <mergeCell ref="O9:O12"/>
    <mergeCell ref="P9:P12"/>
    <mergeCell ref="V8:V12"/>
    <mergeCell ref="T8:T12"/>
    <mergeCell ref="U8:U12"/>
    <mergeCell ref="S8:S12"/>
    <mergeCell ref="Q9:Q12"/>
    <mergeCell ref="R9:R12"/>
    <mergeCell ref="L8:R8"/>
    <mergeCell ref="M9:M12"/>
    <mergeCell ref="L5:V6"/>
    <mergeCell ref="L9:L12"/>
    <mergeCell ref="I8:I12"/>
    <mergeCell ref="N9:N12"/>
    <mergeCell ref="J8:J12"/>
    <mergeCell ref="K8:K12"/>
    <mergeCell ref="A5:K6"/>
    <mergeCell ref="A8:A12"/>
    <mergeCell ref="B8:B12"/>
    <mergeCell ref="E9:E12"/>
    <mergeCell ref="F9:F12"/>
    <mergeCell ref="G9:G12"/>
    <mergeCell ref="C8:H8"/>
    <mergeCell ref="C9:C12"/>
    <mergeCell ref="D9:D12"/>
    <mergeCell ref="H9:H12"/>
  </mergeCells>
  <phoneticPr fontId="6" type="noConversion"/>
  <conditionalFormatting sqref="A57 A14:A55">
    <cfRule type="expression" dxfId="377" priority="11" stopIfTrue="1">
      <formula>$AX14=1</formula>
    </cfRule>
  </conditionalFormatting>
  <conditionalFormatting sqref="A56">
    <cfRule type="expression" dxfId="376" priority="15" stopIfTrue="1">
      <formula>$AZ56=1</formula>
    </cfRule>
  </conditionalFormatting>
  <conditionalFormatting sqref="A78:A80">
    <cfRule type="expression" dxfId="375" priority="26" stopIfTrue="1">
      <formula>$AS78=1</formula>
    </cfRule>
  </conditionalFormatting>
  <conditionalFormatting sqref="AF10 Q49:Z49 B80:AA80 B79:AB79 B14:V78">
    <cfRule type="expression" dxfId="374" priority="9" stopIfTrue="1">
      <formula>$AW10=1</formula>
    </cfRule>
  </conditionalFormatting>
  <conditionalFormatting sqref="A58:A76">
    <cfRule type="expression" dxfId="373" priority="3" stopIfTrue="1">
      <formula>$AL58=1</formula>
    </cfRule>
  </conditionalFormatting>
  <conditionalFormatting sqref="A58:A75">
    <cfRule type="expression" dxfId="372" priority="4" stopIfTrue="1">
      <formula>$AN58=1</formula>
    </cfRule>
  </conditionalFormatting>
  <conditionalFormatting sqref="A77">
    <cfRule type="expression" dxfId="371" priority="2" stopIfTrue="1">
      <formula>$AL77=1</formula>
    </cfRule>
  </conditionalFormatting>
  <conditionalFormatting sqref="A77">
    <cfRule type="expression" dxfId="370" priority="1" stopIfTrue="1">
      <formula>$AN77=1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fitToWidth="2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"/>
  <sheetViews>
    <sheetView showGridLines="0" workbookViewId="0">
      <selection activeCell="F19" sqref="F19"/>
    </sheetView>
  </sheetViews>
  <sheetFormatPr defaultRowHeight="12.75" x14ac:dyDescent="0.2"/>
  <cols>
    <col min="1" max="16384" width="9.140625" style="746"/>
  </cols>
  <sheetData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7"/>
  <sheetViews>
    <sheetView showGridLines="0" workbookViewId="0"/>
  </sheetViews>
  <sheetFormatPr defaultRowHeight="12.75" x14ac:dyDescent="0.2"/>
  <cols>
    <col min="1" max="1" width="103.85546875" style="746" customWidth="1"/>
    <col min="2" max="16384" width="9.140625" style="746"/>
  </cols>
  <sheetData>
    <row r="1" spans="1:1" ht="30" x14ac:dyDescent="0.4">
      <c r="A1" s="952" t="s">
        <v>240</v>
      </c>
    </row>
    <row r="2" spans="1:1" ht="30" x14ac:dyDescent="0.4">
      <c r="A2" s="952" t="s">
        <v>241</v>
      </c>
    </row>
    <row r="3" spans="1:1" ht="30" x14ac:dyDescent="0.4">
      <c r="A3" s="952" t="s">
        <v>242</v>
      </c>
    </row>
    <row r="4" spans="1:1" ht="30" x14ac:dyDescent="0.4">
      <c r="A4" s="952"/>
    </row>
    <row r="5" spans="1:1" ht="25.5" x14ac:dyDescent="0.35">
      <c r="A5" s="956" t="s">
        <v>243</v>
      </c>
    </row>
    <row r="6" spans="1:1" ht="25.5" x14ac:dyDescent="0.35">
      <c r="A6" s="956" t="s">
        <v>244</v>
      </c>
    </row>
    <row r="7" spans="1:1" ht="25.5" x14ac:dyDescent="0.35">
      <c r="A7" s="748"/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 enableFormatConditionsCalculation="0"/>
  <dimension ref="A1:F46"/>
  <sheetViews>
    <sheetView showGridLines="0" zoomScaleNormal="100" workbookViewId="0">
      <selection activeCell="A2" sqref="A2"/>
    </sheetView>
  </sheetViews>
  <sheetFormatPr defaultColWidth="8" defaultRowHeight="15" customHeight="1" x14ac:dyDescent="0.2"/>
  <cols>
    <col min="1" max="1" width="71.7109375" style="423" customWidth="1"/>
    <col min="2" max="2" width="15.7109375" style="421" customWidth="1"/>
    <col min="3" max="3" width="15.7109375" style="422" customWidth="1"/>
    <col min="4" max="4" width="71.7109375" style="423" customWidth="1"/>
    <col min="5" max="6" width="15.7109375" style="423" customWidth="1"/>
    <col min="7" max="16384" width="8" style="423"/>
  </cols>
  <sheetData>
    <row r="1" spans="1:6" ht="15" customHeight="1" x14ac:dyDescent="0.2">
      <c r="A1" s="757" t="s">
        <v>349</v>
      </c>
    </row>
    <row r="2" spans="1:6" ht="15" customHeight="1" x14ac:dyDescent="0.2">
      <c r="A2" s="757" t="s">
        <v>350</v>
      </c>
    </row>
    <row r="3" spans="1:6" s="911" customFormat="1" ht="15" customHeight="1" x14ac:dyDescent="0.2">
      <c r="A3" s="1069" t="s">
        <v>1831</v>
      </c>
      <c r="B3" s="1572"/>
      <c r="C3" s="1070" t="s">
        <v>1884</v>
      </c>
      <c r="D3" s="1080" t="s">
        <v>1885</v>
      </c>
      <c r="E3" s="1572"/>
      <c r="F3" s="1070" t="s">
        <v>1832</v>
      </c>
    </row>
    <row r="4" spans="1:6" s="424" customFormat="1" ht="12" customHeight="1" x14ac:dyDescent="0.2">
      <c r="B4" s="1573"/>
      <c r="D4" s="1574"/>
      <c r="E4" s="1573"/>
      <c r="F4" s="1575"/>
    </row>
    <row r="5" spans="1:6" s="424" customFormat="1" ht="18" customHeight="1" x14ac:dyDescent="0.2">
      <c r="A5" s="1897" t="s">
        <v>3023</v>
      </c>
      <c r="B5" s="1897"/>
      <c r="C5" s="1897"/>
      <c r="D5" s="1897" t="s">
        <v>3024</v>
      </c>
      <c r="E5" s="1897"/>
      <c r="F5" s="1897"/>
    </row>
    <row r="6" spans="1:6" s="424" customFormat="1" ht="18" customHeight="1" x14ac:dyDescent="0.2">
      <c r="A6" s="1898" t="s">
        <v>3025</v>
      </c>
      <c r="B6" s="1898"/>
      <c r="C6" s="1898"/>
      <c r="D6" s="1899" t="s">
        <v>3026</v>
      </c>
      <c r="E6" s="1899"/>
      <c r="F6" s="1899"/>
    </row>
    <row r="7" spans="1:6" s="424" customFormat="1" ht="12" customHeight="1" thickBot="1" x14ac:dyDescent="0.25">
      <c r="A7" s="1576"/>
      <c r="B7" s="1577"/>
      <c r="C7" s="1578" t="s">
        <v>2080</v>
      </c>
      <c r="D7" s="1579"/>
      <c r="E7" s="1580"/>
      <c r="F7" s="1599" t="s">
        <v>2080</v>
      </c>
    </row>
    <row r="8" spans="1:6" ht="50.1" customHeight="1" thickBot="1" x14ac:dyDescent="0.25">
      <c r="A8" s="1581"/>
      <c r="B8" s="1279" t="s">
        <v>3944</v>
      </c>
      <c r="C8" s="1279" t="s">
        <v>3945</v>
      </c>
      <c r="D8" s="1278"/>
      <c r="E8" s="1279" t="s">
        <v>3944</v>
      </c>
      <c r="F8" s="1279" t="s">
        <v>3945</v>
      </c>
    </row>
    <row r="9" spans="1:6" ht="18" customHeight="1" x14ac:dyDescent="0.2">
      <c r="A9" s="1582" t="s">
        <v>3946</v>
      </c>
      <c r="B9" s="1583">
        <v>1935131063.1799998</v>
      </c>
      <c r="C9" s="1583">
        <v>1535165653.27</v>
      </c>
      <c r="D9" s="1582" t="s">
        <v>3947</v>
      </c>
      <c r="E9" s="1584">
        <v>717791053.77999997</v>
      </c>
      <c r="F9" s="1585">
        <v>510926638.40999997</v>
      </c>
    </row>
    <row r="10" spans="1:6" ht="18" customHeight="1" x14ac:dyDescent="0.2">
      <c r="A10" s="1586" t="s">
        <v>3948</v>
      </c>
      <c r="B10" s="1587"/>
      <c r="C10" s="1587"/>
      <c r="D10" s="1588" t="s">
        <v>3949</v>
      </c>
      <c r="E10" s="1589">
        <v>509689622.87</v>
      </c>
      <c r="F10" s="1587">
        <v>378812626.32999998</v>
      </c>
    </row>
    <row r="11" spans="1:6" ht="18" customHeight="1" x14ac:dyDescent="0.2">
      <c r="A11" s="1586" t="s">
        <v>3950</v>
      </c>
      <c r="B11" s="1587">
        <v>1935131063.1799998</v>
      </c>
      <c r="C11" s="1587">
        <v>1535165653.27</v>
      </c>
      <c r="D11" s="1588" t="s">
        <v>3951</v>
      </c>
      <c r="E11" s="1589">
        <v>160402988.66</v>
      </c>
      <c r="F11" s="1587">
        <v>131031549.87</v>
      </c>
    </row>
    <row r="12" spans="1:6" ht="18" customHeight="1" x14ac:dyDescent="0.2">
      <c r="A12" s="1582" t="s">
        <v>3952</v>
      </c>
      <c r="B12" s="1585">
        <v>77115683.980000004</v>
      </c>
      <c r="C12" s="1585">
        <v>105464466.56999999</v>
      </c>
      <c r="D12" s="1588" t="s">
        <v>3953</v>
      </c>
      <c r="E12" s="1589"/>
      <c r="F12" s="1587"/>
    </row>
    <row r="13" spans="1:6" ht="18" customHeight="1" x14ac:dyDescent="0.2">
      <c r="A13" s="1586" t="s">
        <v>3954</v>
      </c>
      <c r="B13" s="1587">
        <v>60629533.759999998</v>
      </c>
      <c r="C13" s="1587">
        <v>93666575.909999996</v>
      </c>
      <c r="D13" s="1588" t="s">
        <v>3955</v>
      </c>
      <c r="E13" s="1589">
        <v>47698442.25</v>
      </c>
      <c r="F13" s="1587">
        <v>1082462.21</v>
      </c>
    </row>
    <row r="14" spans="1:6" ht="18" customHeight="1" x14ac:dyDescent="0.2">
      <c r="A14" s="1586" t="s">
        <v>3956</v>
      </c>
      <c r="B14" s="1587">
        <v>16486150.220000001</v>
      </c>
      <c r="C14" s="1587">
        <v>11797890.66</v>
      </c>
      <c r="D14" s="1588" t="s">
        <v>3957</v>
      </c>
      <c r="E14" s="1589"/>
      <c r="F14" s="1587"/>
    </row>
    <row r="15" spans="1:6" ht="18" customHeight="1" x14ac:dyDescent="0.2">
      <c r="A15" s="1582" t="s">
        <v>3958</v>
      </c>
      <c r="B15" s="1585">
        <v>75012930.320000008</v>
      </c>
      <c r="C15" s="1585">
        <v>62461362.609999999</v>
      </c>
      <c r="D15" s="1588"/>
      <c r="E15" s="1589"/>
      <c r="F15" s="1587"/>
    </row>
    <row r="16" spans="1:6" ht="18" customHeight="1" x14ac:dyDescent="0.2">
      <c r="A16" s="1586" t="s">
        <v>3959</v>
      </c>
      <c r="B16" s="1587">
        <v>74629067.560000002</v>
      </c>
      <c r="C16" s="1587">
        <v>62461362.609999999</v>
      </c>
      <c r="D16" s="1582" t="s">
        <v>3960</v>
      </c>
      <c r="E16" s="1584">
        <v>-563613896.4799999</v>
      </c>
      <c r="F16" s="1585">
        <v>-408486909.39999992</v>
      </c>
    </row>
    <row r="17" spans="1:6" ht="18" customHeight="1" x14ac:dyDescent="0.2">
      <c r="A17" s="1586" t="s">
        <v>3961</v>
      </c>
      <c r="B17" s="1587">
        <v>0</v>
      </c>
      <c r="C17" s="1587"/>
      <c r="D17" s="1588" t="s">
        <v>3962</v>
      </c>
      <c r="E17" s="1589">
        <v>-105181973.91</v>
      </c>
      <c r="F17" s="1587">
        <v>-24880432.920000002</v>
      </c>
    </row>
    <row r="18" spans="1:6" ht="18" customHeight="1" x14ac:dyDescent="0.2">
      <c r="A18" s="1586" t="s">
        <v>3963</v>
      </c>
      <c r="B18" s="1587">
        <v>218900.76</v>
      </c>
      <c r="C18" s="1587"/>
      <c r="D18" s="1588" t="s">
        <v>3964</v>
      </c>
      <c r="E18" s="1589">
        <v>-11717071.640000001</v>
      </c>
      <c r="F18" s="1587">
        <v>-47698442.25</v>
      </c>
    </row>
    <row r="19" spans="1:6" ht="18" customHeight="1" x14ac:dyDescent="0.2">
      <c r="A19" s="1586" t="s">
        <v>3965</v>
      </c>
      <c r="B19" s="1587">
        <v>164962</v>
      </c>
      <c r="C19" s="1587"/>
      <c r="D19" s="1588" t="s">
        <v>3966</v>
      </c>
      <c r="E19" s="1589">
        <v>-233259856.33000001</v>
      </c>
      <c r="F19" s="1587">
        <v>-160402988.66</v>
      </c>
    </row>
    <row r="20" spans="1:6" ht="18" customHeight="1" x14ac:dyDescent="0.2">
      <c r="A20" s="1582" t="s">
        <v>3967</v>
      </c>
      <c r="B20" s="1585">
        <v>116333118.42</v>
      </c>
      <c r="C20" s="1585">
        <v>92743083.489999995</v>
      </c>
      <c r="D20" s="1588" t="s">
        <v>3968</v>
      </c>
      <c r="E20" s="1589">
        <v>-111875435.52</v>
      </c>
      <c r="F20" s="1587">
        <v>-99201364.719999999</v>
      </c>
    </row>
    <row r="21" spans="1:6" ht="18" customHeight="1" x14ac:dyDescent="0.2">
      <c r="A21" s="1586" t="s">
        <v>3969</v>
      </c>
      <c r="B21" s="1587">
        <v>32133024.280000001</v>
      </c>
      <c r="C21" s="1587">
        <v>20333482.52</v>
      </c>
      <c r="D21" s="1588" t="s">
        <v>3970</v>
      </c>
      <c r="E21" s="1589">
        <v>-2153253.5699999998</v>
      </c>
      <c r="F21" s="1587">
        <v>-927682.65</v>
      </c>
    </row>
    <row r="22" spans="1:6" ht="18" customHeight="1" x14ac:dyDescent="0.2">
      <c r="A22" s="1588" t="s">
        <v>3971</v>
      </c>
      <c r="B22" s="1587">
        <v>84200094.140000001</v>
      </c>
      <c r="C22" s="1587">
        <v>72409600.969999999</v>
      </c>
      <c r="D22" s="1588" t="s">
        <v>3972</v>
      </c>
      <c r="E22" s="1589">
        <v>-3827025.9</v>
      </c>
      <c r="F22" s="1587">
        <v>-2074041.48</v>
      </c>
    </row>
    <row r="23" spans="1:6" ht="18" customHeight="1" x14ac:dyDescent="0.2">
      <c r="A23" s="1582" t="s">
        <v>3973</v>
      </c>
      <c r="B23" s="1585">
        <v>1806843.129999999</v>
      </c>
      <c r="C23" s="1585">
        <v>136871.62000000011</v>
      </c>
      <c r="D23" s="1588" t="s">
        <v>3974</v>
      </c>
      <c r="E23" s="1589">
        <v>-91084381.099999994</v>
      </c>
      <c r="F23" s="1587">
        <v>-70188421.069999993</v>
      </c>
    </row>
    <row r="24" spans="1:6" ht="18" customHeight="1" x14ac:dyDescent="0.2">
      <c r="A24" s="1586" t="s">
        <v>3975</v>
      </c>
      <c r="B24" s="1587">
        <v>9541877.8599999994</v>
      </c>
      <c r="C24" s="1587">
        <v>7366947.6600000001</v>
      </c>
      <c r="D24" s="1588" t="s">
        <v>3976</v>
      </c>
      <c r="E24" s="1589">
        <v>-4187078.76</v>
      </c>
      <c r="F24" s="1587">
        <v>-2959313.09</v>
      </c>
    </row>
    <row r="25" spans="1:6" ht="18" customHeight="1" thickBot="1" x14ac:dyDescent="0.25">
      <c r="A25" s="1586" t="s">
        <v>3977</v>
      </c>
      <c r="B25" s="1587">
        <v>-7735034.7300000004</v>
      </c>
      <c r="C25" s="1587">
        <v>-7230076.04</v>
      </c>
      <c r="D25" s="1588" t="s">
        <v>4013</v>
      </c>
      <c r="E25" s="1589">
        <v>-297591.45</v>
      </c>
      <c r="F25" s="1587">
        <v>-128197.59</v>
      </c>
    </row>
    <row r="26" spans="1:6" ht="18" customHeight="1" thickBot="1" x14ac:dyDescent="0.25">
      <c r="A26" s="1590" t="s">
        <v>3978</v>
      </c>
      <c r="B26" s="1591">
        <v>2205399639.0299997</v>
      </c>
      <c r="C26" s="1591">
        <v>1795971437.5599997</v>
      </c>
      <c r="D26" s="1588" t="s">
        <v>3979</v>
      </c>
      <c r="E26" s="1589">
        <v>-5404.74</v>
      </c>
      <c r="F26" s="1587">
        <v>-1955</v>
      </c>
    </row>
    <row r="27" spans="1:6" ht="18" customHeight="1" x14ac:dyDescent="0.2">
      <c r="A27" s="1582" t="s">
        <v>3980</v>
      </c>
      <c r="B27" s="1585">
        <v>22317413.25</v>
      </c>
      <c r="C27" s="1585">
        <v>36498818.420000002</v>
      </c>
      <c r="D27" s="1588" t="s">
        <v>3981</v>
      </c>
      <c r="E27" s="1589">
        <v>-24823.56</v>
      </c>
      <c r="F27" s="1587">
        <v>-24069.97</v>
      </c>
    </row>
    <row r="28" spans="1:6" ht="18" customHeight="1" thickBot="1" x14ac:dyDescent="0.25">
      <c r="A28" s="1586" t="s">
        <v>3982</v>
      </c>
      <c r="B28" s="1587">
        <v>22317413.25</v>
      </c>
      <c r="C28" s="1587">
        <v>36498818.420000002</v>
      </c>
      <c r="D28" s="1588"/>
      <c r="E28" s="1589"/>
      <c r="F28" s="1587"/>
    </row>
    <row r="29" spans="1:6" s="425" customFormat="1" ht="18" customHeight="1" thickBot="1" x14ac:dyDescent="0.25">
      <c r="A29" s="1582" t="s">
        <v>3983</v>
      </c>
      <c r="B29" s="1585">
        <v>244976927.97000003</v>
      </c>
      <c r="C29" s="1585">
        <v>208101430.91</v>
      </c>
      <c r="D29" s="1592" t="s">
        <v>3984</v>
      </c>
      <c r="E29" s="1593">
        <v>154177157.30000007</v>
      </c>
      <c r="F29" s="1593">
        <v>102439729.01000005</v>
      </c>
    </row>
    <row r="30" spans="1:6" ht="18" customHeight="1" x14ac:dyDescent="0.2">
      <c r="A30" s="1586" t="s">
        <v>3985</v>
      </c>
      <c r="B30" s="1587">
        <v>11717071.640000001</v>
      </c>
      <c r="C30" s="1587">
        <v>47698442.25</v>
      </c>
      <c r="D30" s="1594"/>
      <c r="E30" s="1595"/>
      <c r="F30" s="1596"/>
    </row>
    <row r="31" spans="1:6" ht="18" customHeight="1" x14ac:dyDescent="0.2">
      <c r="A31" s="1586" t="s">
        <v>3986</v>
      </c>
      <c r="B31" s="1587">
        <v>233259856.33000001</v>
      </c>
      <c r="C31" s="1587">
        <v>160402988.66</v>
      </c>
      <c r="D31" s="1582" t="s">
        <v>3987</v>
      </c>
      <c r="E31" s="1584">
        <v>197314130.89000002</v>
      </c>
      <c r="F31" s="1585">
        <v>149093573.58000001</v>
      </c>
    </row>
    <row r="32" spans="1:6" ht="18" customHeight="1" x14ac:dyDescent="0.2">
      <c r="A32" s="1582" t="s">
        <v>3988</v>
      </c>
      <c r="B32" s="1585">
        <v>135125762.03</v>
      </c>
      <c r="C32" s="1585">
        <v>64287646.030000001</v>
      </c>
      <c r="D32" s="1588" t="s">
        <v>3989</v>
      </c>
      <c r="E32" s="1589">
        <v>189988873.03</v>
      </c>
      <c r="F32" s="1587">
        <v>134784755.71000001</v>
      </c>
    </row>
    <row r="33" spans="1:6" ht="18" customHeight="1" x14ac:dyDescent="0.2">
      <c r="A33" s="1586" t="s">
        <v>3990</v>
      </c>
      <c r="B33" s="1587"/>
      <c r="C33" s="1587"/>
      <c r="D33" s="1588" t="s">
        <v>3991</v>
      </c>
      <c r="E33" s="1589">
        <v>842921.18</v>
      </c>
      <c r="F33" s="1587">
        <v>-139342.66</v>
      </c>
    </row>
    <row r="34" spans="1:6" ht="18" customHeight="1" x14ac:dyDescent="0.2">
      <c r="A34" s="1586" t="s">
        <v>3961</v>
      </c>
      <c r="B34" s="1587">
        <v>130733951.81</v>
      </c>
      <c r="C34" s="1587">
        <v>60829595.609999999</v>
      </c>
      <c r="D34" s="1588" t="s">
        <v>3992</v>
      </c>
      <c r="E34" s="1589">
        <v>6477277.1500000004</v>
      </c>
      <c r="F34" s="1587">
        <v>14447599.91</v>
      </c>
    </row>
    <row r="35" spans="1:6" ht="18" customHeight="1" x14ac:dyDescent="0.2">
      <c r="A35" s="1586" t="s">
        <v>3993</v>
      </c>
      <c r="B35" s="1587">
        <v>396785.07</v>
      </c>
      <c r="C35" s="1587">
        <v>267995.75</v>
      </c>
      <c r="D35" s="1588" t="s">
        <v>3994</v>
      </c>
      <c r="E35" s="1589">
        <v>5059.53</v>
      </c>
      <c r="F35" s="1587">
        <v>560.62</v>
      </c>
    </row>
    <row r="36" spans="1:6" ht="18" customHeight="1" x14ac:dyDescent="0.2">
      <c r="A36" s="1586" t="s">
        <v>3995</v>
      </c>
      <c r="B36" s="1587">
        <v>194256.88</v>
      </c>
      <c r="C36" s="1587"/>
      <c r="D36" s="1588"/>
      <c r="E36" s="1589"/>
      <c r="F36" s="1587"/>
    </row>
    <row r="37" spans="1:6" ht="18" customHeight="1" x14ac:dyDescent="0.2">
      <c r="A37" s="1586" t="s">
        <v>3996</v>
      </c>
      <c r="B37" s="1587">
        <v>3800768.27</v>
      </c>
      <c r="C37" s="1587">
        <v>3190054.67</v>
      </c>
      <c r="D37" s="1597" t="s">
        <v>3997</v>
      </c>
      <c r="E37" s="1584">
        <v>-35585774.469999999</v>
      </c>
      <c r="F37" s="1584">
        <v>-34280593.32</v>
      </c>
    </row>
    <row r="38" spans="1:6" ht="18" customHeight="1" x14ac:dyDescent="0.2">
      <c r="A38" s="1582" t="s">
        <v>3998</v>
      </c>
      <c r="B38" s="1585">
        <v>60284.69</v>
      </c>
      <c r="C38" s="1585">
        <v>69617.45</v>
      </c>
      <c r="D38" s="1588" t="s">
        <v>3999</v>
      </c>
      <c r="E38" s="1589">
        <v>-26326943.010000002</v>
      </c>
      <c r="F38" s="1587">
        <v>-19066188.82</v>
      </c>
    </row>
    <row r="39" spans="1:6" ht="18" customHeight="1" x14ac:dyDescent="0.2">
      <c r="A39" s="1588" t="s">
        <v>4000</v>
      </c>
      <c r="B39" s="1587">
        <v>60284.69</v>
      </c>
      <c r="C39" s="1587">
        <v>69617.45</v>
      </c>
      <c r="D39" s="1588" t="s">
        <v>4001</v>
      </c>
      <c r="E39" s="1589">
        <v>-2422023.54</v>
      </c>
      <c r="F39" s="1587">
        <v>-1140727.53</v>
      </c>
    </row>
    <row r="40" spans="1:6" ht="18" customHeight="1" x14ac:dyDescent="0.2">
      <c r="A40" s="1598" t="s">
        <v>4002</v>
      </c>
      <c r="B40" s="1585">
        <v>1802919250.6399999</v>
      </c>
      <c r="C40" s="1585">
        <v>1487013924.75</v>
      </c>
      <c r="D40" s="1588" t="s">
        <v>4003</v>
      </c>
      <c r="E40" s="1589">
        <v>-1251331.53</v>
      </c>
      <c r="F40" s="1587">
        <v>-1917436.68</v>
      </c>
    </row>
    <row r="41" spans="1:6" ht="18" customHeight="1" x14ac:dyDescent="0.2">
      <c r="A41" s="1588" t="s">
        <v>4004</v>
      </c>
      <c r="B41" s="1587">
        <v>1485767685.9300001</v>
      </c>
      <c r="C41" s="1587">
        <v>1268514976.6600001</v>
      </c>
      <c r="D41" s="1588" t="s">
        <v>4005</v>
      </c>
      <c r="E41" s="1589">
        <v>-5049951.3099999996</v>
      </c>
      <c r="F41" s="1587">
        <v>-10084224.6</v>
      </c>
    </row>
    <row r="42" spans="1:6" ht="18" customHeight="1" x14ac:dyDescent="0.2">
      <c r="A42" s="1586" t="s">
        <v>4006</v>
      </c>
      <c r="B42" s="1587">
        <v>315905325.88999987</v>
      </c>
      <c r="C42" s="1587">
        <v>217252709.27000001</v>
      </c>
      <c r="D42" s="1588" t="s">
        <v>4007</v>
      </c>
      <c r="E42" s="1589">
        <v>-504958.69</v>
      </c>
      <c r="F42" s="1587">
        <v>-172163.28</v>
      </c>
    </row>
    <row r="43" spans="1:6" ht="18" customHeight="1" x14ac:dyDescent="0.2">
      <c r="A43" s="1586" t="s">
        <v>4008</v>
      </c>
      <c r="B43" s="1587">
        <v>1246238.82</v>
      </c>
      <c r="C43" s="1587">
        <v>1246238.82</v>
      </c>
      <c r="D43" s="1588" t="s">
        <v>4009</v>
      </c>
      <c r="E43" s="1589">
        <v>-30566.39</v>
      </c>
      <c r="F43" s="1587">
        <v>-1899852.41</v>
      </c>
    </row>
    <row r="44" spans="1:6" ht="18" customHeight="1" thickBot="1" x14ac:dyDescent="0.25">
      <c r="A44" s="1586" t="s">
        <v>4010</v>
      </c>
      <c r="B44" s="1587"/>
      <c r="C44" s="1587"/>
      <c r="D44" s="1588"/>
      <c r="E44" s="1589"/>
      <c r="F44" s="1587"/>
    </row>
    <row r="45" spans="1:6" ht="18" customHeight="1" thickBot="1" x14ac:dyDescent="0.25">
      <c r="A45" s="1592" t="s">
        <v>4011</v>
      </c>
      <c r="B45" s="1593">
        <v>2205399638.5799999</v>
      </c>
      <c r="C45" s="1593">
        <v>1795971437.5599999</v>
      </c>
      <c r="D45" s="1592" t="s">
        <v>4012</v>
      </c>
      <c r="E45" s="1593">
        <v>315905513.72000003</v>
      </c>
      <c r="F45" s="1593">
        <v>217252709.27000007</v>
      </c>
    </row>
    <row r="46" spans="1:6" ht="18" customHeight="1" x14ac:dyDescent="0.2"/>
  </sheetData>
  <mergeCells count="4">
    <mergeCell ref="A5:C5"/>
    <mergeCell ref="A6:C6"/>
    <mergeCell ref="D5:F5"/>
    <mergeCell ref="D6:F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74803149606299213" right="0.74803149606299213" top="0.51181102362204722" bottom="0.51181102362204722" header="0.31496062992125984" footer="0.31496062992125984"/>
  <pageSetup scale="80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 enableFormatConditionsCalculation="0"/>
  <dimension ref="A1:N50"/>
  <sheetViews>
    <sheetView showGridLines="0" zoomScaleNormal="100" workbookViewId="0">
      <pane ySplit="8" topLeftCell="A9" activePane="bottomLeft" state="frozen"/>
      <selection activeCell="B13" sqref="B13"/>
      <selection pane="bottomLeft" activeCell="A2" sqref="A2"/>
    </sheetView>
  </sheetViews>
  <sheetFormatPr defaultRowHeight="12.75" x14ac:dyDescent="0.2"/>
  <cols>
    <col min="1" max="1" width="18.7109375" style="329" customWidth="1"/>
    <col min="2" max="7" width="15.7109375" style="329" customWidth="1"/>
    <col min="8" max="8" width="18.7109375" style="329" customWidth="1"/>
    <col min="9" max="12" width="15.7109375" style="329" customWidth="1"/>
    <col min="13" max="14" width="15.7109375" style="743" customWidth="1"/>
    <col min="15" max="16384" width="9.140625" style="329"/>
  </cols>
  <sheetData>
    <row r="1" spans="1:14" x14ac:dyDescent="0.2">
      <c r="A1" s="757" t="s">
        <v>349</v>
      </c>
    </row>
    <row r="2" spans="1:14" x14ac:dyDescent="0.2">
      <c r="A2" s="757" t="s">
        <v>350</v>
      </c>
    </row>
    <row r="3" spans="1:14" s="909" customFormat="1" ht="15" customHeight="1" x14ac:dyDescent="0.2">
      <c r="A3" s="1071" t="s">
        <v>176</v>
      </c>
      <c r="M3" s="910"/>
      <c r="N3" s="1072" t="s">
        <v>177</v>
      </c>
    </row>
    <row r="4" spans="1:14" s="413" customFormat="1" ht="12" customHeight="1" x14ac:dyDescent="0.2">
      <c r="A4" s="412"/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744"/>
      <c r="N4" s="744"/>
    </row>
    <row r="5" spans="1:14" s="413" customFormat="1" ht="18" customHeight="1" x14ac:dyDescent="0.2">
      <c r="A5" s="1900" t="s">
        <v>988</v>
      </c>
      <c r="B5" s="1900"/>
      <c r="C5" s="1900"/>
      <c r="D5" s="1900"/>
      <c r="E5" s="1900"/>
      <c r="F5" s="1900"/>
      <c r="G5" s="1900"/>
      <c r="H5" s="1901" t="s">
        <v>989</v>
      </c>
      <c r="I5" s="1902"/>
      <c r="J5" s="1902"/>
      <c r="K5" s="1902"/>
      <c r="L5" s="1902"/>
      <c r="M5" s="1902"/>
      <c r="N5" s="1902"/>
    </row>
    <row r="6" spans="1:14" s="413" customFormat="1" ht="18" customHeight="1" x14ac:dyDescent="0.2">
      <c r="A6" s="1900"/>
      <c r="B6" s="1900"/>
      <c r="C6" s="1900"/>
      <c r="D6" s="1900"/>
      <c r="E6" s="1900"/>
      <c r="F6" s="1900"/>
      <c r="G6" s="1900"/>
      <c r="H6" s="1902"/>
      <c r="I6" s="1902"/>
      <c r="J6" s="1902"/>
      <c r="K6" s="1902"/>
      <c r="L6" s="1902"/>
      <c r="M6" s="1902"/>
      <c r="N6" s="1902"/>
    </row>
    <row r="7" spans="1:14" s="413" customFormat="1" ht="12" customHeight="1" thickBot="1" x14ac:dyDescent="0.25">
      <c r="A7" s="418"/>
      <c r="B7" s="418"/>
      <c r="C7" s="418"/>
      <c r="D7" s="418"/>
      <c r="E7" s="418"/>
      <c r="F7" s="419"/>
      <c r="G7" s="419"/>
      <c r="H7" s="419"/>
      <c r="I7" s="419"/>
      <c r="J7" s="419"/>
      <c r="K7" s="419"/>
      <c r="L7" s="419"/>
      <c r="M7" s="745"/>
      <c r="N7" s="744"/>
    </row>
    <row r="8" spans="1:14" ht="77.099999999999994" customHeight="1" thickBot="1" x14ac:dyDescent="0.25">
      <c r="A8" s="1514" t="s">
        <v>891</v>
      </c>
      <c r="B8" s="1515" t="s">
        <v>2110</v>
      </c>
      <c r="C8" s="1515" t="s">
        <v>2111</v>
      </c>
      <c r="D8" s="1515" t="s">
        <v>2112</v>
      </c>
      <c r="E8" s="1515" t="s">
        <v>2113</v>
      </c>
      <c r="F8" s="1515" t="s">
        <v>1590</v>
      </c>
      <c r="G8" s="1515" t="s">
        <v>2114</v>
      </c>
      <c r="H8" s="1514" t="s">
        <v>891</v>
      </c>
      <c r="I8" s="1515" t="s">
        <v>2110</v>
      </c>
      <c r="J8" s="1515" t="s">
        <v>2111</v>
      </c>
      <c r="K8" s="1515" t="s">
        <v>2112</v>
      </c>
      <c r="L8" s="1515" t="s">
        <v>2113</v>
      </c>
      <c r="M8" s="1515" t="s">
        <v>1590</v>
      </c>
      <c r="N8" s="1515" t="s">
        <v>2114</v>
      </c>
    </row>
    <row r="9" spans="1:14" ht="18" customHeight="1" x14ac:dyDescent="0.2">
      <c r="A9" s="1505" t="s">
        <v>1215</v>
      </c>
      <c r="B9" s="1506">
        <v>435770</v>
      </c>
      <c r="C9" s="1506">
        <v>80293</v>
      </c>
      <c r="D9" s="1507">
        <v>6480552900</v>
      </c>
      <c r="E9" s="1507">
        <v>63928</v>
      </c>
      <c r="F9" s="1508">
        <f>(C9-E9)/E9*100</f>
        <v>25.599111500437992</v>
      </c>
      <c r="G9" s="1508">
        <f>C9/B9*100</f>
        <v>18.425545585974252</v>
      </c>
      <c r="H9" s="1509" t="s">
        <v>1489</v>
      </c>
      <c r="I9" s="1506">
        <v>1077190</v>
      </c>
      <c r="J9" s="1506">
        <v>319707</v>
      </c>
      <c r="K9" s="1507">
        <v>21440225080</v>
      </c>
      <c r="L9" s="1507">
        <v>262932</v>
      </c>
      <c r="M9" s="1508">
        <f>(J9-L9)/L9*100</f>
        <v>21.593035461640273</v>
      </c>
      <c r="N9" s="1508">
        <f>J9/I9*100</f>
        <v>29.679722240273303</v>
      </c>
    </row>
    <row r="10" spans="1:14" ht="18" customHeight="1" x14ac:dyDescent="0.2">
      <c r="A10" s="1505" t="s">
        <v>1216</v>
      </c>
      <c r="B10" s="1506">
        <v>76750</v>
      </c>
      <c r="C10" s="1506">
        <v>12878</v>
      </c>
      <c r="D10" s="1507">
        <v>952382760</v>
      </c>
      <c r="E10" s="1507">
        <v>8564</v>
      </c>
      <c r="F10" s="1508">
        <f t="shared" ref="F10:F49" si="0">(C10-E10)/E10*100</f>
        <v>50.373657169546938</v>
      </c>
      <c r="G10" s="1508">
        <f t="shared" ref="G10:G49" si="1">C10/B10*100</f>
        <v>16.77915309446254</v>
      </c>
      <c r="H10" s="1509" t="s">
        <v>147</v>
      </c>
      <c r="I10" s="1506">
        <v>183210</v>
      </c>
      <c r="J10" s="1506">
        <v>27829</v>
      </c>
      <c r="K10" s="1507">
        <v>1816637620</v>
      </c>
      <c r="L10" s="1507">
        <v>19040</v>
      </c>
      <c r="M10" s="1508">
        <f t="shared" ref="M10:M48" si="2">(J10-L10)/L10*100</f>
        <v>46.160714285714292</v>
      </c>
      <c r="N10" s="1508">
        <f t="shared" ref="N10:N48" si="3">J10/I10*100</f>
        <v>15.189673052780961</v>
      </c>
    </row>
    <row r="11" spans="1:14" ht="18" customHeight="1" x14ac:dyDescent="0.2">
      <c r="A11" s="1505" t="s">
        <v>146</v>
      </c>
      <c r="B11" s="1506">
        <v>165360</v>
      </c>
      <c r="C11" s="1506">
        <v>30576</v>
      </c>
      <c r="D11" s="1507">
        <v>1840229650</v>
      </c>
      <c r="E11" s="1507">
        <v>25568</v>
      </c>
      <c r="F11" s="1508">
        <f t="shared" si="0"/>
        <v>19.586983729662077</v>
      </c>
      <c r="G11" s="1508">
        <f t="shared" si="1"/>
        <v>18.490566037735849</v>
      </c>
      <c r="H11" s="1509" t="s">
        <v>1217</v>
      </c>
      <c r="I11" s="1506">
        <v>53940</v>
      </c>
      <c r="J11" s="1506">
        <v>12193</v>
      </c>
      <c r="K11" s="1507">
        <v>738323530</v>
      </c>
      <c r="L11" s="1507">
        <v>8511</v>
      </c>
      <c r="M11" s="1508">
        <f t="shared" si="2"/>
        <v>43.261661379391377</v>
      </c>
      <c r="N11" s="1508">
        <f t="shared" si="3"/>
        <v>22.604746014089731</v>
      </c>
    </row>
    <row r="12" spans="1:14" ht="18" customHeight="1" x14ac:dyDescent="0.2">
      <c r="A12" s="1505" t="s">
        <v>1471</v>
      </c>
      <c r="B12" s="1506">
        <v>39890</v>
      </c>
      <c r="C12" s="1506">
        <v>5675</v>
      </c>
      <c r="D12" s="1507">
        <v>359351160</v>
      </c>
      <c r="E12" s="1507">
        <v>4809</v>
      </c>
      <c r="F12" s="1508">
        <f t="shared" si="0"/>
        <v>18.007901850696612</v>
      </c>
      <c r="G12" s="1508">
        <f t="shared" si="1"/>
        <v>14.226623213838055</v>
      </c>
      <c r="H12" s="1509" t="s">
        <v>1218</v>
      </c>
      <c r="I12" s="1506">
        <v>55080</v>
      </c>
      <c r="J12" s="1506">
        <v>12159</v>
      </c>
      <c r="K12" s="1507">
        <v>854731775</v>
      </c>
      <c r="L12" s="1507">
        <v>7025</v>
      </c>
      <c r="M12" s="1508">
        <f t="shared" si="2"/>
        <v>73.081850533807824</v>
      </c>
      <c r="N12" s="1508">
        <f t="shared" si="3"/>
        <v>22.075163398692808</v>
      </c>
    </row>
    <row r="13" spans="1:14" ht="18" customHeight="1" x14ac:dyDescent="0.2">
      <c r="A13" s="1505" t="s">
        <v>925</v>
      </c>
      <c r="B13" s="1506">
        <v>87300</v>
      </c>
      <c r="C13" s="1506">
        <v>16373</v>
      </c>
      <c r="D13" s="1507">
        <v>1141698125</v>
      </c>
      <c r="E13" s="1507">
        <v>11863</v>
      </c>
      <c r="F13" s="1508">
        <f t="shared" si="0"/>
        <v>38.017364916125764</v>
      </c>
      <c r="G13" s="1508">
        <f t="shared" si="1"/>
        <v>18.754868270332185</v>
      </c>
      <c r="H13" s="1509" t="s">
        <v>1219</v>
      </c>
      <c r="I13" s="1506">
        <v>31800</v>
      </c>
      <c r="J13" s="1506">
        <v>4646</v>
      </c>
      <c r="K13" s="1507">
        <v>325325290</v>
      </c>
      <c r="L13" s="1507">
        <v>3920</v>
      </c>
      <c r="M13" s="1508">
        <f t="shared" si="2"/>
        <v>18.520408163265305</v>
      </c>
      <c r="N13" s="1508">
        <f t="shared" si="3"/>
        <v>14.610062893081761</v>
      </c>
    </row>
    <row r="14" spans="1:14" ht="18" customHeight="1" x14ac:dyDescent="0.2">
      <c r="A14" s="1505" t="s">
        <v>927</v>
      </c>
      <c r="B14" s="1506">
        <v>71520</v>
      </c>
      <c r="C14" s="1506">
        <v>17220</v>
      </c>
      <c r="D14" s="1507">
        <v>1010394680</v>
      </c>
      <c r="E14" s="1507">
        <v>12555</v>
      </c>
      <c r="F14" s="1508">
        <f t="shared" si="0"/>
        <v>37.156511350059738</v>
      </c>
      <c r="G14" s="1508">
        <f t="shared" si="1"/>
        <v>24.077181208053691</v>
      </c>
      <c r="H14" s="1509" t="s">
        <v>926</v>
      </c>
      <c r="I14" s="1506">
        <v>70310</v>
      </c>
      <c r="J14" s="1506">
        <v>17589</v>
      </c>
      <c r="K14" s="1507">
        <v>1116201125</v>
      </c>
      <c r="L14" s="1507">
        <v>13108</v>
      </c>
      <c r="M14" s="1508">
        <f t="shared" si="2"/>
        <v>34.185230393652731</v>
      </c>
      <c r="N14" s="1508">
        <f t="shared" si="3"/>
        <v>25.016356137107099</v>
      </c>
    </row>
    <row r="15" spans="1:14" ht="18" customHeight="1" x14ac:dyDescent="0.2">
      <c r="A15" s="1505" t="s">
        <v>1548</v>
      </c>
      <c r="B15" s="1506">
        <v>1446040</v>
      </c>
      <c r="C15" s="1506">
        <v>527660</v>
      </c>
      <c r="D15" s="1507">
        <v>37309214995</v>
      </c>
      <c r="E15" s="1507">
        <v>415928</v>
      </c>
      <c r="F15" s="1508">
        <f t="shared" si="0"/>
        <v>26.863303264026467</v>
      </c>
      <c r="G15" s="1508">
        <f t="shared" si="1"/>
        <v>36.490000276617522</v>
      </c>
      <c r="H15" s="1509" t="s">
        <v>1490</v>
      </c>
      <c r="I15" s="1506">
        <v>324150</v>
      </c>
      <c r="J15" s="1506">
        <v>75102</v>
      </c>
      <c r="K15" s="1507">
        <v>5367967800</v>
      </c>
      <c r="L15" s="1507">
        <v>60661</v>
      </c>
      <c r="M15" s="1508">
        <f t="shared" si="2"/>
        <v>23.806069797728359</v>
      </c>
      <c r="N15" s="1508">
        <f t="shared" si="3"/>
        <v>23.168903285515967</v>
      </c>
    </row>
    <row r="16" spans="1:14" ht="18" customHeight="1" x14ac:dyDescent="0.2">
      <c r="A16" s="1505" t="s">
        <v>928</v>
      </c>
      <c r="B16" s="1506">
        <v>579660</v>
      </c>
      <c r="C16" s="1506">
        <v>168196</v>
      </c>
      <c r="D16" s="1507">
        <v>11250236730</v>
      </c>
      <c r="E16" s="1507">
        <v>123828</v>
      </c>
      <c r="F16" s="1508">
        <f t="shared" si="0"/>
        <v>35.830345317698743</v>
      </c>
      <c r="G16" s="1508">
        <f t="shared" si="1"/>
        <v>29.016319911672362</v>
      </c>
      <c r="H16" s="1509" t="s">
        <v>929</v>
      </c>
      <c r="I16" s="1506">
        <v>74500</v>
      </c>
      <c r="J16" s="1506">
        <v>9721</v>
      </c>
      <c r="K16" s="1507">
        <v>618657540</v>
      </c>
      <c r="L16" s="1507">
        <v>7463</v>
      </c>
      <c r="M16" s="1508">
        <f t="shared" si="2"/>
        <v>30.255929250971459</v>
      </c>
      <c r="N16" s="1508">
        <f t="shared" si="3"/>
        <v>13.048322147651007</v>
      </c>
    </row>
    <row r="17" spans="1:14" ht="18" customHeight="1" x14ac:dyDescent="0.2">
      <c r="A17" s="1505" t="s">
        <v>930</v>
      </c>
      <c r="B17" s="1506">
        <v>7370</v>
      </c>
      <c r="C17" s="1506">
        <v>2168</v>
      </c>
      <c r="D17" s="1507">
        <v>143160640</v>
      </c>
      <c r="E17" s="1507">
        <v>1029</v>
      </c>
      <c r="F17" s="1508">
        <f t="shared" si="0"/>
        <v>110.68999028182702</v>
      </c>
      <c r="G17" s="1508">
        <f t="shared" si="1"/>
        <v>29.416553595658073</v>
      </c>
      <c r="H17" s="1509" t="s">
        <v>1491</v>
      </c>
      <c r="I17" s="1506">
        <v>85250</v>
      </c>
      <c r="J17" s="1506">
        <v>24971</v>
      </c>
      <c r="K17" s="1507">
        <v>1750469060</v>
      </c>
      <c r="L17" s="1507">
        <v>19095</v>
      </c>
      <c r="M17" s="1508">
        <f t="shared" si="2"/>
        <v>30.772453521864364</v>
      </c>
      <c r="N17" s="1508">
        <f t="shared" si="3"/>
        <v>29.291495601173022</v>
      </c>
    </row>
    <row r="18" spans="1:14" ht="18" customHeight="1" x14ac:dyDescent="0.2">
      <c r="A18" s="1505" t="s">
        <v>1472</v>
      </c>
      <c r="B18" s="1506">
        <v>30960</v>
      </c>
      <c r="C18" s="1506">
        <v>7653</v>
      </c>
      <c r="D18" s="1507">
        <v>482245895</v>
      </c>
      <c r="E18" s="1507">
        <v>5020</v>
      </c>
      <c r="F18" s="1508">
        <f t="shared" si="0"/>
        <v>52.450199203187253</v>
      </c>
      <c r="G18" s="1508">
        <f t="shared" si="1"/>
        <v>24.718992248062015</v>
      </c>
      <c r="H18" s="1509" t="s">
        <v>1492</v>
      </c>
      <c r="I18" s="1506">
        <v>57500</v>
      </c>
      <c r="J18" s="1506">
        <v>13338</v>
      </c>
      <c r="K18" s="1507">
        <v>778466280</v>
      </c>
      <c r="L18" s="1507">
        <v>8992</v>
      </c>
      <c r="M18" s="1508">
        <f t="shared" si="2"/>
        <v>48.331850533807831</v>
      </c>
      <c r="N18" s="1508">
        <f t="shared" si="3"/>
        <v>23.196521739130436</v>
      </c>
    </row>
    <row r="19" spans="1:14" ht="18" customHeight="1" x14ac:dyDescent="0.2">
      <c r="A19" s="1505" t="s">
        <v>931</v>
      </c>
      <c r="B19" s="1506">
        <v>270940</v>
      </c>
      <c r="C19" s="1506">
        <v>83097</v>
      </c>
      <c r="D19" s="1507">
        <v>5223925795</v>
      </c>
      <c r="E19" s="1507">
        <v>65361</v>
      </c>
      <c r="F19" s="1508">
        <f t="shared" si="0"/>
        <v>27.135447744067566</v>
      </c>
      <c r="G19" s="1508">
        <f t="shared" si="1"/>
        <v>30.669890012548905</v>
      </c>
      <c r="H19" s="1509" t="s">
        <v>1493</v>
      </c>
      <c r="I19" s="1506">
        <v>20790</v>
      </c>
      <c r="J19" s="1506">
        <v>3051</v>
      </c>
      <c r="K19" s="1507">
        <v>205051600</v>
      </c>
      <c r="L19" s="1507">
        <v>2183</v>
      </c>
      <c r="M19" s="1508">
        <f t="shared" si="2"/>
        <v>39.761795693999083</v>
      </c>
      <c r="N19" s="1508">
        <f t="shared" si="3"/>
        <v>14.675324675324674</v>
      </c>
    </row>
    <row r="20" spans="1:14" ht="18" customHeight="1" x14ac:dyDescent="0.2">
      <c r="A20" s="1505" t="s">
        <v>1473</v>
      </c>
      <c r="B20" s="1506">
        <v>321870</v>
      </c>
      <c r="C20" s="1506">
        <v>91813</v>
      </c>
      <c r="D20" s="1507">
        <v>5612763300</v>
      </c>
      <c r="E20" s="1507">
        <v>77358</v>
      </c>
      <c r="F20" s="1508">
        <f t="shared" si="0"/>
        <v>18.685850202952505</v>
      </c>
      <c r="G20" s="1508">
        <f t="shared" si="1"/>
        <v>28.524870289247211</v>
      </c>
      <c r="H20" s="1509" t="s">
        <v>1494</v>
      </c>
      <c r="I20" s="1506">
        <v>401570</v>
      </c>
      <c r="J20" s="1506">
        <v>140151</v>
      </c>
      <c r="K20" s="1507">
        <v>9550226645</v>
      </c>
      <c r="L20" s="1507">
        <v>103109</v>
      </c>
      <c r="M20" s="1508">
        <f t="shared" si="2"/>
        <v>35.925088983502896</v>
      </c>
      <c r="N20" s="1508">
        <f t="shared" si="3"/>
        <v>34.900764499340092</v>
      </c>
    </row>
    <row r="21" spans="1:14" ht="18" customHeight="1" x14ac:dyDescent="0.2">
      <c r="A21" s="1505" t="s">
        <v>933</v>
      </c>
      <c r="B21" s="1506">
        <v>29460</v>
      </c>
      <c r="C21" s="1506">
        <v>8071</v>
      </c>
      <c r="D21" s="1507">
        <v>480963120</v>
      </c>
      <c r="E21" s="1507">
        <v>5497</v>
      </c>
      <c r="F21" s="1508">
        <f t="shared" si="0"/>
        <v>46.825541204293252</v>
      </c>
      <c r="G21" s="1508">
        <f t="shared" si="1"/>
        <v>27.396469789545147</v>
      </c>
      <c r="H21" s="1509" t="s">
        <v>932</v>
      </c>
      <c r="I21" s="1506">
        <v>493720</v>
      </c>
      <c r="J21" s="1506">
        <v>101017</v>
      </c>
      <c r="K21" s="1507">
        <v>7179504110</v>
      </c>
      <c r="L21" s="1507">
        <v>67239</v>
      </c>
      <c r="M21" s="1508">
        <f t="shared" si="2"/>
        <v>50.235726289802052</v>
      </c>
      <c r="N21" s="1508">
        <f t="shared" si="3"/>
        <v>20.460382402981448</v>
      </c>
    </row>
    <row r="22" spans="1:14" ht="18" customHeight="1" x14ac:dyDescent="0.2">
      <c r="A22" s="1505" t="s">
        <v>935</v>
      </c>
      <c r="B22" s="1506">
        <v>59260</v>
      </c>
      <c r="C22" s="1506">
        <v>9037</v>
      </c>
      <c r="D22" s="1507">
        <v>641499810</v>
      </c>
      <c r="E22" s="1507">
        <v>5297</v>
      </c>
      <c r="F22" s="1508">
        <f t="shared" si="0"/>
        <v>70.606003398149895</v>
      </c>
      <c r="G22" s="1508">
        <f t="shared" si="1"/>
        <v>15.249746878164022</v>
      </c>
      <c r="H22" s="1509" t="s">
        <v>934</v>
      </c>
      <c r="I22" s="1506">
        <v>147520</v>
      </c>
      <c r="J22" s="1506">
        <v>32596</v>
      </c>
      <c r="K22" s="1507">
        <v>2032664755</v>
      </c>
      <c r="L22" s="1507">
        <v>24960</v>
      </c>
      <c r="M22" s="1508">
        <f t="shared" si="2"/>
        <v>30.592948717948719</v>
      </c>
      <c r="N22" s="1508">
        <f t="shared" si="3"/>
        <v>22.095986984815617</v>
      </c>
    </row>
    <row r="23" spans="1:14" ht="18" customHeight="1" x14ac:dyDescent="0.2">
      <c r="A23" s="1505" t="s">
        <v>635</v>
      </c>
      <c r="B23" s="1506">
        <v>11780</v>
      </c>
      <c r="C23" s="1506">
        <v>1895</v>
      </c>
      <c r="D23" s="1507">
        <v>134532450</v>
      </c>
      <c r="E23" s="1507">
        <v>1422</v>
      </c>
      <c r="F23" s="1508">
        <f t="shared" si="0"/>
        <v>33.26300984528833</v>
      </c>
      <c r="G23" s="1508">
        <f t="shared" si="1"/>
        <v>16.086587436332767</v>
      </c>
      <c r="H23" s="1509" t="s">
        <v>936</v>
      </c>
      <c r="I23" s="1506">
        <v>161080</v>
      </c>
      <c r="J23" s="1506">
        <v>29722</v>
      </c>
      <c r="K23" s="1507">
        <v>2186486230</v>
      </c>
      <c r="L23" s="1507">
        <v>19622</v>
      </c>
      <c r="M23" s="1508">
        <f t="shared" si="2"/>
        <v>51.472836611966159</v>
      </c>
      <c r="N23" s="1508">
        <f t="shared" si="3"/>
        <v>18.45170101812764</v>
      </c>
    </row>
    <row r="24" spans="1:14" ht="18" customHeight="1" x14ac:dyDescent="0.2">
      <c r="A24" s="1505" t="s">
        <v>1474</v>
      </c>
      <c r="B24" s="1506">
        <v>48520</v>
      </c>
      <c r="C24" s="1506">
        <v>12915</v>
      </c>
      <c r="D24" s="1507">
        <v>829510985</v>
      </c>
      <c r="E24" s="1507">
        <v>9567</v>
      </c>
      <c r="F24" s="1508">
        <f t="shared" si="0"/>
        <v>34.995296331138285</v>
      </c>
      <c r="G24" s="1508">
        <f t="shared" si="1"/>
        <v>26.617889530090682</v>
      </c>
      <c r="H24" s="1509" t="s">
        <v>1495</v>
      </c>
      <c r="I24" s="1506">
        <v>297560</v>
      </c>
      <c r="J24" s="1506">
        <v>60635</v>
      </c>
      <c r="K24" s="1507">
        <v>3852697805</v>
      </c>
      <c r="L24" s="1507">
        <v>46324</v>
      </c>
      <c r="M24" s="1508">
        <f t="shared" si="2"/>
        <v>30.893273465158451</v>
      </c>
      <c r="N24" s="1508">
        <f t="shared" si="3"/>
        <v>20.377402876730745</v>
      </c>
    </row>
    <row r="25" spans="1:14" ht="18" customHeight="1" x14ac:dyDescent="0.2">
      <c r="A25" s="1505" t="s">
        <v>1475</v>
      </c>
      <c r="B25" s="1506">
        <v>29940</v>
      </c>
      <c r="C25" s="1506">
        <v>7726</v>
      </c>
      <c r="D25" s="1507">
        <v>543286590</v>
      </c>
      <c r="E25" s="1507">
        <v>5810</v>
      </c>
      <c r="F25" s="1508">
        <f t="shared" si="0"/>
        <v>32.977624784853695</v>
      </c>
      <c r="G25" s="1508">
        <f t="shared" si="1"/>
        <v>25.804943219772881</v>
      </c>
      <c r="H25" s="1509" t="s">
        <v>1496</v>
      </c>
      <c r="I25" s="1506">
        <v>89060</v>
      </c>
      <c r="J25" s="1506">
        <v>13798</v>
      </c>
      <c r="K25" s="1507">
        <v>825664400</v>
      </c>
      <c r="L25" s="1507">
        <v>7610</v>
      </c>
      <c r="M25" s="1508">
        <f t="shared" si="2"/>
        <v>81.314060446780559</v>
      </c>
      <c r="N25" s="1508">
        <f t="shared" si="3"/>
        <v>15.492926117224343</v>
      </c>
    </row>
    <row r="26" spans="1:14" ht="18" customHeight="1" x14ac:dyDescent="0.2">
      <c r="A26" s="1505" t="s">
        <v>1476</v>
      </c>
      <c r="B26" s="1506">
        <v>36550</v>
      </c>
      <c r="C26" s="1506">
        <v>7634</v>
      </c>
      <c r="D26" s="1507">
        <v>528492430</v>
      </c>
      <c r="E26" s="1507">
        <v>6356</v>
      </c>
      <c r="F26" s="1508">
        <f t="shared" si="0"/>
        <v>20.106985525487726</v>
      </c>
      <c r="G26" s="1508">
        <f t="shared" si="1"/>
        <v>20.886456908344734</v>
      </c>
      <c r="H26" s="1509" t="s">
        <v>1497</v>
      </c>
      <c r="I26" s="1506">
        <v>232920</v>
      </c>
      <c r="J26" s="1506">
        <v>91628</v>
      </c>
      <c r="K26" s="1507">
        <v>5593183825</v>
      </c>
      <c r="L26" s="1507">
        <v>74342</v>
      </c>
      <c r="M26" s="1508">
        <f t="shared" si="2"/>
        <v>23.251997524952248</v>
      </c>
      <c r="N26" s="1508">
        <f t="shared" si="3"/>
        <v>39.338828782414566</v>
      </c>
    </row>
    <row r="27" spans="1:14" ht="18" customHeight="1" x14ac:dyDescent="0.2">
      <c r="A27" s="1505" t="s">
        <v>1512</v>
      </c>
      <c r="B27" s="1506">
        <v>55600</v>
      </c>
      <c r="C27" s="1506">
        <v>27407</v>
      </c>
      <c r="D27" s="1507">
        <v>1872011480</v>
      </c>
      <c r="E27" s="1507">
        <v>23778</v>
      </c>
      <c r="F27" s="1508">
        <f t="shared" si="0"/>
        <v>15.262006897131803</v>
      </c>
      <c r="G27" s="1508">
        <f t="shared" si="1"/>
        <v>49.293165467625897</v>
      </c>
      <c r="H27" s="1509" t="s">
        <v>1498</v>
      </c>
      <c r="I27" s="1506">
        <v>31150</v>
      </c>
      <c r="J27" s="1506">
        <v>3779</v>
      </c>
      <c r="K27" s="1507">
        <v>232101920</v>
      </c>
      <c r="L27" s="1507">
        <v>3210</v>
      </c>
      <c r="M27" s="1508">
        <f t="shared" si="2"/>
        <v>17.725856697819314</v>
      </c>
      <c r="N27" s="1508">
        <f t="shared" si="3"/>
        <v>12.131621187800963</v>
      </c>
    </row>
    <row r="28" spans="1:14" ht="18" customHeight="1" x14ac:dyDescent="0.2">
      <c r="A28" s="1505" t="s">
        <v>1513</v>
      </c>
      <c r="B28" s="1506">
        <v>61060</v>
      </c>
      <c r="C28" s="1506">
        <v>9705</v>
      </c>
      <c r="D28" s="1507">
        <v>624858765</v>
      </c>
      <c r="E28" s="1507">
        <v>8527</v>
      </c>
      <c r="F28" s="1508">
        <f t="shared" si="0"/>
        <v>13.814940776357453</v>
      </c>
      <c r="G28" s="1508">
        <f t="shared" si="1"/>
        <v>15.894202423845396</v>
      </c>
      <c r="H28" s="1509" t="s">
        <v>1499</v>
      </c>
      <c r="I28" s="1506">
        <v>71720</v>
      </c>
      <c r="J28" s="1506">
        <v>15281</v>
      </c>
      <c r="K28" s="1507">
        <v>896819320</v>
      </c>
      <c r="L28" s="1507">
        <v>12188</v>
      </c>
      <c r="M28" s="1508">
        <f t="shared" si="2"/>
        <v>25.377420413521495</v>
      </c>
      <c r="N28" s="1508">
        <f t="shared" si="3"/>
        <v>21.306469604015614</v>
      </c>
    </row>
    <row r="29" spans="1:14" ht="18" customHeight="1" x14ac:dyDescent="0.2">
      <c r="A29" s="1505" t="s">
        <v>1514</v>
      </c>
      <c r="B29" s="1506">
        <v>639790</v>
      </c>
      <c r="C29" s="1506">
        <v>177214</v>
      </c>
      <c r="D29" s="1507">
        <v>12392152470</v>
      </c>
      <c r="E29" s="1507">
        <v>139036</v>
      </c>
      <c r="F29" s="1508">
        <f t="shared" si="0"/>
        <v>27.459075347392041</v>
      </c>
      <c r="G29" s="1508">
        <f t="shared" si="1"/>
        <v>27.698776160927807</v>
      </c>
      <c r="H29" s="1509" t="s">
        <v>903</v>
      </c>
      <c r="I29" s="1506">
        <v>86410</v>
      </c>
      <c r="J29" s="1506">
        <v>13571</v>
      </c>
      <c r="K29" s="1507">
        <v>869011840</v>
      </c>
      <c r="L29" s="1507">
        <v>9758</v>
      </c>
      <c r="M29" s="1508">
        <f t="shared" si="2"/>
        <v>39.075630252100844</v>
      </c>
      <c r="N29" s="1508">
        <f t="shared" si="3"/>
        <v>15.705358176137022</v>
      </c>
    </row>
    <row r="30" spans="1:14" ht="18" customHeight="1" x14ac:dyDescent="0.2">
      <c r="A30" s="1505" t="s">
        <v>1516</v>
      </c>
      <c r="B30" s="1506">
        <v>118560</v>
      </c>
      <c r="C30" s="1506">
        <v>39779</v>
      </c>
      <c r="D30" s="1507">
        <v>2439309905</v>
      </c>
      <c r="E30" s="1507">
        <v>29532</v>
      </c>
      <c r="F30" s="1508">
        <f t="shared" si="0"/>
        <v>34.697954760937286</v>
      </c>
      <c r="G30" s="1508">
        <f t="shared" si="1"/>
        <v>33.551788124156545</v>
      </c>
      <c r="H30" s="1509" t="s">
        <v>1515</v>
      </c>
      <c r="I30" s="1506">
        <v>163270</v>
      </c>
      <c r="J30" s="1506">
        <v>32960</v>
      </c>
      <c r="K30" s="1507">
        <v>2219126355</v>
      </c>
      <c r="L30" s="1507">
        <v>21210</v>
      </c>
      <c r="M30" s="1508">
        <f t="shared" si="2"/>
        <v>55.398396982555397</v>
      </c>
      <c r="N30" s="1508">
        <f t="shared" si="3"/>
        <v>20.187419611686163</v>
      </c>
    </row>
    <row r="31" spans="1:14" ht="18" customHeight="1" x14ac:dyDescent="0.2">
      <c r="A31" s="1505" t="s">
        <v>1517</v>
      </c>
      <c r="B31" s="1506">
        <v>43110</v>
      </c>
      <c r="C31" s="1506">
        <v>8411</v>
      </c>
      <c r="D31" s="1507">
        <v>471732300</v>
      </c>
      <c r="E31" s="1507">
        <v>6571</v>
      </c>
      <c r="F31" s="1508">
        <f t="shared" si="0"/>
        <v>28.001826206056919</v>
      </c>
      <c r="G31" s="1508">
        <f t="shared" si="1"/>
        <v>19.510554395731848</v>
      </c>
      <c r="H31" s="1509" t="s">
        <v>1500</v>
      </c>
      <c r="I31" s="1506">
        <v>86760</v>
      </c>
      <c r="J31" s="1506">
        <v>14692</v>
      </c>
      <c r="K31" s="1507">
        <v>1055999365</v>
      </c>
      <c r="L31" s="1507">
        <v>10846</v>
      </c>
      <c r="M31" s="1508">
        <f t="shared" si="2"/>
        <v>35.460077447907061</v>
      </c>
      <c r="N31" s="1508">
        <f t="shared" si="3"/>
        <v>16.934071000461042</v>
      </c>
    </row>
    <row r="32" spans="1:14" ht="18" customHeight="1" x14ac:dyDescent="0.2">
      <c r="A32" s="1505" t="s">
        <v>1518</v>
      </c>
      <c r="B32" s="1506">
        <v>123360</v>
      </c>
      <c r="C32" s="1506">
        <v>30382</v>
      </c>
      <c r="D32" s="1507">
        <v>1940579505</v>
      </c>
      <c r="E32" s="1507">
        <v>21084</v>
      </c>
      <c r="F32" s="1508">
        <f t="shared" si="0"/>
        <v>44.099791310946692</v>
      </c>
      <c r="G32" s="1508">
        <f t="shared" si="1"/>
        <v>24.628728923476007</v>
      </c>
      <c r="H32" s="1509" t="s">
        <v>1501</v>
      </c>
      <c r="I32" s="1506">
        <v>73590</v>
      </c>
      <c r="J32" s="1506">
        <v>11261</v>
      </c>
      <c r="K32" s="1507">
        <v>788409665</v>
      </c>
      <c r="L32" s="1507">
        <v>6896</v>
      </c>
      <c r="M32" s="1508">
        <f t="shared" si="2"/>
        <v>63.297563805104403</v>
      </c>
      <c r="N32" s="1508">
        <f t="shared" si="3"/>
        <v>15.30235086288898</v>
      </c>
    </row>
    <row r="33" spans="1:14" ht="18" customHeight="1" x14ac:dyDescent="0.2">
      <c r="A33" s="1505" t="s">
        <v>1477</v>
      </c>
      <c r="B33" s="1506">
        <v>240590</v>
      </c>
      <c r="C33" s="1506">
        <v>55769</v>
      </c>
      <c r="D33" s="1507">
        <v>4160547005</v>
      </c>
      <c r="E33" s="1507">
        <v>45590</v>
      </c>
      <c r="F33" s="1508">
        <f t="shared" si="0"/>
        <v>22.327264751041895</v>
      </c>
      <c r="G33" s="1508">
        <f t="shared" si="1"/>
        <v>23.180098923479779</v>
      </c>
      <c r="H33" s="1509" t="s">
        <v>1519</v>
      </c>
      <c r="I33" s="1506">
        <v>182230</v>
      </c>
      <c r="J33" s="1506">
        <v>71606</v>
      </c>
      <c r="K33" s="1507">
        <v>4742857275</v>
      </c>
      <c r="L33" s="1507">
        <v>57265</v>
      </c>
      <c r="M33" s="1508">
        <f t="shared" si="2"/>
        <v>25.043220116999915</v>
      </c>
      <c r="N33" s="1508">
        <f t="shared" si="3"/>
        <v>39.294298414092083</v>
      </c>
    </row>
    <row r="34" spans="1:14" ht="18" customHeight="1" x14ac:dyDescent="0.2">
      <c r="A34" s="1505" t="s">
        <v>1478</v>
      </c>
      <c r="B34" s="1506">
        <v>207350</v>
      </c>
      <c r="C34" s="1506">
        <v>36245</v>
      </c>
      <c r="D34" s="1507">
        <v>2901373890</v>
      </c>
      <c r="E34" s="1507">
        <v>27178</v>
      </c>
      <c r="F34" s="1508">
        <f t="shared" si="0"/>
        <v>33.361542424019426</v>
      </c>
      <c r="G34" s="1508">
        <f t="shared" si="1"/>
        <v>17.480106100795755</v>
      </c>
      <c r="H34" s="1509" t="s">
        <v>1520</v>
      </c>
      <c r="I34" s="1506">
        <v>273920</v>
      </c>
      <c r="J34" s="1506">
        <v>52029</v>
      </c>
      <c r="K34" s="1507">
        <v>3570714150</v>
      </c>
      <c r="L34" s="1507">
        <v>38432</v>
      </c>
      <c r="M34" s="1508">
        <f t="shared" si="2"/>
        <v>35.379371357202331</v>
      </c>
      <c r="N34" s="1508">
        <f t="shared" si="3"/>
        <v>18.994231892523363</v>
      </c>
    </row>
    <row r="35" spans="1:14" ht="18" customHeight="1" x14ac:dyDescent="0.2">
      <c r="A35" s="1505" t="s">
        <v>1521</v>
      </c>
      <c r="B35" s="1506">
        <v>44930</v>
      </c>
      <c r="C35" s="1506">
        <v>20602</v>
      </c>
      <c r="D35" s="1507">
        <v>1366682120</v>
      </c>
      <c r="E35" s="1507">
        <v>16876</v>
      </c>
      <c r="F35" s="1508">
        <f t="shared" si="0"/>
        <v>22.078691633088411</v>
      </c>
      <c r="G35" s="1508">
        <f t="shared" si="1"/>
        <v>45.853549966614729</v>
      </c>
      <c r="H35" s="1509" t="s">
        <v>1502</v>
      </c>
      <c r="I35" s="1506">
        <v>32180</v>
      </c>
      <c r="J35" s="1506">
        <v>3559</v>
      </c>
      <c r="K35" s="1507">
        <v>217743660</v>
      </c>
      <c r="L35" s="1507">
        <v>2948</v>
      </c>
      <c r="M35" s="1508">
        <f t="shared" si="2"/>
        <v>20.725915875169605</v>
      </c>
      <c r="N35" s="1508">
        <f t="shared" si="3"/>
        <v>11.059664387818522</v>
      </c>
    </row>
    <row r="36" spans="1:14" ht="18" customHeight="1" x14ac:dyDescent="0.2">
      <c r="A36" s="1505" t="s">
        <v>1479</v>
      </c>
      <c r="B36" s="1506">
        <v>94780</v>
      </c>
      <c r="C36" s="1506">
        <v>33215</v>
      </c>
      <c r="D36" s="1507">
        <v>2155924085</v>
      </c>
      <c r="E36" s="1507">
        <v>25389</v>
      </c>
      <c r="F36" s="1508">
        <f t="shared" si="0"/>
        <v>30.824372759856633</v>
      </c>
      <c r="G36" s="1508">
        <f t="shared" si="1"/>
        <v>35.044313146233378</v>
      </c>
      <c r="H36" s="1509" t="s">
        <v>1503</v>
      </c>
      <c r="I36" s="1506">
        <v>41760</v>
      </c>
      <c r="J36" s="1506">
        <v>9836</v>
      </c>
      <c r="K36" s="1507">
        <v>607755995</v>
      </c>
      <c r="L36" s="1507">
        <v>6963</v>
      </c>
      <c r="M36" s="1508">
        <f t="shared" si="2"/>
        <v>41.260950739623723</v>
      </c>
      <c r="N36" s="1508">
        <f t="shared" si="3"/>
        <v>23.553639846743295</v>
      </c>
    </row>
    <row r="37" spans="1:14" ht="18" customHeight="1" x14ac:dyDescent="0.2">
      <c r="A37" s="1505" t="s">
        <v>1480</v>
      </c>
      <c r="B37" s="1506">
        <v>117350</v>
      </c>
      <c r="C37" s="1506">
        <v>25963</v>
      </c>
      <c r="D37" s="1507">
        <v>2048162435</v>
      </c>
      <c r="E37" s="1507">
        <v>19872</v>
      </c>
      <c r="F37" s="1508">
        <f t="shared" si="0"/>
        <v>30.651167471819647</v>
      </c>
      <c r="G37" s="1508">
        <f t="shared" si="1"/>
        <v>22.124414145717939</v>
      </c>
      <c r="H37" s="1509" t="s">
        <v>1504</v>
      </c>
      <c r="I37" s="1506">
        <v>127700</v>
      </c>
      <c r="J37" s="1506">
        <v>25815</v>
      </c>
      <c r="K37" s="1507">
        <v>1637278890</v>
      </c>
      <c r="L37" s="1507">
        <v>17685</v>
      </c>
      <c r="M37" s="1508">
        <f t="shared" si="2"/>
        <v>45.971162001696356</v>
      </c>
      <c r="N37" s="1508">
        <f t="shared" si="3"/>
        <v>20.215348472983553</v>
      </c>
    </row>
    <row r="38" spans="1:14" ht="18" customHeight="1" x14ac:dyDescent="0.2">
      <c r="A38" s="1505" t="s">
        <v>1481</v>
      </c>
      <c r="B38" s="1506">
        <v>43610</v>
      </c>
      <c r="C38" s="1506">
        <v>15667</v>
      </c>
      <c r="D38" s="1507">
        <v>1025479890</v>
      </c>
      <c r="E38" s="1507">
        <v>12913</v>
      </c>
      <c r="F38" s="1508">
        <f t="shared" si="0"/>
        <v>21.327344536513589</v>
      </c>
      <c r="G38" s="1508">
        <f t="shared" si="1"/>
        <v>35.925246503095622</v>
      </c>
      <c r="H38" s="1509" t="s">
        <v>1669</v>
      </c>
      <c r="I38" s="1506">
        <v>165430</v>
      </c>
      <c r="J38" s="1506">
        <v>30577</v>
      </c>
      <c r="K38" s="1507">
        <v>1762494260</v>
      </c>
      <c r="L38" s="1507">
        <v>19533</v>
      </c>
      <c r="M38" s="1508">
        <f t="shared" si="2"/>
        <v>56.540213996825884</v>
      </c>
      <c r="N38" s="1508">
        <f t="shared" si="3"/>
        <v>18.483346430514416</v>
      </c>
    </row>
    <row r="39" spans="1:14" ht="18" customHeight="1" x14ac:dyDescent="0.2">
      <c r="A39" s="1505" t="s">
        <v>1522</v>
      </c>
      <c r="B39" s="1506">
        <v>115330</v>
      </c>
      <c r="C39" s="1506">
        <v>22590</v>
      </c>
      <c r="D39" s="1507">
        <v>1707775280</v>
      </c>
      <c r="E39" s="1507">
        <v>17763</v>
      </c>
      <c r="F39" s="1508">
        <f t="shared" si="0"/>
        <v>27.174463773011315</v>
      </c>
      <c r="G39" s="1508">
        <f t="shared" si="1"/>
        <v>19.587271308419318</v>
      </c>
      <c r="H39" s="1509" t="s">
        <v>1670</v>
      </c>
      <c r="I39" s="1506">
        <v>33000</v>
      </c>
      <c r="J39" s="1506">
        <v>2093</v>
      </c>
      <c r="K39" s="1507">
        <v>138629530</v>
      </c>
      <c r="L39" s="1507">
        <v>2235</v>
      </c>
      <c r="M39" s="1508">
        <f t="shared" si="2"/>
        <v>-6.3534675615212528</v>
      </c>
      <c r="N39" s="1508">
        <f t="shared" si="3"/>
        <v>6.3424242424242427</v>
      </c>
    </row>
    <row r="40" spans="1:14" ht="18" customHeight="1" x14ac:dyDescent="0.2">
      <c r="A40" s="1505" t="s">
        <v>1482</v>
      </c>
      <c r="B40" s="1506">
        <v>216770</v>
      </c>
      <c r="C40" s="1506">
        <v>75509</v>
      </c>
      <c r="D40" s="1507">
        <v>4396547890</v>
      </c>
      <c r="E40" s="1507">
        <v>56601</v>
      </c>
      <c r="F40" s="1508">
        <f t="shared" si="0"/>
        <v>33.405770216073918</v>
      </c>
      <c r="G40" s="1508">
        <f t="shared" si="1"/>
        <v>34.83369469945103</v>
      </c>
      <c r="H40" s="1509" t="s">
        <v>1671</v>
      </c>
      <c r="I40" s="1506">
        <v>253390</v>
      </c>
      <c r="J40" s="1506">
        <v>100401</v>
      </c>
      <c r="K40" s="1507">
        <v>6867306045</v>
      </c>
      <c r="L40" s="1507">
        <v>76972</v>
      </c>
      <c r="M40" s="1508">
        <f t="shared" si="2"/>
        <v>30.438341214987268</v>
      </c>
      <c r="N40" s="1508">
        <f t="shared" si="3"/>
        <v>39.623110619992893</v>
      </c>
    </row>
    <row r="41" spans="1:14" ht="18" customHeight="1" x14ac:dyDescent="0.2">
      <c r="A41" s="1505" t="s">
        <v>1483</v>
      </c>
      <c r="B41" s="1506">
        <v>281660</v>
      </c>
      <c r="C41" s="1506">
        <v>55306</v>
      </c>
      <c r="D41" s="1507">
        <v>4026490555</v>
      </c>
      <c r="E41" s="1507">
        <v>37613</v>
      </c>
      <c r="F41" s="1508">
        <f t="shared" si="0"/>
        <v>47.039587376704858</v>
      </c>
      <c r="G41" s="1508">
        <f t="shared" si="1"/>
        <v>19.635731023219485</v>
      </c>
      <c r="H41" s="1509" t="s">
        <v>1523</v>
      </c>
      <c r="I41" s="1506">
        <v>123900</v>
      </c>
      <c r="J41" s="1506">
        <v>23746</v>
      </c>
      <c r="K41" s="1507">
        <v>1423130955</v>
      </c>
      <c r="L41" s="1507">
        <v>16801</v>
      </c>
      <c r="M41" s="1508">
        <f t="shared" si="2"/>
        <v>41.336825188976846</v>
      </c>
      <c r="N41" s="1508">
        <f t="shared" si="3"/>
        <v>19.165456012913641</v>
      </c>
    </row>
    <row r="42" spans="1:14" ht="18" customHeight="1" x14ac:dyDescent="0.2">
      <c r="A42" s="1505" t="s">
        <v>1484</v>
      </c>
      <c r="B42" s="1506">
        <v>98810</v>
      </c>
      <c r="C42" s="1506">
        <v>16258</v>
      </c>
      <c r="D42" s="1507">
        <v>1092136500</v>
      </c>
      <c r="E42" s="1507">
        <v>12347</v>
      </c>
      <c r="F42" s="1508">
        <f t="shared" si="0"/>
        <v>31.675710698955211</v>
      </c>
      <c r="G42" s="1508">
        <f t="shared" si="1"/>
        <v>16.453800222649527</v>
      </c>
      <c r="H42" s="1509" t="s">
        <v>886</v>
      </c>
      <c r="I42" s="1506">
        <v>198720</v>
      </c>
      <c r="J42" s="1506">
        <v>34490</v>
      </c>
      <c r="K42" s="1507">
        <v>2417453565</v>
      </c>
      <c r="L42" s="1507">
        <v>23749</v>
      </c>
      <c r="M42" s="1508">
        <f t="shared" si="2"/>
        <v>45.227167459682512</v>
      </c>
      <c r="N42" s="1508">
        <f t="shared" si="3"/>
        <v>17.356078904991946</v>
      </c>
    </row>
    <row r="43" spans="1:14" ht="18" customHeight="1" x14ac:dyDescent="0.2">
      <c r="A43" s="1505" t="s">
        <v>1485</v>
      </c>
      <c r="B43" s="1506">
        <v>25750</v>
      </c>
      <c r="C43" s="1506">
        <v>4377</v>
      </c>
      <c r="D43" s="1507">
        <v>263473495</v>
      </c>
      <c r="E43" s="1507">
        <v>2701</v>
      </c>
      <c r="F43" s="1508">
        <f t="shared" si="0"/>
        <v>62.051092188078492</v>
      </c>
      <c r="G43" s="1508">
        <f t="shared" si="1"/>
        <v>16.998058252427185</v>
      </c>
      <c r="H43" s="1509" t="s">
        <v>1672</v>
      </c>
      <c r="I43" s="1506">
        <v>14350</v>
      </c>
      <c r="J43" s="1506">
        <v>3125</v>
      </c>
      <c r="K43" s="1507">
        <v>217590160</v>
      </c>
      <c r="L43" s="1507">
        <v>2430</v>
      </c>
      <c r="M43" s="1508">
        <f t="shared" si="2"/>
        <v>28.600823045267486</v>
      </c>
      <c r="N43" s="1508">
        <f t="shared" si="3"/>
        <v>21.777003484320556</v>
      </c>
    </row>
    <row r="44" spans="1:14" ht="18" customHeight="1" x14ac:dyDescent="0.2">
      <c r="A44" s="1505" t="s">
        <v>1486</v>
      </c>
      <c r="B44" s="1506">
        <v>22390</v>
      </c>
      <c r="C44" s="1506">
        <v>2250</v>
      </c>
      <c r="D44" s="1507">
        <v>153462990</v>
      </c>
      <c r="E44" s="1507">
        <v>2752</v>
      </c>
      <c r="F44" s="1508">
        <f t="shared" si="0"/>
        <v>-18.24127906976744</v>
      </c>
      <c r="G44" s="1508">
        <f t="shared" si="1"/>
        <v>10.049129075480124</v>
      </c>
      <c r="H44" s="1509" t="s">
        <v>1673</v>
      </c>
      <c r="I44" s="1506">
        <v>80400</v>
      </c>
      <c r="J44" s="1506">
        <v>15813</v>
      </c>
      <c r="K44" s="1507">
        <v>1104841845</v>
      </c>
      <c r="L44" s="1507">
        <v>12363</v>
      </c>
      <c r="M44" s="1508">
        <f t="shared" si="2"/>
        <v>27.905848095122543</v>
      </c>
      <c r="N44" s="1508">
        <f t="shared" si="3"/>
        <v>19.667910447761194</v>
      </c>
    </row>
    <row r="45" spans="1:14" ht="18" customHeight="1" x14ac:dyDescent="0.2">
      <c r="A45" s="1505" t="s">
        <v>791</v>
      </c>
      <c r="B45" s="1506">
        <v>261630</v>
      </c>
      <c r="C45" s="1506">
        <v>46959</v>
      </c>
      <c r="D45" s="1507">
        <v>2985068180</v>
      </c>
      <c r="E45" s="1507">
        <v>34490</v>
      </c>
      <c r="F45" s="1508">
        <f t="shared" si="0"/>
        <v>36.152507973325605</v>
      </c>
      <c r="G45" s="1508">
        <f t="shared" si="1"/>
        <v>17.948629744295381</v>
      </c>
      <c r="H45" s="1509" t="s">
        <v>790</v>
      </c>
      <c r="I45" s="1506">
        <v>81450</v>
      </c>
      <c r="J45" s="1506">
        <v>15131</v>
      </c>
      <c r="K45" s="1507">
        <v>1347682200</v>
      </c>
      <c r="L45" s="1507">
        <v>13488</v>
      </c>
      <c r="M45" s="1508">
        <f t="shared" si="2"/>
        <v>12.181198102016607</v>
      </c>
      <c r="N45" s="1508">
        <f t="shared" si="3"/>
        <v>18.577041129527316</v>
      </c>
    </row>
    <row r="46" spans="1:14" ht="18" customHeight="1" x14ac:dyDescent="0.2">
      <c r="A46" s="1505" t="s">
        <v>1487</v>
      </c>
      <c r="B46" s="1506">
        <v>20350</v>
      </c>
      <c r="C46" s="1506">
        <v>3156</v>
      </c>
      <c r="D46" s="1507">
        <v>197622370</v>
      </c>
      <c r="E46" s="1507">
        <v>2005</v>
      </c>
      <c r="F46" s="1508">
        <f t="shared" si="0"/>
        <v>57.406483790523687</v>
      </c>
      <c r="G46" s="1508">
        <f t="shared" si="1"/>
        <v>15.508599508599508</v>
      </c>
      <c r="H46" s="1509" t="s">
        <v>792</v>
      </c>
      <c r="I46" s="1506">
        <v>76190</v>
      </c>
      <c r="J46" s="1506">
        <v>34976</v>
      </c>
      <c r="K46" s="1507">
        <v>2210380330</v>
      </c>
      <c r="L46" s="1507">
        <v>30704</v>
      </c>
      <c r="M46" s="1508">
        <f t="shared" si="2"/>
        <v>13.913496612819177</v>
      </c>
      <c r="N46" s="1508">
        <f t="shared" si="3"/>
        <v>45.906286914293219</v>
      </c>
    </row>
    <row r="47" spans="1:14" ht="18" customHeight="1" x14ac:dyDescent="0.2">
      <c r="A47" s="1505" t="s">
        <v>795</v>
      </c>
      <c r="B47" s="1506">
        <v>118330</v>
      </c>
      <c r="C47" s="1506">
        <v>21262</v>
      </c>
      <c r="D47" s="1507">
        <v>1304050695</v>
      </c>
      <c r="E47" s="1507">
        <v>17978</v>
      </c>
      <c r="F47" s="1508">
        <f t="shared" si="0"/>
        <v>18.266770497274447</v>
      </c>
      <c r="G47" s="1508">
        <f t="shared" si="1"/>
        <v>17.96839347587256</v>
      </c>
      <c r="H47" s="1509" t="s">
        <v>793</v>
      </c>
      <c r="I47" s="1506">
        <v>97590</v>
      </c>
      <c r="J47" s="1506">
        <v>15026</v>
      </c>
      <c r="K47" s="1507">
        <v>946497570</v>
      </c>
      <c r="L47" s="1507">
        <v>11171</v>
      </c>
      <c r="M47" s="1508">
        <f t="shared" si="2"/>
        <v>34.508996508817475</v>
      </c>
      <c r="N47" s="1508">
        <f t="shared" si="3"/>
        <v>15.397069371861871</v>
      </c>
    </row>
    <row r="48" spans="1:14" ht="18" customHeight="1" thickBot="1" x14ac:dyDescent="0.25">
      <c r="A48" s="1505" t="s">
        <v>2115</v>
      </c>
      <c r="B48" s="1506">
        <v>427920</v>
      </c>
      <c r="C48" s="1506">
        <v>97541</v>
      </c>
      <c r="D48" s="1507">
        <v>7309942640</v>
      </c>
      <c r="E48" s="1507">
        <v>72382</v>
      </c>
      <c r="F48" s="1508">
        <f t="shared" si="0"/>
        <v>34.758641651239259</v>
      </c>
      <c r="G48" s="1508">
        <f t="shared" si="1"/>
        <v>22.79421387175173</v>
      </c>
      <c r="H48" s="1509" t="s">
        <v>794</v>
      </c>
      <c r="I48" s="1506">
        <v>135010</v>
      </c>
      <c r="J48" s="1506">
        <v>27131</v>
      </c>
      <c r="K48" s="1507">
        <v>1756638175</v>
      </c>
      <c r="L48" s="1507">
        <v>19527</v>
      </c>
      <c r="M48" s="1508">
        <f t="shared" si="2"/>
        <v>38.940953551492811</v>
      </c>
      <c r="N48" s="1508">
        <f t="shared" si="3"/>
        <v>20.095548477890528</v>
      </c>
    </row>
    <row r="49" spans="1:14" ht="18" customHeight="1" thickBot="1" x14ac:dyDescent="0.25">
      <c r="A49" s="1510" t="s">
        <v>1488</v>
      </c>
      <c r="B49" s="1511">
        <v>3558860</v>
      </c>
      <c r="C49" s="1511">
        <v>1334665</v>
      </c>
      <c r="D49" s="1512">
        <v>89573679585</v>
      </c>
      <c r="E49" s="1512">
        <v>1070636</v>
      </c>
      <c r="F49" s="1513">
        <f t="shared" si="0"/>
        <v>24.660949192816233</v>
      </c>
      <c r="G49" s="1513">
        <f t="shared" si="1"/>
        <v>37.502599146917831</v>
      </c>
      <c r="H49" s="1516" t="s">
        <v>645</v>
      </c>
      <c r="I49" s="1517">
        <v>16974100</v>
      </c>
      <c r="J49" s="1517">
        <v>4797863</v>
      </c>
      <c r="K49" s="1517">
        <v>324636453585</v>
      </c>
      <c r="L49" s="1518">
        <v>3725884</v>
      </c>
      <c r="M49" s="1519">
        <f>+(J49-L49)/L49*100</f>
        <v>28.771131897826123</v>
      </c>
      <c r="N49" s="1519">
        <f>+J49/I49*100</f>
        <v>28.265787287691246</v>
      </c>
    </row>
    <row r="50" spans="1:14" ht="18" customHeight="1" x14ac:dyDescent="0.2">
      <c r="A50" s="420" t="s">
        <v>801</v>
      </c>
    </row>
  </sheetData>
  <mergeCells count="2">
    <mergeCell ref="A5:G6"/>
    <mergeCell ref="H5:N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scale="80" fitToWidth="2" orientation="portrait" r:id="rId1"/>
  <headerFooter alignWithMargins="0"/>
  <colBreaks count="1" manualBreakCount="1">
    <brk id="7" min="2" max="49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3"/>
  <sheetViews>
    <sheetView showGridLines="0" workbookViewId="0"/>
  </sheetViews>
  <sheetFormatPr defaultRowHeight="12.75" x14ac:dyDescent="0.2"/>
  <cols>
    <col min="1" max="16384" width="9.140625" style="746"/>
  </cols>
  <sheetData>
    <row r="1" spans="1:1" x14ac:dyDescent="0.2">
      <c r="A1" s="757"/>
    </row>
    <row r="2" spans="1:1" x14ac:dyDescent="0.2">
      <c r="A2" s="757"/>
    </row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7"/>
  <sheetViews>
    <sheetView showGridLines="0" workbookViewId="0">
      <selection activeCell="A14" sqref="A14"/>
    </sheetView>
  </sheetViews>
  <sheetFormatPr defaultRowHeight="12.75" x14ac:dyDescent="0.2"/>
  <cols>
    <col min="1" max="1" width="103.85546875" style="746" customWidth="1"/>
    <col min="2" max="16384" width="9.140625" style="746"/>
  </cols>
  <sheetData>
    <row r="1" spans="1:1" ht="30" x14ac:dyDescent="0.4">
      <c r="A1" s="952" t="s">
        <v>245</v>
      </c>
    </row>
    <row r="2" spans="1:1" ht="30" x14ac:dyDescent="0.4">
      <c r="A2" s="952" t="s">
        <v>246</v>
      </c>
    </row>
    <row r="3" spans="1:1" ht="30" x14ac:dyDescent="0.4">
      <c r="A3" s="952"/>
    </row>
    <row r="4" spans="1:1" ht="25.5" x14ac:dyDescent="0.35">
      <c r="A4" s="956" t="s">
        <v>247</v>
      </c>
    </row>
    <row r="5" spans="1:1" ht="25.5" x14ac:dyDescent="0.35">
      <c r="A5" s="956" t="s">
        <v>244</v>
      </c>
    </row>
    <row r="7" spans="1:1" ht="25.5" x14ac:dyDescent="0.35">
      <c r="A7" s="748"/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 enableFormatConditionsCalculation="0"/>
  <dimension ref="A1:F74"/>
  <sheetViews>
    <sheetView showGridLines="0" zoomScaleNormal="100" workbookViewId="0">
      <selection activeCell="A2" sqref="A2"/>
    </sheetView>
  </sheetViews>
  <sheetFormatPr defaultRowHeight="12" customHeight="1" x14ac:dyDescent="0.2"/>
  <cols>
    <col min="1" max="1" width="77.85546875" style="298" customWidth="1"/>
    <col min="2" max="3" width="16.7109375" style="298" customWidth="1"/>
    <col min="4" max="4" width="71.7109375" style="298" customWidth="1"/>
    <col min="5" max="6" width="16.7109375" style="298" customWidth="1"/>
    <col min="7" max="16384" width="9.140625" style="298"/>
  </cols>
  <sheetData>
    <row r="1" spans="1:6" ht="12" customHeight="1" x14ac:dyDescent="0.2">
      <c r="A1" s="757" t="s">
        <v>349</v>
      </c>
      <c r="B1" s="415"/>
      <c r="C1" s="415"/>
      <c r="D1" s="328"/>
      <c r="E1" s="415"/>
      <c r="F1" s="415"/>
    </row>
    <row r="2" spans="1:6" ht="12" customHeight="1" x14ac:dyDescent="0.2">
      <c r="A2" s="757" t="s">
        <v>350</v>
      </c>
      <c r="B2" s="415"/>
      <c r="C2" s="415"/>
      <c r="D2" s="328"/>
      <c r="E2" s="415"/>
      <c r="F2" s="415"/>
    </row>
    <row r="3" spans="1:6" s="881" customFormat="1" ht="15" customHeight="1" x14ac:dyDescent="0.2">
      <c r="A3" s="1069" t="s">
        <v>1833</v>
      </c>
      <c r="C3" s="1070" t="s">
        <v>1886</v>
      </c>
      <c r="D3" s="1069" t="s">
        <v>1887</v>
      </c>
      <c r="F3" s="1070" t="s">
        <v>1834</v>
      </c>
    </row>
    <row r="4" spans="1:6" s="417" customFormat="1" ht="12" customHeight="1" x14ac:dyDescent="0.2">
      <c r="A4" s="416"/>
      <c r="B4" s="416"/>
      <c r="C4" s="416"/>
      <c r="D4" s="416"/>
      <c r="E4" s="416"/>
      <c r="F4" s="416"/>
    </row>
    <row r="5" spans="1:6" s="417" customFormat="1" ht="18" customHeight="1" x14ac:dyDescent="0.2">
      <c r="A5" s="1904" t="s">
        <v>3019</v>
      </c>
      <c r="B5" s="1904"/>
      <c r="C5" s="1904"/>
      <c r="D5" s="1904" t="s">
        <v>3020</v>
      </c>
      <c r="E5" s="1904"/>
      <c r="F5" s="1904"/>
    </row>
    <row r="6" spans="1:6" s="417" customFormat="1" ht="18" customHeight="1" x14ac:dyDescent="0.2">
      <c r="A6" s="1903" t="s">
        <v>3021</v>
      </c>
      <c r="B6" s="1903"/>
      <c r="C6" s="1903"/>
      <c r="D6" s="1905" t="s">
        <v>3022</v>
      </c>
      <c r="E6" s="1905"/>
      <c r="F6" s="1905"/>
    </row>
    <row r="7" spans="1:6" ht="12" customHeight="1" thickBot="1" x14ac:dyDescent="0.25">
      <c r="A7" s="881"/>
      <c r="B7" s="882"/>
      <c r="C7" s="1356" t="s">
        <v>2080</v>
      </c>
      <c r="D7" s="881"/>
      <c r="E7" s="881"/>
      <c r="F7" s="1356" t="s">
        <v>2080</v>
      </c>
    </row>
    <row r="8" spans="1:6" ht="32.1" customHeight="1" thickBot="1" x14ac:dyDescent="0.25">
      <c r="A8" s="1278"/>
      <c r="B8" s="1279" t="s">
        <v>144</v>
      </c>
      <c r="C8" s="1279" t="s">
        <v>145</v>
      </c>
      <c r="D8" s="1278"/>
      <c r="E8" s="1279" t="s">
        <v>839</v>
      </c>
      <c r="F8" s="1279" t="s">
        <v>727</v>
      </c>
    </row>
    <row r="9" spans="1:6" ht="15" customHeight="1" thickBot="1" x14ac:dyDescent="0.25">
      <c r="A9" s="1283" t="s">
        <v>101</v>
      </c>
      <c r="B9" s="1281">
        <v>347533821.85000002</v>
      </c>
      <c r="C9" s="1281">
        <v>223085187.5</v>
      </c>
      <c r="D9" s="140"/>
      <c r="E9" s="146"/>
      <c r="F9" s="146"/>
    </row>
    <row r="10" spans="1:6" ht="15" customHeight="1" thickBot="1" x14ac:dyDescent="0.25">
      <c r="A10" s="884"/>
      <c r="B10" s="711"/>
      <c r="C10" s="711"/>
      <c r="D10" s="1280" t="s">
        <v>646</v>
      </c>
      <c r="E10" s="1284"/>
      <c r="F10" s="1284"/>
    </row>
    <row r="11" spans="1:6" ht="15" customHeight="1" x14ac:dyDescent="0.2">
      <c r="A11" s="716" t="s">
        <v>648</v>
      </c>
      <c r="B11" s="712">
        <v>345775845.38</v>
      </c>
      <c r="C11" s="712">
        <v>221625860.56999999</v>
      </c>
      <c r="D11" s="142"/>
      <c r="E11" s="139"/>
      <c r="F11" s="139"/>
    </row>
    <row r="12" spans="1:6" ht="15" customHeight="1" x14ac:dyDescent="0.2">
      <c r="A12" s="137" t="s">
        <v>148</v>
      </c>
      <c r="B12" s="713">
        <v>293154893.19</v>
      </c>
      <c r="C12" s="713">
        <v>171896645.84999999</v>
      </c>
      <c r="D12" s="883" t="s">
        <v>647</v>
      </c>
      <c r="E12" s="712">
        <v>118018874.73000011</v>
      </c>
      <c r="F12" s="712">
        <v>130878376.57999991</v>
      </c>
    </row>
    <row r="13" spans="1:6" ht="15" customHeight="1" x14ac:dyDescent="0.2">
      <c r="A13" s="137" t="s">
        <v>1224</v>
      </c>
      <c r="B13" s="713">
        <v>0</v>
      </c>
      <c r="C13" s="713">
        <v>0</v>
      </c>
      <c r="D13" s="141"/>
      <c r="E13" s="713"/>
      <c r="F13" s="713"/>
    </row>
    <row r="14" spans="1:6" ht="15" customHeight="1" x14ac:dyDescent="0.2">
      <c r="A14" s="137" t="s">
        <v>1613</v>
      </c>
      <c r="B14" s="713">
        <v>35886968.439999998</v>
      </c>
      <c r="C14" s="713">
        <v>32512734.09</v>
      </c>
      <c r="D14" s="143" t="s">
        <v>771</v>
      </c>
      <c r="E14" s="713">
        <v>111713021.84000009</v>
      </c>
      <c r="F14" s="713">
        <v>148996362.80999994</v>
      </c>
    </row>
    <row r="15" spans="1:6" ht="15" customHeight="1" x14ac:dyDescent="0.2">
      <c r="A15" s="137" t="s">
        <v>1595</v>
      </c>
      <c r="B15" s="713">
        <v>0</v>
      </c>
      <c r="C15" s="713">
        <v>0</v>
      </c>
      <c r="D15" s="144" t="s">
        <v>772</v>
      </c>
      <c r="E15" s="713">
        <v>499348870.48000008</v>
      </c>
      <c r="F15" s="713">
        <v>440879022.53999996</v>
      </c>
    </row>
    <row r="16" spans="1:6" ht="15" customHeight="1" x14ac:dyDescent="0.2">
      <c r="A16" s="137" t="s">
        <v>1225</v>
      </c>
      <c r="B16" s="713">
        <v>16733983.75</v>
      </c>
      <c r="C16" s="713">
        <v>17216480.629999999</v>
      </c>
      <c r="D16" s="143" t="s">
        <v>1116</v>
      </c>
      <c r="E16" s="713">
        <v>-387635848.63999999</v>
      </c>
      <c r="F16" s="713">
        <v>-291882659.73000002</v>
      </c>
    </row>
    <row r="17" spans="1:6" ht="15" customHeight="1" x14ac:dyDescent="0.2">
      <c r="A17" s="137" t="s">
        <v>1596</v>
      </c>
      <c r="B17" s="713">
        <v>0</v>
      </c>
      <c r="C17" s="713">
        <v>0</v>
      </c>
      <c r="D17" s="143"/>
      <c r="E17" s="713"/>
      <c r="F17" s="713"/>
    </row>
    <row r="18" spans="1:6" ht="15" customHeight="1" x14ac:dyDescent="0.2">
      <c r="A18" s="136"/>
      <c r="B18" s="713"/>
      <c r="C18" s="713"/>
      <c r="D18" s="143" t="s">
        <v>1117</v>
      </c>
      <c r="E18" s="713">
        <v>6305852.8900000155</v>
      </c>
      <c r="F18" s="713">
        <v>-18164963.740000039</v>
      </c>
    </row>
    <row r="19" spans="1:6" ht="15" customHeight="1" x14ac:dyDescent="0.2">
      <c r="A19" s="716" t="s">
        <v>649</v>
      </c>
      <c r="B19" s="712">
        <v>1757976.4700000002</v>
      </c>
      <c r="C19" s="712">
        <v>1459326.93</v>
      </c>
      <c r="D19" s="143" t="s">
        <v>1118</v>
      </c>
      <c r="E19" s="713">
        <v>-121121177.04000001</v>
      </c>
      <c r="F19" s="713">
        <v>-103270491.06000002</v>
      </c>
    </row>
    <row r="20" spans="1:6" ht="15" customHeight="1" x14ac:dyDescent="0.2">
      <c r="A20" s="137" t="s">
        <v>1645</v>
      </c>
      <c r="B20" s="713">
        <v>0</v>
      </c>
      <c r="C20" s="713">
        <v>0</v>
      </c>
      <c r="D20" s="143" t="s">
        <v>1119</v>
      </c>
      <c r="E20" s="713">
        <v>98919324.179999992</v>
      </c>
      <c r="F20" s="713">
        <v>74762785.309999987</v>
      </c>
    </row>
    <row r="21" spans="1:6" ht="15" customHeight="1" x14ac:dyDescent="0.2">
      <c r="A21" s="137" t="s">
        <v>1639</v>
      </c>
      <c r="B21" s="713">
        <v>0</v>
      </c>
      <c r="C21" s="713">
        <v>0</v>
      </c>
      <c r="D21" s="143" t="s">
        <v>1120</v>
      </c>
      <c r="E21" s="713">
        <v>103270491.06000002</v>
      </c>
      <c r="F21" s="713">
        <v>57459014.489999995</v>
      </c>
    </row>
    <row r="22" spans="1:6" ht="15" customHeight="1" x14ac:dyDescent="0.2">
      <c r="A22" s="137" t="s">
        <v>1640</v>
      </c>
      <c r="B22" s="713">
        <v>0</v>
      </c>
      <c r="C22" s="713">
        <v>0</v>
      </c>
      <c r="D22" s="143" t="s">
        <v>1121</v>
      </c>
      <c r="E22" s="713">
        <v>-74762785.309999987</v>
      </c>
      <c r="F22" s="713">
        <v>-47116272.480000004</v>
      </c>
    </row>
    <row r="23" spans="1:6" ht="15" customHeight="1" x14ac:dyDescent="0.2">
      <c r="A23" s="137" t="s">
        <v>1641</v>
      </c>
      <c r="B23" s="713">
        <v>0</v>
      </c>
      <c r="C23" s="713">
        <v>0</v>
      </c>
      <c r="D23" s="143" t="s">
        <v>1122</v>
      </c>
      <c r="E23" s="713">
        <v>0</v>
      </c>
      <c r="F23" s="713">
        <v>0</v>
      </c>
    </row>
    <row r="24" spans="1:6" ht="15" customHeight="1" x14ac:dyDescent="0.2">
      <c r="A24" s="137" t="s">
        <v>1614</v>
      </c>
      <c r="B24" s="713">
        <v>1601574.58</v>
      </c>
      <c r="C24" s="713">
        <v>1398494.41</v>
      </c>
      <c r="D24" s="143"/>
      <c r="E24" s="713"/>
      <c r="F24" s="713"/>
    </row>
    <row r="25" spans="1:6" ht="15" customHeight="1" x14ac:dyDescent="0.2">
      <c r="A25" s="137" t="s">
        <v>1630</v>
      </c>
      <c r="B25" s="713">
        <v>156401.89000000001</v>
      </c>
      <c r="C25" s="713">
        <v>60832.52</v>
      </c>
      <c r="D25" s="143" t="s">
        <v>1123</v>
      </c>
      <c r="E25" s="713">
        <v>0</v>
      </c>
      <c r="F25" s="713">
        <v>46977.509999999995</v>
      </c>
    </row>
    <row r="26" spans="1:6" ht="15" customHeight="1" x14ac:dyDescent="0.2">
      <c r="A26" s="137" t="s">
        <v>1226</v>
      </c>
      <c r="B26" s="713">
        <v>0</v>
      </c>
      <c r="C26" s="713">
        <v>0</v>
      </c>
      <c r="D26" s="143"/>
      <c r="E26" s="713"/>
      <c r="F26" s="713"/>
    </row>
    <row r="27" spans="1:6" ht="15" customHeight="1" x14ac:dyDescent="0.2">
      <c r="A27" s="137" t="s">
        <v>1631</v>
      </c>
      <c r="B27" s="713">
        <v>0</v>
      </c>
      <c r="C27" s="713">
        <v>0</v>
      </c>
      <c r="D27" s="883" t="s">
        <v>654</v>
      </c>
      <c r="E27" s="712">
        <v>-134978529.44999993</v>
      </c>
      <c r="F27" s="712">
        <v>-137322214.93999997</v>
      </c>
    </row>
    <row r="28" spans="1:6" ht="15" customHeight="1" thickBot="1" x14ac:dyDescent="0.25">
      <c r="A28" s="136"/>
      <c r="B28" s="713"/>
      <c r="C28" s="713"/>
      <c r="D28" s="141"/>
      <c r="E28" s="713"/>
      <c r="F28" s="713"/>
    </row>
    <row r="29" spans="1:6" ht="15" customHeight="1" thickBot="1" x14ac:dyDescent="0.25">
      <c r="A29" s="1283" t="s">
        <v>650</v>
      </c>
      <c r="B29" s="1281">
        <v>347533821.85000002</v>
      </c>
      <c r="C29" s="1281">
        <v>223085187.5</v>
      </c>
      <c r="D29" s="143" t="s">
        <v>1638</v>
      </c>
      <c r="E29" s="713">
        <v>-77938865.109999955</v>
      </c>
      <c r="F29" s="713">
        <v>-76040611.929999977</v>
      </c>
    </row>
    <row r="30" spans="1:6" ht="15" customHeight="1" x14ac:dyDescent="0.2">
      <c r="A30" s="885"/>
      <c r="B30" s="711"/>
      <c r="C30" s="711"/>
      <c r="D30" s="143" t="s">
        <v>1124</v>
      </c>
      <c r="E30" s="713">
        <v>-280266705.68000001</v>
      </c>
      <c r="F30" s="713">
        <v>-225227838.24000001</v>
      </c>
    </row>
    <row r="31" spans="1:6" ht="15" customHeight="1" x14ac:dyDescent="0.2">
      <c r="A31" s="716" t="s">
        <v>651</v>
      </c>
      <c r="B31" s="712">
        <v>197141787.12</v>
      </c>
      <c r="C31" s="712">
        <v>151339648.89000002</v>
      </c>
      <c r="D31" s="143" t="s">
        <v>1125</v>
      </c>
      <c r="E31" s="713">
        <v>202327840.57000005</v>
      </c>
      <c r="F31" s="713">
        <v>149187226.31000003</v>
      </c>
    </row>
    <row r="32" spans="1:6" ht="15" customHeight="1" x14ac:dyDescent="0.2">
      <c r="A32" s="137" t="s">
        <v>855</v>
      </c>
      <c r="B32" s="713">
        <v>0</v>
      </c>
      <c r="C32" s="713">
        <v>0</v>
      </c>
      <c r="D32" s="143"/>
      <c r="E32" s="713"/>
      <c r="F32" s="713"/>
    </row>
    <row r="33" spans="1:6" ht="15" customHeight="1" x14ac:dyDescent="0.2">
      <c r="A33" s="137" t="s">
        <v>856</v>
      </c>
      <c r="B33" s="713">
        <v>129318309.55</v>
      </c>
      <c r="C33" s="713">
        <v>81245176.870000005</v>
      </c>
      <c r="D33" s="143" t="s">
        <v>1126</v>
      </c>
      <c r="E33" s="713">
        <v>3663285.0699999928</v>
      </c>
      <c r="F33" s="713">
        <v>-9454090.3599999957</v>
      </c>
    </row>
    <row r="34" spans="1:6" ht="15" customHeight="1" x14ac:dyDescent="0.2">
      <c r="A34" s="137" t="s">
        <v>766</v>
      </c>
      <c r="B34" s="713">
        <v>3442.43</v>
      </c>
      <c r="C34" s="713">
        <v>2365.84</v>
      </c>
      <c r="D34" s="143" t="s">
        <v>1127</v>
      </c>
      <c r="E34" s="713">
        <v>-51854529.380000003</v>
      </c>
      <c r="F34" s="713">
        <v>-55672461</v>
      </c>
    </row>
    <row r="35" spans="1:6" ht="15" customHeight="1" x14ac:dyDescent="0.2">
      <c r="A35" s="137" t="s">
        <v>1642</v>
      </c>
      <c r="B35" s="713">
        <v>1035275.25</v>
      </c>
      <c r="C35" s="713">
        <v>1297886.8899999999</v>
      </c>
      <c r="D35" s="143" t="s">
        <v>1128</v>
      </c>
      <c r="E35" s="713">
        <v>39990515.449999996</v>
      </c>
      <c r="F35" s="713">
        <v>40145162</v>
      </c>
    </row>
    <row r="36" spans="1:6" ht="15" customHeight="1" x14ac:dyDescent="0.2">
      <c r="A36" s="137" t="s">
        <v>695</v>
      </c>
      <c r="B36" s="713">
        <v>34065866.789999999</v>
      </c>
      <c r="C36" s="713">
        <v>44035004.75</v>
      </c>
      <c r="D36" s="143" t="s">
        <v>1129</v>
      </c>
      <c r="E36" s="713">
        <v>55672461</v>
      </c>
      <c r="F36" s="713">
        <v>33945161.190000005</v>
      </c>
    </row>
    <row r="37" spans="1:6" ht="15" customHeight="1" x14ac:dyDescent="0.2">
      <c r="A37" s="137" t="s">
        <v>1227</v>
      </c>
      <c r="B37" s="713">
        <v>573118.31999999995</v>
      </c>
      <c r="C37" s="713">
        <v>429775.16</v>
      </c>
      <c r="D37" s="143" t="s">
        <v>1130</v>
      </c>
      <c r="E37" s="713">
        <v>-40145162</v>
      </c>
      <c r="F37" s="713">
        <v>-27871952.550000001</v>
      </c>
    </row>
    <row r="38" spans="1:6" ht="15" customHeight="1" x14ac:dyDescent="0.2">
      <c r="A38" s="137" t="s">
        <v>696</v>
      </c>
      <c r="B38" s="713">
        <v>0</v>
      </c>
      <c r="C38" s="713">
        <v>0</v>
      </c>
      <c r="D38" s="143"/>
      <c r="E38" s="713"/>
      <c r="F38" s="713"/>
    </row>
    <row r="39" spans="1:6" ht="15" customHeight="1" x14ac:dyDescent="0.2">
      <c r="A39" s="137" t="s">
        <v>1228</v>
      </c>
      <c r="B39" s="713">
        <v>31993246.449999999</v>
      </c>
      <c r="C39" s="713">
        <v>24156450.859999999</v>
      </c>
      <c r="D39" s="143" t="s">
        <v>1221</v>
      </c>
      <c r="E39" s="713">
        <v>0</v>
      </c>
      <c r="F39" s="713"/>
    </row>
    <row r="40" spans="1:6" ht="15" customHeight="1" x14ac:dyDescent="0.2">
      <c r="A40" s="137" t="s">
        <v>697</v>
      </c>
      <c r="B40" s="713">
        <v>152528.32999999999</v>
      </c>
      <c r="C40" s="713">
        <v>172988.52</v>
      </c>
      <c r="D40" s="143"/>
      <c r="E40" s="713"/>
      <c r="F40" s="713"/>
    </row>
    <row r="41" spans="1:6" ht="15" customHeight="1" x14ac:dyDescent="0.2">
      <c r="A41" s="137"/>
      <c r="B41" s="713"/>
      <c r="C41" s="713"/>
      <c r="D41" s="143" t="s">
        <v>753</v>
      </c>
      <c r="E41" s="713">
        <v>-60702949.409999982</v>
      </c>
      <c r="F41" s="713">
        <v>-51827512.649999999</v>
      </c>
    </row>
    <row r="42" spans="1:6" ht="15" customHeight="1" x14ac:dyDescent="0.2">
      <c r="A42" s="716" t="s">
        <v>652</v>
      </c>
      <c r="B42" s="712">
        <v>150392034.72999999</v>
      </c>
      <c r="C42" s="712">
        <v>71745538.609999999</v>
      </c>
      <c r="D42" s="281" t="s">
        <v>692</v>
      </c>
      <c r="E42" s="713">
        <v>-72503022.179999992</v>
      </c>
      <c r="F42" s="713">
        <v>-59093881.510000005</v>
      </c>
    </row>
    <row r="43" spans="1:6" ht="15" customHeight="1" x14ac:dyDescent="0.2">
      <c r="A43" s="137" t="s">
        <v>855</v>
      </c>
      <c r="B43" s="713"/>
      <c r="C43" s="713"/>
      <c r="D43" s="281" t="s">
        <v>1222</v>
      </c>
      <c r="E43" s="713">
        <v>117843876.11000001</v>
      </c>
      <c r="F43" s="713">
        <v>84845212.460000008</v>
      </c>
    </row>
    <row r="44" spans="1:6" ht="15" customHeight="1" x14ac:dyDescent="0.2">
      <c r="A44" s="137" t="s">
        <v>715</v>
      </c>
      <c r="B44" s="713"/>
      <c r="C44" s="713"/>
      <c r="D44" s="281" t="s">
        <v>1223</v>
      </c>
      <c r="E44" s="713">
        <v>-96971385.700000003</v>
      </c>
      <c r="F44" s="713">
        <v>-72081504.109999999</v>
      </c>
    </row>
    <row r="45" spans="1:6" ht="15" customHeight="1" x14ac:dyDescent="0.2">
      <c r="A45" s="137" t="s">
        <v>716</v>
      </c>
      <c r="B45" s="713"/>
      <c r="C45" s="713"/>
      <c r="D45" s="281" t="s">
        <v>693</v>
      </c>
      <c r="E45" s="713">
        <v>-9072417.6400000006</v>
      </c>
      <c r="F45" s="713">
        <v>-5497339.4900000002</v>
      </c>
    </row>
    <row r="46" spans="1:6" ht="15" customHeight="1" x14ac:dyDescent="0.2">
      <c r="A46" s="137" t="s">
        <v>1642</v>
      </c>
      <c r="B46" s="713"/>
      <c r="C46" s="713"/>
      <c r="D46" s="143"/>
      <c r="E46" s="713"/>
      <c r="F46" s="713"/>
    </row>
    <row r="47" spans="1:6" ht="15" customHeight="1" x14ac:dyDescent="0.2">
      <c r="A47" s="137" t="s">
        <v>638</v>
      </c>
      <c r="B47" s="713"/>
      <c r="C47" s="713"/>
      <c r="D47" s="716" t="s">
        <v>655</v>
      </c>
      <c r="E47" s="712">
        <v>-16959654.71999982</v>
      </c>
      <c r="F47" s="712">
        <v>-6443838.360000059</v>
      </c>
    </row>
    <row r="48" spans="1:6" ht="15" customHeight="1" thickBot="1" x14ac:dyDescent="0.25">
      <c r="A48" s="137" t="s">
        <v>639</v>
      </c>
      <c r="B48" s="713"/>
      <c r="C48" s="713"/>
      <c r="D48" s="886"/>
      <c r="E48" s="712"/>
      <c r="F48" s="712"/>
    </row>
    <row r="49" spans="1:6" ht="15" customHeight="1" thickBot="1" x14ac:dyDescent="0.25">
      <c r="A49" s="137" t="s">
        <v>149</v>
      </c>
      <c r="B49" s="713"/>
      <c r="C49" s="713"/>
      <c r="D49" s="1282" t="s">
        <v>656</v>
      </c>
      <c r="E49" s="1281"/>
      <c r="F49" s="1281"/>
    </row>
    <row r="50" spans="1:6" ht="15" customHeight="1" x14ac:dyDescent="0.2">
      <c r="A50" s="137" t="s">
        <v>640</v>
      </c>
      <c r="B50" s="713"/>
      <c r="C50" s="713"/>
      <c r="D50" s="143"/>
      <c r="E50" s="715"/>
      <c r="F50" s="715"/>
    </row>
    <row r="51" spans="1:6" ht="15" customHeight="1" x14ac:dyDescent="0.2">
      <c r="A51" s="137" t="s">
        <v>815</v>
      </c>
      <c r="B51" s="713">
        <v>150392034.72999999</v>
      </c>
      <c r="C51" s="713">
        <v>71745538.609999999</v>
      </c>
      <c r="D51" s="1466" t="s">
        <v>2116</v>
      </c>
      <c r="E51" s="712">
        <v>17413102.119999997</v>
      </c>
      <c r="F51" s="712">
        <v>6879437.0299999993</v>
      </c>
    </row>
    <row r="52" spans="1:6" ht="15" customHeight="1" x14ac:dyDescent="0.2">
      <c r="A52" s="136"/>
      <c r="B52" s="713"/>
      <c r="C52" s="713"/>
      <c r="D52" s="144"/>
      <c r="E52" s="712"/>
      <c r="F52" s="712"/>
    </row>
    <row r="53" spans="1:6" ht="15" customHeight="1" x14ac:dyDescent="0.2">
      <c r="A53" s="716" t="s">
        <v>653</v>
      </c>
      <c r="B53" s="712">
        <v>0</v>
      </c>
      <c r="C53" s="712">
        <v>0</v>
      </c>
      <c r="D53" s="1466" t="s">
        <v>2117</v>
      </c>
      <c r="E53" s="712">
        <v>-453447.4</v>
      </c>
      <c r="F53" s="712">
        <v>-435598.67</v>
      </c>
    </row>
    <row r="54" spans="1:6" ht="15" customHeight="1" x14ac:dyDescent="0.2">
      <c r="A54" s="137" t="s">
        <v>816</v>
      </c>
      <c r="B54" s="713"/>
      <c r="C54" s="713"/>
      <c r="D54" s="144"/>
      <c r="E54" s="712"/>
      <c r="F54" s="712"/>
    </row>
    <row r="55" spans="1:6" ht="15" customHeight="1" x14ac:dyDescent="0.2">
      <c r="A55" s="137" t="s">
        <v>150</v>
      </c>
      <c r="B55" s="713"/>
      <c r="C55" s="713"/>
      <c r="D55" s="1466" t="s">
        <v>2118</v>
      </c>
      <c r="E55" s="712"/>
      <c r="F55" s="712"/>
    </row>
    <row r="56" spans="1:6" ht="15" customHeight="1" thickBot="1" x14ac:dyDescent="0.25">
      <c r="A56" s="137" t="s">
        <v>151</v>
      </c>
      <c r="B56" s="713"/>
      <c r="C56" s="713"/>
      <c r="D56" s="143"/>
      <c r="E56" s="712"/>
      <c r="F56" s="712"/>
    </row>
    <row r="57" spans="1:6" ht="15" customHeight="1" thickBot="1" x14ac:dyDescent="0.25">
      <c r="A57" s="138" t="s">
        <v>152</v>
      </c>
      <c r="B57" s="714"/>
      <c r="C57" s="714"/>
      <c r="D57" s="1280" t="s">
        <v>10</v>
      </c>
      <c r="E57" s="1281">
        <v>1.7730053514242172E-7</v>
      </c>
      <c r="F57" s="1281">
        <v>-5.9662852436304092E-8</v>
      </c>
    </row>
    <row r="58" spans="1:6" ht="12" customHeight="1" x14ac:dyDescent="0.2">
      <c r="D58" s="145"/>
      <c r="E58" s="147"/>
      <c r="F58" s="60"/>
    </row>
    <row r="59" spans="1:6" ht="12" customHeight="1" x14ac:dyDescent="0.2">
      <c r="D59" s="145"/>
      <c r="E59" s="147"/>
      <c r="F59" s="60"/>
    </row>
    <row r="60" spans="1:6" ht="12" customHeight="1" x14ac:dyDescent="0.2">
      <c r="D60" s="145"/>
      <c r="E60" s="147"/>
      <c r="F60" s="60"/>
    </row>
    <row r="61" spans="1:6" ht="12" customHeight="1" x14ac:dyDescent="0.2">
      <c r="D61" s="145"/>
      <c r="E61" s="147"/>
      <c r="F61" s="60"/>
    </row>
    <row r="62" spans="1:6" ht="12" customHeight="1" x14ac:dyDescent="0.2">
      <c r="D62" s="145"/>
      <c r="E62" s="147"/>
      <c r="F62" s="60"/>
    </row>
    <row r="63" spans="1:6" ht="12" customHeight="1" x14ac:dyDescent="0.2">
      <c r="E63" s="148"/>
      <c r="F63" s="148"/>
    </row>
    <row r="64" spans="1:6" ht="12" customHeight="1" x14ac:dyDescent="0.2">
      <c r="E64" s="148"/>
      <c r="F64" s="148"/>
    </row>
    <row r="65" spans="5:6" ht="12" customHeight="1" x14ac:dyDescent="0.2">
      <c r="E65" s="148"/>
      <c r="F65" s="148"/>
    </row>
    <row r="66" spans="5:6" ht="12" customHeight="1" x14ac:dyDescent="0.2">
      <c r="E66" s="148"/>
      <c r="F66" s="148"/>
    </row>
    <row r="67" spans="5:6" ht="12" customHeight="1" x14ac:dyDescent="0.2">
      <c r="E67" s="148"/>
      <c r="F67" s="148"/>
    </row>
    <row r="68" spans="5:6" ht="12" customHeight="1" x14ac:dyDescent="0.2">
      <c r="E68" s="148"/>
      <c r="F68" s="148"/>
    </row>
    <row r="69" spans="5:6" ht="12" customHeight="1" x14ac:dyDescent="0.2">
      <c r="E69" s="148"/>
      <c r="F69" s="148"/>
    </row>
    <row r="70" spans="5:6" ht="12" customHeight="1" x14ac:dyDescent="0.2">
      <c r="E70" s="148"/>
      <c r="F70" s="148"/>
    </row>
    <row r="71" spans="5:6" ht="12" customHeight="1" x14ac:dyDescent="0.2">
      <c r="E71" s="148"/>
      <c r="F71" s="148"/>
    </row>
    <row r="72" spans="5:6" ht="12" customHeight="1" x14ac:dyDescent="0.2">
      <c r="E72" s="148"/>
      <c r="F72" s="148"/>
    </row>
    <row r="73" spans="5:6" ht="12" customHeight="1" x14ac:dyDescent="0.2">
      <c r="E73" s="148"/>
      <c r="F73" s="148"/>
    </row>
    <row r="74" spans="5:6" ht="12" customHeight="1" x14ac:dyDescent="0.2">
      <c r="E74" s="148"/>
      <c r="F74" s="148"/>
    </row>
  </sheetData>
  <mergeCells count="4">
    <mergeCell ref="A6:C6"/>
    <mergeCell ref="A5:C5"/>
    <mergeCell ref="D5:F5"/>
    <mergeCell ref="D6:F6"/>
  </mergeCells>
  <phoneticPr fontId="21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scale="8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50"/>
  <sheetViews>
    <sheetView showGridLines="0" zoomScaleNormal="100" workbookViewId="0">
      <pane ySplit="8" topLeftCell="A9" activePane="bottomLeft" state="frozen"/>
      <selection activeCell="B13" sqref="B13"/>
      <selection pane="bottomLeft" activeCell="H5" sqref="H5:N6"/>
    </sheetView>
  </sheetViews>
  <sheetFormatPr defaultColWidth="10.5703125" defaultRowHeight="12.75" x14ac:dyDescent="0.2"/>
  <cols>
    <col min="1" max="1" width="24" style="329" customWidth="1"/>
    <col min="2" max="2" width="12.7109375" style="329" customWidth="1"/>
    <col min="3" max="3" width="9.7109375" style="329" customWidth="1"/>
    <col min="4" max="4" width="12.7109375" style="329" customWidth="1"/>
    <col min="5" max="5" width="9.7109375" style="329" customWidth="1"/>
    <col min="6" max="6" width="12.7109375" style="329" customWidth="1"/>
    <col min="7" max="7" width="9.7109375" style="329" customWidth="1"/>
    <col min="8" max="8" width="22" style="329" customWidth="1"/>
    <col min="9" max="9" width="12.7109375" style="329" customWidth="1"/>
    <col min="10" max="10" width="9.7109375" style="329" customWidth="1"/>
    <col min="11" max="11" width="12.7109375" style="329" customWidth="1"/>
    <col min="12" max="12" width="9.7109375" style="329" customWidth="1"/>
    <col min="13" max="13" width="12.7109375" style="329" customWidth="1"/>
    <col min="14" max="14" width="9.7109375" style="329" customWidth="1"/>
    <col min="15" max="16384" width="10.5703125" style="329"/>
  </cols>
  <sheetData>
    <row r="1" spans="1:14" x14ac:dyDescent="0.2">
      <c r="A1" s="757" t="s">
        <v>349</v>
      </c>
    </row>
    <row r="2" spans="1:14" x14ac:dyDescent="0.2">
      <c r="A2" s="757" t="s">
        <v>350</v>
      </c>
    </row>
    <row r="3" spans="1:14" s="909" customFormat="1" ht="15" customHeight="1" x14ac:dyDescent="0.2">
      <c r="A3" s="1071" t="s">
        <v>1835</v>
      </c>
      <c r="N3" s="1073" t="s">
        <v>1836</v>
      </c>
    </row>
    <row r="4" spans="1:14" s="413" customFormat="1" ht="12" customHeight="1" x14ac:dyDescent="0.2">
      <c r="A4" s="412"/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</row>
    <row r="5" spans="1:14" s="413" customFormat="1" ht="18" customHeight="1" x14ac:dyDescent="0.2">
      <c r="A5" s="1908" t="s">
        <v>4057</v>
      </c>
      <c r="B5" s="1909"/>
      <c r="C5" s="1909"/>
      <c r="D5" s="1909"/>
      <c r="E5" s="1909"/>
      <c r="F5" s="1909"/>
      <c r="G5" s="1909"/>
      <c r="H5" s="1906" t="s">
        <v>4088</v>
      </c>
      <c r="I5" s="1907"/>
      <c r="J5" s="1907"/>
      <c r="K5" s="1907"/>
      <c r="L5" s="1907"/>
      <c r="M5" s="1907"/>
      <c r="N5" s="1907"/>
    </row>
    <row r="6" spans="1:14" s="413" customFormat="1" ht="18" customHeight="1" x14ac:dyDescent="0.2">
      <c r="A6" s="1909"/>
      <c r="B6" s="1909"/>
      <c r="C6" s="1909"/>
      <c r="D6" s="1909"/>
      <c r="E6" s="1909"/>
      <c r="F6" s="1909"/>
      <c r="G6" s="1909"/>
      <c r="H6" s="1907"/>
      <c r="I6" s="1907"/>
      <c r="J6" s="1907"/>
      <c r="K6" s="1907"/>
      <c r="L6" s="1907"/>
      <c r="M6" s="1907"/>
      <c r="N6" s="1907"/>
    </row>
    <row r="7" spans="1:14" s="413" customFormat="1" ht="12" customHeight="1" thickBot="1" x14ac:dyDescent="0.25">
      <c r="A7" s="184"/>
      <c r="B7" s="184"/>
      <c r="C7" s="184"/>
      <c r="D7" s="184"/>
      <c r="E7" s="184"/>
      <c r="F7" s="184"/>
      <c r="G7" s="184"/>
    </row>
    <row r="8" spans="1:14" ht="80.099999999999994" customHeight="1" thickBot="1" x14ac:dyDescent="0.25">
      <c r="A8" s="1285" t="s">
        <v>690</v>
      </c>
      <c r="B8" s="1286" t="s">
        <v>905</v>
      </c>
      <c r="C8" s="1287" t="s">
        <v>906</v>
      </c>
      <c r="D8" s="1286" t="s">
        <v>907</v>
      </c>
      <c r="E8" s="1287" t="s">
        <v>906</v>
      </c>
      <c r="F8" s="1286" t="s">
        <v>908</v>
      </c>
      <c r="G8" s="1287" t="s">
        <v>906</v>
      </c>
      <c r="H8" s="1285" t="s">
        <v>690</v>
      </c>
      <c r="I8" s="1286" t="s">
        <v>905</v>
      </c>
      <c r="J8" s="1287" t="s">
        <v>906</v>
      </c>
      <c r="K8" s="1286" t="s">
        <v>907</v>
      </c>
      <c r="L8" s="1287" t="s">
        <v>906</v>
      </c>
      <c r="M8" s="1286" t="s">
        <v>908</v>
      </c>
      <c r="N8" s="1287" t="s">
        <v>906</v>
      </c>
    </row>
    <row r="9" spans="1:14" ht="18" customHeight="1" x14ac:dyDescent="0.2">
      <c r="A9" s="717" t="s">
        <v>1215</v>
      </c>
      <c r="B9" s="1467">
        <v>3030</v>
      </c>
      <c r="C9" s="718">
        <f>B9/$I$49*100</f>
        <v>1.4289419698648873</v>
      </c>
      <c r="D9" s="1467">
        <v>247656.07199999999</v>
      </c>
      <c r="E9" s="718">
        <f>D9/$K$49*100</f>
        <v>2.054445229784982</v>
      </c>
      <c r="F9" s="1467">
        <v>9887</v>
      </c>
      <c r="G9" s="718">
        <f>F9/$M$49*100</f>
        <v>1.3064286809126899</v>
      </c>
      <c r="H9" s="1468" t="s">
        <v>1489</v>
      </c>
      <c r="I9" s="1467">
        <v>6659</v>
      </c>
      <c r="J9" s="718">
        <f>I9/$I$49*100</f>
        <v>3.1403711476337568</v>
      </c>
      <c r="K9" s="1467">
        <v>204015.573</v>
      </c>
      <c r="L9" s="718">
        <f>K9/$K$49*100</f>
        <v>1.6924229531981745</v>
      </c>
      <c r="M9" s="1467">
        <v>35874</v>
      </c>
      <c r="N9" s="718">
        <f>M9/$M$49*100</f>
        <v>4.7402470414748494</v>
      </c>
    </row>
    <row r="10" spans="1:14" ht="18" customHeight="1" x14ac:dyDescent="0.2">
      <c r="A10" s="719" t="s">
        <v>1216</v>
      </c>
      <c r="B10" s="713">
        <v>1885</v>
      </c>
      <c r="C10" s="720">
        <f>B10/$I$49*100</f>
        <v>0.88896224857931105</v>
      </c>
      <c r="D10" s="713">
        <v>174009.72700000001</v>
      </c>
      <c r="E10" s="720">
        <f>D10/$K$49*100</f>
        <v>1.4435077270035075</v>
      </c>
      <c r="F10" s="713">
        <v>3926</v>
      </c>
      <c r="G10" s="720">
        <f>F10/$M$49*100</f>
        <v>0.5187659554225974</v>
      </c>
      <c r="H10" s="719" t="s">
        <v>147</v>
      </c>
      <c r="I10" s="713">
        <v>1855</v>
      </c>
      <c r="J10" s="720">
        <f>I10/$I$49*100</f>
        <v>0.87481430828361906</v>
      </c>
      <c r="K10" s="713">
        <v>86980.528999999995</v>
      </c>
      <c r="L10" s="720">
        <f>K10/$K$49*100</f>
        <v>0.72155199525341851</v>
      </c>
      <c r="M10" s="713">
        <v>8005</v>
      </c>
      <c r="N10" s="720">
        <f>M10/$M$49*100</f>
        <v>1.057748719602112</v>
      </c>
    </row>
    <row r="11" spans="1:14" ht="18" customHeight="1" x14ac:dyDescent="0.2">
      <c r="A11" s="721" t="s">
        <v>146</v>
      </c>
      <c r="B11" s="713">
        <v>5039</v>
      </c>
      <c r="C11" s="720">
        <f>B11/$I$49*100</f>
        <v>2.3763823716663914</v>
      </c>
      <c r="D11" s="713">
        <v>170983.83499999999</v>
      </c>
      <c r="E11" s="720">
        <f>D11/$K$49*100</f>
        <v>1.4184062653876399</v>
      </c>
      <c r="F11" s="713">
        <v>11577</v>
      </c>
      <c r="G11" s="720">
        <f>F11/$M$49*100</f>
        <v>1.5297385292734107</v>
      </c>
      <c r="H11" s="719" t="s">
        <v>1217</v>
      </c>
      <c r="I11" s="713">
        <v>203</v>
      </c>
      <c r="J11" s="720">
        <f t="shared" ref="J11:J48" si="0">I11/$I$49*100</f>
        <v>9.5734396000848876E-2</v>
      </c>
      <c r="K11" s="713">
        <v>2528.6170000000002</v>
      </c>
      <c r="L11" s="720">
        <f t="shared" ref="L11:L48" si="1">K11/$K$49*100</f>
        <v>2.0976288171134411E-2</v>
      </c>
      <c r="M11" s="713">
        <v>2751</v>
      </c>
      <c r="N11" s="720">
        <f t="shared" ref="N11:N48" si="2">M11/$M$49*100</f>
        <v>0.36350614960967026</v>
      </c>
    </row>
    <row r="12" spans="1:14" ht="18" customHeight="1" x14ac:dyDescent="0.2">
      <c r="A12" s="719" t="s">
        <v>1471</v>
      </c>
      <c r="B12" s="713">
        <v>698</v>
      </c>
      <c r="C12" s="720">
        <f t="shared" ref="C12:C49" si="3">B12/$I$49*100</f>
        <v>0.32917541087976609</v>
      </c>
      <c r="D12" s="713">
        <v>33396.623</v>
      </c>
      <c r="E12" s="720">
        <f t="shared" ref="E12:E49" si="4">D12/$K$49*100</f>
        <v>0.27704361237416952</v>
      </c>
      <c r="F12" s="713">
        <v>9944</v>
      </c>
      <c r="G12" s="720">
        <f t="shared" ref="G12:G49" si="5">F12/$M$49*100</f>
        <v>1.3139604331946786</v>
      </c>
      <c r="H12" s="721" t="s">
        <v>1218</v>
      </c>
      <c r="I12" s="713">
        <v>1779</v>
      </c>
      <c r="J12" s="720">
        <f t="shared" si="0"/>
        <v>0.83897285953453271</v>
      </c>
      <c r="K12" s="713">
        <v>114774.70699999999</v>
      </c>
      <c r="L12" s="720">
        <f t="shared" si="1"/>
        <v>0.95212020198769431</v>
      </c>
      <c r="M12" s="713">
        <v>7355</v>
      </c>
      <c r="N12" s="720">
        <f t="shared" si="2"/>
        <v>0.97186031638645032</v>
      </c>
    </row>
    <row r="13" spans="1:14" ht="18" customHeight="1" x14ac:dyDescent="0.2">
      <c r="A13" s="721" t="s">
        <v>925</v>
      </c>
      <c r="B13" s="713">
        <v>2021</v>
      </c>
      <c r="C13" s="720">
        <f t="shared" si="3"/>
        <v>0.95309957791978128</v>
      </c>
      <c r="D13" s="713">
        <v>123277.87699999999</v>
      </c>
      <c r="E13" s="720">
        <f t="shared" si="4"/>
        <v>1.0226587391754713</v>
      </c>
      <c r="F13" s="713">
        <v>12411</v>
      </c>
      <c r="G13" s="720">
        <f t="shared" si="5"/>
        <v>1.6399399573993521</v>
      </c>
      <c r="H13" s="719" t="s">
        <v>1219</v>
      </c>
      <c r="I13" s="713">
        <v>1482</v>
      </c>
      <c r="J13" s="720">
        <f t="shared" si="0"/>
        <v>0.69890825060718242</v>
      </c>
      <c r="K13" s="713">
        <v>56485.550999999999</v>
      </c>
      <c r="L13" s="720">
        <f t="shared" si="1"/>
        <v>0.46857914634019676</v>
      </c>
      <c r="M13" s="713">
        <v>7582</v>
      </c>
      <c r="N13" s="720">
        <f t="shared" si="2"/>
        <v>1.0018551895094583</v>
      </c>
    </row>
    <row r="14" spans="1:14" ht="18" customHeight="1" x14ac:dyDescent="0.2">
      <c r="A14" s="719" t="s">
        <v>927</v>
      </c>
      <c r="B14" s="713">
        <v>2344</v>
      </c>
      <c r="C14" s="720">
        <f t="shared" si="3"/>
        <v>1.105425735103398</v>
      </c>
      <c r="D14" s="713">
        <v>95149.217000000004</v>
      </c>
      <c r="E14" s="720">
        <f t="shared" si="4"/>
        <v>0.78931581771766979</v>
      </c>
      <c r="F14" s="713">
        <v>10385</v>
      </c>
      <c r="G14" s="720">
        <f t="shared" si="5"/>
        <v>1.3722324113763815</v>
      </c>
      <c r="H14" s="719" t="s">
        <v>926</v>
      </c>
      <c r="I14" s="713">
        <v>1479</v>
      </c>
      <c r="J14" s="720">
        <f t="shared" si="0"/>
        <v>0.69749345657761319</v>
      </c>
      <c r="K14" s="713">
        <v>15736.226000000001</v>
      </c>
      <c r="L14" s="720">
        <f t="shared" si="1"/>
        <v>0.13054077042988232</v>
      </c>
      <c r="M14" s="713">
        <v>8028</v>
      </c>
      <c r="N14" s="720">
        <f t="shared" si="2"/>
        <v>1.060787847715897</v>
      </c>
    </row>
    <row r="15" spans="1:14" ht="18" customHeight="1" x14ac:dyDescent="0.2">
      <c r="A15" s="721" t="s">
        <v>1548</v>
      </c>
      <c r="B15" s="713">
        <v>7668</v>
      </c>
      <c r="C15" s="720">
        <f t="shared" si="3"/>
        <v>3.616213539578863</v>
      </c>
      <c r="D15" s="713">
        <v>829160.69900000002</v>
      </c>
      <c r="E15" s="720">
        <f t="shared" si="4"/>
        <v>6.8783504035618046</v>
      </c>
      <c r="F15" s="713">
        <v>37387</v>
      </c>
      <c r="G15" s="720">
        <f t="shared" si="5"/>
        <v>4.9401688169599201</v>
      </c>
      <c r="H15" s="721" t="s">
        <v>1490</v>
      </c>
      <c r="I15" s="713">
        <v>1587</v>
      </c>
      <c r="J15" s="720">
        <f t="shared" si="0"/>
        <v>0.74842604164210424</v>
      </c>
      <c r="K15" s="713">
        <v>98609.076000000001</v>
      </c>
      <c r="L15" s="720">
        <f t="shared" si="1"/>
        <v>0.81801727761274012</v>
      </c>
      <c r="M15" s="713">
        <v>15060</v>
      </c>
      <c r="N15" s="720">
        <f t="shared" si="2"/>
        <v>1.9899682345044107</v>
      </c>
    </row>
    <row r="16" spans="1:14" ht="18" customHeight="1" x14ac:dyDescent="0.2">
      <c r="A16" s="721" t="s">
        <v>928</v>
      </c>
      <c r="B16" s="713">
        <v>6509</v>
      </c>
      <c r="C16" s="720">
        <f t="shared" si="3"/>
        <v>3.0696314461552974</v>
      </c>
      <c r="D16" s="713">
        <v>81343.706000000006</v>
      </c>
      <c r="E16" s="720">
        <f t="shared" si="4"/>
        <v>0.67479140493164258</v>
      </c>
      <c r="F16" s="713">
        <v>8109</v>
      </c>
      <c r="G16" s="720">
        <f t="shared" si="5"/>
        <v>1.0714908641166179</v>
      </c>
      <c r="H16" s="721" t="s">
        <v>929</v>
      </c>
      <c r="I16" s="713">
        <v>1360</v>
      </c>
      <c r="J16" s="720">
        <f t="shared" si="0"/>
        <v>0.64137329340470184</v>
      </c>
      <c r="K16" s="713">
        <v>97078.77</v>
      </c>
      <c r="L16" s="720">
        <f t="shared" si="1"/>
        <v>0.80532253592350211</v>
      </c>
      <c r="M16" s="713">
        <v>6424</v>
      </c>
      <c r="N16" s="720">
        <f t="shared" si="2"/>
        <v>0.84884169578063307</v>
      </c>
    </row>
    <row r="17" spans="1:14" ht="18" customHeight="1" x14ac:dyDescent="0.2">
      <c r="A17" s="719" t="s">
        <v>930</v>
      </c>
      <c r="B17" s="713">
        <v>373</v>
      </c>
      <c r="C17" s="720">
        <f t="shared" si="3"/>
        <v>0.17590605767643661</v>
      </c>
      <c r="D17" s="713">
        <v>6163.5020000000004</v>
      </c>
      <c r="E17" s="720">
        <f t="shared" si="4"/>
        <v>5.1129686344497126E-2</v>
      </c>
      <c r="F17" s="713">
        <v>1395</v>
      </c>
      <c r="G17" s="720">
        <f t="shared" si="5"/>
        <v>0.18432972690130497</v>
      </c>
      <c r="H17" s="719" t="s">
        <v>1491</v>
      </c>
      <c r="I17" s="713">
        <v>3651</v>
      </c>
      <c r="J17" s="720">
        <f t="shared" si="0"/>
        <v>1.7218043339857108</v>
      </c>
      <c r="K17" s="713">
        <v>348310.565</v>
      </c>
      <c r="L17" s="720">
        <f t="shared" si="1"/>
        <v>2.8894303820984528</v>
      </c>
      <c r="M17" s="713">
        <v>28902</v>
      </c>
      <c r="N17" s="720">
        <f t="shared" si="2"/>
        <v>3.8189948149831654</v>
      </c>
    </row>
    <row r="18" spans="1:14" ht="18" customHeight="1" x14ac:dyDescent="0.2">
      <c r="A18" s="719" t="s">
        <v>1472</v>
      </c>
      <c r="B18" s="713">
        <v>180</v>
      </c>
      <c r="C18" s="720">
        <f t="shared" si="3"/>
        <v>8.4887641774151715E-2</v>
      </c>
      <c r="D18" s="713">
        <v>844.05700000000002</v>
      </c>
      <c r="E18" s="720">
        <f t="shared" si="4"/>
        <v>7.0019235277083078E-3</v>
      </c>
      <c r="F18" s="713">
        <v>2136</v>
      </c>
      <c r="G18" s="720">
        <f t="shared" si="5"/>
        <v>0.28224250656715943</v>
      </c>
      <c r="H18" s="721" t="s">
        <v>1492</v>
      </c>
      <c r="I18" s="713">
        <v>4388</v>
      </c>
      <c r="J18" s="720">
        <f t="shared" si="0"/>
        <v>2.0693720672498763</v>
      </c>
      <c r="K18" s="713">
        <v>460463.56300000002</v>
      </c>
      <c r="L18" s="720">
        <f t="shared" si="1"/>
        <v>3.8198020458595763</v>
      </c>
      <c r="M18" s="713">
        <v>10360</v>
      </c>
      <c r="N18" s="720">
        <f t="shared" si="2"/>
        <v>1.3689290112527022</v>
      </c>
    </row>
    <row r="19" spans="1:14" ht="18" customHeight="1" x14ac:dyDescent="0.2">
      <c r="A19" s="721" t="s">
        <v>931</v>
      </c>
      <c r="B19" s="713">
        <v>8869</v>
      </c>
      <c r="C19" s="720">
        <f t="shared" si="3"/>
        <v>4.1826027494163975</v>
      </c>
      <c r="D19" s="713">
        <v>330783.33299999998</v>
      </c>
      <c r="E19" s="720">
        <f t="shared" si="4"/>
        <v>2.7440322180924648</v>
      </c>
      <c r="F19" s="713">
        <v>14328</v>
      </c>
      <c r="G19" s="720">
        <f t="shared" si="5"/>
        <v>1.8932446788830808</v>
      </c>
      <c r="H19" s="719" t="s">
        <v>1493</v>
      </c>
      <c r="I19" s="713">
        <v>686</v>
      </c>
      <c r="J19" s="720">
        <f t="shared" si="0"/>
        <v>0.32351623476148933</v>
      </c>
      <c r="K19" s="713">
        <v>25941.455000000002</v>
      </c>
      <c r="L19" s="720">
        <f t="shared" si="1"/>
        <v>0.21519883622490699</v>
      </c>
      <c r="M19" s="713">
        <v>1379</v>
      </c>
      <c r="N19" s="720">
        <f t="shared" si="2"/>
        <v>0.18221555082215021</v>
      </c>
    </row>
    <row r="20" spans="1:14" ht="18" customHeight="1" x14ac:dyDescent="0.2">
      <c r="A20" s="719" t="s">
        <v>1473</v>
      </c>
      <c r="B20" s="713">
        <v>5047</v>
      </c>
      <c r="C20" s="720">
        <f t="shared" si="3"/>
        <v>2.3801551557452427</v>
      </c>
      <c r="D20" s="713">
        <v>255812.296</v>
      </c>
      <c r="E20" s="720">
        <f t="shared" si="4"/>
        <v>2.1221056564183245</v>
      </c>
      <c r="F20" s="713">
        <v>28442</v>
      </c>
      <c r="G20" s="720">
        <f t="shared" si="5"/>
        <v>3.7582122527074664</v>
      </c>
      <c r="H20" s="719" t="s">
        <v>1494</v>
      </c>
      <c r="I20" s="713">
        <v>416</v>
      </c>
      <c r="J20" s="720">
        <f t="shared" si="0"/>
        <v>0.19618477210026175</v>
      </c>
      <c r="K20" s="713">
        <v>6636.125</v>
      </c>
      <c r="L20" s="720">
        <f t="shared" si="1"/>
        <v>5.5050357701332125E-2</v>
      </c>
      <c r="M20" s="713">
        <v>4798</v>
      </c>
      <c r="N20" s="720">
        <f t="shared" si="2"/>
        <v>0.63398855173653135</v>
      </c>
    </row>
    <row r="21" spans="1:14" ht="18" customHeight="1" x14ac:dyDescent="0.2">
      <c r="A21" s="719" t="s">
        <v>933</v>
      </c>
      <c r="B21" s="713">
        <v>95</v>
      </c>
      <c r="C21" s="720">
        <f t="shared" si="3"/>
        <v>4.480181093635785E-2</v>
      </c>
      <c r="D21" s="713">
        <v>375.10700000000003</v>
      </c>
      <c r="E21" s="720">
        <f t="shared" si="4"/>
        <v>3.111721754227594E-3</v>
      </c>
      <c r="F21" s="713">
        <v>934</v>
      </c>
      <c r="G21" s="720">
        <f t="shared" si="5"/>
        <v>0.12341502862065867</v>
      </c>
      <c r="H21" s="721" t="s">
        <v>932</v>
      </c>
      <c r="I21" s="713">
        <v>13766</v>
      </c>
      <c r="J21" s="720">
        <f t="shared" si="0"/>
        <v>6.4920182036831804</v>
      </c>
      <c r="K21" s="713">
        <v>1342689.5349999999</v>
      </c>
      <c r="L21" s="720">
        <f t="shared" si="1"/>
        <v>11.138358482334992</v>
      </c>
      <c r="M21" s="713">
        <v>67546</v>
      </c>
      <c r="N21" s="720">
        <f t="shared" si="2"/>
        <v>8.9252585901616825</v>
      </c>
    </row>
    <row r="22" spans="1:14" ht="18" customHeight="1" x14ac:dyDescent="0.2">
      <c r="A22" s="719" t="s">
        <v>935</v>
      </c>
      <c r="B22" s="713">
        <v>828</v>
      </c>
      <c r="C22" s="720">
        <f t="shared" si="3"/>
        <v>0.39048315216109791</v>
      </c>
      <c r="D22" s="713">
        <v>171534.86199999999</v>
      </c>
      <c r="E22" s="720">
        <f t="shared" si="4"/>
        <v>1.4229773416487246</v>
      </c>
      <c r="F22" s="713">
        <v>2456</v>
      </c>
      <c r="G22" s="720">
        <f t="shared" si="5"/>
        <v>0.3245260281502545</v>
      </c>
      <c r="H22" s="721" t="s">
        <v>934</v>
      </c>
      <c r="I22" s="713">
        <v>1702</v>
      </c>
      <c r="J22" s="720">
        <f t="shared" si="0"/>
        <v>0.80265981277559006</v>
      </c>
      <c r="K22" s="713">
        <v>41067.851000000002</v>
      </c>
      <c r="L22" s="720">
        <f t="shared" si="1"/>
        <v>0.34068072671551702</v>
      </c>
      <c r="M22" s="713">
        <v>9790</v>
      </c>
      <c r="N22" s="720">
        <f t="shared" si="2"/>
        <v>1.293611488432814</v>
      </c>
    </row>
    <row r="23" spans="1:14" ht="18" customHeight="1" x14ac:dyDescent="0.2">
      <c r="A23" s="719" t="s">
        <v>635</v>
      </c>
      <c r="B23" s="713">
        <v>123</v>
      </c>
      <c r="C23" s="720">
        <f t="shared" si="3"/>
        <v>5.800655521233701E-2</v>
      </c>
      <c r="D23" s="713">
        <v>2246.3020000000001</v>
      </c>
      <c r="E23" s="720">
        <f t="shared" si="4"/>
        <v>1.8634327805039503E-2</v>
      </c>
      <c r="F23" s="713">
        <v>1795</v>
      </c>
      <c r="G23" s="720">
        <f t="shared" si="5"/>
        <v>0.23718412888017376</v>
      </c>
      <c r="H23" s="719" t="s">
        <v>936</v>
      </c>
      <c r="I23" s="713">
        <v>4748</v>
      </c>
      <c r="J23" s="720">
        <f t="shared" si="0"/>
        <v>2.2391473507981798</v>
      </c>
      <c r="K23" s="713">
        <v>105961.512</v>
      </c>
      <c r="L23" s="720">
        <f t="shared" si="1"/>
        <v>0.8790098345305426</v>
      </c>
      <c r="M23" s="713">
        <v>6174</v>
      </c>
      <c r="N23" s="720">
        <f t="shared" si="2"/>
        <v>0.81580769454384017</v>
      </c>
    </row>
    <row r="24" spans="1:14" ht="18" customHeight="1" x14ac:dyDescent="0.2">
      <c r="A24" s="719" t="s">
        <v>1474</v>
      </c>
      <c r="B24" s="713">
        <v>949</v>
      </c>
      <c r="C24" s="720">
        <f t="shared" si="3"/>
        <v>0.44754651135372209</v>
      </c>
      <c r="D24" s="713">
        <v>16061.495999999999</v>
      </c>
      <c r="E24" s="720">
        <f t="shared" si="4"/>
        <v>0.13323906647607076</v>
      </c>
      <c r="F24" s="713">
        <v>3404</v>
      </c>
      <c r="G24" s="720">
        <f t="shared" si="5"/>
        <v>0.44979096084017356</v>
      </c>
      <c r="H24" s="721" t="s">
        <v>1495</v>
      </c>
      <c r="I24" s="713">
        <v>13243</v>
      </c>
      <c r="J24" s="720">
        <f t="shared" si="0"/>
        <v>6.2453724445282841</v>
      </c>
      <c r="K24" s="713">
        <v>320373.38299999997</v>
      </c>
      <c r="L24" s="720">
        <f t="shared" si="1"/>
        <v>2.6576758774338751</v>
      </c>
      <c r="M24" s="713">
        <v>17329</v>
      </c>
      <c r="N24" s="720">
        <f t="shared" si="2"/>
        <v>2.2897848297295442</v>
      </c>
    </row>
    <row r="25" spans="1:14" ht="18" customHeight="1" x14ac:dyDescent="0.2">
      <c r="A25" s="719" t="s">
        <v>1475</v>
      </c>
      <c r="B25" s="713">
        <v>119</v>
      </c>
      <c r="C25" s="720">
        <f t="shared" si="3"/>
        <v>5.6120163172911408E-2</v>
      </c>
      <c r="D25" s="713">
        <v>683.60299999999995</v>
      </c>
      <c r="E25" s="720">
        <f t="shared" si="4"/>
        <v>5.6708681159115815E-3</v>
      </c>
      <c r="F25" s="713">
        <v>1178</v>
      </c>
      <c r="G25" s="720">
        <f t="shared" si="5"/>
        <v>0.15565621382776865</v>
      </c>
      <c r="H25" s="719" t="s">
        <v>1496</v>
      </c>
      <c r="I25" s="713">
        <v>2688</v>
      </c>
      <c r="J25" s="720">
        <f t="shared" si="0"/>
        <v>1.267655450493999</v>
      </c>
      <c r="K25" s="713">
        <v>384625.72200000001</v>
      </c>
      <c r="L25" s="720">
        <f t="shared" si="1"/>
        <v>3.1906848616072079</v>
      </c>
      <c r="M25" s="713">
        <v>7085</v>
      </c>
      <c r="N25" s="720">
        <f t="shared" si="2"/>
        <v>0.93618359505071369</v>
      </c>
    </row>
    <row r="26" spans="1:14" ht="18" customHeight="1" x14ac:dyDescent="0.2">
      <c r="A26" s="719" t="s">
        <v>1476</v>
      </c>
      <c r="B26" s="713">
        <v>708</v>
      </c>
      <c r="C26" s="720">
        <f t="shared" si="3"/>
        <v>0.33389139097833004</v>
      </c>
      <c r="D26" s="713">
        <v>28379.817999999999</v>
      </c>
      <c r="E26" s="720">
        <f t="shared" si="4"/>
        <v>0.23542641713329751</v>
      </c>
      <c r="F26" s="713">
        <v>5784</v>
      </c>
      <c r="G26" s="720">
        <f t="shared" si="5"/>
        <v>0.76427465261444294</v>
      </c>
      <c r="H26" s="721" t="s">
        <v>1497</v>
      </c>
      <c r="I26" s="713">
        <v>2581</v>
      </c>
      <c r="J26" s="720">
        <f t="shared" si="0"/>
        <v>1.2171944634393643</v>
      </c>
      <c r="K26" s="713">
        <v>41793.432999999997</v>
      </c>
      <c r="L26" s="720">
        <f t="shared" si="1"/>
        <v>0.34669983404722754</v>
      </c>
      <c r="M26" s="713">
        <v>5055</v>
      </c>
      <c r="N26" s="720">
        <f t="shared" si="2"/>
        <v>0.66794750500795463</v>
      </c>
    </row>
    <row r="27" spans="1:14" ht="18" customHeight="1" x14ac:dyDescent="0.2">
      <c r="A27" s="719" t="s">
        <v>1512</v>
      </c>
      <c r="B27" s="713">
        <v>678</v>
      </c>
      <c r="C27" s="720">
        <f t="shared" si="3"/>
        <v>0.3197434506826381</v>
      </c>
      <c r="D27" s="713">
        <v>8694.2880000000005</v>
      </c>
      <c r="E27" s="720">
        <f t="shared" si="4"/>
        <v>7.2123967580236883E-2</v>
      </c>
      <c r="F27" s="713">
        <v>3737</v>
      </c>
      <c r="G27" s="720">
        <f t="shared" si="5"/>
        <v>0.4937922504875818</v>
      </c>
      <c r="H27" s="719" t="s">
        <v>1498</v>
      </c>
      <c r="I27" s="713">
        <v>344</v>
      </c>
      <c r="J27" s="720">
        <f t="shared" si="0"/>
        <v>0.16222971539060105</v>
      </c>
      <c r="K27" s="713">
        <v>81656.928</v>
      </c>
      <c r="L27" s="720">
        <f t="shared" si="1"/>
        <v>0.67738975609891661</v>
      </c>
      <c r="M27" s="713">
        <v>3124</v>
      </c>
      <c r="N27" s="720">
        <f t="shared" si="2"/>
        <v>0.4127928794549654</v>
      </c>
    </row>
    <row r="28" spans="1:14" ht="18" customHeight="1" x14ac:dyDescent="0.2">
      <c r="A28" s="721" t="s">
        <v>1513</v>
      </c>
      <c r="B28" s="713">
        <v>1445</v>
      </c>
      <c r="C28" s="720">
        <f t="shared" si="3"/>
        <v>0.68145912424249566</v>
      </c>
      <c r="D28" s="713">
        <v>16179.294</v>
      </c>
      <c r="E28" s="720">
        <f t="shared" si="4"/>
        <v>0.13421626657951991</v>
      </c>
      <c r="F28" s="713">
        <v>11018</v>
      </c>
      <c r="G28" s="720">
        <f t="shared" si="5"/>
        <v>1.4558745025079414</v>
      </c>
      <c r="H28" s="721" t="s">
        <v>1499</v>
      </c>
      <c r="I28" s="713">
        <v>2273</v>
      </c>
      <c r="J28" s="720">
        <f t="shared" si="0"/>
        <v>1.0719422764035935</v>
      </c>
      <c r="K28" s="713">
        <v>157464.06099999999</v>
      </c>
      <c r="L28" s="720">
        <f t="shared" si="1"/>
        <v>1.3062522003660844</v>
      </c>
      <c r="M28" s="713">
        <v>4442</v>
      </c>
      <c r="N28" s="720">
        <f t="shared" si="2"/>
        <v>0.58694813397533807</v>
      </c>
    </row>
    <row r="29" spans="1:14" ht="18" customHeight="1" x14ac:dyDescent="0.2">
      <c r="A29" s="719" t="s">
        <v>1514</v>
      </c>
      <c r="B29" s="713">
        <v>7052</v>
      </c>
      <c r="C29" s="720">
        <f t="shared" si="3"/>
        <v>3.3257091655073214</v>
      </c>
      <c r="D29" s="713">
        <v>153506.91200000001</v>
      </c>
      <c r="E29" s="720">
        <f t="shared" si="4"/>
        <v>1.2734254425929159</v>
      </c>
      <c r="F29" s="713">
        <v>35541</v>
      </c>
      <c r="G29" s="720">
        <f t="shared" si="5"/>
        <v>4.6962457518274405</v>
      </c>
      <c r="H29" s="721" t="s">
        <v>903</v>
      </c>
      <c r="I29" s="713">
        <v>1697</v>
      </c>
      <c r="J29" s="720">
        <f t="shared" si="0"/>
        <v>0.80030182272630801</v>
      </c>
      <c r="K29" s="713">
        <v>52131.627999999997</v>
      </c>
      <c r="L29" s="720">
        <f t="shared" si="1"/>
        <v>0.43246092696457361</v>
      </c>
      <c r="M29" s="713">
        <v>13243</v>
      </c>
      <c r="N29" s="720">
        <f t="shared" si="2"/>
        <v>1.7498771135153992</v>
      </c>
    </row>
    <row r="30" spans="1:14" ht="18" customHeight="1" x14ac:dyDescent="0.2">
      <c r="A30" s="719" t="s">
        <v>1516</v>
      </c>
      <c r="B30" s="713">
        <v>2775</v>
      </c>
      <c r="C30" s="720">
        <f t="shared" si="3"/>
        <v>1.3086844773515056</v>
      </c>
      <c r="D30" s="713">
        <v>138396.43900000001</v>
      </c>
      <c r="E30" s="720">
        <f t="shared" si="4"/>
        <v>1.1480756422672256</v>
      </c>
      <c r="F30" s="713">
        <v>14695</v>
      </c>
      <c r="G30" s="720">
        <f t="shared" si="5"/>
        <v>1.941738592698693</v>
      </c>
      <c r="H30" s="719" t="s">
        <v>1515</v>
      </c>
      <c r="I30" s="713">
        <v>2638</v>
      </c>
      <c r="J30" s="720">
        <f t="shared" si="0"/>
        <v>1.2440755500011791</v>
      </c>
      <c r="K30" s="713">
        <v>50607.447</v>
      </c>
      <c r="L30" s="720">
        <f t="shared" si="1"/>
        <v>0.4198169955661184</v>
      </c>
      <c r="M30" s="713">
        <v>2727</v>
      </c>
      <c r="N30" s="720">
        <f t="shared" si="2"/>
        <v>0.36033488549093812</v>
      </c>
    </row>
    <row r="31" spans="1:14" ht="18" customHeight="1" x14ac:dyDescent="0.2">
      <c r="A31" s="721" t="s">
        <v>1517</v>
      </c>
      <c r="B31" s="713">
        <v>622</v>
      </c>
      <c r="C31" s="720">
        <f t="shared" si="3"/>
        <v>0.2933339621306798</v>
      </c>
      <c r="D31" s="713">
        <v>38069.061000000002</v>
      </c>
      <c r="E31" s="720">
        <f t="shared" si="4"/>
        <v>0.31580409130386067</v>
      </c>
      <c r="F31" s="713">
        <v>3143</v>
      </c>
      <c r="G31" s="720">
        <f t="shared" si="5"/>
        <v>0.41530346354896164</v>
      </c>
      <c r="H31" s="721" t="s">
        <v>1500</v>
      </c>
      <c r="I31" s="713">
        <v>688</v>
      </c>
      <c r="J31" s="720">
        <f t="shared" si="0"/>
        <v>0.3244594307812021</v>
      </c>
      <c r="K31" s="713">
        <v>32386.673999999999</v>
      </c>
      <c r="L31" s="720">
        <f t="shared" si="1"/>
        <v>0.26866552219200707</v>
      </c>
      <c r="M31" s="713">
        <v>2589</v>
      </c>
      <c r="N31" s="720">
        <f t="shared" si="2"/>
        <v>0.34210011680822838</v>
      </c>
    </row>
    <row r="32" spans="1:14" ht="18" customHeight="1" x14ac:dyDescent="0.2">
      <c r="A32" s="719" t="s">
        <v>1518</v>
      </c>
      <c r="B32" s="713">
        <v>3366</v>
      </c>
      <c r="C32" s="720">
        <f t="shared" si="3"/>
        <v>1.5873989011766372</v>
      </c>
      <c r="D32" s="713">
        <v>170738.42800000001</v>
      </c>
      <c r="E32" s="720">
        <f t="shared" si="4"/>
        <v>1.4163704774643548</v>
      </c>
      <c r="F32" s="713">
        <v>4874</v>
      </c>
      <c r="G32" s="720">
        <f t="shared" si="5"/>
        <v>0.64403088811251652</v>
      </c>
      <c r="H32" s="719" t="s">
        <v>1501</v>
      </c>
      <c r="I32" s="713">
        <v>390</v>
      </c>
      <c r="J32" s="720">
        <f t="shared" si="0"/>
        <v>0.1839232238439954</v>
      </c>
      <c r="K32" s="713">
        <v>2694.4050000000002</v>
      </c>
      <c r="L32" s="720">
        <f t="shared" si="1"/>
        <v>2.2351592087589942E-2</v>
      </c>
      <c r="M32" s="713">
        <v>806</v>
      </c>
      <c r="N32" s="720">
        <f t="shared" si="2"/>
        <v>0.10650161998742066</v>
      </c>
    </row>
    <row r="33" spans="1:14" ht="18" customHeight="1" x14ac:dyDescent="0.2">
      <c r="A33" s="721" t="s">
        <v>1477</v>
      </c>
      <c r="B33" s="713">
        <v>5867</v>
      </c>
      <c r="C33" s="720">
        <f t="shared" si="3"/>
        <v>2.7668655238274895</v>
      </c>
      <c r="D33" s="713">
        <v>145676.32699999999</v>
      </c>
      <c r="E33" s="720">
        <f t="shared" si="4"/>
        <v>1.208466373066545</v>
      </c>
      <c r="F33" s="713">
        <v>21221</v>
      </c>
      <c r="G33" s="720">
        <f t="shared" si="5"/>
        <v>2.8040581609839377</v>
      </c>
      <c r="H33" s="719" t="s">
        <v>1519</v>
      </c>
      <c r="I33" s="713">
        <v>2631</v>
      </c>
      <c r="J33" s="720">
        <f t="shared" si="0"/>
        <v>1.2407743639321842</v>
      </c>
      <c r="K33" s="713">
        <v>37245.175999999999</v>
      </c>
      <c r="L33" s="720">
        <f t="shared" si="1"/>
        <v>0.30896950576564947</v>
      </c>
      <c r="M33" s="713">
        <v>7076</v>
      </c>
      <c r="N33" s="720">
        <f t="shared" si="2"/>
        <v>0.93499437100618921</v>
      </c>
    </row>
    <row r="34" spans="1:14" ht="18" customHeight="1" x14ac:dyDescent="0.2">
      <c r="A34" s="719" t="s">
        <v>1478</v>
      </c>
      <c r="B34" s="713">
        <v>3500</v>
      </c>
      <c r="C34" s="720">
        <f t="shared" si="3"/>
        <v>1.6505930344973945</v>
      </c>
      <c r="D34" s="713">
        <v>695607.97499999998</v>
      </c>
      <c r="E34" s="720">
        <f t="shared" si="4"/>
        <v>5.7704560784568244</v>
      </c>
      <c r="F34" s="713">
        <v>7125</v>
      </c>
      <c r="G34" s="720">
        <f t="shared" si="5"/>
        <v>0.94146903524860071</v>
      </c>
      <c r="H34" s="719" t="s">
        <v>1520</v>
      </c>
      <c r="I34" s="713">
        <v>3556</v>
      </c>
      <c r="J34" s="720">
        <f t="shared" si="0"/>
        <v>1.6770025230493528</v>
      </c>
      <c r="K34" s="713">
        <v>115153.231</v>
      </c>
      <c r="L34" s="720">
        <f t="shared" si="1"/>
        <v>0.95526026966251054</v>
      </c>
      <c r="M34" s="713">
        <v>8025</v>
      </c>
      <c r="N34" s="720">
        <f t="shared" si="2"/>
        <v>1.0603914397010556</v>
      </c>
    </row>
    <row r="35" spans="1:14" ht="18" customHeight="1" x14ac:dyDescent="0.2">
      <c r="A35" s="719" t="s">
        <v>1521</v>
      </c>
      <c r="B35" s="713">
        <v>1185</v>
      </c>
      <c r="C35" s="720">
        <f t="shared" si="3"/>
        <v>0.55884364167983214</v>
      </c>
      <c r="D35" s="713">
        <v>18820.735000000001</v>
      </c>
      <c r="E35" s="720">
        <f t="shared" si="4"/>
        <v>0.15612849275020907</v>
      </c>
      <c r="F35" s="713">
        <v>1756</v>
      </c>
      <c r="G35" s="720">
        <f t="shared" si="5"/>
        <v>0.23203082468723407</v>
      </c>
      <c r="H35" s="719" t="s">
        <v>1502</v>
      </c>
      <c r="I35" s="713">
        <v>379</v>
      </c>
      <c r="J35" s="720">
        <f t="shared" si="0"/>
        <v>0.17873564573557499</v>
      </c>
      <c r="K35" s="713">
        <v>68043.006999999998</v>
      </c>
      <c r="L35" s="720">
        <f t="shared" si="1"/>
        <v>0.56445468920857367</v>
      </c>
      <c r="M35" s="713">
        <v>933</v>
      </c>
      <c r="N35" s="720">
        <f t="shared" si="2"/>
        <v>0.1232828926157115</v>
      </c>
    </row>
    <row r="36" spans="1:14" ht="18" customHeight="1" x14ac:dyDescent="0.2">
      <c r="A36" s="719" t="s">
        <v>1479</v>
      </c>
      <c r="B36" s="713">
        <v>5829</v>
      </c>
      <c r="C36" s="720">
        <f t="shared" si="3"/>
        <v>2.7489447994529463</v>
      </c>
      <c r="D36" s="713">
        <v>565431.57700000005</v>
      </c>
      <c r="E36" s="720">
        <f t="shared" si="4"/>
        <v>4.6905702604273314</v>
      </c>
      <c r="F36" s="713">
        <v>12578</v>
      </c>
      <c r="G36" s="720">
        <f t="shared" si="5"/>
        <v>1.6620066702255298</v>
      </c>
      <c r="H36" s="719" t="s">
        <v>1503</v>
      </c>
      <c r="I36" s="713">
        <v>554</v>
      </c>
      <c r="J36" s="720">
        <f t="shared" si="0"/>
        <v>0.26126529746044469</v>
      </c>
      <c r="K36" s="713">
        <v>9320.2009999999991</v>
      </c>
      <c r="L36" s="720">
        <f t="shared" si="1"/>
        <v>7.7316264973657567E-2</v>
      </c>
      <c r="M36" s="713">
        <v>1576</v>
      </c>
      <c r="N36" s="720">
        <f t="shared" si="2"/>
        <v>0.20824634379674312</v>
      </c>
    </row>
    <row r="37" spans="1:14" ht="18" customHeight="1" x14ac:dyDescent="0.2">
      <c r="A37" s="719" t="s">
        <v>1480</v>
      </c>
      <c r="B37" s="713">
        <v>537</v>
      </c>
      <c r="C37" s="720">
        <f t="shared" si="3"/>
        <v>0.25324813129288593</v>
      </c>
      <c r="D37" s="713">
        <v>16804.444</v>
      </c>
      <c r="E37" s="720">
        <f t="shared" si="4"/>
        <v>0.13940223446243166</v>
      </c>
      <c r="F37" s="713">
        <v>3963</v>
      </c>
      <c r="G37" s="720">
        <f t="shared" si="5"/>
        <v>0.52365498760564266</v>
      </c>
      <c r="H37" s="721" t="s">
        <v>1504</v>
      </c>
      <c r="I37" s="713">
        <v>2161</v>
      </c>
      <c r="J37" s="720">
        <f t="shared" si="0"/>
        <v>1.019123299299677</v>
      </c>
      <c r="K37" s="713">
        <v>94347.826000000001</v>
      </c>
      <c r="L37" s="720">
        <f t="shared" si="1"/>
        <v>0.78266783245388594</v>
      </c>
      <c r="M37" s="713">
        <v>12693</v>
      </c>
      <c r="N37" s="720">
        <f t="shared" si="2"/>
        <v>1.6772023107944547</v>
      </c>
    </row>
    <row r="38" spans="1:14" ht="18" customHeight="1" x14ac:dyDescent="0.2">
      <c r="A38" s="719" t="s">
        <v>1481</v>
      </c>
      <c r="B38" s="713">
        <v>477</v>
      </c>
      <c r="C38" s="720">
        <f t="shared" si="3"/>
        <v>0.22495225070150204</v>
      </c>
      <c r="D38" s="713">
        <v>9628.2829999999994</v>
      </c>
      <c r="E38" s="720">
        <f t="shared" si="4"/>
        <v>7.9871976974462522E-2</v>
      </c>
      <c r="F38" s="713">
        <v>3126</v>
      </c>
      <c r="G38" s="720">
        <f t="shared" si="5"/>
        <v>0.41305715146485977</v>
      </c>
      <c r="H38" s="719" t="s">
        <v>1669</v>
      </c>
      <c r="I38" s="713">
        <v>3747</v>
      </c>
      <c r="J38" s="720">
        <f t="shared" si="0"/>
        <v>1.7670777429319249</v>
      </c>
      <c r="K38" s="713">
        <v>322442.61300000001</v>
      </c>
      <c r="L38" s="720">
        <f t="shared" si="1"/>
        <v>2.674841294249612</v>
      </c>
      <c r="M38" s="713">
        <v>17140</v>
      </c>
      <c r="N38" s="720">
        <f t="shared" si="2"/>
        <v>2.2648111247945284</v>
      </c>
    </row>
    <row r="39" spans="1:14" ht="18" customHeight="1" x14ac:dyDescent="0.2">
      <c r="A39" s="719" t="s">
        <v>1522</v>
      </c>
      <c r="B39" s="713">
        <v>1215</v>
      </c>
      <c r="C39" s="720">
        <f t="shared" si="3"/>
        <v>0.57299158197552402</v>
      </c>
      <c r="D39" s="713">
        <v>11263.745999999999</v>
      </c>
      <c r="E39" s="720">
        <f t="shared" si="4"/>
        <v>9.3439054622531798E-2</v>
      </c>
      <c r="F39" s="713">
        <v>9660</v>
      </c>
      <c r="G39" s="720">
        <f t="shared" si="5"/>
        <v>1.2764338077896817</v>
      </c>
      <c r="H39" s="719" t="s">
        <v>1670</v>
      </c>
      <c r="I39" s="713">
        <v>252</v>
      </c>
      <c r="J39" s="720">
        <f t="shared" si="0"/>
        <v>0.1188426984838124</v>
      </c>
      <c r="K39" s="713">
        <v>32190.887999999999</v>
      </c>
      <c r="L39" s="720">
        <f t="shared" si="1"/>
        <v>0.26704136813630241</v>
      </c>
      <c r="M39" s="713">
        <v>4379</v>
      </c>
      <c r="N39" s="720">
        <f t="shared" si="2"/>
        <v>0.57862356566366635</v>
      </c>
    </row>
    <row r="40" spans="1:14" ht="18" customHeight="1" x14ac:dyDescent="0.2">
      <c r="A40" s="721" t="s">
        <v>1482</v>
      </c>
      <c r="B40" s="713">
        <v>4427</v>
      </c>
      <c r="C40" s="720">
        <f t="shared" si="3"/>
        <v>2.0877643896342759</v>
      </c>
      <c r="D40" s="713">
        <v>406505.55699999997</v>
      </c>
      <c r="E40" s="720">
        <f t="shared" si="4"/>
        <v>3.3721902948526816</v>
      </c>
      <c r="F40" s="713">
        <v>12139</v>
      </c>
      <c r="G40" s="720">
        <f t="shared" si="5"/>
        <v>1.6039989640537211</v>
      </c>
      <c r="H40" s="719" t="s">
        <v>1671</v>
      </c>
      <c r="I40" s="713">
        <v>9361</v>
      </c>
      <c r="J40" s="720">
        <f t="shared" si="0"/>
        <v>4.4146289702657455</v>
      </c>
      <c r="K40" s="713">
        <v>1177303.22</v>
      </c>
      <c r="L40" s="720">
        <f t="shared" si="1"/>
        <v>9.7663867669656774</v>
      </c>
      <c r="M40" s="713">
        <v>22016</v>
      </c>
      <c r="N40" s="720">
        <f t="shared" si="2"/>
        <v>2.9091062849169393</v>
      </c>
    </row>
    <row r="41" spans="1:14" ht="18" customHeight="1" x14ac:dyDescent="0.2">
      <c r="A41" s="719" t="s">
        <v>1483</v>
      </c>
      <c r="B41" s="713">
        <v>2514</v>
      </c>
      <c r="C41" s="720">
        <f t="shared" si="3"/>
        <v>1.1855973967789857</v>
      </c>
      <c r="D41" s="713">
        <v>132076.40700000001</v>
      </c>
      <c r="E41" s="720">
        <f t="shared" si="4"/>
        <v>1.0956474522792634</v>
      </c>
      <c r="F41" s="713">
        <v>14596</v>
      </c>
      <c r="G41" s="720">
        <f t="shared" si="5"/>
        <v>1.9286571282089229</v>
      </c>
      <c r="H41" s="719" t="s">
        <v>1523</v>
      </c>
      <c r="I41" s="713">
        <v>3161</v>
      </c>
      <c r="J41" s="720">
        <f t="shared" si="0"/>
        <v>1.4907213091560754</v>
      </c>
      <c r="K41" s="713">
        <v>72219.968999999997</v>
      </c>
      <c r="L41" s="720">
        <f t="shared" si="1"/>
        <v>0.59910491840179581</v>
      </c>
      <c r="M41" s="713">
        <v>13670</v>
      </c>
      <c r="N41" s="720">
        <f t="shared" si="2"/>
        <v>1.8062991876278416</v>
      </c>
    </row>
    <row r="42" spans="1:14" ht="18" customHeight="1" x14ac:dyDescent="0.2">
      <c r="A42" s="719" t="s">
        <v>1484</v>
      </c>
      <c r="B42" s="713">
        <v>4776</v>
      </c>
      <c r="C42" s="720">
        <f t="shared" si="3"/>
        <v>2.2523520950741589</v>
      </c>
      <c r="D42" s="713">
        <v>83431.046000000002</v>
      </c>
      <c r="E42" s="720">
        <f t="shared" si="4"/>
        <v>0.69210705429694208</v>
      </c>
      <c r="F42" s="713">
        <v>6047</v>
      </c>
      <c r="G42" s="720">
        <f t="shared" si="5"/>
        <v>0.79902642191554929</v>
      </c>
      <c r="H42" s="719" t="s">
        <v>886</v>
      </c>
      <c r="I42" s="713">
        <v>1168</v>
      </c>
      <c r="J42" s="720">
        <f t="shared" si="0"/>
        <v>0.55082647551227326</v>
      </c>
      <c r="K42" s="713">
        <v>10561.779</v>
      </c>
      <c r="L42" s="720">
        <f t="shared" si="1"/>
        <v>8.7615846885406454E-2</v>
      </c>
      <c r="M42" s="713">
        <v>3412</v>
      </c>
      <c r="N42" s="720">
        <f t="shared" si="2"/>
        <v>0.450848048879751</v>
      </c>
    </row>
    <row r="43" spans="1:14" ht="18" customHeight="1" x14ac:dyDescent="0.2">
      <c r="A43" s="719" t="s">
        <v>1485</v>
      </c>
      <c r="B43" s="713">
        <v>116</v>
      </c>
      <c r="C43" s="720">
        <f t="shared" si="3"/>
        <v>5.4705369143342217E-2</v>
      </c>
      <c r="D43" s="713">
        <v>505.20100000000002</v>
      </c>
      <c r="E43" s="720">
        <f t="shared" si="4"/>
        <v>4.1909240348954688E-3</v>
      </c>
      <c r="F43" s="713">
        <v>793</v>
      </c>
      <c r="G43" s="720">
        <f t="shared" si="5"/>
        <v>0.10478385192310741</v>
      </c>
      <c r="H43" s="719" t="s">
        <v>1672</v>
      </c>
      <c r="I43" s="713">
        <v>96</v>
      </c>
      <c r="J43" s="720">
        <f t="shared" si="0"/>
        <v>4.5273408946214247E-2</v>
      </c>
      <c r="K43" s="713">
        <v>2433.4830000000002</v>
      </c>
      <c r="L43" s="720">
        <f t="shared" si="1"/>
        <v>2.0187098586917942E-2</v>
      </c>
      <c r="M43" s="713">
        <v>709</v>
      </c>
      <c r="N43" s="720">
        <f t="shared" si="2"/>
        <v>9.3684427507544965E-2</v>
      </c>
    </row>
    <row r="44" spans="1:14" ht="18" customHeight="1" x14ac:dyDescent="0.2">
      <c r="A44" s="719" t="s">
        <v>1486</v>
      </c>
      <c r="B44" s="713">
        <v>198</v>
      </c>
      <c r="C44" s="720">
        <f t="shared" si="3"/>
        <v>9.337640595156689E-2</v>
      </c>
      <c r="D44" s="713">
        <v>1042.1869999999999</v>
      </c>
      <c r="E44" s="720">
        <f t="shared" si="4"/>
        <v>8.6455223706120993E-3</v>
      </c>
      <c r="F44" s="713">
        <v>597</v>
      </c>
      <c r="G44" s="720">
        <f t="shared" si="5"/>
        <v>7.8885194953461704E-2</v>
      </c>
      <c r="H44" s="721" t="s">
        <v>1673</v>
      </c>
      <c r="I44" s="713">
        <v>2274</v>
      </c>
      <c r="J44" s="720">
        <f t="shared" si="0"/>
        <v>1.0724138744134499</v>
      </c>
      <c r="K44" s="713">
        <v>108502.262</v>
      </c>
      <c r="L44" s="720">
        <f t="shared" si="1"/>
        <v>0.90008677270299409</v>
      </c>
      <c r="M44" s="713">
        <v>7518</v>
      </c>
      <c r="N44" s="720">
        <f t="shared" si="2"/>
        <v>0.99339848519283924</v>
      </c>
    </row>
    <row r="45" spans="1:14" ht="18" customHeight="1" x14ac:dyDescent="0.2">
      <c r="A45" s="721" t="s">
        <v>791</v>
      </c>
      <c r="B45" s="713">
        <v>2959</v>
      </c>
      <c r="C45" s="720">
        <f t="shared" si="3"/>
        <v>1.395458511165083</v>
      </c>
      <c r="D45" s="713">
        <v>127184.93700000001</v>
      </c>
      <c r="E45" s="720">
        <f t="shared" si="4"/>
        <v>1.0550699807600659</v>
      </c>
      <c r="F45" s="713">
        <v>6292</v>
      </c>
      <c r="G45" s="720">
        <f t="shared" si="5"/>
        <v>0.83139974312760634</v>
      </c>
      <c r="H45" s="719" t="s">
        <v>790</v>
      </c>
      <c r="I45" s="713">
        <v>216</v>
      </c>
      <c r="J45" s="720">
        <f t="shared" si="0"/>
        <v>0.10186517012898205</v>
      </c>
      <c r="K45" s="713">
        <v>11957.655000000001</v>
      </c>
      <c r="L45" s="720">
        <f t="shared" si="1"/>
        <v>9.9195416755881269E-2</v>
      </c>
      <c r="M45" s="713">
        <v>6424</v>
      </c>
      <c r="N45" s="720">
        <f t="shared" si="2"/>
        <v>0.84884169578063307</v>
      </c>
    </row>
    <row r="46" spans="1:14" ht="18" customHeight="1" x14ac:dyDescent="0.2">
      <c r="A46" s="719" t="s">
        <v>1487</v>
      </c>
      <c r="B46" s="713">
        <v>418</v>
      </c>
      <c r="C46" s="720">
        <f t="shared" si="3"/>
        <v>0.19712796811997452</v>
      </c>
      <c r="D46" s="713">
        <v>5212.8109999999997</v>
      </c>
      <c r="E46" s="720">
        <f t="shared" si="4"/>
        <v>4.3243174319265956E-2</v>
      </c>
      <c r="F46" s="713">
        <v>2103</v>
      </c>
      <c r="G46" s="720">
        <f t="shared" si="5"/>
        <v>0.27788201840390275</v>
      </c>
      <c r="H46" s="719" t="s">
        <v>792</v>
      </c>
      <c r="I46" s="713">
        <v>130</v>
      </c>
      <c r="J46" s="720">
        <f t="shared" si="0"/>
        <v>6.130774128133179E-2</v>
      </c>
      <c r="K46" s="713">
        <v>902.34900000000005</v>
      </c>
      <c r="L46" s="720">
        <f t="shared" si="1"/>
        <v>7.4854881759218441E-3</v>
      </c>
      <c r="M46" s="713">
        <v>1344</v>
      </c>
      <c r="N46" s="720">
        <f t="shared" si="2"/>
        <v>0.17759079064899919</v>
      </c>
    </row>
    <row r="47" spans="1:14" ht="18" customHeight="1" x14ac:dyDescent="0.2">
      <c r="A47" s="721" t="s">
        <v>795</v>
      </c>
      <c r="B47" s="713">
        <v>3208</v>
      </c>
      <c r="C47" s="720">
        <f t="shared" si="3"/>
        <v>1.512886415619326</v>
      </c>
      <c r="D47" s="713">
        <v>33429.85</v>
      </c>
      <c r="E47" s="720">
        <f t="shared" si="4"/>
        <v>0.27731924886916354</v>
      </c>
      <c r="F47" s="713">
        <v>8693</v>
      </c>
      <c r="G47" s="720">
        <f t="shared" si="5"/>
        <v>1.1486582910057663</v>
      </c>
      <c r="H47" s="721" t="s">
        <v>793</v>
      </c>
      <c r="I47" s="713">
        <v>3733</v>
      </c>
      <c r="J47" s="720">
        <f t="shared" si="0"/>
        <v>1.7604753707939353</v>
      </c>
      <c r="K47" s="713">
        <v>313998.18099999998</v>
      </c>
      <c r="L47" s="720">
        <f t="shared" si="1"/>
        <v>2.6047900215287729</v>
      </c>
      <c r="M47" s="713">
        <v>5652</v>
      </c>
      <c r="N47" s="720">
        <f t="shared" si="2"/>
        <v>0.74683269996141632</v>
      </c>
    </row>
    <row r="48" spans="1:14" ht="18" customHeight="1" thickBot="1" x14ac:dyDescent="0.25">
      <c r="A48" s="719" t="s">
        <v>2115</v>
      </c>
      <c r="B48" s="713">
        <v>5710</v>
      </c>
      <c r="C48" s="720">
        <f t="shared" si="3"/>
        <v>2.6928246362800348</v>
      </c>
      <c r="D48" s="713">
        <v>116637.48699999999</v>
      </c>
      <c r="E48" s="720">
        <f t="shared" si="4"/>
        <v>0.96757300092063891</v>
      </c>
      <c r="F48" s="713">
        <v>7747</v>
      </c>
      <c r="G48" s="720">
        <f t="shared" si="5"/>
        <v>1.0236576303257416</v>
      </c>
      <c r="H48" s="719" t="s">
        <v>794</v>
      </c>
      <c r="I48" s="713">
        <v>145</v>
      </c>
      <c r="J48" s="720">
        <f t="shared" si="0"/>
        <v>6.8381711429177774E-2</v>
      </c>
      <c r="K48" s="713">
        <v>512.97699999999998</v>
      </c>
      <c r="L48" s="720">
        <f t="shared" si="1"/>
        <v>4.2554302914059412E-3</v>
      </c>
      <c r="M48" s="713">
        <v>582</v>
      </c>
      <c r="N48" s="720">
        <f t="shared" si="2"/>
        <v>7.6903154879254129E-2</v>
      </c>
    </row>
    <row r="49" spans="1:14" ht="18" customHeight="1" thickBot="1" x14ac:dyDescent="0.25">
      <c r="A49" s="722" t="s">
        <v>1488</v>
      </c>
      <c r="B49" s="714">
        <v>819</v>
      </c>
      <c r="C49" s="723">
        <f t="shared" si="3"/>
        <v>0.38623877007239032</v>
      </c>
      <c r="D49" s="714">
        <v>83791.373999999996</v>
      </c>
      <c r="E49" s="723">
        <f t="shared" si="4"/>
        <v>0.69509617600423446</v>
      </c>
      <c r="F49" s="714">
        <v>10297</v>
      </c>
      <c r="G49" s="723">
        <f t="shared" si="5"/>
        <v>1.3606044429410304</v>
      </c>
      <c r="H49" s="1288" t="s">
        <v>645</v>
      </c>
      <c r="I49" s="1289">
        <v>212045</v>
      </c>
      <c r="J49" s="1290">
        <f>I49/$I$49*100</f>
        <v>100</v>
      </c>
      <c r="K49" s="1289">
        <v>12054644.651000001</v>
      </c>
      <c r="L49" s="1290">
        <f>K49/$K$49*100</f>
        <v>100</v>
      </c>
      <c r="M49" s="1289">
        <v>756796</v>
      </c>
      <c r="N49" s="1290">
        <f>M49/$M$49*100</f>
        <v>100</v>
      </c>
    </row>
    <row r="50" spans="1:14" ht="18" customHeight="1" x14ac:dyDescent="0.2">
      <c r="A50" s="414" t="s">
        <v>909</v>
      </c>
    </row>
  </sheetData>
  <mergeCells count="2">
    <mergeCell ref="H5:N6"/>
    <mergeCell ref="A5:G6"/>
  </mergeCells>
  <phoneticPr fontId="0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9" scale="85" orientation="portrait" r:id="rId1"/>
  <headerFooter alignWithMargins="0"/>
  <colBreaks count="1" manualBreakCount="1">
    <brk id="7" min="2" max="49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3"/>
  <sheetViews>
    <sheetView showGridLines="0" workbookViewId="0">
      <selection activeCell="F19" sqref="F19"/>
    </sheetView>
  </sheetViews>
  <sheetFormatPr defaultRowHeight="12.75" x14ac:dyDescent="0.2"/>
  <cols>
    <col min="1" max="16384" width="9.140625" style="746"/>
  </cols>
  <sheetData>
    <row r="3" spans="1:1" x14ac:dyDescent="0.2">
      <c r="A3" s="747" t="s">
        <v>222</v>
      </c>
    </row>
  </sheetData>
  <phoneticPr fontId="164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8"/>
  <sheetViews>
    <sheetView showGridLines="0" workbookViewId="0">
      <selection activeCell="F19" sqref="F19"/>
    </sheetView>
  </sheetViews>
  <sheetFormatPr defaultRowHeight="12.75" x14ac:dyDescent="0.2"/>
  <cols>
    <col min="1" max="1" width="103.85546875" style="746" customWidth="1"/>
    <col min="2" max="16384" width="9.140625" style="746"/>
  </cols>
  <sheetData>
    <row r="1" spans="1:1" ht="30" x14ac:dyDescent="0.4">
      <c r="A1" s="952" t="s">
        <v>248</v>
      </c>
    </row>
    <row r="2" spans="1:1" ht="30" x14ac:dyDescent="0.4">
      <c r="A2" s="952" t="s">
        <v>228</v>
      </c>
    </row>
    <row r="3" spans="1:1" ht="30" x14ac:dyDescent="0.4">
      <c r="A3" s="952" t="s">
        <v>249</v>
      </c>
    </row>
    <row r="4" spans="1:1" ht="30" x14ac:dyDescent="0.4">
      <c r="A4" s="952"/>
    </row>
    <row r="5" spans="1:1" ht="25.5" x14ac:dyDescent="0.35">
      <c r="A5" s="956" t="s">
        <v>250</v>
      </c>
    </row>
    <row r="6" spans="1:1" ht="25.5" x14ac:dyDescent="0.35">
      <c r="A6" s="956" t="s">
        <v>251</v>
      </c>
    </row>
    <row r="7" spans="1:1" ht="25.5" x14ac:dyDescent="0.35">
      <c r="A7" s="956" t="s">
        <v>252</v>
      </c>
    </row>
    <row r="8" spans="1:1" ht="25.5" x14ac:dyDescent="0.35">
      <c r="A8" s="748"/>
    </row>
  </sheetData>
  <phoneticPr fontId="164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109</vt:i4>
      </vt:variant>
      <vt:variant>
        <vt:lpstr>Adlandırılmış Aralıklar</vt:lpstr>
      </vt:variant>
      <vt:variant>
        <vt:i4>94</vt:i4>
      </vt:variant>
    </vt:vector>
  </HeadingPairs>
  <TitlesOfParts>
    <vt:vector size="203" baseType="lpstr">
      <vt:lpstr>İÇİNDEKİLER</vt:lpstr>
      <vt:lpstr>CONTENTS</vt:lpstr>
      <vt:lpstr>K1R</vt:lpstr>
      <vt:lpstr>B1L</vt:lpstr>
      <vt:lpstr>K2R</vt:lpstr>
      <vt:lpstr>1A</vt:lpstr>
      <vt:lpstr>1B</vt:lpstr>
      <vt:lpstr>T2A</vt:lpstr>
      <vt:lpstr>T2B</vt:lpstr>
      <vt:lpstr>T2C</vt:lpstr>
      <vt:lpstr>T3A</vt:lpstr>
      <vt:lpstr>T3B</vt:lpstr>
      <vt:lpstr>T4</vt:lpstr>
      <vt:lpstr>T5</vt:lpstr>
      <vt:lpstr>6A</vt:lpstr>
      <vt:lpstr>6B</vt:lpstr>
      <vt:lpstr>T7A</vt:lpstr>
      <vt:lpstr>T7B</vt:lpstr>
      <vt:lpstr>T7C</vt:lpstr>
      <vt:lpstr>B2L</vt:lpstr>
      <vt:lpstr>K3R</vt:lpstr>
      <vt:lpstr>T8</vt:lpstr>
      <vt:lpstr>T9</vt:lpstr>
      <vt:lpstr>T10</vt:lpstr>
      <vt:lpstr>T11</vt:lpstr>
      <vt:lpstr>T12A</vt:lpstr>
      <vt:lpstr>T12B</vt:lpstr>
      <vt:lpstr>T13</vt:lpstr>
      <vt:lpstr>T14</vt:lpstr>
      <vt:lpstr>T14A</vt:lpstr>
      <vt:lpstr>T15</vt:lpstr>
      <vt:lpstr>T16</vt:lpstr>
      <vt:lpstr>T17</vt:lpstr>
      <vt:lpstr>T18</vt:lpstr>
      <vt:lpstr>T19</vt:lpstr>
      <vt:lpstr>T20</vt:lpstr>
      <vt:lpstr>T20A</vt:lpstr>
      <vt:lpstr>T21</vt:lpstr>
      <vt:lpstr>T22</vt:lpstr>
      <vt:lpstr>T23</vt:lpstr>
      <vt:lpstr>T24</vt:lpstr>
      <vt:lpstr>T25</vt:lpstr>
      <vt:lpstr>T26</vt:lpstr>
      <vt:lpstr>T27</vt:lpstr>
      <vt:lpstr>T28</vt:lpstr>
      <vt:lpstr>T29A</vt:lpstr>
      <vt:lpstr>T29B</vt:lpstr>
      <vt:lpstr>30</vt:lpstr>
      <vt:lpstr>T31</vt:lpstr>
      <vt:lpstr>T32</vt:lpstr>
      <vt:lpstr>T33</vt:lpstr>
      <vt:lpstr>T34</vt:lpstr>
      <vt:lpstr>35</vt:lpstr>
      <vt:lpstr>36</vt:lpstr>
      <vt:lpstr>37</vt:lpstr>
      <vt:lpstr>38</vt:lpstr>
      <vt:lpstr>B3L</vt:lpstr>
      <vt:lpstr>K4R</vt:lpstr>
      <vt:lpstr>T39</vt:lpstr>
      <vt:lpstr>T40</vt:lpstr>
      <vt:lpstr>T41</vt:lpstr>
      <vt:lpstr>T42</vt:lpstr>
      <vt:lpstr>T43</vt:lpstr>
      <vt:lpstr>T44</vt:lpstr>
      <vt:lpstr>T45</vt:lpstr>
      <vt:lpstr>T46</vt:lpstr>
      <vt:lpstr>46A</vt:lpstr>
      <vt:lpstr>T47</vt:lpstr>
      <vt:lpstr>T48A</vt:lpstr>
      <vt:lpstr>T48B</vt:lpstr>
      <vt:lpstr>T48C</vt:lpstr>
      <vt:lpstr>T48D</vt:lpstr>
      <vt:lpstr>T49A</vt:lpstr>
      <vt:lpstr>T49B</vt:lpstr>
      <vt:lpstr>T50A</vt:lpstr>
      <vt:lpstr>T50B</vt:lpstr>
      <vt:lpstr>T51A</vt:lpstr>
      <vt:lpstr>T51B</vt:lpstr>
      <vt:lpstr>T51C</vt:lpstr>
      <vt:lpstr>T51D</vt:lpstr>
      <vt:lpstr>T52</vt:lpstr>
      <vt:lpstr>T53</vt:lpstr>
      <vt:lpstr>T54</vt:lpstr>
      <vt:lpstr>B4L</vt:lpstr>
      <vt:lpstr>K5R</vt:lpstr>
      <vt:lpstr>T55</vt:lpstr>
      <vt:lpstr>T56</vt:lpstr>
      <vt:lpstr>T57</vt:lpstr>
      <vt:lpstr>T58</vt:lpstr>
      <vt:lpstr>B5L</vt:lpstr>
      <vt:lpstr>K6R</vt:lpstr>
      <vt:lpstr>59A-B</vt:lpstr>
      <vt:lpstr>60</vt:lpstr>
      <vt:lpstr>B6L</vt:lpstr>
      <vt:lpstr>K7R</vt:lpstr>
      <vt:lpstr>61A-B</vt:lpstr>
      <vt:lpstr>62</vt:lpstr>
      <vt:lpstr>B7L</vt:lpstr>
      <vt:lpstr>K8R</vt:lpstr>
      <vt:lpstr>T63</vt:lpstr>
      <vt:lpstr>T64</vt:lpstr>
      <vt:lpstr>T65</vt:lpstr>
      <vt:lpstr>T66</vt:lpstr>
      <vt:lpstr>T67</vt:lpstr>
      <vt:lpstr>T68A</vt:lpstr>
      <vt:lpstr>T68B</vt:lpstr>
      <vt:lpstr>T69</vt:lpstr>
      <vt:lpstr>T70A</vt:lpstr>
      <vt:lpstr>T70B</vt:lpstr>
      <vt:lpstr>'1A'!Yazdırma_Alanı</vt:lpstr>
      <vt:lpstr>'1B'!Yazdırma_Alanı</vt:lpstr>
      <vt:lpstr>'30'!Yazdırma_Alanı</vt:lpstr>
      <vt:lpstr>'35'!Yazdırma_Alanı</vt:lpstr>
      <vt:lpstr>'36'!Yazdırma_Alanı</vt:lpstr>
      <vt:lpstr>'37'!Yazdırma_Alanı</vt:lpstr>
      <vt:lpstr>'38'!Yazdırma_Alanı</vt:lpstr>
      <vt:lpstr>'46A'!Yazdırma_Alanı</vt:lpstr>
      <vt:lpstr>'59A-B'!Yazdırma_Alanı</vt:lpstr>
      <vt:lpstr>'60'!Yazdırma_Alanı</vt:lpstr>
      <vt:lpstr>'61A-B'!Yazdırma_Alanı</vt:lpstr>
      <vt:lpstr>'62'!Yazdırma_Alanı</vt:lpstr>
      <vt:lpstr>'6A'!Yazdırma_Alanı</vt:lpstr>
      <vt:lpstr>'6B'!Yazdırma_Alanı</vt:lpstr>
      <vt:lpstr>CONTENTS!Yazdırma_Alanı</vt:lpstr>
      <vt:lpstr>İÇİNDEKİLER!Yazdırma_Alanı</vt:lpstr>
      <vt:lpstr>'T10'!Yazdırma_Alanı</vt:lpstr>
      <vt:lpstr>'T11'!Yazdırma_Alanı</vt:lpstr>
      <vt:lpstr>T12A!Yazdırma_Alanı</vt:lpstr>
      <vt:lpstr>T12B!Yazdırma_Alanı</vt:lpstr>
      <vt:lpstr>'T13'!Yazdırma_Alanı</vt:lpstr>
      <vt:lpstr>'T14'!Yazdırma_Alanı</vt:lpstr>
      <vt:lpstr>T14A!Yazdırma_Alanı</vt:lpstr>
      <vt:lpstr>'T15'!Yazdırma_Alanı</vt:lpstr>
      <vt:lpstr>'T16'!Yazdırma_Alanı</vt:lpstr>
      <vt:lpstr>'T17'!Yazdırma_Alanı</vt:lpstr>
      <vt:lpstr>'T18'!Yazdırma_Alanı</vt:lpstr>
      <vt:lpstr>'T19'!Yazdırma_Alanı</vt:lpstr>
      <vt:lpstr>'T20'!Yazdırma_Alanı</vt:lpstr>
      <vt:lpstr>T20A!Yazdırma_Alanı</vt:lpstr>
      <vt:lpstr>'T21'!Yazdırma_Alanı</vt:lpstr>
      <vt:lpstr>'T22'!Yazdırma_Alanı</vt:lpstr>
      <vt:lpstr>'T23'!Yazdırma_Alanı</vt:lpstr>
      <vt:lpstr>'T24'!Yazdırma_Alanı</vt:lpstr>
      <vt:lpstr>'T25'!Yazdırma_Alanı</vt:lpstr>
      <vt:lpstr>'T26'!Yazdırma_Alanı</vt:lpstr>
      <vt:lpstr>'T27'!Yazdırma_Alanı</vt:lpstr>
      <vt:lpstr>'T28'!Yazdırma_Alanı</vt:lpstr>
      <vt:lpstr>T29A!Yazdırma_Alanı</vt:lpstr>
      <vt:lpstr>T29B!Yazdırma_Alanı</vt:lpstr>
      <vt:lpstr>T2A!Yazdırma_Alanı</vt:lpstr>
      <vt:lpstr>T2B!Yazdırma_Alanı</vt:lpstr>
      <vt:lpstr>T2C!Yazdırma_Alanı</vt:lpstr>
      <vt:lpstr>'T31'!Yazdırma_Alanı</vt:lpstr>
      <vt:lpstr>'T32'!Yazdırma_Alanı</vt:lpstr>
      <vt:lpstr>'T33'!Yazdırma_Alanı</vt:lpstr>
      <vt:lpstr>'T34'!Yazdırma_Alanı</vt:lpstr>
      <vt:lpstr>'T39'!Yazdırma_Alanı</vt:lpstr>
      <vt:lpstr>T3A!Yazdırma_Alanı</vt:lpstr>
      <vt:lpstr>T3B!Yazdırma_Alanı</vt:lpstr>
      <vt:lpstr>'T4'!Yazdırma_Alanı</vt:lpstr>
      <vt:lpstr>'T40'!Yazdırma_Alanı</vt:lpstr>
      <vt:lpstr>'T41'!Yazdırma_Alanı</vt:lpstr>
      <vt:lpstr>'T42'!Yazdırma_Alanı</vt:lpstr>
      <vt:lpstr>'T43'!Yazdırma_Alanı</vt:lpstr>
      <vt:lpstr>'T44'!Yazdırma_Alanı</vt:lpstr>
      <vt:lpstr>'T45'!Yazdırma_Alanı</vt:lpstr>
      <vt:lpstr>'T46'!Yazdırma_Alanı</vt:lpstr>
      <vt:lpstr>'T47'!Yazdırma_Alanı</vt:lpstr>
      <vt:lpstr>T48A!Yazdırma_Alanı</vt:lpstr>
      <vt:lpstr>T48B!Yazdırma_Alanı</vt:lpstr>
      <vt:lpstr>T48C!Yazdırma_Alanı</vt:lpstr>
      <vt:lpstr>T48D!Yazdırma_Alanı</vt:lpstr>
      <vt:lpstr>T49A!Yazdırma_Alanı</vt:lpstr>
      <vt:lpstr>T49B!Yazdırma_Alanı</vt:lpstr>
      <vt:lpstr>'T5'!Yazdırma_Alanı</vt:lpstr>
      <vt:lpstr>T50A!Yazdırma_Alanı</vt:lpstr>
      <vt:lpstr>T50B!Yazdırma_Alanı</vt:lpstr>
      <vt:lpstr>T51A!Yazdırma_Alanı</vt:lpstr>
      <vt:lpstr>T51B!Yazdırma_Alanı</vt:lpstr>
      <vt:lpstr>T51C!Yazdırma_Alanı</vt:lpstr>
      <vt:lpstr>T51D!Yazdırma_Alanı</vt:lpstr>
      <vt:lpstr>'T52'!Yazdırma_Alanı</vt:lpstr>
      <vt:lpstr>'T53'!Yazdırma_Alanı</vt:lpstr>
      <vt:lpstr>'T54'!Yazdırma_Alanı</vt:lpstr>
      <vt:lpstr>'T55'!Yazdırma_Alanı</vt:lpstr>
      <vt:lpstr>'T56'!Yazdırma_Alanı</vt:lpstr>
      <vt:lpstr>'T57'!Yazdırma_Alanı</vt:lpstr>
      <vt:lpstr>'T58'!Yazdırma_Alanı</vt:lpstr>
      <vt:lpstr>'T63'!Yazdırma_Alanı</vt:lpstr>
      <vt:lpstr>'T64'!Yazdırma_Alanı</vt:lpstr>
      <vt:lpstr>'T65'!Yazdırma_Alanı</vt:lpstr>
      <vt:lpstr>'T66'!Yazdırma_Alanı</vt:lpstr>
      <vt:lpstr>'T67'!Yazdırma_Alanı</vt:lpstr>
      <vt:lpstr>T68A!Yazdırma_Alanı</vt:lpstr>
      <vt:lpstr>T68B!Yazdırma_Alanı</vt:lpstr>
      <vt:lpstr>'T69'!Yazdırma_Alanı</vt:lpstr>
      <vt:lpstr>T70A!Yazdırma_Alanı</vt:lpstr>
      <vt:lpstr>T70B!Yazdırma_Alanı</vt:lpstr>
      <vt:lpstr>T7A!Yazdırma_Alanı</vt:lpstr>
      <vt:lpstr>T7B!Yazdırma_Alanı</vt:lpstr>
      <vt:lpstr>T7C!Yazdırma_Alanı</vt:lpstr>
      <vt:lpstr>'T8'!Yazdırma_Alanı</vt:lpstr>
      <vt:lpstr>'T9'!Yazdırma_Alanı</vt:lpstr>
    </vt:vector>
  </TitlesOfParts>
  <Company>hm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sibel.yelmenoglu</dc:creator>
  <cp:lastModifiedBy>Komite</cp:lastModifiedBy>
  <cp:lastPrinted>2013-06-12T15:55:36Z</cp:lastPrinted>
  <dcterms:created xsi:type="dcterms:W3CDTF">2008-08-18T09:05:39Z</dcterms:created>
  <dcterms:modified xsi:type="dcterms:W3CDTF">2013-11-04T10:59:31Z</dcterms:modified>
</cp:coreProperties>
</file>